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2.xml" ContentType="application/vnd.openxmlformats-officedocument.themeOverride+xml"/>
  <Override PartName="/xl/drawings/drawing9.xml" ContentType="application/vnd.openxmlformats-officedocument.drawingml.chartshapes+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3.xml" ContentType="application/vnd.openxmlformats-officedocument.themeOverride+xml"/>
  <Override PartName="/xl/drawings/drawing10.xml" ContentType="application/vnd.openxmlformats-officedocument.drawingml.chartshapes+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4.xml" ContentType="application/vnd.openxmlformats-officedocument.themeOverride+xml"/>
  <Override PartName="/xl/drawings/drawing11.xml" ContentType="application/vnd.openxmlformats-officedocument.drawingml.chartshapes+xml"/>
  <Override PartName="/xl/charts/chartEx4.xml" ContentType="application/vnd.ms-office.chartex+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tables/table1.xml" ContentType="application/vnd.openxmlformats-officedocument.spreadsheetml.tab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15.xml" ContentType="application/vnd.openxmlformats-officedocument.drawing+xml"/>
  <Override PartName="/xl/tables/table2.xml" ContentType="application/vnd.openxmlformats-officedocument.spreadsheetml.tab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4.xml" ContentType="application/vnd.openxmlformats-officedocument.spreadsheetml.pivotTable+xml"/>
  <Override PartName="/xl/drawings/drawing16.xml" ContentType="application/vnd.openxmlformats-officedocument.drawing+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drawings/drawing17.xml" ContentType="application/vnd.openxmlformats-officedocument.drawing+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Projects\Ecommerce\"/>
    </mc:Choice>
  </mc:AlternateContent>
  <xr:revisionPtr revIDLastSave="0" documentId="13_ncr:1_{EAF90434-5A83-426A-8EDA-912ACDE0CCC6}" xr6:coauthVersionLast="47" xr6:coauthVersionMax="47" xr10:uidLastSave="{00000000-0000-0000-0000-000000000000}"/>
  <bookViews>
    <workbookView xWindow="-108" yWindow="-108" windowWidth="23256" windowHeight="12456" firstSheet="12" activeTab="15" xr2:uid="{33135CA1-26A7-4CBE-A166-8EC9F8481D66}"/>
  </bookViews>
  <sheets>
    <sheet name="Combo Chart" sheetId="2" r:id="rId1"/>
    <sheet name="Waterfall chart" sheetId="3" r:id="rId2"/>
    <sheet name="Pie Chart" sheetId="4" r:id="rId3"/>
    <sheet name="Bar Graph" sheetId="5" r:id="rId4"/>
    <sheet name="Map" sheetId="6" r:id="rId5"/>
    <sheet name="KPI" sheetId="7" r:id="rId6"/>
    <sheet name="YOY Growth" sheetId="9" r:id="rId7"/>
    <sheet name="Dashboard" sheetId="10" r:id="rId8"/>
    <sheet name="DISCOUNT ANALYSIS" sheetId="21" r:id="rId9"/>
    <sheet name="Sheet14" sheetId="23" r:id="rId10"/>
    <sheet name="HIGHEST SALES CUSTOMER" sheetId="24" r:id="rId11"/>
    <sheet name="Sales Forecast" sheetId="26" r:id="rId12"/>
    <sheet name="Profit Forecast" sheetId="27" r:id="rId13"/>
    <sheet name="Year Wise Sales And Profit" sheetId="25" r:id="rId14"/>
    <sheet name="Ship Mode choice" sheetId="28" r:id="rId15"/>
    <sheet name="DATASET" sheetId="1" r:id="rId16"/>
  </sheets>
  <externalReferences>
    <externalReference r:id="rId17"/>
  </externalReference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Map!$D$3</definedName>
    <definedName name="_xlchart.v5.11" hidden="1">Map!$D$4:$D$52</definedName>
    <definedName name="_xlchart.v5.12" hidden="1">Map!$E$3</definedName>
    <definedName name="_xlchart.v5.13" hidden="1">Map!$E$4:$E$52</definedName>
    <definedName name="_xlchart.v5.3" hidden="1">Map!$D$3</definedName>
    <definedName name="_xlchart.v5.4" hidden="1">Map!$D$4:$D$52</definedName>
    <definedName name="_xlchart.v5.5" hidden="1">Map!$E$3</definedName>
    <definedName name="_xlchart.v5.6" hidden="1">Map!$E$4:$E$52</definedName>
    <definedName name="_xlcn.WorksheetConnection_MsExcelProject.xlsxTable_11" hidden="1">Table_1[]</definedName>
    <definedName name="Slicer_Category">#N/A</definedName>
    <definedName name="Slicer_Segment">#N/A</definedName>
    <definedName name="Slicer_Year">#N/A</definedName>
  </definedNames>
  <calcPr calcId="191029"/>
  <pivotCaches>
    <pivotCache cacheId="128" r:id="rId18"/>
    <pivotCache cacheId="109"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name="Table_1" connection="WorksheetConnection_Ms Excel Project.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17" i="24" l="1"/>
  <c r="N346" i="24"/>
  <c r="N193" i="24"/>
  <c r="N163" i="24"/>
  <c r="N238" i="24"/>
  <c r="N33" i="24"/>
  <c r="N11" i="24"/>
  <c r="N281" i="24"/>
  <c r="N451" i="24"/>
  <c r="N345" i="24"/>
  <c r="N737" i="24"/>
  <c r="N705" i="24"/>
  <c r="N47" i="24"/>
  <c r="N431" i="24"/>
  <c r="N683" i="24"/>
  <c r="N20" i="24"/>
  <c r="N370" i="24"/>
  <c r="N709" i="24"/>
  <c r="N180" i="24"/>
  <c r="N505" i="24"/>
  <c r="N648" i="24"/>
  <c r="N580" i="24"/>
  <c r="N528" i="24"/>
  <c r="N712" i="24"/>
  <c r="N711" i="24"/>
  <c r="N656" i="24"/>
  <c r="N503" i="24"/>
  <c r="N347" i="24"/>
  <c r="N502" i="24"/>
  <c r="N645" i="24"/>
  <c r="N768" i="24"/>
  <c r="N58" i="24"/>
  <c r="N724" i="24"/>
  <c r="N437" i="24"/>
  <c r="N177" i="24"/>
  <c r="N194" i="24"/>
  <c r="N560" i="24"/>
  <c r="N167" i="24"/>
  <c r="N172" i="24"/>
  <c r="N544" i="24"/>
  <c r="N478" i="24"/>
  <c r="N162" i="24"/>
  <c r="N381" i="24"/>
  <c r="N522" i="24"/>
  <c r="N396" i="24"/>
  <c r="N765" i="24"/>
  <c r="N701" i="24"/>
  <c r="N602" i="24"/>
  <c r="N10" i="24"/>
  <c r="N408" i="24"/>
  <c r="N262" i="24"/>
  <c r="N720" i="24"/>
  <c r="N621" i="24"/>
  <c r="N561" i="24"/>
  <c r="N112" i="24"/>
  <c r="N619" i="24"/>
  <c r="N265" i="24"/>
  <c r="N482" i="24"/>
  <c r="N510" i="24"/>
  <c r="N127" i="24"/>
  <c r="N545" i="24"/>
  <c r="N677" i="24"/>
  <c r="N532" i="24"/>
  <c r="N492" i="24"/>
  <c r="N627" i="24"/>
  <c r="N188" i="24"/>
  <c r="N472" i="24"/>
  <c r="N145" i="24"/>
  <c r="N67" i="24"/>
  <c r="N222" i="24"/>
  <c r="N275" i="24"/>
  <c r="N314" i="24"/>
  <c r="N323" i="24"/>
  <c r="N205" i="24"/>
  <c r="N350" i="24"/>
  <c r="N22" i="24"/>
  <c r="N27" i="24"/>
  <c r="N518" i="24"/>
  <c r="N385" i="24"/>
  <c r="N760" i="24"/>
  <c r="N493" i="24"/>
  <c r="N498" i="24"/>
  <c r="N137" i="24"/>
  <c r="N216" i="24"/>
  <c r="N567" i="24"/>
  <c r="N778" i="24"/>
  <c r="N456" i="24"/>
  <c r="N409" i="24"/>
  <c r="N288" i="24"/>
  <c r="N673" i="24"/>
  <c r="N784" i="24"/>
  <c r="N463" i="24"/>
  <c r="N69" i="24"/>
  <c r="N530" i="24"/>
  <c r="N559" i="24"/>
  <c r="N466" i="24"/>
  <c r="N362" i="24"/>
  <c r="N280" i="24"/>
  <c r="N340" i="24"/>
  <c r="N373" i="24"/>
  <c r="N90" i="24"/>
  <c r="N419" i="24"/>
  <c r="N769" i="24"/>
  <c r="N731" i="24"/>
  <c r="N12" i="24"/>
  <c r="N654" i="24"/>
  <c r="N253" i="24"/>
  <c r="N429" i="24"/>
  <c r="N694" i="24"/>
  <c r="N272" i="24"/>
  <c r="N178" i="24"/>
  <c r="N344" i="24"/>
  <c r="N715" i="24"/>
  <c r="N204" i="24"/>
  <c r="N254" i="24"/>
  <c r="N428" i="24"/>
  <c r="N364" i="24"/>
  <c r="N738" i="24"/>
  <c r="N184" i="24"/>
  <c r="N434" i="24"/>
  <c r="N29" i="24"/>
  <c r="N467" i="24"/>
  <c r="N468" i="24"/>
  <c r="N242" i="24"/>
  <c r="N543" i="24"/>
  <c r="N606" i="24"/>
  <c r="N374" i="24"/>
  <c r="N151" i="24"/>
  <c r="N453" i="24"/>
  <c r="N179" i="24"/>
  <c r="N443" i="24"/>
  <c r="N14" i="24"/>
  <c r="N348" i="24"/>
  <c r="N494" i="24"/>
  <c r="N562" i="24"/>
  <c r="N278" i="24"/>
  <c r="N484" i="24"/>
  <c r="N121" i="24"/>
  <c r="N190" i="24"/>
  <c r="N749" i="24"/>
  <c r="N386" i="24"/>
  <c r="N289" i="24"/>
  <c r="N568" i="24"/>
  <c r="N191" i="24"/>
  <c r="N138" i="24"/>
  <c r="N629" i="24"/>
  <c r="N227" i="24"/>
  <c r="N610" i="24"/>
  <c r="N397" i="24"/>
  <c r="N450" i="24"/>
  <c r="N721" i="24"/>
  <c r="N157" i="24"/>
  <c r="N104" i="24"/>
  <c r="N349" i="24"/>
  <c r="N399" i="24"/>
  <c r="N693" i="24"/>
  <c r="N201" i="24"/>
  <c r="N774" i="24"/>
  <c r="N464" i="24"/>
  <c r="N171" i="24"/>
  <c r="N7" i="24"/>
  <c r="N582" i="24"/>
  <c r="N31" i="24"/>
  <c r="N531" i="24"/>
  <c r="N343" i="24"/>
  <c r="N322" i="24"/>
  <c r="N787" i="24"/>
  <c r="N570" i="24"/>
  <c r="N228" i="24"/>
  <c r="N117" i="24"/>
  <c r="N527" i="24"/>
  <c r="N282" i="24"/>
  <c r="N353" i="24"/>
  <c r="N684" i="24"/>
  <c r="N426" i="24"/>
  <c r="N501" i="24"/>
  <c r="N315" i="24"/>
  <c r="N208" i="24"/>
  <c r="N739" i="24"/>
  <c r="N196" i="24"/>
  <c r="N748" i="24"/>
  <c r="N797" i="24"/>
  <c r="N546" i="24"/>
  <c r="N263" i="24"/>
  <c r="N593" i="24"/>
  <c r="N256" i="24"/>
  <c r="N597" i="24"/>
  <c r="N579" i="24"/>
  <c r="N261" i="24"/>
  <c r="N435" i="24"/>
  <c r="N240" i="24"/>
  <c r="N782" i="24"/>
  <c r="N574" i="24"/>
  <c r="N128" i="24"/>
  <c r="N226" i="24"/>
  <c r="N336" i="24"/>
  <c r="N586" i="24"/>
  <c r="N220" i="24"/>
  <c r="N412" i="24"/>
  <c r="N781" i="24"/>
  <c r="N515" i="24"/>
  <c r="N613" i="24"/>
  <c r="N189" i="24"/>
  <c r="N761" i="24"/>
  <c r="N147" i="24"/>
  <c r="N141" i="24"/>
  <c r="N541" i="24"/>
  <c r="N64" i="24"/>
  <c r="N352" i="24"/>
  <c r="N118" i="24"/>
  <c r="N230" i="24"/>
  <c r="N148" i="24"/>
  <c r="N700" i="24"/>
  <c r="N126" i="24"/>
  <c r="N182" i="24"/>
  <c r="N536" i="24"/>
  <c r="N440" i="24"/>
  <c r="N367" i="24"/>
  <c r="N638" i="24"/>
  <c r="N489" i="24"/>
  <c r="N342" i="24"/>
  <c r="N680" i="24"/>
  <c r="N259" i="24"/>
  <c r="N490" i="24"/>
  <c r="N98" i="24"/>
  <c r="N45" i="24"/>
  <c r="N380" i="24"/>
  <c r="N166" i="24"/>
  <c r="N666" i="24"/>
  <c r="N293" i="24"/>
  <c r="N474" i="24"/>
  <c r="N269" i="24"/>
  <c r="N688" i="24"/>
  <c r="N521" i="24"/>
  <c r="N49" i="24"/>
  <c r="N131" i="24"/>
  <c r="N18" i="24"/>
  <c r="N514" i="24"/>
  <c r="N563" i="24"/>
  <c r="N771" i="24"/>
  <c r="N391" i="24"/>
  <c r="N691" i="24"/>
  <c r="N38" i="24"/>
  <c r="N524" i="24"/>
  <c r="N727" i="24"/>
  <c r="N660" i="24"/>
  <c r="N631" i="24"/>
  <c r="N670" i="24"/>
  <c r="N130" i="24"/>
  <c r="N365" i="24"/>
  <c r="N641" i="24"/>
  <c r="N266" i="24"/>
  <c r="N376" i="24"/>
  <c r="N153" i="24"/>
  <c r="N550" i="24"/>
  <c r="N185" i="24"/>
  <c r="N566" i="24"/>
  <c r="N202" i="24"/>
  <c r="N622" i="24"/>
  <c r="N320" i="24"/>
  <c r="N685" i="24"/>
  <c r="N605" i="24"/>
  <c r="N213" i="24"/>
  <c r="N183" i="24"/>
  <c r="N146" i="24"/>
  <c r="N411" i="24"/>
  <c r="N535" i="24"/>
  <c r="N725" i="24"/>
  <c r="N198" i="24"/>
  <c r="N393" i="24"/>
  <c r="N585" i="24"/>
  <c r="N337" i="24"/>
  <c r="N107" i="24"/>
  <c r="N589" i="24"/>
  <c r="N103" i="24"/>
  <c r="N609" i="24"/>
  <c r="N759" i="24"/>
  <c r="N44" i="24"/>
  <c r="N526" i="24"/>
  <c r="N268" i="24"/>
  <c r="N61" i="24"/>
  <c r="N97" i="24"/>
  <c r="N290" i="24"/>
  <c r="N123" i="24"/>
  <c r="N159" i="24"/>
  <c r="N28" i="24"/>
  <c r="N423" i="24"/>
  <c r="N553" i="24"/>
  <c r="N509" i="24"/>
  <c r="N511" i="24"/>
  <c r="N319" i="24"/>
  <c r="N549" i="24"/>
  <c r="N113" i="24"/>
  <c r="N587" i="24"/>
  <c r="N637" i="24"/>
  <c r="N106" i="24"/>
  <c r="N258" i="24"/>
  <c r="N636" i="24"/>
  <c r="N745" i="24"/>
  <c r="N70" i="24"/>
  <c r="N732" i="24"/>
  <c r="N661" i="24"/>
  <c r="N80" i="24"/>
  <c r="N297" i="24"/>
  <c r="N142" i="24"/>
  <c r="N286" i="24"/>
  <c r="N611" i="24"/>
  <c r="N469" i="24"/>
  <c r="N596" i="24"/>
  <c r="N133" i="24"/>
  <c r="N796" i="24"/>
  <c r="N89" i="24"/>
  <c r="N653" i="24"/>
  <c r="N729" i="24"/>
  <c r="N75" i="24"/>
  <c r="N41" i="24"/>
  <c r="N382" i="24"/>
  <c r="N601" i="24"/>
  <c r="N708" i="24"/>
  <c r="N369" i="24"/>
  <c r="N650" i="24"/>
  <c r="N445" i="24"/>
  <c r="N790" i="24"/>
  <c r="N83" i="24"/>
  <c r="N465" i="24"/>
  <c r="N447" i="24"/>
  <c r="N139" i="24"/>
  <c r="N8" i="24"/>
  <c r="N46" i="24"/>
  <c r="N480" i="24"/>
  <c r="N279" i="24"/>
  <c r="N442" i="24"/>
  <c r="N65" i="24"/>
  <c r="N55" i="24"/>
  <c r="N728" i="24"/>
  <c r="N119" i="24"/>
  <c r="N101" i="24"/>
  <c r="N16" i="24"/>
  <c r="N406" i="24"/>
  <c r="N750" i="24"/>
  <c r="N508" i="24"/>
  <c r="N747" i="24"/>
  <c r="N486" i="24"/>
  <c r="N368" i="24"/>
  <c r="N644" i="24"/>
  <c r="N37" i="24"/>
  <c r="N460" i="24"/>
  <c r="N448" i="24"/>
  <c r="N755" i="24"/>
  <c r="N339" i="24"/>
  <c r="N623" i="24"/>
  <c r="N357" i="24"/>
  <c r="N54" i="24"/>
  <c r="N400" i="24"/>
  <c r="N81" i="24"/>
  <c r="N173" i="24"/>
  <c r="N556" i="24"/>
  <c r="N68" i="24"/>
  <c r="N301" i="24"/>
  <c r="N572" i="24"/>
  <c r="N392" i="24"/>
  <c r="N260" i="24"/>
  <c r="N657" i="24"/>
  <c r="N129" i="24"/>
  <c r="N39" i="24"/>
  <c r="N91" i="24"/>
  <c r="N639" i="24"/>
  <c r="N457" i="24"/>
  <c r="N668" i="24"/>
  <c r="N618" i="24"/>
  <c r="N655" i="24"/>
  <c r="N753" i="24"/>
  <c r="N702" i="24"/>
  <c r="N299" i="24"/>
  <c r="N529" i="24"/>
  <c r="N105" i="24"/>
  <c r="N506" i="24"/>
  <c r="N452" i="24"/>
  <c r="N116" i="24"/>
  <c r="N52" i="24"/>
  <c r="N625" i="24"/>
  <c r="N158" i="24"/>
  <c r="N555" i="24"/>
  <c r="N716" i="24"/>
  <c r="N329" i="24"/>
  <c r="N598" i="24"/>
  <c r="N224" i="24"/>
  <c r="N592" i="24"/>
  <c r="N88" i="24"/>
  <c r="N633" i="24"/>
  <c r="N244" i="24"/>
  <c r="N310" i="24"/>
  <c r="N461" i="24"/>
  <c r="N540" i="24"/>
  <c r="N48" i="24"/>
  <c r="N231" i="24"/>
  <c r="N241" i="24"/>
  <c r="N402" i="24"/>
  <c r="N485" i="24"/>
  <c r="N304" i="24"/>
  <c r="N197" i="24"/>
  <c r="N355" i="24"/>
  <c r="N792" i="24"/>
  <c r="N36" i="24"/>
  <c r="N212" i="24"/>
  <c r="N717" i="24"/>
  <c r="N674" i="24"/>
  <c r="N169" i="24"/>
  <c r="N744" i="24"/>
  <c r="N710" i="24"/>
  <c r="N43" i="24"/>
  <c r="N665" i="24"/>
  <c r="N479" i="24"/>
  <c r="N475" i="24"/>
  <c r="N76" i="24"/>
  <c r="N620" i="24"/>
  <c r="N215" i="24"/>
  <c r="N395" i="24"/>
  <c r="N232" i="24"/>
  <c r="N84" i="24"/>
  <c r="N56" i="24"/>
  <c r="N488" i="24"/>
  <c r="N115" i="24"/>
  <c r="N264" i="24"/>
  <c r="N35" i="24"/>
  <c r="N245" i="24"/>
  <c r="N387" i="24"/>
  <c r="N57" i="24"/>
  <c r="N361" i="24"/>
  <c r="N164" i="24"/>
  <c r="N330" i="24"/>
  <c r="N273" i="24"/>
  <c r="N109" i="24"/>
  <c r="N690" i="24"/>
  <c r="N334" i="24"/>
  <c r="N271" i="24"/>
  <c r="N152" i="24"/>
  <c r="N533" i="24"/>
  <c r="N316" i="24"/>
  <c r="N695" i="24"/>
  <c r="N569" i="24"/>
  <c r="N384" i="24"/>
  <c r="N642" i="24"/>
  <c r="N398" i="24"/>
  <c r="N421" i="24"/>
  <c r="N24" i="24"/>
  <c r="N439" i="24"/>
  <c r="N96" i="24"/>
  <c r="N595" i="24"/>
  <c r="N664" i="24"/>
  <c r="N681" i="24"/>
  <c r="N156" i="24"/>
  <c r="N405" i="24"/>
  <c r="N237" i="24"/>
  <c r="N581" i="24"/>
  <c r="N504" i="24"/>
  <c r="N635" i="24"/>
  <c r="N79" i="24"/>
  <c r="N432" i="24"/>
  <c r="N791" i="24"/>
  <c r="N615" i="24"/>
  <c r="N291" i="24"/>
  <c r="N736" i="24"/>
  <c r="N331" i="24"/>
  <c r="N209" i="24"/>
  <c r="N675" i="24"/>
  <c r="N459" i="24"/>
  <c r="N542" i="24"/>
  <c r="N360" i="24"/>
  <c r="N283" i="24"/>
  <c r="N742" i="24"/>
  <c r="N730" i="24"/>
  <c r="N473" i="24"/>
  <c r="N454" i="24"/>
  <c r="N558" i="24"/>
  <c r="N324" i="24"/>
  <c r="N326" i="24"/>
  <c r="N427" i="24"/>
  <c r="N624" i="24"/>
  <c r="N114" i="24"/>
  <c r="N176" i="24"/>
  <c r="N150" i="24"/>
  <c r="N223" i="24"/>
  <c r="N351" i="24"/>
  <c r="N520" i="24"/>
  <c r="N534" i="24"/>
  <c r="N277" i="24"/>
  <c r="N30" i="24"/>
  <c r="N420" i="24"/>
  <c r="N377" i="24"/>
  <c r="N525" i="24"/>
  <c r="N740" i="24"/>
  <c r="N135" i="24"/>
  <c r="N669" i="24"/>
  <c r="N512" i="24"/>
  <c r="N706" i="24"/>
  <c r="N646" i="24"/>
  <c r="N74" i="24"/>
  <c r="N588" i="24"/>
  <c r="N333" i="24"/>
  <c r="N751" i="24"/>
  <c r="N195" i="24"/>
  <c r="N383" i="24"/>
  <c r="N616" i="24"/>
  <c r="N775" i="24"/>
  <c r="N779" i="24"/>
  <c r="N438" i="24"/>
  <c r="N692" i="24"/>
  <c r="N649" i="24"/>
  <c r="N626" i="24"/>
  <c r="N557" i="24"/>
  <c r="N218" i="24"/>
  <c r="N363" i="24"/>
  <c r="N394" i="24"/>
  <c r="N136" i="24"/>
  <c r="N578" i="24"/>
  <c r="N85" i="24"/>
  <c r="N723" i="24"/>
  <c r="N416" i="24"/>
  <c r="N249" i="24"/>
  <c r="N676" i="24"/>
  <c r="N312" i="24"/>
  <c r="N313" i="24"/>
  <c r="N379" i="24"/>
  <c r="N225" i="24"/>
  <c r="N608" i="24"/>
  <c r="N735" i="24"/>
  <c r="N583" i="24"/>
  <c r="N296" i="24"/>
  <c r="N487" i="24"/>
  <c r="N519" i="24"/>
  <c r="N726" i="24"/>
  <c r="N306" i="24"/>
  <c r="N229" i="24"/>
  <c r="N538" i="24"/>
  <c r="N401" i="24"/>
  <c r="N298" i="24"/>
  <c r="N483" i="24"/>
  <c r="N425" i="24"/>
  <c r="N496" i="24"/>
  <c r="N599" i="24"/>
  <c r="N612" i="24"/>
  <c r="N124" i="24"/>
  <c r="N658" i="24"/>
  <c r="N507" i="24"/>
  <c r="N325" i="24"/>
  <c r="N62" i="24"/>
  <c r="N6" i="24"/>
  <c r="N359" i="24"/>
  <c r="N707" i="24"/>
  <c r="N311" i="24"/>
  <c r="N92" i="24"/>
  <c r="N516" i="24"/>
  <c r="N584" i="24"/>
  <c r="N219" i="24"/>
  <c r="N794" i="24"/>
  <c r="N86" i="24"/>
  <c r="N766" i="24"/>
  <c r="N403" i="24"/>
  <c r="N187" i="24"/>
  <c r="N788" i="24"/>
  <c r="N354" i="24"/>
  <c r="N338" i="24"/>
  <c r="N341" i="24"/>
  <c r="N417" i="24"/>
  <c r="N144" i="24"/>
  <c r="N565" i="24"/>
  <c r="N305" i="24"/>
  <c r="N15" i="24"/>
  <c r="N168" i="24"/>
  <c r="N132" i="24"/>
  <c r="N210" i="24"/>
  <c r="N77" i="24"/>
  <c r="N235" i="24"/>
  <c r="N663" i="24"/>
  <c r="N652" i="24"/>
  <c r="N689" i="24"/>
  <c r="N170" i="24"/>
  <c r="N422" i="24"/>
  <c r="N647" i="24"/>
  <c r="N776" i="24"/>
  <c r="N284" i="24"/>
  <c r="N471" i="24"/>
  <c r="N192" i="24"/>
  <c r="N424" i="24"/>
  <c r="N577" i="24"/>
  <c r="N186" i="24"/>
  <c r="N754" i="24"/>
  <c r="N741" i="24"/>
  <c r="N389" i="24"/>
  <c r="N102" i="24"/>
  <c r="N590" i="24"/>
  <c r="N407" i="24"/>
  <c r="N302" i="24"/>
  <c r="N247" i="24"/>
  <c r="N53" i="24"/>
  <c r="N793" i="24"/>
  <c r="N99" i="24"/>
  <c r="N643" i="24"/>
  <c r="N239" i="24"/>
  <c r="N143" i="24"/>
  <c r="N476" i="24"/>
  <c r="N628" i="24"/>
  <c r="N295" i="24"/>
  <c r="N110" i="24"/>
  <c r="N678" i="24"/>
  <c r="N217" i="24"/>
  <c r="N390" i="24"/>
  <c r="N682" i="24"/>
  <c r="N499" i="24"/>
  <c r="N32" i="24"/>
  <c r="N672" i="24"/>
  <c r="N285" i="24"/>
  <c r="N120" i="24"/>
  <c r="N42" i="24"/>
  <c r="N94" i="24"/>
  <c r="N252" i="24"/>
  <c r="N59" i="24"/>
  <c r="N477" i="24"/>
  <c r="N773" i="24"/>
  <c r="N756" i="24"/>
  <c r="N9" i="24"/>
  <c r="N328" i="24"/>
  <c r="N318" i="24"/>
  <c r="N576" i="24"/>
  <c r="N554" i="24"/>
  <c r="N211" i="24"/>
  <c r="N718" i="24"/>
  <c r="N575" i="24"/>
  <c r="N632" i="24"/>
  <c r="N300" i="24"/>
  <c r="N233" i="24"/>
  <c r="N34" i="24"/>
  <c r="N547" i="24"/>
  <c r="N433" i="24"/>
  <c r="N413" i="24"/>
  <c r="N614" i="24"/>
  <c r="N607" i="24"/>
  <c r="N458" i="24"/>
  <c r="N250" i="24"/>
  <c r="N161" i="24"/>
  <c r="N371" i="24"/>
  <c r="N140" i="24"/>
  <c r="N51" i="24"/>
  <c r="N640" i="24"/>
  <c r="N481" i="24"/>
  <c r="N255" i="24"/>
  <c r="N444" i="24"/>
  <c r="N160" i="24"/>
  <c r="N19" i="24"/>
  <c r="N332" i="24"/>
  <c r="N785" i="24"/>
  <c r="N604" i="24"/>
  <c r="N418" i="24"/>
  <c r="N243" i="24"/>
  <c r="N757" i="24"/>
  <c r="N93" i="24"/>
  <c r="N82" i="24"/>
  <c r="N78" i="24"/>
  <c r="N617" i="24"/>
  <c r="N108" i="24"/>
  <c r="N165" i="24"/>
  <c r="N203" i="24"/>
  <c r="N294" i="24"/>
  <c r="N356" i="24"/>
  <c r="N95" i="24"/>
  <c r="N783" i="24"/>
  <c r="N719" i="24"/>
  <c r="N122" i="24"/>
  <c r="N13" i="24"/>
  <c r="N267" i="24"/>
  <c r="N221" i="24"/>
  <c r="N513" i="24"/>
  <c r="N537" i="24"/>
  <c r="N274" i="24"/>
  <c r="N523" i="24"/>
  <c r="N149" i="24"/>
  <c r="N257" i="24"/>
  <c r="N248" i="24"/>
  <c r="N746" i="24"/>
  <c r="N446" i="24"/>
  <c r="N564" i="24"/>
  <c r="N63" i="24"/>
  <c r="N40" i="24"/>
  <c r="N358" i="24"/>
  <c r="N491" i="24"/>
  <c r="N292" i="24"/>
  <c r="N100" i="24"/>
  <c r="N686" i="24"/>
  <c r="N251" i="24"/>
  <c r="N651" i="24"/>
  <c r="N436" i="24"/>
  <c r="N698" i="24"/>
  <c r="N125" i="24"/>
  <c r="N600" i="24"/>
  <c r="N662" i="24"/>
  <c r="N573" i="24"/>
  <c r="N270" i="24"/>
  <c r="N111" i="24"/>
  <c r="N671" i="24"/>
  <c r="N789" i="24"/>
  <c r="N763" i="24"/>
  <c r="N375" i="24"/>
  <c r="N758" i="24"/>
  <c r="N410" i="24"/>
  <c r="N679" i="24"/>
  <c r="N697" i="24"/>
  <c r="N703" i="24"/>
  <c r="N500" i="24"/>
  <c r="N335" i="24"/>
  <c r="N630" i="24"/>
  <c r="N795" i="24"/>
  <c r="N26" i="24"/>
  <c r="N495" i="24"/>
  <c r="N780" i="24"/>
  <c r="N404" i="24"/>
  <c r="N303" i="24"/>
  <c r="N687" i="24"/>
  <c r="N551" i="24"/>
  <c r="N181" i="24"/>
  <c r="N214" i="24"/>
  <c r="N414" i="24"/>
  <c r="N287" i="24"/>
  <c r="N591" i="24"/>
  <c r="N659" i="24"/>
  <c r="N199" i="24"/>
  <c r="N497" i="24"/>
  <c r="N21" i="24"/>
  <c r="N552" i="24"/>
  <c r="N415" i="24"/>
  <c r="N5" i="24"/>
  <c r="N388" i="24"/>
  <c r="N71" i="24"/>
  <c r="N309" i="24"/>
  <c r="N517" i="24"/>
  <c r="N154" i="24"/>
  <c r="N378" i="24"/>
  <c r="N17" i="24"/>
  <c r="N777" i="24"/>
  <c r="N714" i="24"/>
  <c r="N366" i="24"/>
  <c r="N4" i="24"/>
  <c r="N134" i="24"/>
  <c r="N246" i="24"/>
  <c r="N548" i="24"/>
  <c r="N308" i="24"/>
  <c r="N603" i="24"/>
  <c r="N73" i="24"/>
  <c r="N327" i="24"/>
  <c r="N713" i="24"/>
  <c r="N743" i="24"/>
  <c r="N571" i="24"/>
  <c r="N767" i="24"/>
  <c r="N276" i="24"/>
  <c r="N60" i="24"/>
  <c r="N770" i="24"/>
  <c r="N87" i="24"/>
  <c r="N786" i="24"/>
  <c r="N539" i="24"/>
  <c r="N236" i="24"/>
  <c r="N667" i="24"/>
  <c r="N462" i="24"/>
  <c r="N175" i="24"/>
  <c r="N704" i="24"/>
  <c r="N25" i="24"/>
  <c r="N594" i="24"/>
  <c r="N634" i="24"/>
  <c r="N733" i="24"/>
  <c r="N470" i="24"/>
  <c r="N207" i="24"/>
  <c r="N430" i="24"/>
  <c r="N200" i="24"/>
  <c r="N66" i="24"/>
  <c r="N174" i="24"/>
  <c r="N321" i="24"/>
  <c r="N234" i="24"/>
  <c r="N72" i="24"/>
  <c r="N696" i="24"/>
  <c r="N455" i="24"/>
  <c r="N699" i="24"/>
  <c r="N155" i="24"/>
  <c r="N449" i="24"/>
  <c r="N206" i="24"/>
  <c r="N772" i="24"/>
  <c r="N734" i="24"/>
  <c r="N722" i="24"/>
  <c r="N762" i="24"/>
  <c r="N441" i="24"/>
  <c r="N372" i="24"/>
  <c r="N23" i="24"/>
  <c r="N50" i="24"/>
  <c r="N752" i="24"/>
  <c r="N307" i="24"/>
  <c r="N764" i="24"/>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D5" i="3"/>
  <c r="D6" i="3"/>
  <c r="D7" i="3"/>
  <c r="D4"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9"/>
  <c r="E8" i="9"/>
  <c r="D8" i="9"/>
  <c r="C8" i="9"/>
  <c r="B17" i="7"/>
  <c r="I17" i="7"/>
  <c r="O17" i="7"/>
  <c r="L17" i="7"/>
  <c r="F17" i="7"/>
  <c r="E6" i="3"/>
  <c r="E7" i="3"/>
  <c r="E5" i="3"/>
  <c r="E4" i="3"/>
  <c r="B8" i="9"/>
  <c r="C7" i="27"/>
  <c r="C8" i="27"/>
  <c r="C9" i="27"/>
  <c r="C10" i="27"/>
  <c r="C7" i="26"/>
  <c r="C8" i="26"/>
  <c r="D10" i="27" l="1"/>
  <c r="E9" i="27"/>
  <c r="D8" i="27"/>
  <c r="E8" i="27"/>
  <c r="D7" i="27"/>
  <c r="E7" i="27"/>
  <c r="E10" i="27"/>
  <c r="D9" i="27"/>
  <c r="D8" i="26"/>
  <c r="E8" i="26"/>
  <c r="D7" i="26"/>
  <c r="E7" i="2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D0FE69-4640-4620-A79A-42EE8D8B70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46913F1-E1F8-4E67-A316-CE395A23D65E}" name="WorksheetConnection_Ms Excel Project.xlsx!Table_1" type="102" refreshedVersion="8" minRefreshableVersion="5">
    <extLst>
      <ext xmlns:x15="http://schemas.microsoft.com/office/spreadsheetml/2010/11/main" uri="{DE250136-89BD-433C-8126-D09CA5730AF9}">
        <x15:connection id="Table_1" autoDelete="1">
          <x15:rangePr sourceName="_xlcn.WorksheetConnection_MsExcelProject.xlsxTable_11"/>
        </x15:connection>
      </ext>
    </extLst>
  </connection>
</connections>
</file>

<file path=xl/sharedStrings.xml><?xml version="1.0" encoding="utf-8"?>
<sst xmlns="http://schemas.openxmlformats.org/spreadsheetml/2006/main" count="131826" uniqueCount="10979">
  <si>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</si>
  <si>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</si>
  <si>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</si>
  <si>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</si>
  <si>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</si>
  <si>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</si>
  <si>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</si>
  <si>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</si>
  <si>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</si>
  <si>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</si>
  <si>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</si>
  <si>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</si>
  <si>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</si>
  <si>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</si>
  <si>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</si>
  <si>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</si>
  <si>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</si>
  <si>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</si>
  <si>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</si>
  <si>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</si>
  <si>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</si>
  <si>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</si>
  <si>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</si>
  <si>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</si>
  <si>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</si>
  <si>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</si>
  <si>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</si>
  <si>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</si>
  <si>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</si>
  <si>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</si>
  <si>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</si>
  <si>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</si>
  <si>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</si>
  <si>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</si>
  <si>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</si>
  <si>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</si>
  <si>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</si>
  <si>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</si>
  <si>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</si>
  <si>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</si>
  <si>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</si>
  <si>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</si>
  <si>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</si>
  <si>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</si>
  <si>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</si>
  <si>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</si>
  <si>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</si>
  <si>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</si>
  <si>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</si>
  <si>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</si>
  <si>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</si>
  <si>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</si>
  <si>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</si>
  <si>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</si>
  <si>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</si>
  <si>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</si>
  <si>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</si>
  <si>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</si>
  <si>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</si>
  <si>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</si>
  <si>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</si>
  <si>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</si>
  <si>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</si>
  <si>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</si>
  <si>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</si>
  <si>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</si>
  <si>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</si>
  <si>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</si>
  <si>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</si>
  <si>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</si>
  <si>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</si>
  <si>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</si>
  <si>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</si>
  <si>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</si>
  <si>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</si>
  <si>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</si>
  <si>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</si>
  <si>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</si>
  <si>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</si>
  <si>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</si>
  <si>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</si>
  <si>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</si>
  <si>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</si>
  <si>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</si>
  <si>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</si>
  <si>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</si>
  <si>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</si>
  <si>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</si>
  <si>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</si>
  <si>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</si>
  <si>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</si>
  <si>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</si>
  <si>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</si>
  <si>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</si>
  <si>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</si>
  <si>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</si>
  <si>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</si>
  <si>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</si>
  <si>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</si>
  <si>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</si>
  <si>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</si>
  <si>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</si>
  <si>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</si>
  <si>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</si>
  <si>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</si>
  <si>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</si>
  <si>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</si>
  <si>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</si>
  <si>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</si>
  <si>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</si>
  <si>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</si>
  <si>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</si>
  <si>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</si>
  <si>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</si>
  <si>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</si>
  <si>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</si>
  <si>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</si>
  <si>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</si>
  <si>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</si>
  <si>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</si>
  <si>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</si>
  <si>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</si>
  <si>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</si>
  <si>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</si>
  <si>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</si>
  <si>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</si>
  <si>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</si>
  <si>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</si>
  <si>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</si>
  <si>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</si>
  <si>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</si>
  <si>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</si>
  <si>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</si>
  <si>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</si>
  <si>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</si>
  <si>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</si>
  <si>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</si>
  <si>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</si>
  <si>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</si>
  <si>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</si>
  <si>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</si>
  <si>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</si>
  <si>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</si>
  <si>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</si>
  <si>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</si>
  <si>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</si>
  <si>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</si>
  <si>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</si>
  <si>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</si>
  <si>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</si>
  <si>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</si>
  <si>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</si>
  <si>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</si>
  <si>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</si>
  <si>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</si>
  <si>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</si>
  <si>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</si>
  <si>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</si>
  <si>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</si>
  <si>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</si>
  <si>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</si>
  <si>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</si>
  <si>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</si>
  <si>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</si>
  <si>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</si>
  <si>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</si>
  <si>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</si>
  <si>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</si>
  <si>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</si>
  <si>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</si>
  <si>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</si>
  <si>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</si>
  <si>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</si>
  <si>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</si>
  <si>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</si>
  <si>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</si>
  <si>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</si>
  <si>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</si>
  <si>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</si>
  <si>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</si>
  <si>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</si>
  <si>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</si>
  <si>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</si>
  <si>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</si>
  <si>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</si>
  <si>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</si>
  <si>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</si>
  <si>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</si>
  <si>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</si>
  <si>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</si>
  <si>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</si>
  <si>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</si>
  <si>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</si>
  <si>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</si>
  <si>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</si>
  <si>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</si>
  <si>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</si>
  <si>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</si>
  <si>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</si>
  <si>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</si>
  <si>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</si>
  <si>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</si>
  <si>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</si>
  <si>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</si>
  <si>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</si>
  <si>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</si>
  <si>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</si>
  <si>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</si>
  <si>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</si>
  <si>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</si>
  <si>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</si>
  <si>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</si>
  <si>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</si>
  <si>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</si>
  <si>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</si>
  <si>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</si>
  <si>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</si>
  <si>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</si>
  <si>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</si>
  <si>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</si>
  <si>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</si>
  <si>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</si>
  <si>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</si>
  <si>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</si>
  <si>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</si>
  <si>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</si>
  <si>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</si>
  <si>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</si>
  <si>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</si>
  <si>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</si>
  <si>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</si>
  <si>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</si>
  <si>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</si>
  <si>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</si>
  <si>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</si>
  <si>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</si>
  <si>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</si>
  <si>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</si>
  <si>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</si>
  <si>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</si>
  <si>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</si>
  <si>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</si>
  <si>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</si>
  <si>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</si>
  <si>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</si>
  <si>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</si>
  <si>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</si>
  <si>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</si>
  <si>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</si>
  <si>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</si>
  <si>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</si>
  <si>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</si>
  <si>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</si>
  <si>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</si>
  <si>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</si>
  <si>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</si>
  <si>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</si>
  <si>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</si>
  <si>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</si>
  <si>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</si>
  <si>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</si>
  <si>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</si>
  <si>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</si>
  <si>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</si>
  <si>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</si>
  <si>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</si>
  <si>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</si>
  <si>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</si>
  <si>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</si>
  <si>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</si>
  <si>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</si>
  <si>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</si>
  <si>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</si>
  <si>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</si>
  <si>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</si>
  <si>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</si>
  <si>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</si>
  <si>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</si>
  <si>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</si>
  <si>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</si>
  <si>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</si>
  <si>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</si>
  <si>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</si>
  <si>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</si>
  <si>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</si>
  <si>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</si>
  <si>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</si>
  <si>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</si>
  <si>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</si>
  <si>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</si>
  <si>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</si>
  <si>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</si>
  <si>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</si>
  <si>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</si>
  <si>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</si>
  <si>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</si>
  <si>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</si>
  <si>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</si>
  <si>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</si>
  <si>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</si>
  <si>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</si>
  <si>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</si>
  <si>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</si>
  <si>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</si>
  <si>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</si>
  <si>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</si>
  <si>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</si>
  <si>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</si>
  <si>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</si>
  <si>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</si>
  <si>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</si>
  <si>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</si>
  <si>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</si>
  <si>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</si>
  <si>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</si>
  <si>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</si>
  <si>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</si>
  <si>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</si>
  <si>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</si>
  <si>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</si>
  <si>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</si>
  <si>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</si>
  <si>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</si>
  <si>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</si>
  <si>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</si>
  <si>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</si>
  <si>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</si>
  <si>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</si>
  <si>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</si>
  <si>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</si>
  <si>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</si>
  <si>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</si>
  <si>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</si>
  <si>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</si>
  <si>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</si>
  <si>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</si>
  <si>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</si>
  <si>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</si>
  <si>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</si>
  <si>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</si>
  <si>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</si>
  <si>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</si>
  <si>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</si>
  <si>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</si>
  <si>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</si>
  <si>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</si>
  <si>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</si>
  <si>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</si>
  <si>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</si>
  <si>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</si>
  <si>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</si>
  <si>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</si>
  <si>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</si>
  <si>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</si>
  <si>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</si>
  <si>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</si>
  <si>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</si>
  <si>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</si>
  <si>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</si>
  <si>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</si>
  <si>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</si>
  <si>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</si>
  <si>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</si>
  <si>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</si>
  <si>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</si>
  <si>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</si>
  <si>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</si>
  <si>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</si>
  <si>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</si>
  <si>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</si>
  <si>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</si>
  <si>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</si>
  <si>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</si>
  <si>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</si>
  <si>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</si>
  <si>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</si>
  <si>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</si>
  <si>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</si>
  <si>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</si>
  <si>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</si>
  <si>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</si>
  <si>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</si>
  <si>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</si>
  <si>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</si>
  <si>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</si>
  <si>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</si>
  <si>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</si>
  <si>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</si>
  <si>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</si>
  <si>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</si>
  <si>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</si>
  <si>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</si>
  <si>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</si>
  <si>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</si>
  <si>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</si>
  <si>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</si>
  <si>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</si>
  <si>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</si>
  <si>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</si>
  <si>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</si>
  <si>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</si>
  <si>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</si>
  <si>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</si>
  <si>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</si>
  <si>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</si>
  <si>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</si>
  <si>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</si>
  <si>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</si>
  <si>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</si>
  <si>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</si>
  <si>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</si>
  <si>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</si>
  <si>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</si>
  <si>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</si>
  <si>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</si>
  <si>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</si>
  <si>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</si>
  <si>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</si>
  <si>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</si>
  <si>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</si>
  <si>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</si>
  <si>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</si>
  <si>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</si>
  <si>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</si>
  <si>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</si>
  <si>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</si>
  <si>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</si>
  <si>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</si>
  <si>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</si>
  <si>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</si>
  <si>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</si>
  <si>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</si>
  <si>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</si>
  <si>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</si>
  <si>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</si>
  <si>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</si>
  <si>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</si>
  <si>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</si>
  <si>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</si>
  <si>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</si>
  <si>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</si>
  <si>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</si>
  <si>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</si>
  <si>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</si>
  <si>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</si>
  <si>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</si>
  <si>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</si>
  <si>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</si>
  <si>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</si>
  <si>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</si>
  <si>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</si>
  <si>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</si>
  <si>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</si>
  <si>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</si>
  <si>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</si>
  <si>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</si>
  <si>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</si>
  <si>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</si>
  <si>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</si>
  <si>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</si>
  <si>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</si>
  <si>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</si>
  <si>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</si>
  <si>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</si>
  <si>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</si>
  <si>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</si>
  <si>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</si>
  <si>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</si>
  <si>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</si>
  <si>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</si>
  <si>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</si>
  <si>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</si>
  <si>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</si>
  <si>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</si>
  <si>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</si>
  <si>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</si>
  <si>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</si>
  <si>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</si>
  <si>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</si>
  <si>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</si>
  <si>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</si>
  <si>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</si>
  <si>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</si>
  <si>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</si>
  <si>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</si>
  <si>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</si>
  <si>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</si>
  <si>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</si>
  <si>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</si>
  <si>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</si>
  <si>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</si>
  <si>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</si>
  <si>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</si>
  <si>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</si>
  <si>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</si>
  <si>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</si>
  <si>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</si>
  <si>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</si>
  <si>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</si>
  <si>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</si>
  <si>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</si>
  <si>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</si>
  <si>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</si>
  <si>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</si>
  <si>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</si>
  <si>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</si>
  <si>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</si>
  <si>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</si>
  <si>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</si>
  <si>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</si>
  <si>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</si>
  <si>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</si>
  <si>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</si>
  <si>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</si>
  <si>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</si>
  <si>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</si>
  <si>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</si>
  <si>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</si>
  <si>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</si>
  <si>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</si>
  <si>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</si>
  <si>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</si>
  <si>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</si>
  <si>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</si>
  <si>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</si>
  <si>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</si>
  <si>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</si>
  <si>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</si>
  <si>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</si>
  <si>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</si>
  <si>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</si>
  <si>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</si>
  <si>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</si>
  <si>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</si>
  <si>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</si>
  <si>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</si>
  <si>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</si>
  <si>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</si>
  <si>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</si>
  <si>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</si>
  <si>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</si>
  <si>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</si>
  <si>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</si>
  <si>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</si>
  <si>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</si>
  <si>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</si>
  <si>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</si>
  <si>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</si>
  <si>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</si>
  <si>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</si>
  <si>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</si>
  <si>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</si>
  <si>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</si>
  <si>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</si>
  <si>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</si>
  <si>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</si>
  <si>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</si>
  <si>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</si>
  <si>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</si>
  <si>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</si>
  <si>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</si>
  <si>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</si>
  <si>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</si>
  <si>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</si>
  <si>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</si>
  <si>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</si>
  <si>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</si>
  <si>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</si>
  <si>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</si>
  <si>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</si>
  <si>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</si>
  <si>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</si>
  <si>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</si>
  <si>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</si>
  <si>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</si>
  <si>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</si>
  <si>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</si>
  <si>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</si>
  <si>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</si>
  <si>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</si>
  <si>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</si>
  <si>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</si>
  <si>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</si>
  <si>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</si>
  <si>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</si>
  <si>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</si>
  <si>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</si>
  <si>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</si>
  <si>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</si>
  <si>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</si>
  <si>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</si>
  <si>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</si>
  <si>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</si>
  <si>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</si>
  <si>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</si>
  <si>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</si>
  <si>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</si>
  <si>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</si>
  <si>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</si>
  <si>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</si>
  <si>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</si>
  <si>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</si>
  <si>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</si>
  <si>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</si>
  <si>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</si>
  <si>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</si>
  <si>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</si>
  <si>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</si>
  <si>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</si>
  <si>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</si>
  <si>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</si>
  <si>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</si>
  <si>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</si>
  <si>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</si>
  <si>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</si>
  <si>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</si>
  <si>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</si>
  <si>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</si>
  <si>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</si>
  <si>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</si>
  <si>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</si>
  <si>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</si>
  <si>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</si>
  <si>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</si>
  <si>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</si>
  <si>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</si>
  <si>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</si>
  <si>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</si>
  <si>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</si>
  <si>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</si>
  <si>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</si>
  <si>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</si>
  <si>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</si>
  <si>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</si>
  <si>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</si>
  <si>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</si>
  <si>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</si>
  <si>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</si>
  <si>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</si>
  <si>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</si>
  <si>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</si>
  <si>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</si>
  <si>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</si>
  <si>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</si>
  <si>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</si>
  <si>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</si>
  <si>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</si>
  <si>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</si>
  <si>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</si>
  <si>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</si>
  <si>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</si>
  <si>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</si>
  <si>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</si>
  <si>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</si>
  <si>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</si>
  <si>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</si>
  <si>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</si>
  <si>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</si>
  <si>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</si>
  <si>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</si>
  <si>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</si>
  <si>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</si>
  <si>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</si>
  <si>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</si>
  <si>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</si>
  <si>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</si>
  <si>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</si>
  <si>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</si>
  <si>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</si>
  <si>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</si>
  <si>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</si>
  <si>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</si>
  <si>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</si>
  <si>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</si>
  <si>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</si>
  <si>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</si>
  <si>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</si>
  <si>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</si>
  <si>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</si>
  <si>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</si>
  <si>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</si>
  <si>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</si>
  <si>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</si>
  <si>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</si>
  <si>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</si>
  <si>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</si>
  <si>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</si>
  <si>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</si>
  <si>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</si>
  <si>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</si>
  <si>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</si>
  <si>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</si>
  <si>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</si>
  <si>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</si>
  <si>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</si>
  <si>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</si>
  <si>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</si>
  <si>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</si>
  <si>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</si>
  <si>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</si>
  <si>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</si>
  <si>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</si>
  <si>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</si>
  <si>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</si>
  <si>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</si>
  <si>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</si>
  <si>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</si>
  <si>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</si>
  <si>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</si>
  <si>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</si>
  <si>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</si>
  <si>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</si>
  <si>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</si>
  <si>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</si>
  <si>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</si>
  <si>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</si>
  <si>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</si>
  <si>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</si>
  <si>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</si>
  <si>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</si>
  <si>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</si>
  <si>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</si>
  <si>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</si>
  <si>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</si>
  <si>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</si>
  <si>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</si>
  <si>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</si>
  <si>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</si>
  <si>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</si>
  <si>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</si>
  <si>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</si>
  <si>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</si>
  <si>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</si>
  <si>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</si>
  <si>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</si>
  <si>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</si>
  <si>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</si>
  <si>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</si>
  <si>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</si>
  <si>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</si>
  <si>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</si>
  <si>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</si>
  <si>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</si>
  <si>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</si>
  <si>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</si>
  <si>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</si>
  <si>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</si>
  <si>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</si>
  <si>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</si>
  <si>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</si>
  <si>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</si>
  <si>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</si>
  <si>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</si>
  <si>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</si>
  <si>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</si>
  <si>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</si>
  <si>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</si>
  <si>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</si>
  <si>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</si>
  <si>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</si>
  <si>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</si>
  <si>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</si>
  <si>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</si>
  <si>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</si>
  <si>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</si>
  <si>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</si>
  <si>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</si>
  <si>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</si>
  <si>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</si>
  <si>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</si>
  <si>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</si>
  <si>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</si>
  <si>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</si>
  <si>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</si>
  <si>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</si>
  <si>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</si>
  <si>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</si>
  <si>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</si>
  <si>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</si>
  <si>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</si>
  <si>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</si>
  <si>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</si>
  <si>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</si>
  <si>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</si>
  <si>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</si>
  <si>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</si>
  <si>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</si>
  <si>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</si>
  <si>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</si>
  <si>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</si>
  <si>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</si>
  <si>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</si>
  <si>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</si>
  <si>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</si>
  <si>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</si>
  <si>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</si>
  <si>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</si>
  <si>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</si>
  <si>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</si>
  <si>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</si>
  <si>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</si>
  <si>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</si>
  <si>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</si>
  <si>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</si>
  <si>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</si>
  <si>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</si>
  <si>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</si>
  <si>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</si>
  <si>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</si>
  <si>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</si>
  <si>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</si>
  <si>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</si>
  <si>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</si>
  <si>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</si>
  <si>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</si>
  <si>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</si>
  <si>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</si>
  <si>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</si>
  <si>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</si>
  <si>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</si>
  <si>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</si>
  <si>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</si>
  <si>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</si>
  <si>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</si>
  <si>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</si>
  <si>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</si>
  <si>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</si>
  <si>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</si>
  <si>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</si>
  <si>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</si>
  <si>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</si>
  <si>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</si>
  <si>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</si>
  <si>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</si>
  <si>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</si>
  <si>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</si>
  <si>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</si>
  <si>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</si>
  <si>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</si>
  <si>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</si>
  <si>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</si>
  <si>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</si>
  <si>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</si>
  <si>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</si>
  <si>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</si>
  <si>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</si>
  <si>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</si>
  <si>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</si>
  <si>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</si>
  <si>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</si>
  <si>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</si>
  <si>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</si>
  <si>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</si>
  <si>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</si>
  <si>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</si>
  <si>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</si>
  <si>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</si>
  <si>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</si>
  <si>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</si>
  <si>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</si>
  <si>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</si>
  <si>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</si>
  <si>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</si>
  <si>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</si>
  <si>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</si>
  <si>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</si>
  <si>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</si>
  <si>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</si>
  <si>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</si>
  <si>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</si>
  <si>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</si>
  <si>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</si>
  <si>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</si>
  <si>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</si>
  <si>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</si>
  <si>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</si>
  <si>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</si>
  <si>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</si>
  <si>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</si>
  <si>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</si>
  <si>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</si>
  <si>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</si>
  <si>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</si>
  <si>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</si>
  <si>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</si>
  <si>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</si>
  <si>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</si>
  <si>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</si>
  <si>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</si>
  <si>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</si>
  <si>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</si>
  <si>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</si>
  <si>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</si>
  <si>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</si>
  <si>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</si>
  <si>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</si>
  <si>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</si>
  <si>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</si>
  <si>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</si>
  <si>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</si>
  <si>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</si>
  <si>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</si>
  <si>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</si>
  <si>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</si>
  <si>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</si>
  <si>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</si>
  <si>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</si>
  <si>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</si>
  <si>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</si>
  <si>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</si>
  <si>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</si>
  <si>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</si>
  <si>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</si>
  <si>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</si>
  <si>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</si>
  <si>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</si>
  <si>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</si>
  <si>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</si>
  <si>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</si>
  <si>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</si>
  <si>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</si>
  <si>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</si>
  <si>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</si>
  <si>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</si>
  <si>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</si>
  <si>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</si>
  <si>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</si>
  <si>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</si>
  <si>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</si>
  <si>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</si>
  <si>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</si>
  <si>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</si>
  <si>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</si>
  <si>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</si>
  <si>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</si>
  <si>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</si>
  <si>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</si>
  <si>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</si>
  <si>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</si>
  <si>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</si>
  <si>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</si>
  <si>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</si>
  <si>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</si>
  <si>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</si>
  <si>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</si>
  <si>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</si>
  <si>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</si>
  <si>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</si>
  <si>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</si>
  <si>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</si>
  <si>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</si>
  <si>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</si>
  <si>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</si>
  <si>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</si>
  <si>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</si>
  <si>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</si>
  <si>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</si>
  <si>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</si>
  <si>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</si>
  <si>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</si>
  <si>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</si>
  <si>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</si>
  <si>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</si>
  <si>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</si>
  <si>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</si>
  <si>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</si>
  <si>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</si>
  <si>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</si>
  <si>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</si>
  <si>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</si>
  <si>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</si>
  <si>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</si>
  <si>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</si>
  <si>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</si>
  <si>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</si>
  <si>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</si>
  <si>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</si>
  <si>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</si>
  <si>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</si>
  <si>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</si>
  <si>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</si>
  <si>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</si>
  <si>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</si>
  <si>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</si>
  <si>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</si>
  <si>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</si>
  <si>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</si>
  <si>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</si>
  <si>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</si>
  <si>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</si>
  <si>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</si>
  <si>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</si>
  <si>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</si>
  <si>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</si>
  <si>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</si>
  <si>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</si>
  <si>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</si>
  <si>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</si>
  <si>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</si>
  <si>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</si>
  <si>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</si>
  <si>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</si>
  <si>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</si>
  <si>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</si>
  <si>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</si>
  <si>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</si>
  <si>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</si>
  <si>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</si>
  <si>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</si>
  <si>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</si>
  <si>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</si>
  <si>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</si>
  <si>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</si>
  <si>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</si>
  <si>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</si>
  <si>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</si>
  <si>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</si>
  <si>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</si>
  <si>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</si>
  <si>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</si>
  <si>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</si>
  <si>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</si>
  <si>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</si>
  <si>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</si>
  <si>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</si>
  <si>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</si>
  <si>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</si>
  <si>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</si>
  <si>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</si>
  <si>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</si>
  <si>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</si>
  <si>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</si>
  <si>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</si>
  <si>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</si>
  <si>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</si>
  <si>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</si>
  <si>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</si>
  <si>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</si>
  <si>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</si>
  <si>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</si>
  <si>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</si>
  <si>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</si>
  <si>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</si>
  <si>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</si>
  <si>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</si>
  <si>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</si>
  <si>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</si>
  <si>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</si>
  <si>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</si>
  <si>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</si>
  <si>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</si>
  <si>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</si>
  <si>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</si>
  <si>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</si>
  <si>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</si>
  <si>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</si>
  <si>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</si>
  <si>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</si>
  <si>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</si>
  <si>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</si>
  <si>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</si>
  <si>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</si>
  <si>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</si>
  <si>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</si>
  <si>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</si>
  <si>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</si>
  <si>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</si>
  <si>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</si>
  <si>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</si>
  <si>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</si>
  <si>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</si>
  <si>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</si>
  <si>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</si>
  <si>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</si>
  <si>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</si>
  <si>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</si>
  <si>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</si>
  <si>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</si>
  <si>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</si>
  <si>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</si>
  <si>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</si>
  <si>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</si>
  <si>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</si>
  <si>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</si>
  <si>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</si>
  <si>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</si>
  <si>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</si>
  <si>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</si>
  <si>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</si>
  <si>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</si>
  <si>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</si>
  <si>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</si>
  <si>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</si>
  <si>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</si>
  <si>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</si>
  <si>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</si>
  <si>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</si>
  <si>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</si>
  <si>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</si>
  <si>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</si>
  <si>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</si>
  <si>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</si>
  <si>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</si>
  <si>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</si>
  <si>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</si>
  <si>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</si>
  <si>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</si>
  <si>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</si>
  <si>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</si>
  <si>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</si>
  <si>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</si>
  <si>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</si>
  <si>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</si>
  <si>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</si>
  <si>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</si>
  <si>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</si>
  <si>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</si>
  <si>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</si>
  <si>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</si>
  <si>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</si>
  <si>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</si>
  <si>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</si>
  <si>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</si>
  <si>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</si>
  <si>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</si>
  <si>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</si>
  <si>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</si>
  <si>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</si>
  <si>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</si>
  <si>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</si>
  <si>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</si>
  <si>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</si>
  <si>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</si>
  <si>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</si>
  <si>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</si>
  <si>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</si>
  <si>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</si>
  <si>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</si>
  <si>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</si>
  <si>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</si>
  <si>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</si>
  <si>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</si>
  <si>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</si>
  <si>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</si>
  <si>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</si>
  <si>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</si>
  <si>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</si>
  <si>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</si>
  <si>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</si>
  <si>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</si>
  <si>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</si>
  <si>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</si>
  <si>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</si>
  <si>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</si>
  <si>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</si>
  <si>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</si>
  <si>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</si>
  <si>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</si>
  <si>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</si>
  <si>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</si>
  <si>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</si>
  <si>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</si>
  <si>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</si>
  <si>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</si>
  <si>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</si>
  <si>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</si>
  <si>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</si>
  <si>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</si>
  <si>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</si>
  <si>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</si>
  <si>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</si>
  <si>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</si>
  <si>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</si>
  <si>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</si>
  <si>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</si>
  <si>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</si>
  <si>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</si>
  <si>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</si>
  <si>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</si>
  <si>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</si>
  <si>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</si>
  <si>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</si>
  <si>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</si>
  <si>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</si>
  <si>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</si>
  <si>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</si>
  <si>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</si>
  <si>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</si>
  <si>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</si>
  <si>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</si>
  <si>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</si>
  <si>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</si>
  <si>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</si>
  <si>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</si>
  <si>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</si>
  <si>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</si>
  <si>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</si>
  <si>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</si>
  <si>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</si>
  <si>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</si>
  <si>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</si>
  <si>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</si>
  <si>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</si>
  <si>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</si>
  <si>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</si>
  <si>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</si>
  <si>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</si>
  <si>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</si>
  <si>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</si>
  <si>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</si>
  <si>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</si>
  <si>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</si>
  <si>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</si>
  <si>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</si>
  <si>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</si>
  <si>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</si>
  <si>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</si>
  <si>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</si>
  <si>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</si>
  <si>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</si>
  <si>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</si>
  <si>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</si>
  <si>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</si>
  <si>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</si>
  <si>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</si>
  <si>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</si>
  <si>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</si>
  <si>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</si>
  <si>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</si>
  <si>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</si>
  <si>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</si>
  <si>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</si>
  <si>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</si>
  <si>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</si>
  <si>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</si>
  <si>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</si>
  <si>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</si>
  <si>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</si>
  <si>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</si>
  <si>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</si>
  <si>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</si>
  <si>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</si>
  <si>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</si>
  <si>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</si>
  <si>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</si>
  <si>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</si>
  <si>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</si>
  <si>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</si>
  <si>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</si>
  <si>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</si>
  <si>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</si>
  <si>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</si>
  <si>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</si>
  <si>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</si>
  <si>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</si>
  <si>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</si>
  <si>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</si>
  <si>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</si>
  <si>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</si>
  <si>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</si>
  <si>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</si>
  <si>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</si>
  <si>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</si>
  <si>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</si>
  <si>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</si>
  <si>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</si>
  <si>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</si>
  <si>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</si>
  <si>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</si>
  <si>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</si>
  <si>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</si>
  <si>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</si>
  <si>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</si>
  <si>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</si>
  <si>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</si>
  <si>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</si>
  <si>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</si>
  <si>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</si>
  <si>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</si>
  <si>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</si>
  <si>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</si>
  <si>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</si>
  <si>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</si>
  <si>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</si>
  <si>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</si>
  <si>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</si>
  <si>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</si>
  <si>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</si>
  <si>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</si>
  <si>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</si>
  <si>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</si>
  <si>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</si>
  <si>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</si>
  <si>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</si>
  <si>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</si>
  <si>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</si>
  <si>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</si>
  <si>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</si>
  <si>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</si>
  <si>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</si>
  <si>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</si>
  <si>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</si>
  <si>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</si>
  <si>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</si>
  <si>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</si>
  <si>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</si>
  <si>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</si>
  <si>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</si>
  <si>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</si>
  <si>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</si>
  <si>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</si>
  <si>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</si>
  <si>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</si>
  <si>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</si>
  <si>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</si>
  <si>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</si>
  <si>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</si>
  <si>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</si>
  <si>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</si>
  <si>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</si>
  <si>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</si>
  <si>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</si>
  <si>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</si>
  <si>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</si>
  <si>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</si>
  <si>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</si>
  <si>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</si>
  <si>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</si>
  <si>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</si>
  <si>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</si>
  <si>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</si>
  <si>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</si>
  <si>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</si>
  <si>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</si>
  <si>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</si>
  <si>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</si>
  <si>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</si>
  <si>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</si>
  <si>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</si>
  <si>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</si>
  <si>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</si>
  <si>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</si>
  <si>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</si>
  <si>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</si>
  <si>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</si>
  <si>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</si>
  <si>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</si>
  <si>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</si>
  <si>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</si>
  <si>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</si>
  <si>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</si>
  <si>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</si>
  <si>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</si>
  <si>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</si>
  <si>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</si>
  <si>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</si>
  <si>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</si>
  <si>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</si>
  <si>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</si>
  <si>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</si>
  <si>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</si>
  <si>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</si>
  <si>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</si>
  <si>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</si>
  <si>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</si>
  <si>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</si>
  <si>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</si>
  <si>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</si>
  <si>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</si>
  <si>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</si>
  <si>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</si>
  <si>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</si>
  <si>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</si>
  <si>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</si>
  <si>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</si>
  <si>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</si>
  <si>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</si>
  <si>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</si>
  <si>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</si>
  <si>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</si>
  <si>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</si>
  <si>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</si>
  <si>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</si>
  <si>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</si>
  <si>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</si>
  <si>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</si>
  <si>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</si>
  <si>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</si>
  <si>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</si>
  <si>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</si>
  <si>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</si>
  <si>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</si>
  <si>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</si>
  <si>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</si>
  <si>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</si>
  <si>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</si>
  <si>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</si>
  <si>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</si>
  <si>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</si>
  <si>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</si>
  <si>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</si>
  <si>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</si>
  <si>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</si>
  <si>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</si>
  <si>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</si>
  <si>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</si>
  <si>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</si>
  <si>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</si>
  <si>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</si>
  <si>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</si>
  <si>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</si>
  <si>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</si>
  <si>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</si>
  <si>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</si>
  <si>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</si>
  <si>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</si>
  <si>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</si>
  <si>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</si>
  <si>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</si>
  <si>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</si>
  <si>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</si>
  <si>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</si>
  <si>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</si>
  <si>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</si>
  <si>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</si>
  <si>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</si>
  <si>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</si>
  <si>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</si>
  <si>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</si>
  <si>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</si>
  <si>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</si>
  <si>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</si>
  <si>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</si>
  <si>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</si>
  <si>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</si>
  <si>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</si>
  <si>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</si>
  <si>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</si>
  <si>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</si>
  <si>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</si>
  <si>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</si>
  <si>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</si>
  <si>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</si>
  <si>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</si>
  <si>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</si>
  <si>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</si>
  <si>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</si>
  <si>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</si>
  <si>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</si>
  <si>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</si>
  <si>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</si>
  <si>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</si>
  <si>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</si>
  <si>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</si>
  <si>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</si>
  <si>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</si>
  <si>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</si>
  <si>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</si>
  <si>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</si>
  <si>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</si>
  <si>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</si>
  <si>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</si>
  <si>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</si>
  <si>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</si>
  <si>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</si>
  <si>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</si>
  <si>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</si>
  <si>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</si>
  <si>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</si>
  <si>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</si>
  <si>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</si>
  <si>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</si>
  <si>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</si>
  <si>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</si>
  <si>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</si>
  <si>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</si>
  <si>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</si>
  <si>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</si>
  <si>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</si>
  <si>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</si>
  <si>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</si>
  <si>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</si>
  <si>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</si>
  <si>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</si>
  <si>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</si>
  <si>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</si>
  <si>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</si>
  <si>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</si>
  <si>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</si>
  <si>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</si>
  <si>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</si>
  <si>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</si>
  <si>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</si>
  <si>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</si>
  <si>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</si>
  <si>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</si>
  <si>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</si>
  <si>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</si>
  <si>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</si>
  <si>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</si>
  <si>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</si>
  <si>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</si>
  <si>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</si>
  <si>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</si>
  <si>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</si>
  <si>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</si>
  <si>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</si>
  <si>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</si>
  <si>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</si>
  <si>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</si>
  <si>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</si>
  <si>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</si>
  <si>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</si>
  <si>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</si>
  <si>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</si>
  <si>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</si>
  <si>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</si>
  <si>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</si>
  <si>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</si>
  <si>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</si>
  <si>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</si>
  <si>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</si>
  <si>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</si>
  <si>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</si>
  <si>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</si>
  <si>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</si>
  <si>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</si>
  <si>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</si>
  <si>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</si>
  <si>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</si>
  <si>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</si>
  <si>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</si>
  <si>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</si>
  <si>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</si>
  <si>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</si>
  <si>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</si>
  <si>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</si>
  <si>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</si>
  <si>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</si>
  <si>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</si>
  <si>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</si>
  <si>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</si>
  <si>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</si>
  <si>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</si>
  <si>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</si>
  <si>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</si>
  <si>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</si>
  <si>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</si>
  <si>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</si>
  <si>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</si>
  <si>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</si>
  <si>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</si>
  <si>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</si>
  <si>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</si>
  <si>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</si>
  <si>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</si>
  <si>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</si>
  <si>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</si>
  <si>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</si>
  <si>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</si>
  <si>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</si>
  <si>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</si>
  <si>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</si>
  <si>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</si>
  <si>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</si>
  <si>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</si>
  <si>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</si>
  <si>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</si>
  <si>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</si>
  <si>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</si>
  <si>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</si>
  <si>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</si>
  <si>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</si>
  <si>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</si>
  <si>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</si>
  <si>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</si>
  <si>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</si>
  <si>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</si>
  <si>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</si>
  <si>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</si>
  <si>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</si>
  <si>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</si>
  <si>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</si>
  <si>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</si>
  <si>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</si>
  <si>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</si>
  <si>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</si>
  <si>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</si>
  <si>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</si>
  <si>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</si>
  <si>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</si>
  <si>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</si>
  <si>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</si>
  <si>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</si>
  <si>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</si>
  <si>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</si>
  <si>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</si>
  <si>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</si>
  <si>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</si>
  <si>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</si>
  <si>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</si>
  <si>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</si>
  <si>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</si>
  <si>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</si>
  <si>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</si>
  <si>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</si>
  <si>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</si>
  <si>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</si>
  <si>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</si>
  <si>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</si>
  <si>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</si>
  <si>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</si>
  <si>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</si>
  <si>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</si>
  <si>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</si>
  <si>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</si>
  <si>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</si>
  <si>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</si>
  <si>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</si>
  <si>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</si>
  <si>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</si>
  <si>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</si>
  <si>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</si>
  <si>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</si>
  <si>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</si>
  <si>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</si>
  <si>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</si>
  <si>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</si>
  <si>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</si>
  <si>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</si>
  <si>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</si>
  <si>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</si>
  <si>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</si>
  <si>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</si>
  <si>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</si>
  <si>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</si>
  <si>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</si>
  <si>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</si>
  <si>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</si>
  <si>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</si>
  <si>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</si>
  <si>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</si>
  <si>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</si>
  <si>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</si>
  <si>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</si>
  <si>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</si>
  <si>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</si>
  <si>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</si>
  <si>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</si>
  <si>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</si>
  <si>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</si>
  <si>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</si>
  <si>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</si>
  <si>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</si>
  <si>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</si>
  <si>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</si>
  <si>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</si>
  <si>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</si>
  <si>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</si>
  <si>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</si>
  <si>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</si>
  <si>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</si>
  <si>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</si>
  <si>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</si>
  <si>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</si>
  <si>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</si>
  <si>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</si>
  <si>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</si>
  <si>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</si>
  <si>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</si>
  <si>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</si>
  <si>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</si>
  <si>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</si>
  <si>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</si>
  <si>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</si>
  <si>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</si>
  <si>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</si>
  <si>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</si>
  <si>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</si>
  <si>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</si>
  <si>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</si>
  <si>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</si>
  <si>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</si>
  <si>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</si>
  <si>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</si>
  <si>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</si>
  <si>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</si>
  <si>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</si>
  <si>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</si>
  <si>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</si>
  <si>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</si>
  <si>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</si>
  <si>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</si>
  <si>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</si>
  <si>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</si>
  <si>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</si>
  <si>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</si>
  <si>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</si>
  <si>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</si>
  <si>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</si>
  <si>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</si>
  <si>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</si>
  <si>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</si>
  <si>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</si>
  <si>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</si>
  <si>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</si>
  <si>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</si>
  <si>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</si>
  <si>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</si>
  <si>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</si>
  <si>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</si>
  <si>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</si>
  <si>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</si>
  <si>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</si>
  <si>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</si>
  <si>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</si>
  <si>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</si>
  <si>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</si>
  <si>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</si>
  <si>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</si>
  <si>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</si>
  <si>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</si>
  <si>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</si>
  <si>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</si>
  <si>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</si>
  <si>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</si>
  <si>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</si>
  <si>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</si>
  <si>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</si>
  <si>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</si>
  <si>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</si>
  <si>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</si>
  <si>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</si>
  <si>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</si>
  <si>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</si>
  <si>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</si>
  <si>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</si>
  <si>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</si>
  <si>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</si>
  <si>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</si>
  <si>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</si>
  <si>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</si>
  <si>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</si>
  <si>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</si>
  <si>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</si>
  <si>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</si>
  <si>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</si>
  <si>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</si>
  <si>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</si>
  <si>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</si>
  <si>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</si>
  <si>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</si>
  <si>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</si>
  <si>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</si>
  <si>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</si>
  <si>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</si>
  <si>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</si>
  <si>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</si>
  <si>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</si>
  <si>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</si>
  <si>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</si>
  <si>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</si>
  <si>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</si>
  <si>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</si>
  <si>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</si>
  <si>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</si>
  <si>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</si>
  <si>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</si>
  <si>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</si>
  <si>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</si>
  <si>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</si>
  <si>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</si>
  <si>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</si>
  <si>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</si>
  <si>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</si>
  <si>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</si>
  <si>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</si>
  <si>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</si>
  <si>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</si>
  <si>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</si>
  <si>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</si>
  <si>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</si>
  <si>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</si>
  <si>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</si>
  <si>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</si>
  <si>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</si>
  <si>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</si>
  <si>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</si>
  <si>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</si>
  <si>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</si>
  <si>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</si>
  <si>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</si>
  <si>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</si>
  <si>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</si>
  <si>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</si>
  <si>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</si>
  <si>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</si>
  <si>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</si>
  <si>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</si>
  <si>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</si>
  <si>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</si>
  <si>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</si>
  <si>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</si>
  <si>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</si>
  <si>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</si>
  <si>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</si>
  <si>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</si>
  <si>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</si>
  <si>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</si>
  <si>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</si>
  <si>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</si>
  <si>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</si>
  <si>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</si>
  <si>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</si>
  <si>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</si>
  <si>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</si>
  <si>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</si>
  <si>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</si>
  <si>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</si>
  <si>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</si>
  <si>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</si>
  <si>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</si>
  <si>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</si>
  <si>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</si>
  <si>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</si>
  <si>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</si>
  <si>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</si>
  <si>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</si>
  <si>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</si>
  <si>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</si>
  <si>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</si>
  <si>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</si>
  <si>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</si>
  <si>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</si>
  <si>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</si>
  <si>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</si>
  <si>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</si>
  <si>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</si>
  <si>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</si>
  <si>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</si>
  <si>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</si>
  <si>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</si>
  <si>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</si>
  <si>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</si>
  <si>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</si>
  <si>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</si>
  <si>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</si>
  <si>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</si>
  <si>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</si>
  <si>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</si>
  <si>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</si>
  <si>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</si>
  <si>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</si>
  <si>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</si>
  <si>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</si>
  <si>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</si>
  <si>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</si>
  <si>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</si>
  <si>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</si>
  <si>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</si>
  <si>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</si>
  <si>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</si>
  <si>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</si>
  <si>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</si>
  <si>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</si>
  <si>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</si>
  <si>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</si>
  <si>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</si>
  <si>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</si>
  <si>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</si>
  <si>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</si>
  <si>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</si>
  <si>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</si>
  <si>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</si>
  <si>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</si>
  <si>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</si>
  <si>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</si>
  <si>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</si>
  <si>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</si>
  <si>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</si>
  <si>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</si>
  <si>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</si>
  <si>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</si>
  <si>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</si>
  <si>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</si>
  <si>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</si>
  <si>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</si>
  <si>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</si>
  <si>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</si>
  <si>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</si>
  <si>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</si>
  <si>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</si>
  <si>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</si>
  <si>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</si>
  <si>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</si>
  <si>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</si>
  <si>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</si>
  <si>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</si>
  <si>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</si>
  <si>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</si>
  <si>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</si>
  <si>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</si>
  <si>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</si>
  <si>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</si>
  <si>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</si>
  <si>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</si>
  <si>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</si>
  <si>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</si>
  <si>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</si>
  <si>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</si>
  <si>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</si>
  <si>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</si>
  <si>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</si>
  <si>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</si>
  <si>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</si>
  <si>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</si>
  <si>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</si>
  <si>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</si>
  <si>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</si>
  <si>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</si>
  <si>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</si>
  <si>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</si>
  <si>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</si>
  <si>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</si>
  <si>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</si>
  <si>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</si>
  <si>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</si>
  <si>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</si>
  <si>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</si>
  <si>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</si>
  <si>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</si>
  <si>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</si>
  <si>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</si>
  <si>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</si>
  <si>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</si>
  <si>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</si>
  <si>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</si>
  <si>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</si>
  <si>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</si>
  <si>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</si>
  <si>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</si>
  <si>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</si>
  <si>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</si>
  <si>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</si>
  <si>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</si>
  <si>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</si>
  <si>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</si>
  <si>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</si>
  <si>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</si>
  <si>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</si>
  <si>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</si>
  <si>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</si>
  <si>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</si>
  <si>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</si>
  <si>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</si>
  <si>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</si>
  <si>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</si>
  <si>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</si>
  <si>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</si>
  <si>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</si>
  <si>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</si>
  <si>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</si>
  <si>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</si>
  <si>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</si>
  <si>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</si>
  <si>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</si>
  <si>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</si>
  <si>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</si>
  <si>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</si>
  <si>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</si>
  <si>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</si>
  <si>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</si>
  <si>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</si>
  <si>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</si>
  <si>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</si>
  <si>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</si>
  <si>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</si>
  <si>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</si>
  <si>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</si>
  <si>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</si>
  <si>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</si>
  <si>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</si>
  <si>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</si>
  <si>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</si>
  <si>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</si>
  <si>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</si>
  <si>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</si>
  <si>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</si>
  <si>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</si>
  <si>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</si>
  <si>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</si>
  <si>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</si>
  <si>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</si>
  <si>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</si>
  <si>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</si>
  <si>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</si>
  <si>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</si>
  <si>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</si>
  <si>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</si>
  <si>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</si>
  <si>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</si>
  <si>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</si>
  <si>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</si>
  <si>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</si>
  <si>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</si>
  <si>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</si>
  <si>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</si>
  <si>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</si>
  <si>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</si>
  <si>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</si>
  <si>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</si>
  <si>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</si>
  <si>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</si>
  <si>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</si>
  <si>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</si>
  <si>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</si>
  <si>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</si>
  <si>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</si>
  <si>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</si>
  <si>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</si>
  <si>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</si>
  <si>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</si>
  <si>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</si>
  <si>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</si>
  <si>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</si>
  <si>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</si>
  <si>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</si>
  <si>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</si>
  <si>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</si>
  <si>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</si>
  <si>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</si>
  <si>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</si>
  <si>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</si>
  <si>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</si>
  <si>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</si>
  <si>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</si>
  <si>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</si>
  <si>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</si>
  <si>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</si>
  <si>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</si>
  <si>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</si>
  <si>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</si>
  <si>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</si>
  <si>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</si>
  <si>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</si>
  <si>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</si>
  <si>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</si>
  <si>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</si>
  <si>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</si>
  <si>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</si>
  <si>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</si>
  <si>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</si>
  <si>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</si>
  <si>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</si>
  <si>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</si>
  <si>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</si>
  <si>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</si>
  <si>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</si>
  <si>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</si>
  <si>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</si>
  <si>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</si>
  <si>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</si>
  <si>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</si>
  <si>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</si>
  <si>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</si>
  <si>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</si>
  <si>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</si>
  <si>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</si>
  <si>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</si>
  <si>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</si>
  <si>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</si>
  <si>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</si>
  <si>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</si>
  <si>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</si>
  <si>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</si>
  <si>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</si>
  <si>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</si>
  <si>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</si>
  <si>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</si>
  <si>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</si>
  <si>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</si>
  <si>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</si>
  <si>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</si>
  <si>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</si>
  <si>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</si>
  <si>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</si>
  <si>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</si>
  <si>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</si>
  <si>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</si>
  <si>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</si>
  <si>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</si>
  <si>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</si>
  <si>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</si>
  <si>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</si>
  <si>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</si>
  <si>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</si>
  <si>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</si>
  <si>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</si>
  <si>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</si>
  <si>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</si>
  <si>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</si>
  <si>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</si>
  <si>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</si>
  <si>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</si>
  <si>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</si>
  <si>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</si>
  <si>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</si>
  <si>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</si>
  <si>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</si>
  <si>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</si>
  <si>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</si>
  <si>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</si>
  <si>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</si>
  <si>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</si>
  <si>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</si>
  <si>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</si>
  <si>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</si>
  <si>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</si>
  <si>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</si>
  <si>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</si>
  <si>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</si>
  <si>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</si>
  <si>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</si>
  <si>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</si>
  <si>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</si>
  <si>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</si>
  <si>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</si>
  <si>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</si>
  <si>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</si>
  <si>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</si>
  <si>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</si>
  <si>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</si>
  <si>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</si>
  <si>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</si>
  <si>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</si>
  <si>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</si>
  <si>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</si>
  <si>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</si>
  <si>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</si>
  <si>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</si>
  <si>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</si>
  <si>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</si>
  <si>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</si>
  <si>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</si>
  <si>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</si>
  <si>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</si>
  <si>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</si>
  <si>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</si>
  <si>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</si>
  <si>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</si>
  <si>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</si>
  <si>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</si>
  <si>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</si>
  <si>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</si>
  <si>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</si>
  <si>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</si>
  <si>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</si>
  <si>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</si>
  <si>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</si>
  <si>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</si>
  <si>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</si>
  <si>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</si>
  <si>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</si>
  <si>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</si>
  <si>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</si>
  <si>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</si>
  <si>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</si>
  <si>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</si>
  <si>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</si>
  <si>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</si>
  <si>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</si>
  <si>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</si>
  <si>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</si>
  <si>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</si>
  <si>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</si>
  <si>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</si>
  <si>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</si>
  <si>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</si>
  <si>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</si>
  <si>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</si>
  <si>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</si>
  <si>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</si>
  <si>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</si>
  <si>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</si>
  <si>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</si>
  <si>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</si>
  <si>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</si>
  <si>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</si>
  <si>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</si>
  <si>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</si>
  <si>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</si>
  <si>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</si>
  <si>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</si>
  <si>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</si>
  <si>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</si>
  <si>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</si>
  <si>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</si>
  <si>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</si>
  <si>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</si>
  <si>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</si>
  <si>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</si>
  <si>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</si>
  <si>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</si>
  <si>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</si>
  <si>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</si>
  <si>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</si>
  <si>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</si>
  <si>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</si>
  <si>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</si>
  <si>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</si>
  <si>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</si>
  <si>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</si>
  <si>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</si>
  <si>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</si>
  <si>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</si>
  <si>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</si>
  <si>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</si>
  <si>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</si>
  <si>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</si>
  <si>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</si>
  <si>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</si>
  <si>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</si>
  <si>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</si>
  <si>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</si>
  <si>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</si>
  <si>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</si>
  <si>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</si>
  <si>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</si>
  <si>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</si>
  <si>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</si>
  <si>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</si>
  <si>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</si>
  <si>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</si>
  <si>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</si>
  <si>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</si>
  <si>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</si>
  <si>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</si>
  <si>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</si>
  <si>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</si>
  <si>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</si>
  <si>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</si>
  <si>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</si>
  <si>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</si>
  <si>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</si>
  <si>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</si>
  <si>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</si>
  <si>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</si>
  <si>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</si>
  <si>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</si>
  <si>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</si>
  <si>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</si>
  <si>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</si>
  <si>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</si>
  <si>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</si>
  <si>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</si>
  <si>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</si>
  <si>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</si>
  <si>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</si>
  <si>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</si>
  <si>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</si>
  <si>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</si>
  <si>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</si>
  <si>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</si>
  <si>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</si>
  <si>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</si>
  <si>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</si>
  <si>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</si>
  <si>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</si>
  <si>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</si>
  <si>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</si>
  <si>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</si>
  <si>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</si>
  <si>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</si>
  <si>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</si>
  <si>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</si>
  <si>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</si>
  <si>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</si>
  <si>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</si>
  <si>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</si>
  <si>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</si>
  <si>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</si>
  <si>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</si>
  <si>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</si>
  <si>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</si>
  <si>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</si>
  <si>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</si>
  <si>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</si>
  <si>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</si>
  <si>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</si>
  <si>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</si>
  <si>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</si>
  <si>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</si>
  <si>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</si>
  <si>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</si>
  <si>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</si>
  <si>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</si>
  <si>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</si>
  <si>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</si>
  <si>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</si>
  <si>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</si>
  <si>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</si>
  <si>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</si>
  <si>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</si>
  <si>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</si>
  <si>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</si>
  <si>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</si>
  <si>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</si>
  <si>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</si>
  <si>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</si>
  <si>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</si>
  <si>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</si>
  <si>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</si>
  <si>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</si>
  <si>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</si>
  <si>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</si>
  <si>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</si>
  <si>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</si>
  <si>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</si>
  <si>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</si>
  <si>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</si>
  <si>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</si>
  <si>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</si>
  <si>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</si>
  <si>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</si>
  <si>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</si>
  <si>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</si>
  <si>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</si>
  <si>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</si>
  <si>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</si>
  <si>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</si>
  <si>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</si>
  <si>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</si>
  <si>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</si>
  <si>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</si>
  <si>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</si>
  <si>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</si>
  <si>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</si>
  <si>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</si>
  <si>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</si>
  <si>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</si>
  <si>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</si>
  <si>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</si>
  <si>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</si>
  <si>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</si>
  <si>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</si>
  <si>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</si>
  <si>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</si>
  <si>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</si>
  <si>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</si>
  <si>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</si>
  <si>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</si>
  <si>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</si>
  <si>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</si>
  <si>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</si>
  <si>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</si>
  <si>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</si>
  <si>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</si>
  <si>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</si>
  <si>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</si>
  <si>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</si>
  <si>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</si>
  <si>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</si>
  <si>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</si>
  <si>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</si>
  <si>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</si>
  <si>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</si>
  <si>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</si>
  <si>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</si>
  <si>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</si>
  <si>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</si>
  <si>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</si>
  <si>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</si>
  <si>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</si>
  <si>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</si>
  <si>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</si>
  <si>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</si>
  <si>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</si>
  <si>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</si>
  <si>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</si>
  <si>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</si>
  <si>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</si>
  <si>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</si>
  <si>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</si>
  <si>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</si>
  <si>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</si>
  <si>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</si>
  <si>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</si>
  <si>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</si>
  <si>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</si>
  <si>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</si>
  <si>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</si>
  <si>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</si>
  <si>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</si>
  <si>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</si>
  <si>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</si>
  <si>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</si>
  <si>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</si>
  <si>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</si>
  <si>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</si>
  <si>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</si>
  <si>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</si>
  <si>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</si>
  <si>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</si>
  <si>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</si>
  <si>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</si>
  <si>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</si>
  <si>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</si>
  <si>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</si>
  <si>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</si>
  <si>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</si>
  <si>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</si>
  <si>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</si>
  <si>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</si>
  <si>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</si>
  <si>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</si>
  <si>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</si>
  <si>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</si>
  <si>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</si>
  <si>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</si>
  <si>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</si>
  <si>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</si>
  <si>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</si>
  <si>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</si>
  <si>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</si>
  <si>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</si>
  <si>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</si>
  <si>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</si>
  <si>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</si>
  <si>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</si>
  <si>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</si>
  <si>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</si>
  <si>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</si>
  <si>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</si>
  <si>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</si>
  <si>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</si>
  <si>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</si>
  <si>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</si>
  <si>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</si>
  <si>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</si>
  <si>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</si>
  <si>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</si>
  <si>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</si>
  <si>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</si>
  <si>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</si>
  <si>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</si>
  <si>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</si>
  <si>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</si>
  <si>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</si>
  <si>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</si>
  <si>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</si>
  <si>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</si>
  <si>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</si>
  <si>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</si>
  <si>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</si>
  <si>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</si>
  <si>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</si>
  <si>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</si>
  <si>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</si>
  <si>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</si>
  <si>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</si>
  <si>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</si>
  <si>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</si>
  <si>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</si>
  <si>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</si>
  <si>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</si>
  <si>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</si>
  <si>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</si>
  <si>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</si>
  <si>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</si>
  <si>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</si>
  <si>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</si>
  <si>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</si>
  <si>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</si>
  <si>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</si>
  <si>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</si>
  <si>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</si>
  <si>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</si>
  <si>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</si>
  <si>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</si>
  <si>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</si>
  <si>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</si>
  <si>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</si>
  <si>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</si>
  <si>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</si>
  <si>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</si>
  <si>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</si>
  <si>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</si>
  <si>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</si>
  <si>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</si>
  <si>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</si>
  <si>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</si>
  <si>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</si>
  <si>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</si>
  <si>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</si>
  <si>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</si>
  <si>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</si>
  <si>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</si>
  <si>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</si>
  <si>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</si>
  <si>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</si>
  <si>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</si>
  <si>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</si>
  <si>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</si>
  <si>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</si>
  <si>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</si>
  <si>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</si>
  <si>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</si>
  <si>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</si>
  <si>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</si>
  <si>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</si>
  <si>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</si>
  <si>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</si>
  <si>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</si>
  <si>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</si>
  <si>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</si>
  <si>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</si>
  <si>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</si>
  <si>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</si>
  <si>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</si>
  <si>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</si>
  <si>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</si>
  <si>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</si>
  <si>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</si>
  <si>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</si>
  <si>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</si>
  <si>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</si>
  <si>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</si>
  <si>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</si>
  <si>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</si>
  <si>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</si>
  <si>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</si>
  <si>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</si>
  <si>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</si>
  <si>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</si>
  <si>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</si>
  <si>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</si>
  <si>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</si>
  <si>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</si>
  <si>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</si>
  <si>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</si>
  <si>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</si>
  <si>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</si>
  <si>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</si>
  <si>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</si>
  <si>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</si>
  <si>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</si>
  <si>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</si>
  <si>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</si>
  <si>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</si>
  <si>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</si>
  <si>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</si>
  <si>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</si>
  <si>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</si>
  <si>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</si>
  <si>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</si>
  <si>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</si>
  <si>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</si>
  <si>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</si>
  <si>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</si>
  <si>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</si>
  <si>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</si>
  <si>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</si>
  <si>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</si>
  <si>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</si>
  <si>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</si>
  <si>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</si>
  <si>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</si>
  <si>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</si>
  <si>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</si>
  <si>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</si>
  <si>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</si>
  <si>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</si>
  <si>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</si>
  <si>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</si>
  <si>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</si>
  <si>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</si>
  <si>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</si>
  <si>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</si>
  <si>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</si>
  <si>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</si>
  <si>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</si>
  <si>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</si>
  <si>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</si>
  <si>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</si>
  <si>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</si>
  <si>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</si>
  <si>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</si>
  <si>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</si>
  <si>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</si>
  <si>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</si>
  <si>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</si>
  <si>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</si>
  <si>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</si>
  <si>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</si>
  <si>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</si>
  <si>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</si>
  <si>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</si>
  <si>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</si>
  <si>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</si>
  <si>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</si>
  <si>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</si>
  <si>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</si>
  <si>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</si>
  <si>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</si>
  <si>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</si>
  <si>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</si>
  <si>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</si>
  <si>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</si>
  <si>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</si>
  <si>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</si>
  <si>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</si>
  <si>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</si>
  <si>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</si>
  <si>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</si>
  <si>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</si>
  <si>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</si>
  <si>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</si>
  <si>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</si>
  <si>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</si>
  <si>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</si>
  <si>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</si>
  <si>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</si>
  <si>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</si>
  <si>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</si>
  <si>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</si>
  <si>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</si>
  <si>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</si>
  <si>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</si>
  <si>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</si>
  <si>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</si>
  <si>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</si>
  <si>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</si>
  <si>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</si>
  <si>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</si>
  <si>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</si>
  <si>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</si>
  <si>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</si>
  <si>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</si>
  <si>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</si>
  <si>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</si>
  <si>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</si>
  <si>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</si>
  <si>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</si>
  <si>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</si>
  <si>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</si>
  <si>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</si>
  <si>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</si>
  <si>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</si>
  <si>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</si>
  <si>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</si>
  <si>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</si>
  <si>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</si>
  <si>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</si>
  <si>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</si>
  <si>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</si>
  <si>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</si>
  <si>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</si>
  <si>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</si>
  <si>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</si>
  <si>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</si>
  <si>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</si>
  <si>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</si>
  <si>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</si>
  <si>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</si>
  <si>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</si>
  <si>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</si>
  <si>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</si>
  <si>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</si>
  <si>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</si>
  <si>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</si>
  <si>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</si>
  <si>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</si>
  <si>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</si>
  <si>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</si>
  <si>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</si>
  <si>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</si>
  <si>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</si>
  <si>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</si>
  <si>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</si>
  <si>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</si>
  <si>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</si>
  <si>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</si>
  <si>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</si>
  <si>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</si>
  <si>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</si>
  <si>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</si>
  <si>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</si>
  <si>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</si>
  <si>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</si>
  <si>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</si>
  <si>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</si>
  <si>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</si>
  <si>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</si>
  <si>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</si>
  <si>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</si>
  <si>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</si>
  <si>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</si>
  <si>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</si>
  <si>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</si>
  <si>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</si>
  <si>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</si>
  <si>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</si>
  <si>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</si>
  <si>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</si>
  <si>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</si>
  <si>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</si>
  <si>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</si>
  <si>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</si>
  <si>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</si>
  <si>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</si>
  <si>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</si>
  <si>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</si>
  <si>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</si>
  <si>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</si>
  <si>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</si>
  <si>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</si>
  <si>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</si>
  <si>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</si>
  <si>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</si>
  <si>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</si>
  <si>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</si>
  <si>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</si>
  <si>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</si>
  <si>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</si>
  <si>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</si>
  <si>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</si>
  <si>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</si>
  <si>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</si>
  <si>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</si>
  <si>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</si>
  <si>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</si>
  <si>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</si>
  <si>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</si>
  <si>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</si>
  <si>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</si>
  <si>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</si>
  <si>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</si>
  <si>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</si>
  <si>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</si>
  <si>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</si>
  <si>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</si>
  <si>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</si>
  <si>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</si>
  <si>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</si>
  <si>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</si>
  <si>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</si>
  <si>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</si>
  <si>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</si>
  <si>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</si>
  <si>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</si>
  <si>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</si>
  <si>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</si>
  <si>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</si>
  <si>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</si>
  <si>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</si>
  <si>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</si>
  <si>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</si>
  <si>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</si>
  <si>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</si>
  <si>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</si>
  <si>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</si>
  <si>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</si>
  <si>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</si>
  <si>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</si>
  <si>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</si>
  <si>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</si>
  <si>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</si>
  <si>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</si>
  <si>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</si>
  <si>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</si>
  <si>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</si>
  <si>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</si>
  <si>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</si>
  <si>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</si>
  <si>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</si>
  <si>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</si>
  <si>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</si>
  <si>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</si>
  <si>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</si>
  <si>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</si>
  <si>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</si>
  <si>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</si>
  <si>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</si>
  <si>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</si>
  <si>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</si>
  <si>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</si>
  <si>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</si>
  <si>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</si>
  <si>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</si>
  <si>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</si>
  <si>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</si>
  <si>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</si>
  <si>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</si>
  <si>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</si>
  <si>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</si>
  <si>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</si>
  <si>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</si>
  <si>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</si>
  <si>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</si>
  <si>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</si>
  <si>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</si>
  <si>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</si>
  <si>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</si>
  <si>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</si>
  <si>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</si>
  <si>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</si>
  <si>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</si>
  <si>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</si>
  <si>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</si>
  <si>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</si>
  <si>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</si>
  <si>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</si>
  <si>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</si>
  <si>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</si>
  <si>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</si>
  <si>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</si>
  <si>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</si>
  <si>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</si>
  <si>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</si>
  <si>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</si>
  <si>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</si>
  <si>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</si>
  <si>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</si>
  <si>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</si>
  <si>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</si>
  <si>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</si>
  <si>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</si>
  <si>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</si>
  <si>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</si>
  <si>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</si>
  <si>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</si>
  <si>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</si>
  <si>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</si>
  <si>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</si>
  <si>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</si>
  <si>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</si>
  <si>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</si>
  <si>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</si>
  <si>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</si>
  <si>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</si>
  <si>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</si>
  <si>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</si>
  <si>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</si>
  <si>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</si>
  <si>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</si>
  <si>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</si>
  <si>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</si>
  <si>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</si>
  <si>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</si>
  <si>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</si>
  <si>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</si>
  <si>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</si>
  <si>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</si>
  <si>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</si>
  <si>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</si>
  <si>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</si>
  <si>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</si>
  <si>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</si>
  <si>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</si>
  <si>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</si>
  <si>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</si>
  <si>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</si>
  <si>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</si>
  <si>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</si>
  <si>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</si>
  <si>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</si>
  <si>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</si>
  <si>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</si>
  <si>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</si>
  <si>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</si>
  <si>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</si>
  <si>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</si>
  <si>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</si>
  <si>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</si>
  <si>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</si>
  <si>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</si>
  <si>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</si>
  <si>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</si>
  <si>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</si>
  <si>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</si>
  <si>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</si>
  <si>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</si>
  <si>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</si>
  <si>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</si>
  <si>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</si>
  <si>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</si>
  <si>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</si>
  <si>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</si>
  <si>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</si>
  <si>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</si>
  <si>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</si>
  <si>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</si>
  <si>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</si>
  <si>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</si>
  <si>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</si>
  <si>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</si>
  <si>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</si>
  <si>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</si>
  <si>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</si>
  <si>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</si>
  <si>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</si>
  <si>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</si>
  <si>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</si>
  <si>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</si>
  <si>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</si>
  <si>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</si>
  <si>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</si>
  <si>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</si>
  <si>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</si>
  <si>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</si>
  <si>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</si>
  <si>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</si>
  <si>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</si>
  <si>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</si>
  <si>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</si>
  <si>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</si>
  <si>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</si>
  <si>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</si>
  <si>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</si>
  <si>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</si>
  <si>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</si>
  <si>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</si>
  <si>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</si>
  <si>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</si>
  <si>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</si>
  <si>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</si>
  <si>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</si>
  <si>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</si>
  <si>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</si>
  <si>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</si>
  <si>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</si>
  <si>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</si>
  <si>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</si>
  <si>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</si>
  <si>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</si>
  <si>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</si>
  <si>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</si>
  <si>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</si>
  <si>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</si>
  <si>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</si>
  <si>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</si>
  <si>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</si>
  <si>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</si>
  <si>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</si>
  <si>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</si>
  <si>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</si>
  <si>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</si>
  <si>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</si>
  <si>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</si>
  <si>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</si>
  <si>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</si>
  <si>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</si>
  <si>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</si>
  <si>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</si>
  <si>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</si>
  <si>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</si>
  <si>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</si>
  <si>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</si>
  <si>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</si>
  <si>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</si>
  <si>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</si>
  <si>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</si>
  <si>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</si>
  <si>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</si>
  <si>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</si>
  <si>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</si>
  <si>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</si>
  <si>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</si>
  <si>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</si>
  <si>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</si>
  <si>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</si>
  <si>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</si>
  <si>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</si>
  <si>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</si>
  <si>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</si>
  <si>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</si>
  <si>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</si>
  <si>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</si>
  <si>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</si>
  <si>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</si>
  <si>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</si>
  <si>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</si>
  <si>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</si>
  <si>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</si>
  <si>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</si>
  <si>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</si>
  <si>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</si>
  <si>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</si>
  <si>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</si>
  <si>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</si>
  <si>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</si>
  <si>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</si>
  <si>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</si>
  <si>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</si>
  <si>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</si>
  <si>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</si>
  <si>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</si>
  <si>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</si>
  <si>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</si>
  <si>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</si>
  <si>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</si>
  <si>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</si>
  <si>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</si>
  <si>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</si>
  <si>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</si>
  <si>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</si>
  <si>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</si>
  <si>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</si>
  <si>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</si>
  <si>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</si>
  <si>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</si>
  <si>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</si>
  <si>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</si>
  <si>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</si>
  <si>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</si>
  <si>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</si>
  <si>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</si>
  <si>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</si>
  <si>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</si>
  <si>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</si>
  <si>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</si>
  <si>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</si>
  <si>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</si>
  <si>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</si>
  <si>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</si>
  <si>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</si>
  <si>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</si>
  <si>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</si>
  <si>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</si>
  <si>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</si>
  <si>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</si>
  <si>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</si>
  <si>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</si>
  <si>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</si>
  <si>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</si>
  <si>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</si>
  <si>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</si>
  <si>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</si>
  <si>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</si>
  <si>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</si>
  <si>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</si>
  <si>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</si>
  <si>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</si>
  <si>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</si>
  <si>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</si>
  <si>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</si>
  <si>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</si>
  <si>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</si>
  <si>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</si>
  <si>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</si>
  <si>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</si>
  <si>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</si>
  <si>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</si>
  <si>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</si>
  <si>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</si>
  <si>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</si>
  <si>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</si>
  <si>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</si>
  <si>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</si>
  <si>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</si>
  <si>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</si>
  <si>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</si>
  <si>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</si>
  <si>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</si>
  <si>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</si>
  <si>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</si>
  <si>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</si>
  <si>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</si>
  <si>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</si>
  <si>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</si>
  <si>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</si>
  <si>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</si>
  <si>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</si>
  <si>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</si>
  <si>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</si>
  <si>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</si>
  <si>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</si>
  <si>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</si>
  <si>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</si>
  <si>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</si>
  <si>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</si>
  <si>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</si>
  <si>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</si>
  <si>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</si>
  <si>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</si>
  <si>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</si>
  <si>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</si>
  <si>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</si>
  <si>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</si>
  <si>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</si>
  <si>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</si>
  <si>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</si>
  <si>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</si>
  <si>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</si>
  <si>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</si>
  <si>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</si>
  <si>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</si>
  <si>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</si>
  <si>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</si>
  <si>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</si>
  <si>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</si>
  <si>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</si>
  <si>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</si>
  <si>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</si>
  <si>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</si>
  <si>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</si>
  <si>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</si>
  <si>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</si>
  <si>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</si>
  <si>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</si>
  <si>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</si>
  <si>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</si>
  <si>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</si>
  <si>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</si>
  <si>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</si>
  <si>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</si>
  <si>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</si>
  <si>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</si>
  <si>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</si>
  <si>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</si>
  <si>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</si>
  <si>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</si>
  <si>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</si>
  <si>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</si>
  <si>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</si>
  <si>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</si>
  <si>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</si>
  <si>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</si>
  <si>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</si>
  <si>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</si>
  <si>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</si>
  <si>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</si>
  <si>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</si>
  <si>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</si>
  <si>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</si>
  <si>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</si>
  <si>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</si>
  <si>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</si>
  <si>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</si>
  <si>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</si>
  <si>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</si>
  <si>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</si>
  <si>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</si>
  <si>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</si>
  <si>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</si>
  <si>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</si>
  <si>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</si>
  <si>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</si>
  <si>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</si>
  <si>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</si>
  <si>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</si>
  <si>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</si>
  <si>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</si>
  <si>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</si>
  <si>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</si>
  <si>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</si>
  <si>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</si>
  <si>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</si>
  <si>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</si>
  <si>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</si>
  <si>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</si>
  <si>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</si>
  <si>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</si>
  <si>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</si>
  <si>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</si>
  <si>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</si>
  <si>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</si>
  <si>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</si>
  <si>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</si>
  <si>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</si>
  <si>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</si>
  <si>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</si>
  <si>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</si>
  <si>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</si>
  <si>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</si>
  <si>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</si>
  <si>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</si>
  <si>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</si>
  <si>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</si>
  <si>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</si>
  <si>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</si>
  <si>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</si>
  <si>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</si>
  <si>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</si>
  <si>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</si>
  <si>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</si>
  <si>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</si>
  <si>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</si>
  <si>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</si>
  <si>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</si>
  <si>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</si>
  <si>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</si>
  <si>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</si>
  <si>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</si>
  <si>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</si>
  <si>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</si>
  <si>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</si>
  <si>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</si>
  <si>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</si>
  <si>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</si>
  <si>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</si>
  <si>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</si>
  <si>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</si>
  <si>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</si>
  <si>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</si>
  <si>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</si>
  <si>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</si>
  <si>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</si>
  <si>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</si>
  <si>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</si>
  <si>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</si>
  <si>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</si>
  <si>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</si>
  <si>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</si>
  <si>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</si>
  <si>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</si>
  <si>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</si>
  <si>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</si>
  <si>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</si>
  <si>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</si>
  <si>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</si>
  <si>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</si>
  <si>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</si>
  <si>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</si>
  <si>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</si>
  <si>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</si>
  <si>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</si>
  <si>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</si>
  <si>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</si>
  <si>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</si>
  <si>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</si>
  <si>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</si>
  <si>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</si>
  <si>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</si>
  <si>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</si>
  <si>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</si>
  <si>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</si>
  <si>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</si>
  <si>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</si>
  <si>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</si>
  <si>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</si>
  <si>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</si>
  <si>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</si>
  <si>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</si>
  <si>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</si>
  <si>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</si>
  <si>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</si>
  <si>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</si>
  <si>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</si>
  <si>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</si>
  <si>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</si>
  <si>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</si>
  <si>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</si>
  <si>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</si>
  <si>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</si>
  <si>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</si>
  <si>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</si>
  <si>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</si>
  <si>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</si>
  <si>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</si>
  <si>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</si>
  <si>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</si>
  <si>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</si>
  <si>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</si>
  <si>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</si>
  <si>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</si>
  <si>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</si>
  <si>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</si>
  <si>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</si>
  <si>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</si>
  <si>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</si>
  <si>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</si>
  <si>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</si>
  <si>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</si>
  <si>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</si>
  <si>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</si>
  <si>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</si>
  <si>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</si>
  <si>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</si>
  <si>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</si>
  <si>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</si>
  <si>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</si>
  <si>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</si>
  <si>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</si>
  <si>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</si>
  <si>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</si>
  <si>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</si>
  <si>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</si>
  <si>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</si>
  <si>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</si>
  <si>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</si>
  <si>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</si>
  <si>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</si>
  <si>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</si>
  <si>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</si>
  <si>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</si>
  <si>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</si>
  <si>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</si>
  <si>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</si>
  <si>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</si>
  <si>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</si>
  <si>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</si>
  <si>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</si>
  <si>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</si>
  <si>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</si>
  <si>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</si>
  <si>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</si>
  <si>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</si>
  <si>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</si>
  <si>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</si>
  <si>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</si>
  <si>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</si>
  <si>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</si>
  <si>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</si>
  <si>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</si>
  <si>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</si>
  <si>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</si>
  <si>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</si>
  <si>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</si>
  <si>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</si>
  <si>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</si>
  <si>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</si>
  <si>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</si>
  <si>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</si>
  <si>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</si>
  <si>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</si>
  <si>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</si>
  <si>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</si>
  <si>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</si>
  <si>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</si>
  <si>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</si>
  <si>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</si>
  <si>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</si>
  <si>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</si>
  <si>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</si>
  <si>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</si>
  <si>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</si>
  <si>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</si>
  <si>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</si>
  <si>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</si>
  <si>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</si>
  <si>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</si>
  <si>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</si>
  <si>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</si>
  <si>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</si>
  <si>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</si>
  <si>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</si>
  <si>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</si>
  <si>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</si>
  <si>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</si>
  <si>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</si>
  <si>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</si>
  <si>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</si>
  <si>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</si>
  <si>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</si>
  <si>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</si>
  <si>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</si>
  <si>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</si>
  <si>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</si>
  <si>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</si>
  <si>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</si>
  <si>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</si>
  <si>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</si>
  <si>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</si>
  <si>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</si>
  <si>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</si>
  <si>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</si>
  <si>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</si>
  <si>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</si>
  <si>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</si>
  <si>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</si>
  <si>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</si>
  <si>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</si>
  <si>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</si>
  <si>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</si>
  <si>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</si>
  <si>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</si>
  <si>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</si>
  <si>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</si>
  <si>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</si>
  <si>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</si>
  <si>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</si>
  <si>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</si>
  <si>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</si>
  <si>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</si>
  <si>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</si>
  <si>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</si>
  <si>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</si>
  <si>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</si>
  <si>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</si>
  <si>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</si>
  <si>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</si>
  <si>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</si>
  <si>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</si>
  <si>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</si>
  <si>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</si>
  <si>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</si>
  <si>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</si>
  <si>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</si>
  <si>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</si>
  <si>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</si>
  <si>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</si>
  <si>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</si>
  <si>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</si>
  <si>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</si>
  <si>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</si>
  <si>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</si>
  <si>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</si>
  <si>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</si>
  <si>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</si>
  <si>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</si>
  <si>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</si>
  <si>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</si>
  <si>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</si>
  <si>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</si>
  <si>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</si>
  <si>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</si>
  <si>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</si>
  <si>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</si>
  <si>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</si>
  <si>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</si>
  <si>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</si>
  <si>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</si>
  <si>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</si>
  <si>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</si>
  <si>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</si>
  <si>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</si>
  <si>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</si>
  <si>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</si>
  <si>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</si>
  <si>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</si>
  <si>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</si>
  <si>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</si>
  <si>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</si>
  <si>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</si>
  <si>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</si>
  <si>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</si>
  <si>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</si>
  <si>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</si>
  <si>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</si>
  <si>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</si>
  <si>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</si>
  <si>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</si>
  <si>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</si>
  <si>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</si>
  <si>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</si>
  <si>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</si>
  <si>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</si>
  <si>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</si>
  <si>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</si>
  <si>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</si>
  <si>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</si>
  <si>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</si>
  <si>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</si>
  <si>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</si>
  <si>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</si>
  <si>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</si>
  <si>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</si>
  <si>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</si>
  <si>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</si>
  <si>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</si>
  <si>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</si>
  <si>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</si>
  <si>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</si>
  <si>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</si>
  <si>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</si>
  <si>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</si>
  <si>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</si>
  <si>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</si>
  <si>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</si>
  <si>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</si>
  <si>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</si>
  <si>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</si>
  <si>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</si>
  <si>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</si>
  <si>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</si>
  <si>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</si>
  <si>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</si>
  <si>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</si>
  <si>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</si>
  <si>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</si>
  <si>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</si>
  <si>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</si>
  <si>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</si>
  <si>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</si>
  <si>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</si>
  <si>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</si>
  <si>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</si>
  <si>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</si>
  <si>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</si>
  <si>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</si>
  <si>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</si>
  <si>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</si>
  <si>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</si>
  <si>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</si>
  <si>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</si>
  <si>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</si>
  <si>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</si>
  <si>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</si>
  <si>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</si>
  <si>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</si>
  <si>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</si>
  <si>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</si>
  <si>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</si>
  <si>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</si>
  <si>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</si>
  <si>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</si>
  <si>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</si>
  <si>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</si>
  <si>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</si>
  <si>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</si>
  <si>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</si>
  <si>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</si>
  <si>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</si>
  <si>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</si>
  <si>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</si>
  <si>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</si>
  <si>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</si>
  <si>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</si>
  <si>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</si>
  <si>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</si>
  <si>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</si>
  <si>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</si>
  <si>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</si>
  <si>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</si>
  <si>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</si>
  <si>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</si>
  <si>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</si>
  <si>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</si>
  <si>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</si>
  <si>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</si>
  <si>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</si>
  <si>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</si>
  <si>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</si>
  <si>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</si>
  <si>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</si>
  <si>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</si>
  <si>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</si>
  <si>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</si>
  <si>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</si>
  <si>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</si>
  <si>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</si>
  <si>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</si>
  <si>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</si>
  <si>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</si>
  <si>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</si>
  <si>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</si>
  <si>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</si>
  <si>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</si>
  <si>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</si>
  <si>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</si>
  <si>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</si>
  <si>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</si>
  <si>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</si>
  <si>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</si>
  <si>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</si>
  <si>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</si>
  <si>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</si>
  <si>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</si>
  <si>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</si>
  <si>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</si>
  <si>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</si>
  <si>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</si>
  <si>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</si>
  <si>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</si>
  <si>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</si>
  <si>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</si>
  <si>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</si>
  <si>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</si>
  <si>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</si>
  <si>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</si>
  <si>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</si>
  <si>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</si>
  <si>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</si>
  <si>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</si>
  <si>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</si>
  <si>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</si>
  <si>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</si>
  <si>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</si>
  <si>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</si>
  <si>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</si>
  <si>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</si>
  <si>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</si>
  <si>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</si>
  <si>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</si>
  <si>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</si>
  <si>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</si>
  <si>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</si>
  <si>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</si>
  <si>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</si>
  <si>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</si>
  <si>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</si>
  <si>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</si>
  <si>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</si>
  <si>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</si>
  <si>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</si>
  <si>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</si>
  <si>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</si>
  <si>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</si>
  <si>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</si>
  <si>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</si>
  <si>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</si>
  <si>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</si>
  <si>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</si>
  <si>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</si>
  <si>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</si>
  <si>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</si>
  <si>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</si>
  <si>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</si>
  <si>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</si>
  <si>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</si>
  <si>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</si>
  <si>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</si>
  <si>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</si>
  <si>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</si>
  <si>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</si>
  <si>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</si>
  <si>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</si>
  <si>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</si>
  <si>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</si>
  <si>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</si>
  <si>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</si>
  <si>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</si>
  <si>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</si>
  <si>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</si>
  <si>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</si>
  <si>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</si>
  <si>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</si>
  <si>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</si>
  <si>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</si>
  <si>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</si>
  <si>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</si>
  <si>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</si>
  <si>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</si>
  <si>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</si>
  <si>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</si>
  <si>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</si>
  <si>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</si>
  <si>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</si>
  <si>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</si>
  <si>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</si>
  <si>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</si>
  <si>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</si>
  <si>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</si>
  <si>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</si>
  <si>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</si>
  <si>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</si>
  <si>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</si>
  <si>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</si>
  <si>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</si>
  <si>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</si>
  <si>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</si>
  <si>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</si>
  <si>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</si>
  <si>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</si>
  <si>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</si>
  <si>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</si>
  <si>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</si>
  <si>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</si>
  <si>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</si>
  <si>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</si>
  <si>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</si>
  <si>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</si>
  <si>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</si>
  <si>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</si>
  <si>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</si>
  <si>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</si>
  <si>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</si>
  <si>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</si>
  <si>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</si>
  <si>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</si>
  <si>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</si>
  <si>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</si>
  <si>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</si>
  <si>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</si>
  <si>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</si>
  <si>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</si>
  <si>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</si>
  <si>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</si>
  <si>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</si>
  <si>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</si>
  <si>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</si>
  <si>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</si>
  <si>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</si>
  <si>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</si>
  <si>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</si>
  <si>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</si>
  <si>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</si>
  <si>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</si>
  <si>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</si>
  <si>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</si>
  <si>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</si>
  <si>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</si>
  <si>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</si>
  <si>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</si>
  <si>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</si>
  <si>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</si>
  <si>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</si>
  <si>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</si>
  <si>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</si>
  <si>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</si>
  <si>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</si>
  <si>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</si>
  <si>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</si>
  <si>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</si>
  <si>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</si>
  <si>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</si>
  <si>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</si>
  <si>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</si>
  <si>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</si>
  <si>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</si>
  <si>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</si>
  <si>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</si>
  <si>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</si>
  <si>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</si>
  <si>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</si>
  <si>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</si>
  <si>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</si>
  <si>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</si>
  <si>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</si>
  <si>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</si>
  <si>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</si>
  <si>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</si>
  <si>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</si>
  <si>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</si>
  <si>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</si>
  <si>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</si>
  <si>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</si>
  <si>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</si>
  <si>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</si>
  <si>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</si>
  <si>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</si>
  <si>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</si>
  <si>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</si>
  <si>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</si>
  <si>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</si>
  <si>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</si>
  <si>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</si>
  <si>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</si>
  <si>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</si>
  <si>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</si>
  <si>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</si>
  <si>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</si>
  <si>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</si>
  <si>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</si>
  <si>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</si>
  <si>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</si>
  <si>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</si>
  <si>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</si>
  <si>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</si>
  <si>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</si>
  <si>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</si>
  <si>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</si>
  <si>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</si>
  <si>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</si>
  <si>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</si>
  <si>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</si>
  <si>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</si>
  <si>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</si>
  <si>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</si>
  <si>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</si>
  <si>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</si>
  <si>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</si>
  <si>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</si>
  <si>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</si>
  <si>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</si>
  <si>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</si>
  <si>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</si>
  <si>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</si>
  <si>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</si>
  <si>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</si>
  <si>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</si>
  <si>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</si>
  <si>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</si>
  <si>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</si>
  <si>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</si>
  <si>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</si>
  <si>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</si>
  <si>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</si>
  <si>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</si>
  <si>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</si>
  <si>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</si>
  <si>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</si>
  <si>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</si>
  <si>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</si>
  <si>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</si>
  <si>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</si>
  <si>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</si>
  <si>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</si>
  <si>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</si>
  <si>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</si>
  <si>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</si>
  <si>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</si>
  <si>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</si>
  <si>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</si>
  <si>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</si>
  <si>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</si>
  <si>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</si>
  <si>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</si>
  <si>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</si>
  <si>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</si>
  <si>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</si>
  <si>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</si>
  <si>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</si>
  <si>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</si>
  <si>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</si>
  <si>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</si>
  <si>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</si>
  <si>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</si>
  <si>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</si>
  <si>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</si>
  <si>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</si>
  <si>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</si>
  <si>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</si>
  <si>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</si>
  <si>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</si>
  <si>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</si>
  <si>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</si>
  <si>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</si>
  <si>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</si>
  <si>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</si>
  <si>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</si>
  <si>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</si>
  <si>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</si>
  <si>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</si>
  <si>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</si>
  <si>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</si>
  <si>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</si>
  <si>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</si>
  <si>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</si>
  <si>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</si>
  <si>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</si>
  <si>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</si>
  <si>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</si>
  <si>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</si>
  <si>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</si>
  <si>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</si>
  <si>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</si>
  <si>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</si>
  <si>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</si>
  <si>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</si>
  <si>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</si>
  <si>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</si>
  <si>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</si>
  <si>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</si>
  <si>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</si>
  <si>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</si>
  <si>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</si>
  <si>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</si>
  <si>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</si>
  <si>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</si>
  <si>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</si>
  <si>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</si>
  <si>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</si>
  <si>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</si>
  <si>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</si>
  <si>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</si>
  <si>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</si>
  <si>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</si>
  <si>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</si>
  <si>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</si>
  <si>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</si>
  <si>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</si>
  <si>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</si>
  <si>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</si>
  <si>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</si>
  <si>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</si>
  <si>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</si>
  <si>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</si>
  <si>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</si>
  <si>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</si>
  <si>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</si>
  <si>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</si>
  <si>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</si>
  <si>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</si>
  <si>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</si>
  <si>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</si>
  <si>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</si>
  <si>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</si>
  <si>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</si>
  <si>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</si>
  <si>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</si>
  <si>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</si>
  <si>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</si>
  <si>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</si>
  <si>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</si>
  <si>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</si>
  <si>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</si>
  <si>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</si>
  <si>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</si>
  <si>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</si>
  <si>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</si>
  <si>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</si>
  <si>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</si>
  <si>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</si>
  <si>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</si>
  <si>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</si>
  <si>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</si>
  <si>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</si>
  <si>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</si>
  <si>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</si>
  <si>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</si>
  <si>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</si>
  <si>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</si>
  <si>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</si>
  <si>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</si>
  <si>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</si>
  <si>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</si>
  <si>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</si>
  <si>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</si>
  <si>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</si>
  <si>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</si>
  <si>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</si>
  <si>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</si>
  <si>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</si>
  <si>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</si>
  <si>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</si>
  <si>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</si>
  <si>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</si>
  <si>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</si>
  <si>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</si>
  <si>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</si>
  <si>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</si>
  <si>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</si>
  <si>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</si>
  <si>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</si>
  <si>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</si>
  <si>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</si>
  <si>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</si>
  <si>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</si>
  <si>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</si>
  <si>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</si>
  <si>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</si>
  <si>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</si>
  <si>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</si>
  <si>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</si>
  <si>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</si>
  <si>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</si>
  <si>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</si>
  <si>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</si>
  <si>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</si>
  <si>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</si>
  <si>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</si>
  <si>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</si>
  <si>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</si>
  <si>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</si>
  <si>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</si>
  <si>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</si>
  <si>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</si>
  <si>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</si>
  <si>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</si>
  <si>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</si>
  <si>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</si>
  <si>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</si>
  <si>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</si>
  <si>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</si>
  <si>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</si>
  <si>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</si>
  <si>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</si>
  <si>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</si>
  <si>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</si>
  <si>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</si>
  <si>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</si>
  <si>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</si>
  <si>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</si>
  <si>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</si>
  <si>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</si>
  <si>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</si>
  <si>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</si>
  <si>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</si>
  <si>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</si>
  <si>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</si>
  <si>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</si>
  <si>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</si>
  <si>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</si>
  <si>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</si>
  <si>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</si>
  <si>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</si>
  <si>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</si>
  <si>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</si>
  <si>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</si>
  <si>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</si>
  <si>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</si>
  <si>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</si>
  <si>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</si>
  <si>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</si>
  <si>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</si>
  <si>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</si>
  <si>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</si>
  <si>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</si>
  <si>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</si>
  <si>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</si>
  <si>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</si>
  <si>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</si>
  <si>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</si>
  <si>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</si>
  <si>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</si>
  <si>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</si>
  <si>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</si>
  <si>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</si>
  <si>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</si>
  <si>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</si>
  <si>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</si>
  <si>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</si>
  <si>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</si>
  <si>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</si>
  <si>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</si>
  <si>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</si>
  <si>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</si>
  <si>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</si>
  <si>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</si>
  <si>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</si>
  <si>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</si>
  <si>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</si>
  <si>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</si>
  <si>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</si>
  <si>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</si>
  <si>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</si>
  <si>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</si>
  <si>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</si>
  <si>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</si>
  <si>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</si>
  <si>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</si>
  <si>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</si>
  <si>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</si>
  <si>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</si>
  <si>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</si>
  <si>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</si>
  <si>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</si>
  <si>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</si>
  <si>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</si>
  <si>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</si>
  <si>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</si>
  <si>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</si>
  <si>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</si>
  <si>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</si>
  <si>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</si>
  <si>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</si>
  <si>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</si>
  <si>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</si>
  <si>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</si>
  <si>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</si>
  <si>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</si>
  <si>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</si>
  <si>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</si>
  <si>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</si>
  <si>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</si>
  <si>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</si>
  <si>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</si>
  <si>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</si>
  <si>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</si>
  <si>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</si>
  <si>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</si>
  <si>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</si>
  <si>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</si>
  <si>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</si>
  <si>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</si>
  <si>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</si>
  <si>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</si>
  <si>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</si>
  <si>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</si>
  <si>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</si>
  <si>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</si>
  <si>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</si>
  <si>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</si>
  <si>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</si>
  <si>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</si>
  <si>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</si>
  <si>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</si>
  <si>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</si>
  <si>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</si>
  <si>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</si>
  <si>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</si>
  <si>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</si>
  <si>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</si>
  <si>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</si>
  <si>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</si>
  <si>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</si>
  <si>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</si>
  <si>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</si>
  <si>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</si>
  <si>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</si>
  <si>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</si>
  <si>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</si>
  <si>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</si>
  <si>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</si>
  <si>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</si>
  <si>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</si>
  <si>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</si>
  <si>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</si>
  <si>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</si>
  <si>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</si>
  <si>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</si>
  <si>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</si>
  <si>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</si>
  <si>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</si>
  <si>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</si>
  <si>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</si>
  <si>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</si>
  <si>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</si>
  <si>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</si>
  <si>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</si>
  <si>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</si>
  <si>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</si>
  <si>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</si>
  <si>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</si>
  <si>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</si>
  <si>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</si>
  <si>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</si>
  <si>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</si>
  <si>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</si>
  <si>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</si>
  <si>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</si>
  <si>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</si>
  <si>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</si>
  <si>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</si>
  <si>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</si>
  <si>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</si>
  <si>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</si>
  <si>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</si>
  <si>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</si>
  <si>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</si>
  <si>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</si>
  <si>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</si>
  <si>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</si>
  <si>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</si>
  <si>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</si>
  <si>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</si>
  <si>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</si>
  <si>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</si>
  <si>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</si>
  <si>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</si>
  <si>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</si>
  <si>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</si>
  <si>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</si>
  <si>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</si>
  <si>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</si>
  <si>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</si>
  <si>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</si>
  <si>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</si>
  <si>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</si>
  <si>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</si>
  <si>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</si>
  <si>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</si>
  <si>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</si>
  <si>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</si>
  <si>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</si>
  <si>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</si>
  <si>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</si>
  <si>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</si>
  <si>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</si>
  <si>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</si>
  <si>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</si>
  <si>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</si>
  <si>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</si>
  <si>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</si>
  <si>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</si>
  <si>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</si>
  <si>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</si>
  <si>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</si>
  <si>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</si>
  <si>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</si>
  <si>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</si>
  <si>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</si>
  <si>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</si>
  <si>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</si>
  <si>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</si>
  <si>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</si>
  <si>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</si>
  <si>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</si>
  <si>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</si>
  <si>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</si>
  <si>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</si>
  <si>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</si>
  <si>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</si>
  <si>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</si>
  <si>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</si>
  <si>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</si>
  <si>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</si>
  <si>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</si>
  <si>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</si>
  <si>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</si>
  <si>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</si>
  <si>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</si>
  <si>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</si>
  <si>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</si>
  <si>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</si>
  <si>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</si>
  <si>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</si>
  <si>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</si>
  <si>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</si>
  <si>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</si>
  <si>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</si>
  <si>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</si>
  <si>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</si>
  <si>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</si>
  <si>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</si>
  <si>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</si>
  <si>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</si>
  <si>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</si>
  <si>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</si>
  <si>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</si>
  <si>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</si>
  <si>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</si>
  <si>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</si>
  <si>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</si>
  <si>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</si>
  <si>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</si>
  <si>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</si>
  <si>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</si>
  <si>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</si>
  <si>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</si>
  <si>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</si>
  <si>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</si>
  <si>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</si>
  <si>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</si>
  <si>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</si>
  <si>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</si>
  <si>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</si>
  <si>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</si>
  <si>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</si>
  <si>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</si>
  <si>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</si>
  <si>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</si>
  <si>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</si>
  <si>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</si>
  <si>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</si>
  <si>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</si>
  <si>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</si>
  <si>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</si>
  <si>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</si>
  <si>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</si>
  <si>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</si>
  <si>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</si>
  <si>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</si>
  <si>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</si>
  <si>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</si>
  <si>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</si>
  <si>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</si>
  <si>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</si>
  <si>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</si>
  <si>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</si>
  <si>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</si>
  <si>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</si>
  <si>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</si>
  <si>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</si>
  <si>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</si>
  <si>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</si>
  <si>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</si>
  <si>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</si>
  <si>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</si>
  <si>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</si>
  <si>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</si>
  <si>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</si>
  <si>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</si>
  <si>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</si>
  <si>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</si>
  <si>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</si>
  <si>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</si>
  <si>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</si>
  <si>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</si>
  <si>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</si>
  <si>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</si>
  <si>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</si>
  <si>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</si>
  <si>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</si>
  <si>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</si>
  <si>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</si>
  <si>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</si>
  <si>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</si>
  <si>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</si>
  <si>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</si>
  <si>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</si>
  <si>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</si>
  <si>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</si>
  <si>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</si>
  <si>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</si>
  <si>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</si>
  <si>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</si>
  <si>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</si>
  <si>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</si>
  <si>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</si>
  <si>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</si>
  <si>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</si>
  <si>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</si>
  <si>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</si>
  <si>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</si>
  <si>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</si>
  <si>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</si>
  <si>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</si>
  <si>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</si>
  <si>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</si>
  <si>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</si>
  <si>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</si>
  <si>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</si>
  <si>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</si>
  <si>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</si>
  <si>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</si>
  <si>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</si>
  <si>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</si>
  <si>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</si>
  <si>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</si>
  <si>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</si>
  <si>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</si>
  <si>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</si>
  <si>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</si>
  <si>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</si>
  <si>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</si>
  <si>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</si>
  <si>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</si>
  <si>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</si>
  <si>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</si>
  <si>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</si>
  <si>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</si>
  <si>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</si>
  <si>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</si>
  <si>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</si>
  <si>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</si>
  <si>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</si>
  <si>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</si>
  <si>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</si>
  <si>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</si>
  <si>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</si>
  <si>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</si>
  <si>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</si>
  <si>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</si>
  <si>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</si>
  <si>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</si>
  <si>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</si>
  <si>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</si>
  <si>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</si>
  <si>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</si>
  <si>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</si>
  <si>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</si>
  <si>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</si>
  <si>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</si>
  <si>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</si>
  <si>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</si>
  <si>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</si>
  <si>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</si>
  <si>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</si>
  <si>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</si>
  <si>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</si>
  <si>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</si>
  <si>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</si>
  <si>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</si>
  <si>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</si>
  <si>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</si>
  <si>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</si>
  <si>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</si>
  <si>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</si>
  <si>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</si>
  <si>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</si>
  <si>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</si>
  <si>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</si>
  <si>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</si>
  <si>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</si>
  <si>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</si>
  <si>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</si>
  <si>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</si>
  <si>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</si>
  <si>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</si>
  <si>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</si>
  <si>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</si>
  <si>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</si>
  <si>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</si>
  <si>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</si>
  <si>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</si>
  <si>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</si>
  <si>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</si>
  <si>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</si>
  <si>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</si>
  <si>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</si>
  <si>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</si>
  <si>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</si>
  <si>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</si>
  <si>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</si>
  <si>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</si>
  <si>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</si>
  <si>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</si>
  <si>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</si>
  <si>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</si>
  <si>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</si>
  <si>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</si>
  <si>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</si>
  <si>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</si>
  <si>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</si>
  <si>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</si>
  <si>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</si>
  <si>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</si>
  <si>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</si>
  <si>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</si>
  <si>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</si>
  <si>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</si>
  <si>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</si>
  <si>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</si>
  <si>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</si>
  <si>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</si>
  <si>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</si>
  <si>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</si>
  <si>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</si>
  <si>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</si>
  <si>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</si>
  <si>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</si>
  <si>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</si>
  <si>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</si>
  <si>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</si>
  <si>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</si>
  <si>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</si>
  <si>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</si>
  <si>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</si>
  <si>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</si>
  <si>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</si>
  <si>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</si>
  <si>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</si>
  <si>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</si>
  <si>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</si>
  <si>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</si>
  <si>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</si>
  <si>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</si>
  <si>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</si>
  <si>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</si>
  <si>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</si>
  <si>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</si>
  <si>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</si>
  <si>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</si>
  <si>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</si>
  <si>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</si>
  <si>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</si>
  <si>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</si>
  <si>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</si>
  <si>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</si>
  <si>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</si>
  <si>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</si>
  <si>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</si>
  <si>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</si>
  <si>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</si>
  <si>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</si>
  <si>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</si>
  <si>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</si>
  <si>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</si>
  <si>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</si>
  <si>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</si>
  <si>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</si>
  <si>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</si>
  <si>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</si>
  <si>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</si>
  <si>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</si>
  <si>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</si>
  <si>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</si>
  <si>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</si>
  <si>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</si>
  <si>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</si>
  <si>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</si>
  <si>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</si>
  <si>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</si>
  <si>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</si>
  <si>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</si>
  <si>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</si>
  <si>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</si>
  <si>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</si>
  <si>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</si>
  <si>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</si>
  <si>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</si>
  <si>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</si>
  <si>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</si>
  <si>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</si>
  <si>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</si>
  <si>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</si>
  <si>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</si>
  <si>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</si>
  <si>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</si>
  <si>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</si>
  <si>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</si>
  <si>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</si>
  <si>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</si>
  <si>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</si>
  <si>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</si>
  <si>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</si>
  <si>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</si>
  <si>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</si>
  <si>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</si>
  <si>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</si>
  <si>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</si>
  <si>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</si>
  <si>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</si>
  <si>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</si>
  <si>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</si>
  <si>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</si>
  <si>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</si>
  <si>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</si>
  <si>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</si>
  <si>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</si>
  <si>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</si>
  <si>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</si>
  <si>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</si>
  <si>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</si>
  <si>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</si>
  <si>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</si>
  <si>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</si>
  <si>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</si>
  <si>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</si>
  <si>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</si>
  <si>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</si>
  <si>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</si>
  <si>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</si>
  <si>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</si>
  <si>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</si>
  <si>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</si>
  <si>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</si>
  <si>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</si>
  <si>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</si>
  <si>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</si>
  <si>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</si>
  <si>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</si>
  <si>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</si>
  <si>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</si>
  <si>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</si>
  <si>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</si>
  <si>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</si>
  <si>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</si>
  <si>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</si>
  <si>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</si>
  <si>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</si>
  <si>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</si>
  <si>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</si>
  <si>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</si>
  <si>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</si>
  <si>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</si>
  <si>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</si>
  <si>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</si>
  <si>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</si>
  <si>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</si>
  <si>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</si>
  <si>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</si>
  <si>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</si>
  <si>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</si>
  <si>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</si>
  <si>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</si>
  <si>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</si>
  <si>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</si>
  <si>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</si>
  <si>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</si>
  <si>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</si>
  <si>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</si>
  <si>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</si>
  <si>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</si>
  <si>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</si>
  <si>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</si>
  <si>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</si>
  <si>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</si>
  <si>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</si>
  <si>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</si>
  <si>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</si>
  <si>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</si>
  <si>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</si>
  <si>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</si>
  <si>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</si>
  <si>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</si>
  <si>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</si>
  <si>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</si>
  <si>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</si>
  <si>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</si>
  <si>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</si>
  <si>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</si>
  <si>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</si>
  <si>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</si>
  <si>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</si>
  <si>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</si>
  <si>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</si>
  <si>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</si>
  <si>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</si>
  <si>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</si>
  <si>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</si>
  <si>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</si>
  <si>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</si>
  <si>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</si>
  <si>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</si>
  <si>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</si>
  <si>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</si>
  <si>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</si>
  <si>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</si>
  <si>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</si>
  <si>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</si>
  <si>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</si>
  <si>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</si>
  <si>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</si>
  <si>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</si>
  <si>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</si>
  <si>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</si>
  <si>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</si>
  <si>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</si>
  <si>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</si>
  <si>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</si>
  <si>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</si>
  <si>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</si>
  <si>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</si>
  <si>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</si>
  <si>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</si>
  <si>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</si>
  <si>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</si>
  <si>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</si>
  <si>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</si>
  <si>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</si>
  <si>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</si>
  <si>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</si>
  <si>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</si>
  <si>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</si>
  <si>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</si>
  <si>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</si>
  <si>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</si>
  <si>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</si>
  <si>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</si>
  <si>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</si>
  <si>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</si>
  <si>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</si>
  <si>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</si>
  <si>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</si>
  <si>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</si>
  <si>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</si>
  <si>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</si>
  <si>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</si>
  <si>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</si>
  <si>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</si>
  <si>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</si>
  <si>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</si>
  <si>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</si>
  <si>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</si>
  <si>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</si>
  <si>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</si>
  <si>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</si>
  <si>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</si>
  <si>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</si>
  <si>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</si>
  <si>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</si>
  <si>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</si>
  <si>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</si>
  <si>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</si>
  <si>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</si>
  <si>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</si>
  <si>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</si>
  <si>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</si>
  <si>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</si>
  <si>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</si>
  <si>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</si>
  <si>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</si>
  <si>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</si>
  <si>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</si>
  <si>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</si>
  <si>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</si>
  <si>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</si>
  <si>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</si>
  <si>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</si>
  <si>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</si>
  <si>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</si>
  <si>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</si>
  <si>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</si>
  <si>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</si>
  <si>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</si>
  <si>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</si>
  <si>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</si>
  <si>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</si>
  <si>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</si>
  <si>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</si>
  <si>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</si>
  <si>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</si>
  <si>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</si>
  <si>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</si>
  <si>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</si>
  <si>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</si>
  <si>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</si>
  <si>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</si>
  <si>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</si>
  <si>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</si>
  <si>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</si>
  <si>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</si>
  <si>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</si>
  <si>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</si>
  <si>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</si>
  <si>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</si>
  <si>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</si>
  <si>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</si>
  <si>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</si>
  <si>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</si>
  <si>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</si>
  <si>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</si>
  <si>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</si>
  <si>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</si>
  <si>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</si>
  <si>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</si>
  <si>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</si>
  <si>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</si>
  <si>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</si>
  <si>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</si>
  <si>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</si>
  <si>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</si>
  <si>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</si>
  <si>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</si>
  <si>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</si>
  <si>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</si>
  <si>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</si>
  <si>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</si>
  <si>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</si>
  <si>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</si>
  <si>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</si>
  <si>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</si>
  <si>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</si>
  <si>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</si>
  <si>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</si>
  <si>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</si>
  <si>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</si>
  <si>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</si>
  <si>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</si>
  <si>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</si>
  <si>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</si>
  <si>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</si>
  <si>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</si>
  <si>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</si>
  <si>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</si>
  <si>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</si>
  <si>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</si>
  <si>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</si>
  <si>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</si>
  <si>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</si>
  <si>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</si>
  <si>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</si>
  <si>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</si>
  <si>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</si>
  <si>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</si>
  <si>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</si>
  <si>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</si>
  <si>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</si>
  <si>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</si>
  <si>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</si>
  <si>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</si>
  <si>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</si>
  <si>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</si>
  <si>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</si>
  <si>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</si>
  <si>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</si>
  <si>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</si>
  <si>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</si>
  <si>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</si>
  <si>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</si>
  <si>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</si>
  <si>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</si>
  <si>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</si>
  <si>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</si>
  <si>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</si>
  <si>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</si>
  <si>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</si>
  <si>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</si>
  <si>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</si>
  <si>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</si>
  <si>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</si>
  <si>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</si>
  <si>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</si>
  <si>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</si>
  <si>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</si>
  <si>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</si>
  <si>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</si>
  <si>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</si>
  <si>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</si>
  <si>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</si>
  <si>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</si>
  <si>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</si>
  <si>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</si>
  <si>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</si>
  <si>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</si>
  <si>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</si>
  <si>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</si>
  <si>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</si>
  <si>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</si>
  <si>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</si>
  <si>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</si>
  <si>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</si>
  <si>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</si>
  <si>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</si>
  <si>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</si>
  <si>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</si>
  <si>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</si>
  <si>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</si>
  <si>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</si>
  <si>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</si>
  <si>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</si>
  <si>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</si>
  <si>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</si>
  <si>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</si>
  <si>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</si>
  <si>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</si>
  <si>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</si>
  <si>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</si>
  <si>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</si>
  <si>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</si>
  <si>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</si>
  <si>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</si>
  <si>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</si>
  <si>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</si>
  <si>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</si>
  <si>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</si>
  <si>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</si>
  <si>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</si>
  <si>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</si>
  <si>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</si>
  <si>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</si>
  <si>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</si>
  <si>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</si>
  <si>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</si>
  <si>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</si>
  <si>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</si>
  <si>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</si>
  <si>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</si>
  <si>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</si>
  <si>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</si>
  <si>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</si>
  <si>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</si>
  <si>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</si>
  <si>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</si>
  <si>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</si>
  <si>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</si>
  <si>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</si>
  <si>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</si>
  <si>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</si>
  <si>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</si>
  <si>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</si>
  <si>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</si>
  <si>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</si>
  <si>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</si>
  <si>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</si>
  <si>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</si>
  <si>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</si>
  <si>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</si>
  <si>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</si>
  <si>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</si>
  <si>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</si>
  <si>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</si>
  <si>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</si>
  <si>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</si>
  <si>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</si>
  <si>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</si>
  <si>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</si>
  <si>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</si>
  <si>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</si>
  <si>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</si>
  <si>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</si>
  <si>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</si>
  <si>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</si>
  <si>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</si>
  <si>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</si>
  <si>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</si>
  <si>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</si>
  <si>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</si>
  <si>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</si>
  <si>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</si>
  <si>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</si>
  <si>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</si>
  <si>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</si>
  <si>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</si>
  <si>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</si>
  <si>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</si>
  <si>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</si>
  <si>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</si>
  <si>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</si>
  <si>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</si>
  <si>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</si>
  <si>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</si>
  <si>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</si>
  <si>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</si>
  <si>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</si>
  <si>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</si>
  <si>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</si>
  <si>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</si>
  <si>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</si>
  <si>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</si>
  <si>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</si>
  <si>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</si>
  <si>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</si>
  <si>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</si>
  <si>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</si>
  <si>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</si>
  <si>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</si>
  <si>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</si>
  <si>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</si>
  <si>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</si>
  <si>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</si>
  <si>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</si>
  <si>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</si>
  <si>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</si>
  <si>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</si>
  <si>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</si>
  <si>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</si>
  <si>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</si>
  <si>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</si>
  <si>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</si>
  <si>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</si>
  <si>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</si>
  <si>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</si>
  <si>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</si>
  <si>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</si>
  <si>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</si>
  <si>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</si>
  <si>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</si>
  <si>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</si>
  <si>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</si>
  <si>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</si>
  <si>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</si>
  <si>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</si>
  <si>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</si>
  <si>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</si>
  <si>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</si>
  <si>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</si>
  <si>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</si>
  <si>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</si>
  <si>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</si>
  <si>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</si>
  <si>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</si>
  <si>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</si>
  <si>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</si>
  <si>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</si>
  <si>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</si>
  <si>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</si>
  <si>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</si>
  <si>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</si>
  <si>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</si>
  <si>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</si>
  <si>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</si>
  <si>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</si>
  <si>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</si>
  <si>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</si>
  <si>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</si>
  <si>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</si>
  <si>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</si>
  <si>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</si>
  <si>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</si>
  <si>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</si>
  <si>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</si>
  <si>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</si>
  <si>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</si>
  <si>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</si>
  <si>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</si>
  <si>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</si>
  <si>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</si>
  <si>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</si>
  <si>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</si>
  <si>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</si>
  <si>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</si>
  <si>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</si>
  <si>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</si>
  <si>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</si>
  <si>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</si>
  <si>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</si>
  <si>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</si>
  <si>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</si>
  <si>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</si>
  <si>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</si>
  <si>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</si>
  <si>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</si>
  <si>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</si>
  <si>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</si>
  <si>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</si>
  <si>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</si>
  <si>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</si>
  <si>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</si>
  <si>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</si>
  <si>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</si>
  <si>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</si>
  <si>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</si>
  <si>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</si>
  <si>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</si>
  <si>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</si>
  <si>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</si>
  <si>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</si>
  <si>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</si>
  <si>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</si>
  <si>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</si>
  <si>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</si>
  <si>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</si>
  <si>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</si>
  <si>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</si>
  <si>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</si>
  <si>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</si>
  <si>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</si>
  <si>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</si>
  <si>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</si>
  <si>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</si>
  <si>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</si>
  <si>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</si>
  <si>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</si>
  <si>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</si>
  <si>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</si>
  <si>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</si>
  <si>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</si>
  <si>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</si>
  <si>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</si>
  <si>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</si>
  <si>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</si>
  <si>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</si>
  <si>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</si>
  <si>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</si>
  <si>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</si>
  <si>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</si>
  <si>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</si>
  <si>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</si>
  <si>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</si>
  <si>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</si>
  <si>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</si>
  <si>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</si>
  <si>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</si>
  <si>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</si>
  <si>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</si>
  <si>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</si>
  <si>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</si>
  <si>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</si>
  <si>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</si>
  <si>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</si>
  <si>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</si>
  <si>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</si>
  <si>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</si>
  <si>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</si>
  <si>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</si>
  <si>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</si>
  <si>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</si>
  <si>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</si>
  <si>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</si>
  <si>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</si>
  <si>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</si>
  <si>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</si>
  <si>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</si>
  <si>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</si>
  <si>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</si>
  <si>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</si>
  <si>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</si>
  <si>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</si>
  <si>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</si>
  <si>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</si>
  <si>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</si>
  <si>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</si>
  <si>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</si>
  <si>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</si>
  <si>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</si>
  <si>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</si>
  <si>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</si>
  <si>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</si>
  <si>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</si>
  <si>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</si>
  <si>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</si>
  <si>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</si>
  <si>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</si>
  <si>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</si>
  <si>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</si>
  <si>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</si>
  <si>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</si>
  <si>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</si>
  <si>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</si>
  <si>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</si>
  <si>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</si>
  <si>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</si>
  <si>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</si>
  <si>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</si>
  <si>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</si>
  <si>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</si>
  <si>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</si>
  <si>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</si>
  <si>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</si>
  <si>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</si>
  <si>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</si>
  <si>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</si>
  <si>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</si>
  <si>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</si>
  <si>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</si>
  <si>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</si>
  <si>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</si>
  <si>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</si>
  <si>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</si>
  <si>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</si>
  <si>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</si>
  <si>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</si>
  <si>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</si>
  <si>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</si>
  <si>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</si>
  <si>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</si>
  <si>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</si>
  <si>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</si>
  <si>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</si>
  <si>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</si>
  <si>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</si>
  <si>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</si>
  <si>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</si>
  <si>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</si>
  <si>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</si>
  <si>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</si>
  <si>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</si>
  <si>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</si>
  <si>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</si>
  <si>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</si>
  <si>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</si>
  <si>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</si>
  <si>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</si>
  <si>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</si>
  <si>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</si>
  <si>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</si>
  <si>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</si>
  <si>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</si>
  <si>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</si>
  <si>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</si>
  <si>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</si>
  <si>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</si>
  <si>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</si>
  <si>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</si>
  <si>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</si>
  <si>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</si>
  <si>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</si>
  <si>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</si>
  <si>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</si>
  <si>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</si>
  <si>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</si>
  <si>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</si>
  <si>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</si>
  <si>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</si>
  <si>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</si>
  <si>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</si>
  <si>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</si>
  <si>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</si>
  <si>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</si>
  <si>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</si>
  <si>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</si>
  <si>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</si>
  <si>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</si>
  <si>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</si>
  <si>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</si>
  <si>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</si>
  <si>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</si>
  <si>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</si>
  <si>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</si>
  <si>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</si>
  <si>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</si>
  <si>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</si>
  <si>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</si>
  <si>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</si>
  <si>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</si>
  <si>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</si>
  <si>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</si>
  <si>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</si>
  <si>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</si>
  <si>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</si>
  <si>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</si>
  <si>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</si>
  <si>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</si>
  <si>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</si>
  <si>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</si>
  <si>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</si>
  <si>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</si>
  <si>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</si>
  <si>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</si>
  <si>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</si>
  <si>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</si>
  <si>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</si>
  <si>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</si>
  <si>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</si>
  <si>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</si>
  <si>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</si>
  <si>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</si>
  <si>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</si>
  <si>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</si>
  <si>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</si>
  <si>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</si>
  <si>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</si>
  <si>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</si>
  <si>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</si>
  <si>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</si>
  <si>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</si>
  <si>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</si>
  <si>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</si>
  <si>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</si>
  <si>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</si>
  <si>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</si>
  <si>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</si>
  <si>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</si>
  <si>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</si>
  <si>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</si>
  <si>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</si>
  <si>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</si>
  <si>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</si>
  <si>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</si>
  <si>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</si>
  <si>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</si>
  <si>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</si>
  <si>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</si>
  <si>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</si>
  <si>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</si>
  <si>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</si>
  <si>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</si>
  <si>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</si>
  <si>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</si>
  <si>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</si>
  <si>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</si>
  <si>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</si>
  <si>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</si>
  <si>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</si>
  <si>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</si>
  <si>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</si>
  <si>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</si>
  <si>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</si>
  <si>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</si>
  <si>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</si>
  <si>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</si>
  <si>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</si>
  <si>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</si>
  <si>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</si>
  <si>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</si>
  <si>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</si>
  <si>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</si>
  <si>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</si>
  <si>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</si>
  <si>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</si>
  <si>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</si>
  <si>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</si>
  <si>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</si>
  <si>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</si>
  <si>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</si>
  <si>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</si>
  <si>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</si>
  <si>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</si>
  <si>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</si>
  <si>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</si>
  <si>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</si>
  <si>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</si>
  <si>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</si>
  <si>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</si>
  <si>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</si>
  <si>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</si>
  <si>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</si>
  <si>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</si>
  <si>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</si>
  <si>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</si>
  <si>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</si>
  <si>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</si>
  <si>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</si>
  <si>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</si>
  <si>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</si>
  <si>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</si>
  <si>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</si>
  <si>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</si>
  <si>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</si>
  <si>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</si>
  <si>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</si>
  <si>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</si>
  <si>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</si>
  <si>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</si>
  <si>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</si>
  <si>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</si>
  <si>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</si>
  <si>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</si>
  <si>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</si>
  <si>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</si>
  <si>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</si>
  <si>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</si>
  <si>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</si>
  <si>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</si>
  <si>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</si>
  <si>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</si>
  <si>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</si>
  <si>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</si>
  <si>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</si>
  <si>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</si>
  <si>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</si>
  <si>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</si>
  <si>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</si>
  <si>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</si>
  <si>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</si>
  <si>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</si>
  <si>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</si>
  <si>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</si>
  <si>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</si>
  <si>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</si>
  <si>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</si>
  <si>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</si>
  <si>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</si>
  <si>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</si>
  <si>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</si>
  <si>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</si>
  <si>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</si>
  <si>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</si>
  <si>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</si>
  <si>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</si>
  <si>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</si>
  <si>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</si>
  <si>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</si>
  <si>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</si>
  <si>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</si>
  <si>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</si>
  <si>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</si>
  <si>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</si>
  <si>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</si>
  <si>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</si>
  <si>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</si>
  <si>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</si>
  <si>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</si>
  <si>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</si>
  <si>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</si>
  <si>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</si>
  <si>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</si>
  <si>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</si>
  <si>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</si>
  <si>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</si>
  <si>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</si>
  <si>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</si>
  <si>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</si>
  <si>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</si>
  <si>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</si>
  <si>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</si>
  <si>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</si>
  <si>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</si>
  <si>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</si>
  <si>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</si>
  <si>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</si>
  <si>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</si>
  <si>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</si>
  <si>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</si>
  <si>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</si>
  <si>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</si>
  <si>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</si>
  <si>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</si>
  <si>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</si>
  <si>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</si>
  <si>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</si>
  <si>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</si>
  <si>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</si>
  <si>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</si>
  <si>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</si>
  <si>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</si>
  <si>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</si>
  <si>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</si>
  <si>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</si>
  <si>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</si>
  <si>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</si>
  <si>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</si>
  <si>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</si>
  <si>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</si>
  <si>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</si>
  <si>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</si>
  <si>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</si>
  <si>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</si>
  <si>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</si>
  <si>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</si>
  <si>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</si>
  <si>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</si>
  <si>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</si>
  <si>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</si>
  <si>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</si>
  <si>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</si>
  <si>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</si>
  <si>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</si>
  <si>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</si>
  <si>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</si>
  <si>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</si>
  <si>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</si>
  <si>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</si>
  <si>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</si>
  <si>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</si>
  <si>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</si>
  <si>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</si>
  <si>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</si>
  <si>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</si>
  <si>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</si>
  <si>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</si>
  <si>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</si>
  <si>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</si>
  <si>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</si>
  <si>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</si>
  <si>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</si>
  <si>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</si>
  <si>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</si>
  <si>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</si>
  <si>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</si>
  <si>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</si>
  <si>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</si>
  <si>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</si>
  <si>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</si>
  <si>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</si>
  <si>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</si>
  <si>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</si>
  <si>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</si>
  <si>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</si>
  <si>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</si>
  <si>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</si>
  <si>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</si>
  <si>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</si>
  <si>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</si>
  <si>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</si>
  <si>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</si>
  <si>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</si>
  <si>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</si>
  <si>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</si>
  <si>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</si>
  <si>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</si>
  <si>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</si>
  <si>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</si>
  <si>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</si>
  <si>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</si>
  <si>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</si>
  <si>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</si>
  <si>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</si>
  <si>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</si>
  <si>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</si>
  <si>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</si>
  <si>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</si>
  <si>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</si>
  <si>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</si>
  <si>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</si>
  <si>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</si>
  <si>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</si>
  <si>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</si>
  <si>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</si>
  <si>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</si>
  <si>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</si>
  <si>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</si>
  <si>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</si>
  <si>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</si>
  <si>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</si>
  <si>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</si>
  <si>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</si>
  <si>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</si>
  <si>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</si>
  <si>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</si>
  <si>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</si>
  <si>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</si>
  <si>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</si>
  <si>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</si>
  <si>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</si>
  <si>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</si>
  <si>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</si>
  <si>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</si>
  <si>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</si>
  <si>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</si>
  <si>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</si>
  <si>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</si>
  <si>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</si>
  <si>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</si>
  <si>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</si>
  <si>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</si>
  <si>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</si>
  <si>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</si>
  <si>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</si>
  <si>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</si>
  <si>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</si>
  <si>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</si>
  <si>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</si>
  <si>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</si>
  <si>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</si>
  <si>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</si>
  <si>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</si>
  <si>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</si>
  <si>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</si>
  <si>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</si>
  <si>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</si>
  <si>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</si>
  <si>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</si>
  <si>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</si>
  <si>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</si>
  <si>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</si>
  <si>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</si>
  <si>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</si>
  <si>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</si>
  <si>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</si>
  <si>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</si>
  <si>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</si>
  <si>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</si>
  <si>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</si>
  <si>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</si>
  <si>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</si>
  <si>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</si>
  <si>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</si>
  <si>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</si>
  <si>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</si>
  <si>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</si>
  <si>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</si>
  <si>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</si>
  <si>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</si>
  <si>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</si>
  <si>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</si>
  <si>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</si>
  <si>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</si>
  <si>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</si>
  <si>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</si>
  <si>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</si>
  <si>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</si>
  <si>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</si>
  <si>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</si>
  <si>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</si>
  <si>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</si>
  <si>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</si>
  <si>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</si>
  <si>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</si>
  <si>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</si>
  <si>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</si>
  <si>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</si>
  <si>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</si>
  <si>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</si>
  <si>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</si>
  <si>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</si>
  <si>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</si>
  <si>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</si>
  <si>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</si>
  <si>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</si>
  <si>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</si>
  <si>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</si>
  <si>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</si>
  <si>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</si>
  <si>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</si>
  <si>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</si>
  <si>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</si>
  <si>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</si>
  <si>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</si>
  <si>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</si>
  <si>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</si>
  <si>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</si>
  <si>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</si>
  <si>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</si>
  <si>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</si>
  <si>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</si>
  <si>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</si>
  <si>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</si>
  <si>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</si>
  <si>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</si>
  <si>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</si>
  <si>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</si>
  <si>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</si>
  <si>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</si>
  <si>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</si>
  <si>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</si>
  <si>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</si>
  <si>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</si>
  <si>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</si>
  <si>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</si>
  <si>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</si>
  <si>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</si>
  <si>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</si>
  <si>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</si>
  <si>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</si>
  <si>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</si>
  <si>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</si>
  <si>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</si>
  <si>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</si>
  <si>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</si>
  <si>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</si>
  <si>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</si>
  <si>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</si>
  <si>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</si>
  <si>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</si>
  <si>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</si>
  <si>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</si>
  <si>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</si>
  <si>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</si>
  <si>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</si>
  <si>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</si>
  <si>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</si>
  <si>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</si>
  <si>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</si>
  <si>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</si>
  <si>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</si>
  <si>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</si>
  <si>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</si>
  <si>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</si>
  <si>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</si>
  <si>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</si>
  <si>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</si>
  <si>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</si>
  <si>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</si>
  <si>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</si>
  <si>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</si>
  <si>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</si>
  <si>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</si>
  <si>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</si>
  <si>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</si>
  <si>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</si>
  <si>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</si>
  <si>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</si>
  <si>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</si>
  <si>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</si>
  <si>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</si>
  <si>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</si>
  <si>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</si>
  <si>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</si>
  <si>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</si>
  <si>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</si>
  <si>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</si>
  <si>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</si>
  <si>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</si>
  <si>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</si>
  <si>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</si>
  <si>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</si>
  <si>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</si>
  <si>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</si>
  <si>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</si>
  <si>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</si>
  <si>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</si>
  <si>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</si>
  <si>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</si>
  <si>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</si>
  <si>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</si>
  <si>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</si>
  <si>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</si>
  <si>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</si>
  <si>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</si>
  <si>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</si>
  <si>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</si>
  <si>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</si>
  <si>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</si>
  <si>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</si>
  <si>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</si>
  <si>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</si>
  <si>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</si>
  <si>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</si>
  <si>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</si>
  <si>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</si>
  <si>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</si>
  <si>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</si>
  <si>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</si>
  <si>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</si>
  <si>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</si>
  <si>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</si>
  <si>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</si>
  <si>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</si>
  <si>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</si>
  <si>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</si>
  <si>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</si>
  <si>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</si>
  <si>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</si>
  <si>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</si>
  <si>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</si>
  <si>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</si>
  <si>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</si>
  <si>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</si>
  <si>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</si>
  <si>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</si>
  <si>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</si>
  <si>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</si>
  <si>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</si>
  <si>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</si>
  <si>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</si>
  <si>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</si>
  <si>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</si>
  <si>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</si>
  <si>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</si>
  <si>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</si>
  <si>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</si>
  <si>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</si>
  <si>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</si>
  <si>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</si>
  <si>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</si>
  <si>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</si>
  <si>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</si>
  <si>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</si>
  <si>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</si>
  <si>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</si>
  <si>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</si>
  <si>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</si>
  <si>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</si>
  <si>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</si>
  <si>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</si>
  <si>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</si>
  <si>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</si>
  <si>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</si>
  <si>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</si>
  <si>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</si>
  <si>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</si>
  <si>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</si>
  <si>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</si>
  <si>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</si>
  <si>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</si>
  <si>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</si>
  <si>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</si>
  <si>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</si>
  <si>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</si>
  <si>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</si>
  <si>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</si>
  <si>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</si>
  <si>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</si>
  <si>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</si>
  <si>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</si>
  <si>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</si>
  <si>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</si>
  <si>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</si>
  <si>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</si>
  <si>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</si>
  <si>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</si>
  <si>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</si>
  <si>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</si>
  <si>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</si>
  <si>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</si>
  <si>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</si>
  <si>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</si>
  <si>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</si>
  <si>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</si>
  <si>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</si>
  <si>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</si>
  <si>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</si>
  <si>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</si>
  <si>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</si>
  <si>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</si>
  <si>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</si>
  <si>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</si>
  <si>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</si>
  <si>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</si>
  <si>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</si>
  <si>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</si>
  <si>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</si>
  <si>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</si>
  <si>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</si>
  <si>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</si>
  <si>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</si>
  <si>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</si>
  <si>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</si>
  <si>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</si>
  <si>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</si>
  <si>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</si>
  <si>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</si>
  <si>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</si>
  <si>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</si>
  <si>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</si>
  <si>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</si>
  <si>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</si>
  <si>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</si>
  <si>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</si>
  <si>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</si>
  <si>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</si>
  <si>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</si>
  <si>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</si>
  <si>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</si>
  <si>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</si>
  <si>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</si>
  <si>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</si>
  <si>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</si>
  <si>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</si>
  <si>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</si>
  <si>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</si>
  <si>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</si>
  <si>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</si>
  <si>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</si>
  <si>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</si>
  <si>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</si>
  <si>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</si>
  <si>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</si>
  <si>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</si>
  <si>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</si>
  <si>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</si>
  <si>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</si>
  <si>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</si>
  <si>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</si>
  <si>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</si>
  <si>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</si>
  <si>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</si>
  <si>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</si>
  <si>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</si>
  <si>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</si>
  <si>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</si>
  <si>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</si>
  <si>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</si>
  <si>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</si>
  <si>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</si>
  <si>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</si>
  <si>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</si>
  <si>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</si>
  <si>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</si>
  <si>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</si>
  <si>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</si>
  <si>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</si>
  <si>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</si>
  <si>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</si>
  <si>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</si>
  <si>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</si>
  <si>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</si>
  <si>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</si>
  <si>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</si>
  <si>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</si>
  <si>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</si>
  <si>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</si>
  <si>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</si>
  <si>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</si>
  <si>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</si>
  <si>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</si>
  <si>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</si>
  <si>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</si>
  <si>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</si>
  <si>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</si>
  <si>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</si>
  <si>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</si>
  <si>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</si>
  <si>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</si>
  <si>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</si>
  <si>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</si>
  <si>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</si>
  <si>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</si>
  <si>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</si>
  <si>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</si>
  <si>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</si>
  <si>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</si>
  <si>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</si>
  <si>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</si>
  <si>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</si>
  <si>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</si>
  <si>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</si>
  <si>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</si>
  <si>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</si>
  <si>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</si>
  <si>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</si>
  <si>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</si>
  <si>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</si>
  <si>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</si>
  <si>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</si>
  <si>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</si>
  <si>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</si>
  <si>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</si>
  <si>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</si>
  <si>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</si>
  <si>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</si>
  <si>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</si>
  <si>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</si>
  <si>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</si>
  <si>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</si>
  <si>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</si>
  <si>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</si>
  <si>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</si>
  <si>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</si>
  <si>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</si>
  <si>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</si>
  <si>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</si>
  <si>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</si>
  <si>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</si>
  <si>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</si>
  <si>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</si>
  <si>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</si>
  <si>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</si>
  <si>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</si>
  <si>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</si>
  <si>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</si>
  <si>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</si>
  <si>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</si>
  <si>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</si>
  <si>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</si>
  <si>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</si>
  <si>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</si>
  <si>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</si>
  <si>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</si>
  <si>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</si>
  <si>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</si>
  <si>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</si>
  <si>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</si>
  <si>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</si>
  <si>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</si>
  <si>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</si>
  <si>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</si>
  <si>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</si>
  <si>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</si>
  <si>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</si>
  <si>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</si>
  <si>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</si>
  <si>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</si>
  <si>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</si>
  <si>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</si>
  <si>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</si>
  <si>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</si>
  <si>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</si>
  <si>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</si>
  <si>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</si>
  <si>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</si>
  <si>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</si>
  <si>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</si>
  <si>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</si>
  <si>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</si>
  <si>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</si>
  <si>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</si>
  <si>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</si>
  <si>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</si>
  <si>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</si>
  <si>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</si>
  <si>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</si>
  <si>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</si>
  <si>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</si>
  <si>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</si>
  <si>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</si>
  <si>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</si>
  <si>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</si>
  <si>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</si>
  <si>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</si>
  <si>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</si>
  <si>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</si>
  <si>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</si>
  <si>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</si>
  <si>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</si>
  <si>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</si>
  <si>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</si>
  <si>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</si>
  <si>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</si>
  <si>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</si>
  <si>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</si>
  <si>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</si>
  <si>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</si>
  <si>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</si>
  <si>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</si>
  <si>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</si>
  <si>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</si>
  <si>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</si>
  <si>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</si>
  <si>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</si>
  <si>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</si>
  <si>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</si>
  <si>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</si>
  <si>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</si>
  <si>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</si>
  <si>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</si>
  <si>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</si>
  <si>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</si>
  <si>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</si>
  <si>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</si>
  <si>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</si>
  <si>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</si>
  <si>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</si>
  <si>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</si>
  <si>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</si>
  <si>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</si>
  <si>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</si>
  <si>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</si>
  <si>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</si>
  <si>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</si>
  <si>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</si>
  <si>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</si>
  <si>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</si>
  <si>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</si>
  <si>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</si>
  <si>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</si>
  <si>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</si>
  <si>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</si>
  <si>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</si>
  <si>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</si>
  <si>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</si>
  <si>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</si>
  <si>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</si>
  <si>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</si>
  <si>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</si>
  <si>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</si>
  <si>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</si>
  <si>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</si>
  <si>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</si>
  <si>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</si>
  <si>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</si>
  <si>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</si>
  <si>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</si>
  <si>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</si>
  <si>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</si>
  <si>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</si>
  <si>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</si>
  <si>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</si>
  <si>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</si>
  <si>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</si>
  <si>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</si>
  <si>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</si>
  <si>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</si>
  <si>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</si>
  <si>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</si>
  <si>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</si>
  <si>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</si>
  <si>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</si>
  <si>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</si>
  <si>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</si>
  <si>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</si>
  <si>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</si>
  <si>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</si>
  <si>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</si>
  <si>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</si>
  <si>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</si>
  <si>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</si>
  <si>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</si>
  <si>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</si>
  <si>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</si>
  <si>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</si>
  <si>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</si>
  <si>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</si>
  <si>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</si>
  <si>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</si>
  <si>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</si>
  <si>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</si>
  <si>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</si>
  <si>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</si>
  <si>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</si>
  <si>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</si>
  <si>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</si>
  <si>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</si>
  <si>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</si>
  <si>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</si>
  <si>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</si>
  <si>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</si>
  <si>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</si>
  <si>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</si>
  <si>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</si>
  <si>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</si>
  <si>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</si>
  <si>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</si>
  <si>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</si>
  <si>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</si>
  <si>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</si>
  <si>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</si>
  <si>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</si>
  <si>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</si>
  <si>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</si>
  <si>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</si>
  <si>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</si>
  <si>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</si>
  <si>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</si>
  <si>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</si>
  <si>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</si>
  <si>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</si>
  <si>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</si>
  <si>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</si>
  <si>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</si>
  <si>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</si>
  <si>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</si>
  <si>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</si>
  <si>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</si>
  <si>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</si>
  <si>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</si>
  <si>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</si>
  <si>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</si>
  <si>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</si>
  <si>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</si>
  <si>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</si>
  <si>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</si>
  <si>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</si>
  <si>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</si>
  <si>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</si>
  <si>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</si>
  <si>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</si>
  <si>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</si>
  <si>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</si>
  <si>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</si>
  <si>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</si>
  <si>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</si>
  <si>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</si>
  <si>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</si>
  <si>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</si>
  <si>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</si>
  <si>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</si>
  <si>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</si>
  <si>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</si>
  <si>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</si>
  <si>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</si>
  <si>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</si>
  <si>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</si>
  <si>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</si>
  <si>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</si>
  <si>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</si>
  <si>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</si>
  <si>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</si>
  <si>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</si>
  <si>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</si>
  <si>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</si>
  <si>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</si>
  <si>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</si>
  <si>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</si>
  <si>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</si>
  <si>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</si>
  <si>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</si>
  <si>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</si>
  <si>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</si>
  <si>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</si>
  <si>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</si>
  <si>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</si>
  <si>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</si>
  <si>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</si>
  <si>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</si>
  <si>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</si>
  <si>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</si>
  <si>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</si>
  <si>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</si>
  <si>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</si>
  <si>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</si>
  <si>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</si>
  <si>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</si>
  <si>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</si>
  <si>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</si>
  <si>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</si>
  <si>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</si>
  <si>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</si>
  <si>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</si>
  <si>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</si>
  <si>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</si>
  <si>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</si>
  <si>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</si>
  <si>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</si>
  <si>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</si>
  <si>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</si>
  <si>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</si>
  <si>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</si>
  <si>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</si>
  <si>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</si>
  <si>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</si>
  <si>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</si>
  <si>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</si>
  <si>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</si>
  <si>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</si>
  <si>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</si>
  <si>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</si>
  <si>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</si>
  <si>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</si>
  <si>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</si>
  <si>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</si>
  <si>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</si>
  <si>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</si>
  <si>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</si>
  <si>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</si>
  <si>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</si>
  <si>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</si>
  <si>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</si>
  <si>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</si>
  <si>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</si>
  <si>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</si>
  <si>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</si>
  <si>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</si>
  <si>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</si>
  <si>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</si>
  <si>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</si>
  <si>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</si>
  <si>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</si>
  <si>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</si>
  <si>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</si>
  <si>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</si>
  <si>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</si>
  <si>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</si>
  <si>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</si>
  <si>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</si>
  <si>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</si>
  <si>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</si>
  <si>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</si>
  <si>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</si>
  <si>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</si>
  <si>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</si>
  <si>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</si>
  <si>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</si>
  <si>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</si>
  <si>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</si>
  <si>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</si>
  <si>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</si>
  <si>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</si>
  <si>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</si>
  <si>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</si>
  <si>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</si>
  <si>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</si>
  <si>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</si>
  <si>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</si>
  <si>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</si>
  <si>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</si>
  <si>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</si>
  <si>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</si>
  <si>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</si>
  <si>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</si>
  <si>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</si>
  <si>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</si>
  <si>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</si>
  <si>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</si>
  <si>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</si>
  <si>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</si>
  <si>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</si>
  <si>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</si>
  <si>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</si>
  <si>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</si>
  <si>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</si>
  <si>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</si>
  <si>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</si>
  <si>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</si>
  <si>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</si>
  <si>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</si>
  <si>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</si>
  <si>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</si>
  <si>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</si>
  <si>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</si>
  <si>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</si>
  <si>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</si>
  <si>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</si>
  <si>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</si>
  <si>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</si>
  <si>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</si>
  <si>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</si>
  <si>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</si>
  <si>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</si>
  <si>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</si>
  <si>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</si>
  <si>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</si>
  <si>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</si>
  <si>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</si>
  <si>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</si>
  <si>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</si>
  <si>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</si>
  <si>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</si>
  <si>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</si>
  <si>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</si>
  <si>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</si>
  <si>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</si>
  <si>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</si>
  <si>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</si>
  <si>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</si>
  <si>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</si>
  <si>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</si>
  <si>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</si>
  <si>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</si>
  <si>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</si>
  <si>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</si>
  <si>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</si>
  <si>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</si>
  <si>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</si>
  <si>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</si>
  <si>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</si>
  <si>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</si>
  <si>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</si>
  <si>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</si>
  <si>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</si>
  <si>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</si>
  <si>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</si>
  <si>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</si>
  <si>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</si>
  <si>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</si>
  <si>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</si>
  <si>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</si>
  <si>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</si>
  <si>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</si>
  <si>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</si>
  <si>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</si>
  <si>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</si>
  <si>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</si>
  <si>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</si>
  <si>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</si>
  <si>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</si>
  <si>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</si>
  <si>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</si>
  <si>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</si>
  <si>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</si>
  <si>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</si>
  <si>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</si>
  <si>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</si>
  <si>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</si>
  <si>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</si>
  <si>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</si>
  <si>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</si>
  <si>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</si>
  <si>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</si>
  <si>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</si>
  <si>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</si>
  <si>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</si>
  <si>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</si>
  <si>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</si>
  <si>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</si>
  <si>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</si>
  <si>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</si>
  <si>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</si>
  <si>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</si>
  <si>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</si>
  <si>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</si>
  <si>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</si>
  <si>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</si>
  <si>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</si>
  <si>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</si>
  <si>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</si>
  <si>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</si>
  <si>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</si>
  <si>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</si>
  <si>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</si>
  <si>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</si>
  <si>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</si>
  <si>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</si>
  <si>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</si>
  <si>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</si>
  <si>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</si>
  <si>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</si>
  <si>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</si>
  <si>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</si>
  <si>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</si>
  <si>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</si>
  <si>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</si>
  <si>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</si>
  <si>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</si>
  <si>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</si>
  <si>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</si>
  <si>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</si>
  <si>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</si>
  <si>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</si>
  <si>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</si>
  <si>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</si>
  <si>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</si>
  <si>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</si>
  <si>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</si>
  <si>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</si>
  <si>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</si>
  <si>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</si>
  <si>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</si>
  <si>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</si>
  <si>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</si>
  <si>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</si>
  <si>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</si>
  <si>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</si>
  <si>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</si>
  <si>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</si>
  <si>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</si>
  <si>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</si>
  <si>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</si>
  <si>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</si>
  <si>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</si>
  <si>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</si>
  <si>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</si>
  <si>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</si>
  <si>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</si>
  <si>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</si>
  <si>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</si>
  <si>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</si>
  <si>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</si>
  <si>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</si>
  <si>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</si>
  <si>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</si>
  <si>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</si>
  <si>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</si>
  <si>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</si>
  <si>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</si>
  <si>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</si>
  <si>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</si>
  <si>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</si>
  <si>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</si>
  <si>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</si>
  <si>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</si>
  <si>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</si>
  <si>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</si>
  <si>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</si>
  <si>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</si>
  <si>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</si>
  <si>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</si>
  <si>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</si>
  <si>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</si>
  <si>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</si>
  <si>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</si>
  <si>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</si>
  <si>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</si>
  <si>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</si>
  <si>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</si>
  <si>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</si>
  <si>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</si>
  <si>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</si>
  <si>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</si>
  <si>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</si>
  <si>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</si>
  <si>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</si>
  <si>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</si>
  <si>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</si>
  <si>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</si>
  <si>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</si>
  <si>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</si>
  <si>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</si>
  <si>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</si>
  <si>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</si>
  <si>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</si>
  <si>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</si>
  <si>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</si>
  <si>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</si>
  <si>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</si>
  <si>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</si>
  <si>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</si>
  <si>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</si>
  <si>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</si>
  <si>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</si>
  <si>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</si>
  <si>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</si>
  <si>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</si>
  <si>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</si>
  <si>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</si>
  <si>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</si>
  <si>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</si>
  <si>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</si>
  <si>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</si>
  <si>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</si>
  <si>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</si>
  <si>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</si>
  <si>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</si>
  <si>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</si>
  <si>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</si>
  <si>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</si>
  <si>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</si>
  <si>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</si>
  <si>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</si>
  <si>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</si>
  <si>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</si>
  <si>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</si>
  <si>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</si>
  <si>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</si>
  <si>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</si>
  <si>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</si>
  <si>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</si>
  <si>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</si>
  <si>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</si>
  <si>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</si>
  <si>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</si>
  <si>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</si>
  <si>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</si>
  <si>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</si>
  <si>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</si>
  <si>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</si>
  <si>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</si>
  <si>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</si>
  <si>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</si>
  <si>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</si>
  <si>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</si>
  <si>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</si>
  <si>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</si>
  <si>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</si>
  <si>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</si>
  <si>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</si>
  <si>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</si>
  <si>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</si>
  <si>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</si>
  <si>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</si>
  <si>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</si>
  <si>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</si>
  <si>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</si>
  <si>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</si>
  <si>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</si>
  <si>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</si>
  <si>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</si>
  <si>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</si>
  <si>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</si>
  <si>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</si>
  <si>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</si>
  <si>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</si>
  <si>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</si>
  <si>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</si>
  <si>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</si>
  <si>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</si>
  <si>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</si>
  <si>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</si>
  <si>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</si>
  <si>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</si>
  <si>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</si>
  <si>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</si>
  <si>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</si>
  <si>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</si>
  <si>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</si>
  <si>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</si>
  <si>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</si>
  <si>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</si>
  <si>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</si>
  <si>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</si>
  <si>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</si>
  <si>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</si>
  <si>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</si>
  <si>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</si>
  <si>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</si>
  <si>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</si>
  <si>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</si>
  <si>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</si>
  <si>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</si>
  <si>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</si>
  <si>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</si>
  <si>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</si>
  <si>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</si>
  <si>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</si>
  <si>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</si>
  <si>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</si>
  <si>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</si>
  <si>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</si>
  <si>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</si>
  <si>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</si>
  <si>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</si>
  <si>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</si>
  <si>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</si>
  <si>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</si>
  <si>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</si>
  <si>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</si>
  <si>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</si>
  <si>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</si>
  <si>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</si>
  <si>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</si>
  <si>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</si>
  <si>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</si>
  <si>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</si>
  <si>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</si>
  <si>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</si>
  <si>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</si>
  <si>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</si>
  <si>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</si>
  <si>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</si>
  <si>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</si>
  <si>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</si>
  <si>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</si>
  <si>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</si>
  <si>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</si>
  <si>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</si>
  <si>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</si>
  <si>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</si>
  <si>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</si>
  <si>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</si>
  <si>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</si>
  <si>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</si>
  <si>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</si>
  <si>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</si>
  <si>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</si>
  <si>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</si>
  <si>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</si>
  <si>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</si>
  <si>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</si>
  <si>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</si>
  <si>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</si>
  <si>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</si>
  <si>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</si>
  <si>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</si>
  <si>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</si>
  <si>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</si>
  <si>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</si>
  <si>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</si>
  <si>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</si>
  <si>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</si>
  <si>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</si>
  <si>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</si>
  <si>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</si>
  <si>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</si>
  <si>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</si>
  <si>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</si>
  <si>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</si>
  <si>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</si>
  <si>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</si>
  <si>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</si>
  <si>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</si>
  <si>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</si>
  <si>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</si>
  <si>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</si>
  <si>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</si>
  <si>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</si>
  <si>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</si>
  <si>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</si>
  <si>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</si>
  <si>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</si>
  <si>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</si>
  <si>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</si>
  <si>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</si>
  <si>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</si>
  <si>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</si>
  <si>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</si>
  <si>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</si>
  <si>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</si>
  <si>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</si>
  <si>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</si>
  <si>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</si>
  <si>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</si>
  <si>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</si>
  <si>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</si>
  <si>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</si>
  <si>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</si>
  <si>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</si>
  <si>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</si>
  <si>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</si>
  <si>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</si>
  <si>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</si>
  <si>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</si>
  <si>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</si>
  <si>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</si>
  <si>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</si>
  <si>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</si>
  <si>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</si>
  <si>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</si>
  <si>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</si>
  <si>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</si>
  <si>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</si>
  <si>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</si>
  <si>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</si>
  <si>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</si>
  <si>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</si>
  <si>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</si>
  <si>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</si>
  <si>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</si>
  <si>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</si>
  <si>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</si>
  <si>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</si>
  <si>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</si>
  <si>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</si>
  <si>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</si>
  <si>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</si>
  <si>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</si>
  <si>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</si>
  <si>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</si>
  <si>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</si>
  <si>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</si>
  <si>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</si>
  <si>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</si>
  <si>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</si>
  <si>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</si>
  <si>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</si>
  <si>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</si>
  <si>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</si>
  <si>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</si>
  <si>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</si>
  <si>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</si>
  <si>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</si>
  <si>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</si>
  <si>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</si>
  <si>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</si>
  <si>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</si>
  <si>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</si>
  <si>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</si>
  <si>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</si>
  <si>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</si>
  <si>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</si>
  <si>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</si>
  <si>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</si>
  <si>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</si>
  <si>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</si>
  <si>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</si>
  <si>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</si>
  <si>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</si>
  <si>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</si>
  <si>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</si>
  <si>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</si>
  <si>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</si>
  <si>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</si>
  <si>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</si>
  <si>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</si>
  <si>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</si>
  <si>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</si>
  <si>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</si>
  <si>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</si>
  <si>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</si>
  <si>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</si>
  <si>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</si>
  <si>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</si>
  <si>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</si>
  <si>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</si>
  <si>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</si>
  <si>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</si>
  <si>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</si>
  <si>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</si>
  <si>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</si>
  <si>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</si>
  <si>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</si>
  <si>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</si>
  <si>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</si>
  <si>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</si>
  <si>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</si>
  <si>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</si>
  <si>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</si>
  <si>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</si>
  <si>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</si>
  <si>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</si>
  <si>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</si>
  <si>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</si>
  <si>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</si>
  <si>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</si>
  <si>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</si>
  <si>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</si>
  <si>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</si>
  <si>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</si>
  <si>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</si>
  <si>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</si>
  <si>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</si>
  <si>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</si>
  <si>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</si>
  <si>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</si>
  <si>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</si>
  <si>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</si>
  <si>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</si>
  <si>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</si>
  <si>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</si>
  <si>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</si>
  <si>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</si>
  <si>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</si>
  <si>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</si>
  <si>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</si>
  <si>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</si>
  <si>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</si>
  <si>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</si>
  <si>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</si>
  <si>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</si>
  <si>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</si>
  <si>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</si>
  <si>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</si>
  <si>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</si>
  <si>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</si>
  <si>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</si>
  <si>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</si>
  <si>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</si>
  <si>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</si>
  <si>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</si>
  <si>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</si>
  <si>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</si>
  <si>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</si>
  <si>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</si>
  <si>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</si>
  <si>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</si>
  <si>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</si>
  <si>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</si>
  <si>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</si>
  <si>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</si>
  <si>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</si>
  <si>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</si>
  <si>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</si>
  <si>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</si>
  <si>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</si>
  <si>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</si>
  <si>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</si>
  <si>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</si>
  <si>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</si>
  <si>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</si>
  <si>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</si>
  <si>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</si>
  <si>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</si>
  <si>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</si>
  <si>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</si>
  <si>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</si>
  <si>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</si>
  <si>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</si>
  <si>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</si>
  <si>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</si>
  <si>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</si>
  <si>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</si>
  <si>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</si>
  <si>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</si>
  <si>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</si>
  <si>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</si>
  <si>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</si>
  <si>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</si>
  <si>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</si>
  <si>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</si>
  <si>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</si>
  <si>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</si>
  <si>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</si>
  <si>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</si>
  <si>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</si>
  <si>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</si>
  <si>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</si>
  <si>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</si>
  <si>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</si>
  <si>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</si>
  <si>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</si>
  <si>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</si>
  <si>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</si>
  <si>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</si>
  <si>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</si>
  <si>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</si>
  <si>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</si>
  <si>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</si>
  <si>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</si>
  <si>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</si>
  <si>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</si>
  <si>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</si>
  <si>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</si>
  <si>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</si>
  <si>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</si>
  <si>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</si>
  <si>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</si>
  <si>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</si>
  <si>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</si>
  <si>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</si>
  <si>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</si>
  <si>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</si>
  <si>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</si>
  <si>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</si>
  <si>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</si>
  <si>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</si>
  <si>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</si>
  <si>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</si>
  <si>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</si>
  <si>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</si>
  <si>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</si>
  <si>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</si>
  <si>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</si>
  <si>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</si>
  <si>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</si>
  <si>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</si>
  <si>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</si>
  <si>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</si>
  <si>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</si>
  <si>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</si>
  <si>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</si>
  <si>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</si>
  <si>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</si>
  <si>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</si>
  <si>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</si>
  <si>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</si>
  <si>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</si>
  <si>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</si>
  <si>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</si>
  <si>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</si>
  <si>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</si>
  <si>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</si>
  <si>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</si>
  <si>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</si>
  <si>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</si>
  <si>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</si>
  <si>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</si>
  <si>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</si>
  <si>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</si>
  <si>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</si>
  <si>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</si>
  <si>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</si>
  <si>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</si>
  <si>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</si>
  <si>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</si>
  <si>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</si>
  <si>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</si>
  <si>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</si>
  <si>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</si>
  <si>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</si>
  <si>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</si>
  <si>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</si>
  <si>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</si>
  <si>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</si>
  <si>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</si>
  <si>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</si>
  <si>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</si>
  <si>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</si>
  <si>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</si>
  <si>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</si>
  <si>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</si>
  <si>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</si>
  <si>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</si>
  <si>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</si>
  <si>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</si>
  <si>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</si>
  <si>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</si>
  <si>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</si>
  <si>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</si>
  <si>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</si>
  <si>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</si>
  <si>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</si>
  <si>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</si>
  <si>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</si>
  <si>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</si>
  <si>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</si>
  <si>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</si>
  <si>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</si>
  <si>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</si>
  <si>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</si>
  <si>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</si>
  <si>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</si>
  <si>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</si>
  <si>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</si>
  <si>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</si>
  <si>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</si>
  <si>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</si>
  <si>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</si>
  <si>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</si>
  <si>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</si>
  <si>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</si>
  <si>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</si>
  <si>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</si>
  <si>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</si>
  <si>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</si>
  <si>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</si>
  <si>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</si>
  <si>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</si>
  <si>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</si>
  <si>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</si>
  <si>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</si>
  <si>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</si>
  <si>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</si>
  <si>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</si>
  <si>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</si>
  <si>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</si>
  <si>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</si>
  <si>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</si>
  <si>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</si>
  <si>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</si>
  <si>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</si>
  <si>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</si>
  <si>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</si>
  <si>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</si>
  <si>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</si>
  <si>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</si>
  <si>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</si>
  <si>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</si>
  <si>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</si>
  <si>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</si>
  <si>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</si>
  <si>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</si>
  <si>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</si>
  <si>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</si>
  <si>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</si>
  <si>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</si>
  <si>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</si>
  <si>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</si>
  <si>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</si>
  <si>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</si>
  <si>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</si>
  <si>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</si>
  <si>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</si>
  <si>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</si>
  <si>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</si>
  <si>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</si>
  <si>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</si>
  <si>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</si>
  <si>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</si>
  <si>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</si>
  <si>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</si>
  <si>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</si>
  <si>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</si>
  <si>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</si>
  <si>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</si>
  <si>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</si>
  <si>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</si>
  <si>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</si>
  <si>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</si>
  <si>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</si>
  <si>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</si>
  <si>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</si>
  <si>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</si>
  <si>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</si>
  <si>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</si>
  <si>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</si>
  <si>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</si>
  <si>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</si>
  <si>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</si>
  <si>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</si>
  <si>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</si>
  <si>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</si>
  <si>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</si>
  <si>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</si>
  <si>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</si>
  <si>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</si>
  <si>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</si>
  <si>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</si>
  <si>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</si>
  <si>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</si>
  <si>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</si>
  <si>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</si>
  <si>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</si>
  <si>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</si>
  <si>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</si>
  <si>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</si>
  <si>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</si>
  <si>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</si>
  <si>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</si>
  <si>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</si>
  <si>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</si>
  <si>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</si>
  <si>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</si>
  <si>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</si>
  <si>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</si>
  <si>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</si>
  <si>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</si>
  <si>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</si>
  <si>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</si>
  <si>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</si>
  <si>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</si>
  <si>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</si>
  <si>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</si>
  <si>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</si>
  <si>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</si>
  <si>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</si>
  <si>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</si>
  <si>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</si>
  <si>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</si>
  <si>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</si>
  <si>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</si>
  <si>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</si>
  <si>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</si>
  <si>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</si>
  <si>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</si>
  <si>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</si>
  <si>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</si>
  <si>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</si>
  <si>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</si>
  <si>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</si>
  <si>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</si>
  <si>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</si>
  <si>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</si>
  <si>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</si>
  <si>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</si>
  <si>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</si>
  <si>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</si>
  <si>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</si>
  <si>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</si>
  <si>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</si>
  <si>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</si>
  <si>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</si>
  <si>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</si>
  <si>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</si>
  <si>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</si>
  <si>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</si>
  <si>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</si>
  <si>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</si>
  <si>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</si>
  <si>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</si>
  <si>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</si>
  <si>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</si>
  <si>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</si>
  <si>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</si>
  <si>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</si>
  <si>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</si>
  <si>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</si>
  <si>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</si>
  <si>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</si>
  <si>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</si>
  <si>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</si>
  <si>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</si>
  <si>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</si>
  <si>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</si>
  <si>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</si>
  <si>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</si>
  <si>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</si>
  <si>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</si>
  <si>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</si>
  <si>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</si>
  <si>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</si>
  <si>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</si>
  <si>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</si>
  <si>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</si>
  <si>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</si>
  <si>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</si>
  <si>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</si>
  <si>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</si>
  <si>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</si>
  <si>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</si>
  <si>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</si>
  <si>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</si>
  <si>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</si>
  <si>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</si>
  <si>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</si>
  <si>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</si>
  <si>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</si>
  <si>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</si>
  <si>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</si>
  <si>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</si>
  <si>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</si>
  <si>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</si>
  <si>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</si>
  <si>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</si>
  <si>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</si>
  <si>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</si>
  <si>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</si>
  <si>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</si>
  <si>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</si>
  <si>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</si>
  <si>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</si>
  <si>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</si>
  <si>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</si>
  <si>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</si>
  <si>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</si>
  <si>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</si>
  <si>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</si>
  <si>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</si>
  <si>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</si>
  <si>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</si>
  <si>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</si>
  <si>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</si>
  <si>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</si>
  <si>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</si>
  <si>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</si>
  <si>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</si>
  <si>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</si>
  <si>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</si>
  <si>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</si>
  <si>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</si>
  <si>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</si>
  <si>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</si>
  <si>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</si>
  <si>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</si>
  <si>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</si>
  <si>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</si>
  <si>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</si>
  <si>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</si>
  <si>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</si>
  <si>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</si>
  <si>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</si>
  <si>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</si>
  <si>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</si>
  <si>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</si>
  <si>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</si>
  <si>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</si>
  <si>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</si>
  <si>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</si>
  <si>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</si>
  <si>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</si>
  <si>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</si>
  <si>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</si>
  <si>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</si>
  <si>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</si>
  <si>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</si>
  <si>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</si>
  <si>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</si>
  <si>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</si>
  <si>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</si>
  <si>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</si>
  <si>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</si>
  <si>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</si>
  <si>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</si>
  <si>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</si>
  <si>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</si>
  <si>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</si>
  <si>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</si>
  <si>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</si>
  <si>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</si>
  <si>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</si>
  <si>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</si>
  <si>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</si>
  <si>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</si>
  <si>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</si>
  <si>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</si>
  <si>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</si>
  <si>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</si>
  <si>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</si>
  <si>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</si>
  <si>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</si>
  <si>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</si>
  <si>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</si>
  <si>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</si>
  <si>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</si>
  <si>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</si>
  <si>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</si>
  <si>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</si>
  <si>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</si>
  <si>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</si>
  <si>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</si>
  <si>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</si>
  <si>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</si>
  <si>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</si>
  <si>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</si>
  <si>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</si>
  <si>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</si>
  <si>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</si>
  <si>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</si>
  <si>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</si>
  <si>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</si>
  <si>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</si>
  <si>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</si>
  <si>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</si>
  <si>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</si>
  <si>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</si>
  <si>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</si>
  <si>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</si>
  <si>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</si>
  <si>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</si>
  <si>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</si>
  <si>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</si>
  <si>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</si>
  <si>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</si>
  <si>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</si>
  <si>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</si>
  <si>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</si>
  <si>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</si>
  <si>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</si>
  <si>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</si>
  <si>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</si>
  <si>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</si>
  <si>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</si>
  <si>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</si>
  <si>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</si>
  <si>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</si>
  <si>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</si>
  <si>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</si>
  <si>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</si>
  <si>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</si>
  <si>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</si>
  <si>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</si>
  <si>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</si>
  <si>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</si>
  <si>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</si>
  <si>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</si>
  <si>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</si>
  <si>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</si>
  <si>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</si>
  <si>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</si>
  <si>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</si>
  <si>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</si>
  <si>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</si>
  <si>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</si>
  <si>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</si>
  <si>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</si>
  <si>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</si>
  <si>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</si>
  <si>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</si>
  <si>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</si>
  <si>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</si>
  <si>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</si>
  <si>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</si>
  <si>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</si>
  <si>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</si>
  <si>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</si>
  <si>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</si>
  <si>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</si>
  <si>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</si>
  <si>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</si>
  <si>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</si>
  <si>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</si>
  <si>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</si>
  <si>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</si>
  <si>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</si>
  <si>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</si>
  <si>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</si>
  <si>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</si>
  <si>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</si>
  <si>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</si>
  <si>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</si>
  <si>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</si>
  <si>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</si>
  <si>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</si>
  <si>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</si>
  <si>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</si>
  <si>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</si>
  <si>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</si>
  <si>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</si>
  <si>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</si>
  <si>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</si>
  <si>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</si>
  <si>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</si>
  <si>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</si>
  <si>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</si>
  <si>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</si>
  <si>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</si>
  <si>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</si>
  <si>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</si>
  <si>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</si>
  <si>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</si>
  <si>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</si>
  <si>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</si>
  <si>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</si>
  <si>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</si>
  <si>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</si>
  <si>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</si>
  <si>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</si>
  <si>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</si>
  <si>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</si>
  <si>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</si>
  <si>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</si>
  <si>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</si>
  <si>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</si>
  <si>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</si>
  <si>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</si>
  <si>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</si>
  <si>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</si>
  <si>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</si>
  <si>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</si>
  <si>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</si>
  <si>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</si>
  <si>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</si>
  <si>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</si>
  <si>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</si>
  <si>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</si>
  <si>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</si>
  <si>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</si>
  <si>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</si>
  <si>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</si>
  <si>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</si>
  <si>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</si>
  <si>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</si>
  <si>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</si>
  <si>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</si>
  <si>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</si>
  <si>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</si>
  <si>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</si>
  <si>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</si>
  <si>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</si>
  <si>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</si>
  <si>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</si>
  <si>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</si>
  <si>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</si>
  <si>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</si>
  <si>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</si>
  <si>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</si>
  <si>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</si>
  <si>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</si>
  <si>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</si>
  <si>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</si>
  <si>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</si>
  <si>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</si>
  <si>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</si>
  <si>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</si>
  <si>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</si>
  <si>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</si>
  <si>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</si>
  <si>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</si>
  <si>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</si>
  <si>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</si>
  <si>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</si>
  <si>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</si>
  <si>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</si>
  <si>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</si>
  <si>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</si>
  <si>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</si>
  <si>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</si>
  <si>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</si>
  <si>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</si>
  <si>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</si>
  <si>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</si>
  <si>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</si>
  <si>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</si>
  <si>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</si>
  <si>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</si>
  <si>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</si>
  <si>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</si>
  <si>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</si>
  <si>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</si>
  <si>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</si>
  <si>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</si>
  <si>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</si>
  <si>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</si>
  <si>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</si>
  <si>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</si>
  <si>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</si>
  <si>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</si>
  <si>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</si>
  <si>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</si>
  <si>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</si>
  <si>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</si>
  <si>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</si>
  <si>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</si>
  <si>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</si>
  <si>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</si>
  <si>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</si>
  <si>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</si>
  <si>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</si>
  <si>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</si>
  <si>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</si>
  <si>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</si>
  <si>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</si>
  <si>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</si>
  <si>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</si>
  <si>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</si>
  <si>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</si>
  <si>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</si>
  <si>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</si>
  <si>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</si>
  <si>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</si>
  <si>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</si>
  <si>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</si>
  <si>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</si>
  <si>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</si>
  <si>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</si>
  <si>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</si>
  <si>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</si>
  <si>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</si>
  <si>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</si>
  <si>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</si>
  <si>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</si>
  <si>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</si>
  <si>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</si>
  <si>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</si>
  <si>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</si>
  <si>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</si>
  <si>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</si>
  <si>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</si>
  <si>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</si>
  <si>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</si>
  <si>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</si>
  <si>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</si>
  <si>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</si>
  <si>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</si>
  <si>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</si>
  <si>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</si>
  <si>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</si>
  <si>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</si>
  <si>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</si>
  <si>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</si>
  <si>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</si>
  <si>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</si>
  <si>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</si>
  <si>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</si>
  <si>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</si>
  <si>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</si>
  <si>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</si>
  <si>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</si>
  <si>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</si>
  <si>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</si>
  <si>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</si>
  <si>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</si>
  <si>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</si>
  <si>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</si>
  <si>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</si>
  <si>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</si>
  <si>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</si>
  <si>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</si>
  <si>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</si>
  <si>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</si>
  <si>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</si>
  <si>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</si>
  <si>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</si>
  <si>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</si>
  <si>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</si>
  <si>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</si>
  <si>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</si>
  <si>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</si>
  <si>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</si>
  <si>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</si>
  <si>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</si>
  <si>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</si>
  <si>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</si>
  <si>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</si>
  <si>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</si>
  <si>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</si>
  <si>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</si>
  <si>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</si>
  <si>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</si>
  <si>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</si>
  <si>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</si>
  <si>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</si>
  <si>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</si>
  <si>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</si>
  <si>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</si>
  <si>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</si>
  <si>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</si>
  <si>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</si>
  <si>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</si>
  <si>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</si>
  <si>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</si>
  <si>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</si>
  <si>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</si>
  <si>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</si>
  <si>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</si>
  <si>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</si>
  <si>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</si>
  <si>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</si>
  <si>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</si>
  <si>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</si>
  <si>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</si>
  <si>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</si>
  <si>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</si>
  <si>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</si>
  <si>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</si>
  <si>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</si>
  <si>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</si>
  <si>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</si>
  <si>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</si>
  <si>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</si>
  <si>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</si>
  <si>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</si>
  <si>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</si>
  <si>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</si>
  <si>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</si>
  <si>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</si>
  <si>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</si>
  <si>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</si>
  <si>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</si>
  <si>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</si>
  <si>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</si>
  <si>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</si>
  <si>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</si>
  <si>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</si>
  <si>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</si>
  <si>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</si>
  <si>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</si>
  <si>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</si>
  <si>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</si>
  <si>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</si>
  <si>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</si>
  <si>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</si>
  <si>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</si>
  <si>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</si>
  <si>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</si>
  <si>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</si>
  <si>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</si>
  <si>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</si>
  <si>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</si>
  <si>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</si>
  <si>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</si>
  <si>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</si>
  <si>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</si>
  <si>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</si>
  <si>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</si>
  <si>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</si>
  <si>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</si>
  <si>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</si>
  <si>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</si>
  <si>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</si>
  <si>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</si>
  <si>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</si>
  <si>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</si>
  <si>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</si>
  <si>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</si>
  <si>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</si>
  <si>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</si>
  <si>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</si>
  <si>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</si>
  <si>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</si>
  <si>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</si>
  <si>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</si>
  <si>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</si>
  <si>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</si>
  <si>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</si>
  <si>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</si>
  <si>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</si>
  <si>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</si>
  <si>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</si>
  <si>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</si>
  <si>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</si>
  <si>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</si>
  <si>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</si>
  <si>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</si>
  <si>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</si>
  <si>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</si>
  <si>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</si>
  <si>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</si>
  <si>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</si>
  <si>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</si>
  <si>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</si>
  <si>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</si>
  <si>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</si>
  <si>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</si>
  <si>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</si>
  <si>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</si>
  <si>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</si>
  <si>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</si>
  <si>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</si>
  <si>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</si>
  <si>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</si>
  <si>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</si>
  <si>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</si>
  <si>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</si>
  <si>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</si>
  <si>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</si>
  <si>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</si>
  <si>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</si>
  <si>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</si>
  <si>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</si>
  <si>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</si>
  <si>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</si>
  <si>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</si>
  <si>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</si>
  <si>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</si>
  <si>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</si>
  <si>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</si>
  <si>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</si>
  <si>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</si>
  <si>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</si>
  <si>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</si>
  <si>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</si>
  <si>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</si>
  <si>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</si>
  <si>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</si>
  <si>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</si>
  <si>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</si>
  <si>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</si>
  <si>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</si>
  <si>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</si>
  <si>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</si>
  <si>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</si>
  <si>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</si>
  <si>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</si>
  <si>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</si>
  <si>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</si>
  <si>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</si>
  <si>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</si>
  <si>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</si>
  <si>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</si>
  <si>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</si>
  <si>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</si>
  <si>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</si>
  <si>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</si>
  <si>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</si>
  <si>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</si>
  <si>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</si>
  <si>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</si>
  <si>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</si>
  <si>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</si>
  <si>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</si>
  <si>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</si>
  <si>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</si>
  <si>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</si>
  <si>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</si>
  <si>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</si>
  <si>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</si>
  <si>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</si>
  <si>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</si>
  <si>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</si>
  <si>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</si>
  <si>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</si>
  <si>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</si>
  <si>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</si>
  <si>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</si>
  <si>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</si>
  <si>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</si>
  <si>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</si>
  <si>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</si>
  <si>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</si>
  <si>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</si>
  <si>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</si>
  <si>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</si>
  <si>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</si>
  <si>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</si>
  <si>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</si>
  <si>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</si>
  <si>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</si>
  <si>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</si>
  <si>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</si>
  <si>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</si>
  <si>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</si>
  <si>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</si>
  <si>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</si>
  <si>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</si>
  <si>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</si>
  <si>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</si>
  <si>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</si>
  <si>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</si>
  <si>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</si>
  <si>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</si>
  <si>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</si>
  <si>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</si>
  <si>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</si>
  <si>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</si>
  <si>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</si>
  <si>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</si>
  <si>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</si>
  <si>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</si>
  <si>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</si>
  <si>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</si>
  <si>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</si>
  <si>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</si>
  <si>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</si>
  <si>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</si>
  <si>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</si>
  <si>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</si>
  <si>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</si>
  <si>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</si>
  <si>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</si>
  <si>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</si>
  <si>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</si>
  <si>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</si>
  <si>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</si>
  <si>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</si>
  <si>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</si>
  <si>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</si>
  <si>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</si>
  <si>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</si>
  <si>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</si>
  <si>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</si>
  <si>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</si>
  <si>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</si>
  <si>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</si>
  <si>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</si>
  <si>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</si>
  <si>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</si>
  <si>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</si>
  <si>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</si>
  <si>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</si>
  <si>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</si>
  <si>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</si>
  <si>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</si>
  <si>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</si>
  <si>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</si>
  <si>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</si>
  <si>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</si>
  <si>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</si>
  <si>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</si>
  <si>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</si>
  <si>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</si>
  <si>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</si>
  <si>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</si>
  <si>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</si>
  <si>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</si>
  <si>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</si>
  <si>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</si>
  <si>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</si>
  <si>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</si>
  <si>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</si>
  <si>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</si>
  <si>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</si>
  <si>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</si>
  <si>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</si>
  <si>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</si>
  <si>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</si>
  <si>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</si>
  <si>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</si>
  <si>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</si>
  <si>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</si>
  <si>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</si>
  <si>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</si>
  <si>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</si>
  <si>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</si>
  <si>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</si>
  <si>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</si>
  <si>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</si>
  <si>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</si>
  <si>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</si>
  <si>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</si>
  <si>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</si>
  <si>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</si>
  <si>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</si>
  <si>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</si>
  <si>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</si>
  <si>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</si>
  <si>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</si>
  <si>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</si>
  <si>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</si>
  <si>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</si>
  <si>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</si>
  <si>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</si>
  <si>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</si>
  <si>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</si>
  <si>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</si>
  <si>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</si>
  <si>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</si>
  <si>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</si>
  <si>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</si>
  <si>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</si>
  <si>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</si>
  <si>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</si>
  <si>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</si>
  <si>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</si>
  <si>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</si>
  <si>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</si>
  <si>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</si>
  <si>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</si>
  <si>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</si>
  <si>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</si>
  <si>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</si>
  <si>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</si>
  <si>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</si>
  <si>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</si>
  <si>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</si>
  <si>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</si>
  <si>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</si>
  <si>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</si>
  <si>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</si>
  <si>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</si>
  <si>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</si>
  <si>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</si>
  <si>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</si>
  <si>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</si>
  <si>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</si>
  <si>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</si>
  <si>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</si>
  <si>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</si>
  <si>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</si>
  <si>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</si>
  <si>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</si>
  <si>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</si>
  <si>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</si>
  <si>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</si>
  <si>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</si>
  <si>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</si>
  <si>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</si>
  <si>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</si>
  <si>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</si>
  <si>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</si>
  <si>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</si>
  <si>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</si>
  <si>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</si>
  <si>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</si>
  <si>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</si>
  <si>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</si>
  <si>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</si>
  <si>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</si>
  <si>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</si>
  <si>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</si>
  <si>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</si>
  <si>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</si>
  <si>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</si>
  <si>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</si>
  <si>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</si>
  <si>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</si>
  <si>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</si>
  <si>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</si>
  <si>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</si>
  <si>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</si>
  <si>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</si>
  <si>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</si>
  <si>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</si>
  <si>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</si>
  <si>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</si>
  <si>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</si>
  <si>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</si>
  <si>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</si>
  <si>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</si>
  <si>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</si>
  <si>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</si>
  <si>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</si>
  <si>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</si>
  <si>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</si>
  <si>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</si>
  <si>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</si>
  <si>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</si>
  <si>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</si>
  <si>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</si>
  <si>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</si>
  <si>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</si>
  <si>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</si>
  <si>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</si>
  <si>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</si>
  <si>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</si>
  <si>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</si>
  <si>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</si>
  <si>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</si>
  <si>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</si>
  <si>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</si>
  <si>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</si>
  <si>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</si>
  <si>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</si>
  <si>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</si>
  <si>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</si>
  <si>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</si>
  <si>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</si>
  <si>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</si>
  <si>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</si>
  <si>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</si>
  <si>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</si>
  <si>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</si>
  <si>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</si>
  <si>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</si>
  <si>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</si>
  <si>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</si>
  <si>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</si>
  <si>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</si>
  <si>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</si>
  <si>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</si>
  <si>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</si>
  <si>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</si>
  <si>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</si>
  <si>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</si>
  <si>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</si>
  <si>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</si>
  <si>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</si>
  <si>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</si>
  <si>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</si>
  <si>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</si>
  <si>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</si>
  <si>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</si>
  <si>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</si>
  <si>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</si>
  <si>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</si>
  <si>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</si>
  <si>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</si>
  <si>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</si>
  <si>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</si>
  <si>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</si>
  <si>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</si>
  <si>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</si>
  <si>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</si>
  <si>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</si>
  <si>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</si>
  <si>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</si>
  <si>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</si>
  <si>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</si>
  <si>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</si>
  <si>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</si>
  <si>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</si>
  <si>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</si>
  <si>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</si>
  <si>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</si>
  <si>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</si>
  <si>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</si>
  <si>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</si>
  <si>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</si>
  <si>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</si>
  <si>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</si>
  <si>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</si>
  <si>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</si>
  <si>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</si>
  <si>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</si>
  <si>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</si>
  <si>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</si>
  <si>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</si>
  <si>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</si>
  <si>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</si>
  <si>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</si>
  <si>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</si>
  <si>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</si>
  <si>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</si>
  <si>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</si>
  <si>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</si>
  <si>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</si>
  <si>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</si>
  <si>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</si>
  <si>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</si>
  <si>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</si>
  <si>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</si>
  <si>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</si>
  <si>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</si>
  <si>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</si>
  <si>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</si>
  <si>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</si>
  <si>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</si>
  <si>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</si>
  <si>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</si>
  <si>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</si>
  <si>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</si>
  <si>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</si>
  <si>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</si>
  <si>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</si>
  <si>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</si>
  <si>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</si>
  <si>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</si>
  <si>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</si>
  <si>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</si>
  <si>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</si>
  <si>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</si>
  <si>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</si>
  <si>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</si>
  <si>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</si>
  <si>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</si>
  <si>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</si>
  <si>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</si>
  <si>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</si>
  <si>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</si>
  <si>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</si>
  <si>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</si>
  <si>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</si>
  <si>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</si>
  <si>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</si>
  <si>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</si>
  <si>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</si>
  <si>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</si>
  <si>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</si>
  <si>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</si>
  <si>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</si>
  <si>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</si>
  <si>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</si>
  <si>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</si>
  <si>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</si>
  <si>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</si>
  <si>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</si>
  <si>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</si>
  <si>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</si>
  <si>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</si>
  <si>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</si>
  <si>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</si>
  <si>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</si>
  <si>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</si>
  <si>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</si>
  <si>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</si>
  <si>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</si>
  <si>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</si>
  <si>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</si>
  <si>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</si>
  <si>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</si>
  <si>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</si>
  <si>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</si>
  <si>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</si>
  <si>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</si>
  <si>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</si>
  <si>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</si>
  <si>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</si>
  <si>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</si>
  <si>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</si>
  <si>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</si>
  <si>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</si>
  <si>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</si>
  <si>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</si>
  <si>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</si>
  <si>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</si>
  <si>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</si>
  <si>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</si>
  <si>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</si>
  <si>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</si>
  <si>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</si>
  <si>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</si>
  <si>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</si>
  <si>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</si>
  <si>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</si>
  <si>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</si>
  <si>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</si>
  <si>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</si>
  <si>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</si>
  <si>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</si>
  <si>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</si>
  <si>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</si>
  <si>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</si>
  <si>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</si>
  <si>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</si>
  <si>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</si>
  <si>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</si>
  <si>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</si>
  <si>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</si>
  <si>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</si>
  <si>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</si>
  <si>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</si>
  <si>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</si>
  <si>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</si>
  <si>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</si>
  <si>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</si>
  <si>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</si>
  <si>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</si>
  <si>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</si>
  <si>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</si>
  <si>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</si>
  <si>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</si>
  <si>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</si>
  <si>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</si>
  <si>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</si>
  <si>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</si>
  <si>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</si>
  <si>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</si>
  <si>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</si>
  <si>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</si>
  <si>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</si>
  <si>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</si>
  <si>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</si>
  <si>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</si>
  <si>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</si>
  <si>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</si>
  <si>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</si>
  <si>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</si>
  <si>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</si>
  <si>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</si>
  <si>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</si>
  <si>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</si>
  <si>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</si>
  <si>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</si>
  <si>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</si>
  <si>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</si>
  <si>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</si>
  <si>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</si>
  <si>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</si>
  <si>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</si>
  <si>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</si>
  <si>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</si>
  <si>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</si>
  <si>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</si>
  <si>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</si>
  <si>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</si>
  <si>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</si>
  <si>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</si>
  <si>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</si>
  <si>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</si>
  <si>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</si>
  <si>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</si>
  <si>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</si>
  <si>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</si>
  <si>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</si>
  <si>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</si>
  <si>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</si>
  <si>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</si>
  <si>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</si>
  <si>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</si>
  <si>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</si>
  <si>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</si>
  <si>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</si>
  <si>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</si>
  <si>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</si>
  <si>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</si>
  <si>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</si>
  <si>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</si>
  <si>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</si>
  <si>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</si>
  <si>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</si>
  <si>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</si>
  <si>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</si>
  <si>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</si>
  <si>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</si>
  <si>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</si>
  <si>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</si>
  <si>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</si>
  <si>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</si>
  <si>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</si>
  <si>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</si>
  <si>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</si>
  <si>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</si>
  <si>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</si>
  <si>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</si>
  <si>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</si>
  <si>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</si>
  <si>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</si>
  <si>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</si>
  <si>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</si>
  <si>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</si>
  <si>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</si>
  <si>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</si>
  <si>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</si>
  <si>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</si>
  <si>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</si>
  <si>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</si>
  <si>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</si>
  <si>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</si>
  <si>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</si>
  <si>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</si>
  <si>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</si>
  <si>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</si>
  <si>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</si>
  <si>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</si>
  <si>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</si>
  <si>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</si>
  <si>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</si>
  <si>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</si>
  <si>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</si>
  <si>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</si>
  <si>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</si>
  <si>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</si>
  <si>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</si>
  <si>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</si>
  <si>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</si>
  <si>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</si>
  <si>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</si>
  <si>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</si>
  <si>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</si>
  <si>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</si>
  <si>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</si>
  <si>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</si>
  <si>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</si>
  <si>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</si>
  <si>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</si>
  <si>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</si>
  <si>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</si>
  <si>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</si>
  <si>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</si>
  <si>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</si>
  <si>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</si>
  <si>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</si>
  <si>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</si>
  <si>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</si>
  <si>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</si>
  <si>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</si>
  <si>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</si>
  <si>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</si>
  <si>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</si>
  <si>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</si>
  <si>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</si>
  <si>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</si>
  <si>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</si>
  <si>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</si>
  <si>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</si>
  <si>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</si>
  <si>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</si>
  <si>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</si>
  <si>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</si>
  <si>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</si>
  <si>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</si>
  <si>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</si>
  <si>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</si>
  <si>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</si>
  <si>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</si>
  <si>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</si>
  <si>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</si>
  <si>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</si>
  <si>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</si>
  <si>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</si>
  <si>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</si>
  <si>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</si>
  <si>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</si>
  <si>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</si>
  <si>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</si>
  <si>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</si>
  <si>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</si>
  <si>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</si>
  <si>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</si>
  <si>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</si>
  <si>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</si>
  <si>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</si>
  <si>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</si>
  <si>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</si>
  <si>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</si>
  <si>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</si>
  <si>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</si>
  <si>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</si>
  <si>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</si>
  <si>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</si>
  <si>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</si>
  <si>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</si>
  <si>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</si>
  <si>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</si>
  <si>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</si>
  <si>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</si>
  <si>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</si>
  <si>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</si>
  <si>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</si>
  <si>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</si>
  <si>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</si>
  <si>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</si>
  <si>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</si>
  <si>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</si>
  <si>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</si>
  <si>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</si>
  <si>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</si>
  <si>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</si>
  <si>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</si>
  <si>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</si>
  <si>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</si>
  <si>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</si>
  <si>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</si>
  <si>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</si>
  <si>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</si>
  <si>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</si>
  <si>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</si>
  <si>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</si>
  <si>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</si>
  <si>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</si>
  <si>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</si>
  <si>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</si>
  <si>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</si>
  <si>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</si>
  <si>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</si>
  <si>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</si>
  <si>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</si>
  <si>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</si>
  <si>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</si>
  <si>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</si>
  <si>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</si>
  <si>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</si>
  <si>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</si>
  <si>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</si>
  <si>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</si>
  <si>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</si>
  <si>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</si>
  <si>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</si>
  <si>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</si>
  <si>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</si>
  <si>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</si>
  <si>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</si>
  <si>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</si>
  <si>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</si>
  <si>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</si>
  <si>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</si>
  <si>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</si>
  <si>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</si>
  <si>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</si>
  <si>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</si>
  <si>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</si>
  <si>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</si>
  <si>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</si>
  <si>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</si>
  <si>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</si>
  <si>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</si>
  <si>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</si>
  <si>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</si>
  <si>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</si>
  <si>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</si>
  <si>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</si>
  <si>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</si>
  <si>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</si>
  <si>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</si>
  <si>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</si>
  <si>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</si>
  <si>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</si>
  <si>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</si>
  <si>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</si>
  <si>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</si>
  <si>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</si>
  <si>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</si>
  <si>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</si>
  <si>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</si>
  <si>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</si>
  <si>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</si>
  <si>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</si>
  <si>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</si>
  <si>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</si>
  <si>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</si>
  <si>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</si>
  <si>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</si>
  <si>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</si>
  <si>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</si>
  <si>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</si>
  <si>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</si>
  <si>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</si>
  <si>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</si>
  <si>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</si>
  <si>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</si>
  <si>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</si>
  <si>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</si>
  <si>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</si>
  <si>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</si>
  <si>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</si>
  <si>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</si>
  <si>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</si>
  <si>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</si>
  <si>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</si>
  <si>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</si>
  <si>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</si>
  <si>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</si>
  <si>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</si>
  <si>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</si>
  <si>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</si>
  <si>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</si>
  <si>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</si>
  <si>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</si>
  <si>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</si>
  <si>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</si>
  <si>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</si>
  <si>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</si>
  <si>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</si>
  <si>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</si>
  <si>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</si>
  <si>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</si>
  <si>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</si>
  <si>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</si>
  <si>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</si>
  <si>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</si>
  <si>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</si>
  <si>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</si>
  <si>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</si>
  <si>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</si>
  <si>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</si>
  <si>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</si>
  <si>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</si>
  <si>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</si>
  <si>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</si>
  <si>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</si>
  <si>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</si>
  <si>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</si>
  <si>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</si>
  <si>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</si>
  <si>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</si>
  <si>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</si>
  <si>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</si>
  <si>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</si>
  <si>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</si>
  <si>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</si>
  <si>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</si>
  <si>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</si>
  <si>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</si>
  <si>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</si>
  <si>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</si>
  <si>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</si>
  <si>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</si>
  <si>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</si>
  <si>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</si>
  <si>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</si>
  <si>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</si>
  <si>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</si>
  <si>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</si>
  <si>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</si>
  <si>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</si>
  <si>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</si>
  <si>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</si>
  <si>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</si>
  <si>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</si>
  <si>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</si>
  <si>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</si>
  <si>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</si>
  <si>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</si>
  <si>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</si>
  <si>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</si>
  <si>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</si>
  <si>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</si>
  <si>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</si>
  <si>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</si>
  <si>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</si>
  <si>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</si>
  <si>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</si>
  <si>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</si>
  <si>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</si>
  <si>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</si>
  <si>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</si>
  <si>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</si>
  <si>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</si>
  <si>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</si>
  <si>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</si>
  <si>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</si>
  <si>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</si>
  <si>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</si>
  <si>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</si>
  <si>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</si>
  <si>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</si>
  <si>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</si>
  <si>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</si>
  <si>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</si>
  <si>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</si>
  <si>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</si>
  <si>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</si>
  <si>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</si>
  <si>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</si>
  <si>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</si>
  <si>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</si>
  <si>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</si>
  <si>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</si>
  <si>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</si>
  <si>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</si>
  <si>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</si>
  <si>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</si>
  <si>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</si>
  <si>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</si>
  <si>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</si>
  <si>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</si>
  <si>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</si>
  <si>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</si>
  <si>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</si>
  <si>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</si>
  <si>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</si>
  <si>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</si>
  <si>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</si>
  <si>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</si>
  <si>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</si>
  <si>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</si>
  <si>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</si>
  <si>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</si>
  <si>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</si>
  <si>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</si>
  <si>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</si>
  <si>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</si>
  <si>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</si>
  <si>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</si>
  <si>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</si>
  <si>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</si>
  <si>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</si>
  <si>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</si>
  <si>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</si>
  <si>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</si>
  <si>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</si>
  <si>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</si>
  <si>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</si>
  <si>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</si>
  <si>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</si>
  <si>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</si>
  <si>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</si>
  <si>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</si>
  <si>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</si>
  <si>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</si>
  <si>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</si>
  <si>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</si>
  <si>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</si>
  <si>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</si>
  <si>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</si>
  <si>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</si>
  <si>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</si>
  <si>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</si>
  <si>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</si>
  <si>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</si>
  <si>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</si>
  <si>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</si>
  <si>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</si>
  <si>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</si>
  <si>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</si>
  <si>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</si>
  <si>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</si>
  <si>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</si>
  <si>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</si>
  <si>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</si>
  <si>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</si>
  <si>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</si>
  <si>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</si>
  <si>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</si>
  <si>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</si>
  <si>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</si>
  <si>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</si>
  <si>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</si>
  <si>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</si>
  <si>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</si>
  <si>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</si>
  <si>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</si>
  <si>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</si>
  <si>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</si>
  <si>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</si>
  <si>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</si>
  <si>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</si>
  <si>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</si>
  <si>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</si>
  <si>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</si>
  <si>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</si>
  <si>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</si>
  <si>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</si>
  <si>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</si>
  <si>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</si>
  <si>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</si>
  <si>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</si>
  <si>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</si>
  <si>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</si>
  <si>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</si>
  <si>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</si>
  <si>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</si>
  <si>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</si>
  <si>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</si>
  <si>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</si>
  <si>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</si>
  <si>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</si>
  <si>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</si>
  <si>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</si>
  <si>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</si>
  <si>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</si>
  <si>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</si>
  <si>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</si>
  <si>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</si>
  <si>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</si>
  <si>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</si>
  <si>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</si>
  <si>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</si>
  <si>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</si>
  <si>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</si>
  <si>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</si>
  <si>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</si>
  <si>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</si>
  <si>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</si>
  <si>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</si>
  <si>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</si>
  <si>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</si>
  <si>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</si>
  <si>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</si>
  <si>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</si>
  <si>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</si>
  <si>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</si>
  <si>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</si>
  <si>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</si>
  <si>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</si>
  <si>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</si>
  <si>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</si>
  <si>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</si>
  <si>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</si>
  <si>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</si>
  <si>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</si>
  <si>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</si>
  <si>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</si>
  <si>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</si>
  <si>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</si>
  <si>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</si>
  <si>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</si>
  <si>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</si>
  <si>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</si>
  <si>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</si>
  <si>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</si>
  <si>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</si>
  <si>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</si>
  <si>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</si>
  <si>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</si>
  <si>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</si>
  <si>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</si>
  <si>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</si>
  <si>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</si>
  <si>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</si>
  <si>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</si>
  <si>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</si>
  <si>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</si>
  <si>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</si>
  <si>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</si>
  <si>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</si>
  <si>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</si>
  <si>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</si>
  <si>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</si>
  <si>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</si>
  <si>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</si>
  <si>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</si>
  <si>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</si>
  <si>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</si>
  <si>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</si>
  <si>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</si>
  <si>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</si>
  <si>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</si>
  <si>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</si>
  <si>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</si>
  <si>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</si>
  <si>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</si>
  <si>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</si>
  <si>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</si>
  <si>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</si>
  <si>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</si>
  <si>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</si>
  <si>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</si>
  <si>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</si>
  <si>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</si>
  <si>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</si>
  <si>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</si>
  <si>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</si>
  <si>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</si>
  <si>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</si>
  <si>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</si>
  <si>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</si>
  <si>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</si>
  <si>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</si>
  <si>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</si>
  <si>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</si>
  <si>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</si>
  <si>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</si>
  <si>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</si>
  <si>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</si>
  <si>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</si>
  <si>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</si>
  <si>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</si>
  <si>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</si>
  <si>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</si>
  <si>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</si>
  <si>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</si>
  <si>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</si>
  <si>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</si>
  <si>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</si>
  <si>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</si>
  <si>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</si>
  <si>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</si>
  <si>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</si>
  <si>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</si>
  <si>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</si>
  <si>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</si>
  <si>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</si>
  <si>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</si>
  <si>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</si>
  <si>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</si>
  <si>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</si>
  <si>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</si>
  <si>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</si>
  <si>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</si>
  <si>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</si>
  <si>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</si>
  <si>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</si>
  <si>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</si>
  <si>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</si>
  <si>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</si>
  <si>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</si>
  <si>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</si>
  <si>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</si>
  <si>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</si>
  <si>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</si>
  <si>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</si>
  <si>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</si>
  <si>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</si>
  <si>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</si>
  <si>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</si>
  <si>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</si>
  <si>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</si>
  <si>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</si>
  <si>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</si>
  <si>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</si>
  <si>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</si>
  <si>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</si>
  <si>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</si>
  <si>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</si>
  <si>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</si>
  <si>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</si>
  <si>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</si>
  <si>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</si>
  <si>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</si>
  <si>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</si>
  <si>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</si>
  <si>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</si>
  <si>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</si>
  <si>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</si>
  <si>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</si>
  <si>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</si>
  <si>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</si>
  <si>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</si>
  <si>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</si>
  <si>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</si>
  <si>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</si>
  <si>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</si>
  <si>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</si>
  <si>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</si>
  <si>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</si>
  <si>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</si>
  <si>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</si>
  <si>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</si>
  <si>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</si>
  <si>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</si>
  <si>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</si>
  <si>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</si>
  <si>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</si>
  <si>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</si>
  <si>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</si>
  <si>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</si>
  <si>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</si>
  <si>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</si>
  <si>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</si>
  <si>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</si>
  <si>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</si>
  <si>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</si>
  <si>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</si>
  <si>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</si>
  <si>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</si>
  <si>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</si>
  <si>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</si>
  <si>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</si>
  <si>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</si>
  <si>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</si>
  <si>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</si>
  <si>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</si>
  <si>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</si>
  <si>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</si>
  <si>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</si>
  <si>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</si>
  <si>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</si>
  <si>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</si>
  <si>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</si>
  <si>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</si>
  <si>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</si>
  <si>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</si>
  <si>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</si>
  <si>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</si>
  <si>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</si>
  <si>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</si>
  <si>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</si>
  <si>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</si>
  <si>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</si>
  <si>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</si>
  <si>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</si>
  <si>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</si>
  <si>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</si>
  <si>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</si>
  <si>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</si>
  <si>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</si>
  <si>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</si>
  <si>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</si>
  <si>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</si>
  <si>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</si>
  <si>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</si>
  <si>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</si>
  <si>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</si>
  <si>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</si>
  <si>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</si>
  <si>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</si>
  <si>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</si>
  <si>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</si>
  <si>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</si>
  <si>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</si>
  <si>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</si>
  <si>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</si>
  <si>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</si>
  <si>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</si>
  <si>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</si>
  <si>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</si>
  <si>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</si>
  <si>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</si>
  <si>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</si>
  <si>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</si>
  <si>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</si>
  <si>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</si>
  <si>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</si>
  <si>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</si>
  <si>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</si>
  <si>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</si>
  <si>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</si>
  <si>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</si>
  <si>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</si>
  <si>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</si>
  <si>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</si>
  <si>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</si>
  <si>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</si>
  <si>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</si>
  <si>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</si>
  <si>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</si>
  <si>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</si>
  <si>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</si>
  <si>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</si>
  <si>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</si>
  <si>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</si>
  <si>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</si>
  <si>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</si>
  <si>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</si>
  <si>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</si>
  <si>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</si>
  <si>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</si>
  <si>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</si>
  <si>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</si>
  <si>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</si>
  <si>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</si>
  <si>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</si>
  <si>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</si>
  <si>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</si>
  <si>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</si>
  <si>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</si>
  <si>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</si>
  <si>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</si>
  <si>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</si>
  <si>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</si>
  <si>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</si>
  <si>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</si>
  <si>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</si>
  <si>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</si>
  <si>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</si>
  <si>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</si>
  <si>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</si>
  <si>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</si>
  <si>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</si>
  <si>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</si>
  <si>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</si>
  <si>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</si>
  <si>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</si>
  <si>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</si>
  <si>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</si>
  <si>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</si>
  <si>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</si>
  <si>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</si>
  <si>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</si>
  <si>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</si>
  <si>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</si>
  <si>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</si>
  <si>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</si>
  <si>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</si>
  <si>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</si>
  <si>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</si>
  <si>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</si>
  <si>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</si>
  <si>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</si>
  <si>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</si>
  <si>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</si>
  <si>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</si>
  <si>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</si>
  <si>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</si>
  <si>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</si>
  <si>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</si>
  <si>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</si>
  <si>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</si>
  <si>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</si>
  <si>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</si>
  <si>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</si>
  <si>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</si>
  <si>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</si>
  <si>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</si>
  <si>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</si>
  <si>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</si>
  <si>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</si>
  <si>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</si>
  <si>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</si>
  <si>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</si>
  <si>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</si>
  <si>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</si>
  <si>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</si>
  <si>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</si>
  <si>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</si>
  <si>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</si>
  <si>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</si>
  <si>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</si>
  <si>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</si>
  <si>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</si>
  <si>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</si>
  <si>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</si>
  <si>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</si>
  <si>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</si>
  <si>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</si>
  <si>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</si>
  <si>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</si>
  <si>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</si>
  <si>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</si>
  <si>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</si>
  <si>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</si>
  <si>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</si>
  <si>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</si>
  <si>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</si>
  <si>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</si>
  <si>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</si>
  <si>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</si>
  <si>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</si>
  <si>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</si>
  <si>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</si>
  <si>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</si>
  <si>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</si>
  <si>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</si>
  <si>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</si>
  <si>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</si>
  <si>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</si>
  <si>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</si>
  <si>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</si>
  <si>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</si>
  <si>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</si>
  <si>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</si>
  <si>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</si>
  <si>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</si>
  <si>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</si>
  <si>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</si>
  <si>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</si>
  <si>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</si>
  <si>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</si>
  <si>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</si>
  <si>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</si>
  <si>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</si>
  <si>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</si>
  <si>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</si>
  <si>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</si>
  <si>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</si>
  <si>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</si>
  <si>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</si>
  <si>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</si>
  <si>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</si>
  <si>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</si>
  <si>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</si>
  <si>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</si>
  <si>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</si>
  <si>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</si>
  <si>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</si>
  <si>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</si>
  <si>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</si>
  <si>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</si>
  <si>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</si>
  <si>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</si>
  <si>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</si>
  <si>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</si>
  <si>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</si>
  <si>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</si>
  <si>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</si>
  <si>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</si>
  <si>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</si>
  <si>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</si>
  <si>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</si>
  <si>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</si>
  <si>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</si>
  <si>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</si>
  <si>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</si>
  <si>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</si>
  <si>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</si>
  <si>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</si>
  <si>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</si>
  <si>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</si>
  <si>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</si>
  <si>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</si>
  <si>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</si>
  <si>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</si>
  <si>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</si>
  <si>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</si>
  <si>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</si>
  <si>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</si>
  <si>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</si>
  <si>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</si>
  <si>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</si>
  <si>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</si>
  <si>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</si>
  <si>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</si>
  <si>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</si>
  <si>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</si>
  <si>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</si>
  <si>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</si>
  <si>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</si>
  <si>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</si>
  <si>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</si>
  <si>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</si>
  <si>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</si>
  <si>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</si>
  <si>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</si>
  <si>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</si>
  <si>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</si>
  <si>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</si>
  <si>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</si>
  <si>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</si>
  <si>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</si>
  <si>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</si>
  <si>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</si>
  <si>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</si>
  <si>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</si>
  <si>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</si>
  <si>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</si>
  <si>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</si>
  <si>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</si>
  <si>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</si>
  <si>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</si>
  <si>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</si>
  <si>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</si>
  <si>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</si>
  <si>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</si>
  <si>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</si>
  <si>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</si>
  <si>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</si>
  <si>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</si>
  <si>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</si>
  <si>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</si>
  <si>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</si>
  <si>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</si>
  <si>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</si>
  <si>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</si>
  <si>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</si>
  <si>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</si>
  <si>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</si>
  <si>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</si>
  <si>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</si>
  <si>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</si>
  <si>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</si>
  <si>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</si>
  <si>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</si>
  <si>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</si>
  <si>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</si>
  <si>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</si>
  <si>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</si>
  <si>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</si>
  <si>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</si>
  <si>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</si>
  <si>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</si>
  <si>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</si>
  <si>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</si>
  <si>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</si>
  <si>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</si>
  <si>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</si>
  <si>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</si>
  <si>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</si>
  <si>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</si>
  <si>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</si>
  <si>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</si>
  <si>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</si>
  <si>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</si>
  <si>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</si>
  <si>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</si>
  <si>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</si>
  <si>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</si>
  <si>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</si>
  <si>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</si>
  <si>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</si>
  <si>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</si>
  <si>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</si>
  <si>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</si>
  <si>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</si>
  <si>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</si>
  <si>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</si>
  <si>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</si>
  <si>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</si>
  <si>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</si>
  <si>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</si>
  <si>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</si>
  <si>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</si>
  <si>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</si>
  <si>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</si>
  <si>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</si>
  <si>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</si>
  <si>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</si>
  <si>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</si>
  <si>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</si>
  <si>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</si>
  <si>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</si>
  <si>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</si>
  <si>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</si>
  <si>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</si>
  <si>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</si>
  <si>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</si>
  <si>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</si>
  <si>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</si>
  <si>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</si>
  <si>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</si>
  <si>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</si>
  <si>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</si>
  <si>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</si>
  <si>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</si>
  <si>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</si>
  <si>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</si>
  <si>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</si>
  <si>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</si>
  <si>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</si>
  <si>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</si>
  <si>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</si>
  <si>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</si>
  <si>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</si>
  <si>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</si>
  <si>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</si>
  <si>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</si>
  <si>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</si>
  <si>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</si>
  <si>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</si>
  <si>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</si>
  <si>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</si>
  <si>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</si>
  <si>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</si>
  <si>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</si>
  <si>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</si>
  <si>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</si>
  <si>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</si>
  <si>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</si>
  <si>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</si>
  <si>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</si>
  <si>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</si>
  <si>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</si>
  <si>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</si>
  <si>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</si>
  <si>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</si>
  <si>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</si>
  <si>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</si>
  <si>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</si>
  <si>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</si>
  <si>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</si>
  <si>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</si>
  <si>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</si>
  <si>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</si>
  <si>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</si>
  <si>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</si>
  <si>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</si>
  <si>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</si>
  <si>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</si>
  <si>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</si>
  <si>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</si>
  <si>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</si>
  <si>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</si>
  <si>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</si>
  <si>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</si>
  <si>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</si>
  <si>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</si>
  <si>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</si>
  <si>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</si>
  <si>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</si>
  <si>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</si>
  <si>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</si>
  <si>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</si>
  <si>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</si>
  <si>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</si>
  <si>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</si>
  <si>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</si>
  <si>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</si>
  <si>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</si>
  <si>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</si>
  <si>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</si>
  <si>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</si>
  <si>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</si>
  <si>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</si>
  <si>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</si>
  <si>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</si>
  <si>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</si>
  <si>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</si>
  <si>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</si>
  <si>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</si>
  <si>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</si>
  <si>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</si>
  <si>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</si>
  <si>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</si>
  <si>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</si>
  <si>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</si>
  <si>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</si>
  <si>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</si>
  <si>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</si>
  <si>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</si>
  <si>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</si>
  <si>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</si>
  <si>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</si>
  <si>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</si>
  <si>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</si>
  <si>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</si>
  <si>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</si>
  <si>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</si>
  <si>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</si>
  <si>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</si>
  <si>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</si>
  <si>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</si>
  <si>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</si>
  <si>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</si>
  <si>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</si>
  <si>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</si>
  <si>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</si>
  <si>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</si>
  <si>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</si>
  <si>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</si>
  <si>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</si>
  <si>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</si>
  <si>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</si>
  <si>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</si>
  <si>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</si>
  <si>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</si>
  <si>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</si>
  <si>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</si>
  <si>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</si>
  <si>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</si>
  <si>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</si>
  <si>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</si>
  <si>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</si>
  <si>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</si>
  <si>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</si>
  <si>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</si>
  <si>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</si>
  <si>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</si>
  <si>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</si>
  <si>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</si>
  <si>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</si>
  <si>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</si>
  <si>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</si>
  <si>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</si>
  <si>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</si>
  <si>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</si>
  <si>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</si>
  <si>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</si>
  <si>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</si>
  <si>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</si>
  <si>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</si>
  <si>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</si>
  <si>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</si>
  <si>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</si>
  <si>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</si>
  <si>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</si>
  <si>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</si>
  <si>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</si>
  <si>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</si>
  <si>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</si>
  <si>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</si>
  <si>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</si>
  <si>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</si>
  <si>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</si>
  <si>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</si>
  <si>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</si>
  <si>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</si>
  <si>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</si>
  <si>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</si>
  <si>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</si>
  <si>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</si>
  <si>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</si>
  <si>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</si>
  <si>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</si>
  <si>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</si>
  <si>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</si>
  <si>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</si>
  <si>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</si>
  <si>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</si>
  <si>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</si>
  <si>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</si>
  <si>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</si>
  <si>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</si>
  <si>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</si>
  <si>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</si>
  <si>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</si>
  <si>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</si>
  <si>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</si>
  <si>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</si>
  <si>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</si>
  <si>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</si>
  <si>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</si>
  <si>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</si>
  <si>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</si>
  <si>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</si>
  <si>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</si>
  <si>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</si>
  <si>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</si>
  <si>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</si>
  <si>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</si>
  <si>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</si>
  <si>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</si>
  <si>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</si>
  <si>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</si>
  <si>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</si>
  <si>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</si>
  <si>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</si>
  <si>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</si>
  <si>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</si>
  <si>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</si>
  <si>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</si>
  <si>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</si>
  <si>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</si>
  <si>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</si>
  <si>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</si>
  <si>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</si>
  <si>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</si>
  <si>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</si>
  <si>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</si>
  <si>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</si>
  <si>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</si>
  <si>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</si>
  <si>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</si>
  <si>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</si>
  <si>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</si>
  <si>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</si>
  <si>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</si>
  <si>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</si>
  <si>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</si>
  <si>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</si>
  <si>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</si>
  <si>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</si>
  <si>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</si>
  <si>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</si>
  <si>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</si>
  <si>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</si>
  <si>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</si>
  <si>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</si>
  <si>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</si>
  <si>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</si>
  <si>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</si>
  <si>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</si>
  <si>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</si>
  <si>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</si>
  <si>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</si>
  <si>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</si>
  <si>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</si>
  <si>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</si>
  <si>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</si>
  <si>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</si>
  <si>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</si>
  <si>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</si>
  <si>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</si>
  <si>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</si>
  <si>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</si>
  <si>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</si>
  <si>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</si>
  <si>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</si>
  <si>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</si>
  <si>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</si>
  <si>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</si>
  <si>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</si>
  <si>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</si>
  <si>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</si>
  <si>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</si>
  <si>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</si>
  <si>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</si>
  <si>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</si>
  <si>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</si>
  <si>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</si>
  <si>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</si>
  <si>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</si>
  <si>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</si>
  <si>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</si>
  <si>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</si>
  <si>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</si>
  <si>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</si>
  <si>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</si>
  <si>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</si>
  <si>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</si>
  <si>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</si>
  <si>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</si>
  <si>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</si>
  <si>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</si>
  <si>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</si>
  <si>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</si>
  <si>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</si>
  <si>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</si>
  <si>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</si>
  <si>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</si>
  <si>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</si>
  <si>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</si>
  <si>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</si>
  <si>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</si>
  <si>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</si>
  <si>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</si>
  <si>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</si>
  <si>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</si>
  <si>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</si>
  <si>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</si>
  <si>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</si>
  <si>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</si>
  <si>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</si>
  <si>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</si>
  <si>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</si>
  <si>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</si>
  <si>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</si>
  <si>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</si>
  <si>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</si>
  <si>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</si>
  <si>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</si>
  <si>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</si>
  <si>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</si>
  <si>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</si>
  <si>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</si>
  <si>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</si>
  <si>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</si>
  <si>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</si>
  <si>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</si>
  <si>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</si>
  <si>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</si>
  <si>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</si>
  <si>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</si>
  <si>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</si>
  <si>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</si>
  <si>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</si>
  <si>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</si>
  <si>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</si>
  <si>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</si>
  <si>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</si>
  <si>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</si>
  <si>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</si>
  <si>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</si>
  <si>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</si>
  <si>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</si>
  <si>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</si>
  <si>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</si>
  <si>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</si>
  <si>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</si>
  <si>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</si>
  <si>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</si>
  <si>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</si>
  <si>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</si>
  <si>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</si>
  <si>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</si>
  <si>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</si>
  <si>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</si>
  <si>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</si>
  <si>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</si>
  <si>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</si>
  <si>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</si>
  <si>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</si>
  <si>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</si>
  <si>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</si>
  <si>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</si>
  <si>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</si>
  <si>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</si>
  <si>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</si>
  <si>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</si>
  <si>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</si>
  <si>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</si>
  <si>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</si>
  <si>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</si>
  <si>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</si>
  <si>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</si>
  <si>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</si>
  <si>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</si>
  <si>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</si>
  <si>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</si>
  <si>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</si>
  <si>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</si>
  <si>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</si>
  <si>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</si>
  <si>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</si>
  <si>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</si>
  <si>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</si>
  <si>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</si>
  <si>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</si>
  <si>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</si>
  <si>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</si>
  <si>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</si>
  <si>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</si>
  <si>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</si>
  <si>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</si>
  <si>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</si>
  <si>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</si>
  <si>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</si>
  <si>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</si>
  <si>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</si>
  <si>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</si>
  <si>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</si>
  <si>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</si>
  <si>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</si>
  <si>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</si>
  <si>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</si>
  <si>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</si>
  <si>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</si>
  <si>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</si>
  <si>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</si>
  <si>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</si>
  <si>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</si>
  <si>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</si>
  <si>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</si>
  <si>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</si>
  <si>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</si>
  <si>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</si>
  <si>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</si>
  <si>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</si>
  <si>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</si>
  <si>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</si>
  <si>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</si>
  <si>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</si>
  <si>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</si>
  <si>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</si>
  <si>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</si>
  <si>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</si>
  <si>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</si>
  <si>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</si>
  <si>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</si>
  <si>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</si>
  <si>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</si>
  <si>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</si>
  <si>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</si>
  <si>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</si>
  <si>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</si>
  <si>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</si>
  <si>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</si>
  <si>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</si>
  <si>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</si>
  <si>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</si>
  <si>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</si>
  <si>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</si>
  <si>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</si>
  <si>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</si>
  <si>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</si>
  <si>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</si>
  <si>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</si>
  <si>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</si>
  <si>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</si>
  <si>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</si>
  <si>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</si>
  <si>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</si>
  <si>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</si>
  <si>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</si>
  <si>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</si>
  <si>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</si>
  <si>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</si>
  <si>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</si>
  <si>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</si>
  <si>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</si>
  <si>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</si>
  <si>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</si>
  <si>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</si>
  <si>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</si>
  <si>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</si>
  <si>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</si>
  <si>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</si>
  <si>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</si>
  <si>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</si>
  <si>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</si>
  <si>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</si>
  <si>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</si>
  <si>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</si>
  <si>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</si>
  <si>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</si>
  <si>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</si>
  <si>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</si>
  <si>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</si>
  <si>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</si>
  <si>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</si>
  <si>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</si>
  <si>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</si>
  <si>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</si>
  <si>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</si>
  <si>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</si>
  <si>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</si>
  <si>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</si>
  <si>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</si>
  <si>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</si>
  <si>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</si>
  <si>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</si>
  <si>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</si>
  <si>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</si>
  <si>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</si>
  <si>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</si>
  <si>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</si>
  <si>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</si>
  <si>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</si>
  <si>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</si>
  <si>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</si>
  <si>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</si>
  <si>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</si>
  <si>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</si>
  <si>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</si>
  <si>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</si>
  <si>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</si>
  <si>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</si>
  <si>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</si>
  <si>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</si>
  <si>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</si>
  <si>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</si>
  <si>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</si>
  <si>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</si>
  <si>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</si>
  <si>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</si>
  <si>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</si>
  <si>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</si>
  <si>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</si>
  <si>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</si>
  <si>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</si>
  <si>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</si>
  <si>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</si>
  <si>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</si>
  <si>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</si>
  <si>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</si>
  <si>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</si>
  <si>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</si>
  <si>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</si>
  <si>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</si>
  <si>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</si>
  <si>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</si>
  <si>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</si>
  <si>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</si>
  <si>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</si>
  <si>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</si>
  <si>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</si>
  <si>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</si>
  <si>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</si>
  <si>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</si>
  <si>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</si>
  <si>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</si>
  <si>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</si>
  <si>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</si>
  <si>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</si>
  <si>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</si>
  <si>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</si>
  <si>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</si>
  <si>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</si>
  <si>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</si>
  <si>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</si>
  <si>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</si>
  <si>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</si>
  <si>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</si>
  <si>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</si>
  <si>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</si>
  <si>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</si>
  <si>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</si>
  <si>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</si>
  <si>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</si>
  <si>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</si>
  <si>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</si>
  <si>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</si>
  <si>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</si>
  <si>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</si>
  <si>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</si>
  <si>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</si>
  <si>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</si>
  <si>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</si>
  <si>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</si>
  <si>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</si>
  <si>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</si>
  <si>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</si>
  <si>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</si>
  <si>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</si>
  <si>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</si>
  <si>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</si>
  <si>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</si>
  <si>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</si>
  <si>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</si>
  <si>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</si>
  <si>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</si>
  <si>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</si>
  <si>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</si>
  <si>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</si>
  <si>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</si>
  <si>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</si>
  <si>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</si>
  <si>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</si>
  <si>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</si>
  <si>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</si>
  <si>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</si>
  <si>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</si>
  <si>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</si>
  <si>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</si>
  <si>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</si>
  <si>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</si>
  <si>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</si>
  <si>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</si>
  <si>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</si>
  <si>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</si>
  <si>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</si>
  <si>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</si>
  <si>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</si>
  <si>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</si>
  <si>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</si>
  <si>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</si>
  <si>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</si>
  <si>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</si>
  <si>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</si>
  <si>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</si>
  <si>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</si>
  <si>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</si>
  <si>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</si>
  <si>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</si>
  <si>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</si>
  <si>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</si>
  <si>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</si>
  <si>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</si>
  <si>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</si>
  <si>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</si>
  <si>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</si>
  <si>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</si>
  <si>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</si>
  <si>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</si>
  <si>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</si>
  <si>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</si>
  <si>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</si>
  <si>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</si>
  <si>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</si>
  <si>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</si>
  <si>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</si>
  <si>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</si>
  <si>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</si>
  <si>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</si>
  <si>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</si>
  <si>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</si>
  <si>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</si>
  <si>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</si>
  <si>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</si>
  <si>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</si>
  <si>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</si>
  <si>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</si>
  <si>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</si>
  <si>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</si>
  <si>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</si>
  <si>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</si>
  <si>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</si>
  <si>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</si>
  <si>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</si>
  <si>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</si>
  <si>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</si>
  <si>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</si>
  <si>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</si>
  <si>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</si>
  <si>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</si>
  <si>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</si>
  <si>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</si>
  <si>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</si>
  <si>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</si>
  <si>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</si>
  <si>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</si>
  <si>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</si>
  <si>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</si>
  <si>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</si>
  <si>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</si>
  <si>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</si>
  <si>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</si>
  <si>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</si>
  <si>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</si>
  <si>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</si>
  <si>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</si>
  <si>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</si>
  <si>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</si>
  <si>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</si>
  <si>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</si>
  <si>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</si>
  <si>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</si>
  <si>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</si>
  <si>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</si>
  <si>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</si>
  <si>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</si>
  <si>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</si>
  <si>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</si>
  <si>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</si>
  <si>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</si>
  <si>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</si>
  <si>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</si>
  <si>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</si>
  <si>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</si>
  <si>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</si>
  <si>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</si>
  <si>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</si>
  <si>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</si>
  <si>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</si>
  <si>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</si>
  <si>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</si>
  <si>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</si>
  <si>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</si>
  <si>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</si>
  <si>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</si>
  <si>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</si>
  <si>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</si>
  <si>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</si>
  <si>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</si>
  <si>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</si>
  <si>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</si>
  <si>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</si>
  <si>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</si>
  <si>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</si>
  <si>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</si>
  <si>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</si>
  <si>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</si>
  <si>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</si>
  <si>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</si>
  <si>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</si>
  <si>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</si>
  <si>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</si>
  <si>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</si>
  <si>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</si>
  <si>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</si>
  <si>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</si>
  <si>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</si>
  <si>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</si>
  <si>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</si>
  <si>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</si>
  <si>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</si>
  <si>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</si>
  <si>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</si>
  <si>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</si>
  <si>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</si>
  <si>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</si>
  <si>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</si>
  <si>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</si>
  <si>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</si>
  <si>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</si>
  <si>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</si>
  <si>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</si>
  <si>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</si>
  <si>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</si>
  <si>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</si>
  <si>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</si>
  <si>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</si>
  <si>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</si>
  <si>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</si>
  <si>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</si>
  <si>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</si>
  <si>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</si>
  <si>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</si>
  <si>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</si>
  <si>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</si>
  <si>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</si>
  <si>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</si>
  <si>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</si>
  <si>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</si>
  <si>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</si>
  <si>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</si>
  <si>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</si>
  <si>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</si>
  <si>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</si>
  <si>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</si>
  <si>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</si>
  <si>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</si>
  <si>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</si>
  <si>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</si>
  <si>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</si>
  <si>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</si>
  <si>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</si>
  <si>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</si>
  <si>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</si>
  <si>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</si>
  <si>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</si>
  <si>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</si>
  <si>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</si>
  <si>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</si>
  <si>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</si>
  <si>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</si>
  <si>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</si>
  <si>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</si>
  <si>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</si>
  <si>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</si>
  <si>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</si>
  <si>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</si>
  <si>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</si>
  <si>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</si>
  <si>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</si>
  <si>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</si>
  <si>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</si>
  <si>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</si>
  <si>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</si>
  <si>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</si>
  <si>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</si>
  <si>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</si>
  <si>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</si>
  <si>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</si>
  <si>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</si>
  <si>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</si>
  <si>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</si>
  <si>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</si>
  <si>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</si>
  <si>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</si>
  <si>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</si>
  <si>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</si>
  <si>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</si>
  <si>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</si>
  <si>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</si>
  <si>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</si>
  <si>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</si>
  <si>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</si>
  <si>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</si>
  <si>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</si>
  <si>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</si>
  <si>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</si>
  <si>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</si>
  <si>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</si>
  <si>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</si>
  <si>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</si>
  <si>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</si>
  <si>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</si>
  <si>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</si>
  <si>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</si>
  <si>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</si>
  <si>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</si>
  <si>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</si>
  <si>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</si>
  <si>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</si>
  <si>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</si>
  <si>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</si>
  <si>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</si>
  <si>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</si>
  <si>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</si>
  <si>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</si>
  <si>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</si>
  <si>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</si>
  <si>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</si>
  <si>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</si>
  <si>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</si>
  <si>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</si>
  <si>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</si>
  <si>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</si>
  <si>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</si>
  <si>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</si>
  <si>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</si>
  <si>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</si>
  <si>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</si>
  <si>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</si>
  <si>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</si>
  <si>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</si>
  <si>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</si>
  <si>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</si>
  <si>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</si>
  <si>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</si>
  <si>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</si>
  <si>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</si>
  <si>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</si>
  <si>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</si>
  <si>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</si>
  <si>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</si>
  <si>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</si>
  <si>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</si>
  <si>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</si>
  <si>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</si>
  <si>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</si>
  <si>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</si>
  <si>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</si>
  <si>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</si>
  <si>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</si>
  <si>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</si>
  <si>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</si>
  <si>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</si>
  <si>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</si>
  <si>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</si>
  <si>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</si>
  <si>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</si>
  <si>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</si>
  <si>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</si>
  <si>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</si>
  <si>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</si>
  <si>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</si>
  <si>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</si>
  <si>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</si>
  <si>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</si>
  <si>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</si>
  <si>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</si>
  <si>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</si>
  <si>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</si>
  <si>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</si>
  <si>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</si>
  <si>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</si>
  <si>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</si>
  <si>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</si>
  <si>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</si>
  <si>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</si>
  <si>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</si>
  <si>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</si>
  <si>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</si>
  <si>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</si>
  <si>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</si>
  <si>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</si>
  <si>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</si>
  <si>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</si>
  <si>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</si>
  <si>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</si>
  <si>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</si>
  <si>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</si>
  <si>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</si>
  <si>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</si>
  <si>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</si>
  <si>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</si>
  <si>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</si>
  <si>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</si>
  <si>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</si>
  <si>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</si>
  <si>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</si>
  <si>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</si>
  <si>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</si>
  <si>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</si>
  <si>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</si>
  <si>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</si>
  <si>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</si>
  <si>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</si>
  <si>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</si>
  <si>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</si>
  <si>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</si>
  <si>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</si>
  <si>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</si>
  <si>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</si>
  <si>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</si>
  <si>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</si>
  <si>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</si>
  <si>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</si>
  <si>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</si>
  <si>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</si>
  <si>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</si>
  <si>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</si>
  <si>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</si>
  <si>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</si>
  <si>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</si>
  <si>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</si>
  <si>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</si>
  <si>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</si>
  <si>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</si>
  <si>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</si>
  <si>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</si>
  <si>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</si>
  <si>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</si>
  <si>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</si>
  <si>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</si>
  <si>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</si>
  <si>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</si>
  <si>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</si>
  <si>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</si>
  <si>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</si>
  <si>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</si>
  <si>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</si>
  <si>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</si>
  <si>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</si>
  <si>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</si>
  <si>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</si>
  <si>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</si>
  <si>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</si>
  <si>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</si>
  <si>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</si>
  <si>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</si>
  <si>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</si>
  <si>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</si>
  <si>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</si>
  <si>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</si>
  <si>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</si>
  <si>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</si>
  <si>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</si>
  <si>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</si>
  <si>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</si>
  <si>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</si>
  <si>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</si>
  <si>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</si>
  <si>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</si>
  <si>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</si>
  <si>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</si>
  <si>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</si>
  <si>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</si>
  <si>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</si>
  <si>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</si>
  <si>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</si>
  <si>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</si>
  <si>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</si>
  <si>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</si>
  <si>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</si>
  <si>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</si>
  <si>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</si>
  <si>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</si>
  <si>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</si>
  <si>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</si>
  <si>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</si>
  <si>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</si>
  <si>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</si>
  <si>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</si>
  <si>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</si>
  <si>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</si>
  <si>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</si>
  <si>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</si>
  <si>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</si>
  <si>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</si>
  <si>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</si>
  <si>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</si>
  <si>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</si>
  <si>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</si>
  <si>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</si>
  <si>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</si>
  <si>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</si>
  <si>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</si>
  <si>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</si>
  <si>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</si>
  <si>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</si>
  <si>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</si>
  <si>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</si>
  <si>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</si>
  <si>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</si>
  <si>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</si>
  <si>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</si>
  <si>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</si>
  <si>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</si>
  <si>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</si>
  <si>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</si>
  <si>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</si>
  <si>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</si>
  <si>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</si>
  <si>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</si>
  <si>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</si>
  <si>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</si>
  <si>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</si>
  <si>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</si>
  <si>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</si>
  <si>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</si>
  <si>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</si>
  <si>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</si>
  <si>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</si>
  <si>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</si>
  <si>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</si>
  <si>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</si>
  <si>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</si>
  <si>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</si>
  <si>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</si>
  <si>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</si>
  <si>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</si>
  <si>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</si>
  <si>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</si>
  <si>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</si>
  <si>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</si>
  <si>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</si>
  <si>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</si>
  <si>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</si>
  <si>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</si>
  <si>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</si>
  <si>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</si>
  <si>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</si>
  <si>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</si>
  <si>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</si>
  <si>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</si>
  <si>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</si>
  <si>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</si>
  <si>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</si>
  <si>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</si>
  <si>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</si>
  <si>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</si>
  <si>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</si>
  <si>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</si>
  <si>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</si>
  <si>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</si>
  <si>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</si>
  <si>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</si>
  <si>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</si>
  <si>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</si>
  <si>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</si>
  <si>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</si>
  <si>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</si>
  <si>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</si>
  <si>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</si>
  <si>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</si>
  <si>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</si>
  <si>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</si>
  <si>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</si>
  <si>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</si>
  <si>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</si>
  <si>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</si>
  <si>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</si>
  <si>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</si>
  <si>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</si>
  <si>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</si>
  <si>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</si>
  <si>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</si>
  <si>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</si>
  <si>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</si>
  <si>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</si>
  <si>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</si>
  <si>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</si>
  <si>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</si>
  <si>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</si>
  <si>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</si>
  <si>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</si>
  <si>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</si>
  <si>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</si>
  <si>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</si>
  <si>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</si>
  <si>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</si>
  <si>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</si>
  <si>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</si>
  <si>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</si>
  <si>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</si>
  <si>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</si>
  <si>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</si>
  <si>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</si>
  <si>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</si>
  <si>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</si>
  <si>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</si>
  <si>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</si>
  <si>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</si>
  <si>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</si>
  <si>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</si>
  <si>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</si>
  <si>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</si>
  <si>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</si>
  <si>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</si>
  <si>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</si>
  <si>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</si>
  <si>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</si>
  <si>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</si>
  <si>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</si>
  <si>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</si>
  <si>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</si>
  <si>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</si>
  <si>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</si>
  <si>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</si>
  <si>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</si>
  <si>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</si>
  <si>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</si>
  <si>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</si>
  <si>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</si>
  <si>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</si>
  <si>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</si>
  <si>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</si>
  <si>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</si>
  <si>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</si>
  <si>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</si>
  <si>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</si>
  <si>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</si>
  <si>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</si>
  <si>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</si>
  <si>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</si>
  <si>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</si>
  <si>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</si>
  <si>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</si>
  <si>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</si>
  <si>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</si>
  <si>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</si>
  <si>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</si>
  <si>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</si>
  <si>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</si>
  <si>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</si>
  <si>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</si>
  <si>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</si>
  <si>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</si>
  <si>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</si>
  <si>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</si>
  <si>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</si>
  <si>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</si>
  <si>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</si>
  <si>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</si>
  <si>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</si>
  <si>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</si>
  <si>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</si>
  <si>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</si>
  <si>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</si>
  <si>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</si>
  <si>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</si>
  <si>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</si>
  <si>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</si>
  <si>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</si>
  <si>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</si>
  <si>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</si>
  <si>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</si>
  <si>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</si>
  <si>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</si>
  <si>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</si>
  <si>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</si>
  <si>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</si>
  <si>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</si>
  <si>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</si>
  <si>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</si>
  <si>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</si>
  <si>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</si>
  <si>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</si>
  <si>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</si>
  <si>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</si>
  <si>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</si>
  <si>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</si>
  <si>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</si>
  <si>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</si>
  <si>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</si>
  <si>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</si>
  <si>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</si>
  <si>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</si>
  <si>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</si>
  <si>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</si>
  <si>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</si>
  <si>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</si>
  <si>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</si>
  <si>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</si>
  <si>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</si>
  <si>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</si>
  <si>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</si>
  <si>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</si>
  <si>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</si>
  <si>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</si>
  <si>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</si>
  <si>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</si>
  <si>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</si>
  <si>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</si>
  <si>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</si>
  <si>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</si>
  <si>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</si>
  <si>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</si>
  <si>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</si>
  <si>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</si>
  <si>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</si>
  <si>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</si>
  <si>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</si>
  <si>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</si>
  <si>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</si>
  <si>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</si>
  <si>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</si>
  <si>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</si>
  <si>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</si>
  <si>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</si>
  <si>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</si>
  <si>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</si>
  <si>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</si>
  <si>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</si>
  <si>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</si>
  <si>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</si>
  <si>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</si>
  <si>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</si>
  <si>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</si>
  <si>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</si>
  <si>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</si>
  <si>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</si>
  <si>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</si>
  <si>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</si>
  <si>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</si>
  <si>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</si>
  <si>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</si>
  <si>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</si>
  <si>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</si>
  <si>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</si>
  <si>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</si>
  <si>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</si>
  <si>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</si>
  <si>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</si>
  <si>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</si>
  <si>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</si>
  <si>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</si>
  <si>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</si>
  <si>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</si>
  <si>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</si>
  <si>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</si>
  <si>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</si>
  <si>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</si>
  <si>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</si>
  <si>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</si>
  <si>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</si>
  <si>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</si>
  <si>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</si>
  <si>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</si>
  <si>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</si>
  <si>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</si>
  <si>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</si>
  <si>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</si>
  <si>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</si>
  <si>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</si>
  <si>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</si>
  <si>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</si>
  <si>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</si>
  <si>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</si>
  <si>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</si>
  <si>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</si>
  <si>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</si>
  <si>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</si>
  <si>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</si>
  <si>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</si>
  <si>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</si>
  <si>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</si>
  <si>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</si>
  <si>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</si>
  <si>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</si>
  <si>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</si>
  <si>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</si>
  <si>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</si>
  <si>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</si>
  <si>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</si>
  <si>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</si>
  <si>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</si>
  <si>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</si>
  <si>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</si>
  <si>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</si>
  <si>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</si>
  <si>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</si>
  <si>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</si>
  <si>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</si>
  <si>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</si>
  <si>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</si>
  <si>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</si>
  <si>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</si>
  <si>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</si>
  <si>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</si>
  <si>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</si>
  <si>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</si>
  <si>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</si>
  <si>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</si>
  <si>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</si>
  <si>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</si>
  <si>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</si>
  <si>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</si>
  <si>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</si>
  <si>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</si>
  <si>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</si>
  <si>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</si>
  <si>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</si>
  <si>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</si>
  <si>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</si>
  <si>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</si>
  <si>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</si>
  <si>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</si>
  <si>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</si>
  <si>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</si>
  <si>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</si>
  <si>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</si>
  <si>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</si>
  <si>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</si>
  <si>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</si>
  <si>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</si>
  <si>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</si>
  <si>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</si>
  <si>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</si>
  <si>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</si>
  <si>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</si>
  <si>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</si>
  <si>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</si>
  <si>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</si>
  <si>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</si>
  <si>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</si>
  <si>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</si>
  <si>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</si>
  <si>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</si>
  <si>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</si>
  <si>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</si>
  <si>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</si>
  <si>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</si>
  <si>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</si>
  <si>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</si>
  <si>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</si>
  <si>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</si>
  <si>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</si>
  <si>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</si>
  <si>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</si>
  <si>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</si>
  <si>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</si>
  <si>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</si>
  <si>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</si>
  <si>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</si>
  <si>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</si>
  <si>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</si>
  <si>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</si>
  <si>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</si>
  <si>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</si>
  <si>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</si>
  <si>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</si>
  <si>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</si>
  <si>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</si>
  <si>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</si>
  <si>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</si>
  <si>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</si>
  <si>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</si>
  <si>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</si>
  <si>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</si>
  <si>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</si>
  <si>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</si>
  <si>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</si>
  <si>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</si>
  <si>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</si>
  <si>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</si>
  <si>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</si>
  <si>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</si>
  <si>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</si>
  <si>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</si>
  <si>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</si>
  <si>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</si>
  <si>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</si>
  <si>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</si>
  <si>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</si>
  <si>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</si>
  <si>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</si>
  <si>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</si>
  <si>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</si>
  <si>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</si>
  <si>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</si>
  <si>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</si>
  <si>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</si>
  <si>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</si>
  <si>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</si>
  <si>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</si>
  <si>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</si>
  <si>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</si>
  <si>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</si>
  <si>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</si>
  <si>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</si>
  <si>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</si>
  <si>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</si>
  <si>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</si>
  <si>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</si>
  <si>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</si>
  <si>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</si>
  <si>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</si>
  <si>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</si>
  <si>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</si>
  <si>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</si>
  <si>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</si>
  <si>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</si>
  <si>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</si>
  <si>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</si>
  <si>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</si>
  <si>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</si>
  <si>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</si>
  <si>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</si>
  <si>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</si>
  <si>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</si>
  <si>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</si>
  <si>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</si>
  <si>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</si>
  <si>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</si>
  <si>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</si>
  <si>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</si>
  <si>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</si>
  <si>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</si>
  <si>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</si>
  <si>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</si>
  <si>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</si>
  <si>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</si>
  <si>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</si>
  <si>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</si>
  <si>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</si>
  <si>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</si>
  <si>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</si>
  <si>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</si>
  <si>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</si>
  <si>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</si>
  <si>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</si>
  <si>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</si>
  <si>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</si>
  <si>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</si>
  <si>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</si>
  <si>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</si>
  <si>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</si>
  <si>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</si>
  <si>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</si>
  <si>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</si>
  <si>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</si>
  <si>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</si>
  <si>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</si>
  <si>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</si>
  <si>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</si>
  <si>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</si>
  <si>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</si>
  <si>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</si>
  <si>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</si>
  <si>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</si>
  <si>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</si>
  <si>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</si>
  <si>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</si>
  <si>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</si>
  <si>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</si>
  <si>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</si>
  <si>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</si>
  <si>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</si>
  <si>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</si>
  <si>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</si>
  <si>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</si>
  <si>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</si>
  <si>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</si>
  <si>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</si>
  <si>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</si>
  <si>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</si>
  <si>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</si>
  <si>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</si>
  <si>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</si>
  <si>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</si>
  <si>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</si>
  <si>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</si>
  <si>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</si>
  <si>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</si>
  <si>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</si>
  <si>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</si>
  <si>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</si>
  <si>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</si>
  <si>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</si>
  <si>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</si>
  <si>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</si>
  <si>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</si>
  <si>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</si>
  <si>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</si>
  <si>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</si>
  <si>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</si>
  <si>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</si>
  <si>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</si>
  <si>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</si>
  <si>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</si>
  <si>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</si>
  <si>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</si>
  <si>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</si>
  <si>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</si>
  <si>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</si>
  <si>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</si>
  <si>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</si>
  <si>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</si>
  <si>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</si>
  <si>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</si>
  <si>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</si>
  <si>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</si>
  <si>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</si>
  <si>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</si>
  <si>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</si>
  <si>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</si>
  <si>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</si>
  <si>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</si>
  <si>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</si>
  <si>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</si>
  <si>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</si>
  <si>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</si>
  <si>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</si>
  <si>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</si>
  <si>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</si>
  <si>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</si>
  <si>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</si>
  <si>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</si>
  <si>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</si>
  <si>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</si>
  <si>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</si>
  <si>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</si>
  <si>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</si>
  <si>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</si>
  <si>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</si>
  <si>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</si>
  <si>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</si>
  <si>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</si>
  <si>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</si>
  <si>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</si>
  <si>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</si>
  <si>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</si>
  <si>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</si>
  <si>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</si>
  <si>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</si>
  <si>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</si>
  <si>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</si>
  <si>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</si>
  <si>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</si>
  <si>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</si>
  <si>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</si>
  <si>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</si>
  <si>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</si>
  <si>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</si>
  <si>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</si>
  <si>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</si>
  <si>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</si>
  <si>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</si>
  <si>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</si>
  <si>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</si>
  <si>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</si>
  <si>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</si>
  <si>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</si>
  <si>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</si>
  <si>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</si>
  <si>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</si>
  <si>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</si>
  <si>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</si>
  <si>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</si>
  <si>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</si>
  <si>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</si>
  <si>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</si>
  <si>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</si>
  <si>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</si>
  <si>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</si>
  <si>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</si>
  <si>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</si>
  <si>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</si>
  <si>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</si>
  <si>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</si>
  <si>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</si>
  <si>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</si>
  <si>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</si>
  <si>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</si>
  <si>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</si>
  <si>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</si>
  <si>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</si>
  <si>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</si>
  <si>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</si>
  <si>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</si>
  <si>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</si>
  <si>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</si>
  <si>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</si>
  <si>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</si>
  <si>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</si>
  <si>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</si>
  <si>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</si>
  <si>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</si>
  <si>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</si>
  <si>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</si>
  <si>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</si>
  <si>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</si>
  <si>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</si>
  <si>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</si>
  <si>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</si>
  <si>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</si>
  <si>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</si>
  <si>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</si>
  <si>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</si>
  <si>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</si>
  <si>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</si>
  <si>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</si>
  <si>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</si>
  <si>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</si>
  <si>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</si>
  <si>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</si>
  <si>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</si>
  <si>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</si>
  <si>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</si>
  <si>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</si>
  <si>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</si>
  <si>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</si>
  <si>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</si>
  <si>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</si>
  <si>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</si>
  <si>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</si>
  <si>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</si>
  <si>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</si>
  <si>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</si>
  <si>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</si>
  <si>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</si>
  <si>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</si>
  <si>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</si>
  <si>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</si>
  <si>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</si>
  <si>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</si>
  <si>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</si>
  <si>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</si>
  <si>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</si>
  <si>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</si>
  <si>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</si>
  <si>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</si>
  <si>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</si>
  <si>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</si>
  <si>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</si>
  <si>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</si>
  <si>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</si>
  <si>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</si>
  <si>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</si>
  <si>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</si>
  <si>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</si>
  <si>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</si>
  <si>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</si>
  <si>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</si>
  <si>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</si>
  <si>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</si>
  <si>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</si>
  <si>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</si>
  <si>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</si>
  <si>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</si>
  <si>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</si>
  <si>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</si>
  <si>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</si>
  <si>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</si>
  <si>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</si>
  <si>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</si>
  <si>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</si>
  <si>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</si>
  <si>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</si>
  <si>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</si>
  <si>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</si>
  <si>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</si>
  <si>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</si>
  <si>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</si>
  <si>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</si>
  <si>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</si>
  <si>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</si>
  <si>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</si>
  <si>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</si>
  <si>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</si>
  <si>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</si>
  <si>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</si>
  <si>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</si>
  <si>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</si>
  <si>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</si>
  <si>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</si>
  <si>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</si>
  <si>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</si>
  <si>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</si>
  <si>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</si>
  <si>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</si>
  <si>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</si>
  <si>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</si>
  <si>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</si>
  <si>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</si>
  <si>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</si>
  <si>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</si>
  <si>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</si>
  <si>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</si>
  <si>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</si>
  <si>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</si>
  <si>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</si>
  <si>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</si>
  <si>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</si>
  <si>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</si>
  <si>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</si>
  <si>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</si>
  <si>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</si>
  <si>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</si>
  <si>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</si>
  <si>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</si>
  <si>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</si>
  <si>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</si>
  <si>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</si>
  <si>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</si>
  <si>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</si>
  <si>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</si>
  <si>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</si>
  <si>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</si>
  <si>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</si>
  <si>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</si>
  <si>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</si>
  <si>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</si>
  <si>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</si>
  <si>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</si>
  <si>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</si>
  <si>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</si>
  <si>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</si>
  <si>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</si>
  <si>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</si>
  <si>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</si>
  <si>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</si>
  <si>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</si>
  <si>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</si>
  <si>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</si>
  <si>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</si>
  <si>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</si>
  <si>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</si>
  <si>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</si>
  <si>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</si>
  <si>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</si>
  <si>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</si>
  <si>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</si>
  <si>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</si>
  <si>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</si>
  <si>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</si>
  <si>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</si>
  <si>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</si>
  <si>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</si>
  <si>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</si>
  <si>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</si>
  <si>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</si>
  <si>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</si>
  <si>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</si>
  <si>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</si>
  <si>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</si>
  <si>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</si>
  <si>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</si>
  <si>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</si>
  <si>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</si>
  <si>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</si>
  <si>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</si>
  <si>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</si>
  <si>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</si>
  <si>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</si>
  <si>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</si>
  <si>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</si>
  <si>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</si>
  <si>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</si>
  <si>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</si>
  <si>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</si>
  <si>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</si>
  <si>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</si>
  <si>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</si>
  <si>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</si>
  <si>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</si>
  <si>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</si>
  <si>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</si>
  <si>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</si>
  <si>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</si>
  <si>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</si>
  <si>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</si>
  <si>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</si>
  <si>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</si>
  <si>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</si>
  <si>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</si>
  <si>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</si>
  <si>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</si>
  <si>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</si>
  <si>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</si>
  <si>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</si>
  <si>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</si>
  <si>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</si>
  <si>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</si>
  <si>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</si>
  <si>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</si>
  <si>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</si>
  <si>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</si>
  <si>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</si>
  <si>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</si>
  <si>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</si>
  <si>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</si>
  <si>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</si>
  <si>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</si>
  <si>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</si>
  <si>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</si>
  <si>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</si>
  <si>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</si>
  <si>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</si>
  <si>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</si>
  <si>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</si>
  <si>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</si>
  <si>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</si>
  <si>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</si>
  <si>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</si>
  <si>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</si>
  <si>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</si>
  <si>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</si>
  <si>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</si>
  <si>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</si>
  <si>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</si>
  <si>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</si>
  <si>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</si>
  <si>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</si>
  <si>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</si>
  <si>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</si>
  <si>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</si>
  <si>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</si>
  <si>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</si>
  <si>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</si>
  <si>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</si>
  <si>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</si>
  <si>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</si>
  <si>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</si>
  <si>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</si>
  <si>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</si>
  <si>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</si>
  <si>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</si>
  <si>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</si>
  <si>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</si>
  <si>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</si>
  <si>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</si>
  <si>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</si>
  <si>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</si>
  <si>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</si>
  <si>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</si>
  <si>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</si>
  <si>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</si>
  <si>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</si>
  <si>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</si>
  <si>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</si>
  <si>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</si>
  <si>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</si>
  <si>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</si>
  <si>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</si>
  <si>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</si>
  <si>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</si>
  <si>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</si>
  <si>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</si>
  <si>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</si>
  <si>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</si>
  <si>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</si>
  <si>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</si>
  <si>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</si>
  <si>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</si>
  <si>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</si>
  <si>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</si>
  <si>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</si>
  <si>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</si>
  <si>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</si>
  <si>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</si>
  <si>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</si>
  <si>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</si>
  <si>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</si>
  <si>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</si>
  <si>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</si>
  <si>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</si>
  <si>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</si>
  <si>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</si>
  <si>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</si>
  <si>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</si>
  <si>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</si>
  <si>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</si>
  <si>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</si>
  <si>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</si>
  <si>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</si>
  <si>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</si>
  <si>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</si>
  <si>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</si>
  <si>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</si>
  <si>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</si>
  <si>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</si>
  <si>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</si>
  <si>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</si>
  <si>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</si>
  <si>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</si>
  <si>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</si>
  <si>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</si>
  <si>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</si>
  <si>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</si>
  <si>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</si>
  <si>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</si>
  <si>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</si>
  <si>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</si>
  <si>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</si>
  <si>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</si>
  <si>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</si>
  <si>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</si>
  <si>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</si>
  <si>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</si>
  <si>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</si>
  <si>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</si>
  <si>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</si>
  <si>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</si>
  <si>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</si>
  <si>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</si>
  <si>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</si>
  <si>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</si>
  <si>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</si>
  <si>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</si>
  <si>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</si>
  <si>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</si>
  <si>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</si>
  <si>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</si>
  <si>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</si>
  <si>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</si>
  <si>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</si>
  <si>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</si>
  <si>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</si>
  <si>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</si>
  <si>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</si>
  <si>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</si>
  <si>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</si>
  <si>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</si>
  <si>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</si>
  <si>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</si>
  <si>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</si>
  <si>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</si>
  <si>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</si>
  <si>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</si>
  <si>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</si>
  <si>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</si>
  <si>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</si>
  <si>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</si>
  <si>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</si>
  <si>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</si>
  <si>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</si>
  <si>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</si>
  <si>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</si>
  <si>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</si>
  <si>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</si>
  <si>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</si>
  <si>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</si>
  <si>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</si>
  <si>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</si>
  <si>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</si>
  <si>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</si>
  <si>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</si>
  <si>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</si>
  <si>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</si>
  <si>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</si>
  <si>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Cateogry</t>
  </si>
  <si>
    <t>Total Sales</t>
  </si>
  <si>
    <t>Total Profit</t>
  </si>
  <si>
    <t>Total Qunatity</t>
  </si>
  <si>
    <t>Sum of Quantity</t>
  </si>
  <si>
    <t>Count of Order ID</t>
  </si>
  <si>
    <t xml:space="preserve"> Total Profit Margin</t>
  </si>
  <si>
    <t>Sum of Profit Margin</t>
  </si>
  <si>
    <t>Total  No of Orders</t>
  </si>
  <si>
    <t xml:space="preserve"> Sales</t>
  </si>
  <si>
    <t>Discount %</t>
  </si>
  <si>
    <t>Discount Range</t>
  </si>
  <si>
    <t>0-10%</t>
  </si>
  <si>
    <t>10-20%</t>
  </si>
  <si>
    <t>20-30%</t>
  </si>
  <si>
    <t>30-40%</t>
  </si>
  <si>
    <t>40%+</t>
  </si>
  <si>
    <t>CLV</t>
  </si>
  <si>
    <t>2011</t>
  </si>
  <si>
    <t>2012</t>
  </si>
  <si>
    <t>2013</t>
  </si>
  <si>
    <t>2014</t>
  </si>
  <si>
    <t>Forecast(Sum of Sales)</t>
  </si>
  <si>
    <t>Lower Confidence Bound(Sum of Sales)</t>
  </si>
  <si>
    <t>Upper Confidence Bound(Sum of Sales)</t>
  </si>
  <si>
    <t>Forecast(Sum of Profit)</t>
  </si>
  <si>
    <t>Lower Confidence Bound(Sum of Profit)</t>
  </si>
  <si>
    <t>Upper Confidence Bound(Sum of Profit)</t>
  </si>
  <si>
    <t>Sum of Profit2</t>
  </si>
  <si>
    <t>%OF TOTAL Orders</t>
  </si>
  <si>
    <t xml:space="preserve">% of Total Order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</si>
</sst>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4" formatCode="_ &quot;₹&quot;\ * #,##0.00_ ;_ &quot;₹&quot;\ * \-#,##0.00_ ;_ &quot;₹&quot;\ * &quot;-&quot;??_ ;_ @_ "/>
    <numFmt numFmtId="164" formatCode="[$-F800]dddd\,\ mmmm\ dd\,\ yyyy"/>
    <numFmt numFmtId="165" formatCode="\$\ 0.00,&quot;K&quot;"/>
    <numFmt numFmtId="166" formatCode="\$\ 0.0,&quot;K&quot;"/>
    <numFmt numFmtId="167" formatCode="\$\ 0.00,\ &quot;K&quot;"/>
    <numFmt numFmtId="168" formatCode="_-[$$-409]* #,##0.00_ ;_-[$$-409]* \-#,##0.00\ ;_-[$$-409]* &quot;-&quot;??_ ;_-@_ "/>
    <numFmt numFmtId="169" formatCode="[Green]\ 0.00%;[Red]\ 0.00%"/>
  </numFmts>
  <fonts count="7" x14ac:knownFonts="1">
    <font>
      <sz val="11"/>
      <color theme="1"/>
      <name val="Rockwell"/>
      <family val="2"/>
      <scheme val="minor"/>
    </font>
    <font>
      <sz val="11"/>
      <color theme="1"/>
      <name val="Rockwell"/>
      <family val="2"/>
      <scheme val="minor"/>
    </font>
    <font>
      <sz val="12"/>
      <color rgb="FF000000"/>
      <name val="Calibri"/>
      <family val="2"/>
    </font>
    <font>
      <sz val="11"/>
      <color theme="1"/>
      <name val="Rockwell"/>
      <family val="1"/>
      <scheme val="minor"/>
    </font>
    <font>
      <sz val="11"/>
      <color theme="1"/>
      <name val="Calibri"/>
      <family val="2"/>
    </font>
    <font>
      <sz val="12"/>
      <color rgb="FF000000"/>
      <name val="Calibri"/>
      <family val="2"/>
    </font>
    <font>
      <sz val="8"/>
      <name val="Rockwell"/>
      <family val="2"/>
      <scheme val="minor"/>
    </font>
  </fonts>
  <fills count="2">
    <fill>
      <patternFill patternType="none"/>
    </fill>
    <fill>
      <patternFill patternType="gray125"/>
    </fill>
  </fills>
  <borders count="1">
    <border>
      <left/>
      <right/>
      <top/>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8">
    <xf numFmtId="0" fontId="0" fillId="0" borderId="0" xfId="0"/>
    <xf numFmtId="0" fontId="2" fillId="0" borderId="0" xfId="0" applyFont="1"/>
    <xf numFmtId="0" fontId="3" fillId="0" borderId="0" xfId="0" applyFont="1"/>
    <xf numFmtId="14" fontId="4" fillId="0" borderId="0" xfId="0" applyNumberFormat="1" applyFont="1"/>
    <xf numFmtId="2" fontId="2" fillId="0" borderId="0" xfId="0" applyNumberFormat="1" applyFont="1"/>
    <xf numFmtId="14" fontId="2" fillId="0" borderId="0" xfId="0" applyNumberFormat="1" applyFont="1"/>
    <xf numFmtId="164" fontId="2" fillId="0" borderId="0" xfId="0" applyNumberFormat="1" applyFont="1"/>
    <xf numFmtId="0" fontId="5" fillId="0" borderId="0" xfId="0" applyFont="1"/>
    <xf numFmtId="1" fontId="2" fillId="0" borderId="0" xfId="0" applyNumberFormat="1" applyFont="1"/>
    <xf numFmtId="1" fontId="3" fillId="0" borderId="0" xfId="0" applyNumberFormat="1" applyFont="1"/>
    <xf numFmtId="1" fontId="0" fillId="0" borderId="0" xfId="0" applyNumberFormat="1"/>
    <xf numFmtId="9" fontId="0" fillId="0" borderId="0" xfId="1" applyFont="1"/>
    <xf numFmtId="0" fontId="0" fillId="0" borderId="0" xfId="0" pivotButton="1"/>
    <xf numFmtId="0" fontId="0" fillId="0" borderId="0" xfId="0" applyAlignment="1">
      <alignment horizontal="left"/>
    </xf>
    <xf numFmtId="165" fontId="0" fillId="0" borderId="0" xfId="0" applyNumberFormat="1"/>
    <xf numFmtId="10" fontId="0" fillId="0" borderId="0" xfId="0" applyNumberFormat="1"/>
    <xf numFmtId="166" fontId="0" fillId="0" borderId="0" xfId="0" applyNumberFormat="1"/>
    <xf numFmtId="167" fontId="0" fillId="0" borderId="0" xfId="0" applyNumberFormat="1"/>
    <xf numFmtId="168" fontId="0" fillId="0" borderId="0" xfId="0" applyNumberFormat="1"/>
    <xf numFmtId="168" fontId="0" fillId="0" borderId="0" xfId="2" applyNumberFormat="1" applyFont="1"/>
    <xf numFmtId="3" fontId="0" fillId="0" borderId="0" xfId="0" applyNumberFormat="1"/>
    <xf numFmtId="10" fontId="0" fillId="0" borderId="0" xfId="1" applyNumberFormat="1" applyFont="1"/>
    <xf numFmtId="169" fontId="0" fillId="0" borderId="0" xfId="0" applyNumberFormat="1"/>
    <xf numFmtId="0" fontId="0" fillId="0" borderId="0" xfId="0" applyAlignment="1">
      <alignment horizontal="center" wrapText="1"/>
    </xf>
    <xf numFmtId="0" fontId="2" fillId="0" borderId="0" xfId="1" applyNumberFormat="1" applyFont="1"/>
    <xf numFmtId="0" fontId="3" fillId="0" borderId="0" xfId="1" applyNumberFormat="1" applyFont="1"/>
    <xf numFmtId="0" fontId="0" fillId="0" borderId="0" xfId="1" applyNumberFormat="1" applyFont="1"/>
    <xf numFmtId="0" fontId="0" fillId="0" borderId="0" xfId="0" applyNumberFormat="1"/>
  </cellXfs>
  <cellStyles count="3">
    <cellStyle name="Currency" xfId="2" builtinId="4"/>
    <cellStyle name="Normal" xfId="0" builtinId="0"/>
    <cellStyle name="Percent" xfId="1" builtinId="5"/>
  </cellStyles>
  <dxfs count="52">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4" formatCode="0.00%"/>
    </dxf>
    <dxf>
      <numFmt numFmtId="14" formatCode="0.00%"/>
    </dxf>
    <dxf>
      <numFmt numFmtId="14" formatCode="0.00%"/>
    </dxf>
    <dxf>
      <numFmt numFmtId="14" formatCode="0.00%"/>
    </dxf>
    <dxf>
      <numFmt numFmtId="14" formatCode="0.00%"/>
    </dxf>
    <dxf>
      <numFmt numFmtId="168" formatCode="_-[$$-409]* #,##0.00_ ;_-[$$-409]* \-#,##0.00\ ;_-[$$-409]* &quot;-&quot;??_ ;_-@_ "/>
    </dxf>
    <dxf>
      <numFmt numFmtId="14" formatCode="0.00%"/>
    </dxf>
    <dxf>
      <numFmt numFmtId="14" formatCode="0.00%"/>
    </dxf>
    <dxf>
      <numFmt numFmtId="14" formatCode="0.00%"/>
    </dxf>
    <dxf>
      <numFmt numFmtId="3" formatCode="#,##0"/>
    </dxf>
    <dxf>
      <numFmt numFmtId="3" formatCode="#,##0"/>
    </dxf>
    <dxf>
      <numFmt numFmtId="168" formatCode="_-[$$-409]* #,##0.00_ ;_-[$$-409]* \-#,##0.00\ ;_-[$$-409]* &quot;-&quot;??_ ;_-@_ "/>
    </dxf>
    <dxf>
      <numFmt numFmtId="166" formatCode="\$\ 0.0,&quot;K&quot;"/>
    </dxf>
    <dxf>
      <numFmt numFmtId="166" formatCode="\$\ 0.0,&quot;K&quot;"/>
    </dxf>
    <dxf>
      <numFmt numFmtId="166" formatCode="\$\ 0.0,&quot;K&quot;"/>
    </dxf>
    <dxf>
      <numFmt numFmtId="14" formatCode="0.00%"/>
    </dxf>
    <dxf>
      <numFmt numFmtId="170" formatCode="\$\ 0,&quot;K&quot;"/>
    </dxf>
    <dxf>
      <numFmt numFmtId="170" formatCode="\$\ 0,&quot;K&quot;"/>
    </dxf>
    <dxf>
      <numFmt numFmtId="170" formatCode="\$\ 0,&quot;K&quot;"/>
    </dxf>
    <dxf>
      <numFmt numFmtId="170" formatCode="\$\ 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7" formatCode="\$\ 0.00,\ &quot;K&quot;"/>
    </dxf>
    <dxf>
      <numFmt numFmtId="165" formatCode="\$\ 0.00,&quot;K&quot;"/>
    </dxf>
    <dxf>
      <fill>
        <patternFill>
          <bgColor theme="4" tint="0.59996337778862885"/>
        </patternFill>
      </fill>
    </dxf>
    <dxf>
      <fill>
        <patternFill>
          <bgColor theme="4" tint="0.59996337778862885"/>
        </patternFill>
      </fill>
    </dxf>
    <dxf>
      <fill>
        <patternFill>
          <bgColor rgb="FFA3E7FF"/>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defaultTableStyle="TableStyleMedium2" defaultPivotStyle="PivotStyleLight16">
    <tableStyle name="Data-style" pivot="0" count="3" xr9:uid="{B8F3E0E3-8CC2-4861-8DE4-7D1BF3BEE358}">
      <tableStyleElement type="headerRow" dxfId="51"/>
      <tableStyleElement type="firstRowStripe" dxfId="50"/>
      <tableStyleElement type="secondRowStripe" dxfId="49"/>
    </tableStyle>
    <tableStyle name="Data-style 2" pivot="0" count="3" xr9:uid="{ACBD35C3-11A8-4DAE-8C83-D3A0E4767CC2}">
      <tableStyleElement type="headerRow" dxfId="48"/>
      <tableStyleElement type="firstRowStripe" dxfId="47"/>
      <tableStyleElement type="secondRowStripe" dxfId="46"/>
    </tableStyle>
    <tableStyle name="Slicer Style 1" pivot="0" table="0" count="3" xr9:uid="{F62EB752-C8B9-4501-AEDE-575BC20E025A}">
      <tableStyleElement type="wholeTable" dxfId="45"/>
      <tableStyleElement type="headerRow" dxfId="44"/>
    </tableStyle>
    <tableStyle name="Slicer Style 2" pivot="0" table="0" count="1" xr9:uid="{49B43E2E-68E9-437A-AC0E-CA42B36065D1}">
      <tableStyleElement type="headerRow" dxfId="43"/>
    </tableStyle>
  </tableStyles>
  <colors>
    <mruColors>
      <color rgb="FF000000"/>
      <color rgb="FF75E3F5"/>
      <color rgb="FF95F3F3"/>
      <color rgb="FFD1F8FD"/>
      <color rgb="FFA3E7FF"/>
      <color rgb="FF000099"/>
      <color rgb="FFFFFF66"/>
      <color rgb="FFFFFF99"/>
      <color rgb="FFFFFFCC"/>
      <color rgb="FFFF3399"/>
    </mruColors>
  </colors>
  <extLst>
    <ext xmlns:x14="http://schemas.microsoft.com/office/spreadsheetml/2009/9/main" uri="{46F421CA-312F-682f-3DD2-61675219B42D}">
      <x14:dxfs count="1">
        <dxf>
          <fill>
            <patternFill>
              <bgColor theme="1" tint="0.34998626667073579"/>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0.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1.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Project.xlsx]Combo Chart!PivotTable1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D62-4205-BDD2-FF0D40A165A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D62-4205-BDD2-FF0D40A165A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2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A3-40F8-B390-FE6276A10B7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A3-40F8-B390-FE6276A10B7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CA3-40F8-B390-FE6276A10B7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9B2-4ECD-B36E-D86435FDA95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Project.xlsx]Bar Graph!PivotTable9</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2799-4683-849A-BFBBEE096E0B}"/>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47783885504875E-2"/>
          <c:y val="0.3093060058669137"/>
          <c:w val="0.86419753086419748"/>
          <c:h val="0.4835680751173708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096-4377-BD0E-8B91F963DCEB}"/>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4564-40EE-9B79-FD63CB95F4D8}"/>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2667757928109E-2"/>
          <c:y val="0.18028408213679173"/>
          <c:w val="0.87224157955865278"/>
          <c:h val="0.49074074074074076"/>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C28-4BB1-A392-20BD8A4DB77A}"/>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366118869287676E-2"/>
          <c:y val="0"/>
          <c:w val="0.96605004258573635"/>
          <c:h val="0.783606053149606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466-4461-9EF3-1417DDA54DC9}"/>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111111111109E-2"/>
          <c:y val="9.8208137480913726E-2"/>
          <c:w val="0.93888888888888888"/>
          <c:h val="0.9017918625190862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DAC-4199-B0E3-3983575BD5F6}"/>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37037037037035E-2"/>
          <c:y val="0.21126760563380281"/>
          <c:w val="0.86419753086419748"/>
          <c:h val="0.48356807511737088"/>
        </c:manualLayout>
      </c:layout>
      <c:lineChart>
        <c:grouping val="standard"/>
        <c:varyColors val="0"/>
        <c:ser>
          <c:idx val="0"/>
          <c:order val="0"/>
          <c:tx>
            <c:strRef>
              <c:f>KPI!$B$3</c:f>
              <c:strCache>
                <c:ptCount val="1"/>
                <c:pt idx="0">
                  <c:v>Total</c:v>
                </c:pt>
              </c:strCache>
            </c:strRef>
          </c:tx>
          <c:spPr>
            <a:ln w="28575" cap="rnd">
              <a:solidFill>
                <a:srgbClr val="FFFF6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26B-44DB-B027-D974623E4C26}"/>
            </c:ext>
          </c:extLst>
        </c:ser>
        <c:dLbls>
          <c:showLegendKey val="0"/>
          <c:showVal val="0"/>
          <c:showCatName val="0"/>
          <c:showSerName val="0"/>
          <c:showPercent val="0"/>
          <c:showBubbleSize val="0"/>
        </c:dLbls>
        <c:smooth val="0"/>
        <c:axId val="1942051375"/>
        <c:axId val="1942051855"/>
      </c:lineChart>
      <c:catAx>
        <c:axId val="1942051375"/>
        <c:scaling>
          <c:orientation val="minMax"/>
        </c:scaling>
        <c:delete val="1"/>
        <c:axPos val="b"/>
        <c:numFmt formatCode="General" sourceLinked="1"/>
        <c:majorTickMark val="none"/>
        <c:minorTickMark val="none"/>
        <c:tickLblPos val="nextTo"/>
        <c:crossAx val="1942051855"/>
        <c:crosses val="autoZero"/>
        <c:auto val="1"/>
        <c:lblAlgn val="ctr"/>
        <c:lblOffset val="100"/>
        <c:noMultiLvlLbl val="0"/>
      </c:catAx>
      <c:valAx>
        <c:axId val="1942051855"/>
        <c:scaling>
          <c:orientation val="minMax"/>
        </c:scaling>
        <c:delete val="1"/>
        <c:axPos val="l"/>
        <c:numFmt formatCode="0" sourceLinked="1"/>
        <c:majorTickMark val="none"/>
        <c:minorTickMark val="none"/>
        <c:tickLblPos val="nextTo"/>
        <c:crossAx val="194205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14114238991158"/>
          <c:y val="0.21910512875079804"/>
          <c:w val="0.85155195681511475"/>
          <c:h val="0.40860215053763443"/>
        </c:manualLayout>
      </c:layout>
      <c:lineChart>
        <c:grouping val="standard"/>
        <c:varyColors val="0"/>
        <c:ser>
          <c:idx val="0"/>
          <c:order val="0"/>
          <c:tx>
            <c:strRef>
              <c:f>KPI!$F$3</c:f>
              <c:strCache>
                <c:ptCount val="1"/>
                <c:pt idx="0">
                  <c:v>Total</c:v>
                </c:pt>
              </c:strCache>
            </c:strRef>
          </c:tx>
          <c:spPr>
            <a:ln w="28575" cap="rnd">
              <a:solidFill>
                <a:srgbClr val="FFFF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AD8-4ACA-B19C-568DF6E13C0C}"/>
            </c:ext>
          </c:extLst>
        </c:ser>
        <c:dLbls>
          <c:showLegendKey val="0"/>
          <c:showVal val="0"/>
          <c:showCatName val="0"/>
          <c:showSerName val="0"/>
          <c:showPercent val="0"/>
          <c:showBubbleSize val="0"/>
        </c:dLbls>
        <c:smooth val="0"/>
        <c:axId val="168035007"/>
        <c:axId val="168030207"/>
      </c:lineChart>
      <c:catAx>
        <c:axId val="168035007"/>
        <c:scaling>
          <c:orientation val="minMax"/>
        </c:scaling>
        <c:delete val="1"/>
        <c:axPos val="b"/>
        <c:numFmt formatCode="General" sourceLinked="1"/>
        <c:majorTickMark val="none"/>
        <c:minorTickMark val="none"/>
        <c:tickLblPos val="nextTo"/>
        <c:crossAx val="168030207"/>
        <c:crosses val="autoZero"/>
        <c:auto val="1"/>
        <c:lblAlgn val="ctr"/>
        <c:lblOffset val="100"/>
        <c:noMultiLvlLbl val="0"/>
      </c:catAx>
      <c:valAx>
        <c:axId val="168030207"/>
        <c:scaling>
          <c:orientation val="minMax"/>
        </c:scaling>
        <c:delete val="1"/>
        <c:axPos val="l"/>
        <c:numFmt formatCode="0" sourceLinked="1"/>
        <c:majorTickMark val="none"/>
        <c:minorTickMark val="none"/>
        <c:tickLblPos val="nextTo"/>
        <c:crossAx val="1680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578500680115711E-2"/>
          <c:y val="0.23003486504485446"/>
          <c:w val="0.87224157955865278"/>
          <c:h val="0.49074074074074076"/>
        </c:manualLayout>
      </c:layout>
      <c:lineChart>
        <c:grouping val="standard"/>
        <c:varyColors val="0"/>
        <c:ser>
          <c:idx val="0"/>
          <c:order val="0"/>
          <c:tx>
            <c:strRef>
              <c:f>KPI!$I$3</c:f>
              <c:strCache>
                <c:ptCount val="1"/>
                <c:pt idx="0">
                  <c:v>Total</c:v>
                </c:pt>
              </c:strCache>
            </c:strRef>
          </c:tx>
          <c:spPr>
            <a:ln w="28575" cap="rnd">
              <a:solidFill>
                <a:srgbClr val="FFFF00"/>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B83-4550-993C-0EB7A3267456}"/>
            </c:ext>
          </c:extLst>
        </c:ser>
        <c:dLbls>
          <c:showLegendKey val="0"/>
          <c:showVal val="0"/>
          <c:showCatName val="0"/>
          <c:showSerName val="0"/>
          <c:showPercent val="0"/>
          <c:showBubbleSize val="0"/>
        </c:dLbls>
        <c:smooth val="0"/>
        <c:axId val="168033567"/>
        <c:axId val="168034047"/>
      </c:lineChart>
      <c:catAx>
        <c:axId val="168033567"/>
        <c:scaling>
          <c:orientation val="minMax"/>
        </c:scaling>
        <c:delete val="1"/>
        <c:axPos val="b"/>
        <c:numFmt formatCode="General" sourceLinked="1"/>
        <c:majorTickMark val="none"/>
        <c:minorTickMark val="none"/>
        <c:tickLblPos val="nextTo"/>
        <c:crossAx val="168034047"/>
        <c:crosses val="autoZero"/>
        <c:auto val="1"/>
        <c:lblAlgn val="ctr"/>
        <c:lblOffset val="100"/>
        <c:noMultiLvlLbl val="0"/>
      </c:catAx>
      <c:valAx>
        <c:axId val="168034047"/>
        <c:scaling>
          <c:orientation val="minMax"/>
        </c:scaling>
        <c:delete val="1"/>
        <c:axPos val="l"/>
        <c:numFmt formatCode="General" sourceLinked="1"/>
        <c:majorTickMark val="none"/>
        <c:minorTickMark val="none"/>
        <c:tickLblPos val="nextTo"/>
        <c:crossAx val="168033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364846720892561E-2"/>
          <c:y val="0.20833333333333334"/>
          <c:w val="0.96605004258573635"/>
          <c:h val="0.7836060531496063"/>
        </c:manualLayout>
      </c:layout>
      <c:lineChart>
        <c:grouping val="standard"/>
        <c:varyColors val="0"/>
        <c:ser>
          <c:idx val="0"/>
          <c:order val="0"/>
          <c:tx>
            <c:strRef>
              <c:f>KPI!$L$3</c:f>
              <c:strCache>
                <c:ptCount val="1"/>
                <c:pt idx="0">
                  <c:v>Total</c:v>
                </c:pt>
              </c:strCache>
            </c:strRef>
          </c:tx>
          <c:spPr>
            <a:ln w="28575" cap="rnd">
              <a:solidFill>
                <a:srgbClr val="FFFF00"/>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96F-4AB3-8107-142BD6CD518A}"/>
            </c:ext>
          </c:extLst>
        </c:ser>
        <c:dLbls>
          <c:showLegendKey val="0"/>
          <c:showVal val="0"/>
          <c:showCatName val="0"/>
          <c:showSerName val="0"/>
          <c:showPercent val="0"/>
          <c:showBubbleSize val="0"/>
        </c:dLbls>
        <c:smooth val="0"/>
        <c:axId val="250949183"/>
        <c:axId val="250958303"/>
      </c:lineChart>
      <c:catAx>
        <c:axId val="250949183"/>
        <c:scaling>
          <c:orientation val="minMax"/>
        </c:scaling>
        <c:delete val="1"/>
        <c:axPos val="b"/>
        <c:numFmt formatCode="General" sourceLinked="1"/>
        <c:majorTickMark val="none"/>
        <c:minorTickMark val="none"/>
        <c:tickLblPos val="nextTo"/>
        <c:crossAx val="250958303"/>
        <c:crosses val="autoZero"/>
        <c:auto val="1"/>
        <c:lblAlgn val="ctr"/>
        <c:lblOffset val="100"/>
        <c:noMultiLvlLbl val="0"/>
      </c:catAx>
      <c:valAx>
        <c:axId val="250958303"/>
        <c:scaling>
          <c:orientation val="minMax"/>
        </c:scaling>
        <c:delete val="1"/>
        <c:axPos val="l"/>
        <c:numFmt formatCode="General" sourceLinked="1"/>
        <c:majorTickMark val="none"/>
        <c:minorTickMark val="none"/>
        <c:tickLblPos val="nextTo"/>
        <c:crossAx val="25094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006451834836E-2"/>
          <c:y val="0.21418754271224461"/>
          <c:w val="0.93888888888888888"/>
          <c:h val="0.78581245728775539"/>
        </c:manualLayout>
      </c:layout>
      <c:lineChart>
        <c:grouping val="standard"/>
        <c:varyColors val="0"/>
        <c:ser>
          <c:idx val="0"/>
          <c:order val="0"/>
          <c:tx>
            <c:strRef>
              <c:f>KPI!$O$3</c:f>
              <c:strCache>
                <c:ptCount val="1"/>
                <c:pt idx="0">
                  <c:v>Total</c:v>
                </c:pt>
              </c:strCache>
            </c:strRef>
          </c:tx>
          <c:spPr>
            <a:ln w="28575" cap="rnd">
              <a:solidFill>
                <a:srgbClr val="FFFF00"/>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8AC-420A-A8F6-15766FE118CF}"/>
            </c:ext>
          </c:extLst>
        </c:ser>
        <c:dLbls>
          <c:showLegendKey val="0"/>
          <c:showVal val="0"/>
          <c:showCatName val="0"/>
          <c:showSerName val="0"/>
          <c:showPercent val="0"/>
          <c:showBubbleSize val="0"/>
        </c:dLbls>
        <c:smooth val="0"/>
        <c:axId val="250945343"/>
        <c:axId val="250944383"/>
      </c:lineChart>
      <c:catAx>
        <c:axId val="250945343"/>
        <c:scaling>
          <c:orientation val="minMax"/>
        </c:scaling>
        <c:delete val="1"/>
        <c:axPos val="b"/>
        <c:numFmt formatCode="General" sourceLinked="1"/>
        <c:majorTickMark val="none"/>
        <c:minorTickMark val="none"/>
        <c:tickLblPos val="nextTo"/>
        <c:crossAx val="250944383"/>
        <c:crosses val="autoZero"/>
        <c:auto val="1"/>
        <c:lblAlgn val="ctr"/>
        <c:lblOffset val="100"/>
        <c:noMultiLvlLbl val="0"/>
      </c:catAx>
      <c:valAx>
        <c:axId val="250944383"/>
        <c:scaling>
          <c:orientation val="minMax"/>
        </c:scaling>
        <c:delete val="1"/>
        <c:axPos val="l"/>
        <c:numFmt formatCode="0.00%" sourceLinked="1"/>
        <c:majorTickMark val="none"/>
        <c:minorTickMark val="none"/>
        <c:tickLblPos val="nextTo"/>
        <c:crossAx val="250945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Project.xlsx]Combo Chart!PivotTable1</c:name>
    <c:fmtId val="3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01159230096238"/>
          <c:y val="0.12249671916010499"/>
          <c:w val="0.72486570428696417"/>
          <c:h val="0.73982611548556432"/>
        </c:manualLayout>
      </c:layout>
      <c:areaChart>
        <c:grouping val="standard"/>
        <c:varyColors val="0"/>
        <c:ser>
          <c:idx val="1"/>
          <c:order val="1"/>
          <c:tx>
            <c:strRef>
              <c:f>'Combo Chart'!$C$3</c:f>
              <c:strCache>
                <c:ptCount val="1"/>
                <c:pt idx="0">
                  <c:v>Sum of Profit</c:v>
                </c:pt>
              </c:strCache>
            </c:strRef>
          </c:tx>
          <c:spPr>
            <a:gradFill>
              <a:gsLst>
                <a:gs pos="0">
                  <a:srgbClr val="DFE3E5">
                    <a:lumMod val="90000"/>
                  </a:srgbClr>
                </a:gs>
                <a:gs pos="96000">
                  <a:sysClr val="windowText" lastClr="000000">
                    <a:lumMod val="50000"/>
                    <a:lumOff val="50000"/>
                  </a:sysClr>
                </a:gs>
                <a:gs pos="20000">
                  <a:sysClr val="windowText" lastClr="000000">
                    <a:lumMod val="50000"/>
                    <a:lumOff val="50000"/>
                  </a:sysClr>
                </a:gs>
              </a:gsLst>
              <a:lin ang="16200000" scaled="0"/>
            </a:gra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97C-4C87-BE81-589BC4AE2E56}"/>
            </c:ext>
          </c:extLst>
        </c:ser>
        <c:dLbls>
          <c:showLegendKey val="0"/>
          <c:showVal val="0"/>
          <c:showCatName val="0"/>
          <c:showSerName val="0"/>
          <c:showPercent val="0"/>
          <c:showBubbleSize val="0"/>
        </c:dLbls>
        <c:axId val="503424512"/>
        <c:axId val="503428352"/>
      </c:areaChart>
      <c:barChart>
        <c:barDir val="col"/>
        <c:grouping val="clustered"/>
        <c:varyColors val="0"/>
        <c:ser>
          <c:idx val="0"/>
          <c:order val="0"/>
          <c:tx>
            <c:strRef>
              <c:f>'Combo Chart'!$B$3</c:f>
              <c:strCache>
                <c:ptCount val="1"/>
                <c:pt idx="0">
                  <c:v>Sum of Sales</c:v>
                </c:pt>
              </c:strCache>
            </c:strRef>
          </c:tx>
          <c:spPr>
            <a:solidFill>
              <a:srgbClr val="FFFF00"/>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97C-4C87-BE81-589BC4AE2E56}"/>
            </c:ext>
          </c:extLst>
        </c:ser>
        <c:dLbls>
          <c:showLegendKey val="0"/>
          <c:showVal val="0"/>
          <c:showCatName val="0"/>
          <c:showSerName val="0"/>
          <c:showPercent val="0"/>
          <c:showBubbleSize val="0"/>
        </c:dLbls>
        <c:gapWidth val="219"/>
        <c:overlap val="-27"/>
        <c:axId val="503419712"/>
        <c:axId val="503427872"/>
      </c:barChart>
      <c:catAx>
        <c:axId val="5034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8352"/>
        <c:crosses val="autoZero"/>
        <c:auto val="1"/>
        <c:lblAlgn val="ctr"/>
        <c:lblOffset val="100"/>
        <c:noMultiLvlLbl val="0"/>
      </c:catAx>
      <c:valAx>
        <c:axId val="503428352"/>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24512"/>
        <c:crosses val="autoZero"/>
        <c:crossBetween val="between"/>
      </c:valAx>
      <c:valAx>
        <c:axId val="503427872"/>
        <c:scaling>
          <c:orientation val="minMax"/>
        </c:scaling>
        <c:delete val="0"/>
        <c:axPos val="r"/>
        <c:numFmt formatCode="\$\ 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503419712"/>
        <c:crosses val="max"/>
        <c:crossBetween val="between"/>
      </c:valAx>
      <c:catAx>
        <c:axId val="503419712"/>
        <c:scaling>
          <c:orientation val="minMax"/>
        </c:scaling>
        <c:delete val="1"/>
        <c:axPos val="b"/>
        <c:numFmt formatCode="General" sourceLinked="1"/>
        <c:majorTickMark val="out"/>
        <c:minorTickMark val="none"/>
        <c:tickLblPos val="nextTo"/>
        <c:crossAx val="503427872"/>
        <c:crosses val="autoZero"/>
        <c:auto val="1"/>
        <c:lblAlgn val="ctr"/>
        <c:lblOffset val="100"/>
        <c:noMultiLvlLbl val="0"/>
      </c:catAx>
      <c:spPr>
        <a:noFill/>
        <a:ln>
          <a:noFill/>
        </a:ln>
        <a:effectLst/>
      </c:spPr>
    </c:plotArea>
    <c:legend>
      <c:legendPos val="t"/>
      <c:layout>
        <c:manualLayout>
          <c:xMode val="edge"/>
          <c:yMode val="edge"/>
          <c:x val="0.28571392455102484"/>
          <c:y val="0.19892473118279566"/>
          <c:w val="0.42857215089795037"/>
          <c:h val="8.849081364829396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7000">
          <a:srgbClr val="1CADE4">
            <a:lumMod val="20000"/>
            <a:lumOff val="80000"/>
          </a:srgbClr>
        </a:gs>
        <a:gs pos="96000">
          <a:srgbClr val="1CADE4">
            <a:lumMod val="60000"/>
            <a:lumOff val="40000"/>
          </a:srgbClr>
        </a:gs>
        <a:gs pos="41000">
          <a:srgbClr val="1CADE4">
            <a:lumMod val="40000"/>
            <a:lumOff val="60000"/>
          </a:srgbClr>
        </a:gs>
      </a:gsLst>
      <a:lin ang="16200000" scaled="0"/>
    </a:gradFill>
    <a:ln w="9525" cap="flat" cmpd="sng" algn="ctr">
      <a:no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Project.xlsx]Bar Graph!PivotTable9</c:name>
    <c:fmtId val="12"/>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585156406900323"/>
          <c:y val="0.14249781277340332"/>
          <c:w val="0.69087666812097037"/>
          <c:h val="0.77325094779819192"/>
        </c:manualLayout>
      </c:layout>
      <c:barChart>
        <c:barDir val="bar"/>
        <c:grouping val="clustered"/>
        <c:varyColors val="0"/>
        <c:ser>
          <c:idx val="0"/>
          <c:order val="0"/>
          <c:tx>
            <c:strRef>
              <c:f>'Bar Graph'!$B$3</c:f>
              <c:strCache>
                <c:ptCount val="1"/>
                <c:pt idx="0">
                  <c:v>Total</c:v>
                </c:pt>
              </c:strCache>
            </c:strRef>
          </c:tx>
          <c:spPr>
            <a:gradFill>
              <a:gsLst>
                <a:gs pos="6294">
                  <a:srgbClr val="FFFFCC"/>
                </a:gs>
                <a:gs pos="91000">
                  <a:srgbClr val="FFFF66"/>
                </a:gs>
                <a:gs pos="59425">
                  <a:srgbClr val="FFFF99"/>
                </a:gs>
              </a:gsLst>
              <a:lin ang="16800000" scaled="0"/>
            </a:gra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 Graph'!$A$4:$A$9</c:f>
              <c:strCache>
                <c:ptCount val="5"/>
                <c:pt idx="0">
                  <c:v>Phones</c:v>
                </c:pt>
                <c:pt idx="1">
                  <c:v>Chairs</c:v>
                </c:pt>
                <c:pt idx="2">
                  <c:v>Storage</c:v>
                </c:pt>
                <c:pt idx="3">
                  <c:v>Tables</c:v>
                </c:pt>
                <c:pt idx="4">
                  <c:v>Binders</c:v>
                </c:pt>
              </c:strCache>
            </c:strRef>
          </c:cat>
          <c:val>
            <c:numRef>
              <c:f>'Bar Graph'!$B$4:$B$9</c:f>
              <c:numCache>
                <c:formatCode>\$\ 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CE7B-436D-B879-B1232EF33193}"/>
            </c:ext>
          </c:extLst>
        </c:ser>
        <c:dLbls>
          <c:dLblPos val="inEnd"/>
          <c:showLegendKey val="0"/>
          <c:showVal val="1"/>
          <c:showCatName val="0"/>
          <c:showSerName val="0"/>
          <c:showPercent val="0"/>
          <c:showBubbleSize val="0"/>
        </c:dLbls>
        <c:gapWidth val="65"/>
        <c:axId val="107111856"/>
        <c:axId val="107122896"/>
      </c:barChart>
      <c:catAx>
        <c:axId val="10711185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07122896"/>
        <c:crosses val="autoZero"/>
        <c:auto val="1"/>
        <c:lblAlgn val="ctr"/>
        <c:lblOffset val="100"/>
        <c:noMultiLvlLbl val="0"/>
      </c:catAx>
      <c:valAx>
        <c:axId val="107122896"/>
        <c:scaling>
          <c:orientation val="minMax"/>
        </c:scaling>
        <c:delete val="0"/>
        <c:axPos val="b"/>
        <c:numFmt formatCode="\$\ 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711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6294">
          <a:srgbClr val="1CADE4">
            <a:lumMod val="20000"/>
            <a:lumOff val="80000"/>
          </a:srgbClr>
        </a:gs>
        <a:gs pos="94000">
          <a:srgbClr val="1CADE4">
            <a:lumMod val="60000"/>
            <a:lumOff val="40000"/>
          </a:srgbClr>
        </a:gs>
        <a:gs pos="49000">
          <a:srgbClr val="2683C6">
            <a:lumMod val="40000"/>
            <a:lumOff val="6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[Ms Excel Project.xlsx]Pie Chart!PivotTable8</c:name>
    <c:fmtId val="3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Lst>
        </c:dLbl>
      </c:pivotFmt>
      <c:pivotFmt>
        <c:idx val="1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dLbl>
          <c:idx val="0"/>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
      </c:pivotFmt>
      <c:pivotFmt>
        <c:idx val="11"/>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pivotFmt>
    </c:pivotFmts>
    <c:plotArea>
      <c:layout>
        <c:manualLayout>
          <c:layoutTarget val="inner"/>
          <c:xMode val="edge"/>
          <c:yMode val="edge"/>
          <c:x val="0.14320309512209178"/>
          <c:y val="0.12569110140853246"/>
          <c:w val="0.47958256714916625"/>
          <c:h val="0.75914965605602613"/>
        </c:manualLayout>
      </c:layout>
      <c:doughnutChart>
        <c:varyColors val="1"/>
        <c:ser>
          <c:idx val="0"/>
          <c:order val="0"/>
          <c:tx>
            <c:strRef>
              <c:f>'Pie Chart'!$B$3</c:f>
              <c:strCache>
                <c:ptCount val="1"/>
                <c:pt idx="0">
                  <c:v>Total</c:v>
                </c:pt>
              </c:strCache>
            </c:strRef>
          </c:tx>
          <c:spPr>
            <a:ln>
              <a:solidFill>
                <a:srgbClr val="9C6A6A">
                  <a:lumMod val="60000"/>
                  <a:lumOff val="40000"/>
                  <a:alpha val="98000"/>
                </a:srgbClr>
              </a:solidFill>
            </a:ln>
          </c:spPr>
          <c:explosion val="9"/>
          <c:dPt>
            <c:idx val="0"/>
            <c:bubble3D val="0"/>
            <c:explosion val="0"/>
            <c:spPr>
              <a:solidFill>
                <a:schemeClr val="accent1"/>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6CA-425F-B200-1BC27EEC2859}"/>
              </c:ext>
            </c:extLst>
          </c:dPt>
          <c:dPt>
            <c:idx val="1"/>
            <c:bubble3D val="0"/>
            <c:explosion val="0"/>
            <c:spPr>
              <a:solidFill>
                <a:schemeClr val="accent2"/>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6CA-425F-B200-1BC27EEC2859}"/>
              </c:ext>
            </c:extLst>
          </c:dPt>
          <c:dPt>
            <c:idx val="2"/>
            <c:bubble3D val="0"/>
            <c:explosion val="0"/>
            <c:spPr>
              <a:solidFill>
                <a:schemeClr val="accent3"/>
              </a:solidFill>
              <a:ln>
                <a:solidFill>
                  <a:srgbClr val="9C6A6A">
                    <a:lumMod val="60000"/>
                    <a:lumOff val="40000"/>
                    <a:alpha val="98000"/>
                  </a:srgbClr>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6CA-425F-B200-1BC27EEC2859}"/>
              </c:ext>
            </c:extLst>
          </c:dPt>
          <c:dLbls>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2325581395348837"/>
                      <c:h val="0.17769191138588356"/>
                    </c:manualLayout>
                  </c15:layout>
                </c:ext>
                <c:ext xmlns:c16="http://schemas.microsoft.com/office/drawing/2014/chart" uri="{C3380CC4-5D6E-409C-BE32-E72D297353CC}">
                  <c16:uniqueId val="{00000001-46CA-425F-B200-1BC27EEC2859}"/>
                </c:ext>
              </c:extLst>
            </c:dLbl>
            <c:dLbl>
              <c:idx val="1"/>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no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46CA-425F-B200-1BC27EEC2859}"/>
                </c:ext>
              </c:extLst>
            </c:dLbl>
            <c:spPr>
              <a:noFill/>
              <a:ln>
                <a:noFill/>
              </a:ln>
              <a:effectLst>
                <a:outerShdw blurRad="50800" dist="38100" dir="2700000" algn="tl" rotWithShape="0">
                  <a:prstClr val="black">
                    <a:alpha val="40000"/>
                  </a:prstClr>
                </a:outerShdw>
              </a:effectLst>
            </c:spPr>
            <c:txPr>
              <a:bodyPr rot="0" spcFirstLastPara="1" vertOverflow="clip" horzOverflow="clip" vert="horz" wrap="square" lIns="0" tIns="0" rIns="0" bIns="0" anchor="b"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6CA-425F-B200-1BC27EEC2859}"/>
            </c:ext>
          </c:extLst>
        </c:ser>
        <c:dLbls>
          <c:showLegendKey val="0"/>
          <c:showVal val="0"/>
          <c:showCatName val="0"/>
          <c:showSerName val="0"/>
          <c:showPercent val="1"/>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26000">
          <a:srgbClr val="1CADE4">
            <a:lumMod val="40000"/>
            <a:lumOff val="60000"/>
          </a:srgbClr>
        </a:gs>
        <a:gs pos="96000">
          <a:srgbClr val="1CADE4">
            <a:lumMod val="60000"/>
            <a:lumOff val="40000"/>
          </a:srgbClr>
        </a:gs>
        <a:gs pos="0">
          <a:srgbClr val="62A39F">
            <a:lumMod val="20000"/>
            <a:lumOff val="80000"/>
          </a:srgbClr>
        </a:gs>
      </a:gsLst>
      <a:lin ang="16200000" scaled="0"/>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590657185622394"/>
          <c:y val="3.7660256410256415E-2"/>
          <c:w val="0.78332336890845033"/>
          <c:h val="0.634836210377549"/>
        </c:manualLayout>
      </c:layout>
      <c:barChart>
        <c:barDir val="col"/>
        <c:grouping val="clustered"/>
        <c:varyColors val="0"/>
        <c:ser>
          <c:idx val="0"/>
          <c:order val="0"/>
          <c:tx>
            <c:strRef>
              <c:f>'DISCOUNT ANALYSIS'!$F$3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ANALYSIS'!$E$4:$E$8</c:f>
              <c:strCache>
                <c:ptCount val="5"/>
                <c:pt idx="0">
                  <c:v>0-10%</c:v>
                </c:pt>
                <c:pt idx="1">
                  <c:v>10-20%</c:v>
                </c:pt>
                <c:pt idx="2">
                  <c:v>20-30%</c:v>
                </c:pt>
                <c:pt idx="3">
                  <c:v>30-40%</c:v>
                </c:pt>
                <c:pt idx="4">
                  <c:v>40%+</c:v>
                </c:pt>
              </c:strCache>
            </c:strRef>
          </c:cat>
          <c:val>
            <c:numRef>
              <c:f>'DISCOUNT ANALYSIS'!$F$4:$F$8</c:f>
              <c:numCache>
                <c:formatCode>General</c:formatCode>
                <c:ptCount val="5"/>
                <c:pt idx="0">
                  <c:v>2296078.3562999712</c:v>
                </c:pt>
                <c:pt idx="1">
                  <c:v>729.71400000000006</c:v>
                </c:pt>
                <c:pt idx="2">
                  <c:v>259.39</c:v>
                </c:pt>
                <c:pt idx="3">
                  <c:v>68.396999999999991</c:v>
                </c:pt>
                <c:pt idx="4">
                  <c:v>65.003</c:v>
                </c:pt>
              </c:numCache>
            </c:numRef>
          </c:val>
          <c:extLst>
            <c:ext xmlns:c16="http://schemas.microsoft.com/office/drawing/2014/chart" uri="{C3380CC4-5D6E-409C-BE32-E72D297353CC}">
              <c16:uniqueId val="{00000000-0D36-43F9-9E16-01E01D61C365}"/>
            </c:ext>
          </c:extLst>
        </c:ser>
        <c:ser>
          <c:idx val="1"/>
          <c:order val="1"/>
          <c:tx>
            <c:strRef>
              <c:f>'DISCOUNT ANALYSIS'!$G$3</c:f>
              <c:strCache>
                <c:ptCount val="1"/>
                <c:pt idx="0">
                  <c:v>Sum of Profit</c:v>
                </c:pt>
              </c:strCache>
            </c:strRef>
          </c:tx>
          <c:spPr>
            <a:solidFill>
              <a:schemeClr val="accent2"/>
            </a:solidFill>
            <a:ln>
              <a:noFill/>
            </a:ln>
            <a:effectLst/>
          </c:spPr>
          <c:invertIfNegative val="0"/>
          <c:dLbls>
            <c:dLbl>
              <c:idx val="0"/>
              <c:layout>
                <c:manualLayout>
                  <c:x val="1.6155088852988643E-2"/>
                  <c:y val="-5.208333333333340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36-43F9-9E16-01E01D61C36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ANALYSIS'!$E$4:$E$8</c:f>
              <c:strCache>
                <c:ptCount val="5"/>
                <c:pt idx="0">
                  <c:v>0-10%</c:v>
                </c:pt>
                <c:pt idx="1">
                  <c:v>10-20%</c:v>
                </c:pt>
                <c:pt idx="2">
                  <c:v>20-30%</c:v>
                </c:pt>
                <c:pt idx="3">
                  <c:v>30-40%</c:v>
                </c:pt>
                <c:pt idx="4">
                  <c:v>40%+</c:v>
                </c:pt>
              </c:strCache>
            </c:strRef>
          </c:cat>
          <c:val>
            <c:numRef>
              <c:f>'DISCOUNT ANALYSIS'!$G$4:$G$8</c:f>
              <c:numCache>
                <c:formatCode>General</c:formatCode>
                <c:ptCount val="5"/>
                <c:pt idx="0">
                  <c:v>287679.32450000051</c:v>
                </c:pt>
                <c:pt idx="1">
                  <c:v>-782.16880000000049</c:v>
                </c:pt>
                <c:pt idx="2">
                  <c:v>-310.87950000000012</c:v>
                </c:pt>
                <c:pt idx="3">
                  <c:v>-86.343399999999988</c:v>
                </c:pt>
                <c:pt idx="4">
                  <c:v>-102.91109999999999</c:v>
                </c:pt>
              </c:numCache>
            </c:numRef>
          </c:val>
          <c:extLst>
            <c:ext xmlns:c16="http://schemas.microsoft.com/office/drawing/2014/chart" uri="{C3380CC4-5D6E-409C-BE32-E72D297353CC}">
              <c16:uniqueId val="{00000001-0D36-43F9-9E16-01E01D61C365}"/>
            </c:ext>
          </c:extLst>
        </c:ser>
        <c:dLbls>
          <c:dLblPos val="outEnd"/>
          <c:showLegendKey val="0"/>
          <c:showVal val="1"/>
          <c:showCatName val="0"/>
          <c:showSerName val="0"/>
          <c:showPercent val="0"/>
          <c:showBubbleSize val="0"/>
        </c:dLbls>
        <c:gapWidth val="219"/>
        <c:overlap val="-27"/>
        <c:axId val="743152959"/>
        <c:axId val="743153439"/>
      </c:barChart>
      <c:catAx>
        <c:axId val="743152959"/>
        <c:scaling>
          <c:orientation val="minMax"/>
        </c:scaling>
        <c:delete val="1"/>
        <c:axPos val="b"/>
        <c:numFmt formatCode="General" sourceLinked="1"/>
        <c:majorTickMark val="out"/>
        <c:minorTickMark val="none"/>
        <c:tickLblPos val="nextTo"/>
        <c:crossAx val="743153439"/>
        <c:crosses val="autoZero"/>
        <c:auto val="1"/>
        <c:lblAlgn val="ctr"/>
        <c:lblOffset val="100"/>
        <c:noMultiLvlLbl val="0"/>
      </c:catAx>
      <c:valAx>
        <c:axId val="743153439"/>
        <c:scaling>
          <c:orientation val="minMax"/>
        </c:scaling>
        <c:delete val="1"/>
        <c:axPos val="l"/>
        <c:numFmt formatCode="General" sourceLinked="1"/>
        <c:majorTickMark val="out"/>
        <c:minorTickMark val="none"/>
        <c:tickLblPos val="nextTo"/>
        <c:crossAx val="7431529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gradFill>
          <a:gsLst>
            <a:gs pos="12000">
              <a:srgbClr val="D1F8FD"/>
            </a:gs>
            <a:gs pos="83000">
              <a:srgbClr val="95F3F3"/>
            </a:gs>
            <a:gs pos="100000">
              <a:srgbClr val="75E3F5"/>
            </a:gs>
          </a:gsLst>
          <a:lin ang="162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791966134302071"/>
          <c:y val="8.1730769230769232E-2"/>
          <c:w val="0.77697958358879682"/>
          <c:h val="0.63082968795567218"/>
        </c:manualLayout>
      </c:layout>
      <c:barChart>
        <c:barDir val="col"/>
        <c:grouping val="clustered"/>
        <c:varyColors val="0"/>
        <c:ser>
          <c:idx val="0"/>
          <c:order val="0"/>
          <c:tx>
            <c:strRef>
              <c:f>'DISCOUNT ANALYSIS'!$F$3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ANALYSIS'!$E$4:$E$8</c:f>
              <c:strCache>
                <c:ptCount val="5"/>
                <c:pt idx="0">
                  <c:v>0-10%</c:v>
                </c:pt>
                <c:pt idx="1">
                  <c:v>10-20%</c:v>
                </c:pt>
                <c:pt idx="2">
                  <c:v>20-30%</c:v>
                </c:pt>
                <c:pt idx="3">
                  <c:v>30-40%</c:v>
                </c:pt>
                <c:pt idx="4">
                  <c:v>40%+</c:v>
                </c:pt>
              </c:strCache>
            </c:strRef>
          </c:cat>
          <c:val>
            <c:numRef>
              <c:f>'DISCOUNT ANALYSIS'!$F$4:$F$8</c:f>
              <c:numCache>
                <c:formatCode>General</c:formatCode>
                <c:ptCount val="5"/>
                <c:pt idx="0">
                  <c:v>2296078.3562999712</c:v>
                </c:pt>
                <c:pt idx="1">
                  <c:v>729.71400000000006</c:v>
                </c:pt>
                <c:pt idx="2">
                  <c:v>259.39</c:v>
                </c:pt>
                <c:pt idx="3">
                  <c:v>68.396999999999991</c:v>
                </c:pt>
                <c:pt idx="4">
                  <c:v>65.003</c:v>
                </c:pt>
              </c:numCache>
            </c:numRef>
          </c:val>
          <c:extLst>
            <c:ext xmlns:c16="http://schemas.microsoft.com/office/drawing/2014/chart" uri="{C3380CC4-5D6E-409C-BE32-E72D297353CC}">
              <c16:uniqueId val="{00000000-BA5D-4F3A-81A9-304ACA4AEF68}"/>
            </c:ext>
          </c:extLst>
        </c:ser>
        <c:ser>
          <c:idx val="1"/>
          <c:order val="1"/>
          <c:tx>
            <c:strRef>
              <c:f>'DISCOUNT ANALYSIS'!$G$3</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'DISCOUNT ANALYSIS'!$E$4:$E$8</c:f>
              <c:strCache>
                <c:ptCount val="5"/>
                <c:pt idx="0">
                  <c:v>0-10%</c:v>
                </c:pt>
                <c:pt idx="1">
                  <c:v>10-20%</c:v>
                </c:pt>
                <c:pt idx="2">
                  <c:v>20-30%</c:v>
                </c:pt>
                <c:pt idx="3">
                  <c:v>30-40%</c:v>
                </c:pt>
                <c:pt idx="4">
                  <c:v>40%+</c:v>
                </c:pt>
              </c:strCache>
            </c:strRef>
          </c:cat>
          <c:val>
            <c:numRef>
              <c:f>'DISCOUNT ANALYSIS'!$G$4:$G$8</c:f>
              <c:numCache>
                <c:formatCode>General</c:formatCode>
                <c:ptCount val="5"/>
                <c:pt idx="0">
                  <c:v>287679.32450000051</c:v>
                </c:pt>
                <c:pt idx="1">
                  <c:v>-782.16880000000049</c:v>
                </c:pt>
                <c:pt idx="2">
                  <c:v>-310.87950000000012</c:v>
                </c:pt>
                <c:pt idx="3">
                  <c:v>-86.343399999999988</c:v>
                </c:pt>
                <c:pt idx="4">
                  <c:v>-102.91109999999999</c:v>
                </c:pt>
              </c:numCache>
            </c:numRef>
          </c:val>
          <c:extLst>
            <c:ext xmlns:c16="http://schemas.microsoft.com/office/drawing/2014/chart" uri="{C3380CC4-5D6E-409C-BE32-E72D297353CC}">
              <c16:uniqueId val="{00000001-BA5D-4F3A-81A9-304ACA4AEF68}"/>
            </c:ext>
          </c:extLst>
        </c:ser>
        <c:dLbls>
          <c:dLblPos val="outEnd"/>
          <c:showLegendKey val="0"/>
          <c:showVal val="1"/>
          <c:showCatName val="0"/>
          <c:showSerName val="0"/>
          <c:showPercent val="0"/>
          <c:showBubbleSize val="0"/>
        </c:dLbls>
        <c:gapWidth val="219"/>
        <c:overlap val="-27"/>
        <c:axId val="743152959"/>
        <c:axId val="743153439"/>
      </c:barChart>
      <c:catAx>
        <c:axId val="743152959"/>
        <c:scaling>
          <c:orientation val="minMax"/>
        </c:scaling>
        <c:delete val="1"/>
        <c:axPos val="b"/>
        <c:numFmt formatCode="General" sourceLinked="1"/>
        <c:majorTickMark val="out"/>
        <c:minorTickMark val="none"/>
        <c:tickLblPos val="nextTo"/>
        <c:crossAx val="743153439"/>
        <c:crosses val="autoZero"/>
        <c:auto val="1"/>
        <c:lblAlgn val="ctr"/>
        <c:lblOffset val="100"/>
        <c:noMultiLvlLbl val="0"/>
      </c:catAx>
      <c:valAx>
        <c:axId val="743153439"/>
        <c:scaling>
          <c:orientation val="minMax"/>
        </c:scaling>
        <c:delete val="1"/>
        <c:axPos val="l"/>
        <c:numFmt formatCode="General" sourceLinked="1"/>
        <c:majorTickMark val="out"/>
        <c:minorTickMark val="none"/>
        <c:tickLblPos val="nextTo"/>
        <c:crossAx val="7431529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rgbClr val="000000"/>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noFill/>
      <a:round/>
    </a:ln>
    <a:effectLst/>
  </c:spPr>
  <c:txPr>
    <a:bodyPr/>
    <a:lstStyle/>
    <a:p>
      <a:pPr>
        <a:defRPr>
          <a:solidFill>
            <a:srgbClr val="000000"/>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512022953652527E-2"/>
          <c:y val="9.696969696969697E-2"/>
          <c:w val="0.90098694184966011"/>
          <c:h val="0.7535693492858847"/>
        </c:manualLayout>
      </c:layout>
      <c:lineChart>
        <c:grouping val="standard"/>
        <c:varyColors val="0"/>
        <c:ser>
          <c:idx val="0"/>
          <c:order val="0"/>
          <c:tx>
            <c:strRef>
              <c:f>'Sales Forecast'!$B$1</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 Forecast'!$B$2:$B$8</c:f>
              <c:numCache>
                <c:formatCode>0</c:formatCode>
                <c:ptCount val="7"/>
                <c:pt idx="0">
                  <c:v>484247.49810000096</c:v>
                </c:pt>
                <c:pt idx="1">
                  <c:v>470532.50899999985</c:v>
                </c:pt>
                <c:pt idx="2">
                  <c:v>539503.16950000031</c:v>
                </c:pt>
                <c:pt idx="3">
                  <c:v>608473.83000000066</c:v>
                </c:pt>
                <c:pt idx="4">
                  <c:v>733947.0231999997</c:v>
                </c:pt>
              </c:numCache>
            </c:numRef>
          </c:val>
          <c:smooth val="0"/>
          <c:extLst>
            <c:ext xmlns:c16="http://schemas.microsoft.com/office/drawing/2014/chart" uri="{C3380CC4-5D6E-409C-BE32-E72D297353CC}">
              <c16:uniqueId val="{00000000-28D0-4E3D-9163-64005310BCDD}"/>
            </c:ext>
          </c:extLst>
        </c:ser>
        <c:ser>
          <c:idx val="1"/>
          <c:order val="1"/>
          <c:tx>
            <c:strRef>
              <c:f>'Sales Forecast'!$C$1</c:f>
              <c:strCache>
                <c:ptCount val="1"/>
                <c:pt idx="0">
                  <c:v>Forecast(Sum of Sales)</c:v>
                </c:pt>
              </c:strCache>
            </c:strRef>
          </c:tx>
          <c:spPr>
            <a:ln w="25400"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Forecast'!$C$2:$C$8</c:f>
              <c:numCache>
                <c:formatCode>General</c:formatCode>
                <c:ptCount val="7"/>
                <c:pt idx="4" formatCode="0">
                  <c:v>733947.0231999997</c:v>
                </c:pt>
                <c:pt idx="5" formatCode="0">
                  <c:v>774136.75885399349</c:v>
                </c:pt>
                <c:pt idx="6" formatCode="0">
                  <c:v>840182.12575468072</c:v>
                </c:pt>
              </c:numCache>
            </c:numRef>
          </c:val>
          <c:smooth val="0"/>
          <c:extLst>
            <c:ext xmlns:c16="http://schemas.microsoft.com/office/drawing/2014/chart" uri="{C3380CC4-5D6E-409C-BE32-E72D297353CC}">
              <c16:uniqueId val="{00000001-28D0-4E3D-9163-64005310BCDD}"/>
            </c:ext>
          </c:extLst>
        </c:ser>
        <c:ser>
          <c:idx val="2"/>
          <c:order val="2"/>
          <c:tx>
            <c:strRef>
              <c:f>'Sales Forecast'!$D$1</c:f>
              <c:strCache>
                <c:ptCount val="1"/>
                <c:pt idx="0">
                  <c:v>Lower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Forecast'!$D$2:$D$8</c:f>
              <c:numCache>
                <c:formatCode>General</c:formatCode>
                <c:ptCount val="7"/>
                <c:pt idx="4" formatCode="0">
                  <c:v>733947.0231999997</c:v>
                </c:pt>
                <c:pt idx="5" formatCode="0">
                  <c:v>683643.56817148835</c:v>
                </c:pt>
                <c:pt idx="6" formatCode="0">
                  <c:v>738967.16067316348</c:v>
                </c:pt>
              </c:numCache>
            </c:numRef>
          </c:val>
          <c:smooth val="0"/>
          <c:extLst>
            <c:ext xmlns:c16="http://schemas.microsoft.com/office/drawing/2014/chart" uri="{C3380CC4-5D6E-409C-BE32-E72D297353CC}">
              <c16:uniqueId val="{00000002-28D0-4E3D-9163-64005310BCDD}"/>
            </c:ext>
          </c:extLst>
        </c:ser>
        <c:ser>
          <c:idx val="3"/>
          <c:order val="3"/>
          <c:tx>
            <c:strRef>
              <c:f>'Sales Forecast'!$E$1</c:f>
              <c:strCache>
                <c:ptCount val="1"/>
                <c:pt idx="0">
                  <c:v>Upper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Forecast'!$E$2:$E$8</c:f>
              <c:numCache>
                <c:formatCode>General</c:formatCode>
                <c:ptCount val="7"/>
                <c:pt idx="4" formatCode="0">
                  <c:v>733947.0231999997</c:v>
                </c:pt>
                <c:pt idx="5" formatCode="0">
                  <c:v>864629.94953649864</c:v>
                </c:pt>
                <c:pt idx="6" formatCode="0">
                  <c:v>941397.09083619795</c:v>
                </c:pt>
              </c:numCache>
            </c:numRef>
          </c:val>
          <c:smooth val="0"/>
          <c:extLst>
            <c:ext xmlns:c16="http://schemas.microsoft.com/office/drawing/2014/chart" uri="{C3380CC4-5D6E-409C-BE32-E72D297353CC}">
              <c16:uniqueId val="{00000003-28D0-4E3D-9163-64005310BCDD}"/>
            </c:ext>
          </c:extLst>
        </c:ser>
        <c:dLbls>
          <c:dLblPos val="t"/>
          <c:showLegendKey val="0"/>
          <c:showVal val="1"/>
          <c:showCatName val="0"/>
          <c:showSerName val="0"/>
          <c:showPercent val="0"/>
          <c:showBubbleSize val="0"/>
        </c:dLbls>
        <c:smooth val="0"/>
        <c:axId val="778994127"/>
        <c:axId val="779010927"/>
      </c:lineChart>
      <c:catAx>
        <c:axId val="77899412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10927"/>
        <c:crosses val="autoZero"/>
        <c:auto val="1"/>
        <c:lblAlgn val="ctr"/>
        <c:lblOffset val="100"/>
        <c:noMultiLvlLbl val="0"/>
      </c:catAx>
      <c:valAx>
        <c:axId val="7790109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94127"/>
        <c:crosses val="autoZero"/>
        <c:crossBetween val="between"/>
      </c:valAx>
      <c:spPr>
        <a:noFill/>
        <a:ln>
          <a:noFill/>
        </a:ln>
        <a:effectLst/>
      </c:spPr>
    </c:plotArea>
    <c:legend>
      <c:legendPos val="b"/>
      <c:layout>
        <c:manualLayout>
          <c:xMode val="edge"/>
          <c:yMode val="edge"/>
          <c:x val="0.18968846285518659"/>
          <c:y val="0.89119105566349643"/>
          <c:w val="0.63562527966446947"/>
          <c:h val="9.64351831711643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367095417420648E-2"/>
          <c:y val="0.11774891774891776"/>
          <c:w val="0.9090697575846497"/>
          <c:h val="0.7535693492858847"/>
        </c:manualLayout>
      </c:layout>
      <c:lineChart>
        <c:grouping val="standard"/>
        <c:varyColors val="0"/>
        <c:ser>
          <c:idx val="0"/>
          <c:order val="0"/>
          <c:tx>
            <c:strRef>
              <c:f>'Profit Forecast'!$B$1</c:f>
              <c:strCache>
                <c:ptCount val="1"/>
                <c:pt idx="0">
                  <c:v>Sum of Profit2</c:v>
                </c:pt>
              </c:strCache>
            </c:strRef>
          </c:tx>
          <c:spPr>
            <a:ln w="28575" cap="rnd">
              <a:solidFill>
                <a:schemeClr val="accent1"/>
              </a:solidFill>
              <a:round/>
            </a:ln>
            <a:effectLst/>
          </c:spPr>
          <c:marker>
            <c:symbol val="none"/>
          </c:marker>
          <c:val>
            <c:numRef>
              <c:f>'Profit Forecast'!$B$2:$B$10</c:f>
              <c:numCache>
                <c:formatCode>0</c:formatCode>
                <c:ptCount val="9"/>
                <c:pt idx="0">
                  <c:v>49543.974100000007</c:v>
                </c:pt>
                <c:pt idx="1">
                  <c:v>61618.603700000051</c:v>
                </c:pt>
                <c:pt idx="2">
                  <c:v>71672.767250000121</c:v>
                </c:pt>
                <c:pt idx="3">
                  <c:v>81726.930800000177</c:v>
                </c:pt>
                <c:pt idx="4">
                  <c:v>93507.513099999967</c:v>
                </c:pt>
              </c:numCache>
            </c:numRef>
          </c:val>
          <c:smooth val="0"/>
          <c:extLst>
            <c:ext xmlns:c16="http://schemas.microsoft.com/office/drawing/2014/chart" uri="{C3380CC4-5D6E-409C-BE32-E72D297353CC}">
              <c16:uniqueId val="{00000000-E8DA-43B9-9912-D5C2BFC49641}"/>
            </c:ext>
          </c:extLst>
        </c:ser>
        <c:ser>
          <c:idx val="1"/>
          <c:order val="1"/>
          <c:tx>
            <c:strRef>
              <c:f>'Profit Forecast'!$C$1</c:f>
              <c:strCache>
                <c:ptCount val="1"/>
                <c:pt idx="0">
                  <c:v>Forecast(Sum of Profit)</c:v>
                </c:pt>
              </c:strCache>
            </c:strRef>
          </c:tx>
          <c:spPr>
            <a:ln w="25400" cap="rnd">
              <a:solidFill>
                <a:schemeClr val="accent2"/>
              </a:solidFill>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Forecast'!$C$2:$C$10</c:f>
              <c:numCache>
                <c:formatCode>General</c:formatCode>
                <c:ptCount val="9"/>
                <c:pt idx="4" formatCode="0">
                  <c:v>93507.513099999967</c:v>
                </c:pt>
                <c:pt idx="5" formatCode="0">
                  <c:v>103436.04187859791</c:v>
                </c:pt>
                <c:pt idx="6" formatCode="0">
                  <c:v>113215.78615324025</c:v>
                </c:pt>
                <c:pt idx="7" formatCode="0">
                  <c:v>124543.14188799195</c:v>
                </c:pt>
                <c:pt idx="8" formatCode="0">
                  <c:v>125155.08893302563</c:v>
                </c:pt>
              </c:numCache>
            </c:numRef>
          </c:val>
          <c:smooth val="0"/>
          <c:extLst>
            <c:ext xmlns:c16="http://schemas.microsoft.com/office/drawing/2014/chart" uri="{C3380CC4-5D6E-409C-BE32-E72D297353CC}">
              <c16:uniqueId val="{00000001-E8DA-43B9-9912-D5C2BFC49641}"/>
            </c:ext>
          </c:extLst>
        </c:ser>
        <c:ser>
          <c:idx val="2"/>
          <c:order val="2"/>
          <c:tx>
            <c:strRef>
              <c:f>'Profit Forecast'!$D$1</c:f>
              <c:strCache>
                <c:ptCount val="1"/>
                <c:pt idx="0">
                  <c:v>Lower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Forecast'!$D$2:$D$10</c:f>
              <c:numCache>
                <c:formatCode>General</c:formatCode>
                <c:ptCount val="9"/>
                <c:pt idx="4" formatCode="0">
                  <c:v>93507.513099999967</c:v>
                </c:pt>
                <c:pt idx="5" formatCode="0">
                  <c:v>101638.04666467136</c:v>
                </c:pt>
                <c:pt idx="6" formatCode="0">
                  <c:v>111403.34900745354</c:v>
                </c:pt>
                <c:pt idx="7" formatCode="0">
                  <c:v>122715.92399940059</c:v>
                </c:pt>
                <c:pt idx="8" formatCode="0">
                  <c:v>123326.95014317671</c:v>
                </c:pt>
              </c:numCache>
            </c:numRef>
          </c:val>
          <c:smooth val="0"/>
          <c:extLst>
            <c:ext xmlns:c16="http://schemas.microsoft.com/office/drawing/2014/chart" uri="{C3380CC4-5D6E-409C-BE32-E72D297353CC}">
              <c16:uniqueId val="{00000002-E8DA-43B9-9912-D5C2BFC49641}"/>
            </c:ext>
          </c:extLst>
        </c:ser>
        <c:ser>
          <c:idx val="3"/>
          <c:order val="3"/>
          <c:tx>
            <c:strRef>
              <c:f>'Profit Forecast'!$E$1</c:f>
              <c:strCache>
                <c:ptCount val="1"/>
                <c:pt idx="0">
                  <c:v>Upper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Forecast'!$E$2:$E$10</c:f>
              <c:numCache>
                <c:formatCode>General</c:formatCode>
                <c:ptCount val="9"/>
                <c:pt idx="4" formatCode="0">
                  <c:v>93507.513099999967</c:v>
                </c:pt>
                <c:pt idx="5" formatCode="0">
                  <c:v>105234.03709252446</c:v>
                </c:pt>
                <c:pt idx="6" formatCode="0">
                  <c:v>115028.22329902695</c:v>
                </c:pt>
                <c:pt idx="7" formatCode="0">
                  <c:v>126370.35977658331</c:v>
                </c:pt>
                <c:pt idx="8" formatCode="0">
                  <c:v>126983.22772287455</c:v>
                </c:pt>
              </c:numCache>
            </c:numRef>
          </c:val>
          <c:smooth val="0"/>
          <c:extLst>
            <c:ext xmlns:c16="http://schemas.microsoft.com/office/drawing/2014/chart" uri="{C3380CC4-5D6E-409C-BE32-E72D297353CC}">
              <c16:uniqueId val="{00000003-E8DA-43B9-9912-D5C2BFC49641}"/>
            </c:ext>
          </c:extLst>
        </c:ser>
        <c:dLbls>
          <c:showLegendKey val="0"/>
          <c:showVal val="0"/>
          <c:showCatName val="0"/>
          <c:showSerName val="0"/>
          <c:showPercent val="0"/>
          <c:showBubbleSize val="0"/>
        </c:dLbls>
        <c:smooth val="0"/>
        <c:axId val="639534767"/>
        <c:axId val="639535247"/>
      </c:lineChart>
      <c:catAx>
        <c:axId val="63953476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5247"/>
        <c:crosses val="autoZero"/>
        <c:auto val="1"/>
        <c:lblAlgn val="ctr"/>
        <c:lblOffset val="100"/>
        <c:noMultiLvlLbl val="0"/>
      </c:catAx>
      <c:valAx>
        <c:axId val="639535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4767"/>
        <c:crosses val="autoZero"/>
        <c:crossBetween val="between"/>
      </c:valAx>
      <c:spPr>
        <a:noFill/>
        <a:ln>
          <a:noFill/>
        </a:ln>
        <a:effectLst/>
      </c:spPr>
    </c:plotArea>
    <c:legend>
      <c:legendPos val="b"/>
      <c:layout>
        <c:manualLayout>
          <c:xMode val="edge"/>
          <c:yMode val="edge"/>
          <c:x val="0.18150174166888197"/>
          <c:y val="0.92838353921356165"/>
          <c:w val="0.59578554820447727"/>
          <c:h val="7.1616460786438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2512022953652527E-2"/>
          <c:y val="9.696969696969697E-2"/>
          <c:w val="0.90098694184966011"/>
          <c:h val="0.7535693492858847"/>
        </c:manualLayout>
      </c:layout>
      <c:lineChart>
        <c:grouping val="standard"/>
        <c:varyColors val="0"/>
        <c:ser>
          <c:idx val="0"/>
          <c:order val="0"/>
          <c:tx>
            <c:strRef>
              <c:f>'Sales Forecast'!$B$1</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 Forecast'!$B$2:$B$8</c:f>
              <c:numCache>
                <c:formatCode>0</c:formatCode>
                <c:ptCount val="7"/>
                <c:pt idx="0">
                  <c:v>484247.49810000096</c:v>
                </c:pt>
                <c:pt idx="1">
                  <c:v>470532.50899999985</c:v>
                </c:pt>
                <c:pt idx="2">
                  <c:v>539503.16950000031</c:v>
                </c:pt>
                <c:pt idx="3">
                  <c:v>608473.83000000066</c:v>
                </c:pt>
                <c:pt idx="4">
                  <c:v>733947.0231999997</c:v>
                </c:pt>
              </c:numCache>
            </c:numRef>
          </c:val>
          <c:smooth val="0"/>
          <c:extLst>
            <c:ext xmlns:c16="http://schemas.microsoft.com/office/drawing/2014/chart" uri="{C3380CC4-5D6E-409C-BE32-E72D297353CC}">
              <c16:uniqueId val="{00000000-B9DD-41E6-B1FE-7BED41FD15D6}"/>
            </c:ext>
          </c:extLst>
        </c:ser>
        <c:ser>
          <c:idx val="1"/>
          <c:order val="1"/>
          <c:tx>
            <c:strRef>
              <c:f>'Sales Forecast'!$C$1</c:f>
              <c:strCache>
                <c:ptCount val="1"/>
                <c:pt idx="0">
                  <c:v>Forecast(Sum of Sales)</c:v>
                </c:pt>
              </c:strCache>
            </c:strRef>
          </c:tx>
          <c:spPr>
            <a:ln w="25400"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Forecast'!$C$2:$C$8</c:f>
              <c:numCache>
                <c:formatCode>General</c:formatCode>
                <c:ptCount val="7"/>
                <c:pt idx="4" formatCode="0">
                  <c:v>733947.0231999997</c:v>
                </c:pt>
                <c:pt idx="5" formatCode="0">
                  <c:v>774136.75885399349</c:v>
                </c:pt>
                <c:pt idx="6" formatCode="0">
                  <c:v>840182.12575468072</c:v>
                </c:pt>
              </c:numCache>
            </c:numRef>
          </c:val>
          <c:smooth val="0"/>
          <c:extLst>
            <c:ext xmlns:c16="http://schemas.microsoft.com/office/drawing/2014/chart" uri="{C3380CC4-5D6E-409C-BE32-E72D297353CC}">
              <c16:uniqueId val="{00000001-B9DD-41E6-B1FE-7BED41FD15D6}"/>
            </c:ext>
          </c:extLst>
        </c:ser>
        <c:ser>
          <c:idx val="2"/>
          <c:order val="2"/>
          <c:tx>
            <c:strRef>
              <c:f>'Sales Forecast'!$D$1</c:f>
              <c:strCache>
                <c:ptCount val="1"/>
                <c:pt idx="0">
                  <c:v>Lower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Forecast'!$D$2:$D$8</c:f>
              <c:numCache>
                <c:formatCode>General</c:formatCode>
                <c:ptCount val="7"/>
                <c:pt idx="4" formatCode="0">
                  <c:v>733947.0231999997</c:v>
                </c:pt>
                <c:pt idx="5" formatCode="0">
                  <c:v>683643.56817148835</c:v>
                </c:pt>
                <c:pt idx="6" formatCode="0">
                  <c:v>738967.16067316348</c:v>
                </c:pt>
              </c:numCache>
            </c:numRef>
          </c:val>
          <c:smooth val="0"/>
          <c:extLst>
            <c:ext xmlns:c16="http://schemas.microsoft.com/office/drawing/2014/chart" uri="{C3380CC4-5D6E-409C-BE32-E72D297353CC}">
              <c16:uniqueId val="{00000002-B9DD-41E6-B1FE-7BED41FD15D6}"/>
            </c:ext>
          </c:extLst>
        </c:ser>
        <c:ser>
          <c:idx val="3"/>
          <c:order val="3"/>
          <c:tx>
            <c:strRef>
              <c:f>'Sales Forecast'!$E$1</c:f>
              <c:strCache>
                <c:ptCount val="1"/>
                <c:pt idx="0">
                  <c:v>Upper Confidence Bound(Sum of Sales)</c:v>
                </c:pt>
              </c:strCache>
            </c:strRef>
          </c:tx>
          <c:spPr>
            <a:ln w="12700" cap="rnd">
              <a:solidFill>
                <a:srgbClr val="F8931D"/>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'Sales Forecast'!$A$2:$A$8</c:f>
              <c:numCache>
                <c:formatCode>0</c:formatCode>
                <c:ptCount val="7"/>
                <c:pt idx="0">
                  <c:v>49543.974100000007</c:v>
                </c:pt>
                <c:pt idx="1">
                  <c:v>61618.603700000051</c:v>
                </c:pt>
                <c:pt idx="2">
                  <c:v>73399.185999999841</c:v>
                </c:pt>
                <c:pt idx="3">
                  <c:v>81726.930800000177</c:v>
                </c:pt>
                <c:pt idx="4">
                  <c:v>93507.513099999967</c:v>
                </c:pt>
                <c:pt idx="5">
                  <c:v>105288.09539999976</c:v>
                </c:pt>
                <c:pt idx="6">
                  <c:v>117068.67769999955</c:v>
                </c:pt>
              </c:numCache>
            </c:numRef>
          </c:cat>
          <c:val>
            <c:numRef>
              <c:f>'Sales Forecast'!$E$2:$E$8</c:f>
              <c:numCache>
                <c:formatCode>General</c:formatCode>
                <c:ptCount val="7"/>
                <c:pt idx="4" formatCode="0">
                  <c:v>733947.0231999997</c:v>
                </c:pt>
                <c:pt idx="5" formatCode="0">
                  <c:v>864629.94953649864</c:v>
                </c:pt>
                <c:pt idx="6" formatCode="0">
                  <c:v>941397.09083619795</c:v>
                </c:pt>
              </c:numCache>
            </c:numRef>
          </c:val>
          <c:smooth val="0"/>
          <c:extLst>
            <c:ext xmlns:c16="http://schemas.microsoft.com/office/drawing/2014/chart" uri="{C3380CC4-5D6E-409C-BE32-E72D297353CC}">
              <c16:uniqueId val="{00000003-B9DD-41E6-B1FE-7BED41FD15D6}"/>
            </c:ext>
          </c:extLst>
        </c:ser>
        <c:dLbls>
          <c:dLblPos val="t"/>
          <c:showLegendKey val="0"/>
          <c:showVal val="1"/>
          <c:showCatName val="0"/>
          <c:showSerName val="0"/>
          <c:showPercent val="0"/>
          <c:showBubbleSize val="0"/>
        </c:dLbls>
        <c:smooth val="0"/>
        <c:axId val="778994127"/>
        <c:axId val="779010927"/>
      </c:lineChart>
      <c:catAx>
        <c:axId val="77899412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10927"/>
        <c:crosses val="autoZero"/>
        <c:auto val="1"/>
        <c:lblAlgn val="ctr"/>
        <c:lblOffset val="100"/>
        <c:noMultiLvlLbl val="0"/>
      </c:catAx>
      <c:valAx>
        <c:axId val="7790109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94127"/>
        <c:crosses val="autoZero"/>
        <c:crossBetween val="between"/>
      </c:valAx>
      <c:spPr>
        <a:noFill/>
        <a:ln>
          <a:noFill/>
        </a:ln>
        <a:effectLst/>
      </c:spPr>
    </c:plotArea>
    <c:legend>
      <c:legendPos val="b"/>
      <c:layout>
        <c:manualLayout>
          <c:xMode val="edge"/>
          <c:yMode val="edge"/>
          <c:x val="0.18968846285518659"/>
          <c:y val="0.89119105566349643"/>
          <c:w val="0.63562527966446947"/>
          <c:h val="9.64351831711643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367095417420648E-2"/>
          <c:y val="0.11774891774891776"/>
          <c:w val="0.9090697575846497"/>
          <c:h val="0.7535693492858847"/>
        </c:manualLayout>
      </c:layout>
      <c:lineChart>
        <c:grouping val="standard"/>
        <c:varyColors val="0"/>
        <c:ser>
          <c:idx val="0"/>
          <c:order val="0"/>
          <c:tx>
            <c:strRef>
              <c:f>'Profit Forecast'!$B$1</c:f>
              <c:strCache>
                <c:ptCount val="1"/>
                <c:pt idx="0">
                  <c:v>Sum of Profit2</c:v>
                </c:pt>
              </c:strCache>
            </c:strRef>
          </c:tx>
          <c:spPr>
            <a:ln w="28575" cap="rnd">
              <a:solidFill>
                <a:schemeClr val="accent1"/>
              </a:solidFill>
              <a:round/>
            </a:ln>
            <a:effectLst/>
          </c:spPr>
          <c:marker>
            <c:symbol val="none"/>
          </c:marker>
          <c:val>
            <c:numRef>
              <c:f>'Profit Forecast'!$B$2:$B$10</c:f>
              <c:numCache>
                <c:formatCode>0</c:formatCode>
                <c:ptCount val="9"/>
                <c:pt idx="0">
                  <c:v>49543.974100000007</c:v>
                </c:pt>
                <c:pt idx="1">
                  <c:v>61618.603700000051</c:v>
                </c:pt>
                <c:pt idx="2">
                  <c:v>71672.767250000121</c:v>
                </c:pt>
                <c:pt idx="3">
                  <c:v>81726.930800000177</c:v>
                </c:pt>
                <c:pt idx="4">
                  <c:v>93507.513099999967</c:v>
                </c:pt>
              </c:numCache>
            </c:numRef>
          </c:val>
          <c:smooth val="0"/>
          <c:extLst>
            <c:ext xmlns:c16="http://schemas.microsoft.com/office/drawing/2014/chart" uri="{C3380CC4-5D6E-409C-BE32-E72D297353CC}">
              <c16:uniqueId val="{00000000-9316-46B1-B10A-892B5C7361B6}"/>
            </c:ext>
          </c:extLst>
        </c:ser>
        <c:ser>
          <c:idx val="1"/>
          <c:order val="1"/>
          <c:tx>
            <c:strRef>
              <c:f>'Profit Forecast'!$C$1</c:f>
              <c:strCache>
                <c:ptCount val="1"/>
                <c:pt idx="0">
                  <c:v>Forecast(Sum of Profit)</c:v>
                </c:pt>
              </c:strCache>
            </c:strRef>
          </c:tx>
          <c:spPr>
            <a:ln w="25400" cap="rnd">
              <a:solidFill>
                <a:schemeClr val="accent2"/>
              </a:solidFill>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Forecast'!$C$2:$C$10</c:f>
              <c:numCache>
                <c:formatCode>General</c:formatCode>
                <c:ptCount val="9"/>
                <c:pt idx="4" formatCode="0">
                  <c:v>93507.513099999967</c:v>
                </c:pt>
                <c:pt idx="5" formatCode="0">
                  <c:v>103436.04187859791</c:v>
                </c:pt>
                <c:pt idx="6" formatCode="0">
                  <c:v>113215.78615324025</c:v>
                </c:pt>
                <c:pt idx="7" formatCode="0">
                  <c:v>124543.14188799195</c:v>
                </c:pt>
                <c:pt idx="8" formatCode="0">
                  <c:v>125155.08893302563</c:v>
                </c:pt>
              </c:numCache>
            </c:numRef>
          </c:val>
          <c:smooth val="0"/>
          <c:extLst>
            <c:ext xmlns:c16="http://schemas.microsoft.com/office/drawing/2014/chart" uri="{C3380CC4-5D6E-409C-BE32-E72D297353CC}">
              <c16:uniqueId val="{00000001-9316-46B1-B10A-892B5C7361B6}"/>
            </c:ext>
          </c:extLst>
        </c:ser>
        <c:ser>
          <c:idx val="2"/>
          <c:order val="2"/>
          <c:tx>
            <c:strRef>
              <c:f>'Profit Forecast'!$D$1</c:f>
              <c:strCache>
                <c:ptCount val="1"/>
                <c:pt idx="0">
                  <c:v>Lower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Forecast'!$D$2:$D$10</c:f>
              <c:numCache>
                <c:formatCode>General</c:formatCode>
                <c:ptCount val="9"/>
                <c:pt idx="4" formatCode="0">
                  <c:v>93507.513099999967</c:v>
                </c:pt>
                <c:pt idx="5" formatCode="0">
                  <c:v>101638.04666467136</c:v>
                </c:pt>
                <c:pt idx="6" formatCode="0">
                  <c:v>111403.34900745354</c:v>
                </c:pt>
                <c:pt idx="7" formatCode="0">
                  <c:v>122715.92399940059</c:v>
                </c:pt>
                <c:pt idx="8" formatCode="0">
                  <c:v>123326.95014317671</c:v>
                </c:pt>
              </c:numCache>
            </c:numRef>
          </c:val>
          <c:smooth val="0"/>
          <c:extLst>
            <c:ext xmlns:c16="http://schemas.microsoft.com/office/drawing/2014/chart" uri="{C3380CC4-5D6E-409C-BE32-E72D297353CC}">
              <c16:uniqueId val="{00000002-9316-46B1-B10A-892B5C7361B6}"/>
            </c:ext>
          </c:extLst>
        </c:ser>
        <c:ser>
          <c:idx val="3"/>
          <c:order val="3"/>
          <c:tx>
            <c:strRef>
              <c:f>'Profit Forecast'!$E$1</c:f>
              <c:strCache>
                <c:ptCount val="1"/>
                <c:pt idx="0">
                  <c:v>Upper Confidence Bound(Sum of Profit)</c:v>
                </c:pt>
              </c:strCache>
            </c:strRef>
          </c:tx>
          <c:spPr>
            <a:ln w="12700" cap="rnd">
              <a:solidFill>
                <a:srgbClr val="F8931D"/>
              </a:solidFill>
              <a:prstDash val="solid"/>
              <a:round/>
            </a:ln>
            <a:effectLst/>
          </c:spPr>
          <c:marker>
            <c:symbol val="none"/>
          </c:marker>
          <c:cat>
            <c:numRef>
              <c:f>'Profit Forecast'!$A$2:$A$10</c:f>
              <c:numCache>
                <c:formatCode>0</c:formatCode>
                <c:ptCount val="9"/>
                <c:pt idx="0">
                  <c:v>49543.974100000007</c:v>
                </c:pt>
                <c:pt idx="1">
                  <c:v>61618.603700000051</c:v>
                </c:pt>
                <c:pt idx="2">
                  <c:v>73399.185999999841</c:v>
                </c:pt>
                <c:pt idx="3">
                  <c:v>81726.930800000177</c:v>
                </c:pt>
                <c:pt idx="4">
                  <c:v>93507.513099999967</c:v>
                </c:pt>
                <c:pt idx="5">
                  <c:v>105288.09539999976</c:v>
                </c:pt>
                <c:pt idx="6">
                  <c:v>117068.67769999955</c:v>
                </c:pt>
                <c:pt idx="7">
                  <c:v>128849.25999999934</c:v>
                </c:pt>
                <c:pt idx="8">
                  <c:v>129586.4053</c:v>
                </c:pt>
              </c:numCache>
            </c:numRef>
          </c:cat>
          <c:val>
            <c:numRef>
              <c:f>'Profit Forecast'!$E$2:$E$10</c:f>
              <c:numCache>
                <c:formatCode>General</c:formatCode>
                <c:ptCount val="9"/>
                <c:pt idx="4" formatCode="0">
                  <c:v>93507.513099999967</c:v>
                </c:pt>
                <c:pt idx="5" formatCode="0">
                  <c:v>105234.03709252446</c:v>
                </c:pt>
                <c:pt idx="6" formatCode="0">
                  <c:v>115028.22329902695</c:v>
                </c:pt>
                <c:pt idx="7" formatCode="0">
                  <c:v>126370.35977658331</c:v>
                </c:pt>
                <c:pt idx="8" formatCode="0">
                  <c:v>126983.22772287455</c:v>
                </c:pt>
              </c:numCache>
            </c:numRef>
          </c:val>
          <c:smooth val="0"/>
          <c:extLst>
            <c:ext xmlns:c16="http://schemas.microsoft.com/office/drawing/2014/chart" uri="{C3380CC4-5D6E-409C-BE32-E72D297353CC}">
              <c16:uniqueId val="{00000003-9316-46B1-B10A-892B5C7361B6}"/>
            </c:ext>
          </c:extLst>
        </c:ser>
        <c:dLbls>
          <c:showLegendKey val="0"/>
          <c:showVal val="0"/>
          <c:showCatName val="0"/>
          <c:showSerName val="0"/>
          <c:showPercent val="0"/>
          <c:showBubbleSize val="0"/>
        </c:dLbls>
        <c:smooth val="0"/>
        <c:axId val="639534767"/>
        <c:axId val="639535247"/>
      </c:lineChart>
      <c:catAx>
        <c:axId val="63953476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5247"/>
        <c:crosses val="autoZero"/>
        <c:auto val="1"/>
        <c:lblAlgn val="ctr"/>
        <c:lblOffset val="100"/>
        <c:noMultiLvlLbl val="0"/>
      </c:catAx>
      <c:valAx>
        <c:axId val="6395352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534767"/>
        <c:crosses val="autoZero"/>
        <c:crossBetween val="between"/>
      </c:valAx>
      <c:spPr>
        <a:noFill/>
        <a:ln>
          <a:noFill/>
        </a:ln>
        <a:effectLst/>
      </c:spPr>
    </c:plotArea>
    <c:legend>
      <c:legendPos val="b"/>
      <c:layout>
        <c:manualLayout>
          <c:xMode val="edge"/>
          <c:yMode val="edge"/>
          <c:x val="0.18150174166888197"/>
          <c:y val="0.92838353921356165"/>
          <c:w val="0.59578554820447727"/>
          <c:h val="7.16164607864383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Project.xlsx]Year Wise Sales And Profit!PivotTable32</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5944444444444442E-2"/>
              <c:y val="5.88772236803733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6.9833333333333331E-2"/>
              <c:y val="5.887722368037328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1.427777777777788E-2"/>
              <c:y val="1.25809273840770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5.8722222222222224E-2"/>
              <c:y val="5.42475940507436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 And 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5.8722222222222224E-2"/>
                  <c:y val="5.42475940507436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BA-4DBE-BA5E-3F09032EEA7F}"/>
                </c:ext>
              </c:extLst>
            </c:dLbl>
            <c:dLbl>
              <c:idx val="1"/>
              <c:layout>
                <c:manualLayout>
                  <c:x val="-6.9833333333333331E-2"/>
                  <c:y val="5.88772236803732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BA-4DBE-BA5E-3F09032EEA7F}"/>
                </c:ext>
              </c:extLst>
            </c:dLbl>
            <c:dLbl>
              <c:idx val="2"/>
              <c:layout>
                <c:manualLayout>
                  <c:x val="-5.5944444444444442E-2"/>
                  <c:y val="5.88772236803733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BA-4DBE-BA5E-3F09032EEA7F}"/>
                </c:ext>
              </c:extLst>
            </c:dLbl>
            <c:dLbl>
              <c:idx val="3"/>
              <c:layout>
                <c:manualLayout>
                  <c:x val="-1.427777777777788E-2"/>
                  <c:y val="1.258092738407701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BA-4DBE-BA5E-3F09032EEA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And Profit'!$A$4:$A$8</c:f>
              <c:strCache>
                <c:ptCount val="4"/>
                <c:pt idx="0">
                  <c:v>2011</c:v>
                </c:pt>
                <c:pt idx="1">
                  <c:v>2012</c:v>
                </c:pt>
                <c:pt idx="2">
                  <c:v>2013</c:v>
                </c:pt>
                <c:pt idx="3">
                  <c:v>2014</c:v>
                </c:pt>
              </c:strCache>
            </c:strRef>
          </c:cat>
          <c:val>
            <c:numRef>
              <c:f>'Year Wise Sales And Profit'!$B$4:$B$8</c:f>
              <c:numCache>
                <c:formatCode>0</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77BA-4DBE-BA5E-3F09032EEA7F}"/>
            </c:ext>
          </c:extLst>
        </c:ser>
        <c:ser>
          <c:idx val="1"/>
          <c:order val="1"/>
          <c:tx>
            <c:strRef>
              <c:f>'Year Wise Sales And 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 Sales And Profit'!$A$4:$A$8</c:f>
              <c:strCache>
                <c:ptCount val="4"/>
                <c:pt idx="0">
                  <c:v>2011</c:v>
                </c:pt>
                <c:pt idx="1">
                  <c:v>2012</c:v>
                </c:pt>
                <c:pt idx="2">
                  <c:v>2013</c:v>
                </c:pt>
                <c:pt idx="3">
                  <c:v>2014</c:v>
                </c:pt>
              </c:strCache>
            </c:strRef>
          </c:cat>
          <c:val>
            <c:numRef>
              <c:f>'Year Wise Sales And Profit'!$C$4:$C$8</c:f>
              <c:numCache>
                <c:formatCode>0</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1-77BA-4DBE-BA5E-3F09032EEA7F}"/>
            </c:ext>
          </c:extLst>
        </c:ser>
        <c:dLbls>
          <c:dLblPos val="t"/>
          <c:showLegendKey val="0"/>
          <c:showVal val="1"/>
          <c:showCatName val="0"/>
          <c:showSerName val="0"/>
          <c:showPercent val="0"/>
          <c:showBubbleSize val="0"/>
        </c:dLbls>
        <c:marker val="1"/>
        <c:smooth val="0"/>
        <c:axId val="779002767"/>
        <c:axId val="778997967"/>
      </c:lineChart>
      <c:catAx>
        <c:axId val="779002767"/>
        <c:scaling>
          <c:orientation val="minMax"/>
        </c:scaling>
        <c:delete val="1"/>
        <c:axPos val="b"/>
        <c:numFmt formatCode="General" sourceLinked="1"/>
        <c:majorTickMark val="none"/>
        <c:minorTickMark val="none"/>
        <c:tickLblPos val="nextTo"/>
        <c:crossAx val="778997967"/>
        <c:crosses val="autoZero"/>
        <c:auto val="1"/>
        <c:lblAlgn val="ctr"/>
        <c:lblOffset val="100"/>
        <c:noMultiLvlLbl val="0"/>
      </c:catAx>
      <c:valAx>
        <c:axId val="778997967"/>
        <c:scaling>
          <c:orientation val="minMax"/>
        </c:scaling>
        <c:delete val="1"/>
        <c:axPos val="l"/>
        <c:numFmt formatCode="0" sourceLinked="1"/>
        <c:majorTickMark val="none"/>
        <c:minorTickMark val="none"/>
        <c:tickLblPos val="nextTo"/>
        <c:crossAx val="77900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Project.xlsx]Ship Mode choice!PivotTable35</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5.8333333333333334E-2"/>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1388888888888889"/>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1111111111111112E-2"/>
              <c:y val="-0.125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0555555555555557"/>
              <c:y val="0.120370370370370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35870516185476"/>
          <c:y val="0.27728382910469523"/>
          <c:w val="0.35398031496062993"/>
          <c:h val="0.58996719160104982"/>
        </c:manualLayout>
      </c:layout>
      <c:doughnutChart>
        <c:varyColors val="1"/>
        <c:ser>
          <c:idx val="0"/>
          <c:order val="0"/>
          <c:tx>
            <c:strRef>
              <c:f>'Ship Mode choice'!$B$3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DE91-4916-B216-86CFF5D380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91-4916-B216-86CFF5D380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E91-4916-B216-86CFF5D380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DE91-4916-B216-86CFF5D380DC}"/>
              </c:ext>
            </c:extLst>
          </c:dPt>
          <c:dLbls>
            <c:dLbl>
              <c:idx val="0"/>
              <c:layout>
                <c:manualLayout>
                  <c:x val="1.1111111111111112E-2"/>
                  <c:y val="-0.1250000000000000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91-4916-B216-86CFF5D380DC}"/>
                </c:ext>
              </c:extLst>
            </c:dLbl>
            <c:dLbl>
              <c:idx val="1"/>
              <c:layout>
                <c:manualLayout>
                  <c:x val="0.11388888888888889"/>
                  <c:y val="-8.7962962962962965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91-4916-B216-86CFF5D380DC}"/>
                </c:ext>
              </c:extLst>
            </c:dLbl>
            <c:dLbl>
              <c:idx val="2"/>
              <c:layout>
                <c:manualLayout>
                  <c:x val="5.8333333333333334E-2"/>
                  <c:y val="0.1666666666666666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91-4916-B216-86CFF5D380DC}"/>
                </c:ext>
              </c:extLst>
            </c:dLbl>
            <c:dLbl>
              <c:idx val="3"/>
              <c:layout>
                <c:manualLayout>
                  <c:x val="-0.10555555555555557"/>
                  <c:y val="0.120370370370370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91-4916-B216-86CFF5D380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choice'!$A$4:$A$8</c:f>
              <c:strCache>
                <c:ptCount val="4"/>
                <c:pt idx="0">
                  <c:v>First Class</c:v>
                </c:pt>
                <c:pt idx="1">
                  <c:v>Same Day</c:v>
                </c:pt>
                <c:pt idx="2">
                  <c:v>Second Class</c:v>
                </c:pt>
                <c:pt idx="3">
                  <c:v>Standard Class</c:v>
                </c:pt>
              </c:strCache>
            </c:strRef>
          </c:cat>
          <c:val>
            <c:numRef>
              <c:f>'Ship Mode choice'!$B$4:$B$8</c:f>
              <c:numCache>
                <c:formatCode>0.00%</c:formatCode>
                <c:ptCount val="4"/>
                <c:pt idx="0">
                  <c:v>0.15389233540124075</c:v>
                </c:pt>
                <c:pt idx="1">
                  <c:v>5.4332599559735843E-2</c:v>
                </c:pt>
                <c:pt idx="2">
                  <c:v>0.19461677006203723</c:v>
                </c:pt>
                <c:pt idx="3">
                  <c:v>0.59715829497698614</c:v>
                </c:pt>
              </c:numCache>
            </c:numRef>
          </c:val>
          <c:extLst>
            <c:ext xmlns:c16="http://schemas.microsoft.com/office/drawing/2014/chart" uri="{C3380CC4-5D6E-409C-BE32-E72D297353CC}">
              <c16:uniqueId val="{00000000-DE91-4916-B216-86CFF5D380D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2000">
          <a:srgbClr val="D1F8FD"/>
        </a:gs>
        <a:gs pos="83000">
          <a:srgbClr val="95F3F3"/>
        </a:gs>
        <a:gs pos="100000">
          <a:srgbClr val="75E3F5"/>
        </a:gs>
      </a:gsLst>
      <a:lin ang="16200000" scaled="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5A1FE14-2647-4D7C-B286-46444FBA6559}">
          <cx:tx>
            <cx:txData>
              <cx:f>_xlchart.v1.1</cx:f>
              <cx:v>Profit</cx:v>
            </cx:txData>
          </cx:tx>
          <cx:dataLabels pos="outEnd">
            <cx:visibility seriesName="0" categoryName="0" value="1"/>
          </cx:dataLabels>
          <cx:dataId val="0"/>
          <cx:layoutPr>
            <cx:visibility connectorLines="0"/>
            <cx:subtotals/>
          </cx:layoutPr>
        </cx:series>
      </cx:plotAreaRegion>
      <cx:axis id="0">
        <cx:catScaling gapWidth="0.25"/>
        <cx:tickLabels/>
      </cx:axis>
      <cx:axis id="1" hidden="1">
        <cx:valScaling/>
        <cx:tickLabels/>
      </cx:axis>
    </cx:plotArea>
    <cx:legend pos="b"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Rockwell" panose="02060603020205020403"/>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206002B-8F00-40BB-A7CF-85A566D5AEF9}">
          <cx:tx>
            <cx:txData>
              <cx:f>_xlchart.v5.5</cx:f>
              <cx:v> Sales</cx:v>
            </cx:txData>
          </cx:tx>
          <cx:dataId val="0"/>
          <cx:layoutPr>
            <cx:geography cultureLanguage="en-US" cultureRegion="IN" attribution="Powered by Bing">
              <cx:geoCache provider="{E9337A44-BEBE-4D9F-B70C-5C5E7DAFC167}">
                <cx:binary>1F3ZctvGtv0Vl58vFPQI9KmTUxWApCjJkh1NTvyCoiUFU2Oe8fV3waRsCaFtnYrurSLjCksEmtjd
q/e0enfz33f9v+70w6Z80yc6rf511//6Nqjr/F+//FLdBQ/JpjpKwrsyq7K/6qO7LPkl++uv8O7h
l/ty04Wp/ws1Cf/lLtiU9UP/9j//xrf5D9m77G5Th1n6e/NQDpcPVaPr6gfX9l56s7lPwnQRVnUZ
3tXk17dulqYPd3V419Rv3zykdVgP10P+8OvbZze+ffPL/Ov+9ug3GtLVzT3acnIkLEEEY8L88iJv
3+gs9XeXDYseWcymNqHi8aEXmwQNXyjNF1k29/flQ1WhR1/eZ42fiY9r12/f3GVNWk8j52MQf317
k4b1w/2bq3pTP1Rv34RV5m5vcLOpDzdXXzr9y/Ox/8+/Zx9gGGafPIFnPmY/u/Q3dH7Tm8+bZPM4
SP8cGYaRl5JTaaotMuw5MrY8srnJGDWp2r4en70F6AUC7Qfna8MZML+9O0xgynDM0tcEhh9RxSh0
gm/H3XoODCHkCMAJJYV8VKmtuu6A+blA3wHmseEcmE8HCYyb6azc3GeP0/YVVMY+UsoWwuR0rzEj
pjgS3LKZhC49heQlouzH5FvLGSju+4ME5eKhe7PeJHkVhOXD4yD9c2Q4O5K2kEQ9upmZMbMmN2RJ
qh6NHX189lZnXizWfpRmzWdQXawPEqrfyniTVpvqcaT+OUqMH9lQIJMRsbVs9nPLpugRZ4oIIeyt
fs1igpdItB+gby1n2Px2eZDYLB70ptu8pgYxdWSaNlSE7bBRz7GxxBGXtuSMAMLpNcPmJRLtx+Zb
yxk2i+VBYnMeVlXWlOEr6o19xKQFpeBkqxewXk+D6ElvLAteR+ywkY/P3lq3l0i0H5tvLWfYnB+m
+znfhOlruh1xxPgUiz0qzSxUk+qIEkm4ae1COT4D5mfifAeVbbM5JIepLu5Gh39lZRq+ZghtHVEB
YBTZ5TazrJMQdSSJRS3CydaaPcflZTLtB+dp2xlC7m8HadA+bhCtpX6dpY+j9M9DAW4dcUKYsGxr
C8BMcwg1j4SQ/KvNA4JPI+qXybQfoadtZwh9PEyEHlmcN9lfb5AxNMnnV9UmpD0m0hrCYL6e+h3L
OjIJgmrJdn5nZt7+W7H2w7X/W2bALdyDVK0VUtTwfvM4t/+5XlH7SCghCGWz+M1GjGBbjFObbWOI
WYr6Akn2w/O14QyR1WHSOe+D8BUZA27CzAnBuLK+jvpTDQIqlomk1aY7PwTUnpq5n0mzH5Jtqxke
7w8zCz177RzUhh5wiyprhwgcy1NEFGJt2yRIUnd5EBzTU0R+Ls9+TB7bzVA5uzpIu3X8kJX+q/oY
egRnT22udinODBabHXHOmcXNHTUwM18vEGg/Ll8bzoA5PsxI4OR+E7ym/eLQBmVa9DFOnjE2hPAj
KRSzbHPGB/xUkP1w7JrNwDhZHKSWXD/0r0qfEVAwzOY22a8jSh0xrNfAsu1WbADWU9P1U3H2Q7Jr
NoPk+o+DhOR9rKEgr7qOBs7fZpzL3QKnObNcyjoS5hR0WbtMZ+7iXyDRfmC+9WWGzfuzg8TmDJO1
uYuHx1n7z6NhhrGnFqNgLp97eVscURsRAGDbpp+zzOUlouwH5VvLGShnfx4kKCdah2kWVq8HCmJi
An/CsY62Hfs5NuqIcHsiM78x0U/N2Esk2o/Nt5YzbE4OM1c5Se/DzasuPasjUGbKwjLZ7jVTGwm1
QWws1c7YzdTmBQJ9B5nHnsyBuThMpcm6zSsqDD0CgSyFxfneJFIxeBjTlMTcXZ/R/yc/keY7kHxp
NcfjMKPid1kTVq+sKuaRshGHSSw6b1/PVUURrHUSG2UcO12aqcqLRNqPzJOmM3jeHSY8F1lZB28W
mzirX1NtQDEjXjbBW+5FCOAhnp4qbb4h+NTPvFSq/SA9bz3D6eIw85nzTTnoTXr/eqaNgVqeIjSB
oPgpC2NJ8GIEZVBqt3A2S/dfIsl+XL61nGFyfqiYVNXmLmiqh7p+zSCNHmF9DHyLtaOLyQwg1KCZ
AuWB9owfO9+8UJ7vwfOs+Ryjw7RvH4cMpbb+66kNpyhEU5LK7xTSEBOJjyCcIy54dE5PTdsLBNoP
z9eGM2A+HmZycx7eBaG/ec11TZQ4QWkUVsu2Az9PbgTqnU1E2FOcPb1msdpLJNoPzbeWM2zOTw4y
hr7KGgQF7qbMkIC+YljAGFYz4VfoI4sG1/LU9dgmAjfQzCiz3YvQy+Xaj9O8/QytK/cg0ZoqIP/M
yvh1bRxTlE8V6F9eM5xQkCZxBUWfuxBhpkkvkWg/Qt9azrC5OFQrh40d1evG1hKFT4qgWnO3HDML
DxQ/IgqkJ4LrxxnxWIr2Aln2w3Iefm06w+X8MFmCj2F1l6VV+LruRyLbEQy7OravmXFTcD8UBQJq
fxXAi0TaD8+TpjN4Ph6mA5pqH6d/eR4+zuFXYKSx4E9RZ/uV21R/AwjbOih2GOys3syqvVCo/RA9
azwD6fzqYP3O6UNZPQyvh9FEUDNQoILt1tlm5bYW1jwBIHbm7XRsRu1M/uPnMu2H6GnbGUIXpweJ
0HmW1q9KUqN0EHmnIArFAPsCA2KiuJOjBEpO9WpP054XiLIfla8NZ5CcXx8kJBcPn8tNFb9iUD1t
80Q1LcMemy0mM5XB0jTI0mldev/OjpdItB+aby1n2FwcZjn0xUO7ec2CQOzrYKijRYn6LiKYJaSE
SFRwCPA49hYaRHJPdebn8nwPl20/5qjcHqbGfGGo/w+SURQPMJTPfEVnVgZtYS3UBjhS7vRqFg5s
WeaXyPUdlGb9mqN1uMno+UMf3r1iJRT2roEyYNgxsENilo4SUx4R1HkoMAdzDere/Fya7+CDUOKx
7Ryb84PUpPflg/+qGwlA50A/UC+wq+SYBdTbjQRgc9gMlp8Lsh+Sx3YzON5fHiQcHx7StBp0u3nV
/TeIoG2F7Tc7Z2/Oa6KwccBmtj3V4G5DaDilp07npVLtR+h56xlOH347SJwuAxxF8eaket3lN4Rt
ktrgA3b7N9QsOJi2TRPEBdNpA19eMHpPcXqpVPtxet56htPlyUHitGV3X30pG86HgejEHvYtDrMw
YVrKpswEIydnKc9L5dmP0PPWM4SuFgeJ0DUsHg6LeXjFbaBM4KgU5DYoM/xqzp4tKUxs6VSF+CR2
eKpGLxJpP0JPms7guT5MUvSm3gSPRuYV6DZkP1jFxrb2XcHaLC/9cpaKhSodKmeR9c/k2A/HttUM
iZvDZAluH8oE3M3rgcE56tgExX+z2BmHQEksZiuJ8PnLa7aX4AWS7Ifja8MZIrcHikiITTevGqhN
BdKE2grHC+y1XJZ9NEVxnD0uZ8+ReYFE34Hma8s5NocZoH18qOo3t187tTXvr2DAAACnKP185KKR
xTxzLSY2sjMLaeeOq55FaC8Waz9Ks+YzqD4eBplz98PT3p4i9ezO//KkOxBtqIeakNq/1RMUKLYV
4pCOx5I2/mhZtyujs0Povi/WfqRmzZ/15P/phLvvn3739YTAxabeLL8cLfjkALwfX/3SXZx5OGu6
y0P2ath27E7uf31LmaQY569HFk5f8iyDeV6m+beGD5uq/vWtoeSRmE5bEwTbEizwQCAZOig8LqHo
+sicAj+TCnCoykQckU6sGs4+nI7UQa08LpsUxXIWsqtqqmrBJQHWgpgMlfbYkE1xItLXsx0/ZHoA
Q/J1UHZ/v0mb5EMWpnWF1haen2/vm3rJkUlj2klGLUqEzQlDmJPfbS5RdIbbyf9wZeeV7C36bjQF
98fjsPKH2ltk1HSSoTo3aq6WeWLp2mltERWOzdn4p0G1JC4Nybpqc+OdB9mXQ2EkK38oMtfKxuo8
89N1ULLm1C46a8G1kmdQNuOqSKscJzj6xlkd2sTJeSKvWjvvbyJb1anTZJFxTPIic5IqKlxZVYOD
7yMrWhRh6qjWY8dRoTwXcvdOIPx1HAbnkiXlKVU8d4LC+70bi/d9lS0sjKPDk5ysiypnDqig2LW0
PCXcW3hNrBaBX9w3gnSLJsorN2nLyC1ZOpx7pe8vu9pc9K15FxgydApdGUsvishqMMfxWGSF76Q+
PTZSkX5UQxstqzwOF6PmS92X78t44EvDj+tNSWu20lZiu7nIyzVLJJ6fkMrBSPFFndpqPVRNeGn5
QbZICBnXeUyV22WD53R53q79OnpfDsp0iyoel0kREqfBuQoON3O2DEzBFn5oCKdLmt5pM12dxqF1
HhDlOYQll8pMumXtWccqadY572LH0zR1BpWVLme+uaCeeWyEEXFFMNyKuh3ctp46kcf1om6Yt9BD
47ulMORS283npFIL1vfJaZ6S8Cwvw8FltF9mo7UyQp2vxFikiyaWhhMiI3UKIdfKU6f1kJmuHdPc
CUfPuB1YmDnMbMSyynLbYU3fryj3lWO0yXBCsyC6tqJ8PKmI3S4sqytWVU/EilbGsKh6ky9SJaQj
bP+4byR3Cib5UpHoU97n/Kww7JMh9RIXwWSxaKqyc5j2jwPWWI4q8mKhtbGMo+I6q+St3Y/vItpZ
jt9KvjLS0FwScwyOrTzZjCL6FBU1P44yr3S7qEuXpoqM04KqBz4a0aJulVhgTlzrqndkhylhl/7v
KouyVePHg0t9T7uxX7utTUaXV9p0SC1OChqRTwMfiRuX1VlvxJ/HgffLPrDzZRRGw1qkfuKOY2o7
hsZcCNOoWFh+ztfByJslD4beNTU+i0n5h1HVySK2em8h06p1q2wojokNBDN4k5WMknLlseimpNI/
T80gWTH7s68q87T3rcIVuTSuNSdJ5TYy4AtLh+Fl0sa2m1bSdKI4GI7zUJXXZtrbC2Kp+HK0bL6o
qvEcp8PqlR3F3ZJ6gVyNcZMssPJtLdOe+E5NDfNDKMtxaY5xsiSVHbiNiOkiqFnkZFYkTwgtPTf0
7XZNqX9Si5aeVYbZLAwa5DeNYBhF22MLyiPLlb7qFqJLCscUWehWIjJvBo+bTm0QCc0txlUd5Jar
mpE45RinV7HBhg9e3pinpK464YB0DEK3M+JgKXO7W/R1It1Gp/GSDVW8gqjNO8tIGW403mFbmz7O
Ynlh8Phz2MrAjVJbn7SF5TuN3RoLa8R45mMl1lagIydk5l+9F9iLvsvEad6O1IlkfWXa4UmTtvLU
Hq3Q4aW4lF5ULDuTZctA9YUzdlouOO9rhxYKp+vqy3DoP3ik+aCbtHbMKCTHQ2g8JHwcVrocz8ra
ehd2uL+y0uNODoOT8jRdWb5RuklZ5YvBaysnwMG5DuHhpsj8zvHt8arKaL+22th3dGwZTmc3tYs1
iWFJw4wuyrTAlPJleT5Qa9UkdKMKljt2GDG3TSpx5dHAdxNLLZvBcEyo2nHPi4e20p1jjYN3IcqI
HZuakFPP1vEq0rRdxkNeOUMd54tOJfY6YOb7TNNPUlbvIp9HJ5Xob+2ushwrlLWrByZPGjNMr5Vq
P2qv7BZ5bj3IoOvc1gtrt/P1NSXNmcXr8iK36WmYlYkjskyfa0s6qVl+0IGXLjwW2K5XFH+VZWMu
QsU9R4xNdsx5Ey48MUTLoqv1u0F35THvS9sRzFNrHaVOxYJParDV9cCHdaZTcjbKqFm1dChWta3b
RW/jiek4XhctDz9UsXwXETih3vB6J+4U9Jn4elU2QjhmIq7yOAkWsi7Cs6GoTvyyyJ22ZYbj1w11
dAD3EiSF/FPH/R+d1zRra7Dus4a2TuDrYNXQujvu095Y+aknXCtp1ftatx9M3wqcgvNJ8O48LyrP
rQXN3cS7zKIxW3YyXPVF2DkwaPqEBMbHRuWRUxj9PQtzClvYNCd2O5awNWG5HDxPrmF/w9Og5d2x
b8DKdbYh3Ka0E8fWlB2HIxMr3+rYiuqcuT3PybFvRR+7NhQno2FfD3V1VsVF6eSG/xczcutUp9pb
GZYeHZ5LshKZZS8JT8xTOzepk3F48hFWdVXKMlt09jCy9LOWVVrf8LD2qhhz1ihUuu47I+S529eF
nXW3tdcmFlSxkFWknQKzL7Hfe6JUXe5YAY0nJcuiRFRsXdAsbIlr5ZJ6N6zpUiZjZxjKyvaXospg
vWOnGPMujJ2UeuKS8cSS5Z9Z26djelqytrKUG2W2bQknjXRoBNpJ83IsS6ytIWbcBbTPIrK7LB/K
0A92B25//fM/11mCf1/afPtwOq/7218o0d4e9P3Du3AixZQRVPObJmm+fte3w6ankParqLMgeXs0
+Hci6B9efBZeP0smHrOWL+E1/2FwPctJnkTXU7tdbC3lkbIYw/ZGJEcoKZ0C6G1sjQ0oEzuBFVWc
kIPj3GzEz7vQGgsTDCftIpvaHR2+i6sJ9hMxitogRVCOonDC238TVzMkz0/DajwRy4cKCTa1sFEM
x5M8D6s1icqUdLF4sIlXN2pJc54b2jXzNhxvhWjyeMONUlSrtBiqAZEg7UXQu0bmmZ/9tOSp4cJk
x9apCsTQLGJlpMUahlRX51okuTE4WdyL/LOI66jPFoaUGsbatyxOHqw+G5pLHfSW3ti2yL07lrBC
XvgyLBAHJySsIArPRZm8D4hZd+nC16KMcyfrRJK8I9ZQQGQ/SchwRhOWRn8ZVZuhzZN8aU/ygaWH
Z2OEQjnKEanxacEPwwVkn6YeFknCJpCB/eB1GWKcdZ1wzdeat1VprcfKr8POHcMchwBq0wupt/rx
48mU2jxJfSQWEcF/oE4c5CG2wKpZ6jNGzEaUI8P7iMQsDt06Y4IFjlLUKKJV2Xd+WS/KoPZ54Bjc
GPP0Q8cRLVCX8FF27LSWQQpjlWUFK8kF1soKXPuxkJjCT2W0UK/GsKUdNBuK1adp+XyM+iBEOFQy
414aZWvShT9aCNxW2uY1M520rKX8FAvTq7Eo9jWX/Tk203O5wmFHYL8pyrHnz82bIbMyg9n3/oA5
J53WzHX1R8A9mvpOF4VN+D718GsFtRMEGThy58ePn2WleLyFw0pwrI/iOOEKOvS8275oQ8PsA3YP
J2IVzBWdKcUGimTUJ9kYWvoiNEhGzllcDM1VXJkI2h2cRagxKD+WBDTlcwAExfFCOFd4Kq5FyjAD
oJahGQ1x6t15akxFeZwVeeINS8NDKjQcD3bZA5UfP/LvnQcdgBUfHNv6Zb+J+bzzgRV4OhrM8p7L
Dlq+GogcSbwSZddUfBnaHpefygajXjiVxArGp8wc2lIt2zAz8+4nE2EyVE+UxEL5A866MFEViR9j
wDScKWnTeXZpFmP/uS/rEqNrNrEJKcy+Y8JwerhK4yqncTHNxrrLprcw95ufSEFm9tQyBcgQ6CrM
BY4Vwjlbz8fEV2MkVF4bn3E6uJUY674OJrVM+izAbzI0XcRH7oZJNSDH7BVlGBsRmkFzleQyGtzU
IGV6pZIgKdNFIbKSIs0J0+rzj5H7m5ioicN+ewbqBjwIh2l7LqZd0KoeKpl9TrUwYMMjWK8Rsdhg
1oM4Y56A3a/8BudnJ5FIYVHLPCmJWNtGZLQISQJY28nyDwFapeGo2zPex3mW/MSsTLTTDNaJuaeo
RqYYWzmdcvLU9vasS3OVjuxz5VFpJMuornLdfCjGOsxTtyvA5mjXQNSJa8gpk2xY2PE4GFcgJbyT
SpU6QkYwjuZwlgRFWntOCoLLq5HkmYa+lInyR6TgTPUwidSIBpKemqPS+NY49Lqi+ImaErDZzzqE
HY0oHFHSxNGgOFdKzCwG5kRatGmbf7JEJiLh5ibqsAvH8xqlSpeMlgHT7g1b66kbjmvNF3OSE8/G
pb6rmSxWTcd+rtB8bsVRUIxgRCiC0xUnQzKbFnEfV4kXZPmnvMT8LZasim1+TknAhjNWNQOGQ3mt
Hm+ToB8Gy2mCsisCFwa/k5d+Ac5kXSY8Gm9Lo6nkhR3KKUDoeZtodRw3YoInq5jCFBpaS7SXeRnF
4+2oZQzKx9R6clohRh8AZakK8CFDrDre2knfAzsmIpB+TjWafm0vckTQ1UpazYRd3PshAoziy+OV
7RtD59hZH+ErMgQPkDw00ik2qHORxJu+kmmRr1RbkvaKs2ys35Vl7JWO1klJE9fwvaRf+xzO9c/U
Tj1+25otwSSzbB9xRlukGUKUH2vl3IRj9C2coQQKnVsSpfmzqcG8IfWJyvWnEURH6Ts9WArkph2I
Gn3CmqKDPfvxE+dGk04HblACv42iP9C1sydWpVkFXcK6P9nYTJOxa/hkeGhlxXDesgUv9smL2IhJ
2NGmrvxzC4YF8/THYky/hPNMKcDsSmrBcYF4oRxR8nMtH1nbFKCok9uEp0nNnDprhPGQFUEBaxTE
VUqWpWdl4YcWiREsTh6IzF/6dk3bzMEpSJ1uweT4xZn2bHnVs1Lbg1N1RLaXtW2YoVuIsc/OMInM
wIlM7oW5wz1JJmUHN9leZm2A6OLEi+J60vwWxcbvsaRu5YPD4pL17fGPezy3aza2lZsIN9DracEE
OcHzHsfSC9KuqKybtklNBLGiLCmC2Hac5i1HkAUWjXQ9pm0fK4Y3v/4S2Royn6Y0a6KOeldeL6cp
TYtwTMo10mY2mchirEyyKnSbV+HxKIYYWueBk8KEJYOdQDstUkCNftwlOrNsNiIgGw4LVg0IYuvp
zFQXLE3GLErpjV0HDLpV5/4kQG2wZlLdL3qMLUEDZPMCkBG1C1s5mZQyL+BojIAgjCe9mD7KihjV
/VpFFl+HnZ7GoRi6TF54RY+7woBNXRz8RFar2LBKtsrtsmWVO8BfoLs/6dosA0DXFI4GpgSqgtUF
xHvP0ar7mFi6yYYb5reTparLAlNr1GOY3dWmHU9UdZ0V461F08k/JkZGAEgvE+0PyzGRpPZXihlN
d4MotcRwdFbEMPtYO8KapKGhMMV4p/PJujUwm+uQ5h3MWo1YAA8E22DiL+RYBEOR+BxDUddWYNSu
0E0ElQgUjfDXdnwmUzhtjvhRpD3TURvhAuIaa1oDwpnjfwt1STdyOcjCuAa5kcE6bMNbGth9G7vI
LAM//ZlZmLmj6ZEcP3dCTbglVOjNEy8T1AuXeW9dVw3BDKkHHBARHsP3Y3x4lPNMLL3OyPrKkZoN
GHDdeilCFhg9jFJX9rr+YMnK9qKVV3MbxgAK2V6WWH6GB0gMKH7dg0G+2MHmF12Koey1nUJXoEUT
HH7cT0AY4DjxpoZItZdmlmSQRMQxfFMs6ylP/fFoc8We20R0fnICMBI4gRIbteeZDaLWyvDNfrgO
gkFqz6mbmOWu15ledCHpyMthWQSlxLqEolRFgVOWRVicmrphvXByRDvGWeknBj/3EhCtbtFlvX9n
htpcg8bjEmx8mul7HumxvEwymeDn2kaiu/e8JWY/LuwIqxe5WyB+rJpV1wm7vSiLwOszRyZmQt4x
syRqkaYlGMWor5vSc7LeLsbICdK25L3r93ELZQCH1w0a9KOIeLRSIEf5ldT1wH3X7EnTNce56gLi
IX7z/PqkDixEZq416m4ckdZiKuYnfTx4Dai0PJKrVlk+W4jE6MfrTmY0vG249r0F4zUl7oD8NBsc
6ddYAlIh7WLXF9pf4yiQelFkZjeeeSo1zWPSkYCufAOMv7nM4yzhN4No/di4UZnZ99d93bP6HOsW
qXEJj2E196KUsrwZrdZPMyfPMhJUv6t+1PExiN+oX40Zt5PMUXHGaOBa5VgV9meSRHZ6H9AcnN0C
U2UoHlRTd53pxrqrSLSuvbQQNhajTKHlsZcYoPMVsYw4Pm5lTisdPAR2ymqMck+YXfLzkWUtpvRI
QKQHvzNp1tJcpikHEX3SKC8M9LtU9HHhL6PWr7v2XSc8PwxXHk+6Rlx6KWXFiYx44NsrzBXJYgdL
ASbcuq7ssFOOb3BZ1IvAK8doOOn8ygjC4y5M4G3cWHUcBrbNw0b8kRmNFNUJJkdneG7HELaQiyZH
1KWcemB2L99rall4q7cfGmGocQ0HRnM8bswqXnwem0LR9jSSZe7TNekNw7LcIRJxY4FYjkiiHcHb
yS+awgjRHZ8JOJVN7w3YI+xGIlDCfz90eZdbHyLPiDq9smJm0PwkbgZlt+9lxESonEKpiZOwyloE
8a3le54xnnGuK4yUgQVhkpzDaheBODOYV1r6HQmxjKk/RFEX2d6yi2AI/GUWYmtl6cJkTSINraFN
ujT9YAiLhZnHUWkv0to0RPoH9WmK5yWRVuqm8e2icEvkwRhZajchPIhLZDB9CeRHyOIUhZpieh5U
6L2bBwRs8CoKumnEmK5B3TtZFdTGVZpYk8nnbe3bWEvq6gwTYEwRbxzXqkxwX77talCLEcNXRBZe
8CWVh6fpgCAXxrroBA/JeUDFR6L7aZxTriJwSUZjlIDCSGM74A9FgYSmWJVhiEjL7WwyYEUutAPR
GECQN0VzW0dpE6YYLyMYs+OgGTnpz+3ImkQOgXQ+XknMLDyB4VLx2TP6aYLJ0piQF4OBz7RKpqFp
W4Jb4WKxHg8ZWuwuRx93/SlLxorPINwCfCb6PJNXseCeYi7vFAggJ7cCgrHYzR5vrBS+0oqMqXNe
PXwZjAazpnR3Ma4So5j+YpWIz5kZlsbVbqiN7e2Pg7y9Dzk6jc8tmicQgKRG0H6OQ5mH5XGYsgGd
LuiIX8l0fMr80LxCAu5nyhFboLKxrTHVkHk3pX+SEjV4wiFx0A7yPda9M4xSSxONW2gOjq10QTB4
rXJic5iCXj8RFB9qyzeLz2o7glkODYJd2/YpoCFyNDfPUtmR9dDYU3ZubqHdTg/pxRrjI3mIFkth
6anzvRwCzFOflNNjAh5IfDhkhWkFNyMWNpr6FD1l0/BuJ9LYDA2kRCenbyFhWaEdykoYZldVY1H/
cUCNsRvxR6ZZxq2lYYo0jk5GFIP1+bFvgtEyl13YZNBpFfkTQVN1wDdsLVp8JtJPMX0qgYgVnS9b
BLvvK3DZ0xfSdnrjrW/jTafmpA7JKCb500b6QXfTaF/74SrFuq1xFRSM+GwdV4NF6jO2nSthVKna
Ot4NuYraEuL0IYvxJfAAGR4e5WEMP9+SYpTmDSK3CAv9eWHUaeiale/h4SIK8NMvi1rn4DY1CAMw
S4ApaE6szJ/UuYF/xWfx0MjIXsUIFvvhlKlK99m65pmZJK5WXCet41U+aEOiSIP7g7qo8IagUeiL
pGjw/yHpQKIJsyNgtApw+fqijWssJCLUifB0EvhZeytTr0cW4A3jNPc7lHSDJO5ZQWFh7DLQjb3U
CVxssuyN1FPViVBwVf2fpuwj2BtfZ1kcr3d0clTroIxWTaCR794NvMJhJus8CjAcx+yLzhSZrTFg
ldfF3niLRc2sq28K1gWdXNfbrvfKrzBELO/HGD2K/a4SSzmaBFauLvk0fKTPp1kDvmqa4lv+1K7i
DiNAGjr1tw5DircSExz3FyGoUBRv6BG8suI0TpUDymKQyTnLSYk75ECmHLYVTYV5tSVZRiJ06a2a
tCg9euJ7xYjvGLcMoYe0HHxdIXgMvtQjMVLfJEHulLq1BjEhzpJYTvpUc6zGha4f2zVMJZPeAJ9X
DbA00Qq53jR4TcgmqoA2dgwuPtKpj+Y4eA69/LNDeOYZp51XlWV4oRjWmAMna+Duzq3YY7L+nYPG
Grxl70XGEKxklwtdLUBdYGeEY4EEkp+4zwhScjhDBfBHg4/olUyTyW38L3df1mQnjq37i4gAMeqV
Ye+cR6ed6ReFhyqEhJAQCAS//nw43X3KVdFVt+M+3Ij70hVtZ3rDRlpa65tQKTuWmyU2wuJ7/ybF
rIFEx13YxcvVuqeK5Y9yd2vwbNFMA1XYzUizz6i3WF/BanZ8AyIJj3tgZghQ/DFeHihV36FfRWdN
lV7N54xufIy+Jr7P+rssG83GTgnR0xz8vnaR8KzBiRb3aTn1wL+Dquij3H4EIrnK+UPYjqJtKzDd
MfdPa47eZvxOl24ZydvECkATZyvdomgVkH2SHyEpIYkuHU4Hj2E/ijR6yjxPqYvcwdwLSqoFfxjk
S5mvYKZ8/fNO3p/laASg2Qo+4e24rR/lpu+Xo/7RrT2qCbr/Y/N2kzp+YviB3jNBjj9LozDAT2zt
dvwgi4FOqAaT+8FtdD0z2MotukV2t89bBHUMNuqxK6k6/ubnkkVPiUpEITfCX73j4Uc5DaBa8puN
8zIiNiweHM/bVZdrOAA9T7adUXK5jsOxy9tgP+DACTwR/pOgLZsvxz3E+k5C8A93wC2PK5cdmMbP
Pz8IrDOOtBFLJXh+n9iGTuy5LMVgXPIo3wuWfAcaRzjcsRqCfjxAyAmsd5LUqlWjZhCsZS54dl1q
cM/zChZvuepIe7RxHPqE4Dlf+uOy3I8NF2iJc6RkqTs2uSEHzVgPqz/WZM52Irsy5dOgVMNFj914
ev9CgAMfRU/CC4l/N5miQFxzEveg5f9+vPrTQA8sB/UBK5iguGXRX2BlPgO9B15NnrnWGa46b1uP
3QBVTH83Bsmxg/oFwAsvl248rv3vP/7AUf9AVhwfj3eqIU/9eJENPv9POKt1XgeQlACqei+NAhgw
rgJzAHbS33/UnwB07KYQal18FiAr/G92jPV/0E2uhRwLhlbyX2sklF7rajQsSe4R8nasbprx46G6
TuAJ68QmeGQ/i+PfX8uvEEKKty8CFcKbsosMdDjWOfn1WtgSE8C3on2G2BNlrEujox+fJrzVp9k1
Wud/+p7/+oHwLAE4gHiVAFw8ouj+ePOS2zDqVcieRj/goGglTvzLfJMocz939t/fYHTAdv/7YI87
BHYbpjkcBwS62T8Dmb4XSTvMffb0s2KsfD9A+y2LtzQ9+WQqlpMwbLePbo03USs3HPU8tigNwbQn
OI/+4Yp+Xem4IoxSR0wvhLgpMhL+TEhBkRms+RaPT/37plrR12GPeycZ6npXLB0eAU/chp1JYxwO
aC0CflyIMPHo9moZMdmfUhXrNCw9SstWodSP+HHsDxbddRv8SWO1vtNu5r3M/v1N/Pkx4sHhPd3Q
iCIKLYrwCs8/PcaMjzPxwXLHJ8jlcOL9aITMlA7ucQsKlyD8/P8c6kpBgMAOiveB/Qj6OIIJfv28
3KMbQeqxu/t57PmWj6IMNSqrLu2EvMX/7vMA+R8eVGwMZFYlfykH8cqARC+duHs/ltAkH08jlz32
xTCNx4Hx9x/4a/0BPgszBRbqIUpBECD+/683uG677+yeyot8CKw8VFsqjz9nFhvmn7bgXz8Kj64A
gwf/IIbMP5c6xYiCMjdrL95bkSUFOoJ1REaF//z9Xf2UYvxh/wErxEdRCGR+EPNQSv96Y2EIXibv
+HS2Own51JAU0mj04Eijcvr3aR9AaFd6aoGt0lKxHdNiOaftHKlrnNaQ4LSVlgbIzw1JgD2ED4ql
basvNvQGqb5jvpOR3ypGQDm9TeOoMAZZQZJhbFTvdjJXoQ6zSdWFTQG13cQ+0nH2QN/5PJlhGInv
2aCi0d/Kli8Ukhm3ZF0ETERAqnGBQSPvVN0HwuBR/GxQ8gC/xkv53lagQy9wWGQ/ytj7qCHXEKV7
5YqgdGM0PNqAdSEBGlpNCswJA3H4AbRYmcvv4qk/mrngvbcxIEex20MD8W9XSuh0o70cJkuHrs5M
3gtX/gvyGHFs8vJnI/OjgwKztuL73cfiOMTzcQGyhNlCZqQxhcZHKompYrkKwVZ0bdV7hTiyM/D8
XvQvMdpeGt9l2wxF/KXIwuAAA6bFAmfd3ucwum4T1NEcol3ArkBgcrAMpeBzoVkVOMhGQ1WOMOKn
5IGO1ORr047Y3OOHdKPLrj+AbzgYLfSAIcnuNCS2OvvQGaDNLRTbCYj8E7djFIlKRWg6f98wek7F
VZr5lXyOUr/NxR1gM2YeB0qFJI0YIP7FJAxbhJ8ruCTApTeD3vBs69WT3W5lGACZWCq0ZrAyVFBp
svVG0mme9hJ09NphmqaFBS/a8XA6J2E/r1+zUMmN1yxBwz2UKh+UfR2AvASuLN4pt5+1aAQf3mY3
hULdFqeB9xlx6KJ/9FkAvo8+cRvm49B5Xxr9j25wyHuJkc1SKGIg77RhpqA/nlqd4zKIlKRcZbDQ
Dyjiung2Aw36k+rSNoXIs12f061LRb11Kzt3yRJfdGG8XyrrlwsgGfoptxmpPE35Xd7NPSwAyWI/
MCzqi6RN9VRi9/Gvwpr+tQ07XXsaMcyifTyfMewCUiJDeg3F5WctsR2H1WQ32dqZOk84x9MNA3sS
uU8aoTt3v4t+Dht05XNTbGHcY8Vm6hs37plEibm2SdBeq2WaIZ8EBA0hSnuxaAcPBV2Lx9zwEby+
6b530wjPADdtuUGYXKeMjlA/E3Xa2AAWeDBpgn+62IYqEUN+WvFPXhaYx75ar90Zugf2faSyP0sf
QT26UZGeuAj1s0mAzZc9IJqpDGLdvqx+L7708F9glHfqw1qQrgnJHF4lIeXQgQZBfJMApjvZeYKr
W+TsEeBhB73SHNPvEagezDORiZ4WInh3MtsQQKWu5qdpSQA4oBTU0+bdVTzZTZapWqEqzik03q/d
Quh2CQWC+zZBnB412pkZY06n+FYueDnJb8Wc5qoOWGCvFIUcoU6iWTz6JZaYk5S+Tqc5GitWcP0l
FJO58cgru56y6FihLD041HZZrzza2dswl8sl0O/gqpMxJ3WB6vc9WtcYCtq9iDjGZhO8rWZcfxuD
wB+enP3LNAlNoCiAEpfu+4SVy3vTl1BMWVebfZX+KnMt/AphZLq7LcpRiDFSVcsa9/EV3qzamyvr
R3sixpHrtFe+BNL7MV23b6Fj7C6JsH2Wyc01oMWwK1uvlrxONx03ST4Pd4Yn9m0zHj1ZCHq7nUon
oYGA+6ZrU1MGLk6+gJmGB4T0w1kDKChJqOZHHw3yceIQjVdyntuXkW/jq/VGkXL0zlcsspAyC1wf
GNcCmBs2nuewVvhifaBk4n017Iv4IpTZS5A86iOE/GNpzBLBlpEUl4bYAsrmkF1Bgpx8mYrM3wjg
/Qtoh8ThQ9lcMheMmEhde5MVge7KPpL0iw3Q1NQF+jNRpmIaH7I1g86djFlW0W7PL+ZI8wfodKDt
WLl9IXow58X56CzMkn2xMXtZMSe/7KPai/Nokq0Uo2p/2/CFnPmcO9egDdyeZ0tTVtpkBGML50gZ
8mW5zKg05xF9aFS2+URf6DDTr7E38Qdhmf667Mv+m8MCr5dck9sEwoJziJOiHv04P6O/DMp0HZab
wE7y8x7q4Rz3EYMmCnDyHd/CBGeZR0WC26AAHpTK7AKvP2KVmQZxlqmzL1BVxbj+hVxF4RCfRBZP
b8Dlxgc6cHsRbT19VgruhBaWrcbnKLkYg1V3NyThfGVdsj4ME7MfbFEk32K5oDiQcVvukk1h8wDT
uo/i2V17m6+XMDfEGrhNMZxZppIa4zEUloA9KKTmlt0wxu3jTgr+UgA6eRv3Yv6AA7+9wGbLb/co
mKFhggS+pyyFU6KP4mpWtK+LfYO3I4QK7LS3gX6QgOAfWq/NWEEZEp7sKsY3M7ukxXC97zeWJu4a
QiVI0QOlP7TxThVqtvJNnMviIgLnVy1mT+6LpY2BzNvge8AIpHI3W5rsHa025dHr1rkDpF3cyDRe
8rkJkYMMJ11PDbtZA9M+AGXpYTLZho/9bL/gd1oAvV30cVLoYITLxZ2nAvLL1ETdFdWGfHYBc2vV
8zW8hdTHvXRkWcYzJ32cVJRH+XXCtC1OMH4N9ErBU1SDx032cgHfXRd0V3kp9pkupYrZcKcD8P3X
WzDm+K6zcJ3tzUgXED2Rt9F6OSSjuo99EjzmA+1MlXnLD+uKsU+i7RbVgPLd+LXqpO7qwA4pFJGM
RcE5X2ARetqKwTp+PlqPsKaj172W+Nb02soriZnc9lWUo3OpUuXYcgu0RExV7KL2w5rveqt02Gc3
UBWyqF4jtIjXMwbx+WPaYfqzqCPWzGmGxqkdICu6WOYsv0qJDwfxYY83BifF5seQuiuCYhdeFgkY
gfPYb4Ot+TKl7pnCoiegwGl7aksbsLaXVZBQ/9zFUM2UhCf9o96iYIfVBlNlFeYjCW9WKvxQEQsc
/zbvUU5rCOT2WgPZuhJk7iq8P1xezcHmJ3Hfb0FG9xhf/xB6VQOnUfJQaRmSqvt5TkQx11smsp4A
YJ809kMBerNy0UZUk0Su5zeSg50t1QCYt9pnPw5lrDYQP7kT8mLoklQ3LYjCW9kBJq2F7/xF3CZR
UWdFyHNAYsJGl7K1BnSkS/OtJCvY72wm812QUp9XSrBkKvNExoDigNl9jExgv8PcJurYmo2ctWZR
3LQLJ45UaOF4oCtw85Ciwf/Ds6ctSHSOxswVW9dXqKQzfkCHQYegNRShscgabnpTpu0YedpIlUc5
bwzxOk1vo2DJHNyfg2IXYiySL+2yfN533r603HxuqUlFiTFBPa/QdjSsYPYc4vAIUSQyC/or36/7
jfR3Nu5g1uGWVmY0OxwhkGmaUqlUPdsBNitrsw3mrS5BfV1m9W1u2X7KdQ8ar/XsFgxjEVaRn9ax
3nHYJA904vFzDgGRrbsFWA/WAxZMCT3c+j3SRj4aeFmLZsrz9mbSg3524zS3jfPtwi6BGrd5GShP
L5WGV48MY3+SI0ufBxlGDZ25vpYsDW6J9Mk1MSAtdTuBvKYYi2pCGHK3XO7OuyekLxGO0as6pMs4
NSbK9B30g+t8aezKSjqtoa9G2YoqyabFlDRSDBpSCCLd5ZTh5poNIPfzzvA+aQbeezwL8Gu1xaZc
y32TsFM5gsO/y2RfdwL9BS6BPeHU6U4up3DJDYZ/FF0bfQby5k8Q7dCzDqk65SYXD4EILVxiGX8N
B/XSCyjBWgxup5ww8aZXMms4lbR+i0NmrxyJYZZi1oui6gCOXjFDcNNtCIS780uFYTe+FxhLrpY1
6r5JHuefJWujVxnF680C5rZOYQ6+jAEZfwT4TuRR07wpYxGOtxljMfpWFMdjESbfEnkMw9ugjlPb
k+mrXoqga/qsAxEKMFlnl/DvdrqabOfhd+13DbAwX2GHjXvUkTKDNTa97c1EvnLOZ1mSHtdQij6H
yUzi360Af2FN8M2klypzJK9nDiGnRa8l2ytl9PzJYGrjlTRxHH7GwbvakgbFulwEs8zq2YjgohtT
8nLoBk7RvkhXdltg7tPUi68OzmgcD5g8T9oxqKE0S+MbUHf22mwQlZS2RUtz4ydnvkoyezgjATMu
Zbf0/ts8b9gr2JSY05wBivl9AWu1lGDklmYQS3wFkLqFZKrzO5p5yEZ/Q2r7wk4wWc3XyYb5rQzQ
jsx1z8YgbYJRQfMb7kv6cZ76/i03i6/kFE91HwZjeOfWPHoGu1ZQqILQw5XZvPL+vKKpukL1G9bG
j5zDiuYpWk+oOAJ9F/M1CirHDiXepsLUNNYscBhAkYJFVCVccZHI5dQuGagUJSsh0aTBtoYxdqnY
NnYEPXU8sP11mNwg74mO1qnGVMEkShrN9G4qG7m2385BSMSQ3GdwNReljMYu/tJDNhoM1RIUXrAT
CDPpw1vJdaZphWkbVrfS7VxNrspx4KZbzcFfFX3poOZOtnpYNqbk9VYwEofV5DCAmYd+AToUlx4y
b+rgBjRj99q2MtFtvWKrgEaBGycebLn4UWfzqUWvNlw67gL1+zROfkkbDv2TGpp0BNf2zEIC7uVs
IJSah9puSRCKB+GMxHNIAsilnICSGRzAAjU+bv83FdA8xPc4iWGrqeE+fU3BMvHnd7A2MAfhMPf0
gEZJxLy5RsDLQd1DL3DwINiHe/69TVjoszN01Tv22xhNtHtzZuUBL4cCQBdMpJKJNcMRgXI8f3Qc
gEJxM6Oh9HehoOGWVK6d3CjPO9gtPC0ceUKLr3EBSyyswv3stuE6dri9vew0VBZTBdFLrNhzPKem
y5oMQtUuvgqdGzcNHVI3o8fB7NCOJ2MKgXoczLqWUCHdEoi50Lobioq50Q5NVJGcuzlX22aAwi5A
UrsKkirXr0nTDj7p+sasUNxQYAeDLm52tH5Fw4I+Y2DBFkaNg4N2pEmTw52YnMH7qY+mcP1LAHUN
/Loa5rMSnlK/N1CbqO/hINFlQf3OrWx0NlFeLxY6FV/uZAT5uGdu+6Gyv6JduzwALF0ugAN3Nzpk
cSVJ5m5FtG2qMbGCWGuhIIJN0D8L6tf8ckQLl5fxYLak9MMqh7OdQ6gYfWHWAeacRX43e8hg77eJ
YmWGc9TVc7xvT1MXrB4NQtA36EAxITJh0vRsswTGcaYK/zXYmd9MGbXrGD0VspNpveKFCt8sXkZj
y0ksGA2GPVgwjVgR8QbthJ0uHE/l8r0NYIoNKnTUZKh2ydsTfFoLC07KRQXEObA1DxULE62bZAun
i2jS+Vu/wHI+VTkjra4AKHYpJtR8m+5UkcH/jUAMN79C+gDZBDSsUNlV0HSMCxqkiEBXBHDrrsXk
rcpkRB9+60G4+XKNZd7kMuuvgnbSkLK7FOYKaOuMgnSDbG6qiyGloKSCmZ/hW8CDyX0blDG0dRej
6UdROQBmX3cIFrA2GH10Qahxn7s5ZfD5Pmx42HVCWUEbAW3FbwHESwAPhWlvApTh6TOGy5U/5kLZ
o+uKSXeBDia7skmedl9RIuPtHC+JeNJrzG4hk2y/tzbCN1+su4dcjTkgI/ve+dJ04fpS+NQ9rLbn
uAXY2MAO50qjmuYKZgWZ0qcI8GFeU6HXywigRVev0MZ8WuMEPsJUTsnFkAgBeaJNn0fW6tNMhvA1
s1NU0hw6RG77HQr9ad9K+J+2O3gqSVcTNy0wdfUDBPK0W+hyCVs41GnTsEMO2rLV43Jpf0gjMA1X
Zsg3cgJDBJ4VUSXdVLdLvKD0BvA7dOVscsgL43Ya0RQMiBOJnXE3LYmWog7T1uQnCCHMh9XnM1TH
84C7hBog/5xYXrSlQgN+D+MyOt4J77YeSvTUW1dmklHIUeTY8RoHuoDyCnDJw66AAJR7ZkzWyAUC
uzoOVdfso8fvtCnkdJCNKFMvsfl9nfiA2ILJV+ucbm85qsVy7efBmrofl+JpSu3s8HFpOmIg6IAC
KaJv456R64LDQQ+ZENtUaSNGr4OAk69b38krH5jpAVo9UUEDRr7AFeMG8Aw53aounYSt8jXpttqt
m5jK3hYzaxzvih7118b9tYjIlp7mbE0/BowbfwfkSsYAA7Tayt6o6K2jUDyUCDSxdxoKk7DJ13TD
UEAJXA0jC1PVqEjwDzL1dq1wbqKrQ39e89iOxfG9ZfdrvAKGjolmd0Wv4tcRKou2XFz/Fk9Kv9pZ
65Ljtb5PORSVEEq1C5Z8b99gDA9b9FY+qAJ0HrfWwd4zAXf5PLQuuLQCm7q2nczvZzfrqzkd4fWw
ubwBLpBfBCwsPgIx7hC0MbTZV0P2uPFJOD0tdiOXEq+gIZVYivXo1kIF6cwAiCefpuICrvwhq3ca
oHFSHfXnISVL/wS3bFdbgFu1xVJPqjFOEY0R0+h62DSHNnCNXjnb/CtlM1JmJmQBtCBmGlX07HfI
isM6SZP5pUC7f0YeTPRVQ4H+GuJX0jLw+OIg+X+F56a49SD5z2aZsesK9wUC5fnBuBDxLMWswwj7
YH+gbYBkBRsl6ozzwCLFppjiGt7xa6Bowc06EvtJAOyoC49BZURWz156HumPAZI6ngWH+7xKgOpf
GsSqgAqD0lLG8bfNAf23jTTAg+xXHFBSLTU4cLiYXjHRamWebDLpJL2fBR9R5ScE50KbZEf4nyES
8JtQI7gGEI76PtkgpdnOK4FXg9SxDv3ML0PHldgvIeTe5hfW+TX9lg6Jlhewvqs5qVhiwzmoiyVN
EJeAjQ01Czgt6CMEjbosrCG8i3a0jUW4dZWVmQ39pds8UMwyIz49JcmwFp+zYZhRVEYje9+jjqU8
TGv0edAp1MGWIWxnHBNorCBHRhsPVdUGLzQ2DWTsSQopKDf6t3AMtnyqQWhCqIe0nXWTHIxl10qo
hUzLDhE51uAIGqQV7R6Oj0tczBhhuthn1n7UxcoWUYOILTD3wTLUeXEnhJ6crqcVKdFRg0QdN41f
ndyXaCvxrxjE26w6QUtW7oajMlwwGBQFrYBYH3eSZG1I+zNv/ZKPn1zQ7iQtO1ZI/B208Hnmr4N5
wsB8LbaJ9VnlQ1rky+kf6LlfDSIg/2CgpvDKHi/moRmED7+Sc0OImUN4Q7+FAi6Sn6w3yWQK+snG
qoXacy2WQVWhSixB4IbtYUQqe/AoUzXHg89fxA+i6++v61d2GZeFZKkM3lm8DQXkIbiiXy+rSxEm
krZd/l1qc3ibkCtzCD+UpD0WYqBBl/0DUfkrJ398Imzc+DYO7zAo3yMq4I+yBICGxRzCL/Gbev9E
BFQcAow4HSyo+SnniYMIbgl9AMtHJ0BWvj+K/yrN4T+FMPwxg+H/KvLh/12awy8hfr+kOaQZgc/i
31qAv4SlPSA6989h4T9iIN5/8Wegw/F6HIpYhhyoDYXp6cjD/xmWVoQIdIB/8tCbZMf7dci/Ex3w
Skv8EcCskMRwKP94IywY5SMsDcl6eZRC3QQhADz+SZH8N6EOkMliAf2BBk/wgkYIMXOgdAmM0aDe
f11gODCnXZkQEU35IHGSHy0YJpk1viPwb9AGXiEAzkp1Vp3WORtpSSZrL5NCR+FpHwEyVxzDMkWY
19yn4M5SJGVNsnW1pd9wxrD7NcvgqN0inE8d6ANIMgrA/iqYpgbjQVLvQAqBfMaQcDWI3jGYRDiL
CMhyvp+DiOiPdtrs1SZGfhdBw9Tkwb6/MBLECCACbNFYGhrRcDAVzyidfrgIRzoi28mH+RckImQD
UmwQwFVqxOZD5GyohJgG8VKODxddvne/BVHUfluhX77FSZK/gvURrqYBTW646pkoo3wKXYncSWxv
l7akgSQrfYBztL9eYiruO83n22WdEPPGxI7hgIER1PPiG1RocCp5K5YqxZdSeb86gLwZmiWlqC+B
mofl0qfxS2HxNUcBlBylIzy8GrLWNai3yQUhh8wblHWZdEkEUSZVDzA1ZOirdvUY7r3G7FzYe84A
NWFwksNVmiM+RxQ7q+TK8xOhJAQBXajbIY9aaN7zbIUJSJpdVEMaforyfL5xOnmdoG94jqZpKM6F
ZeAYYHNugThCnXrGpBl/9L0kJ+Hi4qxMK9CL7Yzd4nTt6i0OZYUI3f02TZfpKc90IZosY+lVjD4L
/Uk2NImKnvLlAeTFgAMqGc9JGz4kzh1wlSbxXRRM7g3jQ/tiVezvl+mQKKisgfEG5jUlA0Czszqj
vPdX6ODYDWKAhsc0nJNbmZBP3XpYlXQoAT+7DTEkLXveXDo2WZCqizXEaaGjuZJSiCcGuPXeBVNe
M5+smAj0WSI8o1EJ0pm4C3XNdrzHFul8GhgumJeTy5T8na7rN3TIwUmDP0dbOffRExY5KA7vx8sJ
btxy72ncREW61hImOWSYpY8aqw20AL3GYIzTohizOuDT6w7aHJriPDhxkkVlCsPlBdp4KOocMKzI
gR/pFx68Qp3TXpqej09pb8ztBgviVV5MYw3Qc2tsBJCxx3hxFy8j1g2WLXxpGTBuA+q5dAO6ysPH
KiugJGkD0Z1/2jAjlEvbAcE5Z4na2uilYL3vThON1hiodgQHH9ialbe8eFozyHZNtUGKAOqcyBQs
P1JG0qRMR8mjjyDTW9GEqeiu0S3lj3PBGf/kk13NEOGKPj4NVAegHbNuw+cv0DIXG/lEY6OhnRTg
KisLMYIFOaCD9NVTxLNcrhqZaWg5dgxDXoR7AnxAB3Z5XrouWZ/RBjnwrm0biPhOxuEi3gCj2X2o
gTcO+Y4cxUMaYsBU1MsEHX2NZda2b0iKaftK8KjD8wm0wvJEMCHE/JgAWl5GncftAwzK2xoBWkXR
QHw0y/YC4o7kzelhnb/lkkYye8N3RN1S9sdsABgrTn05MDnH+A9o3Esw/IhLKHkIR+uHQTpo4cIx
JllFZksYNlbkmx/Hz391Uv9/nLv0n09qAOg41f7zSX3Pu3+/++Y9qOnHL/w8oX8cwwnFUQvKITrO
4f89ofH+4gin4h/TmP4VZxohqAnHMJzwyFM/ju9/x5niNe4x4EgcRXic+HV0if8KnXp4P3n/Ls40
+rXnTBNkUUcFSSEURe40HO9/OqDhWgVLNaTp5eJDg4UjdvkE7QO7goZzqSAWnbCTxH5CcuV+ilbP
rop+Nm+Ypf1LOhTmLcnE9CmMh+nTYTJ5X3To7JAy+/Ny/5i2enS8f2wfcHUEVgvEmKcErfGPQKI/
aIYpDh4WAYO/FEuiv6Q88Q9jyIfDVYgdP3YAqakJkeJotEz+oTeGOPRPnw5vfIpMHVCkyJPNMJP9
2rwwcMQoat14yVr2qkagjvCIdvRWUqszjIlpfoP3Tw4ZvqYsv/YJ7V4gL+8++33Yv+eYjGDR2bf4
Cv6fqZGZ689zb51sLGDsRxAiZqu8y9NLtqr5JjKxOSWhScrdOlYKr+CzTJYJiVNkC02VR4hnC2Hd
28oVJyoKzg6Uo3A8GMt4zpBlKjLy1hYDYiYmmHD3qdDXOVDQBm99dk/IXRpOGhKjpQzmuJCnFiZE
XkGfI6q4S8JPgbVBU8j8g8NAjrCrHQQZKEEz3MHBAFsiD9altDpeLqDpw8kfgKMFL+42oILrglgA
BtLG8IFXCvXwdRCFAjCAin+TrgJhm3abP6FfyaeyC3vAFmHEAcDjAWQXRSy3E5iP7Iwgmg74EVkh
1YIa/om6QDyGU4emUYCRfuuhaQRvnIe2LjiIUXhYbHdagEhuJbC97MmzogVdNo5ZX+4Jnz9ETvNm
mPPVXdKC9m09kGF+8h0saRUYsomVHUakk4okOI6BzbA2l2lm0Cwm7R5fD/7g/NoW9t1ScupKYfcE
j1UEyQXyN0lQ9klmyzVNX3OxFQ1Ps+FBDtafphYgBvo5jkg/C1ti2cJjfAqFsBBYob/behKcocto
v4+cLCcZdic6L0uNnUovkdagnnayLT8SKMTVLgpRF+mcf+H5bC52Fe4NhUf/YuusRpInmYH85oJs
WYWoRcgBEQsynYtZRNcMVM0VRajax1j8D3tntty2lW7hVzkvgBTm4fIQnClRomb5BiXLNuZhY9gA
9tOfD07crTink859qrqcqnRkkiIJ/Ptfa33LHPYsXIH/FWwUvtqjLm9gQhHSTiuv/AqjI69XphIW
/v8Ud2NgxCJlm6Aca+V6rZut+e7dJ99visOvd8gsKt3x3mjLFElRkONGY7IiEZPDjipj5Td9/qXK
kij1V32b7Uy9Hr/kucTzJ/OklMmqqRqpX3ciaNM3mRZFsw8qaZs3XddGRzUo61DoViZf3CmNA6wi
Zv2mNMwvYRQMEwtCQ2j9exUNGcu0oAcB4/bQEjeEwLGn1ZE/X0tIOnPY6WxMN4PUVHo/W/U872cC
PkOo4YElLl61ZbzGehE3n+yAHfIqX0DFq2DmJBzGY67vlYgTbgV9ddUmiydQwCR9YzlvHQwCVcsO
TK8PM7CIO7hQy8Uw4fXnKq1uMoXVFdevWBJEAY/WLq+N6cm5byNljBvhdBEMUml3z32KrLlqU8mz
Bzir9qKe1D4l5EQWyalf8dIG7Jkd2ch1MvJF3nB2mLTVoE/DZz2D4HmdpTh+z0E0WkPYkPZ+a7sC
7C7SiIL8wKUc+jK/JzsbzE2fIe/yWnt5nlJTPRWdpTEuE3dTebebIjMq1Jo7gTG/OQM2sOaITV/n
H3lMRQufo9mATLqqDTXKlyqeipRFNonjt2HuGW9nNMtT3Sr3LDqDZyxr0CHbcejTbGVjRtmRHSxu
5iqR4IDrlG00OfTpwihl3qCA8MViN1TctE7BcpQ1KMZAf8bfNdVeb650VozlVcnSFEsKz4DPbtnY
xFmBIJ9ZAE7ZSllONKzxEHufNFmNeMjSNg/CIlaVsa59dyZskoAkI1Tkja+1gcCauHOAa9rN6lVE
W8MhNidzk49d/bkz+kdrGt2DxIDr7Iw+GC8DvIdireV2JHc+Dlwbm11KghK1KwptB43UGPT8OrFk
hDaszdVVAkf1wcyHyeW4MbA+lJWb4YI0km095pvMrDUVFozRV3aR1acokcnV4Km2W8H0LA6T8BvG
7Kk1TpZW9AeQC+hcfIA0XF28Ll5yMLOBFkW9MkTpmYtE2PmrhX6GLaT3qnlXkfjg6ifxuTClqjjE
Xmtvp4gLfseB/fmfwfE7Vv8vePiGrv/phud/i7fPbyUBjX+zOn/9kR+TI+NhAGAexg7LGNa0bCl/
7Hb8X1inULbD6PbbDPiD1mk5gPA9h22QTsrKJTj178mR4irYjVSWkyShPyH4eyD8n4Yj/pYlYmTA
SVpCDj8vKzOjMe3OsrV9oGlcAsBwq/0Q2N3Dh1n6/5kAf55Pl4fxEMOWwhrdN3/GgioDNzF+TW1P
Jsl4AI6BSjXo/k05Alr7i4lvWft+nDZ5LBZmFnwdJmy8+cs8+GHa5L0giC2taD8bdXCju628ZnmM
v1fp023jlulfpV+sP4zfhB8XlKajg/KhW0RfNtUfHnLKO0cYXhvt07mNcFKKur/Ccxzj6MRF6aAn
jcGTTmDK3OoDSiG7M0iHOxebULUTTjyEjgRDvBqmCs2Fq9s+qJfReA5a/XNFtgZ3YhfskDOD3aja
dFdydA8JZldHdKzyUuTw0Aqt7R+N3q2OUMiaLaTG9BzNfXq2Y5h7ayuukt0sUJnSuIP10nflxSTq
+xUPv3pKcrt98pr4Wh/mdDN6RRUO+EP3yrTya9smjhMmmTVczG4ovylL1TfKGrNHU+ceUOlRsXVE
UqH/lTJcDsB7vY6Apylh7nypE3KCtrRhVORe01vdyTP6+oxKTfoZxedNL2JtX0CSX6tWG/diRupY
2VMQuSgOZv3e+dBZ2WNNuJlVMqx0MSKTtr691TuzfU1zLRjz9ZS0XofOPY8Ewl+X08jcXSVVk229
ykOOHyM+56GeAItEsy2rz0PrNa8ZII3nLMjNuwBRIwlHvQu+ZD5kmBUJcg9nujnXOeGWdNq20kcM
JLOXfM6TwndA1NvFjV7gVgoJgNRXHieL04wp5Qm2M9yvKG3xtC3e8kzhBrdxVd2Q5b5LplQPoymb
7xKC0pvO0NtXKEhyW096v/Ulu6jVBELnS1uWyY5p/H1us2Ydk0I9xSxYcC0oJyk3Hb+cpIqKa1GU
6pmjpnaxoCde6YrEM+smI8eQJ3VtnacZO0StJtrrQq+GIG8jjlTdxprT/ErP4uFL3Ln959yYs2Kj
YsUiTuvT4MivoAPc4r6LvghHXFznqtBx3HjFF527KOKqzWzaAwLP48egQzIUUVPstMbn7IINEK10
rOAr2DqHlJSbZdOfMq21MQr1Mck/3c/eCBlG/MfeJysarHVSuzNmalfcRWNhXrlJd+tM48gUypaa
jzbfngkpFASqTXrGkF+nkuWY02r9Ndws9bmHAhzyzjqfG6z3N2jHJAtV398JKC8hUZY7IYJ0Mzjq
RRtaNtgqMTfmrLqz5im1GQMm4aoKhjA2ArmdS/tSjeWzZ0W1uU+xH0p71XPYnt8rNyXnEskBJc0d
yCUVq9lvuD0rvCPrPC5zqATmMOfhXAhXXfljMU+HItBBy4YJ5yB9FWloZ085a06JwRIPwhjzi6ip
b5jZaz7Y8CHivlgxTflyfPDmPqHvoWPt5OBSw7MbkSBkv6a7q6D3K8j4krjXy6TZkHiIpZqY8/yx
AwdfaLO/7bIuZbSJyx4sQz6q+E7mzsLsaVIZn13B4LyqSTeNtzHmPt9aNa7oklMQaZI8AEQG59Vs
sHwTXawiLdmMLQe9p4zcv7PF3OZ4X7wJXxsLT6AyRzj4AD/v85LRHK056PJXzWny+0CW6a7VKy7D
dek5e6n3xZMXzZD8I8uMOBcPrnUkZ8feb1SSVbijJcHO6S2Me2YkroxpcvZmqekefpAZY0GpAuPB
TOo4W3Vi+dde5LLUnYfx3TWr5UBoVBzKkZYPNfvLZDXYOMTyobAPTadXR/TfYNOXg6pC1gOYifAp
1idY8xiSPekZW8OlVaVoU6xpTdDTEaH704rwDlJ/FAWfMIeXoei16l510LRWTqUN+C3kWF4my26+
2gg0VzyRNN7mMAewMAalWoMVKZAloNAdCHYEN4WTum8FRScJcB4J067zyos25h6hEJAlVQiqj//P
0fryG4b74snS++m2yDMXtpYq6/u4TIjQdEhEBhcPFhV8b4v1P1PgfzMF+hAIP0w8f9D51l+Lt/Gt
/fpxDPz1Z35IfAx0gKUZfhi2mOdccvW/jYGe84tHBpkVCdRM9iHMTr/tD5HxsK6DryFz7Xj4iBD/
fih8zI5g3BydGfDXPqS/tT/8iQ7nsNpcstAIY9jTlkqmnyLKeSaTjF212M/Ae176rK8aVmMW376J
z1Y4eW3Zbxsx3xa1qZYchgwZYANmEL3ZZiCFl1OaMl6idMCnVVW5C3dVH79Ovbv4KFhP0WmC9h73
t5WvLdyV4hNnR58xMG2g6gTdDnGI8OsUYFfnl5juo9Jx7jMo7VfT1KtzkTk9CNZBV3uP9gdMGhjO
jmx98vVQY66GWEEqbDHvMqq1J2Jc2cotCfRpk5PtOAoblEDAtzsg5kUHVIL+rgpi+0j++lPmCe0l
LUrtIRYVHUM4RndDYMYbkJNcBpkGbrCB+ety6i6SXY9DnQprJl6pkZgX25zzbRDkyXp26LnISOzv
9Dj/1mDNR0oMMGtWuiJB2LB8xRTZbIXi0RNpXlyou6vU66+hPVpoeuYlNfwH7inXCEgIA1N1Pwpl
XE0j80iRs/YzuQPxR3lVz+WV7TcvUYmHSBn9xBU3/hS4ePBFjeRgWZd8zj8JR2Y0SdX3U6ap1xy2
0bqxkmSd+82wxc8jwzStQj6CD5MVbSIKalb4pZanQCTY4a8mv2LtPOXpN1auadte5lxquqB4ArZv
PxmTRa6qKgD7xZGFYZArI6YXgaaBrVc1tyRjFfYR7djDoXmrbaN94BpK2UeKeTi0moLaDRP38Ojs
I1/5K9Zj4gbrS/ti5/6D26U1QTkmXqObSaZFmB2VFxj7QLg+KRz/sVANq1PbGh9x7sZHG5CiF3rx
MtwG0fCu6eB9QtJ61qVnEDuXqUhI1ZjJ5MPxFWpTsAuzFp3Faqs2WZu1ddcVfbCF8sjMbCUuYVh0
tyyV6TopNInlfxLBrqUoJj/EjUE2LZ2xLhHNXfVMbvXZNKbhhObUQzlsNefRA/Bzou5LZyfVy3XH
SB6WaYbp0OF3WW8NtuMtdsxZP40zQ8qhznTu6k7Wz99YXykNmZUkyrc58MbrwmzxksSVnW8KL7Xa
lVHEYVNmxv0/F/r/5kIPPWUB0f5nnej0VnVv3cfr/G8/8tuFPrB/cZaadgcElG1Dn/z3hR77xC8I
nkghuDYh7i4n0x9KEdfbH1d22j3wUEOGRStZNgZ/63zPnuH3x2F4HYGF8AGMGT+S+Qf4hIjo8Mni
yT2VJpH8cDGNjGvXGOeRuFWnNXxXPVMRroMHYGGPrKvZwEIMzrwN1grruXFfwPjQymOHubedNpqa
Wjva+9FABdVgSYfAgeBreAbRwxZgW7YSgfzc6zTUTSvMUCOBBqR9kLXkJ0r3Stqie4fadent1EPz
xudP4sH1toUdBPMWfOIao+R8r/mKS5/qGWtCERiVLsigI23tTIzY+hV9W4UTZp3eIvlzFe/2hfAH
cZsxFgOiioLXrlBWEradGIywbWXWnFy+4wsYNHjBG2HXPMTsqs0UFCbnbs8j+mIRm9lYderf5NwK
XgUw6LUW1OOnFAvzrWJ5TyRl5ujXJm2/IhtKKVVtJRrf/lprdjlIwEM2FMknl53Ai9lhOV1hlwne
68B/L6b57OMmT9mb0/jGH9G1ZNy9SYH274PAM9jlWkE4LRZetomBuAxZRaxHn2d93Y+xxM2Cqawk
BFbDFoc5vehIWOorTZW3oKu6pykpo4PJXLlTypsvQWfORy3IqCmaU6AnkOG1dE95V/qFz4NzyWCq
WhtZm9pNUmLpgN/Z7rt6Mq7GqK8eEsqFdsofkAGV7YUSdEkd2oCyr22Ek2eN5j0b2z3ppdrGzkOm
tKYwy/MOkkD2qcBlLNfpQH2bYVYD8pOEDEBv1NbihkzlCR0u4Qw37ZNGEHvrc07ZAZ1VByCS6l0v
Te+QsHK+x7Yenckn11e1Fg/ljhq6+WYalCsNYztJu8f1t/rxz54hWybXmmM2zRCmeumRhRYysKv2
mDVdPFbHMurGgqLEPhJZsDVb7c7XjMWFSwS0G+luw1ukv/9zRf2vrqhUmfzZBfV/kZzr6vcL1O8/
8tsF1dApBbV1clqBZ/121fxtcjaMRXu3cZEsgCSm1n+b46hpBn2jgxC3vleMLlP1jwssTUhASkhx
oJUD4v5byrtp/h6I5eBcZflnLLY9nefzB0RTKbBrT7k7QittAJG4GEP6sqgYZNxaP9WN9MH/Z8Lr
1bDLwXGW+jM4DWy3edWU3YNZ2r3iNu5byO5FC9UCs5wnKRPw71OXOAIlcVwDUgMZaJzIFzLqYGll
QzHvM20cNVIiwL5KeWCkLjtJFAD7fd9cV8WcVZxCUzZBlIZWVw5m2SP7SKkfstSdsQhF0UNmiQY7
kEuhYi13Yy29haIM6djJmqusxFVcZhMHSocOw4fETTmHpgkn/lVQjggNQNKRb0mxjZyPFftOt3Cn
O0VG601vTI7StLPKawpJyK6ZSc9xopVDqmBXxHqxqyZZ7CbJGLd2gjo9uGUsvHPAlJSF3ayzS9I0
fPluM/e7vs0lrrilSCMp7XzfRO24zVSLi4coG38xqY9owmwbyRvTiarXfpwNXElJJXc155l10nUs
WWJyvSyl4lnhPyzbdeYI+QI0cn7CyuW5YRuLZkKZguZGpsjhhZIHG8wXmmkE3GOj2HWmu5iQcrlx
40YYaF3t1Qi8eeGLgIvRQdo0qzQfnYPLEf4pyObpik47DjhpBlt1m3QtvBeUInsNyX7WL8LNNybb
AzxrfRGFyGMTsfWs90AHZpnGahjKBC2uNp1x+mDD4nZliaIYJWsit4O/NcdxpLY148obmzLezuBA
+EXHTeOEBm1x37wo1d8UdLRt7iwGkGUvuQEIOL+V9IKZWxi/zm6op+be4P54gipdvNTwg1aRLo0x
pN6uB4WeLLWprXcDxbJdYz+MNoTiQffiEDf40BiTITdxXIjtLMneJl4b3EyOQB2M2iEcMLofkyCa
PO6WZQ6w28KZ5SQDe8RMqw9g3MxDX4IPofYs+sS3ATgFsObgc1RKg014x8FjF/fCfIiKdDiMbYll
sSDmsQqqqLsnyPKuj462lrOv1nT3EFPhG5Aeaq+xynDGqh6EMfPWVekW9jFPHP912cfvZJe4VCXi
ysPRKk20M1ZL1rqLxAPIlvYsfF19LvoSJ6iI5ydOq+U+Uuy0Qk2jFpXuPyIdlAF3N3M9VWfhQHdm
FMi4x5syjRZHJy7TJKof3Vj03PyC6gBTIH7u2dkSKuqj4i63GzPsFLQLAtq7HkWTBWZks/myc/3i
JGIIZxhSwbauMFVwZYmM6PQ9Cjg4fXPTlhHnFVcvvlZGPh+QCjiwL4QxOc3B4oZ4z/TUXkPTHUOH
IPh+AUiHtW2+TeP8DMLUCSuU4GkdSNNr8zWZEt5HWjFE0gzuLZbVKOZhIZgOc/urWPOPH+2vZEWo
JX9+V8z/eND4/jM/dMWAmnssTS4Kvfv95vevhRJHENfAGe7i1qbAywlwg/3YKFHLzY/gAQk4XtCA
/eG2aNG2juWU9Q863eJC/zsbJcfn3vtRhqOwg/8B2VuscQ7P9CdLGmOcycd6sA9O4QOfccDttVUv
d4qyjmMRC2fPppuKqnoc5y9QnbwrJ7cJSPuGMd7V9YCm3zXaW+EVRJNZYJ0V0NIHly9WzB3Bpbuv
s71zUuAjnllAPdDXCj5pkOmhjF3jU91EgIkzLztyKNpQTiU+s1LP9pPmtyk65ziR8Rwapswm18I0
ikFORVNu3nOSyI/ksKpT5FnFbrA6zuZ9dV07mJqCIiK6k5XJ0ZAdnJC0BLdcai51vVrsHeEqwxvC
JHtDv3Oxawofs0sXLxsYdzIvkzYEIK1y/dqYUzgmoGMl5dWW2JoedxajNuMXI0gDPM75rTERjY1M
44Hht14bLoHCShCJR/1qrG/WPJNFLHEK+YaszLAt2x4snIFzIYPyxz6R2GLLlXLnFHrzZeQevbVa
NnAibbnxDnX+KOzMpQ6GIXzXlFO2hygG39keAS54sxH2hjk8134akWxLOKvVqXoP5hFPGB7vSwzL
ag8bpD27Fl4P4g4QrAlSbkE9DCcS1OJzaQ3TmlC7t21kIXeekfMy4mla2XlVAGIfoRvl9vBFC6wV
ZhcatYPmRM3ewQbnvhkoloBUXmMCd6LrMm/Kg+ZrB0KI+ZoMGGqXbMVOCOl8i8mCktftUzgpdLmC
Y+cAROXZLe1XirsbpafHhCCStrFUNpwae86e4jkNXj3hUm8Dbx0cA6pPI0fxEER2eq1YkF4jnGBt
QyJKn2n7oL130It7u7abHfE4M1iNtD/snanAt5Iv2zY1e+l1HNtqO3seeA00MO+OUjiDGxmmj3Xa
WXIBkem3QctnpY57NwozZRfv9NA254gqyz3kLevk9ihoZeMSPPe99EVA7j9XceNcCPGp/UQP9lnX
pHUyR2ehAdfxDdzv7iHDMxICxCsOpTYcmipaIBmV459N0ZivVWC41yK28wMVBM0+ywqCxCXQiO1o
J85N0YwnMxltPo6i3Wt6T0Qz7t+SgYQbOJnc2JhN5L0BLfrqiKk8xHMDSmcunUMtInvr+Y2/nr3K
fLLs/H3GHh6HWmybr55fPdTSUk9d18zEjyv9UieuW5EDhFpNJwnYjKX27pxIwzHCETj0G8yk7NaL
c0HSzLKCd9xDyY46acx3Ki0efY50obQ0RhgO0Kcs5k0cLYvxcQB34oM+v/esridwjw6+6nPjoa8r
DECje6xJPVYQUkNksrICtZzlF6qHijsnKvYuhvejG6nqQOCQcFwz5AQaA+u1r4P04EG53oJfoJK8
Q+6Mqim7Qz2yvypwBqGVZ0moEohpWePkLyALp0evarRLY7I95w31QGgn1IALItW3GsbCsXDFSaAo
Z2EQbJ0+K3ccSvVroowFsJ6LjCL5otEQSsmHZVwyPbb2FUujLsR2Kc+VLtt3qyfNjZa7HvXJ20GA
mDayMAaN4cvyX3pvFs2qIfuRkj2caxDUc3yjujrfaSzUmalmxwtbOblLsA/fVUy/41CpjiNEPQz+
mkbqx5iO9mXzHJAQZjbmMtelhPyGUp1qEsrXNM7rG8PQXjIzp1Q6xm25SYsAac4VSL4tttpCS5/R
TXUsgER3mStZ42R5TfFxQndKnQQXhwD8oeuciWAEe9NL2ms5NEXW0px/3lxgfTtWov6tDpqvZ9tp
6Wfp1zqSQqkKluGFu2F1FTwF3DXO+EWTZ7wB6VWp5KeAcp89d0QVEj6W5y62Uz5KY3bVZUR+euIK
V+Vgt7d9FonrTB8FGeS0gDNTNpva6OKtEQCwUMQMNk4nrOd8LM292/Mq28ivt8mUmV+VFw/XIzWN
b7YllpsLgLEXQkHpIwUyslihEwdbKwviHVANIAlzPIaaESW3hoGghy96iVmI6V4f+NVXiaPW89w3
m24y/ZO/BC/XU1EnN5aXjXzQGMgDzXbAu+mD2s2xNewqKC6HPFDNYzFAVDQIOtFvo25zadmbRtJh
upp7nRzPoFXkMeJpu0gEZ0PG5hF3aP5pFABlRkweK2lwu035ip8oSGz2WJfo58lFG7zmrpuuy2rU
X2gpZ/0HFvUQ9eZ6Nl3nVg2Z9t5AwD02FKRtYQB1N0ZaFQfH1kDJwxa/FPPoP8ajj5dOF/p9ggOR
h/NA9syworYWB4ZzO4vPFcn8d10NXP6HtleEoCY73k3WaKwVwFuSZdrJqXQTLkMFvgZCeD1S3rMy
KmrUuaKl+mU5PXDvz7L4YXAYRFbZAP4qrKygv4hYFPs64Su9mhovz1HrW1ASXuSLbwGsqIMsEhPz
yahdpaCoQHmVt1JW+b53hld4IhhT6iXW72P1+Jz3RDzS5E2Phm+0fr9SEHhXGSTEKapoeDxRHlpI
AVjF0wcCWs2xSTzvQTa5+ZRnY/WOUjU94x59JabqanzU05lz7rGJeRXDkZJzIfsdJ2rQbteMWngn
oWpQ7LNJzbq3AYWkydWEfki2fhr8W9GL2X3p3OjbAEXZ58w28sYhVJvYgbBfhVGt7+jaaNSuJFt8
nTZCq18bLqDMXoFcG5gHtwIZqTz6Wt6uuzEzQXdZ+cmI5+o4tKn36syO+KR7UZzdRlNSnLzEQdKB
FpFEu0LlBQuCiRUalM64d7Iv+Ls77dER0eTg/6FOC0cU1LSDQLxYV5o+79qgrrbS7Z7xNYyrdoqL
NZ1uMBRi+5nA6rh304b+nrIfzvyX0zaA3h6yYD2mrX2FSIcTSNdqZ5XH3GUgxmh7ZpHHSiXFJsGA
feQOQmGHlsbgJgsjjCtjPnOWFeeWd/Oo0BRZMI9vS03DsQ2WXKKtDTujmmbAG8u4RV3hgFfXak9p
esijLbRv+orqqN+DHLXDXPjprsOpxyLTvpQq6daZ0OKDsimfghoZHdvSTI+9jnxlFFRhQ9+8wlED
/yz2xKfBcosQ5sW8S4VM4UJ0wQaEI4frtKDVPrKbCaEq50YWNQDjeJv3A6sVjFNmuaMAWf9mD8TY
wyZvwI6x6bGMLy5pBv8ZS3Hlde+D7YnceYwEOa4+TEWRUrzyz2rzv1ltsqNhe/gnYtH9Esf9n/Vb
Xve/W3D+9oM/JCMXLR+lB93oX63tPzacuv0LCikWTU5xHldS1J0fkpHzC36CpaTawl/68SRHMBhy
CUKOiznU1Q1+6G9ki8wlJ/XxJEcZM1lineOcSwxZd4wlfv7B3RjoHT23oLBg0BjyguxVbpTd4i3i
+77xGggzwLHMO6twcU/XRFUMOQcHFK5kHef1+ADLuDxZ7FVCQ/T+nmsbYIEoy6qwqgEle26VbPI+
vkNr39s52jD4BaIrdvU0DvntaNr9Kh9jP9RyE8HdJVEadXbABrIq+LLmWPKEXZj3fcVluWlML1RW
XJ7tUXYPXPIpnvB6e01HEqsm+K2zbz3CY/pmfVe+ouEyB3N/l9WusxOjY6MAZUN5R6nFcOQQJ06z
l3CrmURJf5qliEkW1XQ1j67HOXPi+EB65miTg0XcGiw4XbVy1zG/znPraiZ8HnDNa8mAX668SaDd
zno175Xe6htSQtBGHeFc6S0X68K8a3QD2hHVbBx4IHpEkBOzibhKjOCyyZN8XgEVjLa93pQhH5h6
41dGuxKYuVYpcl68kAx5s8qT6u186zkaR9IsQ8KuoxLXk9dsJzMm+zxVeFxZTZEI4op9L5xKrMc5
eeIAaT6OpeMeJtuTrxUn0lVCqoMr8iINNkBL9A2zSAptEKq/oZ8kh3J1X3GyzIdNOta+9g7swmAr
S1xJU9vBBQBDvrTuVKg7NRg2ze7Zg3FvmO+o+PTPQRzoGiYAQSgSk7AYdyXh8T0MhWnHkA4bODVs
72YqCfxoXq/36FhamfQrgJEWzKo4da68vNXDbEFlbrRcabR9yYCrXAY65KwxtDfaGi/iFKtd3bSq
ba/rrKBbjHxIjauQQhlLdphZALtVqjp6UdW77WttRs5dqxrqeYAN1inHyBWcmDYbLwSMyl1FVZEX
M5YprF5bIljLPGarBmtHADl2dh+BS3T6vUYfl0/0KsiKMgjNmFg5NmCUi4lJOmfdq0/XgKfmRmzx
tVRDyAhmcPJupsvInb9csccXwIaowCHTocXTOkXWWHDlHfeKdJYa7l0nzddECMiS9W4JCx6POr63
QHxxVLxAOoUZ3VVFojUhVxKOBVkO2zCiP6s8U1JtGmHZzPqNkqMrt4XmjREb26SuVkZf4TEGf7Wv
q0LbpMqz4nD0h5nQC80yK45h03POxA8rWrjWJ5HY5rqIy/hmgRjfuBQrbXrZ4I+lM2Tc8QR0Ttf0
NbHqJ1BbcaBN56q5dWl0egomMRGhFwZEMQ7pBOlBI7QHM8uiQwL3+OA3njayrO3BeMT95KwNzegV
IbTK4y1XOSh3h0PRygDZuQGG3t8N0qtuCVvEOw/rY2JI5wYOYMwSuZlOsDkBl3CzVq//3BD/mxui
4wTIY//ZPBG+Fek3cILp7+6Gv/7UD7kPTY8QK30ZrklelH3kv/aaBFt/QdLTl+rW72Y5Nqg/boY4
KwzSnUR5FsViidP+S+4zf3Es/kLP138VA/+en4LH+N3NkC4PHCJwcTxLJ2KwaJsfb4ac/GAnD8N0
Jn4TbOQIsQpFg2rCMCdAecG5PR+ziQPDRtfznt2BLR9zu+Oc0gWV+DWU8x+Dtd9vvR+yDt+bRXTW
uTBndJZO7vJsP9ya8bE2eZAMkh1PZZzjnB3pavBqMpyTZG2Bnm0Prx7yRLpqS78XochaZDuKDD2b
VIJXfQn6Xr/h70gA0BWF8agczTd2s+tEXw16FKfth/f79ten9jEKbC5r35+fMZMJBToYgomC/GQ0
xPHBN5k77tmaUBnWLn2nj9Jmytmyr2CMl/NkZGt8IT6JVBeE2Zzr1q6El2WAbq37LxwoOiNMtcZZ
g4zG6daXCY50r3VyKgTrLLnNBwjQgAi7NfDy4KlLxIluVGfapLhQrjFuyHL3569qmYB+/6I8rJ0e
b4TLZwNiw+/fBm/WYrDWRXdmUAqe6piMNlvOhU3QVMN0y645uG8io3j584ddPmsfH9YjIUx9jRUw
sy1//DSYceOIbQwN1bnylXGm+XE4E5KjSzNKnv78kZaM9M+PhGIAZAggVOAtgJqPn7MGrRCMS1Kf
qVWw36j+ZYmMsWg2V9xHNrqglDC09Nmvw8xyxvKvPjQ/T6C8SgJKDrEnwlBcHX56eM+zUvBG5FmW
o8xbmQ3OW14sz8FRZbcB1FczVvHW78ZCfF8r195XSJ80yQazfTW5FuMBcRUo3JkHrNdqG5OggT/P
XxtNNmsd8wz9n6Dy271juWr49Xz0n7+mf3yjMPhy2aAeB00G8eX3vz7dHRzC+ZF2bQxR+Za2NN+v
2PH3bGNY5FfxcUzS/DPlk3QiKEFJH/CtNGR55H3rCSXgkUliPFJ1Jr+mreV9kQ6LhOOfv8V0N/38
JiMI8SFCUcKIzLcTe9rHN9lt2ay2SW9do1M3UeCv+wC4ztJbzHBLzIFiOaFfZDk7wwosMLtDo0IO
JwBaLAJmTrzzrikcVE2vGOPnMSuJ0iIqrJhxm0d49v46onmOgNCijkI1RSmNsq46j4t8KhYhNSZ0
ka0gc6KvmjIp9w5a9J2ZxbcsIBgQi8ETZ1w7D/13ldZdBFsjZX5Zt/agmARGP7sqFnEX1d4+Jovg
q75rv6OeQJvjM5+iIyzq8LgIxcaIZKyy6b3pRH8/UHu3qCp4vCJMYwgRpvmAX3SkkdnTUKFZ30Wf
sduhTaeV0D4Ni2DdNB0oP4oPDoYIii+pbFy+94vInX7Xu+UifWPxRMTl97AzbDO4ges9bWDLia3x
XTcvkNEA63PKEaFcpPWysxDZmwBgD9uA/2PvzHYkN9Kk+yrzAhS4L7dBMvaI3LOy6obIrIX76lz9
6ecwSpouCejuEfD/FwP0jaCSKjMjI+ik+2dmxwLqCfs9jxp98iknxWPSO8XbXKrJSe+85olNDwK+
lyk6OnAp31277kLkC2LCY+7GWwVk0TsI7OkHVUW4AuTNIVDd3ALzahwwVgvBcnMTdKuxgJRWua/4
q5S5rb4DHAd4ELKbH8GJJiIWN5eCuRoWjJt3ocPFEJurn2Hi9IvYsbocspvjwbi5H2bDmc82oM8i
oqys7Us2tukKpf8GCIb462cxKbODpdrruJXXX/WlzHoMrkM/DI167fOe7h8gsq3cUXPUR/TFpOQd
Mr2on1RHMQ7ZYpCVHvgMIsDpKuAkEMYu7cnRyjQgaDYB+eEgqfpd0WvRXUJuhgaQfHEmnNtz4fVn
W/QGV9QUMfqd/IFn4dZWkiy6Y5Bq2LHPRpJxk2bkotxWBaegDXA80KjhDEWcMIgHOmSzRFgr/FpE
SIOwBqaIWb9TENaK2BVsGeKV0nelxR2z0tG//DLpFAwh+JvFveBoU4Z1nLo/FLauqRqotd5TkuMO
7tVCh4+OleH0jgWTaRatXPYCw0kHVD5OHGooxShb7ByiSrdLYZfLXhWibHxLB9TpO0yZil1HCbXi
87Hi3mtKqWFytnNsF3mpKndgzBVaS9j0f8pgT5UHgzh+wdGztx/l0BuUYIC81U7JlAiycU6CqWcX
dWNTPfEwNo4QCPV8OzS8grDuCTKD8pkl+kK2NNOldInLhwpLpaNBSRuOHfOQIsA4jnXQobEM44wD
AWtTQeSS34kGegg6vIAyMBYK6A8aPoY9aD3SBZQMtUaQ1mkUyCHKSe5PXePR1z1lJiiMNpMAQzOp
nAgnmlutiWj6cBLPaUJtoVT6kKTaxOnXMxOMDvw9jhpExbh8Ysrn5ikFzgxXXPnSwdVcaIZlHelX
TZKuSzfuaCrG81JM+nC1Gw95lpNWf7GGikdSDGOQL/CAXRtbytO16jPE8io5tktZAJSYLJmetD7u
n02whe/WHMEScDUuXopk6aMKhS1xSAESzujtMtpc+AA3wpTy8M/FNLGzyCCFPQnLnj6aLjH2ozPF
EcwPS6VLgZSFsbWKmvr4qhu1K4x4w3wQvaU9az0k8M3EnNlF3F0cxCK9zNJ9N+s6Ujaeef0uVRzv
FaPtenFmWSt2TiEI4M2L2bugiVbLVzJVvLCaE6524gnmvaLecXWX3CXBeWjejJlHeJF+D8Ygzx91
twL8MpvZNFz6uV83nwiY91au2HNYo6ZMh7qWkkihXvaSAhdn/eXXlz5xf+J1AYC9mlbFbzG0aHCb
JK9z6Xv5yNJpCiblDxXd6uAYBnYFMf+Pe6reV8kdx8gFJqnRJCAdEsJqw6VUEvi+zNZbcP4qiZvw
Jz6CP5P14jfiBgLMfN0n91X5SkLBW1EJYC+oJ8+5LpbYfp8qWN2buWOAYfSzKk4x29wMpx89e08u
T4udqFTt2npx+9lUdTR2qktT/Vi7sTdAAoC4Giyd01JCQJHirtF5W5kKtwuTk9y6nwcBfrklmZF/
mnDEiT21BuUP6pfXewjzW0IKxCyQ2WiNElsCzd4nRY3KbTk1MV5uk9vc0k3JY0o72Ql2fGYFlt7p
9MIWlulsOBp7r12mjHFY6BXLRCqR4R1MZnHt95Ib8nKEd8TaoJGGaySzAKHjsZVjyENmak9aNwCo
gvvWjzxpjVFl691mXzqPui9lYZt+lF7fad+on1rEptQ0Z6TdRudbzaW2lhZNtPcdwORga1YAq25l
PY79ZV4coN8jAV7XEXuzBD66lxP5SZ/eCCHxUpCVuFT2bJ6VXmX0lbRVOZ7iZWoS37VEmTyzExHf
VHrmaCRzUjGCehEgaLxpdFueAkv7hO1ES9+0GiFp3FCaky8vTU/nCd8M0RnZFJ7tUYma6QOzG1mP
whE2gjkD0gdkjEjuuqEVKVOQ1cOY6ni172cGaNa1tJu1UAMIin0xNQBH/sLuRoQT/R+o026FaaVj
PMO9Q4giJDUzd8FYkOPDXN1y9efQeZxgiYCF+wz67fYTiGPtOUswd7EcUu+Va70U95WHx2s76I1H
O3SZgCqch886YpQLpiQfnReLxo0pmGD0mVQiFe742EbCozkg5ooOm9Tg0+TggCkxhVlGZLlrEuOe
9pjCPqwsR36veVbiS94pzRSUAgw/Ync59JcC7wvHSPq2tyJxSTtNs6oeltZk3S8wDLCmMxK63Hal
//GH/Rt/GEjPtc72n49Srt+n/7p8p0jmz9Syn1/2xyxFxdOlQr5aIyAgaX9hT9xc1ZxlmJdAKSd9
+A9h4WadNlYPmM750jFMTrO/WqfRFBCRgJfp0A7+jrJg/XUWQM7FJBeFO8zSwIOZf5kFtJlJ1Xtc
ZedOR7B8x1tDlqQyGdfjwPcUOtiNCXbosk+NWpTKYaX9WfRrQyHd1xhpdjzLlm8duwcUV5V9LYn6
UZ7myna+t13hBCmTiE62+6qPbXr98OlMi0kxLj1Kw0r/1nXuGIXDY3ujLjGT4JD9aZZAjUiV3nmg
6G+kAKixe+qAnuiuiHrfnsYegpUxFSnMLFPhBsW5mAqYIy1ikz+7joLxs4RPzogS8vacnO2fbu5E
p9wJczf8AKze2k/fN7XZmMCFuxrC3cw0CvVT+tMrDlFpdY4LCq3UE09/5uvQnb8miui2Ttss9xYl
cmgdC7UtIQwcRX5pKhUL0n8W4P9mlKnrjKH+9QL86N5F/v5rFOz3L/pD17N+46hDzovDNBkF85fM
r7bqesy/iILB7WXk/o9J5rpkOYYzYIT6AuSWhfn76mN9/B0d76+OTKLHFuod6Bg2NrbFC/vz+b4w
KHZYIBGdDRLzJGRk3ulrcMYw2wykEc9Mc8Fml45R8j0ZFLfdUIoxPVtuhztH9tFTUcIQB/dh6JdO
y+w7vRP2ec6YeSBHIy1wwkwIpxqdsqUUbHgzRVleO9dpswDg1QAZzU2v+uzS+2F1tPw1o6TXVUvQ
tUnOXvu4tCibVNutOrolVXVqdd9P0/DoVTZYhXSJ81dyTdNxDQ4TTO7s6o09afQ6qImCmdCtvcci
ccvHTu9fbTeXB8HpA+OhE9/brSUfKe/uHufYiLYAee07GfWk2SajP+YNBiHqGGlps4mCmonpsE3E
gPZMifn87jhlu09FDdrFlPZ837aNuOfWknxCFRxgdtbAOYx4xGuYONoTAkvyaM12Fo7qCnZQVBTD
Lp70s9uKF3xBoGA1Dav1hu5T3VeNRj7TmcAmUJs/8nkGErV2SezZgaTnlmg1MYrGEl/A50PkZWcY
vRD7L68kgZMtrR4ShwG3edqYDICko+v4WZW77iYj6XUPaCzbK0V8N0G03TrZnAcy4fgoGAPt1ame
ziDOhnPFeOOaaCUWoL6clqelb4dtPnu539u5fud2s9gvDJkvRGmns8nebo+ibbxzy6qPQPH7JxsI
GPmLXMnDSgcYh99Ndw9lYw4XqbXqFkCOwi6sqB7YvxlPPUeKzww1ix+LLtRnnVgIZ9C5usPHq1yN
1NnGltq/8V7BVySP7d3TsFS+AQocScw2VVD1aJFTlVNSp1pKqBBN/NZOAt9R39TnjLGV7xnjav7h
wokpn/K8rwbabue3nYZSzLipKvy5wJFlokA/VAIq8sbmIBfSbsQZRIXH4vKo2LgetZ366J4q3MU7
k+DC1aQ9gn4wjIiKLgc/EXiqZk3xOFOh850baZr7Im7cvTraxfeswi0DUhopM4/lXU62hsEF88Cv
bm245SaKBYXN7WQXBAIc/LMVDy42EAkml5xnE+eNDI5vYb2lWql+AonGJMXL1TAxxXBJYZ3gEWna
8aFbpaz2pmopN4HLSuNnz8ytu5Vp1q0y2LgKYukqjTFfQ1RmdEQ93E07ozQcBllNSTsID8Q1piHo
bGKq0NzSVX4zViFOXyU566bOuTelLrqpdnYXla/cRpr7ZRX1qlXeG4cSq9Iq+Tk39W9YhUBnlQS7
VRwsV5mwWwVDe5UOi5uKyNqeP4mbtkjvxPJk2zmKY7OKj3KVIS07Ko+DpERhU950ylEh4r6lIUi9
yyLMnD7gulXVZO716mjkqPBe11Hjm20bcSdJGxlANPhW3BRSeM3zxWBjDnjypqGygVBe43FVVol0
o7IWq+Bq3LRXedNhYTijyTarPKuvQm1302wpwukQcIufci6bnpu6iw9hFXuZj8RIv/F0E4Lnmyoc
/ZSIY6ds+sfeQMPZ19R/p9VRNljcpN+7WTk3gTnq+fTUZXPsfjXjPIKylGCJn6yXcsym1gndBhrB
VhmGPvu2OE2j5TuXj6jjwcXu8j8b8X+3Ecfj8y834hc6ob5T1PLnjcDPr/p9I+B6GHLYUZOD8Iw/
M+A85zee9UQXqXgyLKw6/Kw/NE3vN2RLw3JMqLkeLr5/aJqm8RtRaHYOGkCRn/uHv7Ez4NmyjvZ/
1Xc8xFNVB0Oi8wLZ2P9lJ24kuUfvCRvNCi/dmjcidakEs1aBNOu1uQlz06DQcDHGptvOCqeQ0Obk
/H3G/s4hHz7mphnoOZrxwHn1pgVQ+QllzzRfNa8w8JYKDXlDj19KULl+GtvWp9E0+0urxv29nKgV
2qZ1hrmyThTnEgNZMnkUz16zU7Ik36/k1RPPLrkvZ+uh6HrjQ5nMaDmpogXkQECmP4+ZZ1YvRh4N
zllIytIxCdrTQFsWQYRvmSS6VOk0H0XEMukCbLZyEVMAIBMUXacarCpj+Dxl1kRofRhL5ZIbqSU3
LUGzBs8fLJI4Ir3uG3pV52FTRGCCuYttYgZi0u/SbLQPHMXEN6er2yfbHPQDxqNkp8/Zt6L1ljB1
UnoK1RZi2ghzdgcBAmuUkd9jcI6yPX/FuCwOKNYAxSXdQwvvaWeFIhD2mvI+MyHYuGpWTodO0LIu
KwjyLSorfH2XWkuZOK2FL0sRj5paWJfRQ/DU+sHRDoPntfWpl170Sq2C89Q4VvTc9QuPZ040hhLQ
xW0VJ5LcDMGg2GVv48RIWTGwUtFK5fAeYPZvgdMdba8uTrjZeS+HciLiZjMg2OTLMp3oP1o9WjF6
oJPa8rGt8Fqruyguuz097Hhy2Ltt9H7aL9kEgt2BAQq/lAT21qU8d0/dk/7WSAa9WHIV+YzPs1hR
WxMoGLr/3OI1ZddXvXBMI6iPUd0kzU7sEZlP7PQhY3JySGIL4G2ZwVLS3mMhOxKPmD5JrxYekorp
E4Uwr9KK6GRUoyq0maaw35WPwOjt0KP3FvD/ekZL2Z9i9IVXmthez2yxB75ZgKyFg2XpU1jICB49
LXSbSnGecx6WpaUf4F1drIWGPjmRSk1r8KUSyIKV78y5jI5OXm0rzqEvVGc9zDDDN1hQ420sQQiU
4/JZUyeaWZ002kbj8qQWmTiguSahtNvs3AK8OjQEArfIX9i2lQpXnNBEKBAoNiV64dEcino7uXV6
UopFHlSSyXxAhf7iLfoXwGe0RWkxKk4CB83sM2hzldP3R9wT2UGk00eHonrsUjM+tZTsBhI+ccjB
d1dT3CFMcDGYm3h/lDZIKVn141bBHttQvOXHSfLdku2bg3a/8aK6AQmgkvI1u5yxselOgTeAb4H3
TaVZupAJzeRTnyI1rE0im5HArg/sTLvn1WenjELGjhqnHkUNSec7Np0FULTBm8Ni2zNlC3JSnZsq
lj0PzfZQTdZTa5CjdNOz1KKdB0DXz3T5nNo9ja2CJoR4eqTJ8VDJcu2SX8I4492P0YWY5b+Itt25
y3zJdIW2DWuA9NcUfThikyAUYb7a+P42pK5FoJXF98JUu41eUQGZFcnwlCrVhY2Q5nu9LTZtb3ET
TN2L2ZQdXavEnVQexxvd1c0HaqeqsJxXIA1l01xbjVhbVRN7p4tS+GDOIDt3xVfmwmDRddU72twu
8V0bzJsjI7smXp/tB/iDAatCe4iT9mHMRKi4/FKE7K+za2bvxXo3y4fIoaMgwyyPJdJ8TKlsx8/Y
A/cGbr5t5maNP9FdqzAnLfT5B50Z2h7b/uCvM+YNE+bFR3DyjvAg0SS4rT/0xkSZgrS9Q545j5Hd
PayzkC23CfdUk0V3fEF0+BP3FbwkOPtplzd6yqb0gY5k9LsdXajWVmWDeQVVmzwa8+xdull9hPrY
B2ZWfhaxTh+aN9xRpbWtWnbpc9Y4G1mJR2FX3F2ovooGNdtmRm7w8mrzPTFTqh0Sng5t5JNT8ohZ
988FAKqtXsroacqnC4Sgzp+1PntxlOzFivH+Q/J5F9J7s2P9oA+WzXU8NNuyYAee6BMqTXeo7WwH
bgRxJmtNqD5xu5vc7itl31ZodZLzWa8/E4rKVwp2DRyKLOLJaieyTJrxOKDlo528cnqS1OfClKhN
wMWiCW3FW+nUNH6bFv243Esbxb13hbETHDYfZz469pckQigCk+7PGuACeljQGQ5LTaHIWXfGi7OM
4djmlHzo/dYaW/0E2tvdtGOTtozna7p3l8LdFWAyDgnqMZW7RwLJOfR6NfVjT0FsGzmo13nhy4jE
jjuZK1jEXAuEFT6vFWjiXhepmg8k7hXUiq69FAPi4TKNddhkVgJi0TZ9ZLDznAIYqabiRTOBkUT1
xRslD9bM80K965/GRVzb1Cm/4rDcU+zxhmFqLeYE9D2j5/jgz9LTuKwU7lLbmrTU6H5sWfI6E8Ie
N1bUNgHhGe1kpRYBd8VYCG/GxueoHppHQ9XyisIcmGXIYGuvbWlU97EyCiD6HQSnnudak07VHoNR
hpauQRwbKGTUY9wIKUPAvbdmRyJDeUmUaX08T3FQ2x4gQOs6qY7+qpAHvVNjDKKBuRRmjC2JKOFj
lSnuAbKhPM6j8WLOavOhdKMSwy6rBrReZ1rTo7fyY9Osl3HPc1YPx977WirjvZY4qd+bU/8orOqe
Y5ZCnbXyUC7JcJfP6SfRGd0WwnR9JP/xyRVm8YzD9UgrSB9q/HqUaxdkMWiD2E/aEr1nUuvCyYq6
g0FwIszqMdnBY0BzcBtqd6Bb+6gin2naFmGlusolHqf8FRrXRIONcH/gUomDwSJcYCVG8Y67dXly
SORt8sH9bORW45du6bw6ANQCJbJVX3eS7LmKK3UzT6rYeajcG8OY62CG3zJt+cAysrMGmRKcJaxr
Xl7cCbTC7FvT5R8LdotHz6vGT4YYQwrrk2uh0sK6EGIDg99ope8S8iBY13TmplG74iQww+yzYaBe
QVTxRdOLfZ/TWqNYCLvD4NWPbknQhtttMjzQPOruMZG1nxTp7WvCcs8jATAiXalHlFfm6RlU2bc2
d79ydy62oFi9YOii4SWFuG/jHd81XrcEUCDSkIQoD4gUQbrXjdFPcMyDZKwz/VoZRgrh1GrPGULV
pujFcgaA5O0noPyBk7RfUW40fwCrrt03zag9cYMUAMcGo6Cdsl/Los0qFlsTrgUPL6FUn1uQgKfY
phezYC/4qk6dQVLaLVw4d+ZiPJWJoX1UhWV/mGnFTEj2sYewCpxcAyopB95zHU/fRnIQZQM8Hp0B
iTulDbIy9LuIgwrJlYkkbwSUoQhKdh5+4oIBpfch0sopOXXD5GwpXoyfPED9nXZho+WX1fjaeZJi
g+lbTWB1J7T2wwNTvin7hswuKepDVGEal7OFN8JUd3xyRyvDwe/hiwmKus42szl8GXuz93XZkGlu
ohWHXCPgRi3PwLzeJ2ZFYC1qGBC6WrE3euaLSZeNx0qdwghkawaK+CWlsWFHs4d7SpOyPmVQ5LFg
ek+LTLbF2HaP+PzMnap9kBVi05RFdZiV0YsWdyWuDT2IFNMI7KRpCBh3SPoZQR17qUJYVnu48sS6
mXkx+9E1v1aqxk8pjHABvHBLAbqKT27cEM/ChZ4nX6bVO8Imf6u6vM2l17zMdVWHjurBuEjL00Sw
K8g0tww4rhCn7BW6v2Kn4blY1Ojf5qM3lebOjo2vRTW81M1i3Sm2fOhLzio6EKUtFF3T7xoqHyko
R9O2uguDknHbSUV/hUUPV56ysJcZqrMPIp7HHaXWUOlgYxn12mXEkIDYZV2f81K+lEBOtrVgX5fW
Ufot7zSyX458kClX+lzYuOlIB9uzG70QTD+3yWDSHwL6dGirH2yAxSqthlqGMy0hlcFHOt7NiUi2
kmToS2dmaVCYQ7xtzcoLTZMNj966OGOUrLjkjEo2y5SXW5iU7dV2ow9VdHHg5bO9S6Z8fmgXgL6e
sDXAuQ47Hw0bFOVtVyJZw1VXwZzU7eST28tR1tXlqmfeEXyTSqq3NmDnjLhBPWc6uzjlas4chaYg
kcr3uKHXWxPDmaPusmZQMebIA7WVYygVZVckP5h5U39tAxfTRNbs27y7py6d+hBMIl7Skjsjtbht
Go64o94ZOwOegV5TVMdk7ORCBmevoB7V3H2xnMTYGKl8n53hazTEH3Wdc/3UxgNKqlNHL/UoKb6a
q/iLouhAs83i0KdS+rHhnKXnvrlNHXSeR+MYD8iNHrskxCOm4AregrNpNg/ZxA5NEZnq94MU1D+4
sXrNo5qeE6ncD3Y70vZezpLHQgZVV+dp0JKUa5Lt4rri0HEFf1m65LuRA7kxIloVEoPgxWYyUfZp
xiqpacHBF9LaUl55bOHJn2ujYJNXd06gJ131MPV6vx+VufXxpOW7LFXizmcQpiZ+nffNZ33SUsbq
pH06q2lfpoHmg3FMxgM76/zgOUm1M73K3DaLjE+EJextVw3P1E2Q6AHdDug6u69SRfthpWI4ySS1
j43hkg0plvwI9HPZWpPZPeOCrgO30985x2eXvEJ9j2LCDDKG1ijq+Gxgq/EHhNCLhrc8bOU874x6
doNs5MQ0OiZYS7QYenxxpxhwlEfsJkE8KxysWqjCqehB0g24eipDvYvNwfVplzVCPSmiOxvk+t4p
lg+3HLxNqTvvTlzwjrGxvVRDUe0xihysbqTTeyJzWxInrgXmSfpAv3iqmgat6xgBSAmiMY1VsRXq
ZMCwnk23hweNtRPbM1s+Tv5bUwfp1M+6X89ztkV2LA7sHQ/EZDK/KErm1cyRQu7oCx+9VYVFnu6y
pLnjQOU+EtE1dxyHmboYc/aZVlKyUaTH8wuPa55EtPo0V8pyT3QMuZsmz8xAjwjHDDlTbnj6m1rT
2xN95eoGdHG6F7m5YvUAk+a9UE993vZHURs/WjlcFpr3CHIkb7pMrxp393CWcblagk4SNPFmBa6H
pCGxgEyKtraG9AFBSuU0Adkjd4uvuC4vse281i7kJPbYmG9WtjYVettKU3fxxMwDvBznGStZtvTY
8K3cQd+kaf9d1s2DXfeXpVkyMkU4xGIjZNLAWUs3gDwrZP+nHh9NVDCyMQRQ+Jm7MmnKfVIXXQiJ
x2LjshwnVqo/RLiLaGjjHknUNWAT+DE62UfqWAfXbO/nvp4PKdPcgGPkiVv0a4PRb2sOc8hxiysZ
q5Xfj2LasBqIp2sDTPx5YpQiefCavXHoGg2EiXJwMyTe0c79ttUqWmYSWX1qTYXRCe5MME+F9sy9
81Ff4oXfaOwpo5o4fbmTHwMFDbB3baRswKZoHFSjdDomqw+dSNtHRRbgIYsVPkh3jbm1CcZ7Q74A
V7t3sOsEc6NRjixUQmyWQ9NRR2iMzbIS2IWzbDjkZM8Um393tfYqpH7KXfsdWvG2Kd57rdwNvfuj
Gxew+i7lfQSgkZdKL2hJ+GlZkwWyHX80BJsZpudfEoJjYWuim4N38XMd73YhXeYlkoR8UEE6I6Yj
2bpk0RdyevdUoudUgw2dPfuYz+FPDaN+VNjXNxvCwjjaRg7mI4Xe/CWe5A1QiI2nNi0V5HPVBUnv
gOqwT/jITp1q+eQHSzZjeTFsmeTERx5ZhIel5lCVqC3tcFZq2e1MoRceyoHZHdKije5d7mqAHoF9
WSXb4zZxiQRKu39WTLsU29IVyrLtlHzqfDpgGLfZnBPoLG9xNmwz09NazHm8R1bUMHcYlEWlDsY1
P0Q+O3l/juCjM7X46Tv/fz2z/2fNvevP+cpeg9te0lNH9/vPXeHXf/pDeNPTH4bv3fL4XQxF/8cs
ev2b/9v/+Xt/yr+ZxhNpRQ//564YDNx19/7tT56Yn1/zP5YYkkImE3cC2yQJfq3a/WmJsZnR4mv5
fd7+xyheI16kM28n/PAHo/sPS4wNrlUjhmszAjYcvsnfEelvlpdfB/GuQ+AQAz6ndgO1AIPNnzz4
Krl8NVKwrQIGW9mUpJ3cZXjrfsdX/oRZ5uCbkmzniJ4yh7OBMXAKEZg4RPfodwtNm0dMyW5uXCqF
6AiMUFTiWM0YCEGxF7shz/o52jEus9L0bDFuZ9Ii+a/RsAfGyc96US1gODyHsdYMWFi03x0t02pv
SVajizKSMi+PBsEYLHo/7TDA80f1s37zydQ/TTMZ9GrEAtdkjvsADGDAXMMtmrmthzuNmlOdmxLG
WaPC289mdqG/A34rh/8as/X/n/VwSb92tah/9Lcr/n9WwO2q/sef/i+tGrxc/3rVIGF97dOvQ/+r
mwUDCl/2+8JxNCj1GB1tRzfsdd0gVP0BsDd+c5CnVNXgjkVD7epz+WPhsNosgmlr7yLfjX/5xc3y
G6gxQu94vG/4zr+Vy/vpXvll5dBRTRCelBBJesdSySr9eeVgcQeJVqfIqFWssT9N4T8gkvhW378t
dv7hUv+6aWo47ESyPJ/eBLGZZzaSrpY3vtq7z+7o5kfauNgQDcV5dE3AxopNtK4zNrRXY3fPgAhC
PUeIgZOzNY1SDaB6GKwIzn6NpzBVsAeP6a7+wCYA834C8CIz3TzUWmfexBwtNsQ5RrLKnChVtVWD
LBdvY+EBKknRzZp6bfrKPmxE8wC1iYOWBrcDLGd3aMbujUx940uLQsFMYnooI+eV4uTHjGnA2PHj
bat5K2oymHFPw0rNfMmx9QctgQGqV/w+djP3odq1b7aWeSgyePgnhV+P8YMOOwo4/Kg4h65zD0Ds
e/IEvDUj+Ya4Lw2eyPkPPWdEbtu8lbXbEfxv+abFyFtg0v/Cr8DboOL6SIUIiAUwSsOR5o+NCZMo
4tg4JDrzG5N6oroA9IHuz//NzQcSxX24fmVmEvxLvQENRV+BTwtvQVMYwPN7TT7EdfHgLcUYFoIf
SbzAOllmy8ufDD0cWl6Q0dg5OIL4JRcEQCJnxRjV1Y+FsPa+NTrdt6IFOTJfiHnQI/k1Kth+9p33
zFa8D28ge0G7I4xRsjOY3qHEqyN4tcwTz5Eb5RQxQe26tfA1kioCJsKc83AJY7l1YB4oz7eLJG0X
eFhwroPG4TrA3f9Qjm7qd6r3jFV3JL7AP0rVehhTXlSc5eaBKDX3+wycQh2X89HxyPyPOIoDtefv
grO9pkKDzlgLPXTWRgU7oi9U4qzeQH5lOGdZV67nH5h2oORAwN0UU/pB+RefveRPWYRNZNSUKph6
V3BOrvmatV8cwrIb6E4jL2orPL8T3dvt8y5jt6J3nMuq56C8jRMuGcfr+OjXyfxgu8VR1eIfLHKu
ap4GmOS5Ol2HS6Ve10Lc9stLkfBH280+0Lv4/GcP6E+Tp9eBtwtg6vNCrCScWtYJpO3oOFF1cklA
Z/meI96cnG9oO3zC7sDF5LIab29G1bAoJoW/2uTlR0mNVhjhoD8WOslyWqwbv8gF5YxAzx5LTvK+
DlV3M4EX8I2+Qfotdarj81oNys7kLaWDMJziRJzYxs27mJDn2WijFNUCg1rusChBmp3Tif5P0Hlc
ZZS5cLCt8ours1ANlRsBJRcEZZa4CFXWCaVQ6cOYMD5elxdyuNyr7PzD2QR2O9TM8eoBap1a8nGb
iZcf40StdjOsnXDU1mWYk6W8fbZKya9PvyU2UlouYo1LoGoooTTwlvu3q1w6udwCNvB2TDfzkJiJ
t4VCWwQTJiBUBt739QpniT+kpqSuYeE25o2sb1N6SOrrx9wPEyWlHZcRDESkr0yL3pvUUvYWrZ++
JDfhV4Om7CM8VX5mpR8AhvgItPwHnDYDhBurR1VYzTRhAzmotOiodkN1JsI0X63Z2rlT9qFQlbDB
tFOdo1xfCwxYEYNUlX1ssU5rCLVnaBveFtMurWIM8c80z/LTK25fTlYCzOTmQAZnk87mzksK6mWV
mW+mTSOEecP2wUMYAfExdDhddIfJprODXJEbzGmp0kmGlo4VjptizAg9mvjoFIq6d9GgPyRQVnaS
jtEdvgZcieY4+vj4Gj8aeQnToLGKnKbes2PhH05h/Lw3ob9zkF0XLQmwEfmbChGtT+6tjkuis8wH
fVmL3qhv3VgcwnjsTFxM7dxsBVwjP68LNSCIRseJbc7XwaE93rR4azBSIeLwFuObzoO85FsOGp+r
iYAcUg0rAk5y3AJXEJhTKNG9DnYqsOu22LlR+6N1+M/lkIUsejS7lPuJqRTpFl/QV1dVrBC/X+zX
rfNa1mQpciW5V6bh6kBKxnPtxsclnRl8KIUoNMqt6D7HhcQsspoVeoVkIb/kFvMG+mRdE+Hc1QT6
kOyyD0aMcwCAzIOQr+rPVpwXgXBpL7kQbxuO6aTyERoqQTZcbxpc+EwFVJtw/r9PYtPGYQkkCWRk
J2Yg0Ever63rBNpwNiSN5tttqxybaHhX+rr+Rs3fVzwGNYAUY85/gBBRJNlIRUrhc/uf8FB09ZYI
DEaSTYcc4DdZx5rPzFEJYh5FASSB6OJNtVS2hVFN4kpo23UORJZEue8X2StvS0yDdkJrX3GOEs/A
DNAVGgW9S96mV2u0dcRkyp2Ux2pg+5A49vMvW7H7nzuYXxPz647/L/saZhAYwG0Hl5C3pgJ+TeX+
N3tnthu5cmXRX+kf4AUZZHB4zTlTKs2loV4I1SAyOM/T1/ei6l5bSqkllNFPjYZho2D7FjOZweCJ
c/ZeO/FQGFp51e4cNULLmsInFfNyAZ1y01a5ybLiqbMUK/3j63Kuentd+Ea6gKrgmPpRPYVxWoxe
U7Q7o3/e7HgGTUUMcE8jeSjip4+vduSQnqs3C8WsAbPW8GCqH10NG4BmARdvd8nIApkrAS8G2BkA
iPz9vf63D8X/5w4Bs1bsxW/yNsKKLmalfjT/lT/9F8foNv3+mtLx+5//5zTAqVen0CfI5PdhgN/z
n9OA8xeeLtgROsbR59Pyv04DhN5DK+bEisjMhchh/1vbzv8EkR+cFQdp6SA7/yNm1XwYebV4qdYk
x3y4VeijbPMZafWCi0FWdIw4a9B3MQETafBEwOQ52rR9NPuBGQSnSj/UQNaICLo3YjKbzPqTx2c+
Kr35CDy0KFT4zohi5//9xUfIiW8tXHryu7wa9TPfuh9RBNQd6uiU9D1BswyJNYEZQbawEv9LUQSc
6IWVrXvxgOgTmijveYxY+jy4y1061PGicPAVzrxyS3YLdtkVLr5woRc/0Bfxf6IoYxhIjy2iRJz/
OFoWoZPj13rKtyolEVJbj9JDakXE9iKI7VMqnwwbi96wh2pVbZorPcanbma3o4uCmzWxG5CEpyZq
KMFEkqEg7OTp0mrquZlAqc4Ymagi9nRyPdd1fAo875JMpXbNaGMhNIiLtvdgmNq6DpxH2KIcWiID
V7m5ZD8gb89b6Eic2jwBkpUusYxeDRqxBGVfrXFZMysvvgH507cqaS+w1p5wcvo+EZjaRPRJ7T7Z
2tPcu26ISaRz/yMdGDrGEUHyo97/yKxgFdhtfZphu+UMVywLu+Zi00bF5nmQRsHy+ZH5/83lk76c
MAzvw8Yc22mogsfsZX/h73/oH5Gs+AulrUd419+GtH83GDwd7g/W4ZdGmn8aDO5fJNbpgr0IMxsK
2n9vKZbxF8XRv5oSCOf/pDN3jNohZG/OFAaPYQEZsnDQvH6eywFobpnUYNmoDXEId0Gqhl0lsQSA
/spspDPhmOI8iA2t/6qGDNdzMYYFmHGvkI8OYfBgKkY9MolJl6Q2zoJUC/r2SSBKAACeD4R/UQJw
qT+h08yf7EUFIVzYQDOResbtSLTER5/crdseZOtUnRC6MVwZYUamRB9BJu8cnfPJSB/uxYvj4m3J
Qq7Um0uSJGigXKb5Y88pzK9vlqYSmGuQqU9s2zvNG2RXSzItDXsbWRbOAIiyWrkzKr148PrSKwfm
n4zhdnRPOn8jg9DI977DMHoxdc7MA4B+TuxTg/cGKy0e+XzG6oRkU90kAgLY1kJ1cBLVBibeAJsM
m2PsVzbC1RLYghxawAsBE/ToRLO74SqZwHFTMMtHJEOQSiMmT6AzQx9PNMEL2NtR0TA6+e2Vt/lF
ymUK3q8FC6KNX0ZbiZvKMFkEvZnIx8ok0XS0NFy2U1MYOJ7yeD5j4DtZ98rDSs2IcLgAQJJUqzIM
xA3A5NlA/Mw6qKuofNBmT3xgIzRZDEK5iEOkYH6KPmciEESUIeP1lE/k4ZPajxNJyl+rUobIEktN
GDciCo36ROQgJM+muGd8bjujXdwLk7fAoalq1l9AGhZuFUd2V1OViRvNRPZ3h8Ji0L6ZouHOKXJs
AkjBORb+qiBzedlVuJtRTGtcOmGwEqDyjvl0IuoAtICqAbyk0S4JL/zOwF8J+isNVxZGKgUJMZOP
EWiC25bO3G3XzuApr0fgtSqVfRlC6wYJWJfcJDVa/Aq21TT1PWrqrtiR1Q0Hg/tIc1kqk9uiNNA+
q0E25YTEI+dnRTUKgiDAFx8epvknceab45UKmkVfmPmJV2pAoxRqC2ySaLq+hEE/XWou075FNPDw
mgH176osFafBuhp5CBPP4FNWttM7q7wTCc0E0nYTWaJrFf0w3tiMvM806Q28uyKf5tck2/wxiJB9
jsABbjXyYs/6rkguTDMOHkVvqV2uJZaLzixzHrMg7u4KUwfPwDk2h6NBJnmHjHKO1+6542nix+NB
DDbqbZkDYwCIXjeXQk2avZJY9KZFVznc3l6ldnWu49MxN7UMEKgt07Y0jYmXvhtOTJRZkeIHnBl+
OwiIVv/ESbQtHvhjGj0VQz9ccSjGYm4nsEHygDVSi4yxXJgTpzuK+ZdPEPvaNB/62TvbT1jZJycv
HrgzPFxOlPFQxkUO4aRGWFDf13SYrqgMeRA0csOGnRKFsLdxoucnkpzlAlEvaEfyEPJ4E/liuMD+
UO6AB2NHN1HMBXBl6GWtEQUCJjB42rw1k27uC3oojPDM9/KTDI56dYNRV9NutdaZytOGBK/qYhw8
Pkkymmy/Ex42D4mQnsZXfhdVuyHVKmSRHRnAU2exQUxjyr2smoZ7Oeg9zADPY6rNiBG9Or55UB0W
u0oIhZmO+PJ5IccoAtDNaAy3IeLMDwXJQfwtOAfZQzMrFzeq1Qxz6dKnte+HhIE0piSPjcINiD/4
4Zi9cQaUKCLmIkm5JryBaNhBU64gKBhVH6AXaoPmp+m7TXxXsUMYoNz8SVbnOSxMSrEhQJS7diho
SVSKDf4mneV0qEuH37xJKuMsglE33LmtX8a/cEoLQTzmSDrnOqWTKc5T3j8TCPYWcD5iLaJExSLP
baz8oTCnagH/FesyvGT9mxoQQCsVuGjcdO9edq2/zCcMjgT89EukDO3XGY4CvLUOVywMJK1tEO7N
xPNXpu/DzUxV1y8M0xjlCj6N3Gl1T1JWbkFIVndBaLWo3gppkx7LHJIeYFLke4Jt9NsaGeKS/vo3
DSzMosmSGJcBkncV9oO7M2IRfE9q3/k1uzkXQFCz8yaxT9u+KkeQptXA/N8JvkmzQ3DNS2qVZ7V5
5dJm/GZYYboRmR74S2dKJWW4U114ATHdThHTyhJArCFjB8lXEdUOk+S62Uxag/AOiusyq2DadKA2
zrtkApttde2aoji5ZFsvviFdDq87K7noHeBL26qsrU1Jt2ehRzmqEmg1RKfayVfEXqDlEaxmp0QP
GqskLqdDonnxBhIwwX8l0eyLxAGpoDozv+GlU9xnMi3CVYTucYOaMr8jRWG+tanyFhyp2ow+KVRC
VIp0plSXQtVx6idVOdUqaXEjiikK0DsJgfYa+N8q1CWV/zBSDqzqSnQnZZ3mWzcpR9RiiZnvnRDn
WiCJHkDPv9UHAIEV3/E+iqsC6oTA7pKNPplPY+q0Z2Vj+ddeEdpbjSCjjdQ8eEgkzrqbETbEmRY2
5QkbNkCiLBv3aD68/dTEMKfqqloi8GuXZTtGuzCr7ZsOR8ZPHf/DCSfJ6aTKKiSKH1coR8A+SiLA
BvwLjAE+KgZTr+uTMk9NN0oK/4DJAHsKttSl3gMZWMzW4lWkd/kJhJNq9/FV56rndSHmMCQmKodQ
TwEFbq6aXhwJLR+TTkhQwAHVX/GgLMXGUDQCHs/H1zlqpjx/O+Z0Nr5zYYIaPqq+ujDnzOPBirLi
mabk6BV7djYUD8CG2DD+/GLM/hC3USBjhT26lfTwai2gCDy4CTHqeR5aeyK1kqWmWm/98aXeFrL0
CEg8oBbX4R7OzIqX968MwDdpg24fTHskEmV248reS5a12+QntYMG/4+vNzvyDJYJujB53JQyMKNA
vU2hxJNWcvv7FZSF5JoSTFFTjWBl4fZ+fM35dr1eI3w5UKW8VDhRvynWxzSwGq9qyKW2yfhgAKlT
/LCh8gbOBsE7kGYh7yNi/PizrkW8Pj7+AG8XKcmEcm7BOfRhmKS+vslEjJX6kMT2oW1Vtet7yGqD
0ecn/8FVHBy0dEik4GTy+iqJL3pmKLV9CIjs3o0qU1vHRav551fhQOlKiZudB+/oKjad/BLhq33w
MI+vbOUkSzEw7Pr4Ku8sS2Dbpm5CMnGZgR/dsXi27RYqlwfhE1QNX5RF0Y09xKPRb4wzlNHd9MmR
7u3+xZ7OHjanf80sh6MvlsFoGPvEtg4aMux7o6VjP+kdpQgWMG+duSPUHrueWCIff9W3O8sMbsVF
zbdFInP8VT3RK30qpDjEiO3Xfs4+2djMV6bIdk8/vtQ7X5HFgXiHGtyxAGe+XiEgJCsulYrDUKHs
HlMjP5lqRKWJxYKB8jUPdVg1H1/0ve9nP6cz6/Tn5HGzvdNVZoaogA6k81S7LLXMfaKTPsRB59Mn
fW5NHD3qHt0JiZThmfTx5kkL3crV2U8OU1UzFo2MVAK3dvTkCjBGdQajPMwWPnmVF0NPXddTa9Vn
XdkN/gabp8XhIpePSSDqnyA0TKrOCcL3hRvDovrktrz3SWl9kK5sCnq6x3zbTMleIcthhc9UO9LS
VPEQDRrvyy4CcYack7L+41/CeLsPeTrioTm/Gvov/NTXv3+Q0C/xeccdiP2i1oUawvmhGYbmp1sZ
vDLDwp/Xe6RoibZJ+dB1coYZKm+4KmvBHKwMWlhXVElq24zYIv74qffwXtMN4mF4R2/CqDycSCGS
h3RyKbp1GX3DlGMeagZJuAVLDDEf35E3a9MGd8jTMHOeXcsSR9tMqeq56B+nQ2f51mOtgwGEc5mx
TIeC0/ifX4y+0YyNmjvyx2vTnYSnB1iSDwOJbRfwRLxTvXY55Ui94JT08cXe/NR8M5eBgKGb8xtP
Hj3qMEOMAh/xSPqW5GAZqIaVxYPIKfHjC81R7q8fOXRI9lw8SL4cQKz5k7yowBIzVINdOD0VRAXX
UOcM16KJrZv4q4/usz4poo5OiBVY7imMyxTibOGYRCwk82swL4crQL30CbSew9KyNqbiAVtctWP0
TSuLrpe50fG7czwvYw7HvQjGiybLvTz90414Vil6koapJyFPH5dCKhth4ad1fSAo3V31qBJOcO2o
baCPf1x1cSnWgOVYNGwdaI6v71kT6KLphrA6VKBG96AO+f5lXhJTI4b8xMqGT/uH89vrRQ3EYOhZ
/4ikhYBm/c2vhEnXNEqG5we7HKxfti26A4nz3u1zQ8R2aro65ZTIr6jgxScPmTheInDiBSJTMtWk
jgSTd8Drr8ssplFWr6ID6Vx4ZVZ65OLZ3pIT3wLr6Qff/W4bcWwRAYTQmviKnCfQrAK1Ew1paChv
AEPqbUoXcXqGWZaVMx8sSE+CtTiDait0XdG25e+/cEggI6QZmJnceVoQRzQuXTO/lFE93Vbz8oKr
RPVALJRRHLpqLJAh2PVwIaEzoqD2Y/p+ZJLxoic+CIKgG/Qi/iL1Ob4JW2R62dNtIIqk0baDpeyL
fDQ0UjCcLAY+1GQQkx2Mxqe0pbGz1Y7EwhAizzptYssxlk5STP0qH+cECYhOqHOUsbS6RLbJokXm
DNGmLZVs6H3rXZ8/kq+Y5TwzRkTzqC2MxPjZVy6UwUhDeb/0hmJuhsJxCi/gvPNnRythsaLVp+nt
VWRo7Owu5lSUlUyE11Pp/F18djHh1Rt8DbxsyoJnLcT8Nj7RLUf3H+Pp4uA+Viif9oGrDVfFMKXh
hZmiFj6NA0K0Lmuz5gcRhcPTnRtpEV/lyLfARqPrBxiqk1od68I9DWw7j6+cwqh/DrXOt+jNSE6/
TDtrrS9VacytqD7hZx50xT/IVwfh2vNxrwuD0ec6FpF12nE3OzoaLb05FTcxeWs4EYDYGiOdqwYf
q711ye4kONicKcGtTd7896k3s305RK12PeSKS5fxxFvL0yEdwBBNSNA5zzDTNFcG2SX1Kma5INug
21wt8RgQOKZpysJgAx8iXrVNBySiyIA42oItnBwQVlCWdRwkhNMr59TqEM7sw0HD3tAMRqfO8P/T
03KLFt4muaD8WWB4rM6DVh+qGyOT4G3RDLPAMiD+4kxTFe+G5zqAnj2rbwpsWg2hndM3Q0lqjmSo
6oNb0m3LhyevmRDST91w8bsFJ5OWD2OGg/Ebhav8EDxw3dY9htznx8rGocEK5ZnpHTNyHzOpaL09
kzHBZodqR7eX3rxoZjtBZUtWUenanMzCRHJfRT33zM2obr+PKu+7zaDow/8ezRiu9ehLcy4kEE3R
j8sdizjsaO7EVrTngQJz/BkMnQ788+vPsVuajCG9K5JqHeYRpJMqXDi5G8OATb2AxzQtNCYNyWhx
Yy2/s8AleyJQl3VW8kEMhGFY7xGpXWUgsYZv7eCYJMAmjgSU6+YehFryRI055Ba3H05UNf4iiI0l
G7kl/IDRKOgCh5BSEWu1Ru+kvI8ZA4T5IqRdwVqxmObMrrjGdO4ozElVWkgyawqUQvgv8TP5/pTS
m4clFR2SCmrqaoRlaCAMyiaXlgT6y0Oq6wOtNjrkjUuDbEJ61/9+4///nPSTOekciUx18z8bGDb4
F9TPVyyhv/+Zf8ak+l/8Fbo0iECxZigQJc7fygvX+Yuzvy1nPwI+BI4W/1ZeYGDQ5w0Iug90ScQ2
/9JhC+uveSZIAaZz2qK8/6Mx6fGrmwp19g4beCH4I6aJ12/PACbshHWx3QlBH5sBgsdzaInQO7Va
00PGJ6vsNLZbla28kIPji3t18XbweFQi88aetebYOuif0LiZ1eYvy7uyZBrUgVPZ9q3o1s6Y2mtD
iWRFMm/6yfnk3Ut5LpWxYzERto8uVZkR88xUNlvL4NBPE7dHBkxKqIlH6j/4VtxKBtzkYMwF7Otv
NRlDXKDkIAlyGNQW31a5mucWywZv6f7jGzgHUbyovJ5v4HyaofJnUbxpmBAa08aJ5AZ6yic9ZhTA
tVv7aejINMt8stpyU1tg84hnK1b+Z8eAvy+OHnVexUz7j75nQ5PNN4um2cL1sBdGNIR4yazyk77C
2x8Oaz7tV84bNuit43NlHbjQBkq/JXjSsivWZlbjmhlKp1tHRfrpQcp5c0eZQvJsCfxwLJNj6KYs
O2GGRtNukbI3wMurX44pntyAE4GRpCe2jyvn499wPsO8/g2lEBzV6QpBISOp+vVy8UM0ptSQ7ZyZ
K5cZLwZ+LC9ff3yV+cd4cxV0TZ6Lix2R1XybX5ykCJ1EY8UhZ2uqbiQGTDtFq3c+GgBcBp23xsdX
e+8uihdXO1oanOSCMqBe2Lpdbyz8XC2CLoUPQIwZWvOZ0BTH3z++5PFBgOUohetw+IXF6rEgj7ay
MYxtt+957IzQts6BEye3gd76VKsTGZx5QI1VXjnd6GLit+qfdqO7h0Kauzao8m3Xet26HUSP69cp
fgyDqe1HGvYL4Tfl9VSNvPXDYGkw+PlkYzpunMyf28QHiVVH0kV+s+LcGv163vAYqZ78OyYafUwc
8yC7taaZOmZmvLSFm/fQWeJiDbTT+qZPzoC+GI+5w/BwGRSBdw5i/m911P+Yg3MMfP790WYfPE+4
5N/z0n2xaCIvIQBEJg2hMuFa+KFc0S0diNWwGcCXQf11UCaA5N5m4JMTJXsYsqg6JUmji1fpgC29
0zNQ6XW0KEeoIyaxDis/c9Elc9BGnSaqM2FP2h4NRL6i7CfP3gFbUiJ/v23JdLhtOtdfesRDLCtL
cza0I5i2mZWLJmw4NHFVY4dJEJf50lsMiTwJrfgrbHV0wVA3wN8x2qpMSKW91pznnjPtgNrME3fk
4ByD/VM9HPU7Js3dlppRW/qcUeLRvGqY5i48Is13jR025/zN2ebj1fr2AaHJTWHAU295Np3713d2
qJHQS1RwW1WHsC/bkBQofW+o4aad/BmNkhp//EhyRXrQNIdmweZxf9aDPsF0DqpT5ft7o7bWiRH8
wM1/WpkUr4D97z/+hm/3bVdiIWMWg+eR0udoW6sDr8v4bZptNCYFiG2r3wd5j7VQgGj5+FJvd1D6
Q8IWOu11WlLH6qWglVS8Xc5b0O0kOeelsc/71vnkBr57FQssLuMsE8zj0U+W4vNMm54bqNmVTovJ
8bQd8SPuxcdfxjjqefHQ8W3oUiL+AnXMpvZ6acREmRh2gYt+GIx8RbJNtLGHlOi1OstB9tcOJQUL
Hw04MUXuXSWCbW7F6rNtae6bvH5hzKRKpj30dBggWEe/X1mSDKs6p4aFlzg4frxkQ1ZLs4F/pFxc
KpO1J3TZW1d6/ivJe+cqbqJ+G0i9+5JOk3kgE+izacYx9vL51nhMgl06zB4169FrJbA0TfNDs95m
QZvt9UquPb0llyNryjO/LtDCOChmEsJKlgliovO2UOPSVrpYeW6WYy2BBmcM3RmaKHB5/TcQC2JZ
qqa4HrOWI2RDW4eTcX/IxuRM05vPurTvfwGPDjTTV+je5vzbv9hQfaPy0tHtuanheBVUkCrb3gq+
huxiS4Qr0cqvDX2ZOnbDG6tKD0TfPLrKuakr29u3hQ8yza06ojLhA+Roe25ca/oFHzE7mC5GHBJF
xplFofGuaJJNpcrik5rPmH/2N8vixTc4Wp3wG/nADDa2wGGCgz952aGRQwbuWF81qmKTb/EvR5G+
NwFowQwATPPxA2K+uzKZdzLymSMPjh93OJRWP8q23kbIFOAnJK78Tll14YC5ZvSq/8yTbrhzhBH+
IF2vabtgGRFFsIpN5jMd4Cah18Ba6KAuemX0BP2KtgCnpOvbQeIltKLA+DVmhsFW6Vw7WLwkepAV
HDjkd2iTjE7qp5oEdTTl+SN+wWsbWcQScRoJN71Xy0/u+dvSDdisDpmeCoF46OMh11z10E5jQyij
5C7zt04XJStt0sMFFizzkzrxnW3bpiLh5In4kFrx6JxUM0nGhGPUW4TuTx7RhLy1sfJZpEJ9cqX5
bzpaSVxpnk9aSMf148K+9IOW9p5kJVXBTWyYwR1dSPpH6chpQo4xAS26rbkH3zbCT5bQO29fW7dI
3EYhzNn8eBxLBjH5uhETn9YZH8hFvBic8kq3/KfEab5z5LU/eUEd+xvmjYtEAagDBs1qmtRHT43X
afWgFEuWY3h21ZrUPSMcrTELcTh20y/ygG7oIQ6rYCwobiyMdqDPaAlTrXz89Ly7mBiD8WbB6//G
dq3oM8oQvN8WdGez0gvHXoDvw4Wg8mApw+jp48u989K0GTPwMzPDeTv3sL0oDiAS8CPT7t0GheEv
p9YNPzkjvnt/Gesxmp1vLwS91/sqSuIgN6yi3nJGrmCEDuGqyyIPy62r7fuamO2gs9qVNpbJugdx
u6QbkKyHTjuZJvuzPfLtody1GbwIDuVMJ94MpfuxlVNYM4MwwW2u6bMSwFNNX8ZuDJaQ5bRlUafZ
NnQahHxxq3/yWBnvPcFUQ9xs6nYyJI7WWhN0PtQcvdqOSOe+w6vUJFbaoDmvyaEmR9HObXuZt/wF
C23E97vo7DKRzE0KyGBp6YQxVt2x/9KFJq4/0TStsYT/Wf/8eGW88zFxGts2e4xDnfM8bX/xKgw1
2DMys8sttCSwiWg81xbR5WtqefXJLXnnUpAQmNrr8D5c97j3Ax2wLpjqlFsa2umTZY7O5ZSF8F41
W/8PvhY1KNk49txSe7Or0cBHU+5a5VYKVV0yEbQ3+ej4J1E1E8n/1Wi8+L1TvjQavrOJcSXaIpSI
ZJQedyrE5AdR3nIlZerBykcaf01It1jzdmNMNKRYiXA4fLJ9vHsrOV9bWP8MCznQ6wctCPSMlFFZ
bkcxG+LlQNRABKO30kX9yaUYjL59Q1Bp6NBVmCziNz9ayW5s5W1A530L1oeUEXtkrLZUodVPK5Ll
UFDbVU0YATV5sizNrtc2nBzhOE306dPL1JU8XMqkx7iH3p/ciqKj516RtdGuiP8CtAmzJXzMeznD
w11ZY5lPGNLXmaFC6D/0iJZkEWBB8zpJz71HZDOeSLC/W0Ug3LQmfxZiJtMxRgCtYDqVWIMUG4Qh
g702UVeKewT0Kv1lRzRLEONzgglPGM2aPuyyuAq/1klujPsko7u2JeEwtdbkIhlIFMj02tZt3NVn
EjQpeOKmHf1LuyaZEBYqQBfi4ypgRIvW8mLCNYjXC764TiYdiKBmHm1aWSbXHbJOMImZlmPeQDW5
GINKVDgn1G1ao10gjIyQ2j205QAQQAvzbjPGsw2CdPmsOo06jpNAKrwC31Zd9168Gjo5DkjtCc08
STVEAPQd0kKsilTOxZUCKfLokM0GF8Yn0WNyscJeF5Kcwi3xdtF4AbWsu86UVTXrUSs950rPUzdY
t2MXtHuK2GFTuoOnME4HAKNA48DYq+vI22bwMvJ14s/tP10TuOvKWrpfo7CcU0FSSIK1FXbGgqwO
ieu7vaTPu2k7Wdz5hUjuE3wEV02GBtdP0eBpY5SszdI7b5MRcnG9GYAYXPkOTVQrJGeS4MitsOJ+
FXuQD4O2O5hIxOAS1I9RbFuovoW/aqPB3KCw+WmhYV/jzMPGbFXO1q57fe0xvgWXN4HL6mHxRZkX
nEDlHr47DQMvC/XsInO6x6m05a4zB3wCwwh8MrklhAjmsF1eSC+t1oaeqQt4PcxnmWCeuGkSfiH9
FbmMQyhvrfzbYTLlVmrGpVIobjCm+HufDBHCteKWoqJ2lglviVVdA4yMk2GP9Bdd9jRK/iM+fya1
9VZ1IMhGrCY9LtdDQ4ZJhLsGPmcMDBNWmeKXvfBd64pERjD1vQs6cqqm5ag17coXo9hOlK5XfpAU
33D/66dZCJ+PUBp7NehN9WRrJfTVBqSoS8N66+S53FeJB0Us84e9qSuxr0eHnJGhOwhCzJUsjE0s
x/tUb8v7TPk7dFnXqh3vkcRiudQ9GnWtf5/aIAx5AlN337VOtiFcBHqc1G5ALvmH2jcJqQlyF8QD
QOQEQtLCirxpFXJuuFIVTN8yqNyrusWOCfr3tBl9Z5EM2HQY8/9CMlrsXLNRZAmlxOumbvdk1U27
GFU/0eGKO9VMI/HIZUbK/IJKs0K1nyuvuYEvTRCNYPHcpUI3wcoyGgfo2bBJRLgyHwru/RmycXh/
s47ejY293gYjYatNvrGNCUI3jnlUVNxuXyLErk+RWwZ9/TCGlVOXi1H4Vk82UC2qBywMG+RFRN1q
gs+8dTSR/4APGhc7M05Eu0rdyukWY44P+FTTbKABseNCzE/GTmoH2rN6TZO2JFsUIiMQ/zhLVpOb
djchXf0LkUTiBkJyrPZ9ZFdrSajvmdELdwO+B3L+UNKMC1Wtf7d1n3qS/m6xdiY9OSl4yf4AxR/Y
EBICwsZ7zEGnw1Db1xYSgSeP5j6GIcx4HL5nAA/imOErc6b0qSoQ1C7GtDa+kbJarTiiyXOPpKIH
Yl+R8ob1uG2oWG7c0QKOWPP3YAgiorQR5WHCwrN8nhsLy6zv6MIxBokQgM252KwE4BHlfUh484+y
gNCPT6S8R1ehdhEBC8neHJp4owgouINqRb6Bk/dM5X2ZNkCtax6ORGigwHVQJOgP5BJrjLlvS8AP
SPrFmlOpV21izk3pLi0Y0i8aFXS3pd/P+bpEHbgLL5hN+rluAQZJGQ3uiywExtyzjxwCLwqvAYsl
i9ypWhKiuZ3aLYgDviKWBy/EgDjxUe24u+3E0PZfAt8PzpWLxDLXocLkYHBOycTibzULApB0ZV93
jSAcg0qkPNjkFJ1HfV18o3Un1jTO5HlQ8aiuM2xamwnW3qbPByvdOo4TnCcYyZwl1EZ5zkNU8lDx
69KELw8xCLNzB4bM96oLqktrqoybWnG/VRSP22mEzeGG3FStssYTqKnlJRjc4rucT5jLzJ7mXIAy
UtA2pNrJIZ1R69gEjcoqD1DvvdOpq4vvzVhU9x3mBrxMTvkjn8UjzLhDbiuJov4hoBuxbb2m/gmj
XZ5bU0n8UZd7wfkALq2g3k3T8ScBxRYQl0L0JihfJuj+eGrwWi5WvYerWIMIRTRIFsLrdNvWB0iS
47UqMMKcKwn+tbDD4AzbRv7NJppw1eCBCrFLTz4weZciUiI2grrkloex0v1VQBr0SZXy5S3PGb66
WsS+GPhq98w7KnQtOG+90ia4yZVU4NC9mViYZbKv4jleuPFo4qwIcwP3nDb8H4CauIsg6JMGR0mR
t4uJ55w2VlbfjSNNa9fpCDIJANT7/phAZW/mVd6GAJsLUouvFbjSW2zkhLn0OR8SdiYKhqYqHk3i
DK41byJDoMj68Hy008xY1FZW3SeAVy9cu25v9WKIcZ/xc4vKd08ltJmrEl3RHi/+uKFjh8yHIiM8
t2rumhuF44UeaOOTPuVqqw3EAS9o2vtXApTHvtRD4Dhmz9+YT2h3DH34SvBk/XPqyWlGXEtLfK2l
4fjkFLT5ln4b+vmCfkuNAdfWepwzGoIodvIp1ZZKs/0rK+TIhdcRd+I+7To75LuzkiZyBNh6bYuV
xp4VnhPDlhvL1JjyC82MaOJ2Y8JvjVISyK1t5m629OrmKUfBKpldpNGyTPvyCWy4cWsFSHO6vjZ+
QdNqW+yMQ3nJbjE95SIqqqUtMjxJVSTbX/DCJ8lvRhKKVhTcFps3eb3V+9ioFuh1jZtJJNqV1+Cn
VY7d/ULjXl42Pjz8thTFWdONxcMQ+eWl0bjBuW+XSGI9kDuK4Mk9+9icD+vyfGda0NyVSmU6UWJu
zR6fw5Hd5yiPn6ionS+cif1N0fowtNESOPRNG7NlIGy63yZcGGd+OkeMJUm3s+yUn4bX5qkJYqlF
1xyoC9uqi00BiOxrVXQQv4GZNEHOf1UXcLj9rjC/Sy+QeMKQPxUWWF9hDtlSdqa9NbhfCyaa1iqG
Y4EU2EzHKwNI9wVFSI/7LvJvRRJYQEbza+iCX0igmK19EHb9pkI11HrRWUn/hxSO7hClBBkV5FWc
6z0B05jT2DeI+QDBpLQvA/y18wxY57Xti3zvDYq40EaRCgeYtQHpKvW9VM2hG8dkpXg2v+hBX51m
gZMBcsJXRalPCYhcfkEL9dEDGLqPnQyNWd6ZP7vEOpRKN9jSXP7DrEGV2gbkpcY6we1o3VFv6/AL
hvy7189zprzZhHSW96WfO0zLQgpSLJTjHRjZ4AoFeb9xhmJn50m58rAQB2gB853bT4/0/9KHOHUm
h3cON0loVsBGzwln6YwjZP0ojut9rOnmovM1/TxOLcBEbStPUr8l6iAR6SV/cGjK+9pNW5IFYPZe
cNXWXKSVvnPRkreMJpg8Bg6l1iNkffvWrptkp5RzO0Q6cFgQFdSBlHK4Acd8kas+/KJcGjfwhPe+
ORnfQ93vN52r6dsGV/bKVa25guqq0e0NmwUeaG8dYCM7obiw7iJLbgmSyTc8TmzAOUrJRWCX3tZL
PO+pi1txNxSWceal3oRqIbVuCui+mCg9ayPZu/hqdXJrSMe5HDt+JdnVQ7lxqAsXVVMFa/TOxa+J
UZNYFkGjzkqC+q5VBjZqAWyqYFvD1Q9TP6ohEgNaZ4Cw8KZGLFvHpqC3gugxGgeAXmBGYCIn0UJa
2mk+RsPlpIu7Rmkp3tdyQxIzODFmbBRkGOhSS86xjjllhvXf7J1Ld6NYmrX/S4+bXNwvg54I3SVL
tnz3hBURdgAHDnc4wK//HiKzurOyvu5aNa9B5iQibNkS8J797v3sgdYiT4dW6HfpzdfhQWfk1U4t
MZkw0pNN4ixxSKtxrrJyShjsKjBYWgAzn6ZyuHMdjceOxDnGBecWxyoexTUX+KlXtZiXqvSGQkIq
UASXETu04S6IOvEmTdvdYQUueOSMOFZr0hfNir6P8T6IrPo8IWYveLeBXGffiOwYEAa5UV92bIQ3
7qOho4mqze4oxiWNVUAKae0yZzmqOgB9bQdEVEykUsSeyHnwFrAz5ZzzrSHLH8rEwe9YQdASHt5C
Gjg6443WeVpYTO+7MbtfUVPWH0ys+UdOUJGbVqs9e7mjba2hjzed18uHyWViyafGYOmN1zCMxwh+
l9THPUX3Q3rUrFJh2/X01ttDlMaRV9huedVUjP+vmLzyinyzAPfJ55asAXJuQqWBr19KUTyYtS8f
4PhnOU2k3EBForrPvDX170Urks86Iq0SmhpfsMYFcHQaUT5ONnTmt4aJh/ct5ZBDYzdg7EHDSJ1X
Pk8ULLHvPC3Rzma8lz2iP38Ek998Yj7mZJrJxD7G2dh+yqzsPjFHLr7zqZc/M7tAVVh6WT/0Vhjf
s19V4ZTMjPdtPUYfZtZwCLejFMp/NUftp+ZUmiTeOgQehGuneMzrkRtDm4yqpFmpG8qtHSgUDYCv
fDwSs18odUVePiZunznMmGX04RgO/yaoRnyYHhRvZ01rHB+jwpq6bD20vMqNcLBLLUUT/FRLSZek
gtMu2lM6Ox3nRr0YCDWrSqXxluGVrzxrPsgBWyE/rhM7mLSdNi0jQMeGlND3KIOzSHS7WLsNXW5h
/qvCTZt51IXU20QfQzPQdRH3ZD+gijnyp9n3fFfi8DjFlW0FH7//Mh2qWfqVxXoSqFwLYSD0jHks
V5wnyp0VOHFo1W5LVcovUYBu3+LRwT9W7PJUIPfgLEg5YALk31cGKtCVcNlobDtndk4TLstHqBqg
B2ObfWuoopqfj9449JCm0jNxanExDDtJp0FCO043/BxctNFVbzpVcgdiIXnKpsHcFX1RvEqCqw+0
WdBptMShn2D9tRMoHtuIrtR8jfjrBoLJSO02rzotIt48dxoLjf1f6eQh7wnXLtp/Mq3RZfgtDlrH
35+pwPtMOb2kq98RIO3QfqWiFfku6JuaBUYgU7Ej4miOYa5z/ayoxINzWaD/HVXawhjnc8hE5yR2
JQ662yCiQInIgRniBG+41IkR8G8hXNMG2+vYUQtoqZhxZwoBr8lg6WG9jJDUbpsdADszeTYEhdhk
YvUjO2kyh7IHlxn7I8C1LH2Z50Q9KxMK2y+9898e1H/mQf09Efzf0vA/kMAgGxNXQD3++gX2Pnz+
138Yv/+b//GgEp/BTspFSBwJnPb/eFCd31z8YFzaeHwWvyJ/9AeqZ7GItWXfJf/1H5b+G4YHQn1k
MgmBgo/5GzL8D50a2vj/6ioiA/z3ui5HHvA/C+sHCRn12l1E5j9J/4FZFn5EO87e8uN3lYH36Fru
QywJ3wrNfWwGbV8suo8vjTf6o41t701bAIPHbtGImOrNg6XkdGgXBakwlHMIFlUJble1JqFQgO8P
mp9ThAuyXHSoclGktEWbYqWs37RfetWiXFk5ulrlp+k20opx08feTSxKl6IxKfM7eSoUeQU0g+XI
WNd095nmelrUMkStsB7kdWpNB98AippAWsPJPz84YDXWpUe9mjGp/glLPnjsRZVLFn3ORqhTi2JH
R8Wra0s6GRc1D2t4ctctCp9YtD59Uf0MSDYbZ1ECGeU3NtJgj0TYL1rhtKiGEvmw7CGdDGjf62bR
FtNFZcwWvdFalMcqrxkRFjWyWXRJtSiU9IWMG4JPn92iXtqLjpkuiiZDzTdzQONEpjvypJBbmSJU
ikUJnbsi3vCurtSikkrk0g7ZFJXlGi06aq/V476y0ORGrzRuwaK3dovyii9nKwP1MBudvGW4Xs5p
7oPNF2y0Mw52+V1TWbHamP7AXaaos7eeE+MDi3r7YLVaF1pWwRhcxUPzWFta9AiN0DnZ2cQzTZMO
aJLOrbnrVOmlKXP1FgXcLjGqBi+jtOgYK8se4aZE9UqGQG5aBbaX8KH/4CnFfY7kFxqYOTj7zvKr
dy8VPKGEN+QvBTCck5Oj9OvUOFzs4tcTn2IMuER61ZwRi/x1lVoGv7zA7KlA6NEPWrMqjvQLR9CQ
S7041trMlFr7hVev0nzpbTFKmYLELcvTxMJjaypPfHgm88V6jOJiw84oehEmj3CfoMlmlGn5CIfE
uFjuEt1aIFCMu+KjqqgKX1ESyyMrpQthK4U2bjqExvsJwNWl7zIwdX1sj5s2bXn/FJAUq1Ns1x3s
n+umJk1R61b+MiFzfW96cjuaZfUijIEO7jFE8neSYbznF6iFCNNEoUD4GU9oRZj8Or4knompX+sF
gTkSE/mL0wNq3jvtwA8PI2i6UXrMa6QQiVOUS9ythbCXhdbE+1D5OV/QwEBcbwDcF5tpkNN67CQ5
Ia6/XeqyWMMCyYk3Ggmdr7yky18qo0gvEwDrzxTm/c7orerLGTlPRn0J3mN5ZQJ3rr8deoMvDzrD
e4jnBInAaRx6YKPEf7DHRRrTOvkzXwa1wqG/phW2CksX7EWYLj/4r4MqO9zu2RslfzGPhHlwBm4i
a2y600YPWuyCFJ98/PqkCYceoNWM3Y0qoonzSjrCVYCKUF5VtXR6MZyhcSKwvDCuma+qWPYYnbS9
h8aJ7UOZRUC+mOnWTcOpxIx7wFpkyLjr9XZxBJrMu2YCv93mSnafnZekl0Iv3St97tOphnt1i8i8
3VStyU3CJzJbzYETfQQmOplyZIK8FFEFqw0+39GblsBLnGiP5YzrcXaZeuuY01iZd1SuLu+WVLJ8
TOOJqE2bRUUXGrgwwxIUI7Rf2zkbdUulITRpGl3cmC/fKxbbXk4lyzzzP3ZA7z6SX2jWJQW6Yr60
RUIOerrvtfZpqJnVB6f8KFIULelOYeDfmV3PuT6+T5ZK97xL9lI0P0FFnALKsFYdE3FherextTg9
JLvOnV/ipoWvRFbp7CLwIx47mwymrVlNZejT+HvreI71K3PxVRup4d6Yfp5bQxgXF6jOOjP8eO16
lRUaHu7HVE6XdAzWahTrNiqPVuFF90anjVdjNOm7LWO2Ncp36ecryfz5wWBvJlDWK4+98n4YwDZ3
fkZLi9YYn0VMxW9tftUFafs6SauTmHsa/ExpHLDZ/miMbl/4zgOPSeprh95iLo2jdy0231rN/zH1
WM1p0JS0ouUUzU4FRmBp0UfWzhwjzYb2qYrU22NvLaXLiZg/5eAwrrF/W3wH26obHwvRV8fAy3b4
wJLQcWbe4NQ1tmPdRyuhpoxMh/HsTgztDK2HbJzkQfdNa080Dh6731fwIDOAFUHPcXSutlpZvtc6
PX5jURI/zHTv2PDBZ3vh6mtniN51Q9ZQLmpyTtNPa6puVep7X6mJBmarWv/wEO3W5DCfOgyN3yYq
ITdc6+CKLGq69B5+ToTQvfRg2PVqmCmjHK0h38dithheQfyFM+pSED3Wsv1Mpi7a6GATLixTFSGO
mFVMWHSmPq2KuVlqecziXBruJeee/8DHqtnobmTcW/Nkb+i/LKCM9pqAJJNR2d4S6moNs/pqycpt
gI0fAANmK6uqvsFnMGl8agPKZoY3PYJjTjEo9XicJTCC9j+IZrzXibXTpzp6VkaFt97KaMBE3wxL
m80yjdDPEe7n0OUy5GRVxG++4DlctPCfsCuclc+BmCHB/7Q9YG8eZ6znbKqXGQKECRtFl2KjLlIo
kmbkjzhZxLPweg7NrS2/gCqJL/Sy/BjQfL0UA0SsZzUkCddWW9qyjyqW1gY0sn4BlVc+wEzEZpTU
TFbW4gypGv9SDZX6KPQp/1CmYV3cjqyIw4S1atx0XudcRdzJuxT1OCkcsFzs24KVO4r4PLAqMY6t
GRkUsbYz7QtB3W/9uJb0nPnxCyA97eoajU/nCIIpb2Kph1ETa5shE/0Zr5XNJ6aAI13WTmWu7Fnx
GBz78lLSG3G02fNvotqRVBvU0Qvxwe6GvpSKzdzWBRj0oNAu9Fg7ByaFbGdQVrtJxzwKc+WU9iZp
xp8F7PirIePuWTWp2lf0br+6NeXoNCUVa46FnG09BZ/brtIQv9Uhk0xhqMjaUS+5gVW0aO1LfGph
Ra05u54pYu9l+LysHBuEnX/3WoimbROpa+Zq+l0TFQ106rLZ1Sb2rl5lUcjMcDeylcfAuovNmHOw
P7+LpimrtSgGFtiKxtvZoJo2Tdp8K229C8sms3dzOd+NaQJImpXWyuwja+vk7XA/Z8x4GZFmnlyD
f50U2/5atIp9Zaa9W11wobGi/VJeygDiTt02qNx42+fUGWkWhZtNk6ZrCly4xDHVLzuMG0/Q8lp4
IyuDoKevVVfOi1WNu1GN8bq1wPi5lncZU5MCBt8XOxySO2ANbZgbZHSHMv6qx4mKPR55Q13SFpvS
jzXq43hMB6MNe9FGB4oDzmlc3+zIcdZe5AvgiO54igTuVVYbWpIZG2TdW5BxdzVOXg+ifsn5JLlR
7TKpRPxguaJecwm3Kmalp+wBSqGmxTwS4lrntAsHYfoV+p3Gw8j8O58dRpUsFLHMHPhVYliP/lJN
5vTZKOB4Dn1frqWb4n5q4yGZfiSZzyZi5VpRae55Gr5yln7Q9GDYyiJYJJ9ePUbePG+MaW4vsXDK
rRgc+w5h4a2erXQzV+4tDUotFHPX3RK2lus8cMS19irnezuWE2XXxfzdaI3uTknoj6kxfDXxxDLO
MYc7fxistQdk5WiPnH44urf3CD3mGcGlvsWMKhszQnKdNO+DqFu0qiHHf1NdPLENaWzqNSJCoVoK
mUHoepjVLRW7Q0rLHvoCj0pwI0jX6U73qdFYSGlOZp9g0NG8mItPz1TDyq5lcyE2H+al/SMhAYsm
nwbHiTbpYiOMZeiPkVC+64iFn17miLMCgcYc39p7i5KjAwUcjzqhGp349zBr7Mq77DDPEVTyeban
s832/aHK5fxK/XV+1ybyBwfQWG5Ks+4RMbpFo6GXeE1d6o9aSp76Wi0/vcFd7llR1217oDrbxtCb
d8YXd2Oyebh1UUAvqmXcrFQ4V1ocYhrLzdw66nSerr1p5krrC/Xi9qo/1RWFBXM++AROpi6/ZkXt
OThWrOQ7hhCdakGRjltpgLXgObhUr3A0pA9V5YH/CSiaG8cQO8aNXYP/SjVL9T5bEtgxNX8V8rxl
a9zyvaAIe10VT1S6lRtnWexHy4qfKqhx4xvzIV3W/9ViBCgXS0C6mAMgpELx/+UYcIqEFhIhFJ2S
fPNrHTOUiF/ugmIxGiDaLaaD7g8PAtPzYkkYfzcoWItZAZVo+JksBgZvsTI0i6lhxN2QLTaHdjE8
oKqfs6anxDrGDOGCHbynYKy60QaNkr2YJubFPuEsRopmsVSIxVzBC3vm4BetvSApt5rAgpH/cmP8
W/X5JdP8M9UHXgN+uP9d9Tl8fkv+rjcNg+PyL/7QfGjFXorTlmwvUB4XpfG/NR+oIL+ZFsAMAnqu
/6fUsR2QOtY5yAGsYTHnLmLQHwoQcGbIJQGGbeqfAqBG1r8kAdl/MS8SQSLXzMsiyEHo8R8gJZkR
1T2pfPeCLqkd4qgY61PBjgv3hM/S3YshFsrM4rAJ1j5/nNPKCb6TEv1K8Lw/2l5mOaFRWk/gysbX
zNPSE27YEX3S9FmYVJA3KRWc26Bca8x83Y31UAyUIVaqftaLOqIadEhzS56yIG13TPBCXDxizxyZ
6tzfsoIuDjKaMACKHpjwZFB1KHObMnLf2eLUo48GeORDRht3sxK6is4QlOHF92a3m9yhPppBoz5n
I/+wZcdkF7T6e65Kb6dXafXRyEynOFS6LJ3bb1YjDH5etF9BFKFJTvOUjHu9Ku0tb5R2obU8Yo3t
DdsE6nYThQ2QgqHBDNIbdIg6bc5lbtJ2c9WSxHyF1LGEt6s1abIqbNNEv01Eh24dZcBrHMmvuZMG
z6MzTtexGK1dZQav4+i7m0Gfwsga5IMtoD3bfWNeGimbQ48YEeqC6jkJ+eTguEl6F2j5t6CrOWLh
eN04tDidahpSd3mpDZQketFhgtawzQoj/5J5CmlZ+MbXkrmFrdo25T4w06++N5sNW6nxzTF8RXtU
Cu2wrvw4rGXuf5hmT/TCEwm/m/JVpvKVKsr0rqgr/K2JGnDu04zC4FduyD95oQNhh1oigMTAODkT
GRRgBPLRm0cCBezhqsPyiXyuQWps2WeyjUGByvYoGXW6SjyPwDbFXetC4/m709lhT9hER9WvXIgl
NzszsvtpaudrpBI9TGaSzollahxh9NHhu1glEpln72yRY3+UmpU+KrfNz3BAp3PC8HRHKI8sVxKp
e9XUzbZo2/FH59t5sYICQFlzplU/A8yO9KMo29hJT6gzI1q6H+EXnrvIR9IbXRV/JtgHwrxir0xU
GW4/nGDvZKA2lKu0WyDhxUTpK83f+Qp0NKSY2h2CVQxZ/IWaVBJTbFpMHEpZzbOCxq+1GSfDdkhM
XE2aBDtRSjM4DVJynO8qGxMGE12zDdR4TmtelFe71bGdp/Y55rkoVwM1LD9LtLuN7+cBzSdUFTSO
9unODoGgJBFU09A1jglEU7RPUy0bWniTtp7Qg1cEqWyBJJ+qCNFT+qzdcmJk3weaZbYmZ/cfWR3N
MB3lkITuALJUNQwBHKPVW1Da1j3EDY+khB9teyp74rDI1HQqlUZluY/OfIQHpKq1jOgxnbDp3mMl
LGHV8GR2XZJL3WjhPmT9dsuxK4BUVf0LbqcSP2WBf1pE9E14QZyetIq1uSMDn577gB/JLZm+VmYe
tCS2FKakZpg21L8Jxqto2qTKn5+HEZos1YzGNnF0tmW0obG2tqO7xC+ae9etaX71mycgVe4tsPp9
U1jzVTExUBnsHZ2eyxpl2aSxNpIM98ot77Fba1gwjZZau8qfHrM2r+5kO5hPoIPFB0aFek0JLYs4
1aiDP6VJdChgNz2OojbDgCODNVb6HXMnR+hSPcR23Zwnel9Dbp76BTtBESKmJWEhU4g3eh2sY0vp
h7k2PtHa3Utl18UB+7d5kG3vrlKDDnM27SYU4ijeNeSE1wDnnjQPRDA+Rat75JA1fUm9ogtP86Y9
bB37wZtqxO/GQEXiBJKERupkO/xz1TqNuJHr5tzRFN+Pz0WuQ+Wtijh0/cG9g3WiIexyIwpI6q0j
LCvvVqkn+wmXcqiNOZFEG0wTeonjvvMQnPFgBdqXAcMY8nNiheS6+58CftjFpgHv1taugXlFrhii
9G/xLONNTdXx2iyHgfx6q9GRjU/83Zzj7tzI/Naiih6hDhah1TTVCRNLdz8XnALU6M/3upEG1zZp
snrV9dEMm4zee2lzkmRC9ddt5g/r3kvsr3hRdqBO/qDwHqst98x8FWUqWcA42jnR0EHKylGvFXbo
0Daq+Ua+PUCeLN13IjRcG5ZbYXalpBvy1Qjjp9e4YcV4WJzU/sgA8q18j9IjI6Iie9ZL45uCVorO
Oj9zfIhCU03m3hncSmKojjCJpca4ruCBHGSQ32bdODA96KugsQx3k+kgxsltO8GaaoQHVWXxqzY6
JGl6ikomt0juRd5OxUqrY/Wix259DKzaO8Y0IPrcQaNgz30Ti0inn1sIQbd57u970HGw2nCK4ufL
QofP3pOYTLlYUldcEumORjjMYjOU6sDXbhnqMWflpqS/xIriEJO4v4cQ129jv8s3mEBlqPsRnQ5V
titxrh0WaRRJCFORqjA4cUEl217iSos7OgtNDoh4bCN5jiGV8yiK1Lck1audNujuaR5a74fh5fn3
hurji9M2YKmk84ip/VmfbELmQVRz8LFoYOygdPm9129qxxue4fT0R7w8S5d7d0gECaA6SxfKABp5
P+eYZEctbo8p5zgWO7F9a+OivJ8XCym2W2cgQPmAgcp8x+6mztg5hoQcXjS8Gmmq7fN5cM6ygnlm
ps62tASF7iZuINd+GTVlr3Rc4hvImNHKowbrKfDjatfjTbxiUDHCsa2wC9fRl8+SIETBTXboW5y5
UB72LTH+c2Lb6lQ5Wfw2BDTVe+1QrqsZt5LtOvNPggVPCXDz0MyE95hFvITOyNjV4KlcucK6G7ir
bqrE+Ihajg0UlmE3rcpzTqoIp9Z4hkJtP+d1xoIEV+YGhPOwUFiDbTpm0UfTTyOZ47T54JTCETYA
XArAfjh4SvTb3G0/lMF9JdClQUfEAF6AU2PeJ9+03mFrMYFM8HwxH4OADEIW56exO3klAXXiMHK4
2Dk5N7KeuHB0L38Wmls8MlRlp6L2edQ7BgeiVGW+uJZlZ+yAAFQXXGpb6VrVzh/15g4HKYGL0dF2
ibDlVk/M+Axbn9uOKfp9zKkRpQ6j9D2C1nigRALZ1e+b9SSEw/ZNfbQG91q8vU6143g/Xyu2QGHm
NMaRJuti6/hq/Nb7kZ+v2hqXaZS1Lo3XeUwfusv+Y+2U8/ijoGrxwyVhqzPmfpMxCHdeyE/Zy3or
0CnKcCq05jC1uk/zQUZn39xkNO7VmQRaZ2fFXTWa7GMy+uDUIOskxGv2ifPOxCEyKx5pLuYAJ2Ah
kGXiytwbdqmebxW2iq0eVTxBVWQcZ+4D6JxMm4nv6/vI0vSfPqG4VUft56rvWGvQLAxEbvE3MHo0
GxKmDw7edAuFaUL6idpl9WfiTeCt/iB5Gu/NMYo2XtEDz2MNkbFS69uQnUW7rhVwdKL3kfdWJ/rS
v9l7S45Bf/AqHkgrNhECa3pn/BgrL78So+GGQC8E25/M3EbFTNTm0R+jXgCiGPyk/JH2cmD7KYs8
kE/emEAKPEaOn2anbvSD8klNA781rDyjRtlxUDApr0SDQ5+KpdzwhrDAcLHGEp956ymJi7XWRaIj
ZjyNX4Dvkk8V8AqZEZw3/k35oeH83k7mUB0QEsdmZQxk0TGgpsd+8Ou7uuJvl61bvltceVY2NVu+
I/mkAAGjRyLapRAyylVcjcVnE+nGXZmO/gEo9swVzGHu4vXu04wpe1Wz9fq0c0idYAzn6gQjQ23Y
BDS3ZqmoFK5s2C5V8kFXCf3yrLYQYRPV7+28o6EJg/2aqc9clzYjjKlaiQE5zfZuk9sbnFzmSS9a
vGQ6BNAUR+GGhdC4dtxJWlCw+X46VRMAQgb7lRpUqkzbtEKgbg0NJKCeZ6HOb+6myF2FVH5M71S4
XGMBxGSl58H4yBItXg8iTqOwo3PybqpiMxQdPbWNlY/sWh3f7XEPVf7V5ynMEpzdBjYzvL2rFr7q
cZRCPMV+3r13jJ6cmdrhMhVz/Cidud36yy87konYUXnF6csxJRyOaFANFqpx2Lh9pR8m0daPUST1
bk1ZFwhIFmuHrG2KWxcHxE5qo35pksZ4M/DvvhVl/BJJTz/btJfShFNQlGmZFRbsIkAR6gf95AWy
esTL3hbrKKoK7w7rlv1QJPU3b25Y7lTzSD+Yluhz6JNxScN0jm1ctDiorlk+5a9CZ43lCxXt6A+i
EXLqDXPHUah7RsBRn3Rc0JmIpxHzUlyteUXFVjSIR+sRXhxqfueg6de4gbuaCPQaoov6PjP1MfFr
tHA25Tjd156f0WUW5OmtiXHP6vXMJhHPs7lpfc3YmB6BOjbp6SGZZ3EmTZwepEXdLe4+DrCjy4dJ
177nfjk/w+qLnJVruPxwLIXKje5k02vGrQK83qD0cBbefNWmki0DeAP8pEN+K5Y5iWoLF8Mxqxaj
1gENmEBaoUuzzUVZ3RciMjDDkvrl/LkMsobTnB2L4Rov9OJxm/ErTLXycNyRT6zfyk758mpkorWI
orgcxmqDpwBBgTbxwz5xkbsxfrrzp8auRt0bAdshN2EVlxaDNr12QHvHp1lpLH5pZ+fA2933eguD
GVaLZ3rUkVjNqE78ShqfYExcJ6ycW6NkT/Of0h7axGadeJnjcRdpXv2U53J8+ZP88//Jg/5qqPtT
oB4KPSQwB+oKUxnqjvOXbGZVj4omCENdIDs5ay0wE8RPkPSjPGiEGKP4Axz0bhDm0cqcrWY3Wycx
Nr5HmV0/b9qSpu1B2wWzIJbxL4K6f39tLiAvov5QWv5KEpLGUBc6EPlLVTUXr2JWjPbpcPm/fwN/
Caf++iY4ighdo+fq3l9/AY7oRg69g7qkJtwk/nO1fFt45fbXt/m3Ee2fSpL0HPzpHfkHI9qB5qGC
ROHfOdE4A/OP/uZE835jrW0C1XNwp6A+8kd/0BAD4zdnIXoscJcA9M0CSvxbaZzJH+H5gDjteny9
RU38Q5e0KLZ0PeBwGMqADOjuv2RNg0P2F2sagAYP5ygqKMtWi9zx31vTUhekZm60yXGscdewHS0d
yt/wsle1h9QzjYZNdpPlRpXVRGaWsDra2OA77FRbDpD7xpBQWvwyd4/z7NnRJh/KWa06GJ0PbOyl
vTOEN2kPWSCa1xpDsxMSo4jpzo1yAq+D2Q5MyhIGax5xWln1Up8xZ5HXPwfC9Xi4qWY+zMbc2atC
UB7AacJqKKEGvxdaqiT12EYVGxxfq78HYvJ+/DJqdH6AVX7WrWKVVHnXhpPvmM7aQGgyz4HZJes2
kO6dsjHeyKG/tUTctl4LlWPFIEdLs+Ma6WMlxPQwJnp3oVpG3hbXUbHxxlIjmeCPsbMqHD3mtCeq
W+5UeHRiVaOIlNM+hhF2NKsmPXHb3bFEbMgnlWm5dQq8OWabYNPuQCEb69HBbG93nvmaB6zkUqvJ
Hw2TQHWQ2B8xyZirU07Bmsildd+bojkM5UQ9jmHeJ+7crgkTehttYvk10vp+b3lafrEKdXN0Zlon
z4mNVaOX/CAoUu1s+IghClZ2MqQkGeKO9W1ouKlTfJ/Gd4yd9kUlhcVr6+f+rKtNbZblJaoa+VMM
brAd4IxR5wUQCSGsvZlu8MOJ2FoZEXkJV0tq/PP8D7f8K6xXY9WgUIZV7hyhL7OkJMr4KBqajqwx
GE9W5an7tNXJyWXJdwGH8JtTugpK73hCmprWDjb+FYxdmyd5pT0M5Sgf8yaTKF55ezGtLKGah4hD
FGQPTS4oPhtpB6XFqH1m20MVSWuOl4kw67oip74xHF6pRiZlrQ9R/DT7HibsHHJtD0G35KRdCIFv
oqqMk0Xn9XHS+8+cvw9f2M4fvIH2gjW+xuDmEdd98HH8IoFFAvmd0PbF1pA0RcUTJSMZs5u1vrjp
Jp9owLzd2cxs+zTl5qpqLHvL6N7elZAy39EBwT9oXZccbUry1sQz85rD/mCv6yxTOwb3eKvV/QlE
fXvUE/duGNoaN75bLJRzX4Q+gOO9VeRDxoxI8GvUSXD2EWZCd+5eNJ4I+BRuwCf0beSd7AEPOlYC
3BC9oKGwuWpYzYypCdZBbt+YPXLqOaofbeV5BynKl2mBCLEQ/ZBek2/xXXdTKFPz5NioT1h/Tvn0
qcWs2UsDNtHc6692H2AImoJoX6lBu1N+QBNHX8XUFtnv3Azbq1nJcauhisNfjZ3DhMHqxSbpRoTb
axEuG52lPQUhQjt6jGwr4gbvpKXqTe/JZpdjRmTwPc5deu4oHl/VHQZRvHJFxBECU++KpbCExyfk
Rqkq3WZKjKHNKHTzIyt/qHwnPoAUIlPMqewAzG18kGM+74ouI9jPA3s3Z6N7ZzcDSRNLHZrJjrI1
AqR6UHb3guFH22v15FwQrZOCC6xsbaXjQdLsPFjXBufi+ylSljzjdb/Ixv9e1qWzcd05eBJMhVuY
nkCQ/TS6nyw/vbLv/lbYFWoNTS2rOTW+uRUY7VXS6N1H2/Ajk46t1g1k5lOcU88Lz4iPtB7n4SDt
nPkuye8nbrurZOR+B8GXzI1XTB9zH0A7ibg/s/Pvzuk0Th/BNJKNol+4fqwbjFO6Sw7ULyT9bUQb
VkPAXHofUy95sCrORGxLbIa93Bl0shyC9rNsIJ2YFh0ExKoIbp3wflYl+m1skjVQiZ8jKvgGNgxy
1zRlu4UsI/q/ZT9ycO4dxP4qdTXqBUkn+2Ynt1NCHISbO3Lm2L8k+dQa9n4aiu4oCz3pebZo9Y9M
I1AGOFqAuBgTDuXXrPFLnLXl6O+zHgHkPNqN+0DnSvloNRGXSKb46KFUDc5ba6TNMZnl1K7gRzrf
Oz79aWhAs0OH1SLPJjVbeTdaFHwOCezYj6UJLbOeIo1eY1HE+6juDhNsjWuS9/kj+VbLW+Hb9nYJ
NeAqDGaVvINBaTeD+f/YO4/tuJE2Td/KnNnjPwgE7GIWk4ZMeiOSErXBkUQJ3gcC5urnCVLdXUz9
TZ3Zdy1KxWIqAQTCfOY1bnUQWZJ+C4n6ow1UdCS2kkW5l4nsBdUlt6Uctk4odeqWTHeSWusNIGfw
AWztv+rCJTRHx2m6UnoYsA10OhtS50LyvAJyAQUC+XbeoFA1frYhPn3rejt75kwGAgs14QroSnUT
ay/6ZUzRIP+Xsby34HZ8tvBMvK7s4Ax1GtpUlfRfvDrycHFLZTdCmNPAHNBxOPMafVax2+JcJZwF
Ce7etBdjRpFCXRo+jXrxLilNlS9WbueAL0YHORS/zaa7uHP9J86RaI/IPQgcWpwWxZ+gjRETFWly
1mfz/KMgq3HZjHDfRM5DGz0qAAjVklq3We7j3ezIqn9GKqC4lmWb4FcUKzfYOlG1gn3vihdXdcU9
MIJP5VBODnljHZ/RsKqA3KUs1hYH6Zu1k/BThmkIl42DckS1X3ANuWrLdHr2pmX6GYdp9xUrEw3Z
jf7lJo6oK23mbrHOe5HrW9RFqOLIobd+uPaCeiy8NPTBYJ4eQOi3/SGwpvZrlMx1uF3WeDxrhZJA
yLO8o3QSVPnnLsxcdxM2Ut2jXA6s3pplB96sLc9YczBZRsdul+3ikuFz59FeBr39jCNj7O7rzC7m
ndCWdzqWbnYfR619SiMr2Na0LEAdhy6gJJlS8PWEpsNUOMHlMqnuXKTK3/mta+8WPQ7g2Zhwxiph
i5ieu+9sIG1QwdUeCZPI3YihvRPjoHYDnfDL0tIgIwJAG7s5yNszvPj6elOVdf9c9LmiWJiMg9gi
cdV8KRYA4HsFI6qDdt2tP9FrkVexTfdJOv53N0mjxyCtq2+4dzYnMgXguWOLj6vNogvgQgissCPS
mLXPssAOrqLVDb5qVPxBrbVgbJ3EW9FEkIv8Hkz0iVUs5FME4CrbhJWcKYz1tD7rxmkOsHH4z2LF
/vUAk3C5D4u409vZScU3HWFX3tZe+5XsXN15ESi6bT479vO4EkDuE3samUv2MG6ArouXqKOvtI8r
P7HOwaDEXwCe1I8gCv3hRNbpfDEO40JeaVkQR3vjvYvWxVmeFLf2OmZfujq4ThYNFaPSMA6tPYBH
mkuLirAlj+zrEdzPLokq2pAe1IEbGHfWJhRJcNqBJMJgs9fud7RbHZTKmjZ5qt0loC1XTRSXhYVH
w1YMmQ2dNEmuB+Ws+wlppDMnL4E3u57ara0sT0bbHi8FHUB/7Kufae6MKAmNfoA0D6XnjQaivCt8
1T8moBK++24Tn+jGRrKDt7ka6J87XqXOjF8FYRZY1dijpJP1Se6iPuLmLy3wsHpD8gmYx0pLthY5
XTW0jT6X8Vw+UCBLT+3Ms8gP4vGyp6djrEP88KLoq2ib2MSI1ZSch1Dah5O678ZDmEWYviOUW3wZ
wgDiOH1jugAp9h3xvm0df09XdL0wXjznE/CPS56wvHTcLPsRr5mCvaEU8hOdPkkiY1RRJnLnFOvn
FiOPcSsc0X9LaNDcyq6jOWZn/Zs0+f9kyX/Lkm2TVP73uJ3/W34bivdkrde/8R+4HSf6Fxky+WwY
SPsNg/OWIaN/9S8XGpdNdgxSAALVfybIgfgX8hV8nOwYaW9hKh+/E2SPX3lks0azNkDvDyeBI67W
R9wtSRL+D9FGczvMDI88XJCG2+Gxtj1s4qWCJej+pEbZ5rAo1ljau2lyrE7tlMqd5SmHeq1OhkWW
nJfD4nk/kFpu60sBvrRzTlrL0BsLLLzB1dVRDGlxE5aQwB57G+jBgtJz66/UlOM5wRIFbhNKE1tZ
jguGuUBKcVURHJ8B9Ve7tabHlC5rvy9z7AvCnbtEmWPkQaiTncoBnUcPX4zci3oQwbMFRKDW+QDQ
dxnSGF/1f7zIf1eBe189IJRGqsURRpXUx1WB/uv76gF1e9GoYfV+tsNE5LipkiCl8gkmUxZXCCWA
Vt7OIqurXx1EzOXBxcKNW3PSsed5YLIl8+PHt/Qqs/xfRUFuCZC48OBlhAh4o8J4dEtB7sxVM/TJ
iyCFLK5auo3F+eqOHRyelA4rPCh2XnR+NjSUwnFT5HOL/jiF5qb41szDAq8pGKnsnpe2HiCzIzu3
jrsVugekBoU5zvqU9n4M/8hfi86/XtdC8DHEQgav29jJMMIb+/ih3otKulQ3zRxEyt6G3u6zFt4P
MyzTOSN2q3/atBT9T16dWc09TtzNevvxhd4TFc2FEHp2EegGf2TqUuZ9/4OouJRVhyjBHL+AswMY
v29x+3aBfNis8FkGuXtDy8WTKf1vryTDhGYc6Psi8+q/6Wi+L22+3gm0S1wlPLh+1LqOBC6pwyx2
NOf+ix7CHtQc/kQKFX1QRoE8x6N49fy/DLKZGP+YODw7m4mLiwWTMKR8fzTIDhIKRYt50MsskiFz
fzqGCJ2exS28ifMEtD6PTSV9/Ktr7B9v15PADwXVN2EHRknx/aBbuPIFDUWtH+XYGT5Wt7RE60DU
Vzw0//KQR2KZZlwjBHXtEElWXjPQx/cXy5tGFBNyAy9DCR4vOGRRXD+WjmLj2Kogob90M0drbFeX
TdbXvr33dFqsT/kQtK0kDGSXAkKfx1V0l1Oek+42xQexvCxQRAqXA+rOLtS7j2flnwPExEdOFjAm
Rbo/5CwpiA09uqrDD7CRY4i0XFCG+j52LE78v4zPH5PAqH9TCkVlUmBQcLyhCVgpDoFh/YNwDarm
psfzOv+lyfi9L01T+Y3cIfbfqL8pfR+ZIvBe6CzjCOOHWH9AQD/etmILVaAWCNl3xNyEs25poiKf
uw3ClirAVkgqMOWBZVIE38j2kxn7gL7vI+QjrNnRD0i/TITpaTiv6ntSIyZFpOo7qDeiLoy17Mcv
hOl5tFi4wQB5W2ZrFGJoczyNvGSiJDj2zXeqGA5LMQ8Xtd4O/tzzftYFSoI+jYZ2wFlbxhmTeqhd
l8OgRtOSzTICxLD84F1W+S86UYwMx59bUDfWAoHGX28bsBu37C6QYxL/C/L6iIBQ7wgKXjpEMUAd
m7pXMFtQchCaN5JWsdmirQG/qWXnLDO8V6iyan5G+48QYoOcRMxYOHlODLix18zv8hPH7TyWWZcC
y7xtfTdHvXKCUAmYUsXDih9YHHko8tWsgn5tcu4ROENUQ36sR/GlGJo2r/ejTwHpaVUy0A+6B314
P+T8n2mT1jkLeZPiOcY7c9Cy4NIVNo8FpAjZWmwqcASMAVZjk1onVENqv/aoeucOn6QIHfORzA+G
CmYzOr/qTk1BxWG2YMXGFjz0yHcv+zyJuLSVTREfX6mLczULcWX/WkZF1j2TiHr6ELu6y65KFybZ
KfWsub5IkY0fz8d5nJlLIIPMBoT4oVguQIKlHJY2RAj+6MLYYWHT91WDAwCibouCROv1AehDpTxq
jRGLn+9spHgYUM+umX7DnJgNs6RNDFuzG2KfPzKAckhNDW2BuPjv7+jaDhNVmdFfSCE0Yv8xA6Rc
PcZglNnCpec2ZSNeZMMzJW+j6lIhZeS8sB35wDSptDivy35EDE+kkbmiBJSX/1ra2GdYWtTgeDz2
WzNdGpK6/JcskHcZ9nns59V9rXBwDE5ygyX3Ny1qPKwpXUcRsyZxaFgvQAnpSP/CtgfczIlKVBHK
cwv0zgJpY9aMYTOTGJZbjz1YxJ/CEgRuvluDEZjlWezXmrZusiJLhYu7mOH27BafaJGHyGEszVed
jDXc88aCeJCCjtbsAvt+lZqHaRzAIyF4gM7lpySUndTntPldvgUJLJelMOaYxeS8eRVwhPT4rHBL
C0/P/6Tga+7FjVLp+luaTCzBJewKZopcAdQfNM0qbi+vstDEbegTFtn14IbM/2x0ja14RPWB28rd
yIxxpytGcCS9Yjippps5VxICugcaky7jk9iUcOHTElrrhzas+XcnQCioTQCywb8mdFyJMnCzZJ0v
WMeazSMtCMTyTvZmScMq5kt728X/beMNxI1w4Foh9QOYW4dRSJvAKI/oGY2Z6grlKsEXdj0lm3IL
G2Y0s1pmWa92KAmuwjvMIf5RPbXoB2R9s0jvROgGZmdKS6ilJ3TyT7wiSoCMqWJJKKEwt6n7Jxql
wVtvWWamfziEju/uo2oqodR1y9T4aOV5uiBptVXZwX2Mc5ndNFgAIrdGrG7eMPydxYYDz1rW1hl9
D4SINnMPNQ+lpnIYrOmiwO2Ce4ytgXfToYqOgXI9CMSe8EnKUZT8FFVd7NbXzYAbX7j17Ywy/J6N
mO1mr2irLR3uOCOWQ7AMfWoiGyyK4RfHMh89ymhURdzC/7FOnuVSBRDuwjNH+QzFMN306ZymyWXR
pKMIrtUcgZLbLllutpRATUvXnhQLFljpxqb8wxyCG9MVyUUDaY/fdY4esYFGop+tkhYDo7SrkDGi
JD3bFsXW62Hyqayc5HU38pbwznI4C5qFyoa/jTrb7IIjg8/MRbInVvrEVu3EJ0lhIC9tVB+bfamw
dTXfRSo3EWHqjgnbU+siiTZdqNRid9CMImtBOGpgQumul0tzxtunZH8RLgkzPSyHlRtPZ2vk0q4A
YAPlFx4dZ/3S0iSjCeEhrwetvTSHrIJLwHScffCzFodyv7A/LCGY1RvaLT01WbYoDxp7pyhZ73G8
bCjWVigUgdzH32j5QYOTbOR3HsKubwZnajrZRKdFz66KgliaQ1A9G3MQFe0mBBi0Q0Gzjvcupk7A
crqZhweWU7LbI1sRcMfg5S1Gicp9wMLOgQ0xeVAnMyP4e1pXGSQ6Nhm3kUzcNZtN4Ow3ltnuByvk
0BIo4TDGFB5hcGyIehOb9WklGSvXDWMvEGCjRNBeOxnb7m6ICsCfm2AVi//Vqqey/2TTPXmIHAcd
T3iWAG3O/brVxYnf6LH90VacMRd9UlmuASAFctvUbdZ9zdhzVwSI6qZ8oQe99vdVA0Tr2wSJZLpZ
IVzYxuxINRet9KYWbC+YQ2OWBAVoGE+myQv1dd+lMQJJcLgqcSlLjtV9HCotth3vqGeTn8NuRSuq
1r0Lk3gutIms134COeMG9OMiGnLWop4jR4zuJx9glot7RucikbqJSkwLANxEPD86t0ucqDOVcpKV
22BFSWVFZLFc7f4kdqgjXswsDrgTqriabFu0J+hYUYLyCNDWhyR30oaDz1fB+bAsI3heFy25LZL1
EX0NP1Ewri20xHCXCuDEbDETS2BqSLVDmHNaL+Kotu1TMYkUWF87C/wvVVCu2TaNpWfdtkVTuY/o
QaLqBeWG4nS3jxA3mB9m4P7qyhpUbd27ljusT6pmVlNl9P3+cQ00QFwkCPygN3BPL1nnja2D1t9F
yCEVp3GGbArKJ25YNZuoaAxyPejXoQu/iyoPa6gZbaNnU0tcup9R7kmkIsegbQJK+IOnkMyL684L
d2Nhe6V/GldW4V+DlbCK4hQoNmFt+hNuAAxescWqdHRoJnsKliy8WCWt5Lp3eJgcZY7X6BvOduyL
ezjeDRJwE4K8rzgpidDcIyYpbevu2njqY5QhbTshRlm0IZkj3D2xYHpKzcx/gKI5EVQvZ22OlYiN
hMXdhSZ8BBKmWQ6p65sdrgKnwVaSYVsq4pN8KRF4Mw/WTuHFCjeRkBTtRM3R46VoOFASqj3Uak8X
2DUKfgaNFLYANLtM5hDkYuVuF1dXZXQ6Qgfwv0B0wSP4FOPUADZRYilqDe3YeWyT3jAQ2YfAwlvn
FFkhouDJJnazttEytexleYje1XRB/ykG8SarwbPBRSA0Kw8oIJWERHBhJHsKIFmbByUugYmPOkLV
mw2xKh3O6ClEIHY6mxbYTUb7EvuEcht208yd9kkacO0RfcZm/aRdr+N3TRwBriMHbGLW0uA1Pfc/
gO5gR8GUueQjTi4i7qiO24Gqa4QHEB+JYs1u46ix97/DSqsRBHPyoL5MmlxzLKq2NbFU3QYmZIEd
bcZINbWvxK/RGpYCtYpSGGUizkPqBhs6StAPwEX3HsPPHr6YEOm13OMPlTmlfp9grmgYx6KxTcXC
h9PD3QuJABLGFAny2M3pklUkHeVoMbBsM7m5g3GAnF0c/mMkUNlFnmxsMbekPlSnfGNTKb9C7VPg
dY7dtEUHHgAjlBpylmqOvS9lL6g9vb1GDkwhnkj/RvUQdvHME8u8FryjcdBUu6/rpNBTertOuR1H
zxphtrw4pJDYK6x6CUf1wxo4JooF+GqKT30/6iw9a22oT4KDMs8IwSdnMTlx6HdMlop6HUpn2WT3
gdq5hUOUkjixieZ10/a9d7DbZNDh7apSp8kufbyQuZ9lpck6QDPDggAYZEGQ+VAOrlkitKdNwavO
Oz4Qa9cEaqIkNc46eqZo3sYjKEtkAIKSODt5O11TrRMOzREdRxaUlC1RoC97E28qvL+h4MFFJLJG
WodUO15BpyyAGhbzaaKSfr2dyjDguBQp9+Vs0zQwoWHhjwgh74Rszd2+LY9CQSd/KJGY46X2Axtf
dSmR1Ui+6nBKsv7giaBA8qgC5cA0zRZiAjQK0IrihZe1E9VX1SQSrXZJSedzPOcLKklQOzXYBGxH
S1dcC8ENHsFudWbqIsKE1pFGleA+CaKs/6b7MZPVZijGVrG5oJ4lL91JoDG+QdiceVbZjkkC8xbm
xIMt4C6zjNyI8JLEk/esFm9dLuTkkD/5Af16fTo7siu+6VTA7NuihWkinyGxNbHG0IQ9T4uaS0Fg
8DsjDldkYLGTxr6C7KtOOslPCTkLOrqWZc0/EKXsoO5A+7C3MkXFNNzptE8G6xD6rRwf/LWUKCFZ
k2D8MYAwSTfqhyYK62fULRCyj3oTyCdtw/yIhzjhrSlaOoTr4LfXCG0h7dXEKBHw/SdG3ey4q+hI
Gc/QBUBw0+QPTCcfeUG+qEdqhK9t2ZP9A6Bw48CIOANT/yBCgUrBUoTEUW9LDwkJE1qVVhXBxltQ
Xxi6nQIZYyZGPZlSlRVL2rUbGdgwLW9sd57rjgFZTcbtoQLAQE4CfcPiQLactFe+XyDKui5ILpzG
aT2Pdz6K8sNZOM4YX4XIzmN5NQaWS3yAXrpm6wTk2/A1kYt/QHSad7WJRB06WOwz01vWOGOCzirt
sN9hkyLgH/3tQJHMKfcYcpss8C2xKOPV3HSzziD6t6yyBc1KFa5kvK4OgT7sSJJsZj/orJpXmonR
3PqIWhhsENr8KATsAae5xVVg4G58cF2YUXCYzIaleI1g1uZigOMHSjQbVjoDKRIi32Qzmwx9eds5
onkwgW4lCjMrP64a/ZuaUUj5MZI0dAJPHNc5kdAMJ8xep+9zrEyeqVOrxGHTcjEpijbD2PO8f7nk
ceWQMlVIeuqacp4TEji9r3YubY35pvLVd8+fTPfmbWqUyF1zdH38dH9eCjFBYlygng7F82MfMSdN
2lVTnfieubHZn2DgSPSQZjZr9q6Pr/VaDfxnrVpQpg7wf3IC3Jb/7EohOg7qoSzk91lWI4nMmBpx
3K2n3JRliNCq4Cxc/YZNY6xdD/uEUZddiOeecsi7qUKYzkZEymv2nred+Xfvo+4TkyLUgTdwJiDA
MfHTx7f/x1DBbwQYHUHyJR13bPP7f3QZ5j6uVDIF3jcFAY/74IAyaSGHKynUx5f6Y85JatC4YPt0
gvDePnZCIoxCHpUA6luUhnJcDvECmeBJrIFZIn6cQFn9y8Mdt1Awj8Wiz3GAo1Osdo4tvvtuQOSR
XsG3FpF2vl0h6LbejvTeOSAcNGqXXRwR7xNMLPz8E3CG3d+w26Fj/vGzHw8zXVPPMy0F2qSeQFnp
/TBPtZo1pBL5lZoEqeMCbGL5AcDBpPMfX+l4lB0MfXlaaQPSoIN0XLwuCAxDidbYV3SmguIKdIs5
oLKcTO0AydpEjR9f8L2aAg0alBkoO9PkBVZN0HQ0g1QOMzyclv4rgBxTT+5lbLY5NkX0KZFb6soZ
iUI03dJoi1pLysn48Q28mk39cwUSagEJslEJhX3AozvvB5cs0Uj0BPVXaFkLSob0stZiT9UjjfLT
t7BFQ5XhzMMA2ezfv4vilqdMyavyFerIZ9Pb4FS5Z0o8lP4XVnGDVyHZwlqGNUfCgFXwqxKfssIJ
7nGh2K2DyTOHpUY7DapiGtss/A3mu6b+itQ0xSMxwc4A/FdQotuHBPOOOstoLYfrriksE1sNejBh
l9U7OBchm9CZ4xwIF7FNMEhzxIOEbLmt4K1APxDas2sWhWOCpjxUrxGfI0ywHOdVzk5iDxi2UB5L
8p7KpKNnbYosMPeK84+H/48JF7iOcRwLQM7j1Xo8tUcyi9Sy1+W5STuAYoekRS+s2SFzbiKA3yXr
jy9pVsu7F85Wi9suPRrM7hAROeor03NaVDeE03OU+KbGOGaRX1wZh+vCurYHmzvYAP8cSaJmEZug
0Corczcf38bxk0vcfm12TuOawJo7dhnGPw6JVuDrz0VD+fMclqGqHp1icvpLZ1B/4Zcc7yDwAbxA
UinyZUhv1Dua5L6wEyRch+Gr7tp8ffLywEyLPG9NZPXxczlHS5pvDwOMDG0ID5wL0j5qTCbTbJdl
rZ1H/K4QDogpX6rkJKGMSqab5ROnA6yAteKPgIIN83L2ZPREKOz1wEwp61KCIeUx/ft2gjJHHWEF
2vdgZwkZSoqbOUpXTZ6astZsmTJAqPyGRagh1jGHi4ruyINhlPFwVuFxFiUJ2mFsKxo1NbIqgYBW
dwbqK1ug2TR24l59PAhH480Y4OMubdapG8g/m7OelyhICUgAjBXq7QXPS6sClYEJkvLTx5cyEsj/
nM/mnbJ5+QAufI5FTCTfb2BT01JTFW78gGPZ67VGOF7Xhe5MqD+y1bMFvfXeS0A6jEKNeAqT+/dP
vcY2JyNBsBlczw1MPZNcsGWnc6ohpqJgoXdnrZijtyn+JHAhQbMvEuyg3OPMRnqcIT1FWvK78Ue3
yDSRLLyXWDtraK/8TjeVeeGrl3MV67UTH7yVJrSgAqp2lpeaN5kLopZpE2g2/maH/YYpLP9uobEi
mbsQr03yHONuzxcuopoogXw8pO+XJt5ANBGZuh4Hg4tB4TF4AqOeIui8pH6hEYYlgRPXxd4vG8yn
/N72Hz++WPh+rnA1wytC3tpGo1oaItz799cxXDq02/hHqWXwJe9rjPgcerEHvwhbl4ZCqk4Sd44Q
3s3KGF5BXB8qpyifdJLZ+lXznA5tIhGTWxApw/a9e4xJlofbch4QHklD7RyyKL+reJwfunUB5fq9
lS5bGkf+jYZLcZHa2XDF8ZeulAZSHMKsIZefV5rW+jzu4QkjyBzZ7o4SZfFkrZYiEylBb2+HqL91
OQKLE7e05FWw9Hqn2gXuTMQdwst3z8vSoSWRt4raYVNM9AsV4kIgJdBJmxOUdse1s8VOtn3w4BAM
fGtTvBA2ce+n1EuSYTh18rp+mAI5PmUSTZZNaFsQ2S2KhM/FGA1QO9r+k+8OAzFYPB7yecxP6Eks
LcKadLLRXYgyazO6lT4vkdxRE0y7TYi2y+cx9KEuhfGIMRLiDA9rjqIesa4FftGy3K3t23dIctjf
nUUNX0Wwuo/p6OHWPfsIMAVDhgbCkl38ZUa8W9Bv0y8AKGeOeWK444gkXl1Cuz6qXzA6rcAIzfYD
aHFn2FRVcaVdCQZ1TprqjhZhUPwlHvtjMr5OfLA6tGzYxI9hE6OH8FTh9tULGpUkrkC2C5TkJNSw
vxwTr9/0X8fw61O6CBkT90XofEXHSaQRyXI0uJwXMTVMY+kYe0Scw0W2m9MyuEd1Nr7PhthqYRF7
EUBk3Wblqc48JKdLBewLsJ5/08ObPK+tLnjkvIU1Ql1RPVUVwYuj6gr4uRLuna3zGoEBGV7WlGfv
tLM4n6OcPBVZa2FjpFAkN7IyksdWUPlUbwp6cWKKKKz10fKSNwmEoG7sT0Ti2d/sWcntyvv7Syx0
5FDOkJgwgDCIccFj3TkOCYQVDLMbLusLukUMfprJ9BSHnvIwr/M3nDbLZ2lF8250EpoeXW/5Bxfr
oHr38fTzzIbz7s0EBqxp8CAC4Bis1/cbksDIi/ZBGrwkCH4gpFj3BTpWXhDtBrokaqfdaj4ElUJv
M7NayHRU9A+Q+aMr3foaJbMgsW5WkSCoiJUa/Yk4+gqmt/a2fWFdZUsNuF0up7Ws5AM10PKmsXhp
G5/G2LJd1UzbJW+GeBu0UXBP2IjjxORmvxYAz9cywBeuoFJ8yLBzuqk8hbFYEw/j96VMx0cbGdw7
q0YJEZFXMZ1IR034cPRZ8jCVUZpvYYPxAOksIMiohBZAkHc5jRDOxE9o3iLzni7uZ0FVOwYebcj/
Hw+uGbvjsXWpLmBJQDYbHLOJcamgvWYH8UuXud611cn8CTH2ZYG4XNvoPxinlY+vKN4DX5lVAWkW
qFvwSBII3rFluEAHHtmENv+JUJJ7TtkMrlw8LtYFhcr8hEaEYvP1kv6llXb5lCUz/KIssu8sHcmT
j+/F/3NqEWpyoDqhAzNFHIMB+6ny8FSs65/JTIOBvB2jl6ZfUVLqKmw9O9tBfAiVGwSFlEetcIfH
G1JhwGF31EkibLEbq8IJt/GDL5mChUDplxJ6bQ3pVeFnw6GTcr72R9gpwOETFyPCyJkQixRQypPW
rlCVFCFC29WKhgmiz+1JXijrKvIFCHVKGdYltMcFqs7ECZPjwodSCwfqtkGo6LKizUtEKSuUW8uu
RMUXtRR6uDQ9nzx0M/bEIsMn5cz1WVqVsjekSWSIkBsW69an6ncrowwNqADwHoY3aG2dKL8sk+0A
9uFqalFQw7Sq9cHVhk4DbyuELHFq+4nzWfVN9gUBUPXLzRxskQaNutffZsqfb8clTwBxDWCO93O8
JUuHTmgxT8XP0Kc+sIkwGPwOysP4JfDKyKmCl3WA7eTX1vdF5+jeIRiIBtPHk+TfTdjQQJA5+sII
EcijcgdIqaEa1qD8CXEDpf7XF+Ljm1jiweCrExtfoYeur8eTBUW6fRvF83Ma9rplnqzi4S83828W
bOia2jJbB7DFY8TuWo3YTM5F/jMJbP8TglvDPRJ2lqFxZReci+P1WHbqvHXr6qycpbhSdcBBFpRq
vs2CNASQXE/6Eus2+QvkfOdtwi4rPv3lLt/nAGaN+8BOPZY4mGmSyqMh0wg+VlHnjj+penfJI5EF
qs9UEjHdGGx97fi6oKeEynW4C3uv+ZWudoDaPkzi6VQGzfDkQUK5tIOpeHQgjNAh4RQ46XOIovaa
5MEWWV3r93z7H57Fw9L+/D//+9tLldUYG5Kk/FD/FBYwuqEsvf+eaPHJeNf8ry2GZKgSvCNc/P6r
vxkXQfgvCA12gBc9eBDfIY/5LUkQSrgTPi1tMNBY75nf/Kc3zr8cwOcGkk1AZNQK/pNwIR10V5nn
ARVP4RGC/H8RLsh43511AEoBlnqULE0tQIo/CgFj5hR1n2fNYaYvOlGkhlm0JayMTlOUME/82nFH
iMd5eBdhUacRAoX6O+EXssPtHNmPXo7iIY8z+fl1C2jwqfyEAiYGEa4A4Um3pz0E0+od2l4Sn3IA
Ul+wKKMFRd3MWxrffrVDuyQfsM0l0L4MSyu9LkTDTAYzLc9JPFBR66IsQWFmWSaxLUYfKSCEEOtf
QzUSg9G1c08Ka3BvIBpgAJnG7tYCWIBwS2fJ8x59fDh2PrD5Hf0ohxrETHoF+9O/ckD+AThyYhx2
sdo+n8iSjcGjXe8Rb9PPdsVNce7F6idXERqyBZpxeMugr48+YkckEPjlghqMJ8/wjuZYAJvRFPvM
mgh/0MAO9nK1q1/kyN7Bi735FrzphGLVmsUvq28Ql4WYhs8t0oV8L3f22W294XM9YaEawW2/xaMk
RbMxrh/aIWxu1IAO5MXcoYeAVASZ9yZOqQdsyqpEFMAWAFhA9bXh3Yykz76DyV+QsCMztLHBe0Jk
zefgbs1W/HmTMLyNywbx53ntye7iKOBApWeEAVyI7B7ebmdzW7XGxTu6BQ+YpZeAEb3DwPhRLejg
L/pZd4oe1HSZjpGDzbmuKhxRYAUL0YV3pIDZdV6kFSCK0DtUAmlOCOfiISaBQZyat2OVmXs2j9jt
FX2nrU+rWy17H/DGuTtM07Yri9HdQRTwhsNqYZHsAmYDbZ1136e16p77sXE+t+jlSVjBHWIPXuIN
LzRkwn2vIGZuKFxHd3OL8BEWl9EnhzDzDimAGQWfGby5cRP96sQzpzozz3MAIFrTt3AtsBQYRHRJ
nxB5vRGM9bk753V2iCmErGfjSAvvNItH69KJLT1tJycA/2rPYY0mkATjcpZ6hTcRrrTjfSAir0DO
dY5u4SALuRHAgR5rsbhXKR5qEz3O0sVLDTAE+sNbn/6hPE1Az0TxxkKdG9sHi4EALQAiLnzudKNR
CYqmbgtkQca8H2tCkwOFz25CcQeFoKQXqzMe4qa31Lny29E+K7tuyT47rfHB8PgHRhDT50sQJ9an
ZeoHBPfiq6Cq9EWm1fA57arrOJLJZTlWWfQjh6ODApojEdyzzhNozfUucEr7kXJJdpKhKQzEW637
uF+KE9vnR0WketatyfSUKSfbWcjHXmGNiM1VCz13FNi+l/AMCbTo8EEPShFOp0fkH1je1kOdyPi0
6fsVz0kPvNEWgC/ancC0d34xI9JAay2BT809HBY7I83RI1bki5rnCwvFqbMGktZuier7Zg0vlXEH
oCs8YAeDm/gE0Qthkazcu9BbEXaYT9FztV68lZ2mjPHeitfTORQQfjP8CJZWBdfDMn9S65DsgmQ6
DVXuPYkeId58HLFLpjNwM4X2vaBQgNgsYhjWEAFjdfFC0MYVITT+CPgIYljj1UibYZ6AeMq1vTrx
c9cX0wGkevmp9jFbyBGN2i4FBgyusWIQxpShM/YME2nPKRpS11kHoLw0Jg6psXNYYHpvZou/JQqc
CLJX34cCB4gmRnEeXs3N2vZXyhhFtMYyong1jzA2EvmroYSxloBcHm6yAYtZYztRGwOK7NWKwphS
1MaeAnvW7oC/RrYtjXkFsGWBwsaCCl+QfG0yNPwT8LfbwtheONFoUG5N/5lIZzrYxh7DZPJMjAmH
CmwzgCWVp0tKYK76STxo4cRfkY0i68Gl0z3zkT5E1JdM/Gz0m6k4SAxR0VAk1IfRRjmqTRDZbEfU
9MLYFKctKgZji6FWhoPjLjcIKOW5ZBLaX4PrhU4RecCrsweRnbqP3uw+MP6QxgIEsmN6vRL4fa8b
8NCbdc6KLyj8VQgAaojqGWb0dBdwuVl1+9xOsf05MiYjWLchZjvV63VNLnCBIlh/qGQV3gH4qK+o
alk3ZFJPQWL8SoSxLkkI78DYGT+T8dXbxDM2J9Gr40lizE/KVx+UwjGeKBCUV5AIGKXQam622vl/
7J3JchxHFmV/pa33QQuPOdqsNxk5Z2JKgCDATRgIkjGPHvPX9/GUVEWy1FKr17WhZFUCkhmD+/P3
7j2X8BQzxNC4FDF4Aq0G6+9WobfDr5gdtTbK14hjCWDWeu25q3X5iSeubNZJP8LLM9sLOunqAc+K
fmumGVHkHVe6z3kMyHLRJwNhtIitvUEKN5ZlwOltSPqLKcmBQfFfrJ3YLJYANf8IH9kiN6a8Rsig
grbXaHXFR6TMA4EUZM2ApIyo+hvv3ITGZ83vvyOFiF6w5EwrhUAjd8b+yKxcu+GdymDXEmozCNa5
RQXdRK21m8z0c0gCjmcQhYMikrRKFY/DgOJlBney7nLgga7bvgHzRmJl6gdMntmmFQTtRKELuTMl
EgjvWUreK5NSIowI51lUTE8unZY8pzF7KAXj+agrz8VCrE9xTfgBfk7azxi3JP9IUSy4y5Ulmlyg
Po2fCKGmlKK+SBYTqa4KEXJFuqztUMcZioa7O2Z2o4oZgoc6q5VgKVUYURkmbwb5RJrh0LwciSyK
VXhRpWKMWtFe+kF8D+GReG3SBL7mvpa50NeNCkGaVBySP4fLuVYRSa7ZvFYRoUmL3x9HFaOEtbLe
DCpayYsGk9YqcUs04g62CmBKHfExUZFMiHZCVPHENIlW+vRriW6q9XTXki91rEh1slS8E6AQmCYk
PvUq+qlTIVCd2VePRAMNAbN1rnWo4qKQ4g8b26k6WDCESRGpU2Df8t5DcqaECpzSsfDdYfzLg4I0
qkZ0PFf2e2EQU5Us6LpqFV1VqxCrvjG+ucXIIFl8ldecK+QTdSBKCZK6JvBNQmvZJE0MhVGFZFGx
uBd01BGsjTFFjEdmhaEitVpo3C03vcrbHVz6W8bTVmC7xHClKpAL7L2xhjRB3h2YwymrnUuIlmcH
TtHuMX8Ase/jvgpSkr7cweHbwf+z2NLPWkMcGC7IZ3R/O1VsNqK8q9wORDApYkhyv9tJtG+MIl8x
KIXgLu+WPFkxFJBBKzld1sVnREvlapHT0yj7+1p0d51W3lCtkWHmLDPvfTgFSJXJLSTBOJhTXnPY
yzRdbDOx0cuqbLQyJSXNKYigjJ0W8TiqEWZnxXKPcyb7rcH934Pf3xz8aGUQQPoXB79D+TV5+/nE
9/vP/EGhsz7QoVFdPOWHN90fTnzeByp+32cYyCwdmty/j3wkYLi27+rozRFr0dWn6f+7x950P5Dv
rasf+51d90889vAKfznyeYIhM7/NR0dBM/tXzUwPDi1ZMGOotPVpbTZ5/manIRlZfaIbdLRJNxtW
s5wXtHOqtM0iQ5wdZE43rJ7o+oVg1EaA9fDV7UVxtxD/99nXU8LcI1SRpL70WrGeqhBIRLmUnwub
w5XuCOOOgCyHJFMQaDe4DrwlyNICPZ30Uaonjvfokhx8aad+uNOHt4Lij8yvOHvuyFd7rbIEu/4y
5OVCa7me3oilKCZKFm1e6PahtF1PPmhPfIRulG1qp8m+xGAyIhrLBfnVM5salq45IY2umUBsIB64
UbmpJvAOpjlruzU8a5NXHpaJlgJe4LJMzV3jx0CSpziMz2bqDt4GT1ZCPGiZOyZpBln1Xsu6fq06
fbnt5awHvZnLU+TL8R3UdvlqdQkBzNCCcJOMWfMw12n0ZsQG6LnUqFYFNQEEmDpwqMUJ1vFGHD1T
dW9joiEP1ZsacpuL0d3llCS3nokVx8rNZVvP3XqW1cF1x55QCzhsQ9m3K8fCaWgk7r1opM/abxbv
k8wxV06Fd48NHSxwl3aP5jxKmiISJe84m3vUkCJnlgYy2+4id53OS3/yELSEh0WK5jhgyUJuEtk+
zhu7cc+eXhhlgJMjf6Y07x97Cy8WJf24rPpsEC+Jm4UvnQafuh7tZlOWvnYeF0KxkOE4yC5ni4M/
+9kSif4TPr+6CWy/aM8jWqITXYXhO6M1jCTsvFpGUxnE92CV+aYmVSFdl6MPq1oId7iBF9eKlU8g
+VtzTY2SE9VChMCcaPN0lJ/TlNx2lb7d1EAhzOi+9PxS7JkGJJe4zsxPRlQkD/5i82lM4dtHQXbX
tm9i6yQMlPIkr1bxHtYcUU8zcWpGNzT7kUbAJaJ7HDhFOr1qZdQeTb3wv43t6LaY2uDgr4Q5eskG
6bF/gay4MIXtEGa/pJHp3McWBlc2M1TxlAxL9m6h68VDFpMPGOlLsfZtSOpNIcon7mNG8J+M7116
JDdSzPHRJaTR34hqJCIkLC3iGOaoWPO4Vk+4FPW7iPRxEuca/n9RIZtoBquv8O4V9W1auvD6VmPB
W/4y4Vy20lWO2dfi8kyQeol1HBKdf1SlUCqMyR/m1CGTwEcwcsYUM2GFMcjOXYguI+kjHBY9vMzj
YM7H2I7TfTM698JLYUJZ7oL+HPrZjOD7ccp5ezZy6vPXMISdLnIMCmu3J7omyGqjIg5C2o89c9t6
NSeio3bCXBdDZbq14NedO3JhdlbDkFtWkmBL3IIbPA7ZBqEhjyLvyyWUhI2sEtJ2Pk5XHpzTd3p6
76qqxV9bNdgOahxJWC0TJbowt4ZotP3Yt88WyswHLfP8DJIxCDoTFh1OHeemUni6QoHqcoWsw/g6
P4ABNPCNAbSrFNrOm2X+MLZU1xQjV/Adcc+mn2/cmhtJA31VKFCeaOLbIuX9UAg9HZbekB4pPPhN
ptbg+QC3B1vk1VEAPvQXxzSFEql6OcixJb9G4foUuC9G5XcIFcxPKKyfqwB/CaQ/XyH/SH6GZq8w
gOkiQmDxrNZzr38qBbDAUGEDs/lrK4cTRXeOsl0/IdiEMIgOQN/qMv44XfGDcAg9dwZICJkQP3i+
Aah5wXjnE9OWP8NVu3PGNL3vmvIF/jL07vnkKuBhoVePg1LjF5NLBa3IiPqYDWvjikvsp9rbuzGp
b8Q54OAYpAIrglhsiPg4tqY8dYq+OPvesGOeSBiSnBk0If6Ax+Zn8bGNXCvh69XLK4xreeMz/9k6
o1gZPEYnh7t91qPWwAKoWJBTU+00hH47C5RU0MGAvsWiBj5SVrTx8GfXD808+xcTcD0ndQZVD5mi
Tzp++9WtYv2YJZE4LXTsN5qE7hzU9iTUMttwSPV4/J5QkkZrurjAASZ4l4siX0ZONN/mioY5DwLD
Vxb1gWYT5mD4yYPdag2vBBzNFvE8qELYmm2RF4+0CMIHW5E3rR4Gp13p89rkNoGvGdecBeO3fArf
Ygm706jd8d5QPM+klebFUYxPHBgFVbpzlIr/ibCClV/TP9Gwa1a2ooTG6RQGYEg4D2Xu+wi76+Jp
vhss/TRvzXnxt/3o5t8dGZa3y7iRikY6dhZg0raX1i1rjHZOuwRwaRMXzYXk6nzd4Bw5MZYwA1ux
TpGyx+/WFYDqVxKUQtZfeAjzW3xx+X1K53PlKHZq4kBRRWx375IvulY80UOhWKs5kJC11iv+6ig+
20MLgEpo2WOhKK125zJdw3K9lVeIK8uhAroOuhMQW1Zu6dIA9QL8sROKAasNjo8RaJwJwk2mg9Ox
ReK5dQ5azrzzt0n8f+vkv6uTTWYWf1Un79/GtyT5caaCOUf9yB8oKtv64KFhBiHzG1SKqvv3yYhw
9A8o6Bkrooa0+U8Yl/8+GjGMD4gvmJXDw7As5KEown+vk4X3wUefxeCanRoDgi/+SZ1s/zyuQ1lB
NgDNbFoSOoYGyFc/KyzQhOZLir3wUVLggdFcCjnTo+DvGSx5QWfYitqHOMnbd7ovxlMcZ9rF8Bs0
E5aGqilPiB7I5eRg3kOgxyYtgs7XSDOb6CEh8uX3EGhoRCumIcl92gJGoqXDGKGij7Ht0Z9sasgi
Z0NjCEDK50j3M5t31LDZZUnNZe9HLn0GofXfykWjTxpbo3WnqWnBVOYJR1HZjW946+c3KAJzQiov
ly2IwV4RjJS1y5YM9eZoz1r9hdya9A2XwEza1SzomqTz60zvNfBrZHYBS0T3bWgjlto6tw4RfoOH
KHYeRKclyQo7kPERRuaS/fZqvU//K/pW3f+muPgfZV/cVwBM5f/+n1cR1b+FGNdb4Diey13l+OOx
0/18CwoUpYTTSedxoSI/2GZvb2pjap0VnALGGqbRKEKiUfj3zOaNcwknjNag41WEPuBbZzBBg5ED
V3Xwl364WUI7vjV6q/qKUED7hFFWXmIlTbCTNL3pqbmQrakseELZvV0Ut/W2l2Z153ntxy43md/U
hJNFo/FEAb9zY/9r2jjNlx9ekj/50lcG+E9fGgi2eoDhleqWhZvm5y9dox+NQr1G6lIV4atQdz+C
I/SC42K619h0KD5MVs107DYWuEeDMLhu2UrySG8Ai+hfasYBycq3x+kuwqJ0HCvTfgxn/q1h5vyN
doU4RZox3sW9g407aqZ72wufkS8aOz9J8mc8XUPgZLm+T8qxhOPVQlkeTGc9V223YZrFM212+nDS
F/Nr6bBXtIbYA0qz97PXMli3Qlhq05xtJns0NjrJcVs7ec1rH3+VVY3vSVyZ9IfN8b0GvHHAGd7u
245tOYzpT9dDv4WCMl14KbNbd9B4mWSW7DPzqw7Ek1MOskO5zlJCXD3ieYKE5lS/ThKMN5Wb+jt9
aVGWJb23dstyumBFg7rL0SO9KWjLnfGPGp/mrqy/eXkDcbRk+OGsoHE2aLhcgVNLyr0/1ckJjb5+
E8bzdO+VYrixs4YvZ5h9DlwlXtL93MapHyxWZFygI013shNcUJz7DES8ZQ/2gXdTy5aHYmDEZ8US
ZjoytrNFRRzo0TT9jYL8lzULWaqHwFgJuoV5VSaaPz87tC45xw+udok5jz50fl/uNMxLz0hlGNW6
vR8wJOLZaavlfTQ4gctOAkTlFBh/JURpuq3hfx+bTm8+uY1Vr9nogaB69cvkW9m66Z3iIydWn1z5
1s45yZvlLufenyvVlda7iJwHO5o25Jsbl0knYXqF2NSnBiWbyYpD/PP07bZYmw21oFZk79h1JzZ2
pxmbRO9B3qfTMN22WbU8XB9bOKd4GxNnvmkbW5xFXYXfq9zTXzytkMgDBZNSbWluE5lQOBV1jPCI
yMbkS6lnO0IFtQJ2qt9j1+h7R5WCmbvJvJhUFx04zeavX91faHjq8pvK+Abvi9YOCvtf8P5jIyRR
0W14Mdra0dadgOYwt432mC4+30CknPGdRmqkkCVImeyp9usbDNLxtPMQ9xLuzjtI2GbehEcvG+q3
bHCYMfnNWEfQ39rwtbVmvgxqMXFokl77G+nXn30BS22vSIvYlzEa/fz8lEsmicyL3EvuLN0GSdR0
28AD3jZQc9qVLFlnQhTh98hwWGLK2NY2Dr6ZNz3U7ZMYnfA7757JwjxXb+bk0jZiwH8EWtCHW4JP
wydo4qgA4jJi3PTXF/8XSNb14iNjcLG4oa8xkAb8/HfnWJcQ6DLaF7DXNmxmggq+8zSH3h4vaY4L
LVlu0klOdzls+V1XeHwDoyydg1cnw7EqvCQYfaM95PbYHiq30Z4wnPs7f6SFE7RNX94tnsSjZ/D9
RyLsjFUnR/kdIy9jCz+xvshw7A/6sniM2Jpluu+tMSt37uCS8Jfay2oyCLrp+j78BCY33Wue5h0x
AhkwNFxnm0sz2gJLnl5bhx5XOw4hA/KYaNPSBXjcGcb0DaE165VRWNoQyNoQm8Ws/a1ZZdAh2r3E
YdqszKyuD7k1hK+ly6tOTTDdX1+90Neiry0xlcQPZfyPPaOD4zK1xgXaGRKuIjWHwDea+Ktey2Wb
6nH4ypM3fLOQFrCCqEsDTfjYJ+VyY+kLl88qWPnqBID8jFIYkzYhhiuLsdWLW6TvZlVUB5jf0wHD
DI1wuhakgBE0DpaLJAU3n27R3LGX/PWDQJHInf73DsqTAFWQmoGsXLKEKQd/KRtYqzGO4624YBrr
3GDWecFW17UZSmezm+HmBm4c8gXo7UVbSrH6zTG65WEhTIIOTCEPMWJlxgtpfmySXI704PQkCwYt
TVROVbmFh61eV+HqX2bUmR8VHO+LQVz8tz5xLW3NYatw1zL2GFMiW81vBmhXG4SGdCsnS0U+5GYe
5ls0G5zxfRRse4/s7fW81GgurOLjNFaELbmxnEmdNJg6NI72wHR5HteyJykBvg1LZAZXuAV3v5/E
IncWb+3ezRNVcqr7Sn+h+ySnbG9r2TCvJyNZNr45fxJ1Xa7NysPbo88x5vmUF8KPLB7W1GBkgsvX
fae9Xaw5p2bHSqT6fvEhPqwcc0Hu0UBXuSFFzfIDRrDxM/tA8iw1Wm2rpSZyC30kMG7pwTZe5Vnj
RPuYumUKCpPVYCUxwH/l9CmgpI+qwGmn6qh7E1sV1LV1u2BjA0bWd5tuigudr5ux5OUwmGDijy3/
HnaMI1dzDIg58BxpWescVPtTFHWSREaLXWcRqfklhoU3B5Fw6uykdZ0qf/z5IeqACm2WqNG/FDnA
56BrCm89s7LrgVYugqzGMTvOPAge4o2qOuGYjqvAZrT/IqqFLI5Z75cH6DjgZ4SbTpeW2nLPNIfu
qASx9d3AE4KRfdHIDSwyFCjMHIkdazlZW8Pgw7NyoK45DFdXRM3yFCYNVeZqitp1h06Eg2wd6mvU
Vvl32rsXYl/yJLApW8PVCMAnyMesuHXdIr43CIYN2Ax8row/Lw/XF+m/J9u/O9ly8GDn/r9L/w7V
+PbTufa3H/j9XOvrHwQ+VWZCP81+fOcDUj7k1Ih28RJdT8K/n2ktUwUQYXO00NKq0c+/Zz+W/gFP
tVrFeOmuMsF/cqbFsvHL0ohcF3Sww1zK1w3XNH/ZJOei64bSTbyjDkDvpAErXo+ZkV0mPENfi3JY
DuMV/U8CH/wyEEskAmD5fIU+imQudKV2D4SW8IC4nod7y+zC5wwNi3Vqkml6jzsitg8IsAkCCEs6
mwEQSNRTIiSTZMrd59nuxoe+rU3C4GaQukdw+vnXYSDfYGh67zmeKur75RqA0GH9nwmZIxeBk8Ih
VkkJg8pMSCniIT9doxRKlargqXyFkqCFKCdxIfWn4ROEVetCVgSBDP1Qh987ldKAve8mI8sTSTSH
gVfY0s2bRb38aYqaIjCANn/XIKZEK1jK6PLayQVROfgMs2ZT0sOKppvFbcW48inDvruFpj1UZYry
ysWyeDtoBqrra9xEBM6EdKfKtM4crDMoU7TCiDoYyRFd6qjc504oYb2G8auYzWgKTK/wdtK1ibnA
kpg/ziKO7+iFEw3RV9E+GfNoFyFQOcKZHXZ6NdU4lovCeSziaAH0AU7PRd8GQp5gGKOHgEk0Opny
VuV/nQWsUwKZWpdY8XzoT3Q4u8AIs+bYh1m6SaVwlhXBQ06QNzjY1AJ8DaViF/Fr79ZiEkVLe3D7
y+AWzR6bd7XPNF0yX4P+FfgJ62hgLU792ORjdxSuRwSFMXFx/BzLCDKV/E6QqYm+LVrSO4r5qoe4
5Q4vea9D4+qtziO3qSJNL17maaJT7foMVJwQMkwxpptclu0d+cMw9aeErAeCiQmLHSfyyKma0bel
hfKSxFN073X1d8lv6fd6tzSozjyz+j5GWW6tzHHJsXRbS/detjTU95SG+XPYT+mBc0yzoURPzUON
BuutxnNz74zY5Ahdsbe+ZrYM8c3G3IoKSRzMbwEzrZNR+tzoWTgND4sGPRA7Eq67bueKIbmMsxvf
k3M+i/wrd5faIIgpUbm27P+EjZ6plOcqucXbU4S3kSQHuxAVuYVWN5BWOVKXzsL4GHl8RghvBWbb
owXgczMCYIUeLMRQ7sNSQNKrEHcSpuQEAyiQ49xZ2VYWWcHrbbYBZ3bASyjL3VK0aAQJJ8c+XQRN
pxBbcYa00O04fXFKWrWRWazzTJwM+GA3lS7c1VRZF93y9/mo2+cFXyPbX0soDCCkPXlWXPd+QiO6
Gqw5XJdeyxNolY1+qxGjhWZC9mZAPgzhu+nSHWGawiNF+HZACjmee3MhOLkpOKnZfY+xrFiakyOb
/mikfXGZRWmVq6Ry7J2Tlt1F8+XDEivBLFgfdLofaX2tnNzLvnptZa1TB+NrlaTySeuN/JZSzw1Q
P2GGnWzx2FoZq5ZHECsTN5J3YGVOAamtmB7HyENbhcBo6LN70neffavNwYbyYmuVCV0zujgEUG8K
CqEgREkWpHg6Ib+jmdu3i0NmNCJmrnY1PnE0j9c6+qSDW1nLxsgdQr6N1LggwSQaJIdawDjMPhAS
X2wcytdpFVmyv7GZwGxAzBJfTIDoJ+SgFjW0na7jjGkVMFamfn3nPtHM6k/16OQTi5RkTXEr1g6m
sqH2riN9Y3yfRcudnlEDIrhK75eBtTEjx3Rf0U3b95qfnkeBQ20TyWhSLL0+gKJYBCMn94AE1ua2
AHW1c9tCpUcYb/RBMShECXyjsFiA+TTdhjh4nfYbF+VhZDS8CRcSsch6zrnaBuzLNmC84L8nyawg
mOZAPFECGQ96nlaeEwKY7lK8/V8HnfPjAOqXEZuhb3SPsjS13H7bSq94Yc7m3ccd/csg4va/pJ69
NeyepOxsKu/E0Cck5UT6E3aQ/Lucre7Vxc726DZT+dA0cbSZRaNv85pojWHpvEOqWxJNOTP7DcL7
nEU3TvrHxDKroxdL882UPNKm2YznyWjKG+Smcj9ptriT0s6CqWNSL/EOPUaicDx6biK57QafmRNj
yLO0SZzUYzsNhlRmhNp6LJl5dCd8me4Tjho0VnsXmevgucQTQZs0U450lLLxctTzOt4WiCFIlszD
jzEByTG9DFt+ZrCBj2jRhuRsDJncSyNEW7aI6UvRIRXi+Lc8mYNJ3kqYgvgnQLGLVm4jP5KSbpwX
Mj3OsBKVE8rRU563Jr7YTi8eaRQZGIbSej2PDQNAZ+7iT3VTY34CSH8fywo5CAtTs2dHn97ijFBu
M7boN9MynDbjaBKwa1hLkPJUHu22e+j6WaZMnk3RdS9646ixzcxwLtNfZo0YrX01uW3yic5PWDKO
q5yenSjTCcJeqhhhcUm4+gYKQbOezWEqNrU+LV+9DhlWmM0MeDncu4jqLCXBb0d8f/Hc70a9eBon
jnRJhqSehzQ8cCvzdV+W+YOpNBIIhI99pNXrhkSE4L/1cdkl3fx39TEl6l9aY07fyq5/z+afauTf
fugPiZQghcQXgGX+cL784YnxP4A4tSw2Kh/QC4aZf01+TP+DsIgd1nXdpL+GFf9fkx9iOinBfZI1
aQZcbTb/pEoWlNs/9g+wfipvnWdTLNNN/Q+Lrwm6APJGGB0HwfvJxFa4D4Dqlq0J5WeXNFQng/4l
1Ub0LY1FgnJaef4FUX63x0w47MxGNDtm/NDefjhm/MlswDZ+qd/5q3FJbIxuhmPgKvpVuzVJe7Yz
mCkHdyCn+85n27jzFgclBoMSGw4tUs1EQB7dJIh4uwhViVYP2MzY3sOvXlmKBylsr2k34LkL99NS
w/wkEm4E0xFL8VrEeCbIOxnqZcvWoXnrHC63foc4w5PaGoqA5u1RkqNL1rOSXE/osdBbWfDcrP0Y
z0PEi64xmwh8O29IAJQ5MDUINwVCxdI/em0vlAwr3UwtBkGimtDd+lAx7xfh9B/9qkbn3jbFoHCw
OZI0BORfCrovF2YKFQJQizDugPkBhaOH81dsh9CI82NnVnm2BflMDyLtTVKvGyYEYzSSdhQ+T3gc
dm2ytMcmSsWu7035nuhxe+cXJKvCyjsR9XysK0c+uSVgeuFP886VfUd+fDwcJ23Q1om7oMXK0fLc
NpY5n8so3mpM5Nhxe1FdNMt/1U1cTNDeqmq9ZHn8QvOxdld6b483GtqfB+KyyGp0kaVuxmSYzpG7
POp9lN+1c5/gwfFLAsxHR0RbMKTWl1aigffrGAkxeJQFZZmeOBfdy+rLkJQmRhqvuLeHxWVmYrYi
u2ETlubHNCJxamIEdLdgZ6AsM7YNnp6nGfEOLVvCmiantndERJfb2gXiHuBG6QNJwa16jWI/mWG9
IYVbW+Fcaij16upA1TwG6HqdB656c/KcDPcA88NjxCTi6EONOsZCz6N1WOr5Cz19+VS5lGnNKPAg
ZL3G4UAmC1mpxnQ2B0yqkRs7WwLCmg0TBQaSxtAF2AnajZFU2Ha47tZ2odcMXyar47eMx56+cjuR
m4HYDCPGeNFdwphpBQ8ne5T9htQ2H4lQnG86jSAzY0xMvlBnMgwpWlR+i7GK2iTmkW4LN9yObKhY
2QnQe8E2h6J7yjXSAfx+Q5K9eDMiLOdFOs/fDOTMNxA3rLU3Te0eMTKiSKiQzqs0ZmakIaKWgzE4
abuuRnOOsccTB7kbKgPFGxJd6a2MpnANNG5NzpGFLtQ6j3L8bAgutCd7ksiWLNjLGM9agePbJr5y
4joeBndBQF6IPD5HVHQnYB5cPasPl8Aa1MltiLf5bNgpgJHQeofsPRLtkI/t0wLC+eznvs/lWxrI
SSg8aRT7Ia7lRL1dsdeQLZZb4QAXmF4kyjZ/fHBLUsR2blY5h6xrP/rxuHxxh2XaIGm2DvCuyKJ0
Zk7EtdAqfCju+DrEHC1XTC1nnUCipRTrLGkzQsfGcpxXZAO5n8vQ9fu1TQAmQfBCeMMtqkFMX4La
ZFXQjCGsbADJdp7RVBsrfx6GQxU5lb2mrOJknnJQI5a3QvM8JJFxhyBwfHBa7DwrTr7DpCTo+R3D
whrxI8gQTt5DpVFFCgJaayr0W4fl4FTEhM6T1ZoXz2FXNpekN7sKm59BiJ7SypExhWwOeb1+lygt
nQvzKV+LPrHWutLaOTyjPgYDFHjDYrc3oxHH94mBHbdWSj1PafaiuScLtR6pMa+SPltm2Xsa0R3k
5KlEfxwlnXsJ0kh7qU3OGKi6UAgaV7GgexUORjW4jK2l9ITYwJrjXIjxNfJiVKRKdyg6FIgU+utF
czRSqpQ+Ub9KFTulWoz9Id2649A+2maFqDEUTvyAkdT4VA1FcnHnqRB72cro3rKsGhfk3GUghGk0
f65olBcrC4yJvWuVmhL7RfYWN34jiDychpsORSsiXzHamOlMDwlORt2I5ECpNO2BwFK0hN3wnfUd
0aMWj9vGdeRnh1QXzlO+vpxh3Zpwnc300GbGtGlG1KGsDdMhVYpRQjMFf/DQsc7zkmdopVazXim1
2BIDYr7KTlOlQIXxQbvVnQ0lTJVoVBGDUf0NVOmnjvHc9bYxYolPsJgBxaDKDYxBuBsZO++piaxq
9CwoVM1kPqM2rA9p7br3sPoEn1q8G8gueRDtzLybtPqchiz9i52fo9kLUdSiJ3CJbXRsDcq5KLS1
h6NrAw07vZ3JtNhZFbCb1bJMxh2TLsSgoxL22kriaxi9sS7iGXVfyx8JmJzPwNyah9Ywp5NlN1bO
aCdGOGz7w/ugxMQZZKl1S0DoTtUlX3IlOuYptc2AqEK0yNZVlzwribKsBuaKbKftyfSUzBk0Inpm
gVPf2oCTIMqaORnIiLnVEtCxSCKfHeiB5aZRgmlysdFOY5pDRx0x1Q7XeCGYWMDvQGvtxe5IPgIU
+119VWP3SpidKIk2jU5uV/ymWelwp9GCv8y685iBZd6lV423abXIQUtGVDfyqgJHiGXchVmJmLGL
q8+zkot3SjiOkpr7FV715BrQ5s+m3RT8TuTmhhKe0xZC1egqObrXSHGWLGe8RUquHl2V69RdqNhz
r+MIA6M0e6Md+yo14aztWZCgNBL9cUzR3rq0hDyNxhAq8Djoc/D/G61qissIwvG2UmHkFpwDpKsD
CeUqbDNatSq4vJfyEvkjmzWxaDexXcXI3XnFzgn9XxuUu0QABw0FDoVdWOhUlY2DQAmkd+nUfPH8
puYUs2j+ERHcqApM22g3xD8Dhr0mr7cqhN275rH7FdHs3TWlHbIO+daTtrgwsdN0ODcCQMZqZB1J
g7a0yHqnPGk/wfkmAX4wVRp8z6aP+kBlxOs8AyGYeqLjh7RlJyDLsWz2GQkX03oawzhka7Wov6rc
9B6niSj66ppKb6UE1HttxkIb+ybc+srJ05s2nrMJa6BbICr2pucW7RP+x9H93IReuqscVMirDJ3N
uyVClezpNuWukS3tXA37qIlyCUjjqnFx4CRFLe6RTcTFkWGsTwK4W38HwW9hNtQj/VB7aa4HZTVo
K2n2jr6eUGib3cnxZoO25X+Pdf8vxzoOVcp08n8fe3xK5HsFHr/88Vz3+0/9ca5zkPShfWBDQf6g
LC7/0vT5xgfSHR0SB5ly/DbJ+EPTZ7nYYsC4YUzxFMuNEMk/NH0WoZTAd5H1MTzBO8Pf8B/kS/Lp
PxzsiM4BsIgf2WACYhn/mTfGmTLOejt2ToBhURwVAiWDKNv9Ms/ZEnSttJn7/OsC/cmB7c8+kFkP
AZmCQ5tzPWn+wN4FsW/URl3YJ95wkOrDSK/e72EA5J5qpEvxdwKgP/mCUIu4XoCf8TEpeMwPn6eM
BmxcrnVCwey8pT4fYKapeJI2Lb2//mq/yCPVteRWK52L7aDiVDOrHz+qjcc46jNhnbJitN8Sl3Ap
YKvQGBwjErfdsvjPbobXrkUhfvnrj1bKy3/P96+3kSfJ5mkAgsOgWF31H77l2DDN1kmdP0kjtQ6l
VwtjhdSb/BtE+8XfnLl/Id1cP40nUPgGwA20d+od+fHTJuSNBV5x6zRW7FkEIbT6sCI3gKHs0Llp
ROsqreNjMU2S2XAbD/KFDARCjKY80eiSlf75n359B6WRgywV9LFr/doDSEVMtDXa/pMH/wiyQtEk
O13L+OP/77Nw0tim4BHmwfnlgQIIqucx4ISTKUdx21ua/OpSC1z61Khf//prqev4812lc8Pw00bw
y6P1K/406YiGcSqU/IzFvktD+pveKP4uQ/U/Hx0+hOYR9jddsEr9cjNhzFkcMXLrhNKpItJjiPHm
w8gIyAphEv/X30gBY/7jK5nMe8GMokdC0fnzo+OFROUt8B5OKW1czCADn8lmiNowb2X9ShqY/YaP
mpc08afLHHfmAQWfefibv4bSu/x6ZS2WPcIwHN0yfn1gQgN3fYjm5zR5nXE0GQ1qqyb0vXOtSZ7Q
xi+KDaBhdLUYv5D/Xl9eu8ZDzwryd/GSf3YHLMUS/D/sndly3MaWtV+lXwAnEjPytoAayeJMitQN
gpREzGNifvr/A+3Tv0T3scJ93TcOOyzVgEokcu+91rfk+kvja/z1mmS5dKYiq7l5h3C6o9kH86js
qwurbuVv9Hj/01s5wHTJmeDRAqD717fCb0IwlNuYF4nN5ZUy4pbVcpwAq2qk+g0Q8tetnu3bghQs
XGnxZHH/unzruKsgbNTaKZyZ9m40ra1f0PnULwsuvpuhnNkdfvO7/roFr2/p4jJdu6GsZusvUNk6
W1bBAd1IEbbJ3iJGjrgWgjjuoCxMd2AZ+V1NGyVa7KXGQxJxSxUTCU+uVtZj4CUOQIeGx9/HDsLU
sMbjtiASovmiLXqQ6Khf/v4jY7n4ZS2CpkXNYK7wImje6BA+4HM/7d2cFFNrKkzrpHJRwK2Kl12V
ONou0lXWkyJUgBv18zxtq9BnPjE7W50Xu23JySm2FKV8xrAI+SFD8L3fF7Povk9GtkrC44X7yoB+
zgCuTZkT2PqIkkiPpPXaENWJprFpD4Ji/HsrnFV1zN8LVGqYx9FIm5ducKsLL7LMU5tyATdzls43
UZITlOgAJ38ii1iDTSjDRj/ojIRQ+1CFjAFISgcAY0t0JNV4ggklLxvew+NKfzCRmgal98YaLIaN
4Ir0KwUYGd63pdcva8dj2WvhIp0TB/nqApdg0QZzq5fxiR5i9z3DafZCgodRn8Buzneo5JGBG502
ILbCbvtVJ5SagJDFdLKM0m8Mn+gysfa6zHkFRM5qt1LDfp0ZRX2nI7I+oYfBfi3mzPhWQxc7DI3b
3LVOV+zt0W18N4ksOE9KMuIcpc0TRp91/QE2MzfphAHdCjPNNyeLKxom4dNsIU8LTVPhLCNhg1gt
/aFbDK6PHEP3TqloeTIGoDw1c1VnUzijfNKnVn3PUA8aSMo6uV1UiNrNQyv81IO7dsgTmeEwwfSN
NvTg9Iel47pZvVDNH0/Ukif1rlZ0rpDmxW16QL3e5RuCoFjZVuwAVSvKeXFP8Xow0VIXEX2DaUOk
xnSXMZqetrnQNGpCOAtXhKixajLAv6+uk3E1Z6jbxJ9WHqOnQYSuc6rX/VIbmK3tlTU0+d6Al4Gb
y3azAtIQz0WnImGDFRzhTCwWT7+KtSLnp7SLzvPDimijwJ0tnjddFoJOJFaJtUx6pXxSgqkeTBkE
65NmQs3SV21qR6Nz2s1kLKI0hTds+mvDCAVKvkS+nhT2KwQm+9WJAS8hzW1lvha47X1kLsZhWUaM
vEbkWF/LYaA5tSTzOW+wXDZqqvA2Y4Xydnoi2lOSVwPKGcQGG5VPILnKpeoDQXjoA/PqhMIRiW9G
IzOdrzwmExeFFTNnLjJIj4mtTMjgQHjncpkfMojuWxpSdX3KxIxAmDUJrUSo8rYDXkUmVtgXPyrm
he+etVRHEjf6K6SSODjnKQWA0GfsTKu9ptiOAivXpsNK80zyS6t2jD6cb6tAPyBdrbysFPa7nVjx
ixvMj0mgp1VJ07WvriSkHyBmi4q/RqZmMyPv6jMcQmfflHN4oc+d2+w9Ou0vdVJ0u7msl68OWr8T
JXNESORoLV/LvKGHZ5MNrPSBn5FoPmS92Vh+hdBJwFM5xAwYROvijJiF2rhTo6BLtIW2bTgDrjSi
Yofso1s3JrgbFTbZPlPascwauk0tqI3Z7ucfYVSN21hLtNtZVsVzkg0WbXBMtsBdAHfRNN/Q7351
ceP5XrJoAcGwNCuGVt8V9OXT1tOurCkWbP9mWFWbrKWHFThublYd7S2J+WrTOq4X4VJU0+pfQdty
QAM+2wERmSNejZA3gqUfBoQ7xkcPVDk0ChUHSzVrW6Oo+sc6c5oa66PaERg5E94pvuWuqp7pp9LC
kvq0UwQABX3O5yA3uLjlqbQwt2Z7v3SsZgTXI/hF3chIL4F9ljei6+ubXHUsas3hRPY6h51+pRkp
twS6bXvaVjXewAtnCjlg0xmD7slu232PWnqUfrVInXnGwpIVzOCfWrdHGOP1E5FsBABNpJZWjRg2
tPnzxTdsrXoJdSTPBE+SJ7m6TQgA5Hns9XYIpsOwqouqzddX06da7bOkYwtiN+ZghiniRpuooxT5
DSBwBuiVQ21x6/ex3RysCZ7awdaz+qWuWbZ+5YJv2pAen78YVRNxnosZzulmZVTc87GCBGKnsVe/
z/VgbQgjgy2Tux05V6k1/ii8sYl8NKD2F+mE8tjGUh1I94JeVk5R0m9yPY3f1NC9pjjFtjb5a5EP
p6lRz/kC9ecerhuSFc+IvasBrJ/v5GQ0xgTAHVKN/McZsf7jIqMCnZlrjY+D3RZ3TlS/G/nyPDFx
vM46ozuwr8JtMSSzOauvje9RF0fflyQZ7+nM8Mtxx6fbBp2u3FgRdL/NEJOwvGly5Z4AASk6i2OO
xkg57ONMfxjWHDoc5BcWposzJhrzzoGxpG3aIut1+qhhkvocduSTVg4T6D29y/FFtNY1ov38utGt
/o6Y3MZvK119swYt31bdYr5V0sHL7NRMdjChghZQngmCKmYANvbLiPW6ydkuZGiDhPKsEz71t7DW
xvuxi7Jbve/FGRyc/TUbnSzy25z8Eistke41KDSupDUn55bcg5MGZdXZxEOkXo0EllLh4rMuocZc
MI3WSKLoVNHudba8ncZhdggmpsohHf/QnXZxXpoPDqr8w1Cay32dxOGlmHvsObEg5HGIxhfIyk2/
FUpZyWlCSGn7XiU0lMPhiAPKmcSIwTbu1WE1NF+m7lI9ioSGm4+opGDShbqadCoWz9XIE/5dHxp1
7uuaJDMehBdlqoo8wIRFOG5FWMYxZnPbZ1aoJ37NyULzsQwNt5ExjMTmpiE9RcWW95JNHfljc25f
4v9mGzUFqYU+vUusiCi5+hDqdGWcO3de7M3MlMDberlrsSHq44/KcPB8SK1ZdhG5f0fLwuhgrgJ1
1bvJnSr05rHXZ/UEutbaDpgH/SWdkg3RZbigRUwjflpSNzDr0U18PVywJRQg7DedmAcf5F6SBxaX
6mZYqFPKHGGmb1dhcm0Id3oU7aid7YSI3k2yyva8DwVfuYr5GuXaI/rERKp9z9p9D/FcfKk9s/s2
2qH7HUSJk+xE7fTA2nIdeEda5WhrwlVJCOEOUWH7ITB0kRraq+aQKGRkcNi/uxMCd0SJVQV0K/6Q
KlpuCxFy1S9q4AG2xoeoEeOmPEUfUkfxIXtE3I0EMlvVkJqFLjL+kEi6q1oSDDXCyXDVUJYfckoG
qNptDCDa55mtdOvAtCmf+qcpblDk/1HB/p8E/HcSFwkY7KfSJnjtXv8LVQvimKvXAm7sZdVjKfuM
Afrjb/27F+r969d+J+XnnyoXaf1LsJ1BcaUnaBKtxP/6Uwtumv9C1WGQ3e6hFIcIjhL9T3+zwQtK
pDeoxwGFC1P+I3/z2lT9qStg6zrDDnTgaNVRzbh/aYUkczv2VaK3R5smPnEiqabfibhZzt4AZq9q
yBzCiYDBRWlu+IDbtT3ORRmeNCqdk2ox87g5Dq9KOCWbCWg25ms5aAS0Cw8euLTAjWsbXoPoJPnw
6XRNsHb/I13tglMc5U8W7t1tvdqu6PuHqE0tqK6l4Q5B26Bb1SNuYmxa2nJgJuPc92X/O7vkp1qU
K2DhILdsLgPX9C/1c8rgGtEOdinG7vRkQ6hozG8loQTd+r343D8tkZs/Oi4/+5l/7UesVxxhkylg
pnFkdv8CgDY0lNjw6uvjqLUmfo/8bRWZrvbVP6Vp/9E5vRoN/3/H5+OdXHPtQ+CBQmb1UYX/VGUv
qPQ4/To5an50MAajLKbqtrbnjJjcD/S/VvZiePePv94ak0J/jcVESbt+/Z/eNBUGbBUm8SAbmQ1t
tBVloXAh2AEHM2yM//zdACszs4ARwAH2U28tkt6YlEWaH3UxkvVdtsWymxzU+dd9Lh/+/r0+NfI+
rqd0uVuBP629/M+ebHIl87jIRHJs4ilH0cyjlEqqKSpI3Tpqe9By1z3SpssR39lh4UBXbxPlqH/8
nVebI1kB9JnWxIBPje9cV+5MQkZ6bPoMoytDTxU4URg+SKfGHfX3X/qva8j+aJEihFv5B8anRl2L
aMjkHJwea31Zbsk9VXCauYNruEnxcVYJ6mS3BPb4m/f9610C2oFQL0RDDvJA8alFm0XpmEROnR7L
sRkQKPBrjmY/jrAL+/SfvZfFWAnx+qop5OfV/zLEsKA0kykgk2OCtgmMywxwvRbtfBHNo/n499fz
03778V429mBc64xL7M9Ti5T8Yoz0rKFlXkadPAy3OOWJOfwJJPmP9/5nieD6nei74SRik2G5Gr/e
hr2Tq9appgQrnD2knMTRVmysuURsPAACiBNq3s0EIirZLIjpwi2qk/g30Vqf1s76XSkj2eh0Iq8g
8n9aOwhVsmRlVx7DAWJuzYEU7dWiRefQnItTFXlIexxz/s306+MS/rTtrW/LjIIvbgLvYFz4aekM
kcOkO3STY0zr/QttvOJEZ36+qtMy3rdmXSoaChXl4UiX0fXx687DcXTK6TsOogaQB2afUxaWoJME
cW90t/jHkmp/GOv+4y/0P31Omx9GooGlD04+0a8/UWab4bi4mnbAhO28QX20Wp+eEn2cMHdG51Bq
yFFoQmmuiyJhzM6CNJx8YxLkdexJwb2QnQyP0OLMK6k5imzcgZZiUMXSHfb/dNV69FBMZk0kbDoM
nX79qEKWiKLyMTkWUgAXziLSDdFxqG779+/z6a7np4Oayk+GIoMmEhb6X98n0TCjMxlJ8N7h/aej
SQeszIifIgzbvv/79/q8nX+8GZFhxodDmDHipy9FApetoHmznVdtFkReOARo8Hsff3OGJWI120/j
fKH3k/uiFWW0R97R/ebC6n9MtH5drp4J6YPhNocCPs6n75yT92hwZ4QHtx/b+ejmBpspdbJZH6O+
Xm410xFv9opNSJIPx2sdpxH/nhHB5xQ47hXTopPs+/mGLgjgANWkNfDqvCMcwoALes5jhccOj/kd
CdPh+wDM68mbc7qIOYGVgAVaZzVMZDhzPPtiYLJJ7VeMxp3dZ869E9fi0NFwvoxLuAOBqBPtQaNm
up2j0KQZgfjuumhF95oz9HgDzx6elVYjGJJTGb7jsLfrU1k02EZKTHgHYIKWQjYa4+E1XUDh+Gsy
S2zKxrBeaazr34DFmI8jHrwGDvTA9E9R07znQ2fRZ+8mk5g5L43PMPSKk2WztejtkLz1MZt3pSL7
HZWtZ4CS49iINEV4kT8mMup3go7wfrQEhyFSrtV3z+0NOi6NywxubL07nD2sN+7+KNtlleTtAb9p
t56h2DsFFevLAuksmDIZnd317ypEP+AjbdPaNsmIQdxlUPAgK3M+85zJn5pmHq8/Lm/owGkxaJnd
1mYT46amgRsfcQQ75skQBZE4kSz6bQOrBtXtx25FXXzRdgs7FL1+7StMalZkJSYcynmuLweGCFy7
2fYSXPVCxA8W4+kvfStyzTciUd6YmQGePbV4nRFo/9npgMOBW0veWiFJhAnbdo72Ek83kHHgTPdQ
Cc1HrxxaBukG17YAYvKWR4UBK7iyXpHcraMlWwGBCJNiubUZMOHiyNrpRgzNdJ3M1hAHZE0mX0l/
YWuC/PWkz8LKt+a6DouxgmjRY7Xy59jrkmCZdA4welEtO9LFWUtu0S3naJzzkNyjFYXRqQFuiq0h
ol8Kzjk9vbPZT/kCKGLTEeu3YoHRNInr13iMBLpzj9Vrr2iDNsRIegDmS8yQXWkPDja3FWBpzeeI
yMNT5uVbuSBanFprItkqb3ZdivI5Gpdq29B/9GetarGKx8lReG15gZDc8vE5JoFjKHHWzXI59Y1w
Doy6woeoc7eVtTIonTJbG81AfEPbvS4WusN05HyCqqa9SFLzxQOryeSnwMM5Y43MejMQ2kSPkprP
1x2Y7HIC5ma1JaFeXFXjSSbDdRKV8ynV5S6OaWbgIq1OeBdQnms9SL+CRhcQ7PSUZ17rE1SeB/PQ
gRFRFhYA23pp0d+f4Vxet1PnbYbBnIJh9ugzS8Pc2U3y6IQOwzVVGxc5/Q7RZ7Zfd+W4zyTc8mwB
i0QWjRPIGih9IuM70pfeZG281r2mtqlWmMHsYNUz0N8dNeE9NytJbjOYdU5f3+OpRhPx6zr0W8jz
3gxGchU7CWQ7y3kYhvCiKt3ouQMesY2teTrFecEGbK1npMKYr5zENM8AC5tbPcnVSRvsLFgW55L4
x9mrYVCkLozMdROJ1A/smPVh1qu035ThEDabOTLTk15ZzDxCLXIvezvnA1U583K0r8byaC+WuaNd
Gfbg3A15gbGyueagZMXB6KwmAhe8A4iP6BH55ng/Vzbnh0rVXrSph2U+Z0zetoQguTsr67zvaZG0
xyl3piPC2YI35RR9biNx59njeOeO80weSN9v1+cPFsKqJvwxqZviRnUIJF3utPyIfYOjgJExAm1n
ziKZh3A/Kx3lo8RJ2IpKciWsEAaCG0n3UKeUPj3rLyg45u3kItD9jQPy1rY2imsluidmRk2gYzq4
sprFS2kdVR7ZxWgC0h3+DsyLtcp2ZZrZN6Kf1M4h1fhLl0bjhdlPQZeE4ykdewH8yBvlVxOMSrix
S0MhgWGfPJayjU8454B9GqOnDstQsDBTzg6UCLl2m8+tuy3m9rkEmbmjjze89FbpvXfWRNvYKXXj
wShs98s0LnLZCxvdzNyPGIGrnvMYQaiHGj3R1aQ1TIJzVPtmVdW+1jXugQpaAmvSGbTUet/+qA3P
29YkfkExMomzsMRZEo6Z+5bUL9HUlhxhSpfOXy5v87ABWxSaoUnxn8YWbYqWQWei0X3ocnniRwVc
auMh5yGMk7nUBosJlFC3LnDb49SUKvCqxgg8hyWARxV0aRjZexLK8p2DeW0LAtZ6zAD13sCmMCGB
6ukxTBtjBdEkARllfjOE+n6wbRa2LM/EbQk/LKTBtDKHN9a45qWMYM+29QLDy270gC5vtc8F/Pd8
Ud5r3/GV2Ggaf1AYHnymzozNstD29vFQGmB9R2TykQqjp1JM5lUvyJARS8ixn9xrphxwO8rtnGmV
BZF4yPd5VrovdubQxGF+cTFptlcFYWjlx1mT84+OcvyyM8f+trO0ydsAoMFehLeHZ7olx3ZVadpX
VOz1PitclwJAr045IzfuLqZwY1rkN7Vjd9eemqaD2Sh67gkTqYIImuOIhGGD6cq7qGhmntO+9PZW
NBRvWdm4zjYjUOCLhTd/5zhp9i7tIiHSwmUMBvGTXlKat0+uqr8WvPS2bSqk1NJeDATVJAe8CuTZ
AGuRvByjuucs6+kkaDRxSY5OCvBYD+fEFxXOJLtPtllhfBs1Ei2TvibEDa8YI5ooms9YGao3Vy8H
2Dkpym/JMxAx6rKfbRzQmBC6G10M6i1tM/Zs0B1A4UPZZqRTDpaL4uexEz3xY9+QKHrWRljlFL/H
GrDbLlE5+XZWV1Imddp748TlebJr4yoZ7f5Ri8LhzWoT7yXqJaHJK1U5DyaxeDTsbWgKLiS0sigP
TNTmE94TyRzaGSCd4VQVWdEEmjfAgk6b1cUxZrrPKQrzFxh5whQauhpGEwIcICCNT9VN5Fam4myN
NNrzbOSZgax/LvwckJbD6ZKsh42eNtNBD1fTfwsHOugso2I7m5fontwFY/bhosIwkNMaf0F3iHWJ
QtknBEN7SKCW7GRW8bvxUNiboiagbUn6bzW10aoUz4NSK7gKrZd8DY11KdNREucY0l8Jrb+dDo4w
kR8wGX/VjFp7Z+IwXoYeZFa7XFJfr3hZVAryUWfQuTF6u/0a1mRUIueWPoPVRw7G4bYLHSjPWXPn
mE8R/hUkMGyvYR6yqIonYZdiIzztzh1A16RuufjC9XYW5otNW+KcxVZOZgmHk8AlJ5WpfovjmRqb
2TeRHSRJvWW5EZe+Rp0M4LmreFRGB3r4xq53xh9MseSeWt7yG+Y5uwxICNHYzslQhc2Qf9A3hd3v
vEgyFfQMEu1ClrNIJ7JX7GLfLzo8CV44rnpvb8xNRvzsnO8hVk3E4Bmxb/RedE7L4V2rkVw3C9Mi
1B/GKaGxu1V0s04JE56DFLQHjGmArVC3JCKAj3vLOuzl1Pg8dTgInUBIW6Dak2ZXjB30gm5KLzN9
2mcOw0mTA5dPUe2Q0Dtdj2jvoFFOzsFuQS2JYvAoTaDJ9R7+cI6CN5OuBK6CtN55nfrREdqwrbVq
2etOsjLR5dd21opdO9fORVfTO1gQgYPzvu1N7TVxrF0FlI9ziryCGn0qtOZlLJbrHp4VxuJHmIJn
tlwaRtihL5x2eSdu7wlJ4B0ZD/ua07RfpvmrFMm4XzKalG4n39DvKn9poz6Qmm4/EvrWbkVlvE1S
52AFpzPwYuOYO20XSEPs0r7GjYX0oI+cb8UgybAt6GpvbI2KIBr7/stiLt+mISHKpseAB5Vp9Gc5
R19EjSAGD7OXnfAyAtqfZxgHibnXl+3QJM/w79SB6LlLu3kU3tBjkmzkNlbJvWtGMVlqMoNGNvTP
mtF622nEdDpQw1z2fasdcFitt/ksTqRGuM+wkUrE9Q2JgiqGapY0Du3RMV3LCVdCnatAAWwZJX4g
k5zlshtsrd3FCDwhvMnvsClm7aTVOQ2dTcbEXOyNwRjNC5xAzMOhAQ8M1Q1CZxioNVn6CkLFAZZF
3lh3jDD1S6xIGVYYuppW2m1EmpM+oiJmZBnnoQNp0a521QE2IDpUq9Jmo0mapg5a08s4k2DXevKR
vCgL35GjcAPyrowYbPxgLUcRCilQpYQD+xHLvie4OoTKFq0zjbnqw5c+okAI1xEkc0ob1vUCzo5n
3JPXhPNZs2yq5MQlxmduHHFF6HkybLuVo1T0LtvSqFLTL/W1OtGTafiRLjAzU2fWL4WeLcQMt6Dt
MhBWUaHR5I5g090hDOu2jk3QJf0uTMJVNTr2uYuHteSVXTX7McLKL005cHTINUfsax1KG2d7Xloj
sxNMOwU6Sh7sxq6ObEkwkPzq5IURJC3Hvw0Kohu7JTsB/sexrLF+LDzyj0ameJAqMzyZsU1TQFHk
e71Lj2Cd1Hy8H7IFbTvjojuGDuBG6gRQMlC+nj/+iPQKIN8OZf8HQxMJ34JMJKtfVdFRg8ETo0vg
meP1uHDs0Sg2mfUspXMvMy5m0sItF3HX7D4axXU+MUaZKi/oke4EeZHUYpMk5DNpko9YxCC2nKUr
9w5Zs18q9BZHI0l5RfaRBYcyEnk7yfXnohf86iU6m2M4Tu2xJWj7Jps47y5aDJQs62Ge1vPc+ZPg
e1kFvfDapuxrEPYC7ZrTZs9Rjdq+7xniBkMWjtkmQW6G1od7o+4RfYQCsnllDXZzzEJRFKx/6HaX
sorqV5p/6KqzlI6it1zItlUQWnIJEZBnByT3MlqqXZeNo3VJwqi4QnNoX6DuY0K22DSvwiU7faw7
DWreDvWxxvG/gzDb5stt3CkwHQPhVXy+GEoRoch8XY0y6zbv12uS90zZdP6T32q6QlvCZaNJ6SMd
XM5GqZf7am3FqR4knzuT4wXihgD3Kll2jsUK6CzBa8thfcE8de4jQ2pbGQ9eUANUCzq3RnJG4vwz
eLtlhxurPbrl+n+rjqulE/MIHN505/PAC20xu0o7aEZNPMe6baVB1mUkbinWfaxxvIaGBo/uo/Gk
A0N6X3SLplIKkZXkSCaMZJS90kosTYjwxvBIBq9+KfUxPA1xWL2GMaTbGd9vvdFibmEy1JlNjl14
Cmu9es1chUG2mTQUf8gTBA6qPNTvKA74hiV2+R5uUJRxAsbHtZdlYlxSt7RfYC7zBwqRZ6e+4jKh
wTbuxqwjXWK9YQ2Vxd+LpahfGy/hradeEUDfzeGxo+VabHpPU6/LDBpF0JHrGv6ebJPsgs33jSD2
AaJpQunR1d9K7CvAkCAHq6ENT6Lj1+m6kJt94g4kzFnSsSjlvmuHbhtVznw2aYGf6wJUYzvi6/cX
Z9EvctJWrhHOhSc7N/nkqxgbqRbb4V6YNs0PxqJeYK+rYKxpzdm1TUvBtizkaR5GZzSbPavEXcRb
JFLQnI6nVfjlaklWWGuHQUV1ihua/VFaXCmI9drDQkHw7oYomDayW9dgu6osXEB0Jwy3EDs9ENAH
zV2Rup5L2UcO00ACMXWyT4ExPSuixb9OA7IVVLE1yCGe7dE25ljBkxGI66WuhvIqHrv+IRGj9x3x
U/ieVBMkBTvOZ0h7PJmsZGx2s+3OSEeBFR0H2YQvqbPSPFULRShwKxrcQV4n/0a3/p/Q4bdCB2/1
dPy3p+kvQofza1L++NnwxVxn/Rt/ihwc518SqruFApr5AOuPkcufIgdXx9XF8wMoB0BZb41B+jfv
zv2XhT2MBzQQOixQAqnFnxoHUHioIlwmgDh7GAggf/gHfq/PQwWmCRTMvA6zKEgen5PMZ0k8Uzev
CoIQV+vWns/wZn66Gr+f6TPLW61ItsfxkY+MkuLXuQUjpPVwKJcDvo1Ntnhruh2OEi7pf1/z/8W7
rF/0p9E6AC1EYTHv4pZflfa1mn509j8TJ/zli3yaLbtJZVG68xYo01xxCy++Wd7+/lvoWBP4oD+P
PLAAMq5nyGOwMkD1frpcKtfIPxrQ4dta2X6rGP+OgJ+BhHOuXcjHJQCKJB12z7znEa1Ev5uUOW2B
den7eRrGfVK37ZMRL6bu8xhPg7Zzbw27GOyAs+h4KVvEW1XYisDspmGnw8O+xw/M6cst+vRhXltp
buqmF8oZaK9XNAu8mugcTxH9pA+HPkVGJptYcBLFMZxpbnzO63omPIhISydp0fS3PccBkbsXAvIK
8yHAapvYnuMzacMO+3cOVULQGI01G3ViVPQT2TpdHoD/6C97WSyPwGLzAAyqAT+p+eaA8WTWWJhb
T2uGQLlLsbcMdWllRvc4lbN1O4a9vtfoWW0rs0055kDfynvd2qnMwws81frZo8LfpqY1gRmehjsT
l9be4oFw6S4w8MlANQgvQC92Dkn9OlQ0B/yI1MvbMB3Gb7Ij12ZYTCRvTji5vjtASSHh8MdYOuFz
XKPkwOaQL48MJ22TmBn9R9tO5G4yRuvetQYBsj+lefckjcSLkWF01u0wCF5ovcCoOM4VZXq3YS5D
0tVsOyASwo7wYPocqCTJAAsBNQEpVKTDkH3k4sZOtas0sn50Cof2OHf993SZHq3F+CEBP75MBrQy
q9eS5y4D4CdmGr+bNm70fTlaP9YTsdzEY7Mc0gbqCbYRfgQ7XLqnXvB6xcTnIAc5OxXSVk+JNrs+
2mD3ovD6mCfyGOKbaQHF4M6GcGakx6g0h0C2dbuDMCH2oD3QN9uOE/kS+e3WmzD9oFv3IvIULOT3
QGf91Fgcv2nSbj8WXnZI7XS4B2ze33fQuqg1pWJhEERzm0dkp4k8zE6MtVE/alW/HZgcX3uSy7lp
TD0MCnq5AQ4v96obZZoeU8Y04KJxLmwmAnRCv285DYEGiRjOJeI+Lfts2qzRhtcGouF9HEVir1tt
+EYoLFSgydDCK2OU9JizmJHWyn3o0eeH1jXQaSOYo9nxgXcimq3b5rIhnfqOMMzh6MjauQnRH+7B
FJg3rl5El6NlPxFeyfkIjgRmfHsQTF9oQBybFldG30/g1hBmh28dE0iYNiO5kSZ65X3FOOjdSjPv
nfZW5yuidi5aJOpvMUnh26hvLOK9sIFuNdVJ+sFyvR4heLtAX6bvObOa1FfDlG/jiFmlrvT5UHjS
uMyjyHqgdiCQePbwAmED0PeeW7Z4XKzx2TPCASyJHd+KohGHAe6ag/x94ljvJgONWrqc3/QMRWdT
9MUV4RbjawtX/lz2kbwGXGI+UAQwUwLuom2nhlDz0YjmG5OMWfSurXeTJm35Osf2eNvO5AdMadxd
TapxLvWJ4zS0R/siq6nC9AZfAaQy574GqYH1bl4OnLBhiNuCpI9NA84T+rERdrftQugyovowczel
49gB8/8K/tEo3q0E+84mzqv4vmmHlCBjRx30gU0o0wq1Z2kwvCQQcFfP6Nu7aiQvTNWJCniqAIYQ
VnORjw78jrhq4oeFE1+0iQaoD9w0sROk0gUcQ/PrxKeNHgw4yKc5m5sLZgdEVyLfbvzUKQXRRUUq
jx4nhh38BIeJYERuh5LUSNQSQN1WDlOcAdEuHZM1QZeQMleKbivmtj3+UVXGxBvvwBFoWzfsQ4BA
Ipf+APQZrFG1EDdFlXRT5i0J4E3XsY0N2W1eWTS8UzH7HbvA1ySRy7YaXPeAi2D44QqKLwPVycVH
zTRWCfh5D5HFq8oq/Q1cDwPHnLP7u5JMyGdFDhSiIQretcQySscGtEpthGqEuI3FdtcqGEWj8uhr
Dx5+oi1r+COVzwssQs6ZzKxvyeyPzgpdmMEnL5yzu5mvjbWsU1/cqVMBZ1/+qNWa2vYj4+CjnDcU
UHW6whx9Mdo8DUlR7D+SHKjIw22y6AL3zgpsbGhjimk97Ff9K3S07ghH3sswoaU2fpVMHACLYAmb
2+FK0nSmWo0BLra6TM5kaA9nXetQ8DMtmw4VvX2DlGrdPAIiARhI66k4gYalFnArp+vXHvlyIDSD
DywmZNwyoVWgwy56/pjUJtbamfmQc9q1B0l8XBMClrrnbaHzhacJev5GbyloP9j6deIg6dImfnrP
hLpdubRB+tyMv39UhNlarRatY1+EIFcpUhQyxgYzBXe/5u05jbZHs9ayp1ECfSpJ+LiXENJxRLQA
tjs6C9FH/2h92CnJBOTDAjY6dHvw5Eq/koxjYnpKN2Y7W686RoHt/2PvzJrkRNZs+4u4Bjjja4xE
5JzKQdILppEZnBnn1/ciT3WbFBmdYdXP9+EcsyoriQAcH75v77WRh89H6CLZcWZErxFxQbq09PJX
yhp+oO/bPrUZIbAMpOiejPLorkt7/1OZ0sZxLMSjSSPLvdcI53PHhrTD7GeG1/lYRuo/Jz+S4qd7
QOSA5jV9+DWUofZcuDKkgtOlxsbTnH/eU9ZN4W+l82MnSxDNbGF+ox6iPUXAEO+h4tBZyM1+q9lT
8qXsW+/Br4Zpp4EaexW9sl6HRrNeU1uqW1YqZxfXsbZRSaJtqC1QQwzD6maOtOaxiotyazZlsSUq
c7p9e+qdTWe+aj3vzlxS4cqyYuFr0yu7oYdaV7DQS7wVeHAMfTcRVXbl0kPZlkvkfaE6sZXkFlIu
0i0+YtdXx55z9F3oGdGBlj9tl7exjD8OlY9m4dnnvHE1k9N167ZluKWNgbsNBi7RZXaZ3el1Whwc
Ksuf/RBWVRcirSO9jcVQny1e/4xgGSv3TJQuBbBo9EWxRqgUMwUaS1kCyUOmSBSJa3UwZVjeuc08
b5LKJhOMjrd60dH22CuQm+l2hmFJ0S3zr3NYwERZuumdyGKAL4Lil9XDcUB4AB7OHakrNnK6q92W
pduNwQK6ZLQj6p0LN9uYRHUkK8+IfZwN+XAgLHymp2C1NMC6vDTWRDpUTz1KtF3PhMMeiIbQlWGZ
3V1N2ZCypzOgiqaAo0ZDHms0JDvkvhoWm6zUnv4THgWMiR2zBUo7H6gC6m/ZEJ0tU+BoizbTG2oq
/rg19lQi8hedUuu2wPB5FH5ifH8TQ1gFDW5rHAkx8D0KKFNCLo9mLZohusbbBAM9XS70Pk3m4uwZ
LbX1OtVAJjYplQg1IJQp8OBMZLGh5FmVrZgfdId2CJwrbEvrkH94srQ6wgZHZee677DQhvyn96kA
5kMUaB0GLSmU+0QX8wEqj7MfwRksd3TnxpO5pvgR35LdQYBEnxSfzClrtvSuy+0sY42M96prVsJW
5ldVKi9lbag/AURFLJcl2hUds3v8pO6qAgsH+Ef75dWduzOs8jMhPsYqT1V4zW1km1yvmDntqG12
pD2N24oyzB5n3ECFL+yuEP80yMNq3cVlBouXbixU8ljdm9Qi8Hc4xQ+31H5Q87vDFip25jQWy76t
PgBNghkxJ09jFc9r3HpRwGy150EMawSp5Saij08fzPuslajeu5TWNqm2dbjxxoXALmg46F5Hj90m
BDt3JfcLoMtiV2XilAGZSwE0vJFlHJHKE5VbBz8nmVwk0O/nOcUB2Q92kE0GUh/VT8N28ubqk0QX
TzZDhCBqVZjxVZw68r4sM/lZizJsmqYqQCZJmnGDi0LMQCazyT2ZHfpBzUe8MxlhE3EfaDEMxk0V
1da95TXzfRo5zScJRXiLAsCl/zctsfGz42yhv8KEb2Liu0l23Q11xpEchsYRIKOiwN4RjdTMxZUB
bJu6bm77zWasIjHSIuqnLLtqy+9s740vBKp5N4bfd/q6Me3qYahTsv/Mqh/vw1lVh05RZU41/JWd
hyTCLAodjQw0MuBNDW9xA5TquxXjSlwP+HjuLKNLH0q7q3Y9logvTsP+ajUZsXmrPL/7ggfbPWag
215D5erhqgZr/6IvK6RjFJKStxcHU1n2V3HiWTdx0XavIAftAMfieMztaLgaNZX96Kwl0DvGUb+q
+i68H1xZ/CxakOyDY1jfaKZU8MbARR6NzLSum45yuoNfgGLnUFqcdVur3yqts55F6UJrCLEcLlGn
8W2lqV/Z4HqfzcotaerP3jqK8nmHWCtdp0OBn9WOZ1opRCP1q16bxo2jGmayNE+DVA45gWmuzutl
tT0qThXISMW8Gg1vE7Vy3sDXetJy+lJlVxPwTBeHwo23KX36VpkhXxuRik3mUNela+zWcP7YGe9x
5hVPVVZU192cm4emoYPLfr5AHwG2LJNerwUgRbQi4LjkaL9Ul6MYGSFjG73jvXQaCb+cO709p5gR
g1sSPlMN7a5ZFPN7torptwlP5XNaZ/Vn2cvJ3UsN9/MqCeskwwW85E2SEWtymOrKB0sYY7l+q1GC
CiDdum/G9DiY/a8Iw/yqp7xzPfleeSXY2f4ope6sFVkHG0fLbudqANrYCi3fd0iO1nSFqmuymUA0
w/HqbuniR7cpm6FVauVpu/U8u0bw46BPa+B+8/3/hK+N8581zV/1AMnolnbzkZTM/j7DTLGxMBe8
TA1Oal25xtYoi/ChxX36XWjyq5W241dUUZ/mHj3XzqXuutEoue7TemZml5pY86nlnzzfheGKPqx5
tHWINevQQcYT9/puHoae+nBsgcOrrH0cO+61mREZjFe4dw8xCZsBabPRd0rQLT1TTIm20GCQRpP7
xFGH9QSF4tewIIdVRv4rltfxSoe5s+dvMRHN190nK7F+urnX3A1Vp3C1hMNuyBC/8NxUeuP787gf
GpcnBtN7D4N1aqiv8FBE6L66Q2w9JUMFULRP+GAbH/dmyZ5KxY6/szV734nYvOcM8rJYle8mOTvH
GonZqhs7ZyvzMvxW+WAOcgrjgVaLFMdkSCPf1jjFmA27W7C5NSbHsXzEFB6xw9UeiqLoDp2niocw
0Zx7t9YjQLCOeWvEg/htRFDeq3SU26ZPomNI+MBdaU/xdW5n9idLIm1CyTiTL/ElLaGGxlm7L5hu
t4MUkBm7SX8Iw96Bmo+quOqyaq9A+X3qmHFX/QQr0PcHfd/k/VPU4w6fXN05iqhS+25svpL16AZp
FLNisRE8MpFqQSH84ZqtnHsc8ajftlGdsf+tyt99lw7JJu/kd4H490vrdT0qgAil6fdKT1P9ypB9
CCkoTDdUS2AjRK351JvapNYayCP/NsmbyFzjWKynlWgqiUOynGaOZnFDe101+VNZ+CUyBOXv42RR
81PCekIG+WuaEBnqM1uVphbNUZ/HH67NqcHOTXzQts0hqUZRMBu0zwpc4kvSRKAhTDny/duf3cJ5
KVDUrK2QiAt2hfmGcsePluC+TaWrEJkD66sax6CfnG8uR5Apna/tRn9gD+VQOaNMpPWe8cPy8/HK
qvBDOzU5OnCJm7soNILB18LfsSPse1vXzId28n/Xk6W9RHx6z4SINfHGbqua/lgzhZsW2hKx7na1
1/2ph0Jblxuni4gKRpR8wajwvgqKgc+FgQJdyvDMUx+PA3O0HDSvCUaL+t2gUYxLZMWYrPecx4sL
SvN3VXBvuZpvIOIndcY5JXW5kz2xT3KbQFURTVp00qsEotU2j2S++bjCe+5S2M1InbZNG1/diaJd
bx1J+dHgxmIvegL1wpIBjOEGl352wbpzajGBboazDdsenjqIMv5JvdrIbF3lgkuVTdlfZ3mXBU6T
suVk8K7qaCr2cO/Vvy2Sc1HTEIagDgec+/SidhIapkaAeqAynqKJFm3lNJTsOJP+Y739X00ipzae
5f74oGlhuNgFLefkUWZM/rOUWhMUKhbhKg81IuNqLz1kJhVNgpbre6kMKoj5HN/0gDsuPN+lEv93
pZ7rC1K+cKIuPZqTSr2KLBnrWdQGXkFCKpsuChn1+PzxeFlu4vQigrheb/G16bQF/u5rTAbLReeb
8Bg6SrfuGLOLiFwR3uamPoPlI01k6MmqqBo2yR9f+tz4ESZWxSVZ1jeWntafLRXftiYjMkWzFEkU
GjSb5IR0KQS7mk62O1obTO0xdIaPL3vu0xeWzt6cNwudidbXn5cVre9UbsJl3ZpwOaMYnsnXmIMI
HsLKdxm/H1/u3AeJURhvDWS1BYL19+WiptYN9EBcru3sp9qs9xz+Ae9iKr8wy7wz1SwDVvhYPzmB
M9Gcgr38ef7nXTpzP/5o38amCvufBH9MKw0rPX4J9C6ON+vf4nApJo2U4j++3XODVvieAyRA4EF9
99G4ogN8ozfo8iPrwQZFcyMjptiPr3LuofIKl/aVTuPz1F1r4UnprYKp520WGEitR12sJqJ7Unnh
/Z27IeuNe0lINi3G5af80fjLpr6EaT8yoY41jO6x+kq68dePb+fSNU5m0sTuTIeFugkQUd/MTgNK
prjkeFu+ptMPnfEHDJ6haL+jvvl+6o2N2TWBZO96E/W6eTSrkkYZSMzPscYMg0RJX/JDIHYL1H4Y
+C7NaO8/PYEpmRYK35//nv1n2RL5YOUD3jTI1OmgzK/JJ6mvcy1F+SP9cvNvnyvXA1ris4/Ci336
7dUcqzyF6ScoyokNiqMeAMW7F7YS78ciYL8lKIPSrolQ9uQD9yOjm5ssrwOSX4D4yypZ4ym4dmFp
XBiKZ67ETXg2fFEDX5N7Mkz8NkngpHpVwNSGaklrr4Ryn2STvnz82M68JsO1TB3D3LI7spaJ+48h
78giE37jVsGc6Nsm/6Z5IDiychFcHT++0vs0DY/ojj8udbLGUqNyFucGVqHBp3BfWtDGRrfDHusP
WLKGcn5WNvsxYkzCZlNb4M30Bk2Kw5F1C+Os26Z0f/dmSxmtaAQF8MJC8GV7qSSRYkJoPsbzTZhz
DrTqUiAWpVvEuarb5maXdkd3IAN1rHoq2Arf7poyG/B6J5kv3OhpIqr1toLT19P5AAy8KyeLHRwv
TfhQFrHgxd2rX5T6rTF4j8pxkm/F3JORk+f0T3OUSHjdd26mqJlMzsHBF5TYdGaNWmaIiZ+LkINR
58TI/ItHOXpkqlNYKqqs3raIxFd1QoRd2KQCHeZYodEaSCTTUq1fT1ZlBfS2x03X4dHjOumGEp57
nVloGdIMIPXEfL3xIwBgbjRtLCYYn6dlggP351b/7i7Cro9HwJmxZuLnR8HBmsWW/2SshcVQs/tQ
PJeURLbB8MWBtz4FUdogkp9CMQYfX/D9hkcABF1i3VEJL9SJvwc3noRhGGVRBb7XkYCQVCSJA8q+
doTs9qEXddcxpdcnkiyiS+jFdzOwYDe3EHvR4rw/czSRGrS4d0rcg0p9HpzR+Eqwt/GEUT399a9v
EoEHsxG1Dv53unWkL8p5U/VlUAwNXREMHaQYL/lnWE2ag0OWu7duabCr1Qhm8N9PU+yrQEvqaN7Y
QZ8MdTeDSlxUZRm0Idm79Ugu7OL19lLV/OttgLVMUmT8LscrKJR/v0tqQG2EcTQPsBy9KrVQkcih
5ysS4l8PU7YbCKYQRnH6eOcXlyTK9NHQ5+gK+nEzOxReRXo3jrazo/D08+O3936et3TBjZmGBYHB
Pl22IF7K0sprbssuRICdt6zoIdLTaXORXSJavP8AuRhbG7YGNg3t0+WrRhsSO33BnWnWUyy0V+xp
P9NJPCEIvLAHWb7lv7cgXIpjqcOtMeef0mBhNCWq1BBiYEvcCmqlfkWGvZsPMykiuHnAwF0YIOev
CO8cGdvy0Z0uL5Z0PQzJWVAbwzHz5bcKkqVoshq1r5OTG2T+KzK0zTRv6Wy88ZSz6+CKJyPShraC
+9bNAq3vjyofAsvKyNvUL1zm/YZxuQxHQ+CK7D5OCwqDp09Jwl8dEHm6GMIJcZATK+LH4/D9VMlV
DJ3NBigH551JH4fMRKilkQWNoKJFpQdNaf/bLZ2HtO5oqHvzWqhLgFrzb1byP4+QiQN9uw2Z4ZR3
QMQhDoCYYoJv42Mfc58yXAlp92by6dLPJU3sVi3h7xjmMmLEZ6wfJQE++26C9pfTR96R/Pk0K7t+
RIgLXUBKNgfLtqBeTAjI4pxn3wTygCPQvjDHn30xS4QwzUA8Q6cvBklCnNPZyAOq0+U2VX561Cbq
nB+/mHMTBH63paQES/7dlrOwapaRqMqDsnMBnlZDoGfGk+d2l3YtZz5YG/onqkrAE5xh/55fCYgX
paxLJqJJCoQsYXyYHH3afXw352Yghy0A+AUO5Ty7v68ygy2aol7LEA/haBlclikMgGjq2/w7ev1/
v4vmzIhMlCVjYSSdnlDxvjsk3PCJqiz8uTy7JnEeiiZ8/fiuzn08S0gceE/qN+8wy1ML5Huu+Hjy
xPbuM2XQYgvtnzRbql0T2d4P+IzpgWphe2GpOjfnoYi12FdTKXt36KF0qsfCGrIgIqipKzUcFNFO
pi8ynT8xXV+42rkBz7HHZLBzsnxXJAOGgIQU63IgI5ntC8d2H0YTV+bHD/Mdr2WZV3mIrslyJJA5
n8yrfm9OvU3JPfD6UX9J4DbuCBZGj5aKIac3547PqeFV677qhrtaldmtnbtiH3toOmdMbDSWido0
ajzm+DPQY/R9eul0a5x98i4nbL5MWGanG58mbHV7LApWm8miTdDV34zOr9aoytpD4nqv/UR1wiVJ
9hogZfKSjUN7CP3qa4yiY3YW9+VYWAeqSP7KUZqEW8t9fPwgz3xr9LTZgpLxQXHxdEHMXX5DMrHd
hjH8U85GB2cRMWWYo19R3z6+1pnHYbxpjIH0UiA+3caY0Cd0Czd0MIfGT52Cw6aw9W+tIorU9csl
DNXpLuwwznx0hkHHjh0NK9a7sv7Q5GpqoorbS+3PcRJB40C1Qx+jmVcCd+Zz3Yz1BjXGEPz7e4Uu
5y8VKTaIpzOlRahv0nhtFXBWu8Xj11CVzh+oxpPTnkUvyrOjC1ubc2+SLRtlAAIpQcUuj+KPQzrf
CiZQaK6Bpkf1WhkDqoRSdA8j0IOgcDhIf3yHZ9YcbpA9lGBhY7N48gUWYWPFScWjnYaIzoUFd12v
q3ojUMT+Xy7l4373HDaM4Lr+vjXpWklXlBzRDL8q7wmgw63pds5V0hvGhenr3BgVfFCLD2Gp9Jt/
X2pAElfOVAaCtuifoHr8su36KW95f0lUP3iY2v/14YgJDNMFCT0m7ZPTD9CY6LWZ7VwGszmj8XPH
x6ZvNlD2/wlR+l+7F2cmZkrqcMgElWdsHMv7/GN8yBm3nh5yBMwj+zWapr03108XhoTg7zjZ0P91
jZMx4WtplloW10DQb6xIs5JHEDX2o9k7QGTyseUpki5hj42ENpZGz9XYkPll06vtibOi+NejhiwT
Or1EEmw1YRgAG3BDJ6JrjqRlxw+mH5FxpXBohVIv90WLOIvTrVojgw0Pse3RpNCB0NrGQjMi4ct4
nP0CsVVJnMGuKtpmrw9EbbwBx+4IsWJ3WC3mcDIS7+LJjfdG06pDjmH0dhBxcTNozRB4mf+UVFm7
5glnu4JaUbOKEQoGiBOLVTXOchtCn0YsnI3XlQXyeEzSfvfx4z03NlnFCS+hc7hQSv9+g6BP6k45
jE1kwt/qqfvmxfLOEtpOFBWmWpIbP77euS+cPTebPcr3NIROrmfHqqxFpMqAGMOl5nQ7mtlh7MoL
m9f3bbWFeEpji70JZTr/5DIAR2LRTH4ZICJ/kDJp0Ax6P+rsmSb0DYKUdW+bX6OmvHBkEuevS5WW
J8rh+vRc4UswWHK0qYlUav4cTzouocbSHjC66PkWzQxnnNou4BFkQ73JCeqluV0ykdfmcLBR+dvp
qB2E3ms7o7PKdYgwlAEn9/Q76WD76XfbIJxxnJACgqSJNn5nONRe3HkTGeEnM8PH7812vcL5aEFR
nrHnpfwe0A/yF54P4z59C/absODh6OLfF7O9jtsu3bqwC15qYV96FefeuAOAFsotZQYShv4eYYne
2kWZDWUAQEzRXVqpUd9nRjdcGFnn5qI/rnO6MRrkUOQV2KvAs5cUOeoNa2KOtx8P33MLogOtj74C
/TaopH/fjF6bsqrBNgU0nYiBWiyLOpmbGWmkcasumM7OXox6JWcWH3fb6SHCaZiMSlIC0N85BCsD
ToD2s0MBipa6u5RidG4icCj7s1pg2Xu3+c2VEk6Kiipo0uYBIJoDjVu9Vnnzq0vQLMTOhSdpnBsX
S8+bAywSAvfUIza3Muf5sk9LpxyayGwaR29uxoNJLX5TCS0OLFnj+Ja+eEz0MA5UhKkhqpLyxou8
bOdXlnp2sQRhzwgjkFUfv+mzP48JkTIS9Vv/dGIcp7DVsphtzljLX8KPXmJz+JQLdCT/h+u4HidF
jr+LZe7vEdUOmooleryAk6ikmtN9K5U2bqq+ubCQntu2LmhbSizL/7kn36EYfRwcaC+DDs9I3CJx
HcuHprIJyTTu8qp+KnL/QqHi3AD+45KnG9Z0tnI0enoRaOO0J8L2l2/liNudY1MNF84c4tz4XUDc
1KLBbVNL+vs5dkvQ6zy5BdOMqb52sfwNE9BZg8Lx1pRvo/XCByAgXS+3Sb14DTRjUWY2iP5AG72S
7xC/hjVUq97EsYCrDZ9R3JGzMvvgf8s8J4i79XaTO3ovns2sCdCqRTCltdNmzpbSZmX+1kcTOws8
hEnqX9Oqv0WKI7ckn/5KvGFcFUok275QJvEAhs1ib9oXRtO5p+AvTl1KHIzb0+58TnASFHrJzk/O
BzD2BiB96xXz+BJN+NolarxwwXOveHFmIZRxKbaePnaZGpGq2QwFSQ1zYJB9I3dvdAIRAddZtYsm
/eMP5k07cbIhRDFjcoN8LhwzT950pKmcLmleBE4x++t47J1PVmwM61Io+yqu8vwFHhocAgvl5Jtd
wItBMRT9DJwKSd9eG0HrXXgMZ547m43FAg0cnuPEyUHJd5QHB0XkAehIaxs3yrkpY7aNKq3a1xR4
dIAu8vuFB3GmiIkqgarPMmu7786+0WTPMhz4ots5RMoqImuHIFXs2rBp9zCXxYqRgnLSBoNIWvxa
0ZPBeWFdQhGLM3Pl4gtHjgEzm0ab+fe3pyONcIouKfAtp2BU3nwNiQB9gba6tK94Mu6hS1EjY7GC
UpZTRDZITSpW8ESG+1GM+k6pENzEG1++m/XPbIvLfTwypHBMZTtEffYeSf4vhRibKXvYWk4ab9EK
W5tGK7sgdmp3O8W9u/GiK7PKxKdMlNMdny0mNMWH8Bp7vX/MdfeLDhTswsH83P3TAcOD7i4d+tPC
EeW2lJQbwf3n2fQJTClaVGdKXhNDi3cfv/Rzl0J4jdYANzrLxskGhKYTPPJlWQJCGm9k7S1uvklm
Rz/Oo9ePr/X23k6/tKX6Kzi9sgyeHv9Lzcn7sUg4HAzAeFYkVZH2NM+WsQ9lNcBYzY0rg8ij+24y
x1vT1KIHs9PglhCIt5clOJe3H/T/8Q0X8A3I8jxmnP9BCZzBN4Dv+lb+/JPg8M8f+ofg4NpLFsXS
GNY5TlIcYCL/b4KDT/guZ3h6m3SUDJMh998pFf7/o8PLyPatZev+J8FBuOT8uhyvKLZaLquh+DcE
h9NVhJwLhzI5oRdE2lKfPxnVpY4hv4gzwAeRYRNMOFjlNf1c9VwQSI/Rwb6EQVj+wj9HNhd0YTGz
YvHL31eUwT7GnTY7Kpgmtru6NuDtc4jt/eMl3P/n7/szCeL0NMhVEOQv2lWbqfHd4tjRqRtqwmMC
1eF2Gs2pfsiqhigI15JbXRuJimopcVl1qj22I4E2H1+eDIh3t0mZ0sSFaHkm7/j0GAwyGtqNcruA
OPB8gn9KDmPuxlihEUpcT2bcHCdU+u0eHwQUUwkkc4FQJuyUWrqsn+B4GtGqgrbHoTkmUzAysCR5
85jtiFXkv8X9RRqWyLV5WE0SczBO4hbGDZJ79ZvKQvYoUg+QK3akILbwQBOyV0PctOvPuInVfqE/
JysZGYqKR83ctqLgOgd6PRlPaPLkbQPB8AnUAY5KAStidFr5zSuKRMfnMajfccsdDWU+vOR9qfZt
OpXXoQGyAGeeZ6zHyiyv41Cn/J0o+YWwEf7gOCX+dQuuZ8uOPHz0B6DEm6GVenXgUZE7FpHpYaxD
Jl+xN2FvA+NxW9gV2NOeVKWA40xVfGfjzKAs4yMyw0WGv8ZNmocqHwgjGhaTRtq58PAclEGzmBIK
EcW4IZejOWa9WT+A2wqPSHKmvVMb+aFGZrQ1RDe8pHD0Xup0dj7xdkwiE3UQ1ia83t6Z6h+qIkkk
ctntJGOpnhGuVl96fcljrplvA0IX+YZGuESiI5DYMbQkqOtY/R7xxz3rDX9E6U376mDQuA4nApvw
7BlPPYzR17Qby+upqvzromAzs/HT2kpXVoF7Z+X0s44EOZfbVoY52YGDuYWImj1KJ8btAuUaDELV
/LBC/jHKEAiuI7gIUQA7FLOJ1dc/ppbP2dM6tXeSPj9UHi9XucQ4Tn0K4K0VCLy3ukOuiMSUSuUC
/q8Le3SvGWH2GCHhg7Ua17eEZtggjaPhF9mDQMUx2lI70wlPAkH6NZnq4YV2x3zjk4J4kCJWe1mw
dhkTd+yPmrwNs+Vj12r7Tov0AUkn9+JYqb/q/LhYD9iJCoLOyuEX4QZqrxLTuoss3kSIeGxllVJt
Cuh/BXyinueaQQ9zc99eT3gvYO1OEMCwVoXho0Pc4w+az/NNOcbq2WQh3QPGxYTY1NkOlGr3U08d
4ymBh7QhKQfUnMazbSPeY9ovj3oZonkJko6c0Gw343OKYDvyJiwHD4llMP4b5Clf8sgNj3mbfRm1
tocD3xR3kfcbbiL0rEQrnJgDcmEe4tb+Cmyg/kxMcP8SmYxNLFcESpu4IjeWlX8lyGwA/epKohRs
BuVCtJpiXhSG6m4X1pa8k/Cd7/xutO96FRpPZdLKL73tVF8xrTFaXezxjRlWXwVOkqsUHsOnyVv4
zVoKNssrx+pbBFkKmZ9QGo4MP1tCULOdF/MRtFWrPU5Klt1mStL5hipt+yo5hj+qqjNAWnOkANlr
4DLP02LtjHoSdBXBzOspnJI9LmmyHXICtRm1We8uDPL6s5Fg9IUY4OIbMUV92xFc7pmvFF+NzPky
VOXY/Uia3vqS4MjKomAQc2khs5y1covQbuxvVD2G9nGMRG894snGnWtN6tkACrCunD4uV4Y9IRus
Z2fHOLQhXlKUBx49dUxNfXnbV2CecQb6R0vL7ju91R4qPX/U7P7WKmTBvbv2wwzzbmW7oHsbOwIB
HN7Cu4QaTo0viMw5PhRm9tzSuNz2C8O6t9T3xAMobw39zyw2i4NWRj9ImIgP8Uw/qDR6eV0Vw7jN
7WGCjEscroHfdBsl7dXU1eEOtbGBWz/zNwbY5nXu2hEihii5tWb46SBxB7VusBE7qXfUMllvkrwu
ibMlGPeA7gaVsjaBM9XxRhTEWcLzzPPfkZxBj1NDBL3cWmrtW+WjKt1kS8S3f5VC77ihRD/iWOOD
xfJtXCUKnXrvexF5KbxI0xj0gw6BOShcjMWyE962GjVzDT2Wz7JcECc6QkVTK/Sr0U78oI+MT6II
/R3FlfbaKH2Rb02e/Y9WjqOztjmWolyceYccPLohwMpLkIYxwtsPwWm2gFZLU+/RcPpEYhNbjT84
dOqNCtsfohr7fWRHrHks4N4OJ+mwik2EnWnp1I+0Zw0srVm7Q7UVTzThNLBx3vTVI5FlNYpsuiLO
EWtRnmVfcClV7tqZHLWH9Q4mlI62tyEvA3XJYAl2iIJekGFCne1t4R6oM5r6RjGJAEPIpNmuJN/V
jZW38gosPtwLUzcPaCbajYhjvqp2CxevJoKUEQgM2D5Kp5me51Gk62ZhF9CECsZ8IwatguPrzN9k
rttU24r5Saaywo7f+sE02/6h6EN1n2Ri3gxhXx+zQlprx8xxeznZsMrHKNu2lrAe3JYScxUuqoOo
wQmtS29XawM9liVxYLSF2hCUlX52nQibvK7GnRUqXJn+oO1qKCYIZYuH3NBYy4FDHZJEwCRGObmJ
tMh/gbJj7POEEe+IisDSYQq3RA1bNxWVP9jXo/ZIVoR3a9SzOi4ZXzkhBz6ck9ppil9WVN9iP3Cv
/Qnd+9oaR4i9OboxRDpxdiPb2ThIui31Oomd5iqfQ/GlT0nuXZEbiDzXHPP2KlZA2depkeq/JE5C
ogjRJU0bPdWHw1zX/loWWrPvjdz+MuZ9Qt5BlqTXVhe1PwqROiQItNZAB84ojcj+ghdQxzGVkfWq
VyUqFG0qs50b28P3KjWqdZePy75A1g9Y7vINYv2y2sLnSK60adHt4kxOXYZfER/QzzfXft1WFgpb
CoersbITDMpe2K7TpLLvlBkmwRyX8rspQRuCiFfZ8m7g9i1bpDQVrENLyERqt+W1b5KFQGZo99OD
AS/plXCE3ulZy4KD+lf95hwNLVJp4aOk68A3QHrGtRvqMtxE9kILjJMCxra0SfJMtEetkpLbTUS8
67Mkw2JMJ2hdsMmLN5Yzye+T7OluxYgtMP2zOiOLro//2XzViWk8YRYnSBqAl7cx7Zj7MwgDx0Cp
lLllG+p8mrKabdmyYQRsMVjZJo3N/EDhvrzOIT8Elt4SJVKNTMZNGqWrQkK93sR2y+LuF5X2WEZ+
/5KYIrqLCnYape3I22h++xV+/VloC9YkrOtlUiaX4ncHO4xMBJftiV/Xxj3TYPlTSIdTsEYcEas2
ES1OxES0Khp+zsKc2MeG1r/ECUzKlVFrXgkiuVH7qHDUlT4QAxL3w7iJFj9oxWbrCzpTslTVsv3F
PfTF7aYcHAm3QGEH4VUxqd8YDZL9NIcVqSaJD692hGij7FAn60CKHNOYX19QOxjnzhBLvhPnJfry
73RgjQm9O4q0Log0sz6GlHCX7bBbruu0biDyLNt7UXsbwmHl11Y1mMbHkofdd/alA41xWsNeiuTL
LyFvAx7pOzdgX4mqADPZBVbCzn+NBcm+c53O3EYd7BllsSGMfZ5sF+nTvRshu05bG9BAV32NwpKB
WYr62IqBtNRR1p/73rLuoEJNzyM77guVmnd1yuXHLl4sev6os965CKneZO6giTbQkiWFogWiqyQf
mk64751GxPKGpYgBZgyMeGBBuA5Yp5YghIrcX/bNLjCeC4ldb/XYvw++ZJXjmVp+FAL1055ShG3Y
9BP8fkVBYuoazcLiie3r63nUhn3T9PGGqXneKgpNhCb07KBSyeHVjZfPFMXXYzpa9fEt4rUP7eqn
THL3wXMizM4dILZQa6p6VXf2JXUWtdR3h1l0Zt6ie4VytDSP/64y2r2GpFdhkpowf6+Vm0jSiQtf
7SrSR3iWKLP9WLi/CdEaAqBZ0U4zzG+YNF5h8wiazWyXNHuMNj3K/JuhMa0vgwSskcwiu9L1Qnw1
0XpOWMlkOVzBsPAgKBvZRreA5ibwh/cFU0kQ+cDWdCPGND4V7Fdz8ubZQEKfnoS6Qr8ykmyJfrta
ZhgTeN3jEDXOJw3gKVlJkY6htLQsbSVa5lgcoex7x4o0xf9i77y2K8WyLPpF5MCbV+BaXXmF3AtD
igjh4XBwB76+J1GVPTKzqru66rmfykSEdA0c9l577TVHDjACcqnZaZbpS9KSv7SC9GxCSR4VO+5b
ra6atbsH7LudKazZxzb5XK8B8cqhrecI4UQ570yViJsSi82lGEnFnqAnsRafTc8pbDa2LByzepcW
6KfzAFB3unTJnPIh5XA9YGAPauekZaZHo7CSivwGqxiJLCHYT+vtmDfUmM9tQmBb31lEhXjuWqWn
kpImTtbt/0go6JNY7xnWREmO4XPCF+ebV0w4e9IDLCV4GlPTSz0rGpATGe84bYJ2pziEyUBTlPKe
Iv5KWyjyaad1thppRHrf7l90okciMiacqAf3LaM6ICFZSRo3P7PF51KM5V7mQ34YJ6orvZy5Igmg
HuKsccfnIa/ePUn/CJdIvPlzZUH5XTZcyvbZBVuUwXld+fB56GgP5DpYJ4MHx31pTfkhwc/ZRL4z
VKcBWMaHAh70YS8GtaFZmSbkbr5Pa/DlHZ2of1k6nfCWmabfrZr+pQFu9KJIszjpitNo2Hq7Jguq
KAOTMkf2WilC4qt53BtrWp9IYqJraTwrpHby7mtLjs+6AZGKSOX2w+klcdU2HZYw6J5j2aw8AQao
2S9mgaDUdZW4IW2dKIbE5jQZksaPLX+gM0psm4X61lm5R3oIFfCXDf5w0Nfue9soPpV6hQFFdxg6
ub0emaN35050qHImA7VQBdsjNKs5Lp3FQwCqze4VK7R/MWZkFsICg0tqCHnOF6+5uCkfHDPH5dDo
phO1fjM9MwqlvZ+X/OBvChCTSnFTl+hDXk6bzFBy/fK5S9dd7q/irXTru0l54pP4eNpt3UkBzNrE
2cwZE2qbH9poW+G8vWplbygeHwOZjFrmfpfFmgGHbreq2s53vSznGPiEeHc6ReSorAviPJjZ7cYp
RxnZmtdc6TTwmbK7e72RfDNtQSny61ksmrRhQzs1l6sSVxkMDzmj61hEVCCs8u4qb7laUxKf1YS6
9usyZEueQiJtSB9Uo7Zc2ymKh9Uv3f0vxaexuHzYRasilxQp8E50wQRH5cfKpqCqmHNexsTFoLHJ
A1qq8TFgy/YiBEc++k3IW3NS9EqBIDRn2Zf0QRWt3G5NpJaUYmTe4jv9FPVKF6p86AQWKLLly2CL
W3RwshI9340kTJFtxVecznoF1Yt3xNzeRMRZuQUxVSDBJWDikHZ0mFEjHIeg4BIkyM6Ydw15kRGb
+ERQlkToUfDoEuGLoSozHxRBAry619WyEcqcYe6+ExUAWU0flm8N0TdhYsrqpG3iChttHGt09ATb
b0rNRjgIfUoNcDNrzk+qTcSebuWIswx+/S/95tdDUpVot02b2XCptJ+6vm7lsqfx9VU1xVLXY7D6
26UJEWUvbKShBkb6g25UzUW0ZhmzouJf/KHvXlsDDQ16AZoa9t3mMrNScjvZdFqEgw8c7prZ/2Bn
rX1XKcWO1LvgMnucs+2c8RFmDoRJnRxRYj2g3rMvVyPluJTnAxHpl+167uR2DLO41IM9rFAkg9yj
5i0l/5yH6HKVY6d5yjbVm7pkewrQoL0bPpeEvY79j7EjRz0zkvTWgx+4N+R2/RBeRBoROmTl8naS
Tf36Vd76AQopaU/lQz1PqEhQpWIXO9jTr2eDMSABj36a3Xoc+ehOiKiT5ti3Xqo5PCrmwL90AWVI
t5Tm0yyJCw9qcg5daJEnm3Y4ytzCeBIu+WT5yBfJCj4IoUpvLuTMNhfHpIitt+8gozx86zE9ir1c
W4rz2eA0A/vzvMyUyaJEn9PbynyCxMhhyzn2SjqdeGOFhpR9BozRL0lwGhAtfSLezmmTzYTNU372
nCYios0p9xu3ct+1inzjgWan5sYmV8ZCBW0rbopFn9r3Csp9NMxoxlae0CoMFM4WoQexibi842HP
xfPrmFUenwbKEZi+1k5f6OoX0E9mvfUTEAvPSlrqTiLafBMeVbu2zkgWUz/xYeocb9nEfVRCFHrR
3UnQ41lca5qePKgZvcysVJ2fGtvpzrOoEBG3o5KFLXMnS6u8JcmX8F83d1C9yPe0uoDnQ4Zkwj0p
UadZytggRQabRp03/vQ29NzASweQVnLj5gFNCOH/4rOvJSVH16/VqWi4yXKRZ7eEfL5Pk8OnBp/U
Opl+xq0ylXwGQ6XTDU1z90pVUtjhqMjqD0kLCqhbRie/AQvAITvDBHlu24QKcpmWeBr5whef/ZnS
RFL/9T9/3ZhLXfCI0UB2fXdmnqmCh8qpWQd1RzLtsq+zIodO0nJD51SVqedwyDBrTG9ZqsJisTr5
ei3clY5s9hZCosuv0V5bF1AKDewvodiDBGWTcvswb1XAojpaMhhz4wEhgXc8w9ssyJbx7TewLxmh
PRSzA4LKbnRIyw9LkDrnIRn+7nP8/1HlvxhVYvCzGSD+z6PKp5/qo//jnPLv/+Lvc8rA+s1hToW5
LsBD6TE6++85JXbK35j5MLGjCeXxtMXO/D6odBlhuvzRNjv8W57871HzpvMbgfWc3ow9abm2wee/
ETVvsGP15zYE8/2WeMNYz+YFWZie/9yG6IOmTV3b6qe5M+XLpNle2FfLd1+Z1c1qaB2B4ASRKpal
H/AKXfe9mF7dqejYi9EeO6Yv5xF2ZNj53nptt6N2WighEsLMiuxubDrtY/S8NkQB0Luj7SfUcKw+
pP1d4zmLdW/beWliBmwqwzuthvTNm8Be9fZbX3Um4GytXFvrIMpBiGtfSN0jMnIizZIEmWAaajJs
EuzU+xXUkjch7kjZfeNkpFcPvaaujHMWKNcMwdUGw44CA5JrVtkmi+42K6NmWDQlLRq50gtJ+zll
oHFGqDWf7SXtceKxjNRyuNqJ8g9sJy/OaUSOIlAP54BXPCULaPEpNLzN/Zq1Do1uk/g/UmzbXrya
vUKhlhk9kItc6ZFvrVbJSs3AS+gPpWrNK8w3KxmRbpBdJYXB82cePKffT4RgTbuVYs2H1Vcc67QV
b6rB4g++1hqOBYOo3YwK9bZMDnmKG2MpB7aUbo6pkBHUdWc27bEw5+diozQxDCsQnYL0WM5ptlKZ
pdlLrvI53S3QnjxfXbe2vMJ8NL4g2zQkmfd31i82VDMFnGHwokh3nfHCzG8rIltkIheWyjqlqnxW
0wCAbENOsZL0meat3FlJOT6u/si0bNVAfvGRahYruWzlz4fey7y9D9WKFZiHac2f3cr8gl01XK0b
ACso05s167yoHoc33OjnmrHGsRxyEZNBExNWarLNCGRLCN3Yy269y9IaNpNZPgtdy+NRUtCV9fTT
zRv3unbX5I7EcBdrq2JGM47YuFAJymUkDnKi8VPrdGsWlhtPE7MFfMdgF+cpuyRjJa/9YYv5J5vg
5GGBpynmGB+pd6K17/zPfDSnAzH++SezPMUTFFAmzYX2kAqk16ZIfzKCbm8dbXiEK64eaZuqgy5q
vPQ8uI5N6YJXy3U3tIia18IGatrgO/aJcyHbS7SqPXKeHdG+BYcJ8FrrlPVpyOCxJZwdIVvj7AEw
LPpsN27b5BCJm6Yow4Fe9wB1rDrsN9ybs4HfHH2q8Ckh1/qmejI2RJysymcNZty6wePqnlxUZ9Be
IAIi0hFQf846J8BoCH3OGuHQjauHejyERTmjlPdTR5TnuOjlpZ7K8cp1B+74Ufrst9ir9kVSCeER
E2wFJ2zxLqSxLKZ1iZZaaUdCeseHxZhm77EiWPGOsT+Qty6R+Y1gp21vtbm/SzziDCOjAoFAVink
Xp1m8pATOnkm0VzyeKQ/hRxmNSUmCwZf4wYE1JNpuiMeyYimicsiDTZ8oK/U8oN2Qdd3qQdocByw
AZkUWnNAQCJfTaQR86OijlfLEKCfhy+jAw1KC5GIPdmwY/a1FH3AvTYH7NbYeiewCPlO/8YUa55M
yHEUpsbEHCdrgvow576Isk4zDzqRMYw8eHIvhYvw1HJKqJnwOmLFdw6Jp9DrtrUW0YHjDNaKpEFi
eE1/fVUsZD6jC6kbuAIf3FIvJukihB2W7a7uhjN5k/YNm6BlLEn7v2q0/AeeThnnDIWea1kwknCp
UK7JiphA8o2rFa9Gbdx1dfKt+4XtRi8LLsKuGKEEw97yrOkywWl+YG9Re8R8732YtZPHpFJ38IwD
qHNjmm2b9cpkgkyDvV+qRb92k6UFSUg2eDoMw03VZ+2On9PsW01fDnK7a0s7YWN0nSzmro7aaV2V
HbxqumPzN9/lS3+cDT2DajWs27NkRZxL3OZ+thaSolvnaE918F2a/b2n7GwOeySMIwrAq4uoEtKh
aTvyv082XXJMl2JZ4WCI4StpbRvS76BdLaOT7eHSGXGjr8FOtCoHsuune5QfzgN/gVbpU6aScH29
5EEREm3ixXmjzFARnRlNHsHVjITTQxZAq6DJ9iOABmMoDHlYtFRyBg/XwciptVrMVAMs2BG0weY0
lEQ/s9zmYDaZH9j/NsEntCXo5RpGGMNUNh9xBSxdcJL6lGDuVXrouUH9fcGUhq3GGqLR0DTKw7KL
i7plcEDscf8U5EWAClIuRLxUAV1DdwrI5AulJr5U532rc6/drQESjE5oPpzDYI0026Z1gd25H8da
MQjtfpD9f10NCSRRpjLhOpM5WVFP37JAr19M1h53jb4U+zkf9BNwMPeI8kdrL8hBnpoGplJawrjE
H0PydFEBFCw57zr3ncH+EjY+0aBZObwzgCmvADMlobE0oEWteQkFxL0L10B/6HN7i42kGnarYE9U
5juLsYQhr0RQsy7iJNcJ7a0ZTgVHP5bUz1oYc6RXA+JUaSZRNhn9zWz7Ew93U4Sunr61hvMFePUn
UMlqXzkUDJOyX2oE4agu+45x3JaJL20ZAtkYvpiYgzXpizK2OURDD3vQHUELxX1gtuLEmu16mdhB
2c9e+T7WiR5zmLac2vn04i8tD4zBesTa2UQs+gGkUD7nOpnGn2YzmBE86PY02rW7LyZviSCgNvu+
WOsLyRLzblhWG11w+eyzBNoJS4rhHPAaGK2VJON2/jOemfWuRGDlAyVZGnCmRxwnH5jg5U9DWbxx
25fDNY4X/6nzHP6tpS+PckxO2KTmSMNfcj/21XznDEnx5hFSzw41WlCVEgTb9keLltnCGsGowekT
Pmjw6/a3wCk3KoYrmb/6OxtTrhl1vZfyTU/zEq8dKb3shQcGMAPzB4w7mLQL3zPoLKO9nYx1OOpY
2I9EOfrvc9nrWHvU9wKGyu2qWxqxo4i4x4Kh+K0D8nVHaCuQalsX7NKwWBUF5kSoauI4XBF6/dD5
gfMwL3qvR5yaJOInpjAjhwT/LzhbBP1xo6Z8p7jI23DxpHsQwnC4ZRqXfVrZB+sYjUw3gIRYGNaX
MfIG/YIXvHjt3UD/bNLuXM0MWeOiJZa6S60flds7j42bm9+NtNDqaLXdgFCHfFQnYCCygxGQFSR8
Oov6rld+BYFu7B/XWXYnYtO96ykjfzdo3LvVba6Ylw9ePPE4gD6rrQWXMzSfH0kKATdjQwUbipPj
bZf2tTHmTizrmRWr3BKRaMWKKtoRodwOVvsgEZ/yaOGjuFElzW6oJ60TeoMY05hueqhjaJzLbePn
1SE1ZEGi/TzsDVSSneB1HQbpagfALkl96EB8vnCalS884sbXalb6Y1kMyVEvPCjyzkzFm3Qk15L8
WeC+6YmZXty5wm+TF8sV2x4MIFdEl0AzuSEyfS53jFCCs9mh0me1MoilxmUUu1Oq71a9l/fDqoYX
IETjD0fMrA32bQB7sBhu7TST31oSdoA39G0xxFYHy6jeemiqq/U5kEPdAutw+vkpxeYbRPRJYxAT
ZmG5oV2JZdrlBffDFUv3db3zk8r9Nif+6r6mJVygePLVFnA/2gE3olRDuEhXpTsbovuNS2T+G0Y3
V6NYGR+rtVkM8KONdo1lKX9LaqfZy8Sv7bhe0YDGsdEBMBUp5hy71HDG1XP9oicquZ/4q0dVc7zK
Onica2rjvunGTyDHbaxlXrF3hzW9kg0ladVM3RAO9VQ/GdlMsrDumYfZr8sLRnuocvUA1ACodiS0
tUKXlQTdzkYz31e2I2UMWqMOSdIluLwwxkvdrBBxzIK0JE+lpLxbyfLge4Vsb1WaKYeUKqV3Lgxp
zyWc+keNur30fsisxhT9D8rN3AcwQF70bD+2Q+qWPcfY0vqe7I8FdjI2QotlWq8qAmkjty+MXbWK
RqIAZ5yjyq8UpZNrHYfMdV5MBL4xJthQeEdZci9+kvnAJEXDXn8hBJztQC5hWexMP0XDMxlxRJCr
Zk6fQbaXCQLmcewD44GoZnoBRs6HlYlKPMFGO3cIbyfJNclc1sov+LvyKDFH76tG20KvLFmgkrkc
igPQJAAYQZK/GYbNDh247+uB+xEldl2d2MWd97P1RXok0IcSHAVRi7pces9rMeu73OV03sElRXBl
BfmDuVp/hTznALepQFtuQQD82PNqdsO2mCle0drrh3nGsLIKbDFmbYvYyQxLhEZGsEJa9kOIx5zq
oGOlV5WTEREM3t7YdlfHFq/xW08VuSN+MohWDEK7lGcdxXm37JQpB/xS3kljohe3NO4PQ5oHe1nq
5odjK/tYl1KEScnJhFbmh+DRskOekk7IYpR/sfIaL1XZZ/NnFTAeJTvo1lJZ8IPRwO3EKwnloONN
Ms2F8J+qo5Qa00tJS0tKJNjFHddNtxeBcnbop/Q3XJQ6OO08281Jne2Cisd4orTyHSeNCMEesiqV
J1aszTxJmpk4VsxDA+B1XSNAubAsoGfsBjeBp90O1ro8kABDbnJZXatybCIHfpWkAteqXbVk2U8h
XBsSWA7bW3TpMWk17t2eg38UDFCrrAJPVdUIjviiPDUvoEr14GZSGHyKJnePJfrjzqxI8NbJpjrn
unHnw6MI+75XxGCI9ANxvoibdhlKCrvOvym1TkYKcNnOqBIbIldgvaUBkcvW3OOsrfOsftNE/9ZZ
XhlmE9x3Zxv1kWX4A0IHKbS5vp6WmlEB2f9jjhZI+LRq0op9bMLmCi91AQ1UHwTXZLuJbwulVr0K
nyYi9eNl7X7AfH7ti2m73ka93Y1DUxLxZuH+Y8UhrPIggdTaOx8lCm5YpzrpkNYCW1hrQJvtpMkz
L7VVd2ndouFq6b0DhCAvMqWdb7ip8g79Qdfj0Vajz76TPt30A/U2liBC0jf5B8er2Ewi1W6dGayk
ha8DWKNFK8jwPtY2Cdez1pn3+INRBIT8PmSKjMA6L6DxlN4ZhGKcZYs4+cLteABr5dn06ul+LbN0
n+bdJ/0apdjS5NirmM+cmlFMJQPefnmZAJGG6D3XFk6UZ0qpp1zrusiTg3dFRPYcdWqlcMROlYBU
6cmm0iRq7/geGN31bCzAcgrzmb2PEqaAbe+xkPkRRi7/JVNGHVqdbGK2UxiQMvt/WtvSwR5TmlfN
kl1yrXkbhEdocp89Stf4IlaK+m+hOmqYqD9mrflmbTZPC9TBj96pZKyn0oqFVj8rnCdfAjcVo4rG
d4cQ1YPiG5tQFq5u/YDXUseHDkQiHoSfvE/6iBNNTRNMiGCZHzqDiJiw8hOwrAgQM1gEG7RhUdcG
PY5yDuVoBQ8kfDtAXC2nxa48JdDQfJkNGndCvXP1UsKBopRc81TR6sBis3k71yV8ndvJtSmsjVJr
Q4hwuYFLfa2a3eRXRg9XKxM3Jl6QE/+FPyob/8tMzQe7aDk8/Dw7BwLIFDy8b7Nhzd+TUozdodTK
dKfcEcOZV9TgFNR5zb2SW914ljySosoYmECZmxbI5BGq+OiFnuFO2z1BlccC4cF0qIQZ7nEkuIph
5ZGVw6M3de+pv54VF3xU5UI/lal2nQRkuq+V0+2KzjszLxz2GBS9nQfT4Swc5L8uAI3eUOpHVKYm
m+fdRabTfVD0P3T89jGmQGcXqOYeG3ATI8x4TC9KqCfakB3oXRAQ11q7nU2bvSe7vxoSTcQzoMYo
JeEJ2yar6AQhGkdV0JxJZ+xPDT4dlAvEd710fog5Ce5HTUeGS+Y8ytrlvUwNlLNhsciqlHlYDNZn
4kzG4+zjnnEVZpCoGNv5p9N70yNnnxkSdScjT+/Gs+wQo/DasMes2dcVTBZ0ljxnvsIc+Bi4zbU9
VH2EacEeYzOHp7tj+6T2mAhnpHjxfGQQ2O4xgcMPg+jx5vi2VcOKXNfvpZklKjKWUvto3Voy78Eo
UfDAg1LjeYpoh0JevJIWiU3cIsPOnJ5hNaU7q16WT+osbq1U1B85eUK37Wwl1+uQjd+13P1KpcGU
Kci0/twhQ9+vhHlETu5BthC4JL/5yhnvTJNVuRup/Baahle3B1TQmnHdsGEJ1sDdG21ueLFb5oph
SM4AlVBXsYenlNEvJNqNkUsH9hwPg2OeTE9L6nyjQnAeuyRt92m3DEfug2Xnyp5ZT+A/E2fECZ81
5mOqVyLqM+vWN/rko1aNFhUY7CODTSIIBTTp2tVsUtSQP4S02g1TdkUNMSh2E2WLFTV3x7PdcP6E
7qCL4pCC/N5EogoeBFoYNU2NrZZcq4LyjtGQg1O2lc9S2N1V1/k+YzCo9gAWdDS+RRRJtHAuvLlQ
hq0bQIj608QPcGO/G9eXsRzwZwgIc7joehxNabP019YoxovH1dNFupgBN3ZNfiGGXciYBxabAHJM
qZiWGQqKOdQDj/mtEuKUeatL13u3Jbn3YTkWw1H4UO47TQEywaBCYm6qVZh3fEs9OqMYEJ/0kmQo
2jAsSqaGrRXw2w8nS4s0hjlEACqa2vKwlJMqI4sbbbd2ii07r6fxZkGnYrKu1yKeLBaaKa93jAju
cZ5s+CdXP4vSHWISj+dDChPlHrex+QLypVExVvGaft0x7vquNfKw6kiC7R3J85SzrL0jK3Z60ex8
hCTfocuwS+tfS9gzLyVDyhu2VZYD3lGD9Y6pt+57thEf8DDTvmDvCa40LTM/lyovzxjXpkfTtBBD
lTlyl7YNxyokCb8BNddnWZw7fcFNOds8scYZVTC0ZJAWNyj8A8+TgEjdq8Jg738/uLPDN10Xu2SQ
aRGrsr9b0549FHcR5s5ChnrSiY09FzZHZVOx2VKJ2nhLjC0EaXVJ7kXpkDdZgMcNJkHevYyu0+5n
jaduCjyQh/3cxjQ7+Y4cheIgtNnXMXLUV5J0jNM0w8MSvVtehNE0TG89Q7+0jKu/DUUzKE7ZvI4z
bcYPLe2E42TQ7kXZiRtnAUpSZ0a666dVHOZetyPMUFwlmpyHa7+qrVfUW42H2CyedOq7Cz65eT8O
VP/Imd4vdtHDkhUYtVluQbRviygVfX09DsF3bSK0hsMpObqZM8TashrXwcStYRUmMSqddWozw79r
lKtO8+JMZ1fzQJG5CZZlmHNcNAHec5e8mz4LxmtNeuXFd4NPEIvGbkoWfV/4y0eKPzfCA0dn4BfI
ikZSo5XJ5RkDY7L3pJHtmKxaOygIUBgn0UeTXMwTXDY0m7Zs4PAE/hpnljJi4jm9EB4Ftay+yre8
YhuAVoGNaAlWkAdZP975XosObARVhf/WnKoH5WR5vGAgiQunbEv0rKm8aF4Xzw7jGzRWg0qjzfYG
diEgM+uNA4p5x4F231tquSVGBh14Kp+D3ny1MOPG4Id3uY2RHaXkI2ikGwYpA495ztK41yqdFVat
3ZtGacPogKSbFg+rL2gVbLwXAYtVYZqut0SKWkDEuhfRd8Wdm464HE0oDd1wmFZ7etdYT4tMS3tl
fA9Kb6VCVp2WH8TEg1r540eNvfd+Hrv7sTWhoLNuw6Pd2BrBrNJuiZjbEGpmdupwSV3sSfthw2C/
ZndNhpLzP8wZgyH0BPYrizeY7Wt1wbmoTrLq/rby+/9j638xtjZ1xyZ46n8eW18D5/r4no39z2H4
0/j67//yd1B68BsBAC45AI5jcTj8EZS+TbZdRtEMOVwMWhb+1t9J6eavZVqS80GiE++6TbZ/J6Ub
v5nWFv9CBexinvn3xtf/uD1uEGPsEVTAQJxX95dF/cBaXHZ50AlQur4yHKoHYFFJmPsEaP3h0/kn
q6//7DeZum4jwDCz/4dcqaohZn1zWR5RgunGdfEumlaFc5KN0b//m/gdgcV+Mxq7v72SP2SQpYOW
rFKU4jjM5Rglo37bTzUPDASwf/sX4X83beIW3E1X+suS8sS2e9DKVdDglF9lVX4lWv5V8J//ya+h
mNyiq/5xZ3dgY7TPHCU4ZOZgF/jsxPaYoBge5//BR8e1yl4/udZsfv81bi9FJbbhFQqo9rW8KJoq
2Msm1sWm+Bdvyv2zaYJrmrwv1t4wdljEhv41N8mbalY/g1kcs3kuWSel4knVM6jLZzFNfvy/f4J/
3RL49csswmQ9Jp8B+v6frwjN4LHjGa04siHDbgoOqGPhd0nYavmH7rNkkdvSYq4Cifp//8X/5KIn
TXBDePwKJvnr7UV9i4mbpZsjjvn2cYSXFToB9FrIE9a/uL/+usD+6z3i5OdUQJ/nrv7ze1zHYlzo
pgQZ0B3wINZ7d4WpJ4//wRv6w2/ZLPl/uLe2YIBJYxf1qKFhXZlSPU/13Jwb+Z99dH/4TX85meay
zlr2uLlAqnGhtSs+1hbr6v/h9tL/8VtCzvYpbwIvsPEM/eXyaJGm/boVNakWZhuj4GhI9AJL2mrX
yy5gWzw2AmnsgXc7R12qNi4qK8CCZzdn1vkJUZyxzQKDT8dIsj/6/df2k1ck1olEHmM/euXXQq94
SldjukYRSVipp1oPzYDViFbwV5YsqXe4002cLJaD9tbV94sMzJfSM9uTkxRIHDW+urlWzjHxgNC3
SxMc5oLrufQUPPp+GdnLZleExZsOS+QwbL1BiShB2ErzCIDVPkOJnL/T0QUHA2vBeQJleb8Udns1
+/1URJlH77Jb7Er/LMDfEnDL69GIAfmoE950OQ1i3wapuGX/tI0H2ArEKVlJgjFmrAIEA2sIDi6A
3H2Hjo+uwCKYJoUW1Trvbq05uGrwbUyNGuQEj8MlS3PIpeAKIeMqY09IUztEzMOss13jfiRAtb0y
dMwafo1Lzw9qLfIq3XxJs8m5UqlRIGy01bM7swjR9ZZ469zafEl47yL0Ziz9orbHldc0JeSueyIY
IstauNeVa2PD1rAgP/doB1d4Ret7TcuH94SP5iorOnHrjsWXbvCdjvABX2o//1L9nDwO7tqe5u1o
zPq+vVqqbTVO4pJMubdpWkHAu+oBDot94kQfIsS5/DAheYSUAfnGdB+bM5Kyz2rjyHptaongtnDT
5svVAuPGaEkkcseKiD6TXsTHQcVlX/WpfQYB718yPDm7MudDIAuyYKDGnK/uRPrEXHxzlnt5+R4A
7w3rjsYG1D1aEmuu7Qq5WbrVIWe5VTAfm0QQu1kyvWaJ0IKdaUy9D92jzGnDUbMv4M7WFx8w3hNL
ifWXie3izHtcdvBAkxBrHWa0wgieW2BXTxiTuH4cqSOSSFIdSvSKbAKtqtiFkUpYJBWafAVDolAI
lSnSNoQ4q5GR6wbPfSe57Wx91aLJ5hG3QiXGpCs2fmU1i+yZPOl0Oox+U3wEBGrtg4b7CH4LURQ5
5pRDPyUKu2cwva5yLQ+0vwOBm5o0832BurfuVjInulD26TzSspXGJxOv/oe5cm/ZtLBGXM1O/21i
APiWFrZz5S0VZyj7Gw5+Lc06k6GyiatzrkVGyTdBu16+d6nZnFUCe1eq3oxKWXwxSgyIm3CtMy/E
2EOEX+jNemy0GVv3N7hA2G1OqwBQLd/QaPHoGyGMRpmPcdzJguSRsdpYxplQ2c9GBM5mcGINxM3c
9WIb46vol+lAEmct8WFxIayz35zpo7960jOQHaDj9gYTU5n+HEbpxVmPZaoz2YqfPsdsyc9147Ld
kOD94lHo3WcjNyU70mqH8326ngYZMGDhPidCOWEM7ZUvviHWK9iI+3rFVp6uSgxRzTCabiwv8tAa
Ki5qTkV1lzFAjJuxCG4tikq2S7nry7HCDTyJhPWmYtmtktOtnofpYGzPXcbvLHTWxUfea/6tT37y
R6XAmlvTYBCVNmOCtxPrrEauKBg5yfsY4C3Tq6WNJwJcmbWv3Ea13wVkjo/QxzRZMe/oOXMyu/Tv
DZdBjq0zHnA4KKXk/ADg7t2vOXx7U8oFF1jHDofD/P4ePrVkaQXuHFw/LsMxkN2h0hnBFUvBIWaO
bezO/GrJPglmQX9gO92Yv2ckZIqmQukJmKxPNvkcMq9uLQFbOJstny+hFreILtTVrdleVQaz8xjD
NOOM2rCJ7eTTyZMAC7zLfsCvU3fO8reh9I2f+sxpNW3XiKOvxk2ZDPlN4ah0PyENcMZRSYSaNjg3
Rers0UXWCKIqQ31r5UQcWhVNq9t+IwUjuF29pImV7snI1vo5GvmGC4zcUoIkcJunSaRJ5LvNf7F3
ZstxG9nWfpX/BeAAMjHlbaHmYhWLFEWRukFQlIR5nvH05wPt7mNRPtLf993h6JDDpGoAkJl777W+
lR/9ucvumo61RwtYPQbFQ5+gBFv3qui2MoYmGuR9dEE/oH9RRtcyxYZHgnL61k2adE8fqt/FIUw9
9JLaua2jWxnJ/kmL4+Z2GsP27MfzJ5K/h0+Ib9BnTiS2mLNh7WcVzbigquyWBET/mibPTkWSNL7h
7wW9MUQi0Uee58e614O9cBlfIVyskLVJGLUT1n22xWDH4v5Fs4puJRw2vQXAdtCiMH0kwzk/1jkr
jp65cDZ0o1wQ6Awj/1xkbbOBVcc12FJ7DavEHkFGuEBXiWIbuz1wPrPe4dFaCRxEw6ptVIxqM01Z
zGKKvIpbJFaZB1QmOeRDpStiup0F+kuK4Xrqq7lepSUjRDqPFY1Ayx+qbFVm4mOTiew4VDI7onDQ
S2xRuOxl2nTrzgAOmOLeGAvHPk2DGLOZzSetWf8yZ/DvK0xYMLGTmFR0M+qz8DjESpLMLjK/d4/Q
INDO+XaHMo2OhILEtkIT5Hxvpjhkltgn2bfSolVmRIFzGLFewciZVL0YDCwdn8zIuj65C+fLa+u2
vea2g0AqRjVA6pgbxBD0wtrE8Nsxc2XtaT67iZ4AwhjTD0MsRzA4ho0/gsM1Hv3SmfpjniISYgzx
xXS7fRnHaJQndJamBRtN2DxfLBz9nWXF2tmQOQNqWtkkCZpi2vGcCrkqYkzOXeq2e1GR2DBW/ksS
WsmGyXeyeWOXFE5lPEGZGy8dezQC1aCmtWOKTvNUKucLj2vwGqQOoILEaDScU8yK41TTDtFo6e7W
CTLWN9Nm+UZT0XlUS+awGkyImeuSD7xPMPJhMaSz9htC1M+INcXe6XKEVxZOYbJ4fjxhM1IPzK7R
0z2GCtYbMfRnEt7onbk154SWo+VlgoXKnHPmXJGoujjxwFunVmZAFQz1u0INrFj5d38wAvmFWbUE
pjHWo57+8f04gQh4Bng/dWY8djrWl2U4PjjRS5529z6Nx+2vS4yfKkO1cJIFr2RwHmd4+OMLNmZv
ZQEOmH1fcQjLfdTGMCPJe83D4qSZCMF+/Xo/c2eXF3SsBVpJXsBPFP285oBj2gl5I241aCtWiWId
NXlfruM6e2mJDtww8ec8aLnD9W3bGYoZyHIoBmPL/FLzfHLrX4q56ndjw77+6/f3M0yR9we3HXiI
A67tp6K8JC2MBmuX7MMsM48037PvhSRMezW0tJWzVYC4fpOmKQ9SiLj40tucNY2Ed0zPWnjQf5jK
FPnRFZjyJ0Hl2UQls/cUSefJFLCv8prpVGI3atP2VVSuWoa5+2DJ0ZIjhevGdDL/A+mK5ou0ITKu
MBj0O1cznDuQP2zA/jTCPo+i+PPbrpjnZK96A3Pg31E1jaWKfXc3GhYnSvBwtgUL5d3NEXRAldi9
kn2LQ2BlaU2xakdYroM0n6qIwGws4fBVgD9srRoIU1D/x+k0zHugycJp4pJwm757B7DRBxtYa7RX
1Ns7SwuKU4l8+TfLwE8dC16FRgWBZuQUgg5/V5J2Udej3i2ivW1yeKbDrJFGZLdeBXwhYKJcyNUU
Uzxg3Oyffn2/iZ+/Y44ocun/4BYj6eHda080v/saHd/ebIbA36cmaA/N99XnrONojL/Amm6VZqnH
3JweEzVV37XSWlSYvRV4bZGH0bLe1u2qSjsXvQ7Oky0SrxoFYYCHGdLJ18o3/Pag+Qxp/uy4/Ldf
/bt+tWHptEh+0a+Ommb5BwnV381W4s/f+6tb7bp/ENTCpsP1X3rCNn/lX1BIZfzxZ5Na0D75l8uK
P/7Vlpb6H6BuHYM6jgAg27Hc/8RVZbvvdwFaKUSZsXjYUio6rO/aP5ETVVaCYPuQxbDbnAAnNjZb
xDhzho8fwYNOYMDCIhRGuxwv3uRU/UL3K8xi+jjDKarQhyzAmiKxkQ8pY8IFnvgCh2aEF9KZtPJ5
LpMaOXkTR9188iNn6jZ5s8wVjRZgnANpYCnpfQKhCRC4vEHgQNDIDn0bCIg6lKpZxWR83FdLgnQd
+wReDAONo8U5/saaA+XkHwtrpDS30ffeoPqC30CiZflCMue8ZU/CXkmNeZg61NwrOzQ1+oXpVAZd
/cHgKK4d3TEcjNWkYWf72gcysLcDei/xiNg9iDZZF4zYCmjYWM+hrjhLLy7dNjyhdE1YnAe6A8O1
Eg7SGSdwB6xBSgvdbUE6VHBParK9BUiTVUyVgoyzj2j6VkdmqUvrYJjLTwZY0Z2nEQliDpwQr00A
eAJJ/hSSpsGk1QnWxuDOkpl/Yhu4wlaZ7TMGYCtFaD5PwW3voIIvcGFHq8aZKmZdQeU+zejGtU1u
DOMGQAyEMHtet/wb6r4ee2hc9RfHjRGhJHog96ktDQo3OnSDT9uCoBvlqnSX1dmCVXJT2kPbsu7d
GMS3XZ0Q/24rsyqvVZgIbpjSAf2D9wybikJiak/jx6S0kic9JMHDSfPQkyD8vTZKrG+L9OveBXyB
Bmas1sjN1TbEhX9oAZE8xxZnQ8z1nBKcOj9EKm+Pps/xwTDS+5DD7V0/tnmODob8SeoAgIWDjYor
P4xqesC8TmiOplTzxVoc5xkUiTVytAhVDqmr+tBmJ9QjzaYpTWTNc5R+LHrElpVmhLtgLNSrDdUr
XdWkrV57za5egp7jA1j8Sb+oyWVMy4BXO8Jp4LcmPdfv6gZUyQCP7lGK9CHWSvFsw2cJltHua8Ru
+2i7PFQmm+gWqpJ5CPB+MS8ZwU7I4ZuPNv5lpmuyUWWBJaEPg/alnptNPEeER4eDuUrK4dSboXWb
Uv9tZT9znrc5QOzrwEwOhTJs/AeO8YweAD6Xk8NeE0N7UHGC796clNeZRfPQdEVwKwer2Ccykycg
ifh2SKfAvFdaaEND40LbKn6q8jB+5oqmu3Hs5Kkr5nTf5TmIE/jyryXVrO/5deAco1rO18pq+5us
5eyTRcicVn6JcGGK2wzThSZZVoBxnolKl3dq1m1OVTwS+3SsfW1VulF0zKE43XZuR05sLaNPIya4
fiWnQT+XSR+d2zCpHjrqgcW9UB5lQj9IAyj6TBpBTKFqtyem3nCrx86Jj2gVZrE1sjC74nr1DxDq
h107Y+3SY+Vixeut71ZP34Ftefo0xjiTAqUd8qTEtYaLA981iJQu1BHhYAIy8uAgVHmaLJ2JsZKr
MjG7r12OBFgmJOjpAbaN3CppYBsNNJ8od7Yi1AHUj3b1BfZQd9LxaG0ZxkeenZvDXVxYcNKIutkX
dSfv/GmYnjpaga+Wb/R3fCH+7ViU3afZmbCHmUO25jlp10U2xsDkTAQUZmzT5+2K5CMpK+mOy87T
oi3xIk5SfgWk1e5mNxsxWfq6RPDGOLvK6vYKw5TTap9NCzq0D1GKWOL7LEKlwZ5ArjPplIZkzz3A
rejP9MuvjNPVRRQieAJZnKJtVtV2BCPZr3Db46mKEv2s2kRdtCITd9PYY4c1SHG8KYqlR5aOt2nV
lShLeVCPCHUpYwGGZB5GuPEQJUZwLAuINIGLZI0vIz93SM0plVhqaPecNNuKUembxgd7yiyBWUnz
vaayp9cwHsaaD+0ifumaON439AC/IBTajHqcHNlL1MavCvE5BkdwSJE+7ipyjB5wGjT3ASaHCxI3
Sl5gPSBjpqT62OSduowWDuGe5tYLLgmdHQ07VBoVVbDi6XFu8mGYvi5KoMlLgorWYW4NRy3I+p2P
IPpCb08eRSryLZiV6nGgJXbFd+GvgTjNOxmN4R07W/lsq6744ra5832KFrGU3TbYIVXwdcDQuNAQ
yL+jQTjQpDhNY2OtmXq3nlbwPj2lNdrBNZJ4QCCc9i8lfZbU68UgAVLMWnxcYiofyYdqNyi/iwO5
CRFiNjtOvuemUW1JXqg+uUFu2xuzCLIvMgjcXV6N/rkzfPfUuzm1OtqHQ6hcDuAJDZ9JsL+tUqR7
l9bU6aS7WXNOjAmdN8YIwjc12k2tZoP/T6zLkGJy1vq8+0R+AQOYkqgHr4Eqi/9ADt1dGTTuzayp
6Zsuu7Rbmqxs14xpglM6tNpDGFr2MyURSw/aTxOxPtnGy6KNpGuefWJ8dLcAnZHLCxEl2AhyhjaJ
m07GKvYtd+e0xds9MUS0Y5RGy8ggho/mjvuS6DNZLpF8ofwvzlqQWx/cIGhWhj7Km6FVaNODSVwJ
V9A92GXn5QIeq1Qau7ntaFHl0ULoFWf6evEhEFQINUbDaxEI+dFx234zOlq6rarC2mlImZEU2nKD
ik+s0yQio7mQ5WHCX3LnwLdEg1yniN3ackah1asPhhWX27xqxFYPa+OBiVRoehnO1mviVwAhRD+q
uzSA80nrsvAGXd64fj1w2TNTP1e6cW5NezyqVrgbAw3yN7qfoqXzM6i931Z4nDRiCpu0wd3lT80V
v05JfmVZ7anlxH4EIeoBf9C8YZjVvPNhnHziLCAeRqliukGIL767mdY9ZyCqtyhqn6wqdTZarO6k
AJ7E59MXjQ2TLrpGA2Iw1Nc0y8paO9i5aCKPZInaZ9Ou5teorDOG7KAPj6JDOVewvRH/FXBrYn/P
4sS6+pxNtwZ28lMHaQVZs1s7MX6bmfPHyCJ8kUFXrZlsPEK9z277oTdLpKW6uWO/y7c99TxjGYgX
GrrMvQBGcusYzsiu4ETPHNBsNP4xroFq8veI830voNRDW2vURnKw0sDwuLPTK3LIPmTkMsbYl/SC
42vfTGSmJsO9XSO6G2Y5HGx9ym9bYB48J9KuuTmU85WDb7ihLBO7BKbsmQwgDtMjJ9UcfJU+fOj1
NPioJ0X60RScAc2gQVpsQUC8hSWgTjPGa6zSln/QnbKjCaHHMO2AmVeU371/oICt5/UYyPgYt0ph
9OqNqOOIqYp9VoEv+CaZBTaYwZJ2MlxCHCoA1D0q3hFi1tFKw+rO1hp5Ns16uqiqNtYqiagvg2o8
hvkwo35rg6fZdk+xaT8ENl3QTkSXPLIMPqV5zJDqfYarLlaQ8lOv8m0QvE5mP8EIEIeJ9OJVP4Ry
XXXQVEo5v9QhBF1Hu3NLnC8q7O11OhtQeSp4PEWbDzscdzTraXSPlAinKDWyTUq6HJdFbjt6ZJ5q
VLeWKYcbLY1uezOSZ6zNz0ZjQqrs0VkGSZKuk8St4YSmfDHZoOBl0X52Je6WwmGeHISV3Oaduw0R
ph6Btd+GkykeZY1n2XPHIvN0O6+3i7jWm7VxpvfUYUrGcLHCD7uDQzCs5iiWz5Mmxl0czSVINHen
fMu5He0w8Uo7T84AuJMXjcgf4Vj+Q9Y29r5kDna0RKOfwyyN1n2ApnF2a7a5JowOUem426lpZ69s
IBZOZjesmNUGl1xL2dmTeLq1dD4cYWKbaG4z6oSybj27hAj2t6r1H3RE7zsjqDcE0QMoRqRj/xxL
FfomItPOjQ4xKXsc4UZQ1/XsskpbAOw+mHpevRLqAtun7iDX/PrF3ysFlhe3dUHugWsRjqfetUZm
hNPYmcroYIzAzeeYvDi8eiFjD5Xc//ql3us5eCmJREaixtGR0r7XrERVFNtjCBFoAc7lG56RCZbP
FBTffv06PzWclxcyHbSChoCjYr8HQCbFNJl14gSHrvSnLZNI82B3b6DxqIVMlUDLxkWqY5c0s5dy
6QezqsCHIpd5Ka79kHf367f08yV2MHczHCfFhpr2fQJWp7duiEo8OFTADc9vjFQZD1TQuLSZ1eq4
HF8ZCXKdDcD2b6/93/7R7/pHjr1EYP/f/aP7sPj67f8dmp9SRf78xb8aSI7xB7cR3haUajZuBNSJ
/2og8Z9QB3EEo09ENBCP1v+KHfkNwwReZ9joGZcG0/+KHaEH6QazkCWG5D/g9EBif986dpdAHjTB
SAKVLt/fVVVNQyVTbD8auHk88WHxQSWijTYBupJNJKynIev7c6qV+Eq68okEU+2gD5zFi461N5vD
BTBlZneqz/Jr2umPYHYZuZRpFW8Lc3DX9GrkoTaYkpvsL9t4Yi2GWnMpU8bXgP+uUCvqFyWzM/7f
s9SGHQdpf93WMEKYJ+FQ6zug9nX0vdO76JLxPXqVU+arLkcnpGtonEdLDCsscadC6VfbaBBW1MNL
MdI0sZIa7Q7NjLpFDrDM2DJyNZfwsYsjR3AaUNJLVCYq4exo9Pc+4uoVcv+tKZJzN81XEzuyHvBT
daytxjB6QQNVrAvOQ1abHNPeeGUG+VRNzRaCAoEaWSgJSMMvUuPVH3SmB0Xjz3gaKfFb+ZT06YvD
zJp8wuFer5Pz8g20GZogM0m/xyU+kSYACCCXab5EUQAZA7YRJ6WHQA73Ltp1DzlfgKhZvQ5+gmgp
NIkXB7bYoduYSXLytKHhi9F1z7Siowg7wdlrfLDD6X4ozadQJsdgTF/qKmY6Y12cUNb2iinvxuQD
LaqJop2uZsq1mmSLvAvHgmYmRMAycxrbEF+loLcoCr4osjcIl8UtAZhCR2GfICXqtL44tQzzN29s
PDPMXjqDQDV9Qp/VLuy35bWAv0wbTpVXhjXXVgy7LpxPb+oH6Nun0ilQvSThd5nyY5YRnRMo8YKL
s3cLBY0SRj87+/Q4+wgy0tZO15GS2jppeKE+cuM1OI35pqYUJWD0sTYR54TW+JDp1nqcckyjYd2u
GeW8wHBTm1SMr24xn3oRRF4cAotJKucpGvUvbiVv1RAZns1UaxLtfra6GrJG/zBTSxKy23Kjyn2Q
cY003WXc3/Ytxuf5RPYE9tWB64nUUx4Vp7rNOLf0/0VGR6LRH/PAeFUS80w2Iltvg/RoOP1DVXcP
5ph+z3QqVt0u2jVEjQfpc+hKIipMhFVogWwt9AwjioAZ8L0buX1RyN6LKscFblqX0jKdbbv8Hp+T
4Cu6joO0n+jMTXt75HbUjPFSCq38HPsEUTlxOAFsZL4sl0lzOqJ5mCqTE43C8lot42kKpP7QZLj3
xl7TbpNwSjfVXGa3uVZOVD9pf8zCChealsrXloH31Nf2jeEm6Cc4QEcVCWQM3+K1yshroBE8vPhO
gS8xKEVq72Jynx9xBD8C8bFxd5uNQgYiIuAR/sXME0C8MBWTMSW9zJ5goUTrsp3qTWWOobGuEblC
ESBu/OgWLaJmp7qkWnjN6XpvBs18LDQDLWBnWeBjrJcxn+rXPBcdT+USj0ZnxgWisyoXS1i2uMsB
a/hXo8UGGeTc/kAVXiF2lRx7CVYLe52AAmHAtUFFwLvwV4Tm+VCGDH09CtO9NXWn242g1FdT4jw5
mn3pqK4Ofl9/14b6xFj1z/35/wyYfj8XQGEqsMihGF6GDD8NxjgUmR1oogKeDSpNSUcGb8p4iazq
TOC7/ZvDJjvPj+NGXk2xoUnwVCansXeiWhzbXW7DrQV1zjA+N3DepjJc2ZIF/W+b6f/HsZbPRVwg
MBehk8/E+J938jdh7YBJUMaEqIFUSl6Uz2q4LMexMUyebFZNceBP+vbXr/k+jertNYGu2UDcAd68
H/QFMleh29ClmForREvVPxQQCDzCbPbDIuhZPm+azqe6YQH89UtL+fM3y2DHppwlIQ9twXIG/Nvn
LZNgmGGzLRHoWH7jInOv8IrCZbk4xUWc7FGcvQ7IT7bJ0PfHmLJ2XStwWJRpryFB30E+n7oAqfiM
okwtytC4qyEhDKfBZvlGfI5xkMKrKuJzbtfbzOrvxyx41K0wQ05sXjqXyf0Sb7SzKPCfA8g82PRY
Hn79Sf/hFuIoC8zYYGr9cx6mwGCeFcLM9xBKtmahXxHhXrMZDcVvXuefvlFS3pejFbXRT6NxmLwu
Dt/lXoUicGjQ401GZG50nGar3FbxGsINUhIkv2k/XdEZZXdQhCMIssH3qmddXo4qccIBwhDjKQBU
whype9CUfZF1vwtdlnurBDkbBKG9q0YxPgUWmpwsEOCUoyk6dbAM7/NkfBwX8SPVuHlsyaTZDOBj
TmYeffcjem55gjxhcaruRi0GMDU/ukG3nVsklAhF9+Fk7cMQLFKQzYgGy/GU0LfCXz5fmRzJlRD8
3crVPtdWMnmO8Vu9xT+sMNRDSF4I9XKE5b57EuGfFpUJEW0/D0xVOE6MrGwWibwrbZD7X1+090Xe
8gTiATK5Wg6Wi/cOkloAQaT3Tnp00t+bDfLM4ncL5tuT9INkgo9iG8hplv/Hi7S8h789aVFY0cXV
9XxfYBDcNhFWbtOfKV7FK6D7addSQyXC3MOfuWC4DjdOnh610f9E4/qLa/c5UjImVm4ay30fs4mH
itWpnLKzYQTfkc/JjeNHyZ7W0owODuEcNrnmJo1s7PDlRxe99ApGSHBgxjB5KcbIFbIDpAyqKrei
RiMiVSV2HbrSlS6i71bOLVhFyRkD7DGxgglRYswBFYbHaBmlhw4o8nq9vS9yrI54+X6TUbzQSd8v
+lwLTDAYo3R8WeLHLywXSP9Jscv3Rkqh0FODe1GL3BvwAp855BvAKx2v08m9ZJZNV6+p9RVYuNs2
5l72E+Y/dt5tBx+fU2sbxZpxzdOAEHnt0mlbJb198TvH9hDZ4EsV8dqqWYlKqLdrJ54edTG8zo2+
YgT+YZScDlXFB64JPgPI/DhxECOWLyx3NJp2qhzuA8uGl1Vzf5rlQma0ewCQmhmvSUhRO4gAj4qx
6G9iI/7hIWHPWP5nEB0p3poKf7uphgDsUTuQ4Y7+eM0RB6//wNsx9Y75WvCbK2L8lPTAc+KyC7Os
QVt1f3omK1NOcgka2NeiyTeG3eAI8OOjz06lDK4PhlxQoww/V71gmYpjToBBerYTDoBd4dtYkFXp
RVlfbZQ9w7sjnZVmivulSYwbrXdvU5U1XogHGbYIFlVZEtgTz2Q5TCdklmzG3GaBTF4YDXFKxRYR
z3S1uxzedIH0O2o3fRu725ZL+lZezuYosTnzg6pOjraGHzaG1bQt/a5dpXj70VqO17ciyCcnYD20
SQGScXiIWgpJFyylNyPtBKYxPNRAEUjagNAu+weRQB/UoiMNQ4TbTgdhD37d8geNoCAy75Ybsuz6
rWEi4lweo2a0wOwMD3awFBAWonvXRh+dVpyWdD8+jxV5PE7JT9ea9VRBt4Al7Vc3zBdfUXyuh44v
OE6jcyRRbKuRo7iZmk9x2N8zMLY9Ceykz7Oj1sfHN49HHfAAt216pCjeZT47S0QYDiKLGaNGe04N
63PYYBpKDOsCHHtNf37ylsKIwU7EnBpFI8OZS9qaT6JGKf3rJdf+h8ebsw7yEn1pfJEd8uPjnU6S
KYlpEZLsTK950983OvteT5kFKC1eL+evt1K7aBWOFMVJ7+2Zz8N2Ow3NsKpifq3KADK2ebxRiVq7
DIYduvlB5aEXy2FidNMeEIhGgYawAoFetKkWxWkFR+5c1grqdMC+CKkR7R1rOdBteREaa0zcTo+9
5Lil12DLbB2H3xjA0kldTtYBhSH7YQg0z4sDjtlO3D20PStoLdr72qUkVV167rvu3rQ6ONqpPW4i
6OHraphPWTg8ACxjDA47bWUV06vdMHGqy/beoTrYJ5F96dlEKDK7B2mP1+U030IB+vOg8t8O2+86
bIuI82/36s+ZvcizCngI7+RZyy/9S56l/kAWrLC12ksX/N+tNWX9wfFBvGur6X8gFjVoV6NWZ/Fc
/p5/ibXsP3DiCiQ4BoccqTgT/AetNWTAP+6Y7JNMh2hTc4xBR45A+sdHqjZsvF5VEB5nSx8hZ6Uk
YLUUML6AUWmb/bNO2+Cicc6+j8opv8zkeMMozXSw9aqLN4YT6R/iNpkneEtjchsywsQUquWk5zn1
blSRPOLvgMDaRwQPWu6IrqkgeQrsTTLQvQmt8NSnQ3Gjv7GlMNXfoNJOrk4h3V2mq3C3kHB3NJ7M
loOlRsQRw4LdHIX1IUG/de4aBuEzPlvNk93U1qtsIKEGb5f9CUJxAekQbb/HrCHwJCld+HfokBDH
5t9zWEQaHmnDeOj0Lwm07RcnSd3znEj/7ZzbMmWDEj309rhN/NG+HWBhB2xiKtW9Jd/nsGjj90kt
tNcFifjdKSMcNHHuHnAm1t+CUfgVIMDSuEZh2WGMkjVnRXM4xomjowNl+ELibiy+xXqhe1AJCWXE
Z0AvawrsS6DnwakpZ+0VIQstEjwP4qLNVX6YouqpR99EgJOwOVy4/cewbNsPCjYLlGxtrr+Q/xk8
1RozAK+zzAmYTgAZZM4V26qbHzC94W8QesRA3lILFEsY9UtF37NDWzR8Ypgi+Kbz9Ato6nav5giI
IkKH11nv0ptIr2+1ObCOSd2Wx9qf5xNZsr2XW06zdaBmCdod0cRaOHWiXqHzSJ5UxGloxbfU8bdl
WoNaDVbIZDg+zsvM5oOOoGcbw+9ujMgCwWPp4Q6DQPpQ5Gb4CU4xIzDEd6DDJmq/DcHDIKQ039Lp
dgiZEFrBDXioarM7QzlcyOKFLrGDGr2/DWdmEGkwoUgDXhYyH5TMTC01Dt+jGNKJV44S4ESeNvOu
jMP8GtlglMxqcm6CupiBDU54Umo3O5fYMW+EJg2kGtlAoAcdPmdiUS6DR9ydnOUUcpQv1TiYJBJg
0ID0SwcJq2i2n2EdQ8F0zGBNfI5xmTNL3QX+FHqDq22IMIQaOfVru7YuYCT7VzKDkoNeg3Ea4CxB
/2s6smLzcDzNc2s321i1+UdVxP4TybCBdvQrUbGv5Y7xtaKr2y1Iyg7I+FD4m35KjOcWRWTuBRAZ
7wzgM5/rCeQdJ1HjJampFJEitNM96dWpuyd9amhW7EzFPhJTQ9KeRO7jt2R/rDrfkI+y18NTpYfm
FwL/dKLPTG5az6lRdNGrdj/HJI2fE2ucdMRziXqA/8GJeIodsI0mrTg4dkFTkJiaZy9WEKqPaDu/
aPoALrOsJTZHe/pmlfXENN8winzju37+FAddY3hpDXCNi5XXz61jckohTRHGmk8fMtN6RtotZ4ib
UIwtDbj6Dokh7GpCP1t4USB+CZg0N25azrh+2DTnvmvWo1lGaxOgCr68luC2wnCOlt4sROMwdvke
0EcVgC/jFU0+xyNTVd/1JPvcCwxUuyLSk3GtqdY3UdzX+rNIQhqgsOc41eolONccJhwSkjI9BBPJ
tbQ3OoSthVw2/8jki3Wy+BOuvIpIWlrwAyua3x1gCuUuaShD+RkdZlnvTQ0RBPYk+pXoxppbs6m1
18JyMBU2RtwjMYEPiUs4UKtYCoXV0DT7rQZC9DNmqeEb5OnheTJz4yzRSHCOGcA/r6RFf9BTvqwY
WSs/WRPKQqclHPxDiJNVeIZefgDeWHK8VcOptiGwZmlSre3cOZrlROR2niPqJN2R6XPkH4CkBxvY
kNUO4NEDephu19QM15cwHJCDwCkd0g2m3KN1a28qfZy/zjifsk1vENdayA41ZREClEl1N74dF4Nj
dzLTys5bz6yHMvo0a0FK94u5e6I/uVOCGGYV1oh/26eum5r4FhqpthIqtm+NePC3s5HW9zbh0ve2
4QRXlsWRiXsyH5iWP1pmnt9XuEzuO0BYYqVHsf8I7iwnPLJ26cAiezwuAaKPLh5MFqmBx8rFiXHV
scleqUXRPwGrXySo5kXhQPKKnhDw2KoDlm22PDiKU0SDVXVbwiIq5CZNll1ipfN27UTbGk0a8sUw
weJRR6e9MurGvqkM3j7EWHG2rJx6qKaD+8F0a/sQRwkc2E5zKzq9fvhNzhrMWy3osh1g9OIGxZ1/
UUR3fiAwwDkEfPDXMqowoE21tSM0mMgsv5o/o3+B/jhXGnBDI522sQn4ZzTablOBxd4krcV61EXG
fBLt7BxAIxc4SOMr/oB6ZVVC3vpFCoUS5wGpLbN/ALUozvVYBAU5T+ZiwuuKazA7VAd8nw91MRo3
ZBAhPoWLsyN1kjY9Id5yI8Rg3aXgdL/6rRnto1HD0FNXY8nrkC91nJAt3omkplSdlDr0Rtc81n5B
ophh9fuFsA4guiuAtpWOAv0/kMFDXTnpa3BPIZ5JWhV3oKEzdMyxJL+aLhKppRFBSVVq3nZJBrjN
UeOhYWNkNCiGCxE7r3oRqVeGdYL4hsaqnsg7Dz/rzLRIuNbKXS5D+LdRz1LD7bfMMcxUgnLSdWcb
9XFyJb98+Fw6zkDNYdjPArT/rZiIKmjDZdEElSai3TwMOJ3rWojiQz6pp0iAE9v0oRuWp6qpOsPT
c1eEKCwH9RxpfvLBMlRTXUG6RQCsHVWRK2XbCbmssVFBLreJD9qVysh1OLMtaU3QVBXffCFm0NhV
sIavRtaYDG1nWxLe4oV5jvI2Doa72RBFfGrrtMnIXdJC+mfSil4E3SQyl4gusDb1QPwOAQz2SE42
raQRhcyuCHC2d0duWUHZ7PQ5EqCXyp+fOfuOn5JEy1/jfhSPqu2cB6MKymNVRQ9V7kybTFbZwama
0nM6nIhOMd7b6fzMAvidbNCXuLWfnW7ovshiob6ZhGqvGqt7dhSlj+246RVe6wbmk3bDxYFTBkEG
2W1bfZezRQ+sLSu43Hg03Yhcqwg7HJKbO2kNNCE7UrarFXVdgAvfpgudzWK+C9GpRYSXDVam/beE
+pa3UTv9poSiq734If9vkcKnF8RIeYDJ6O9F1F+/9lcRRUn0B10rsBzW0n1lPvjvOoou6R8wdggV
XdQG/9YnUHXp9E8RDVh/WmD+XUiZ1h9QLmiBUV05GBZ5d/9JIfVDGQWoiAIOzxUSCAMVBIKIH8uo
GQchYrSOlIc+zWYvj8bujkeotf+HvTNZktvYsu2vlNUcMjh6DGoSfWRGtkwmmwksxSTRd47OHV9f
C0HyKZmUyKcaX6uyWyrpUohAAO7Hz9l77ZWa2u7jixvz24HT+WI075ZJU+jQGH7d5Yxd5ZAX2Dt3
iaGbD5WDlFL3Y/hIL0syJKfg+EAikPMUjpk8/B8uzeqFz9Vj+PSTtMnIBZGXwrmbQ/Ilq1DCnxj1
BELFHzxgEjDo8OSY0rLJqV9q7l9f/sfe5fLNQTVZHHzxh/DDvb68Zaeki0JwuStKfCwURmMP9rEn
gPoirZfLqZLouV9f01psu3914b9dlEcFVRODIN/mMP6yC181GFnjJrTuXJLkHiroH0eLYJ12hxQq
fGx64NLoBbn4IAbZ7ZN+6J+9pkv3heFxH1oPMybiq0wdOkOyrpNK6jzhU6SsB4BqiksQC2ij0oUW
suoaHAYbRdCR/dVe94/j1x/dwF+/Bp5EZmEMtGjIvhqOBBMSceUnFpU/6ErgDs5RFUOudkGnxAMS
hvoSwkf3/Ou79+Og8ttVaXywDi/yoNeyO88gtUq5UtxlYhQPQLNhG/hV8sXMVHunxazuXacR18Rq
kMykURb/xo35Y8vwfH20eOCJPTPkuXn9roxhWOVtrgSKVNAu6fLCQN9Vt/HYiutff9VXre5v1wp5
swJEhozyXi0CZLr3lWkO4s5JQ3VvgFjNd2NKpBKRH3b3jLbYeRpNb3k7TbwKDZgba2VkSIfPzJ5f
f5q/++JoplgtAdHR2nn11FoO5mdYPubd0Le8JI4fFfUJAKo5rug7h/+Hl8Rn2eO95H/8n8ZhosnM
1LBHC8cS4E4Y0sVM7LGqLwe0zZfk8ThHe4S5w6bPUx6iz70u6WDAQsbxxFgpAxdkeKO6x/5ALAFQ
9+DU52O4hekDniQZAbFUsDzSlYu8aLpA1jgUvxmqn625r950n9aaY6Jcg/v1en6YFXE0BDoUd4CR
KOlnH8DG+blRfdl8ODNIimBi3dPcwBLO7TYmpjEF4BS2B8Zq+Hs5ALT4WaYZJLaIzO45kKa6//VP
+zeroE+YHtZ9NBpo7F69yQZWrNEju+fOZeKJtHK5zaKRzQdhRuKhLeTvnuxlB/1hCfTg5IHZgsuH
5xTY4Ksrln1sZWauu7upsetLty/dpwiKGP9h4+UeTBtnpu11HijrKJJbc6SFghtLh2/SIceVble6
f7brkSfdZAUwDV4CzoIsnMszcb5FHbuGB8uCvno3+sCZhB2cwDqRBwat9Jr+S/2b2dRXpcLL33sx
o/M7A5BzLNrjr+erM6dZv011fFcvnfyw0bPcZLgZblqUbf2hIqJlWmf+SByH5RqFt4bSESW7EPbV
gl8xbZOQyiZcW7ietmbZ+7txjo3+kHgdNXslOOqvaFCRqmLaM+lEZjIZb2Gkx/3G9CHRrKaY/ufa
Cf2k25iWyZuRddOwZQvwaB4tGVZO0FR3mG6Sy6AraTyVQX09ZqBviMaTjOwQJhnvBXHHN6LWxScz
7yAiUQcge9MzCnKsU8mzZmRAQLhOqk3as39DE3ORFhC9jsfSTFCmE4SAMAMvkrlx/YRT5ej7RvNI
/y8j4zjyfVqLLda1Notzj5nFiFegdGOJ3N4LtVx7mEP+ZEYCYr4quz4/zMjIiB6kvpZHq9WpcYwC
4ZyseIDv1YzRhQnT7Y2eOMdh3yBV/Y4RvSBlwO0rl6QdGijrMomb5hagR0EOAR3jaBNkU/gI1YNt
N+cZwfS7WOpr4gtbZiTx9gx383EA8+lq130is4wyoQpYbSgBWYjHhl2gSzV/TPucuTcRmBLyCaF4
c+zNCv8Etj8f2JkFEN7l2DSYPtZAPBL6yrPr9mSoMBC7WNdlwig9VcGRMMXkekRV+CkA+UToGja9
PS0EuUEvGl9Ly5E7iVKsbtGqTAQav6chheaRRJYNwlrQy31dgwVvuz2TgmgHlrf+WIad+762DeJe
vSZ55kFRn+MhyvrVjL1gYw78PLSg+2ovcVgyGPLHNQ9WadrxirEkpijiGfUKpdmz0xKMoNw0bh4M
N0jzy7EKuty5oGUTlg/+SB875AFAy+lvSh+4IyNAjczCY3bqhpHF/xXWZDFcJJcYK+sq1eTF4R7M
Rdi8N7Bb2HzcPAOBS/upDHaGuRQ/s6vuCUTiTleL2NKMA4ohVnDnqQ0m39528ME0qQ1R8VYZHb8Y
DEc2Ba3xaI9+yLoCFTjdp5qncpUEgs3UgYdFSq3wmw9wbvhlPTHzoxKKB47MhEc1hROPVxWTCdHl
I0t26sR3gx/M/XrWnvMUudO0ilOTerUvliluOaG0i+bwcbJIgu5mUqe9gaRug1bgyXfKcFtKFIOr
ljc0WJfER5Ma3Lp8OE4c4CP8OHocPKRMuS7rS5KZrYcWmRL/JVKlT30/sj6znBH9VeBPxGwtev5O
PJOPwYSRwgdNGX8D0zkkusDl5kiLnXrVFxx2EUyJ7Jo+LUsMVoDgFLcw2cLlfGy5Hpt6arCintdI
ajg8OC6bqE9PhXSQAFJDuNzKUDrioesG/vL8aUvckhmWHUfd1pSdFv6rVN+251okL8hGuKkIUkGs
O2LZnflFRrgtlxpgygOpVtDmrEzfDynHDbvISJ5eXPlJr4hC10v1qC3uPeQjvhSvJFfKk7F7JjcU
rt7yV6PUTQfNm+rTzEf3KSjYRdHXdc9NwW7bhnH7IctLql+Vdvr+XCjMeYuhhkgP78lS1PdZV/DT
tnwYZQXZs2MXPvfCtyFntwvuPOGV9urIvMZlktcnHiN+O2v5tIix2Xg6GGBYYdS9iUO9Xdd1GyLf
zZsP9GTZzXVuGXIbLfBExqwEr481gtNj20k+OeGkVFB1PWl1ag0Ji+Vc4AxLqZLPWf/89fBjL3uy
zsKF4OeCZVw7xM0B/Wq8wcH+p4EBlq7zlPg2Plu2HT5gYynGP2D7pmwLBz36E3EoF6/Or5CI3Ezt
RiWXMoidp9/I6S5wpu65CDt+owa8IImO3XNIhKfcEkXN2sYEzT7mCawhoQWFgenZR49f+rrqbP/I
16kvyRLz7okDI8HOwP9OeNaAMXya2HGJHKUuJ5v22owzdiaccfybs5Fy1QkyPVw1U2wkgNIR5zIS
q3hqkUdDDUHMz4eJXB7gnigc/lME4aMaU59c9IAslb41wdPgoWQkk4DfScqJe6pAxXMEWBYBZGbq
XqcVdwWDY3jytGsfW8R4l423XL6c+mCdLW990YvmQ0aiw2UY86tS7reHNrL5VVMLbByRmMt9mChB
wyqNHg186beK2doTSWG8ryjsyq2VznhMYxh+Jyk7Psn5ScSXJ0g7SlkCXEGNvhWyYPFx4jbubkMV
WdMxqJcfKGvpQe+sOmoPpYSqmJLxRewAx9EOCTT+rJUVECuJaz4u32gTTp6dZeLBMgLOANg+2ZoU
SLPJltxk22JcxXwlC7HHpiGW3rjhRW/FpG7P35CdiBq5WxA6Ej8qCU/c7HlagBjC5hWNOaKmLN24
zDnSPgwtf7NGlWtjb6VKm4OJ3+lcMZ63TT2bPFFNgfvBDhK+++w2CBuswMBIYZUbOQycZJa7Jhts
optsEsW8kcvHOYfF52nkPMFs5H2tEhAxBRTTe3PWZMz69oy5riOVks5pzHKU5rxcKI9ZHZNOuuTT
8MjTXGeyep+kEZbWafTbg05dMlxc5BDuvZITeRfV5OQkyDC7eXLUsrLw3wZhw1jgoSgG55jjp6y3
YRhMBXG5Hn+6GBKrfYO0c+IRiXJuNBp8cZ1m57VPWZlBv1KwyFOKxMuRHA/yzKCWZ+J8A76uRcvB
fcws1oVlYYVKwI5zfnYZy7CtqZ6BjPJT/adkG7o7P59wyqJ9RiNgP1atk1/5Q8AjEpjo8R2EghdJ
rGXw7YEgNC340vhkT61LOcoDdmRU/rpxn2KPXsr5qfBUzktBzKO49pBh7kXL2BClHjch7wzcul5V
CVqcbsVKhHcByGqLZ3aPyg0aaLp8IWMCnrDo3vB9OBP/TFMIyQ1nT4ilDl+BR048uIlXTxtRxLxZ
Psy6e8u3loiqhodmyGpWezsVN0B/Z8Y8Mw+1aQiQLv3Eon1eAZ28z8tNzRyrXBMXs2zfKAHilQ3a
jWYQGxBjuhj4wroBRtsBeJHMZVsjCFmuhuXTZgOSla3daq4bN1rdl7jbvFXDUe0xVJrCz4353oMe
iXmYLKc3MIZLRXAXtdD8ZhRBqg79MFbJjegYqB8rltFraY58CjegI87OT07DxgTNIh96d6AIAYcS
PjJzTPcVE2C+rx9Ot85g+W+GQJU3sHY+JUZkrHOicw5u0ZJOynDjcsrj7EtMKOXKXwT0NmDXHHqj
zQus2B4zPJeMGVNyj3paniEVivYeGfZzn9OGH7R2p5nc0yGzd3T29biK25oBAhMw7JpNdmU7zDzX
7Jr0xW1LHSoCBhBgNk0FjMOuv4SqoF7wLJTCDkUmUOLOIqZSqa43L/BEFMkFQXM0ImG5UlMNDpNR
q6iKo1FDYSBAgp+uLaLJeBNnFj+PLBv+sw0FNwlIo7qlA4gByp7kwcZSVKzahexdLiVdmwTqPo97
KjzVGusBVO3l+aCcA7i4nOyQVzXEWAhodgGLRsxUHnMLG/bGiSY+qTpvJlHCuo0pvM6JdQYMusrD
Jtxmyx4uyMh7ZNjLE3Q+GMYm9gbE7FnDktezptXAHaNL+mnyANk2PKULJXJqAPDGCrSVMPqFDwuc
klhDgCg8TthyGdupHYE1PK1lzGo1E2z5MC5I0vO6Cc6ExZGhiL3VbcU7USz1ZhOFwalkQFtuoob2
1cSU+ENOquiqZtKLOYlXqC94eNKIZC+jdndevKzM88ykYs3ZLjlYxGB8dkbP7C5h2/LG9QbRZW7e
Aub6WmG09EgMduaSrCnn6Puz6R85sKl+UbkRazUMcl/33QDpwyJ4F2aH+2Tms3gAK07LDvFGSuyz
yS3xM4NtgwhTThKlx8bijdp7SOhYk1fq28fGVbwPc7wsB+eS2TXLL15sKRgRVWnuYMf4wdbTvbXj
yslDIgf1FivLfEoQAL8lYTPfdLwhrM6cdoAowUMmx8orERFopzFupeGBLaWcroKtLW11sDDifRoa
233OwmH+TObaSNa56ii3pwIHqqctOhedieKjq/cFzZX3CPI9uRmiiAyhFqtQu21r1V64oF6u8cEF
mzjz0ndl08dvPGp8tR5KMLV555p7Hbj4ze0megsoNv9Ut5p/E1HfaUelXIXx7VwZnFgLXG1iyT8F
vQR42Ptw7s78RyT32wmPadFk/OcJz+NnWdZV/+N45/xnvo13sJk6vOHAKwD0eeE5VeMbwsy3/3CQ
9iN7c5DF0fjnSt89qO4f/A0efWtpQGItp3n13YNq/UEPHoMMES90rZZ50b+Y8Sxq+7+6Ra4F1wzd
tM8n5CK4YZd//kI4HYhxmFMQFYeAd3BVJkBYkXL+LgxgaRK/uApWWsB9mGkpybDg/qRxjTBHWzbE
3MOQsbVz3ghhvaqo/lj1HPZKj/e4mNtcbuq5b74+uv84Ilh+r58u7nom8nlum8/N/vErEk1RKMhj
4SF2QjYYX3bTZlSC64IIuM8YDT/FYdmEhLoSa97NOv2sDIBZhIt59obGIwU8e/m+J01vbbdGezHk
dXLTBRlHsqwAP4ATrdl2JPGg2/NBaHnFtHnxUN1+vVX/RbzfbZ1Wffc///23XwI4RCgWnTAP0qs2
vCnhLpb9HB7aGS+8cup5VxqlcyR3Tb9tbXOkuZOz9xslbj1hMsciLw4wXR3rRcERqluoIpyOuyBY
mSMtiJCKZzcGAK8UmuJdMHIWLtMBUXE1Y+QzSgqzX3+HH/ut5LnwEDCyCAVHJRqT1qt+a+fYiFj8
KTykNhunhL4GhULqvV//jhH7Yy/525WYV/BXLuO11zMLdxQQrgVXGjlZ4CaD1d97QXshe7u9M11k
47/+Zq9eovM3Y0QSOBaPOKiA5Ql88RJZoqNSRUt9QCck71gdutU8cHD49VX+5v4tTfyFhAn49qdZ
V4iSgsaCERwkjOV9wF1r7DA95F3w8OsLnZmhr15Xl4EkC9OyLvy0KGQxxh00mMEBb1NxnP3O2iaI
B/ZaLx2RkuM9GnSPcrfu83s9MitsCo+g9Qx+XDJghCtdt72TZPlAGRzdDuZyyjFsFDaKnKIBQFhU
ep/ybL4dY58i0J5NRIdxhgaDcxwXUY1jbUVgpYfO8rp3kzenvxn6fuXo/vAtA9PE2UN5T9sPuOky
W3zxq0UEAHC2l+oAFxopb1wjYI+j7khCbA6NsCOrkapUIXTcuDkYdx7e7FCU2bAbRdPvSEaV102e
TogqKiTtXmW+E1aeXruhdj76U1m+c1tvy7HSeiPw3oLImwqigck8e7DMHIIf+I4NXAn1luanRdhe
qvd5vEPxFn9kOcsPHoq/m3iw8DOkNAPYXehMNBE4SPAyBzZ/va7dtNwmliP2nV0HD5KOyjEzaHlU
ok1wPMfRp4SNZw0+GsNTM483TSEmOuGz7zDsYaoD19XdNqNFYpzTDGsahXWx7kUM9E7W+WPfEfSJ
WWBFnqZx4zJOeNYa5WRQJP1C5rf3buRkUCe9BABM3ngbgt2cOzexzYdm6Mp3PqCgLw1UKbXKoUEy
kQADFa0mZKy4YBL13qfBvEHOLA8L2/II216d5jb0brwCI0gfpFW4sst0uhn6qv2T9FwqxbaDaReS
EBLlnw3Cuq+MqjBAY6fx1vDlRVl6fGpPtNvcChfbdHVdR0DtLVXhlool0lV4O3vCHU/L/dzU1OFr
ZOkGxlb0oaK0P3B0nFZYnM0FPlienKjRb40ip/0vSnO+ZtxMfa/HxNqa7C9req72Hn94cBxmx36S
kdfdZtyn6tibQwg1obMfcmdXJQ1PxFjAFmht+6nGW7LLUSNi8FFBiaS4km/JfxwIq4PDR4oEsjxk
Z4dJD7skse+sqBy2rG3jsS9qTTdc9cg4E+uZAw19DU80d1oWVykxG7AIxnxDzgfQdvKjV/QBSIMx
SWS0KObNGHlmxqjyTZXFV1HsfUzQtB6SvjfvI4HuPZPeO0KTn6yyqjYcsDPwT174CPMv2NlSipOv
humiomZeoQpURKrQox8yNFv9aIKtAunJEjVMa1FWGcnQtbo0gjjck2qM4soIIlKWE82HUeiYrdxZ
J7ld1ytptiMP1zj5G7ahfJcCu8PUNKXpZog9ay+7zrikcVGf4GCbawkw7ikDZHA3pJ0fYKFyA5SO
VtbczERys0x1or3UWjjHpFLFQdhI4/ya18UzdG0SC9ISlztsmQQk5LGgmsIKFa2h4lWf5OjE77NI
DM+e3+n39iinC/pS45GuaL8a48Y5SRO1XNvnIOMiczwOoJxuDE1QNiETtAVWZuZ34liloT+3G9EC
qCpxHqyUMau3zmhWO9skVI8Uk2brFLWzpgGJydVGL4BitDqlS0O9YgSHEJv/N6uGvNmkCNQuEOoS
LwviDnRaQCO/M/NdlI36C1C9qb42dQyjv6EomEdt0lMD29gwZdukMTsHfR26NebQMNKcrC3fWF74
zLq2k9T5hjmPvpx7s3s3h5NzY/GiXkMvbIcNWQ8Yos2mHj+LTE4b/AKkJWaZ/JQQTr+jseQ/JgRm
nhDMiwfDpL4gszxBCjlRnYyUfHSYTTiciF02EQftFnEJ4RTK9PL7Inba91lm5xu4c9Pm6xDAhRNa
5MI+Tk7LwTUOh0cOjcWxTWnKzyBhD0XmsPag+F4ROTNfeUUdXcwAKA5MXJprO5mjCx9l7l5PzEvX
aH9yvN1Vsw3lyDfP0+QmJEh04w62hTgUdavjOjHJFE1EtqYz82essOje0bty14PkIE+EW4hIeuz5
SgZw2VVv+zMYMFKYt3YIcVSwMDBhY1jU9NZ8IFCmWIf+EF1Qq7jrJvLCFXWkJOyI51XYBIRSA4+P
6ShZ12urvcg0MnIaFo61F2bZ7qPKgKYva+Nec4Fkw8iW8oJhKR+bQevHCQoI4zEv6e+Z6vFXmPXu
pWm1G+kn4j3ykUtchei0x7bed5mFC5R60b50lblHRTGsBSzJ65Hhya5JWsWR3SJGqciSXW1Hybau
hgcCiq311PfoFPLJ3eKOuZVRFY7MQcjBoYmqkz23n+OpdII2OcmubEeeZigOvaoGvepL8g4kxrro
FJJu1bCyaiiO6D+d5Fp9TZE41zD/ObD+5sBqCaziL8q9n11dnFafqqeXB9Zvf+a7HtF0/jAtfPuA
LSiQOLH+pUcUGLXQHZo2x1VUGssp5fuBdRElmvwjykI0jJDQ/jqwOn+A4UflhusLoRaH3X91YF1i
KF+e57BJIki0+V90lNjHXwscGlLdrQh/yY3f0B9bF0ZpQMlNLHdNvZVr1vfcrnYM0RPigDhrXMXI
CQgaj5PnLgqIYWf4DowhMJenPZnbsgKb6XufZmkxGa3SwFk5ZaNPNQfS4l06O+2p7mbzOWP+Fa4E
6rJhxRnN14svY7T3KQ2it37f+9axa0PgEMpO5XQlG6/aJn0OwJDIFL3KtZdfNeDV1mKIWNK1cTIH
DdxJNkG8Flk1W5tWy48j5iIGkklxdEYFRldnxO4ArhjclbZjB9YAoLNtNFXs8Y6XpFfFSOUKHNQ/
GHKQx7Eus2YFWlfdja2xtxh5bGorfDdVyt4nRtGXa2rd5VPpOXunXBTK9kAs98DwL6FZShbhDNVR
bKYcKP5moDgCjuvbkreZ/AYI53UhO2B/Ef06usQOd9mcB9xgVupekPjT3XbNlHmXExquT9wRAEld
mEXyYfaa+dhLpzOcS18ybqDKEKvGmTzV7GXQJMXWUtZ0VWdOkTrFwQdTKtglPfi8IzkwTpL09iGD
DFu3at3lzTj4l0C7KxnOa3Z6YQHuTki9xnUQxlJZ41GUzPNHWKkhKWg9aggvDPJjHBi+37AlQkMc
bUvcdx3DoKINDfWM0ajJvoTMyb5oMm8njLBV55bijV9GYocG3WdTbnDvvW8m5jQMhMPxNEFSvMBk
zwjAl3mUrHUxZMfUARCyZVx7h9cHAVGKoSVK8ummY4nHj5GS4lSovN5o8CME2wlxEWR5vY1jc97N
aZrvlz6DSBt13zNiTTeRUVjgliigqcl7kDsBTqG1Y3O3kesE0QG69thvC1u7x1KZcofku3uqrab4
ZPWtsAEjdh4RYu0C5Q6ioFgBvJLgOLpQXHR2T8VrA0PKsPWIg1MNH5PMGVEZ1I57a3AHXXxhTfwx
lo5Jq9opd6T/GfvRdqqNz+WuQKI3lBdC3VV1L/bJlGN0QaLiE/4WTGTbcO65hOvZkl0D1h2xhVct
kdY4w8h+wqPRF87JI9r5AmMIDIPMpAk6IJaXdgaZvgTiUcTXXoJZcjM43gmYS/c+UXn0EZtCuKtL
YkCazHa2qCOriwFJxdusI4S58t275cm+AQ5vbnzTprfTiqs5w+OGj6BfB3bjgiFusPU5dmN+qYU2
b2o3j9/HTQpwpnWmUz0SydIVaJh06sX7LBvzfZRCJYnaJbttyrt948nwTeygbwFxYy2qm8fZMm8q
HN5r34i8E3nRLoTGFiMgmijOh/WUrOjSTyeV2taH0tXwsWGf1TANC9O+9ywH4RST7S+GHyTMoLgb
u2UifyRR7hPar3At04iZsDHoNlxQDs6bxp4UKdn+WH9yAh0/uJmDX58sMffPvmT4V4Vdx7+jMY6w
zK21bTd4X4exOE4wry5y1ZIjRAjSNhoZLthVHByUi4xqaqoxWA0EX+56NxY86EOfXoowwfK9cPcL
7s9Dh/6Vx7q+Dyx9QrZirN08Cg+GnzQ0/OzWvwikkUIOcIrgWXlVchsWQUq6a109U1WEm8LEjbFq
SvJWtrp24AyY4hh52T0VRHDU9qg2OU/3G2GQj7mCQWQdwsGOKE7mt4GJdVIrN6Z9jwLuOivwSQCm
tj/WRUz+YDIYGzUJSBRUnO4HF6njxiZM7r7G0IuWVE7v8gTChmtn9ZVVNJgv0QV8MlQ1bkfL7r/E
OZPX3G3nbV0k3V45lv3equbyZhY4ZEcVzLe6Isx9GTjeWlI2l+S2mW98QQjgGvRu3u7quiOBvW7N
p6AZ5MZRQ31PgAwpkxr46zrJBmPliD7+omY6V9VY+R9sTErGZubR2s4sOeuEYBNvFcQJogkK6mMw
cZz1g9G7sloqUd5IGzqusN7GLST2YHKTizqUaOJEMm6Y9OJN02GiP6da9m/cMW4zUlyiZNOZusB4
RetsHakW1aKASztLrYe1Y7WfSaS3t2BGOYy7Vn2lsoYjod3K01zV013hG1uA2+FVO1puuvJ1mkRH
myznq8QUnH2wcH4suhFpDTKXKyYe+o05iQ6muJeE907IYGgMoJzXKkqhWEfOtB6JWb+RY5O/K+Fd
v4uDSt5WQxGhkotg+6hWrRJSHt4K6ehtYtbZXstRbyPafSvTq7qEZPnWBGYNPrg/VsU8NqvYH97S
7yI0IHW6amMA0157LqgyBIPmbUtyBPAYLJcXFewyYgXzSV+62JlzUouEtQ1qx+Y+9gx0lO+u3BHw
kFYlxOMMU9CFSIX3CeOGaazrqEpv4x6LlpeZ4Ts9u93BdGY2+qBC47tCO5DuAMJ7J5/Z6EPkj9Tw
hiuRpcUR3slNMKnT0NZyR+zCUH3tV/6nOP5NcQwE1KLL98/TnHcoHPHrvCyOv/2Zl8Wxa+OgRfhP
93Chdn6b5ggh/kBRzIhjARicJzbfa+NlmENJDSUOaDehXi9qY/MPmDU+vdZgsc/h8/lXtfGryjgw
YZM6dsiAwMEfZC8d5JcdzWHCZB610/VQPsfYVpPizxd342/GEEtL9EXLlBnKjxdYGu8vLiCVXZSN
4gJB5iFfLFdD+JSO12mIzOT515c6mxh+uBZzggWzSgc6xNT0Wp6tKegKt3DEVeYWKIyaVWlYtokh
EjRP3rofu0zFwaekjoIeZWpjdQaRsujS0uoCDXMbl89oUwM/poPqJCAj9kRwLOPUavhMnDzj79Pw
tRTFvDAfi68lKvEu+pIs3jp60G2/y5aStiO/5DaD25aScRW1uHWxzDDHP1fE1ugB/VxNox32GzQ+
pLu8aUMrHpEPOxWa7w0fgg5OylSYZs5gXUjiNt9qXCqXRdQOeLFHXUw7SBKFTdJKD/LFVd58TWqB
O32kyYUnkdCEdBX0llyTG+fYN7hMyUDN+jAx3kxILZ1qa49xFKKepRHRq2ix56fd/vyL/GfV+M2q
wVO1vEn/vGpcfx6fnn88UX/9I98XDcGJmjkKs08GDYuf7q9FY5mCfV8mLI7Q6PYZjaFiw5fFOf47
IIUVhHMvAwtmTACnMHn8i5kv79Cr9xjH13IZRlUMpoEPvXqPsdmpsZKNfeVHnf+oUdVRWwkDV/Jc
mBudEI3NCKa+ADneilUtWpwAc9xBzguK/YDJ60TDc7Deu8mcA3MqJNAExTlgbTWtcje8WBqUgjO+
Rz4lN32sZ3Rx2lLrcAzGeNX0mA+gv1eEKE9a3A+Ijj5UYzTezDKMFBa4ajktzBI8WUtqwy4tnfzg
0+OmCZcTw+xjz997uPXqVZNkKocBWFPXkduJdkhr39slimSpA5DxedggNyNBfCDLYVXoPH9uCVW4
SWN3LLFzlOomiqjKllkJ371sSmhRpGXn/rHW0uEgJkDB7TvO8CYGd7exLoYgRlycuK0+xgRSQzYr
tSIWiw8IVxCHIJ38Fln1nRU09V3oZPH9nOXjTVsAqc8AlW2mpKQUiLoacssk/UMZFlW7zpjqxpjE
e4SJwZBTn6AE65srO7fe9k3T+3ND1pRZ9+0hEm46ALOyYtvfA5tnbuRLOMxgULNSVuYa3Y26pjVZ
VoLx9GgcEV/VAJ2auE0ItPGcoKrybQpzslDvuqZwOvt+ROq9knReCABw02hUwHhHJ4y2APhlCF8/
luWuIZqJTj9yArLyiEjNIk5V2thRwwtSfN2ut1kcOVD4/akzjTHZxGh0/fpgdpOILi2ZFNGmdbpx
eXD8GU9F5hJ6pICorvISEPV40ffD0JjXQpdZb0tkYN04AUkjjX7qxPuY9oc1f1BpoSv53E9tX5b0
Jee5iO7+s+D9/9iaWfDCX5ZJ15+n/zo8lQ3mZvn5ZbH07U9+l76ciU9/QdS/y16sP1yGrhabLHim
r0z270ug+wdbOBoHmoXCwa9G7+8v2QvqGf7rNp16Gn+m/W+WwJ8m9r7Pv4gD8rKkYuJ8Jadw8E3G
MCvmQ7600eyZAy5o78cXu8DfVEs/DeyXi8AGRmPD96T2/LFa6uvRaBDwzgeCgdqV8rt5k/ijvyYU
q9/++lJsDS8LM2fBdTrcFrZ/0zcpUH+8VF1yZMtixutqTCk2CgwxSCBJql2OyUWc9odSSAOinetQ
PxF+9+vL/3Q7KVwRW1DICsGP9no/sQoCLybPIhynmh6s0n8XkODz60ssW9KLchCjHpdwF9gy3Wdg
y6/UI8xs9YATsD24YnpQrv1Iz6peD/S26T62PKX/b//+m18OXcrPlwNIFtDJxhREy3tpQr+odEnE
djxFp+TgTHZ7wQwY0iepaSUE0KgEPu+8RflJXDbS+Z7obLvOSvJFQ/QLGE3Y87o64hhsxSIkBJeW
4zAhMURNO4btWp0jujsqTlimrSC6uyTEW4JIOVpZaf9pZdM+HrueDKoABYXsTetRdwAjiQocyg3U
Cfs6aQe6FwxNN4Op1SOFqTzRlprQJmMt5OyLcvvBI5jnXar9GtAReXJRXLs3WNHye8+lZT46kgI+
JjQFebFYxWUYQXAaWtAkbrtDFzYf8yC+GjJj3Nll+cXxi/s6dT7Rjr1jHlXSkA3Ki8ZUH2OC17hE
5m05wpar0s7mTd7M7Z46HVRoJTZul02f6dG1R4jnNw3KEPqY9EQdi4H2VE/etUKjRV6XF12wpz36
hoguMqaJuOZ8lJ3j+JluQvigGKxttMgyQiPb+KH3cKEMQb42wzHe+CjMQBNE44GUwmibmSq5one7
HhJ0u1Ggp0s3ZtbInNPo9TqedBwe+yAb1C5FAPrQ+siBE4qvtRWk/qkxs8y8rBpB27dSUnpvnco3
3iX5iJuoFvx7AqWsh1rk9JdlOhyoIsF1SdmX/KoA4KKylVd1AVvEqhhflhMEl7Zs4cz8L3tnthy3
sWXRX+kfgALz8IpCjSSLM0XqBUFJFuYpE/PX98qS5bbkG3b7/T5YYcssVhWGxMlz9l67AcWfT7UB
ZWAwcVOX+ovdIHYgk33eaGlmDm8DI1fI6fpiXGurlzxlKW2nOiM7PHYrO0o7dKIhePzguJJMfx3H
qbhvV1oklZDXMSapN6Kf+id7sIpDp6XGjTFb7qGquRbgm2Q7xBTzvkbokNIYZDiRDckOpfJMyG4W
3Otw1fZEF4sbrJ/NHePsyATTdYMBqO3wlJb6Tkx599a4ToI92GXsaMxOtheBPVwRU1WE8Zq6dxng
tDi2mgrElmeEgZGQMFek8HScj/OYnOwqVnXmdN8uxTMdd1ogIy4Gu6rHKzwmRZjhrgrHAYKLFk/G
HlSCfgDbVB6WqrePTisZ7l/m/HriNLfVZfo/JIyocKgm+r0Vd8u7VEKBkpvmekSlfdUnyAisGeal
W2oO2oIKTTSZYV7UXbQHyUWHEBDFuGmUOCFWMoVZCRZ8AJvA3RExJHE8Xc00ScG6IHFwldhBKtlD
VcBWMW2dBLx4QBSh5BEWasDTaqbG9UxngDG9G7w0TZPTXUL/43rpO2C+j4ESXSRKfpEpIYY5Wp88
zqvml8lj0eiwkzyOtJWtp94G/zcqScdqa0QpKJlH5xspgXb5jSa79p5mVBnV3foV9YT0wxSTc+jH
yXiMYSltDU2/n9GTABVODjly/bABlrZfC35tErvdszA0D9aQnLSoVQIVeIPWu1SilUbJV+S8Y9Zu
PTmYarADF0SO1t4o7wattd5Zt/1jpsQwupGSTKUEMmk6oMSAiLCe44uCxlJimsbwy2sWpPVozAF1
sem8CSW+MZUMZ6IHhzMAaY7U02taf/tUiXaqkfFGmCQo7svKqM+y8o/laD4XFS5e7CRQ4MjqsoVP
v5T5VBQraVCCRihWYqEV1ZA3mPb7oNst+wELMZQtqyB0lNCIJcG9zZT4KHARvblKkARcp8BotU6v
JJpg7SG6nJWEfDdsCy43UKiCWZkVaeVHRFU6bTykT9aau6RuMZk0EIshknNKi/04cimXMDTuE3f+
yoYBRJSSVUn0VQVRbS9O6oD+Cojy23SiZCpvzwhCgFxuSyXTGpRgq7QytFuWknFV0tcOxBWRyNJ5
XzzDStCkoPyPOiUB83PfeypBYOxrJRATpg2afFyyA0obdHVKSEb0bHPVzINzcJTMzM0MAt21JPnk
O9tKSdHKJeXwK3kaSsoqMhH37jhIJTyUxNjQJyKpUusL89FG5eYquVtPmPCneXTTM8rZ9aNEFddc
9HG5ksoNF9Gcks/1SkgH+1KEpctFxsPzW63kdrES3hHTKo+lEuONSpYXdIQRulc97kuzxO4hh+91
xX+7Gv/Y1aDF8Keq6C9CAVXkn34T8rfl5wr/8rIfFb71Adq2S+1pM40PLk3PH1W+Q5XPgqbYEzpt
PIrjH0W+gR6ABoQPOYUseRojfxT5lv8h4NfR6yA9BVPEv+tzsDP4pYpDK01HTKVJIKQnMOOXotHs
BI+4wRGHAM8ybj5h9Vsiy0RxlZLtd8XMshsfE0eiSNWzdDiOqLPv01Ybq32RGwSICsR6VZgWDIi8
eLDCeMBfYbYgPnDY2dk9cZ36XsVrhknAIGUF8HZOCoMcPyCq8dNs1s4rt/17CVkz4Vc9jdyfj8C1
13spgif4mvmmrNkQYBsp0RwhK8AhTf10M9CUIQOB4f+DdAnP7Ntefw0Q8sD91zLzoa6n4iQF416y
KjCNt7xwchnD2I43nyukY5GhGcZDvJratpJa8E2aotHZxVtYfUYSH47JSK8AKU5B9vdo9EAiZbBZ
bZmHlwNVrGQUoyH6zPkn2kiTvJqgJnEk2Wn199TrQYPwcTiuRW5vPItk2VA6E5hUs24JdXGroAo+
jvnaJZu69PVXDwH7jduOwQZfAinKEBIP2HuRLGgD7274+NjrnAxKmfXBZspAJoZpHwiHWKiMseAk
2eCI3KcGNttEexsGi0zSPmf/7w6WcS18iTZrcozyZSlKz0f9OBivAvM/xsJZ57eVVTrf+jhDv63p
BB/A6sgaSOf0q8ZiSXaP7+8vn0+qT8WVLZYw58+jWWJGRAK7jhs00/W008VQ7wdce5vGb1fqRw6y
9Al5rddxINe8z0weW8aAYG7oEcBdu4zY0kNcGsV6cGUvrF3qYL3c4ydF9pjTNIIoQNjCajfHUdjo
TPt8ZKnMEvO1Jd/I3Rnt4ut7LhX2kxBvXgO/LU75IGXEu2eEPUong9PpOI/MwcsXoVnlY9qK5bVr
U3nt11bwlK8jQY7IsNyIQtRCvjkkV0RmpR/zpbVC0uycK7asMKhIwKXv3FO9jw1fMl8dbeuspqz3
DvyukCEoYgE3UCiwvIVqV0/L3rdlgN3JtL5NrjWBfRdV1SBxW2d6QCZwx12Q632KEbrhd2GFbdEM
ukgvUTAQTpmFo2i8fNvD5HyIq2C5ydapAOdeZBF6xPimcqts3oC29PeGYqGLMrVeSqr/feXPWgO6
Lw3KaO6zyt8Xhi4f+8Z+dfpyuMbo8ZF+2JJvqLDVxH1YtXXLPP8GUgMYBUkM4S7z15gpMMogchoJ
voxpxYYkO4pbWkvNnYTTfy81i7D7ZSEtO7ON0wC4C4xEl2wrbCeHFRXlFv/beiJVuMD+h3pkM5WO
9YzuhE1itRCgGgvkexNE4tBGk72pzTrjooK9uFNemK3Z9HapOPjrZpiktu9aS94MVgAw1LeKq1qb
nDvm7yYgxZEwZN2T8FKAicQ5LvuAEiHosiGaZt17HVctu4kJxfiyiDwHeNccxcKpX9ugiGoS86YQ
k3maM9Ww0EvrvOYd4TU3vZaLmdyWpuqYZaCSxsNspNshHa0Mwmm9PiO71bdr3oEIYZNwWvW2eSF+
etmbnYeik8xrnJ8wPHRtWy8r/cQRej7S0lpuraF2DG5lZzKQyU56NLrucjURNXSfzqv8GPD9rSNd
1Dk/tlXjychdE3HCPY6keXEHjMMTlXhYUdnw/YGxbNbUa/C+1a3Y4N5Ln1wPAQ27bFQJpqjyK6IQ
oCKSY4d6NTfdjJK8lRtccvM+xYe5mZaKPDa920L3N4Fcd965WQbtiXRUFv/BRMgaTHNu8RZlDz7F
XwUNWhQ/HpII6kMWc0iSrEqSpJ+3y8pCxkmMobUisKjhDjURxYDCVndRiwj1ccZX8SKwSkeuBiQ7
HM1mZNVYeMKIxq33c8Ly3NalaXM7TOYDNFDeCJ3FHNUmpM8NCX7rzaRPzLTB7wT12TKMBTQE6ZlR
g4lqC+V6vRG+4XznC/23XPqncsl2XHpAfzSR/lIu3UI+/xnzyBRHveSPIZD7wcZmwsiY5qZiOv5p
CGR/IPsBW5RDEa3zU/9XK7kfTBeYKA3RP8qoHw1RQ42ObQqoH3Plf9MQtcxfGmwYCSEfAjlzmFQ7
PmCmnztehRzWYhqCDG4bAKxgY+Ei67iJC/c2iFvbvrfdDqM9DQ3yfuMYh6LD2DNzN0WMAHE+d5fB
gYf0KpQgg3vrIf0+XXB8otEIbqMvFrZjXRyStdanux7j+ddKb7mKQxIwM38jjBQTvDkYTQJTHVeA
P+6bwGZ1Tbv8VOW18c1K6pRuluz8zxpem83s+snJA0+Gtjzhnu/pUSHsifcJ9MrIQqKO/DxrgLhb
7jCEHesBwSxlS02xWrb27OnaZ2Kq0qhSHTGekR7yspF84XXNr2HbZUdvdIZPEyLKra1DlQ1F7aYP
AsoyiplmXu7ok8UBUsKpElur5Rtjbl6xrcuubKNAT5mMsbbD7VVZ0ZP7OZvG/lmyScrPjjlrkcRW
f5sJnQ7agrIxY2epHHtemhImEODNC6XeZ8uj5/R9HXEmltd4If1Oo+U1AI2Pk0fPtmLci80SF5uF
j3/M3Di9Wqd5fuWxajh7157xsdTWSNpMwYZTN3K0dB5y/iT0UMh+XMQsqGi7XG58byQ7RdZ6gx4F
kdKmilefQOHJG0KrVPDvfM3ARXtzSj87d6QUdFK85a1HgkbLB+W5vjGLsZoxCKRzBD8XLJLCoCHT
Tb95orS3oMaKg8xsQokSy40c9cgamtS771Z7RhaeFglBgH1zX7iVOKEDY9dddca95gQTieKVe4pt
b4GkLBz3qzLJRzM3zdljmWU9/E6xShaFtOoISbxG/wboSv9OvWIHPMHAChxALES/5xU56Ch46vbO
LrqUHM86g9ilWxDUaiQOmYvxq5L2NU/o2oDSUSNbYIyGDMOGHcDRux9kwrlajdF7rNqa3G8Pb1L7
UgrAHzg3UBwuFxCZuEDJrJlBQOSSON6c8iYWgGBalMlV5y0tblKv8AhXWcD+jsCtpAoTbM5S87Pr
UfHS3Lie8ORcSGoKqra0+LKO84W4JpV9iKhvV0+xZZBWeQh0uzQg1Sw96tkLxE0XlbfDaZbd0WYy
oIN0IwVAI+KKOzv2PZVwtmSAeHLV2GoBBIzX65oRHW9qNh2xlLMZtaOS4+oX33l+8aDjfcOPLqqh
8m7mtZrOpbKuk+I8RGlC6itXnK1RRiL8iog3zc4acLqRmaEyxDuGMsdXyidvKsd8TwYEvUFdPkAJ
z9f7YNC+aBf7vbxY8X0UWc65byy57voOX9MuGZbmFTsxbTJfefzX1TebPZ4tUe/5S4Xt0GoCH1iJ
FtoVwdwcf2dNUa66+1JPAd94eQwvpmnFN7Rfz44CZln4TGBwFObYHqYiNSig4gW+WasZV5aUOhGP
uXlv1xP3Y2zDRdrmCauZMwDBLpYu36+z5Z9yDZQ7gi5tnq9nA7KEZ8l6jXinYu/7sdyWRgKNA8Wz
0cAIWcn8wUN2T7qnTuN9SMuItDzzirog2Fo+OIStlrXwVO0UxGm7ogvWrdLkPBd2kn8WnZe/U2dr
z9g0xzep47Hdisa2udeY+lPbrda2MoiAOooksTelNeRyi6Y2EVf8gD2EhtYCx3BMt13g0PlrlZ6Q
bDsmLBa2F60e4lCxx2hmc7MxpUuz03EFbqd6bMcD5kmr2cZ9NdGQAvUBGQq/DTHCPiylJwNX1AvD
3I82lzBzKqmQM0GtmwcXfNq962RGRCzUEvVmyqgALbbOjgprEq1aok7ows0PdSztc1mBiwwr4VXG
zSSa5mbtVzff+11jvXb9/JqA74ZX5GarERlZXPqbcdR7GQ6IWocbhvwKvmjIh4psRwEsa5qTe2Me
Y2GGiM+XdTlUltd7DtY1OsnxqSPfxD/b0OF2lyLhv/XUP9ZTiE/+tp4qyncgje8/NZ8wwPOi3yuq
wAafQDfKMQmlV+0n+ki/N59AASOYcSln2KQrcjX/6/fuk+Wp/wN24ffIot+rKcsinciBqID4hg4U
g+Z/U00BUfi582Sg8lMJSIHBJzCA9f4yYBZjoQKjje4E0WeOLLvc9WzYmKP1PuZYipijEyAeCXuZ
rs62EO6gPaeIv76W6HZwGMyaYJwDnC/IYpg6miWeeL6WV4wfsvyud2uMIiLz3pzVrU+pkZRX/ZSb
UaABUYBEllUnhhd0U4sA0e+Y4x5sOw2RTdo2N0yd2nVfLcae0NNxk6yp2SJAm0TwNmaL5R+wxigs
DaiR13GaB/9uMR2P8VqWXudqg7q1LuD8IGn97H1UPP3hgtZvcAwnu1ZlGV33JN30yU4rK91WO+os
nQkxysDvnMvUJhh0R1t7bc9sj/i66SyFx/5qye34wOjHEvO2QibNwLVGHIhTAY1yYDrYAfBhnH0T
jv4UxkjmUPtmSzVMijsd6FM0jCOuPSMlEvjLNJVyWrdFmjkYDwtmgcxna566xKcPgnSJ0B1qEE74
0DRwoX1gM6hI/bWzmVjmrb1uChf4GAnkSWumXkE7bmjW/OsaY+11ik1fQVegy8RUlFmvPSZ7s5hj
cabRpaLamcbpuDLCNdAsSmVbAEJN62OqaeM+QUj0WJC4zG5U6uQEGvV0b5QTtB081u94UJhTlkMJ
uG9J6fBIJrJ+VVwjn7f2DbHvR8z3w76oxw6bd90QkzaWw9GHHeMNKdPGqibFnALvll5bjZi6nCPX
hnVj946FWxt/t1yD+F4A7PqIxbAHzcoyGa7a2N6WuftcNFVyzxhc3k3p6N0jhx/fUC3NEYlW8Um0
6XzP9dDslrHJXuiexXdUHAsK+lZ5BYcBf6RnxhC5Mo+E7CJ+SWFRHQDvaLeEeZIsIcGs70ZPWNcx
lvi9lmvZGhnYZ5aXtvOdEGKk+9y5Rv2IOafAoB+nybxx8s6aSU4U3rwhYHw91sJ0iSfqZbUlyaY/
TvMq9lNZJC8Wrc6rYMV7EBqtMz3ZgYECzG9FnEdDIcpvxmS7OC09CFAhe7sat3gD64Ne9p3IVu8o
JucpZzAo88G2MIbM3rWxtIzhAHuVPPHFMN4OSQLtZ54JgLaDgabdwrlGaibu09KtXwR2Z3zcXvsZ
h/FHoyOOCEanf+JMVxRvKOYW2RLOtZTzPZ7x9FTbs3hKaJq9DtZaVarxYH7JoeJeaWvt5dCDLO80
lXOws/P2N9QE8cFwaF3ggqEzEnv5Y1D4w6vu5uXHpVizj9bUZ8oZ5xcfO2o1XF3cYTz9xV73kLQH
3tTvsha3VoOJiE5yucdtQ+xKUDunaZaM5gBDo77ltRqpMxnbJ2fNqdoIA7yr43xmONqyeyAqw+Iq
Bo6ZOv4Mv7TXZGRr3bJtpoEAmJi+G8elx5tRpptE0zetIyf67kEd4egwX2xPs257TTxnq3jMW837
Ojs4/Zi3jRi1HQy8DvLCNX9CZmdfVWTBXOs9cVRuLuHyZckxsKV3s0yi49YY5OOKvSVyhN58cQfd
D9tpbe7YJ62fgXuRdmwgfEOzMLU4mRL7OUkJXXc7Oi7hVHUL88MguYHaP7z1jobRokSuV1Q6iAOD
shlM1wn8YfIuLUhY5QR5TI7dNZy8aeu40xyl44A3JI2zg6V5po8qYVquzZny1y7cCXpkTwR8WCBM
PhvdrO1EY2hpiH6UPU8u4Wy1vQE3b4BtNcoMXkIZZxA0gEpC3DfTHgrtZEOSJLbaehz72P9cTBBI
wiEbYJ5d+KNIApYHqhcf51LtvDMFgRfp0n4kPEVRgzHGQIw36hi7up8yeJ1s/cYLwOYthibPHm7r
JUwGUptgaDCrkxmD+8ongKZdDGCycHPOJLXQ1Z2cZtPr8xeCO+sHY3KVLDJmJ0lNuUlyxnlO0QZ4
je35muBRWtVICL/YjXC+NZr9lQQ989pggowHpquQaAb5toPPxk2OfQQvk38TWEVxjcWDqPl8/ZLq
qKk6XXGk5/m50cUjkS36xjdEuqljJrQZlekuQ6kEsHgN7jtDNETgmvhrbBr7BwCf57IYk509ZHEk
amF8zDrH3ueJo++437/ka+0/dCZqxrQrm6fEo4FppKI9TUBctwLIRnnjNKgzHFmPlLd6ciBub4F1
Urn93sbsd8+VC4NDh7tHBIH42s1So7PRGuUtkX/+SwLp/MQnRFaBrwqKR4snuiyc6q6KNWdXmqBZ
jZqQVp36PVqknl2TsuCFgBHZHw3zENnD3L/hMSL1zWf3MXrFp14an/OuLWhQmuv1OFXJELpySiGb
IlSqZVNEcwWlA5Gs/GZYY7EdjGV4zDFDbRHwiG2T+OCI/caPLKHFjxkYnbOre/1+CqyOT4GBDgmF
ZWzzNcCugnbHB2CZasdpuAJKnG6cevpMJ6P8RFDcsKNRX3ytiJjfAuTkvPr+JzpCv4kik0dL43Gv
ewXSBYd/i/FVhAvm4QPyNf2oQ9KNCBkwd2afGdd41fIvQe7TFilTbc8oBpMUdOv7HKLwiX5otkNR
3B0HCpLtgArrYIFX3nkzlZc2Nc6+MNPxKquakvtoJrCxNzQt0hc6/yiIx61F++lL70wg5+zyCSWM
sRmW1D0g6ge56tys9tQeapvOER0gc9cYzpdOb+8HIgfDOrvgLdY9S7SGQVd7JeQcV2GKxiYjQDJ0
S6xshd6cvVbce7rc07wCpV/hIcZeFMH1ffAZo9MLWJMdmmw/pOUOeiarTRLl0pNcy2QX2+WNVWna
QyDhgpTuEBzsJU+i1aruacjfLfS2dwyFgC43GpamcmEyORhRAZ50L/u2ifq1rQGkNHBL0wFZwGit
LMKedav1sxmytntPvQ1uZ81RXmAw+a2LXUY+C7K2jG19aGatw4OsSHkeWMP9ZBrBl6xaui3x5Mo/
rR1cJOUEUmASBKOXhrTN6BEE7XCcKxEgDEwA/GSrf6r65b7MnE9kOT7/dy/1/9PrGn/fm1aj/Dem
2j/tpazLi34M8o0PCNtMH62j4f2e2/pjkB98wO1k2vgEvlv7/9SdvlDqfLw5rgfby1VuqB/daf2D
TZqNQ7IRKsqLMuBfOBYQC/ws/qQ9Tm+BTR7KAN/9VfxpjG436nrCaBSQe4a4PXFuLTG157UknvpP
28z/oP38pQ8OhoNWfGDoHAsktX/ZuTHQJ40UMvvRsya6BOMCm5YB3Mslu6FTgO6/fz+1E/xJ2Oq4
ELZMYAuK7/YdU/UnpSlzWpO2mM77VQbdkElveYTlTIjO/WxbR7KvgQhbF5qywnv+/Zv/KpDgy6KQ
UGA+zp7PRvnnpj9kcfhCEgnXKvr+a1VWQHBLY/SvLyk2F4h8bOr/9JX/wyEmpMq3bBf7CdLlX9TK
PY4qMfledRQVGL4CbdRXErvBtAaZoCbRiT74+6/5lzdkb68zWOEdkQ/zHPn5a+a6NmMQYxmCe0v/
jfqDnmwP7cG3tE8WIeVvf/9+Sknz80n1nItMGSW7QsL9yqhYpIFfJp7Hw9CQZx4ObixN5si4b0N/
shXWmPzBs1/WwFHJMH3oRqd+qdvWo+Zwi7XGqSq9h34xzSEULKXwu9UUH6nc/LqY/wR8c7z/8HnB
I3DvI3rm8aIkOX+WO9dV4Cc5hKiD48GYeNIq04mvZFISGJM0TISrLjGmE9PiBcIpsFbjiXtweQDN
ClZWT133lEm47NUF9GxJikywi1xLBE8SlLP6xnnOUhqJo25Csq4FHP7K1DkOXeHQosNSxMZBE5kZ
Yule/V3rUPlSI8CsH1TWTquBTjZUak6cKbLuKsbG+ewzfV4iV6zzuPWLzsyvhOXMdy6rhBtlPvEV
B8D22se8TIP4oRNMf+jgsoOsmTgtWtKE5poaxm9cpXOGhBXr+nzT28Fo38/1Ml3Xegrdm0heBDNI
oOgNqoVAXDJx5lESUzD1811QdCSEkDzZvg0KrL0K3Tq6I1l96B/H9s2vrPFOp80BGb2DOaTwUmCB
DUFQgAB83oiSxIJqjNs3S1X2WqcZT04PvTFbM+fdCYjoOpKgOL+5Tc9Ow7UNOiYX1j9BJHxTNCFI
yNlbIc1VQHgzL+gCDVi/3y87CH8FshkLG3J6wElb/S54mbrVeb/EADFlCLadNTnWbmkySNnBrLFl
ltDHHr5fqynOgmGTIj4cbrJiBs+fN0hqbIcvay5jK/dyGkGNa/Cj0lPgxVl1LOBkYntktukPWyqL
9GM6TsGLDyvIiMAYAMX+TsImU9F+b6TfvhGMws1/SYNYRPDSop6kyKwzrgwkShqUeiDVgn0fe/a2
geANPQWSp6vmgNzd7duM96naJA3CJeTrQrWWU+BRAxyYNpxaFZU12cCEfRRgh8vxt+eeXMvBZyRV
eF6E9DSVm64O9PPlZ/qYYOEK8ynrxpoeNL7rfer1YzQlQbAbOskFDIuEKX5fUCJKmcfxlYESuN2M
TGeiopv94MFiow1ko8cBTIMAIVR+7pFvt05IQ8ecH+HE6JTTMd73cVdiQCVZS1NUjjIz9ONk9N5I
f6LSaopBJqvaftEHAmy6RFviB+jZDj0rcmGICEmHPr4212B5w4wyfR0XDQzTBAIju5sWzZw+yguq
CVrluJeoMaZw1QvmfAxoN9DQEHc4o8Nxlk+tQj/NKuw6BjO4CyxUqQqXgxkCTJSfW2cHuhtN9emA
2HxGVd3MT241NJu0xfjgmtpyhg3vbqRiUEl2bBE6ajfsl9m4xfPfP0wkkEDPQob3iUAFqDipJZHL
0N6cr0ZPGw9sRGClDTq4mVBvMMSKIfnaSZZNdEDeqc5S99zqdRCHIPeWa/pnFSec1JUGcEii2Odr
/zVANz9FUhuSLOLiDk52DJEqCohoQrnjefGLVUvmqmDzn/s0YdMpuvfa8HLoEUzMDx3hqiM/aHHR
iQt0/RIIkhr8hypx5wcec1zLZlynGW0VoqqmVfHGKLrfHGRKL9WSIrH2Er9SwACywJBDxS9zSm3R
2gbBbbKgWzIW0/vc+MlL7rgsmADbnnJNzz/mJE+DHl+IiohVAE3mwSDzW+bK4K3jmsAMv8HmUW3X
LK8jydcAIGlVvnNyyhXwwEr03qdKaNp6JAZm8I9WJVYLKl+LjNsSBqmmLg7sz2syOpAJa/QqQRtf
E72Q3AH9S0HlBE/MoruXshfvS8V0lkvQeEE2PUT5wHFCWc0670D4PBHNa34aNDqzGxKZ9Zs2mLxH
xPiFF2XjdHSsQRsja+qMDfelh1OyEf4uQAF1Ow+EJuxW23ypUr+NmlnatERJP4rsBUkRQ03bYdxj
xfUZD4b9uTQsfr7liSWeibgw48+BP2WC7lgbN7vVb5AGEc8+2JtCFto1/sWBQ1fR6lgRT70unk8A
uF37t15q6VHOV9qzyUcvtJixfGtmn1qk7eGaWlMG8sMYOa1dANQ/IxeYxcIuE3FGbrhgm839s6ZA
/nCiYTAqOttXvcwDHLLgHBClraxDqJRIaEp0QN+zAkdyKZPXnqSNcbYukSHdpemfkwL8MrLn3bs9
wR1y4tRsShoiSVhd0gQ8TCxh1qqJZlrA+glnC8ysC629QmJXsN4LMheWdGQdHJ1EstvEVXyNYQNS
sd/wzjkPk2qDXW2+I/WMe8mZUJd7C8/xRvDGVkyO44oibNhclkAP8b5gk5fwLZZJL9O7fqrZ9w7t
xEx8GFC/lg45R4J239faov0bGpbgijDXznnH6zrfycxhna6Qa6ksJdApEWpKj4oBy7G7//6xjNoh
M6ZLcyqJWFNDDE9FEhD7Rv7JMsx3/UjtW4Fs2Rr0XpcTskEYH7ByKnu+MeC9WxtdBM3bZCJ3vDUd
RnnbjHE8LqVx5S1rtF3eg921peRp4WKiwBeXJkqmN/k6wWCbZLZdyM4SVg/toOUxBn3/5kJPBfgj
tPx6asWMjhSwk+SRYSRPk7fi42n00r22V8uXrIue8Vg2GozNIdW+9aIL9ukwBXPIZ6bKyTRiA8yZ
zGjwqUKlFQS98WSJjsdTguKu2AlPhYIkc6aOaNdwFQI04LE+tL7DA1OwVD3G6oxCSuQ0DRVXXCk5
jZrRsWsAOKgD2gPppWXYBvBovxjaAtKQ40Rp+ehamTY8ju4MxWiTTWmS+g94HwKXR1UbrBa+36Rb
st1SZFpiPOc+1XKyn6eebrxBTAJhCM42023mJ3FZZVE/0VGh32fuK7SHyHiAR54KW6Rn5jIjfPp0
2fIPHh/wcKcyX1v8UGn30PisLMWYaq+zFmQnrce3NUoVGrf41QH/joGwxdN25QBtEPuDSystRrzn
BVf2IuNNh7c68VnSLZEMO0NPjEisRhWKeab5O/YJXKvSeKhtlhgsVz2DF4ZloVFQkfRuVXwDmQDv
aWziQ7BCBAn7bmwixm4TU/j6Wy26b1q53AazPR25rikMhk6/DfpWv0XEOUajXm1cuVQH7BPdlto4
fpzdgaBxHqIRqshpO9v2rU17+oZYw/qes81zGQDpiSdfhb+pgNijWXCnKnebBOXNUICxtDhUt/rS
Js8tcyHcMKZ1bkYm1Bso1hSQc7cv8YlH7nhnVcYDlV+9Jche/waeyTlZ3zW0FenwqA9qb7Jjn/SV
9TegeJwQe+AW3mFUndA6Dap5SkUwYinkCSzhm49qBUkVMpXnFathj5V96Ezt6FpL195IYm4gcKSs
NihiuCLXMebcxzMgpLulmHKEwpTd/7AVV7uOn7bGPoZWT8nSTASyf/F8rqOZBzzx2kN7idOgjKUz
Rvv1n7In/7L7QXoHCRriPtt+m43bz7ufICbeNm/69lAS8E0Yiwe/lGQs+un2TByFa6uty2U5/Ptt
4l+2/ryvMju4LjtTm53iz+/LlryENTW3h0sMWK9V4lDJuZx3k5eyfjVVvTy4bspaDFaJKvfv352+
za9HF8Yju2JucD4EXouf9nyLzOmeGG5zmJyYDcjqC/PJV6su1FpW+z6BSkfHU7AtUZX395Cjy0f4
r/rhn9QPaCH/Vk165mGb/s/mXTRl9gus8/tLf/TtnA9ss1xSQF2EBiaahj80ED7YTW4baFaGDc7B
VtShHxoI9wNWBjow6Dwtk5fxqv/TQfCjZJeZYIS+0z//Rd8O6/kvFxm4E4qUAMQIIea65SkSyZ+6
W57iyaENyA+QqlVtEBSpF60yoSo3RxEQWTi2SA193UvdY2wupN5QEAY+bkYkzBtzchWFbkVJvW0I
M+gOWtkYk1BC0kone5SMvSqjUFvi1D62UAfP+O3sY28PXNKLiUe1RHGNsUeNvKYc3AWPcAww1UoK
TpDGSCLU3rPVV264MUeNGWLM9a8NoOrv3/sUAVuvTVPDAA6HBqTH3iSoXGwpLNVLrJhaq8iJGzQ7
yn18KLzx1KoAxF6SKnSJ76kyY34QuUkVD01ciexmT9wmZl00p4bBnH9yA4+oRl8n/YuoQnoRKu/P
qBP6D60NnJIBMctAMajmRxuoCCnTTMRBR3vyhJOKUsskmKhptOFgjan1vE5UeLWlQgEtnXaBW5Go
l5ikmQKvJN8RLDG/muDiFpIfJTzwQliRX3ORcQQu6esZpLY3HLSXKlPwY5e1sFIJpEuiShZG30K5
8fm0k8qdhAAO3y1WyasDyoMVf8jMt7YL3tMvrPaNvS3fPbjUi8OkW6R/ZdVVDXf7bBVUWP4Yk3s1
ZfNNHmcjWrygAJ5N2c7DUh1Pd1b5SdVc0fPguuZvvp9Qsm8oGBOVn2YO6gxfKkZOqZSvhBzCNZ0u
YeRzgb0+0iXxe/d0uPgKzYLqgGsp5U9flmy1HDQXGXtm7X/ZO4/lOI60Xd/KH2dfijJZ7kScTftG
N7wjuKkACbK8yyx/9efJpmZGojTSP/tZjEaGABrdVVnf91omsGQy9HwzE+hIfKPPTknWiDscGu03
fZWeEs6uKBesJ0javieR7m01hwqouBgfukW5dGkkHhI7CoQJglTZvT8I3DOXjqnGKu2nigHl7bIL
IpXjQs/R30U7RgC+0xLZ/JUHAa8toRHppdOELbH0/DMYBFeDLbV0JnQ6ej8uKyLgPnq7wvd5QDex
4uIzbGbfaLC59fyx6T58EdIoa3a0ICZjy03ohxMfcA0Aba+CkA4+Gnqp5bqqMl3BlIc4ILZAbVxv
FrfluUYCLQ4XqaSREYpIbKHD606Xnlm11KV3Do4KCh7HkiuG8HQawpmiYlR8uj1t0NcJSBZImR7q
A6cDM3R7MDJL8c063aEI3BVufXCf/TzQP3lZkmVDfdblEr7M0HNOwTL6F5B5fZFGHmv16Og20NEm
mmdC/XdXLiCPIsl0jSEQ7cuPPauj+81ZN0WgATINLP544l9uCQxJLF6pnrcvM1CLjOyYWmn7tvis
Ia2rRZde71lPYqypXdTQ4qphSca/RdzYupC65PTSQLiQILAvEncc8OhTtuibVD7/UDu2FwCLWBIu
MEP39NL3xPtzgecuq99sLpwg4LTO8dIENurS1aX1+AjRgXNJ1A3F4qvCCEAde18lDuFk1GhsDIlQ
Br/IEm7MovEPHuKH3Y9VFIkBi3dCwNNU51w/ziTjcbcoxLLbkJuC9BOJuQ1NPCdWaZNK+jCrieTk
rA+36Ux/ikMy6UOuS8mCKkeCWloF30eQRXDMcwa/rKvtJ1NXdXdUgvEOspc9EBXHH7KTvH3LTaok
EeDE+6hL7KcLt+LlxRjtggSQ41FR0CGYpzkinYVfeEK2v6yM0OaDKmwA0chcluYqrn0WIacqKYMr
I0p5LtXbvbBZm4aRT6nQ3Y0qtTmarWjmmsLGxQU+ewsfq1S6PGIMucOnCqFD21Nel7nzSMysLEGF
S7PmerEU1EBdcZWO+DsRrnvUjqV1SEEOFA1t2mVDveIQ6lnRtyhiIPVYz8Q21uWPOCdjNU1crm6t
pXD0tSdT18pO1GtQ1Gb5YOqXa17YBFSuzU4rNmg346+971k3lxpaBIe6NtDUx94wWm1HlrObTztk
1pxv7IHoqBNHX4/hjAykaSkjNRAMRb8eaZmyGOjZ+biUqGyQ/TELFOUM5DlB9Dc4Q++Ex91VFJQA
4jTj7XWYOy93XDkE4mWsuslaT7Dzye5ystZ1wrY+UqP9YqVOVb2McTznr+hyOCcKoU8pa6BdQKBi
fA91AW7Wt+W9lfQ2SEL1QdVHeJSNlhYHrakfzpHubLt04Y4LMnl4Jyyaa+QHjbWaEoT27PFzMh84
fhwy+q24Z4TQQi3MXl69hKcS6I5KcD8ClZLEVhT3S1Z8y8wU7yclqkb8cmn9rTqWtitRmbp0Uitq
au5JuUk4YsA+RxuRLzmm3kddlS8UaMorIsh6ZNwzGZzMISgvGX2PdagfRMqrUAjMcXPiGRPcWQiU
I+7dwdnJFnNca1ndDcxQfVIkFa8HUlqfU78FoZ2r6HOLkNmwqdtWVJWvZacVEBn3AAYDqzTGQ9fN
R5X0DZ13IUkDd2Yi4OLD7rVqAbsIu9gZWHHvGjGsstJ/iGxSE19n0B+D50RdetER6UnJqUpSIUwY
Tj8QZ3vTwChucBkhJ/WhbtB0tyJbN7VdHiyrxWqTigYhh8idXV7ZyKb9dNmZ/TReuVmS52vDHylz
xNObzLvZmwsfX4GR4hdRPcI520/CU+eI5TaYOv9KZSGPuXRqyTEzGmx6o/UsrKG+NshkvU2XPLhC
FsjVa7HxeklA2nWQNbpWAhlChmHgJKcBHRIrr7NCdT69F6LOnme/fBaZ3xbnAin2fZsn1ZZKxDFY
CyLjWOWd4buCNfiSBLgi1Riyz3CRbVvXTzcBtsfdbGThwRzaYTNPHUUcQUNKshAZ5JyjsutAJnhE
eL+8j6wLqt3SjxHP8dTcxun4HIZZs8tTX+79aPwMM0KzeeZ/idtpfkjcGfy4aO2dkyPQsztX3iuT
t9ULK2/rTuX0FffQk5FhrrBGpa6DNFnuywWXT+335a6eDbGPwsE/47wVWxSXTy2WB2r8PCYj2l7a
+rpDcbrJc7ov3TFptjFzw1VPMS/iF2nQm1OrYx724lw7CKF40yrMrS02Qw9vMT0bwdYIF1LtOLFI
hCrzO9FmyHmDKwM52y0PgZmRb6h25KJ7xwL5331cO2sHaezBNpTcB/oJ4cwNon9UYQfkXAlysNl4
U8RObUh3CMnSdulgKe0NxWnmQy4zZGdz0T3bk22c57IhWtgIfL5uZHb90g0FASwROW5XwPHtPku7
+lPG+K6BTqIwub5BwKmLCA7+6Bg3pteaa568/iYPxK73XY215CWR1b7/buQlOJJG8iy/APeUUu0M
n8tmNfsjCdILOlkT5crahSNcc/ijmyEYaR/FSXdEGvfRJLHY2p2lYXGz0KeVdZxRQb5H0kQtRDrg
9EnU9pbpWjIJpmZFLbiZb1G0eU9Ry4nCyS/LLek8UCip7ZN1R9Z+Sfv8RtmEhbgUP41n8qcJwWnw
WyAUVR6rNkok13wYxrywtjEaO3qV/Bbj60MaWZQMaHMSKfiLGuIPDv94l2TwKJCpDUnwA7LkOKH0
ldJZJ9rj5TI4mGTqHYK8H18MAjUCHns03aOHs5KNbDo2kATBjifra9py0k1K4vtLQ6TjcfFgekLo
u92CkQKnr+YXMp+IYlIPn8d4CrjEnbIWxlWKUW6wOUjLNPyKAiTWBe43aNvVq5GE/amUwbWH1HrN
wyt6LHsbp/qotIuK3aW7ylsAxlflNb1J0wgO8iujtRa7P3BqhTsndPp2hBulvGgVs7gRLtiFaLsb
krNWJAzVwVvUFlS5R1k2NjPH92zCALlEbBOyQnv2gki0EIjtYhR3I/pDihOctyApeeraPY216wAN
OmmJ1KaUpxa4tN2RrwM6a7po87l6bGB+t2cGJVOeaasaFYOIN9BeBy7cFPOVaS3Tw6U7Hjy3WJft
yFhOBFCz+mt85md0iNXZZbHHj4AChDX6J20GqVVgbl2aHaI6BDova5IbXhex9OqTQPnc7kQZMo3U
EICY9cech+9fvwDCh3+PEPEKAnL4+D8q53gVP+FTY+JZ9WJ38cGd0AdABSow1x79t32DRDSJGTaj
Zp86aRKfuiZaKtzNKrqJK2DtwKQYllQrpsq/flV/8ragkkEJxNhOONvP4hHUZxGmdREfKoNKuhYt
eQxTWTOTXppvSV5g8ulLbEsbg5amv1N2aFTst5gkbwY/3tP/YwQnzPX3gEY1+3lfDeR0unPBKpRZ
7UwQjmqDMuMDSWbXYIoeA+q+/Mg4WpoJqkQhcKFDPti3wpuxbq/MvIuTQ6c36KaNq+z7hc4fK117
/Ndv1598iMg9LGBUsD6Y5p/fryGMU8MhR+pQRQNxH7C1vdIiEzK7JNqCdk2jNH0Ik2rfSVmdH9oO
rKJN2OXTepIPJcGkf/OKNObz+7cQ0ZEOCEXThYv48op/gwkZbmsstFEnZHkQZbK6qBA6IKkXBcRD
+9eFbBptW30gWHGOzcB+gccOgsiSPJLXClKTHYx39q9fmPNnL0w31XheAN78B0TUh7gnu69NDo0X
M6ESQlQX/SociWidtFFWVY+UlATiONeaz5mcWuVXg7CHh14MIS4WLXEgXZ5tmdhA5mKrY401Upao
WCyM7xetRRHVeobXWA9KA+5sA2sDoymMV3+NWrj7+LGUEqM1PfSLRgGquaFOPtJSCPJUpjs9x71T
z821tSiSCFau37AB/fXboaPRf/6cfGJzPAvcQHjhz+KwxDLadIaL3zuJyxmIOQIJQtDrVefSU3/R
aqBGGozHytY8NfJiXtac9svjFHq8W7FjsZ24i0FDHhGzHK/C5q8TzS7x9gIPObZGmUeZgdL0IzT9
oY5BwNa0Ig/xNh5aeVhmLQ1z7Rzwhn4f6IqAheDj8sv+F4n+GyTacUwbzPbf5xo8fauqb0p9+/Zb
8eivX/UrCB1Yv4A+84gCOdZFxb8KR0PzF6JAHfxqAbcpVU0g3v8CoLnFiF0FxtAxTxq2/gcALX4h
Ql8HHoTA08Sniv/EiMeB8tNFHGDC82hVAgklev8PXbD+LOHVRrc6GkOurGY/+FGcDVuaOUYydkoz
sFYW/NN47vSkViq8H/RSMEzEkX9oS5GuIjfCXIQDzrpReuKb9Ozn6Skwjj3iJUeJoTb2pk8l9CM6
ecd13kM9Q9p6muxDd0Q7w4RJZ9BHXzXMnA4wiEsPwQZtRLu29GzK3NUDeJkmaCzqdTxjk9q5CWUs
RUVJL57b+pNgzQeTVuWxJyAELMDb9QrZkknl4nrI0vjW0hNzNac0jCYOY/SgBCM1WRD1p8Tq2709
GMsVUX4M37Cs3hcc34zk02U8L7EDX9dy7p6JkA/OU7aYD/0oKSYt/HvE5OG1mWEDCEoy4mD9GBCd
nKRNvx+QmbdwgZkp90Bg1WFM0V3oLaJualxU4Pk7zyCDcOkH67byw6uYxk+3nvI7YhVhQgE6V9Y8
BtsCU/yq15uL1B09YyvMtbkIcQ6poDr2ajEOkbFYVyJPjKtC0eOX03myTqA5MWmZ9TUoGStTGxi6
EWzsn+hOYrLn4XiOqZ3bC0DXnd06Lt9VLffNYKtrPzUipln7ydOb2pz33laN+JsiP1f3S06uzsiK
vfMQcm4wOmGp0ZtfzwoITPrZLFO1txonO/RDTK6kHUYvQ5DWuyyLvA/SA/L5uoeGuI5d7APFZemc
9P4ZlMWwSZMgODAbyx36D3JN9cZKuxpPHr3FsrWGXwJZjd/jcQ53i1kBR7QRD2vuG3Ev5lEV5zlr
nhH0Z8/BVM/vNBKyNleLa14TJjWcAgNYty5NPuQ0ZHFsCIREnMX+TXB7cBXpndzR2zlE4DNwNwu7
4Yj2EPR1fj/VLaHmpEbc2ij4T6KlenJFUjiG6dQySv/QG30676TSMx7bJ1DBolEDTNe77AIkLJPO
udLogn0BGlqNOYCbZOtqCQEibIFTfl3YROc4OFFtuHNwTGWV6Wqyl/LOMNwDE0q+olS4vZae/V4X
rR+dW7Cq5ISb5tVLpf8AJ7GPjMAyjirtRWTvi84BSkCzOVbhV8RhbbqNo3m5hUBWd6q3g/JrWKF0
OdNxhfmz659dzIlk+vSJ7LdF7j+JSGXbUPbsZUUVXo21b5erMFJsdA3hCyCbRpmhFpiH+NAIP5fP
djGKfNq4ZEd1yE1IPEejptxAGUhfCBG75aDkfS8H4sIoNKo87beJTOKC2rFbm2A4Ny0oh/9qEn7d
Qi+5s3VfTWEffVA6oQAclnDFCbdKiFIQW7OvH7lyXTypIe5Xljdh5ehNNU1vdmH2hb6p2TgE1WBi
Na7pjV6R7Utv1g9hZDQlMAUjmb8I1Br3PaeOgCuFuNn4aCUdiGml15qq88XHLJwu39uomZuDP7d+
tRnocMpXuMiicEsFLD8SkwpDD51jIJ5Er8CIqYJhxRyB1Dn7eMTTkgo6boeKuZx8yQyzYBpW9S2S
Jrv20EO3idOdQMNckwQjkPXYn3yoiqTybsmUnHauphFMsxhARlze47UHwPuE/t8+SQ+UYpVj68Og
V4bjPmP4vK5C0R7zNOS+n9xIdzhT6WP3BObDDSZ7QkuDfU111V1lF+cFW6u/kpZbn6dEh/eixd7V
YyeSFYYtX6cbYFTb9FVP0ELm2Trtf+8aVabvVUAki0rmrQQ2MXYmCMGjXxCb5dlqsdZIaw2G3Kq6
QUxFNdbgezed1w5vbgbhuYKIPc0sPKuilTh2JhHvOwl7tFqWvjBXpVrmr+3cfuEZJW+0wh11QIRQ
cUhxNdpmaz7GixXtEBUHz5SXqnuB6Y+HQ1UQo+mr27oLUNIYs3k1oKL5ukAi382RtVG+Fx85OqMD
gIv5KfetdIOsL3gbcCTWKDPt5pC57XTyF3+5hoUOVuBdFMmOc/Y5wZN/RX3ZcIMqd9cZlaC8zVyy
deckuOWygRK2bI6WO6IrMsS14V4Rc/i8+HV3nMnKYpKvlj0NDC55MtY4rhdFPshY0HcHRUWlgpzs
4ATOTFUrcUWbRoLOj/x8BkvhrmyLLK+YSL07MiqoilqSfCuyMN6TOYh4HEoFMIi+QI7GRXxygHd5
Frph8z4Edndt+Yv1bSDWdud2hGFQc2gdPNU6r1R9NVtSDeNNA1OxQzbcoInsipvcHNuXnvvwmulX
3oHOh2fEXhXRY1V2JkGQRdRJhpucPFvCDQvvQN3U5zYQ6XnGxPUaUUN2E0UW/DBqSSYBEvpwXRJM
XJeOeaMmUkzWKXf+nZv50z60Pfke+BXh19SqO9PS3UsFkrgSZeAdy1CFJOMky8miLfDLCJm+aqbS
3OZkIR9JNHuNZOVBHmNXLSof9SS9GFsCFGWwMi00V1Vk0pNYt9cT2t6TYyjUkjz9kWkR+bwRViJQ
XFvds2GDuG96uqogf6EjQsx06MInj0JrXCVrKHRMj1Vsk9JdEsDpsdZSiatj2SjmcgJuavIpNySh
u+/2FDBTwMctK9/MOAmkzMnDrgaQJ/+R+uoAyRYqZ1o6n5RHLeb9f+f7/403jPNAJ339+/n+uXtP
fjfa//iCX0d7ciwotTLRKZlYaGxUSv8c7y3daoMqCzMgnbCBKVgffx3vBU02BHNYqLf+Ndfr3A2T
5iWYK9I1dCDsfyAsuRhofoMhINMi8gMQAQ4W15T3s2SLaifCB+Zgvg5hlqnXC0AD513psYCXJbap
fMIQT1gkTI1yhfqw5jndT0wwd3NbyYPEBH6ytYsgA5fcXvQZyTy7dyV3PiNUXUxpRM6TM5r9QFRp
6RH3/2D4M2g1I/2Adew5IVW6bA59SRoWyftDC4tRRMZtWAoitGqZSeJUbSiZ4LvT0IjXH0ZwkWk4
xn5PJs0xwqCaYZcI2uGxGXiTH42KOQPGG+3JNs5GyR1O4YND+hbjpsmP5dBrKISKS5t7HkhhBtMt
BXqLsUhvEKIk+9a3F0InKy96qkqyEBdykg78UvWmWHrjC8Uz6VOQCQmkWiYZMx5JShOW+YW0qR1l
Wv071jg6BxTs6irNJfYXxv51WA8QP1hDFt+urjLizFwfiUJOOsF2HKFVTrZ/6ZrJyNm8SeKcxplp
rDWxSnvV/GjMVk85DUKNTLtZG9f29zZxZz2e0kuhDSLOyNLnUD60+fSAazaV1w2xXmw/q9K17XI4
/vdE+F+dCC6c81+dCC+pjNMqff/dqfDji/6lOsMPyr+yKf3Qiz3A8a9Lf0COju8LHtI+YTo6APqf
p4ITolVzWfc5BTzP5mj51+GAIA04EJUXLsQfgrT/4HDAe/rz0s+Pd0hG9MAjXF2axX//DcJIGSYJ
+3NsHYJgriBYh5p0QU26LtXcntPR2fIQ/DxXAcwsbU7Js9k38Vpo4hYsu79xalJCQ03run5kRVtJ
yPRdomlfqQnguoLOXYGHHNuoe4rgA/Wzrn03nYY7ZiN5g58h5qoXWzvWmnLkeTfYhvxwowrhilbR
ouly3yuTCJz1ZCv33WkIQVldlCqdVxvf8smfnqkiKKdvICWhn2GwE+NNUvtbWZKtEE/ZyczyhsDi
IaqeRkdQ5buKjV7c9B2HzsZOauPJEC4rHUPKsMW0A0tMwvpKlWkrNr7tTDeWnIqNzJPgc5EXDNKq
GwLeltq2D9Y0xoQGWf26zz19tNk614uIZndntQStRSr/IsqlOsUj878bLGLjovX6JDPFgmpFYmMQ
wYT2yRlfbDub9ZbGciEU6mJKaZo7ojhMfz9p3R6HovHWqQJyQRHpkJiUd+YpiCFdFUPrvzQqpYbY
91CLbxe5wLRMWQRxE4VaH0fofmfftqkDJWK4yHMkg9d7zzEKb1OMzZuIRXCmmM16IsVfv8ukaGOg
0IKOMIdnQCc4Wk+U5GgRQuNqoY1TsAJJrTBSjoNS3+8UeiaHSFZWd3dgVwqSEJjSkC2CkbHq65NF
9qw+efnbwsr4XKPGYydq+4o/NyclX+M6cw7Nq5UlBGCjG3S7EikesWLp+hI41w0CQBxfAujyRTgY
0GXer/EAhy9Wj04e2FgzYXrbewLX0HI4pNv7kR6KZT91IeoZrb9oJmjyvegC5l45qeUUVsTarOYS
NTOdNDwZM7FclH+8KWyb0BNdjk3iiqg6XgCCE0gVP854dy++RNJqICbiaCDVwgVRyzYBGC4tpT4B
zjfRoHU8qovM+Ng1A2BtXGfdB2wcawoZNAvSQf1tGTnB8IssA0AmpmBQA2uRVrhQRsa3nzz9ywcL
mX8rUG/eQTlO/JulhQS4KI2mKeFjWbS3yot7HIEGqggy2W3zLkgHD1cEP9Hze5D2wUC8Be3KtflD
O52NqB5HmcPxOYKO4I0Y7WHZS2mJd5M4J5QEWuXsmeidW4Ikh1XrTvLApuqK+4sOKnd0PiRsl1Tb
yOvRkbW2VkvGTsGvNZcMuFB23qvQIUAvl1cZ8NCND8Us0oo8VZcX6zYeVxlNltZNKAv61opcsdoo
D/3aOi+HdnnsxrzOd3WhP1IoHf2eZLOpbro51AkuSN9mgtzVTThrPuCHaM+o4cLyWmvswhK5lj8W
nFB+BnwuStOad5q6/L4sWsiXeYa+piwbE0DsGkG5r/tBxxJa5YTNs8knAPq8GzddaC+kRHnjA/P8
dDcQEv7mcKVhtal7K+A6rUoaGkTYnLugX9eNG8zg9JgOV8rGVNqXVYxCUCpCVU0/Ol3sTXyYxK0S
5W89ZMncIWSTqnlDr6uinZ9hhxy4imnFC8rdQq3A2hxirSzo1NfMcCy2ZB46L/ggpsfAM8q1b1PM
i3qNEMAV0ivj7JnC4LcrczLzl5qUz3U3ysLZuGFFrA5vGePcFLr+YbRC/2tLH59Dw3YdOFsmPHgZ
W+XiGNNufnQu1tNZ2/UkbQZnjz5eorrtcrwdLVdsyfuyY1QozkjfD7sdO5Rojg5N3oTkBkmyljwx
7iurqR6KgfRGTH4YZ1d+ntjPYb34O2OU8zfhl85VhPXqkA2B9VG4/vISxP3k7zBkZmeESek3hzyV
p9515yNUHblRWRGt69R4hj+TLwyLakPBUFcTnYPskPQeVChIV3GL4/AswqnamUE5bytSsb+hXcq5
AwhGO1HZ5Ws+yZ8FcujIeSPnSREjF/moJGCkj/0i82tmL3fjQoHB/06d7a3TaPHPbtzeSE+W31w3
TMQW7wAb9zS3CEe7KbgBbnpA0mRPW9YBR65J8lXWuQAobO8X4STHwSQQSKM6C8qdjWrz5nrsKzLc
jT66qwZqjykJIVzFaPoHq6o+OfFI3k4XqiXeD33qnBvsb/Zz1Dj1y5gU8hH07S5xhxZiXvNJsaL5
gBXlsfKRiOGC7oLbljK4Qwows0WdY36K7XHCgxg8LUDhrz0Fj/uaxClQnbGqdbNNUzSHQU7hNnfG
w9RQ39U39p1S2Ma9sklwJlEafSb9m5C2qO3Me5XU9XayyawsMmmtyOmWdFQPHcArQeeVuUmiZPwc
sasX1Lv0brYzy74HEW0LCl8MSxTIydt6HUxm94Q2PHhL7dBUPAod87bPiOYsTaM5Dh6e1TW628/Y
qpoTKXH9TWebn0cZtNcNcFEH9jE1HnF6ER2M1AJtBjIKHufQEKd5yqz73PK67wNJY5/nEHv/O9BN
Mdxj7Ing8SkrP8ZFXiEqlJ/seYnuk8SKNrmXoxINrOk8dBauRMVIg5TkqleOcUvpFbC5TdIrmpvy
W9HRXt1iSd1G7mzfo+4Z3sDCo01M7Odd2IQujs+RPKO8omp0ZcJe3oBX5teIRO1qk/SmcS/AUja+
6PFSlQVYrvCmq0aV1ee078TarZvnqG9wm5nypeORuEUb42oS4M2y42OG6flszK74NI6xU3LPzRKe
RVnwPiQyq1jEtw4G5uvel4DdYwf7anc0JVk9p2bdTHgbk07wGwa0gSXCKTZxAxrCw89Atc6lQl3I
ucR8e7AL6zXKhL+KCw8Hml2LdTV2+QaTXbGx2Os4CyEhElATnhRhtGxiQbs6+K+wdqFwTCR0duPc
B7HwkIzK7rGWoudBX2FJQ1zcrfNlQs/UkTQlc3fV9PGzZ7bWqSIKEFHOhAyomt1d2JXlY5qR9QWg
lhU7m7TizWQXhLs25mSs+s4Da5tVktyVGpbPHXN+MqUcTrNyzFdD8oUDsYDXnEAD4j2ivTZdGd47
gMH7puoT/tEWzckplxbNG/TFeq7UuO1rnNiE0NfUIYisv09Tz9zIyDsCi6IBy+P5GcV9hEW47F+S
PvmUEdG1BkEjGDGmBOx5aMKWOIap44mrnCuvKafDZMZIoMMkgHfBq7nqZDYCL5dmuBBQ3XvI+fLE
5U4ou3zdTNTVCUh2Bq8kxGzrl8Uee2rw0mAHXw2k0z1GWe3v1NRG2ZbH4XgIcHpsSIoCPo8Il56k
Bb2uDaVIpMRmmWN1qgXANw6TuT9NUtQ7BAmTs+Nrpmu/JJVs7XPefGRt730PsDtvKXN3l0MSdsXX
xvcRO0uaUws9WjWloupomFsau6ySYivdlJcabbPNQJXXQR/012Nj2ZsIxZyuqIBRQ/dygvAebhbs
Kc4zz7f8uqsKQMZ1Sa/AXdbRZ6Nyt37oMWV7DwUZk0CPRihX1B0wFlSj+JJbthnvQlLDuIFMZkHg
uRzbyfRIF810pnRJbec+D6d1poLoXjEGXNsFyDeCAyf+5JcDIZKLQ4kV6cZvMcHsD0s0EgZYxsmu
zfv57CrXvWmrpEVY0rYGKd5uf+XURXeaEMbsgyqd7iy3U0/JWF61Y3tqgmXaUJDd3paYF74SOmTu
h66VV9bgRnsZBy8MauPOJ1V88KW4z8AdCCMe8jzfZVMZF1cEpo7WLg0XwrUQEzYZrd9Vna1K21se
esdsvkx5SUoJR15BbApS8ZUDzQORBeGT99Iov86aBzJCGCEjwa2/jZvU7b8EXfPU9HMFcyR/8Eil
weF2jCYPZ7LjP9QQTs2FeqouNJRTme/dGDbXEwW8qzTgWjiiwor4nLOZesA8S/yH8KLSTdHrhnJc
ybyK7mot5dXtFTgM13ijX7Hm15SgyCD272K7ae94+h27H6Lg32zydz8Asv+p+vKupqlI/b//8wf1
kuloUh1XECkhAuvf7xfjOBxhI2PmWl9KQZoDm6ibJvbTMmM/CqX1dxIyF8Dv9xoSU7vJXBtlgAlH
4GqJ2W828SIZZkAvVR8qOMRzlzC6Kw7m99zoIILsuv+aFKYQN/EQ9M5RSiR/85ocg6Sk9z1Dkn5R
z3htJeRtKXVsjOHhA5A2WPqQoNMf8poBUCxVxNhWavM9yuGQhV50y6NNIoPcwlrIQ9pjM+mazH2v
3WHsHhX9BWq3dBaa3HWlDZqfF/YJnM3BxMIWR0QupE6sNeOcGE8lNtS3sZjVB5dM9Z1IlerRIW+O
KMdLDAhisebNxPQw0fuDd1mfnSZyTsuI7hdD9YryGxaH/cVFOvMH5a2oGxT1MrG8aausACOQ3oUv
ZoO//tA12vEbrJT2Uux3AqSGfgkEsT/reHImZLJFzRrJmt6XkS6zG/QWtqkfkNrX6f/G3+o/ubr+
IM3TPwgDEGMAwkH756srkGxwLSbxQ5FgtACcKMttV7V8PpdYAZVqCyBJISwhMEF/J83740/HzRig
9sDRQe/uzyFPRAThrZhJYpVZA50/kgyWImBiftThBgQqeyuv81kCjLFkbfvr99hCzPLTmwwETmNs
aFtaavfz7z5mLmb5SBKrazV8dzw9EKy0YWDyyhRrs7C0g2cQc01YysVZK6uexa+K/eJA8Lr1dHlB
/xU0/Z2giTuNK+PfEx6v31T3P3+Kcf74yn9gnP4vPhIYhJ4EhUJ8aCDzHxinjd6J4CKUcahBTVDQ
f2KcwvzFw0du+gEpekhEtdryH8Im/xd66Dw0mGSQac4i/E8IEKL3frrgEEnBsCAR9mFieJX6qP/N
yRrPgh0/i5OjKnFN1EFFrnNlN+rk4L3awHWDM+TYUR84TUF+Yli5dEo3hR5/8oREi20U9f5OdqF8
pCrDQM9ThC8pypM9ambdNaonKlaidtdf5qxJj1yK7U/u+qyP9LQhmMqQcRU0tOWutxlCig6wyU2H
lnxTkPseEG2OJYRFED9blUKqPbgyWodehip8fLEukyFii/l56YZlza8EVDEY5qbTs2Ssp8ruMmBS
/Dtuu8hg7KTZs31wEXWc+RK08NL0mVBr4z6NmkxtEqrkD5I96noZ52o16el20XNupifeqJnJuZIq
uUOK4LWrcNG/OUCM2tqlhyZez87kwzMNJ/RCPcaJ6+6ASunmUPxnzFvWKbTS55r1RFP/w3UgZvwn
DG5Ga9abmF2EjJxUdI852MJdVFsUL1/G/Poy8tMshTq0CIyFVAlqW+hbQaKk9wSPPXDDa4bxVaw4
ooYftQ3422hyXvs8bw6w3mdfbx9Wn9zGPIO6jT2TWbrx6VldC3cUhEbFizgTozxgVqroWAhwvq2i
sjsghumehZoZDhtqEbbGYMu1yGbWI6moKSTGtz8THXvoWKJSvU31eq/Ko+4lqlAPhKN8JoxckEZk
Vp+p/52vrIRRkVazBHEF7bVW526KLI4flMA6wvxWF9dYR9qb4rLmhbTv+Ss6vbzbuFfeXe5Q0Wok
/vAWyci+Jxom27qxN53npfnWXZZJysO8bdSm8d3CRnc1hcxMmYc1Re+hhd5IC4u1sq94ylpO9wn9
WAWo6ufH5LLMjpfFdrosucjb1Gd4/P57mg3WPSu8e8ri1nnMPZFtqALumWZV6607yhE7LNylvAZZ
/Dziyb0xGgr+7NH8RnbfZ38ca7Uu3aqlo5StvND7OfSYpTalnIM3CIX+aTEIw8pIydh61PFSUnZZ
9c3L2h95dVXAzY/jZ6De2tyQw5s2W2W0asJ/C3aAaMneuj5CsbRSg3k/aJQh13hD00J9rCfqJe8H
4IjRtd4WFb6ZkqBABh+oChNSMvRS2nmFz2C+HzS0wULlveIEfEKx/80kqJpmQw2FSA2KuAUS69uk
IE0b6326zhLPPsScOQ98B1gDRyVIH9MTsvj/z925NbetHFv4r7j2O1m4Xx52qo54kShZciw7sZ0X
Fi3RJAiAIG4EgV9/vgFAmYQkx864slHBo0gNgcZM98zq1auL2QFiAV1tEcU4jPJVWmi3aQ3LOHOK
Skd5svsS1rBNIhCcREmnG4Hp7AW6kwicp6wRH4H95IBAnLGQgqmBIY2q2fAqn6uhy5mo3NxwREUF
30tB3S8OSM/cpqY+n9h6tJ6tw7k6iXcZTQhttHxVqlg+0c68NC+y6mar2IOrFZ0VLn3aJ9MwWxtM
zTk1bK5SFtOtQXnc6hD4nw/g8eNwExc3jmdPjS2Nu0WdOGeF1PAvqGEy31PM7k92lg9STep0hKQg
TXnpnXi98XVauLCnvNzTMXu0V8PVbbE3qTjJN1X1kV2QOTPB32/BcgbUSgJqBDe5QmMjhPooGPCQ
4p3Atwinm92NVR4+w6+yxlGSarNDNa8mJt+6CUw4jWqgx96FaQwO6FtFsYa+Tw7rdkZrAo7HdhK/
191E/wiZFkqUhbLl2lTXxajcVSWsuHlE1jbw/S/Vhqoj42DTBN1QhdbinpyPg1o7/SoP8MfdZEpP
HCovq/1dUK3Kb/kaDBzpf5tOlSsjgP++y0nXpA8GTaLH9K3m8Ly26O0eaUo+m4dlQB8V0YU+yP9F
YIGmlAX7q20VF0K9PBpUtDAtCjTmQy97oJZcD6jyttO3NAGnD8BK/bBCf/ZKH4TKjafY9FzYOpvL
wB7QfrVCxYAK9QuVADuhhXkJuQWFOC3ZohVd0u5hjqzEzCqMw4T8onJjZdR9wVVwpulO0d7mture
HLa2BzgX3M+timbI6cq+LHYu7bHnifcNHmMuysUckNAdvrdQ98HY1bV4FrtqWF1sVn48VgRFUI1G
g+igUdPFEr1d71benaeQ/vOpwhyVle+OTc1Tr8ssnk+LPL45hGE8USpEE4EWD6NVuKO8KQhAzHWd
BHpurGdJBc0T+Ga2MlEKd2nRnfvFV1gM+URRS5W2BoQbxM1nTpKurkj16+Nw7tzt1fl9lm51tJY0
GsXme/N9gZ7CNEG8fVVu7nMlHbwv1pu/H7Dr9fwArTRRgruVHVbTA31BCI0e1VGUNqXW1Kw4cCPD
R88rc59no4SMzT+oBuGInWPX+zj3VtZ1tclKShSoboygSVVqgiz0AdWoTNFLCh4pi6ctpLV1KmWy
nru76kPoKe7gc5Fqh3LsgaFXY89MBabvb+0KVUc1oBuYzRmsvKLb/QffpwHouNpXbGVQHDLu9j5Z
NeTRwf012q1H8JfAnMuIZvMXSl7F7zQar67HOyrIP+m7/PApjJTDtZ1tVMSLtullXKLQOdqH9gE+
VOnvrxXLL3D9wRYbcHykj7xSTdQQj+n4A2tRbpwNbd3yDUKlbq6TzLDDe6fKvetQCVOyFubEtt1i
WmoOWoRaPrhMMxpypqUTTwsnVqd6km0oI9/iXv1Yx0B+STIKTtbqn0Y5341tJOsukp2fsukIdePK
SypaKSmVmV8U5FToyGnpVXERGTv9Jtnl4XqSaQmUlAutzF3ngsilTE0Yw3MaXa3h0aY2DUQqFHSv
kZyFUF456T6f1aBVsPYHs0Ec0+JCmSs54uW64b5TzYGVjaKsir2pb8bUuTtuRTG0nltjfxUrX1KK
filt2Sib9846ie+p56VfgWuV3ijiyHyZevPDlOIV66pS1wcwO5963QulTGxOu7DHPwV0LRzPU1d9
G26E6GHAy/9c6Z4xhSx/qWfznI4tsN1LgVHp/L83H6WRvifVJqr+Bl66muiHQXhnlBbpLHZAMUV2
FBnMDM9QPtHWYDOCBTOniUSuI1i/K40tCSc/UxBvzLLPOO9qomOkGxK8X+Hm+ixsUwkveKNAM4HP
GZEEqr+eFKg+lRdJbmqjLANVGBnWOny3jVNAX8tf55PMXN/uzGI3dYswQ+3ONmeULO9Kugk65vs0
SHIfnu42uDQEndflpVEekwLfoetbPh7mzvpfyFl6/9BKy76ZG1BZBWPYpv6brdl4vlJX7m2omJT/
l/bnLNTTT7Twoz57ZRowNqvVSDuYyiwBhE9G6WZjfdGp/S5GIILgGWjtEEs09zagH/1So00V+hme
usCfetdeMUB2PzZo4EPZQwkdP7Tn00EM43wMTxOGeRYCom4z/R5UT5/QtAIVd2rbJvQ8dC9BGPOJ
iXrtTWXvi7syXRX3KSzni822ACw0acsRUQS8KCEJxxQGRcZU9SK6Ae/UHXiLts9GYYRanj7PYlov
rK2ptlfsR22rHd6SzEfMM652H3YF9KYR/nzzjUx7+pFGYMHnlaoEK3D2jXsNg2N+TcJGuVZ283hq
M19vlHhlvderrBghlE0bt4reJ4MKgi3SxrtJubVV9v4o7pvmnIwkyR8f1xxup4WFfj3yP9vZQQFy
36FQ8JGKMn06UJJJtos377xVQmdgAbluBPiKk9hTRgj+Htkw01Pq/W91wYdaC+DWFxBuWaO5vgB2
IwHx+jXY67FHoelRzAYKKHhdo8K0PAEgFlDxPouKR6vGj3cCSt7XqHIhAOb/rfN/C2SIPqqTmrb0
Pl8m5f0SYYQsPZJ/xKc1lPkx+s++9OOB3ix/ijD1QolUfVP1Hf9ojGCReVn+uPzzD90cUutEu1YL
gEpcoAkBmlHtxwPHGgIxQKoyAAjEBaMJCOPESK+Z4cdP2Njzx985e4KHKN9m4j2svG432y5p7BUb
dEY4sYE7pOyTkmag4OMzntrAhWqqgmroMAbqq/nB/74NFkiGbcceXdi9h+yUBQeF+Rl17hUrdMb4
bgVDHRKrYM22E6E7E2x1SO6L+Ekdan39VTOh8wTNUpk9/vkHBL7mnhpc+GmN/spy0OgpAU5MvcqL
U4HlIHQYdQ16cXP9RcvhVSM4FMbX9yRhBOY7XSbQV27fNHzI0/Vgo+1n0duZ/EljAxDAv8QnvGoE
0ofKT3qFzhjf14MOmIrIAXxuQQzlwqynVoBQahi4DENxms/7tx6oOJGdCsZQ4zgp8ibNq4ZLf2oE
VcVrCI+AwOPRSD2bCpQByBuBiU4OR23XQydGuhr9Pl3VhFfczITerQchSgHgf5Z7+OX4QFWFLRKl
JhP9dA7YLBRqOUhv6T11By/Vmvzq40MSR2nExivC2xYX9jy1Qr0S7JYj3jN3qKmGYMLLvX6xESSr
ROF78/wdd0jTW0AuKl/aidaj3RFUPyKY1NPr9pCSApJuarsv6Dw9AB9tehGlwNL93BfYdSmSnBGc
IW6QugXSyfXVNYJiDk2hyGP1LhRCW37WiexXPQDFY2TvIYyw+6uvrh802UAriGYfY2VT3tajhQD5
4VkK+petoAxVDYoO06CZ6J1g6LhDfsaCzfN988is65EVAEK5Z6mVwFnJtE00RAisL60EQmIjLCIy
8P16epShVKShpB5f14d0K3PpMttujTsrwVGG1BmiUIJbrK/erQSIZtJGwBtSW4paOSeN052ATUGp
Sv8oaBbN0/cOLuC16bL7Ac0ZIsJFa0a9czp02A2jOwDXCiE9cfUvGNBzT/bxOR3a8HnsJy/XtQL7
AaTlCZVtsOjdEkA7T5QnSjkCAyl/BxYfAeHFYAABCDPQZNMR+vv9coREKUd6FrhDdoTUObaxUOwz
T10BcBFHZzAzWhbUV+9cgU48kAYJVPAg3THw981TdvaF4Kc6myaX7MTTLOnXXIBAoEmvBRH0OCG0
x6NneBFhwdEdByt83zj1ywrsWx3wHTmPgMICynyA6fT3EFdna+DqYO0Kmg1K+3n//KKlakxgKSvo
DjHQYLrzsuuruyIc/CY5BbIOzYpozN6jTTI0fEd6h2QP4SGI5FH3jGDiFjENPP++7pBcti+yk0BB
MBCPaMHGba7z4OCqOAwVxMhpHULvggOAjpCRlVoKhgluJCDik6l+GiItd0gzINjKKDPUV++swCZO
2i3iEGgPYmOD8zlgW0Mb8Txwhfbpm0nXI0eg0U1UdiWAnICNkSqx2yNBxx2SWkTVlrRaa+c+PT5H
2CZE/ef5NHbJDs+OYM7Lu2THBC1QhFpG+3nvYqL+gjTLrwJHQKicFh2X6oBmoXeCgu0MxeaJeobW
Cr07MQAiin7qcu4Q+EznuGCiL11fHEFO3aHNgYlDpUaHs766Q5oRSp+b2P9Qq8DbftkKIqNWq+Qc
yQi9WxEamQ7pcxPnIlH/ZrL466uzIlTV4vRs4hWhXYir2Zb2yjvaDhFNbkUAl4GjImrx8olBKL2x
fVA1Kh3rn+rT80Odkg2OMLCELC5npvodPzs3uvhNRWBp4NbN1TsraNRXyM4CEHWyZyLB2pih4xfB
ENhLCwChrzl2PIIrHR0QKXNIILnHvAKT6yw6iLwDKWgCyJOVWHx9WhFI3UhHB2NIagGhnRPO4akV
0GcfqiwJlwxD79YC2nONm5LYL9owi6jWJLXwtOLPn18BcBO0nOMmoYdWEHXIUnFB+EXa6thP0ZHF
dWoFm0Qj/RQcSmGbtdC/PQINcqSPz7xqmEVQL17mppJtAU8k29rfuWDg0CTngkHCkTdNWrkFjDrH
aPh+Q9hXtMrunUMQ+VbpdDMOke7KoqS6cQidpcAmeshUg57TsoB7FBCYmob068ch8m5NUbxeX93n
r1+/QCzb80T/ZkFTwi/nEDkgG5qgqbeHJp7y1CGSdbeImoTF9vPeYUmoqwrFUykrAKZAxOf8DEW7
uTpWcAFTYLGTdWzCQg+tgEidrBXgIiEooqF93Rihe3RUODWYCOlwqDha6Wc3ij/hPJ7qYEZrL3is
K2C8ZfpSocxrXzhWfjz/vK36EIR+DVXvsy8KiY3mt78XyPztjMFd74VPPjzujevfaf+9fcDnP332
W8enOv7xylsmi+RhjR4hxTNle5t3i5Aqmv8LFl8X4eK0JIM1yMz7fid//nF2nyfv/98MnPqdcQUk
Lz1u4lXR9nzgmi0uP7C/2KaL9HiLdV1GTcGWHXm0CLxvUdLRf264ndJjI1qaLB6j07tuCJPyI9Ol
6iHzHvLsbPCagyY7+HgZLIpFsjwduan/kB65LTJ6E317g0xZHn49l91u+FOyvzLF6t7j+SxsqEmy
I18uI7TCz0eGiEPwkR35Cot73nGcenrrMH2Of3hRBOgp4P1oqc8eF+uzCdgSdGRveBYE3jbyzldk
QwSVHnr76C06XqRh1UiPHBXnL6+hJsgOe/PcNzXZfumBGSB/8MvjNKjnRZNClx36bZR76TMzN/lp
2bFv6cV45j3ajK/8uPS7XGwfT83RplHlh07TxcM6T5dZdjan20Sl9Pjew9pbLbZnt94kAeWHFh0L
o+xsZre1GfJjpwifpjT+OfNNSK0LquPvGD3Kk+7QIg8kPXS0zTo+BKE6kVWQHflu+TVZdHZPkC0E
VC0/9H5xHrfafJD8wMWbq0W4S9feeVhv0eXfMf71MkmX5dEI9T67SWz+jsFvlwfv4SyMkTUViPDv
GPwLQsLHkdr7FtCS9NC0rl2/GS2SiEh5vjhBXX7bD4wXfnftN2Cx7P2/W3vnFm9wR+lh/YAdyfmp
RmsSXtJDJ8tVt4q/RgllB/47TWHTMtgvOseEluApO/z9Onpcvpmlz2JbU38vO/yHKH9lIrZVG7/n
B55PxBaklB3+hy15X1e0+Knt8cfl4fxU2TKXZe/5tTZjkrf7z2USEtmOzkl4q7YIV/aGX1QIbfg5
skN/WhB3tiuEK8/vu0ZwpQf/d/Kmkhb/5KUP0Tb1zu+9QRyl772MUN5YnVnFqlG8H4/8EtL0lK59
jj8dRVFe+rdzcE184yFYLpK//T8AAAD//w==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solidFill>
      <a:srgbClr val="95F3F3"/>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gradFill>
              <a:gsLst>
                <a:gs pos="13000">
                  <a:srgbClr val="D1F8FD"/>
                </a:gs>
                <a:gs pos="96000">
                  <a:srgbClr val="75E3F5"/>
                </a:gs>
                <a:gs pos="65000">
                  <a:srgbClr val="95F3F3"/>
                </a:gs>
              </a:gsLst>
              <a:lin ang="16200000" scaled="0"/>
            </a:gradFill>
          </cx:spPr>
        </cx:plotSurface>
        <cx:series layoutId="waterfall" uniqueId="{B5A1FE14-2647-4D7C-B286-46444FBA6559}">
          <cx:tx>
            <cx:txData>
              <cx:f>_xlchart.v1.8</cx:f>
              <cx:v>Profit</cx:v>
            </cx:txData>
          </cx:tx>
          <cx:spPr>
            <a:gradFill>
              <a:gsLst>
                <a:gs pos="6294">
                  <a:srgbClr val="FFFF99"/>
                </a:gs>
                <a:gs pos="96000">
                  <a:srgbClr val="FFFF00"/>
                </a:gs>
                <a:gs pos="34000">
                  <a:srgbClr val="FFFF99"/>
                </a:gs>
              </a:gsLst>
              <a:lin ang="0" scaled="0"/>
            </a:gradFill>
          </cx:spPr>
          <cx:dataLabels pos="outEnd">
            <cx:visibility seriesName="0" categoryName="0" value="1"/>
          </cx:dataLabels>
          <cx:dataId val="0"/>
          <cx:layoutPr>
            <cx:visibility connectorLines="0"/>
            <cx:subtotals>
              <cx:idx val="3"/>
            </cx:subtotals>
          </cx:layoutPr>
        </cx:series>
      </cx:plotAreaRegion>
      <cx:axis id="0">
        <cx:catScaling gapWidth="0.25"/>
        <cx:tickLabels/>
      </cx:axis>
      <cx:axis id="1" hidden="1">
        <cx:valScaling/>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206002B-8F00-40BB-A7CF-85A566D5AEF9}">
          <cx:tx>
            <cx:txData>
              <cx:f>_xlchart.v5.12</cx:f>
              <cx:v> Sales</cx:v>
            </cx:txData>
          </cx:tx>
          <cx:dataId val="0"/>
          <cx:layoutPr>
            <cx:geography cultureLanguage="en-US" cultureRegion="IN" attribution="Powered by Bing">
              <cx:geoCache provider="{E9337A44-BEBE-4D9F-B70C-5C5E7DAFC167}">
                <cx:binary>1F3ZctvGtv0Vl58vFPQI9KmTUxWApCjJkh1NTvyCoiUFU2Oe8fV3waRsCaFtnYrurSLjCksEmtjd
q/e0enfz33f9v+70w6Z80yc6rf511//6Nqjr/F+//FLdBQ/JpjpKwrsyq7K/6qO7LPkl++uv8O7h
l/ty04Wp/ws1Cf/lLtiU9UP/9j//xrf5D9m77G5Th1n6e/NQDpcPVaPr6gfX9l56s7lPwnQRVnUZ
3tXk17dulqYPd3V419Rv3zykdVgP10P+8OvbZze+ffPL/Ov+9ug3GtLVzT3acnIkLEEEY8L88iJv
3+gs9XeXDYseWcymNqHi8aEXmwQNXyjNF1k29/flQ1WhR1/eZ42fiY9r12/f3GVNWk8j52MQf317
k4b1w/2bq3pTP1Rv34RV5m5vcLOpDzdXXzr9y/Ox/8+/Zx9gGGafPIFnPmY/u/Q3dH7Tm8+bZPM4
SP8cGYaRl5JTaaotMuw5MrY8srnJGDWp2r4en70F6AUC7Qfna8MZML+9O0xgynDM0tcEhh9RxSh0
gm/H3XoODCHkCMAJJYV8VKmtuu6A+blA3wHmseEcmE8HCYyb6azc3GeP0/YVVMY+UsoWwuR0rzEj
pjgS3LKZhC49heQlouzH5FvLGSju+4ME5eKhe7PeJHkVhOXD4yD9c2Q4O5K2kEQ9upmZMbMmN2RJ
qh6NHX189lZnXizWfpRmzWdQXawPEqrfyniTVpvqcaT+OUqMH9lQIJMRsbVs9nPLpugRZ4oIIeyt
fs1igpdItB+gby1n2Px2eZDYLB70ptu8pgYxdWSaNlSE7bBRz7GxxBGXtuSMAMLpNcPmJRLtx+Zb
yxk2i+VBYnMeVlXWlOEr6o19xKQFpeBkqxewXk+D6ElvLAteR+ywkY/P3lq3l0i0H5tvLWfYnB+m
+znfhOlruh1xxPgUiz0qzSxUk+qIEkm4ae1COT4D5mfifAeVbbM5JIepLu5Gh39lZRq+ZghtHVEB
YBTZ5TazrJMQdSSJRS3CydaaPcflZTLtB+dp2xlC7m8HadA+bhCtpX6dpY+j9M9DAW4dcUKYsGxr
C8BMcwg1j4SQ/KvNA4JPI+qXybQfoadtZwh9PEyEHlmcN9lfb5AxNMnnV9UmpD0m0hrCYL6e+h3L
OjIJgmrJdn5nZt7+W7H2w7X/W2bALdyDVK0VUtTwfvM4t/+5XlH7SCghCGWz+M1GjGBbjFObbWOI
WYr6Akn2w/O14QyR1WHSOe+D8BUZA27CzAnBuLK+jvpTDQIqlomk1aY7PwTUnpq5n0mzH5Jtqxke
7w8zCz177RzUhh5wiyprhwgcy1NEFGJt2yRIUnd5EBzTU0R+Ls9+TB7bzVA5uzpIu3X8kJX+q/oY
egRnT22udinODBabHXHOmcXNHTUwM18vEGg/Ll8bzoA5PsxI4OR+E7ym/eLQBmVa9DFOnjE2hPAj
KRSzbHPGB/xUkP1w7JrNwDhZHKSWXD/0r0qfEVAwzOY22a8jSh0xrNfAsu1WbADWU9P1U3H2Q7Jr
NoPk+o+DhOR9rKEgr7qOBs7fZpzL3QKnObNcyjoS5hR0WbtMZ+7iXyDRfmC+9WWGzfuzg8TmDJO1
uYuHx1n7z6NhhrGnFqNgLp97eVscURsRAGDbpp+zzOUlouwH5VvLGShnfx4kKCdah2kWVq8HCmJi
An/CsY62Hfs5NuqIcHsiM78x0U/N2Esk2o/Nt5YzbE4OM1c5Se/DzasuPasjUGbKwjLZ7jVTGwm1
QWws1c7YzdTmBQJ9B5nHnsyBuThMpcm6zSsqDD0CgSyFxfneJFIxeBjTlMTcXZ/R/yc/keY7kHxp
NcfjMKPid1kTVq+sKuaRshGHSSw6b1/PVUURrHUSG2UcO12aqcqLRNqPzJOmM3jeHSY8F1lZB28W
mzirX1NtQDEjXjbBW+5FCOAhnp4qbb4h+NTPvFSq/SA9bz3D6eIw85nzTTnoTXr/eqaNgVqeIjSB
oPgpC2NJ8GIEZVBqt3A2S/dfIsl+XL61nGFyfqiYVNXmLmiqh7p+zSCNHmF9DHyLtaOLyQwg1KCZ
AuWB9owfO9+8UJ7vwfOs+Ryjw7RvH4cMpbb+66kNpyhEU5LK7xTSEBOJjyCcIy54dE5PTdsLBNoP
z9eGM2A+HmZycx7eBaG/ec11TZQ4QWkUVsu2Az9PbgTqnU1E2FOcPb1msdpLJNoPzbeWM2zOTw4y
hr7KGgQF7qbMkIC+YljAGFYz4VfoI4sG1/LU9dgmAjfQzCiz3YvQy+Xaj9O8/QytK/cg0ZoqIP/M
yvh1bRxTlE8V6F9eM5xQkCZxBUWfuxBhpkkvkWg/Qt9azrC5OFQrh40d1evG1hKFT4qgWnO3HDML
DxQ/IgqkJ4LrxxnxWIr2Aln2w3Iefm06w+X8MFmCj2F1l6VV+LruRyLbEQy7OravmXFTcD8UBQJq
fxXAi0TaD8+TpjN4Ph6mA5pqH6d/eR4+zuFXYKSx4E9RZ/uV21R/AwjbOih2GOys3syqvVCo/RA9
azwD6fzqYP3O6UNZPQyvh9FEUDNQoILt1tlm5bYW1jwBIHbm7XRsRu1M/uPnMu2H6GnbGUIXpweJ
0HmW1q9KUqN0EHmnIArFAPsCA2KiuJOjBEpO9WpP054XiLIfla8NZ5CcXx8kJBcPn8tNFb9iUD1t
80Q1LcMemy0mM5XB0jTI0mldev/OjpdItB+aby1n2FwcZjn0xUO7ec2CQOzrYKijRYn6LiKYJaSE
SFRwCPA49hYaRHJPdebn8nwPl20/5qjcHqbGfGGo/w+SURQPMJTPfEVnVgZtYS3UBjhS7vRqFg5s
WeaXyPUdlGb9mqN1uMno+UMf3r1iJRT2roEyYNgxsENilo4SUx4R1HkoMAdzDere/Fya7+CDUOKx
7Ryb84PUpPflg/+qGwlA50A/UC+wq+SYBdTbjQRgc9gMlp8Lsh+Sx3YzON5fHiQcHx7StBp0u3nV
/TeIoG2F7Tc7Z2/Oa6KwccBmtj3V4G5DaDilp07npVLtR+h56xlOH347SJwuAxxF8eaket3lN4Rt
ktrgA3b7N9QsOJi2TRPEBdNpA19eMHpPcXqpVPtxet56htPlyUHitGV3X30pG86HgejEHvYtDrMw
YVrKpswEIydnKc9L5dmP0PPWM4SuFgeJ0DUsHg6LeXjFbaBM4KgU5DYoM/xqzp4tKUxs6VSF+CR2
eKpGLxJpP0JPms7guT5MUvSm3gSPRuYV6DZkP1jFxrb2XcHaLC/9cpaKhSodKmeR9c/k2A/HttUM
iZvDZAluH8oE3M3rgcE56tgExX+z2BmHQEksZiuJ8PnLa7aX4AWS7Ifja8MZIrcHikiITTevGqhN
BdKE2grHC+y1XJZ9NEVxnD0uZ8+ReYFE34Hma8s5NocZoH18qOo3t187tTXvr2DAAACnKP185KKR
xTxzLSY2sjMLaeeOq55FaC8Waz9Ks+YzqD4eBplz98PT3p4i9ezO//KkOxBtqIeakNq/1RMUKLYV
4pCOx5I2/mhZtyujs0Povi/WfqRmzZ/15P/phLvvn3739YTAxabeLL8cLfjkALwfX/3SXZx5OGu6
y0P2ath27E7uf31LmaQY569HFk5f8iyDeV6m+beGD5uq/vWtoeSRmE5bEwTbEizwQCAZOig8LqHo
+sicAj+TCnCoykQckU6sGs4+nI7UQa08LpsUxXIWsqtqqmrBJQHWgpgMlfbYkE1xItLXsx0/ZHoA
Q/J1UHZ/v0mb5EMWpnWF1haen2/vm3rJkUlj2klGLUqEzQlDmJPfbS5RdIbbyf9wZeeV7C36bjQF
98fjsPKH2ltk1HSSoTo3aq6WeWLp2mltERWOzdn4p0G1JC4Nybpqc+OdB9mXQ2EkK38oMtfKxuo8
89N1ULLm1C46a8G1kmdQNuOqSKscJzj6xlkd2sTJeSKvWjvvbyJb1anTZJFxTPIic5IqKlxZVYOD
7yMrWhRh6qjWY8dRoTwXcvdOIPx1HAbnkiXlKVU8d4LC+70bi/d9lS0sjKPDk5ysiypnDqig2LW0
PCXcW3hNrBaBX9w3gnSLJsorN2nLyC1ZOpx7pe8vu9pc9K15FxgydApdGUsvishqMMfxWGSF76Q+
PTZSkX5UQxstqzwOF6PmS92X78t44EvDj+tNSWu20lZiu7nIyzVLJJ6fkMrBSPFFndpqPVRNeGn5
QbZICBnXeUyV22WD53R53q79OnpfDsp0iyoel0kREqfBuQoON3O2DEzBFn5oCKdLmt5pM12dxqF1
HhDlOYQll8pMumXtWccqadY572LH0zR1BpWVLme+uaCeeWyEEXFFMNyKuh3ctp46kcf1om6Yt9BD
47ulMORS283npFIL1vfJaZ6S8Cwvw8FltF9mo7UyQp2vxFikiyaWhhMiI3UKIdfKU6f1kJmuHdPc
CUfPuB1YmDnMbMSyynLbYU3fryj3lWO0yXBCsyC6tqJ8PKmI3S4sqytWVU/EilbGsKh6ky9SJaQj
bP+4byR3Cib5UpHoU97n/Kww7JMh9RIXwWSxaKqyc5j2jwPWWI4q8mKhtbGMo+I6q+St3Y/vItpZ
jt9KvjLS0FwScwyOrTzZjCL6FBU1P44yr3S7qEuXpoqM04KqBz4a0aJulVhgTlzrqndkhylhl/7v
KouyVePHg0t9T7uxX7utTUaXV9p0SC1OChqRTwMfiRuX1VlvxJ/HgffLPrDzZRRGw1qkfuKOY2o7
hsZcCNOoWFh+ztfByJslD4beNTU+i0n5h1HVySK2em8h06p1q2wojokNBDN4k5WMknLlseimpNI/
T80gWTH7s68q87T3rcIVuTSuNSdJ5TYy4AtLh+Fl0sa2m1bSdKI4GI7zUJXXZtrbC2Kp+HK0bL6o
qvEcp8PqlR3F3ZJ6gVyNcZMssPJtLdOe+E5NDfNDKMtxaY5xsiSVHbiNiOkiqFnkZFYkTwgtPTf0
7XZNqX9Si5aeVYbZLAwa5DeNYBhF22MLyiPLlb7qFqJLCscUWehWIjJvBo+bTm0QCc0txlUd5Jar
mpE45RinV7HBhg9e3pinpK464YB0DEK3M+JgKXO7W/R1It1Gp/GSDVW8gqjNO8tIGW403mFbmz7O
Ynlh8Phz2MrAjVJbn7SF5TuN3RoLa8R45mMl1lagIydk5l+9F9iLvsvEad6O1IlkfWXa4UmTtvLU
Hq3Q4aW4lF5ULDuTZctA9YUzdlouOO9rhxYKp+vqy3DoP3ik+aCbtHbMKCTHQ2g8JHwcVrocz8ra
ehd2uL+y0uNODoOT8jRdWb5RuklZ5YvBaysnwMG5DuHhpsj8zvHt8arKaL+22th3dGwZTmc3tYs1
iWFJw4wuyrTAlPJleT5Qa9UkdKMKljt2GDG3TSpx5dHAdxNLLZvBcEyo2nHPi4e20p1jjYN3IcqI
HZuakFPP1vEq0rRdxkNeOUMd54tOJfY6YOb7TNNPUlbvIp9HJ5Xob+2ushwrlLWrByZPGjNMr5Vq
P2qv7BZ5bj3IoOvc1gtrt/P1NSXNmcXr8iK36WmYlYkjskyfa0s6qVl+0IGXLjwW2K5XFH+VZWMu
QsU9R4xNdsx5Ey48MUTLoqv1u0F35THvS9sRzFNrHaVOxYJParDV9cCHdaZTcjbKqFm1dChWta3b
RW/jiek4XhctDz9UsXwXETih3vB6J+4U9Jn4elU2QjhmIq7yOAkWsi7Cs6GoTvyyyJ22ZYbj1w11
dAD3EiSF/FPH/R+d1zRra7Dus4a2TuDrYNXQujvu095Y+aknXCtp1ftatx9M3wqcgvNJ8O48LyrP
rQXN3cS7zKIxW3YyXPVF2DkwaPqEBMbHRuWRUxj9PQtzClvYNCd2O5awNWG5HDxPrmF/w9Og5d2x
b8DKdbYh3Ka0E8fWlB2HIxMr3+rYiuqcuT3PybFvRR+7NhQno2FfD3V1VsVF6eSG/xczcutUp9pb
GZYeHZ5LshKZZS8JT8xTOzepk3F48hFWdVXKMlt09jCy9LOWVVrf8LD2qhhz1ihUuu47I+S529eF
nXW3tdcmFlSxkFWknQKzL7Hfe6JUXe5YAY0nJcuiRFRsXdAsbIlr5ZJ6N6zpUiZjZxjKyvaXospg
vWOnGPMujJ2UeuKS8cSS5Z9Z26djelqytrKUG2W2bQknjXRoBNpJ83IsS6ytIWbcBbTPIrK7LB/K
0A92B25//fM/11mCf1/afPtwOq/7218o0d4e9P3Du3AixZQRVPObJmm+fte3w6ankParqLMgeXs0
+Hci6B9efBZeP0smHrOWL+E1/2FwPctJnkTXU7tdbC3lkbIYw/ZGJEcoKZ0C6G1sjQ0oEzuBFVWc
kIPj3GzEz7vQGgsTDCftIpvaHR2+i6sJ9hMxitogRVCOonDC238TVzMkz0/DajwRy4cKCTa1sFEM
x5M8D6s1icqUdLF4sIlXN2pJc54b2jXzNhxvhWjyeMONUlSrtBiqAZEg7UXQu0bmmZ/9tOSp4cJk
x9apCsTQLGJlpMUahlRX51okuTE4WdyL/LOI66jPFoaUGsbatyxOHqw+G5pLHfSW3ti2yL07lrBC
XvgyLBAHJySsIArPRZm8D4hZd+nC16KMcyfrRJK8I9ZQQGQ/SchwRhOWRn8ZVZuhzZN8aU/ygaWH
Z2OEQjnKEanxacEPwwVkn6YeFknCJpCB/eB1GWKcdZ1wzdeat1VprcfKr8POHcMchwBq0wupt/rx
48mU2jxJfSQWEcF/oE4c5CG2wKpZ6jNGzEaUI8P7iMQsDt06Y4IFjlLUKKJV2Xd+WS/KoPZ54Bjc
GPP0Q8cRLVCX8FF27LSWQQpjlWUFK8kF1soKXPuxkJjCT2W0UK/GsKUdNBuK1adp+XyM+iBEOFQy
414aZWvShT9aCNxW2uY1M520rKX8FAvTq7Eo9jWX/Tk203O5wmFHYL8pyrHnz82bIbMyg9n3/oA5
J53WzHX1R8A9mvpOF4VN+D718GsFtRMEGThy58ePn2WleLyFw0pwrI/iOOEKOvS8275oQ8PsA3YP
J2IVzBWdKcUGimTUJ9kYWvoiNEhGzllcDM1VXJkI2h2cRagxKD+WBDTlcwAExfFCOFd4Kq5FyjAD
oJahGQ1x6t15akxFeZwVeeINS8NDKjQcD3bZA5UfP/LvnQcdgBUfHNv6Zb+J+bzzgRV4OhrM8p7L
Dlq+GogcSbwSZddUfBnaHpefygajXjiVxArGp8wc2lIt2zAz8+4nE2EyVE+UxEL5A866MFEViR9j
wDScKWnTeXZpFmP/uS/rEqNrNrEJKcy+Y8JwerhK4yqncTHNxrrLprcw95ufSEFm9tQyBcgQ6CrM
BY4Vwjlbz8fEV2MkVF4bn3E6uJUY674OJrVM+izAbzI0XcRH7oZJNSDH7BVlGBsRmkFzleQyGtzU
IGV6pZIgKdNFIbKSIs0J0+rzj5H7m5ioicN+ewbqBjwIh2l7LqZd0KoeKpl9TrUwYMMjWK8Rsdhg
1oM4Y56A3a/8BudnJ5FIYVHLPCmJWNtGZLQISQJY28nyDwFapeGo2zPex3mW/MSsTLTTDNaJuaeo
RqYYWzmdcvLU9vasS3OVjuxz5VFpJMuornLdfCjGOsxTtyvA5mjXQNSJa8gpk2xY2PE4GFcgJbyT
SpU6QkYwjuZwlgRFWntOCoLLq5HkmYa+lInyR6TgTPUwidSIBpKemqPS+NY49Lqi+ImaErDZzzqE
HY0oHFHSxNGgOFdKzCwG5kRatGmbf7JEJiLh5ibqsAvH8xqlSpeMlgHT7g1b66kbjmvNF3OSE8/G
pb6rmSxWTcd+rtB8bsVRUIxgRCiC0xUnQzKbFnEfV4kXZPmnvMT8LZasim1+TknAhjNWNQOGQ3mt
Hm+ToB8Gy2mCsisCFwa/k5d+Ac5kXSY8Gm9Lo6nkhR3KKUDoeZtodRw3YoInq5jCFBpaS7SXeRnF
4+2oZQzKx9R6clohRh8AZakK8CFDrDre2knfAzsmIpB+TjWafm0vckTQ1UpazYRd3PshAoziy+OV
7RtD59hZH+ErMgQPkDw00ik2qHORxJu+kmmRr1RbkvaKs2ys35Vl7JWO1klJE9fwvaRf+xzO9c/U
Tj1+25otwSSzbB9xRlukGUKUH2vl3IRj9C2coQQKnVsSpfmzqcG8IfWJyvWnEURH6Ts9WArkph2I
Gn3CmqKDPfvxE+dGk04HblACv42iP9C1sydWpVkFXcK6P9nYTJOxa/hkeGhlxXDesgUv9smL2IhJ
2NGmrvxzC4YF8/THYky/hPNMKcDsSmrBcYF4oRxR8nMtH1nbFKCok9uEp0nNnDprhPGQFUEBaxTE
VUqWpWdl4YcWiREsTh6IzF/6dk3bzMEpSJ1uweT4xZn2bHnVs1Lbg1N1RLaXtW2YoVuIsc/OMInM
wIlM7oW5wz1JJmUHN9leZm2A6OLEi+J60vwWxcbvsaRu5YPD4pL17fGPezy3aza2lZsIN9DracEE
OcHzHsfSC9KuqKybtklNBLGiLCmC2Hac5i1HkAUWjXQ9pm0fK4Y3v/4S2Royn6Y0a6KOeldeL6cp
TYtwTMo10mY2mchirEyyKnSbV+HxKIYYWueBk8KEJYOdQDstUkCNftwlOrNsNiIgGw4LVg0IYuvp
zFQXLE3GLErpjV0HDLpV5/4kQG2wZlLdL3qMLUEDZPMCkBG1C1s5mZQyL+BojIAgjCe9mD7KihjV
/VpFFl+HnZ7GoRi6TF54RY+7woBNXRz8RFar2LBKtsrtsmWVO8BfoLs/6dosA0DXFI4GpgSqgtUF
xHvP0ar7mFi6yYYb5reTparLAlNr1GOY3dWmHU9UdZ0V461F08k/JkZGAEgvE+0PyzGRpPZXihlN
d4MotcRwdFbEMPtYO8KapKGhMMV4p/PJujUwm+uQ5h3MWo1YAA8E22DiL+RYBEOR+BxDUddWYNSu
0E0ElQgUjfDXdnwmUzhtjvhRpD3TURvhAuIaa1oDwpnjfwt1STdyOcjCuAa5kcE6bMNbGth9G7vI
LAM//ZlZmLmj6ZEcP3dCTbglVOjNEy8T1AuXeW9dVw3BDKkHHBARHsP3Y3x4lPNMLL3OyPrKkZoN
GHDdeilCFhg9jFJX9rr+YMnK9qKVV3MbxgAK2V6WWH6GB0gMKH7dg0G+2MHmF12Koey1nUJXoEUT
HH7cT0AY4DjxpoZItZdmlmSQRMQxfFMs6ylP/fFoc8We20R0fnICMBI4gRIbteeZDaLWyvDNfrgO
gkFqz6mbmOWu15ledCHpyMthWQSlxLqEolRFgVOWRVicmrphvXByRDvGWeknBj/3EhCtbtFlvX9n
htpcg8bjEmx8mul7HumxvEwymeDn2kaiu/e8JWY/LuwIqxe5WyB+rJpV1wm7vSiLwOszRyZmQt4x
syRqkaYlGMWor5vSc7LeLsbICdK25L3r93ELZQCH1w0a9KOIeLRSIEf5ldT1wH3X7EnTNce56gLi
IX7z/PqkDixEZq416m4ckdZiKuYnfTx4Dai0PJKrVlk+W4jE6MfrTmY0vG249r0F4zUl7oD8NBsc
6ddYAlIh7WLXF9pf4yiQelFkZjeeeSo1zWPSkYCufAOMv7nM4yzhN4No/di4UZnZ99d93bP6HOsW
qXEJj2E196KUsrwZrdZPMyfPMhJUv6t+1PExiN+oX40Zt5PMUXHGaOBa5VgV9meSRHZ6H9AcnN0C
U2UoHlRTd53pxrqrSLSuvbQQNhajTKHlsZcYoPMVsYw4Pm5lTisdPAR2ymqMck+YXfLzkWUtpvRI
QKQHvzNp1tJcpikHEX3SKC8M9LtU9HHhL6PWr7v2XSc8PwxXHk+6Rlx6KWXFiYx44NsrzBXJYgdL
ASbcuq7ssFOOb3BZ1IvAK8doOOn8ygjC4y5M4G3cWHUcBrbNw0b8kRmNFNUJJkdneG7HELaQiyZH
1KWcemB2L99rall4q7cfGmGocQ0HRnM8bswqXnwem0LR9jSSZe7TNekNw7LcIRJxY4FYjkiiHcHb
yS+awgjRHZ8JOJVN7w3YI+xGIlDCfz90eZdbHyLPiDq9smJm0PwkbgZlt+9lxESonEKpiZOwyloE
8a3le54xnnGuK4yUgQVhkpzDaheBODOYV1r6HQmxjKk/RFEX2d6yi2AI/GUWYmtl6cJkTSINraFN
ujT9YAiLhZnHUWkv0to0RPoH9WmK5yWRVuqm8e2icEvkwRhZajchPIhLZDB9CeRHyOIUhZpieh5U
6L2bBwRs8CoKumnEmK5B3TtZFdTGVZpYk8nnbe3bWEvq6gwTYEwRbxzXqkxwX77talCLEcNXRBZe
8CWVh6fpgCAXxrroBA/JeUDFR6L7aZxTriJwSUZjlIDCSGM74A9FgYSmWJVhiEjL7WwyYEUutAPR
GECQN0VzW0dpE6YYLyMYs+OgGTnpz+3ImkQOgXQ+XknMLDyB4VLx2TP6aYLJ0piQF4OBz7RKpqFp
W4Jb4WKxHg8ZWuwuRx93/SlLxorPINwCfCb6PJNXseCeYi7vFAggJ7cCgrHYzR5vrBS+0oqMqXNe
PXwZjAazpnR3Ma4So5j+YpWIz5kZlsbVbqiN7e2Pg7y9Dzk6jc8tmicQgKRG0H6OQ5mH5XGYsgGd
LuiIX8l0fMr80LxCAu5nyhFboLKxrTHVkHk3pX+SEjV4wiFx0A7yPda9M4xSSxONW2gOjq10QTB4
rXJic5iCXj8RFB9qyzeLz2o7glkODYJd2/YpoCFyNDfPUtmR9dDYU3ZubqHdTg/pxRrjI3mIFkth
6anzvRwCzFOflNNjAh5IfDhkhWkFNyMWNpr6FD1l0/BuJ9LYDA2kRCenbyFhWaEdykoYZldVY1H/
cUCNsRvxR6ZZxq2lYYo0jk5GFIP1+bFvgtEyl13YZNBpFfkTQVN1wDdsLVp8JtJPMX0qgYgVnS9b
BLvvK3DZ0xfSdnrjrW/jTafmpA7JKCb500b6QXfTaF/74SrFuq1xFRSM+GwdV4NF6jO2nSthVKna
Ot4NuYraEuL0IYvxJfAAGR4e5WEMP9+SYpTmDSK3CAv9eWHUaeiale/h4SIK8NMvi1rn4DY1CAMw
S4ApaE6szJ/UuYF/xWfx0MjIXsUIFvvhlKlK99m65pmZJK5WXCet41U+aEOiSIP7g7qo8IagUeiL
pGjw/yHpQKIJsyNgtApw+fqijWssJCLUifB0EvhZeytTr0cW4A3jNPc7lHSDJO5ZQWFh7DLQjb3U
CVxssuyN1FPViVBwVf2fpuwj2BtfZ1kcr3d0clTroIxWTaCR794NvMJhJus8CjAcx+yLzhSZrTFg
ldfF3niLRc2sq28K1gWdXNfbrvfKrzBELO/HGD2K/a4SSzmaBFauLvk0fKTPp1kDvmqa4lv+1K7i
DiNAGjr1tw5DircSExz3FyGoUBRv6BG8suI0TpUDymKQyTnLSYk75ECmHLYVTYV5tSVZRiJ06a2a
tCg9euJ7xYjvGLcMoYe0HHxdIXgMvtQjMVLfJEHulLq1BjEhzpJYTvpUc6zGha4f2zVMJZPeAJ9X
DbA00Qq53jR4TcgmqoA2dgwuPtKpj+Y4eA69/LNDeOYZp51XlWV4oRjWmAMna+Duzq3YY7L+nYPG
Grxl70XGEKxklwtdLUBdYGeEY4EEkp+4zwhScjhDBfBHg4/olUyTyW38L3df1mQnjq37i4gAMeqV
Ye+cR6ed6ReFhyqEhJAQCAS//nw43X3KVdFVt+M+3Ij70hVtZ3rDRlpa65tQKTuWmyU2wuJ7/ybF
rIFEx13YxcvVuqeK5Y9yd2vwbNFMA1XYzUizz6i3WF/BanZ8AyIJj3tgZghQ/DFeHihV36FfRWdN
lV7N54xufIy+Jr7P+rssG83GTgnR0xz8vnaR8KzBiRb3aTn1wL+Dquij3H4EIrnK+UPYjqJtKzDd
MfdPa47eZvxOl24ZydvECkATZyvdomgVkH2SHyEpIYkuHU4Hj2E/ijR6yjxPqYvcwdwLSqoFfxjk
S5mvYKZ8/fNO3p/laASg2Qo+4e24rR/lpu+Xo/7RrT2qCbr/Y/N2kzp+YviB3jNBjj9LozDAT2zt
dvwgi4FOqAaT+8FtdD0z2MotukV2t89bBHUMNuqxK6k6/ubnkkVPiUpEITfCX73j4Uc5DaBa8puN
8zIiNiweHM/bVZdrOAA9T7adUXK5jsOxy9tgP+DACTwR/pOgLZsvxz3E+k5C8A93wC2PK5cdmMbP
Pz8IrDOOtBFLJXh+n9iGTuy5LMVgXPIo3wuWfAcaRzjcsRqCfjxAyAmsd5LUqlWjZhCsZS54dl1q
cM/zChZvuepIe7RxHPqE4Dlf+uOy3I8NF2iJc6RkqTs2uSEHzVgPqz/WZM52Irsy5dOgVMNFj914
ev9CgAMfRU/CC4l/N5miQFxzEveg5f9+vPrTQA8sB/UBK5iguGXRX2BlPgO9B15NnrnWGa46b1uP
3QBVTH83Bsmxg/oFwAsvl248rv3vP/7AUf9AVhwfj3eqIU/9eJENPv9POKt1XgeQlACqei+NAhgw
rgJzAHbS33/UnwB07KYQal18FiAr/G92jPV/0E2uhRwLhlbyX2sklF7rajQsSe4R8nasbprx46G6
TuAJ68QmeGQ/i+PfX8uvEEKKty8CFcKbsosMdDjWOfn1WtgSE8C3on2G2BNlrEujox+fJrzVp9k1
Wud/+p7/+oHwLAE4gHiVAFw8ouj+ePOS2zDqVcieRj/goGglTvzLfJMocz939t/fYHTAdv/7YI87
BHYbpjkcBwS62T8Dmb4XSTvMffb0s2KsfD9A+y2LtzQ9+WQqlpMwbLePbo03USs3HPU8tigNwbQn
OI/+4Yp+Xem4IoxSR0wvhLgpMhL+TEhBkRms+RaPT/37plrR12GPeycZ6npXLB0eAU/chp1JYxwO
aC0CflyIMPHo9moZMdmfUhXrNCw9SstWodSP+HHsDxbddRv8SWO1vtNu5r3M/v1N/Pkx4sHhPd3Q
iCIKLYrwCs8/PcaMjzPxwXLHJ8jlcOL9aITMlA7ucQsKlyD8/P8c6kpBgMAOiveB/Qj6OIIJfv28
3KMbQeqxu/t57PmWj6IMNSqrLu2EvMX/7vMA+R8eVGwMZFYlfykH8cqARC+duHs/ltAkH08jlz32
xTCNx4Hx9x/4a/0BPgszBRbqIUpBECD+/683uG677+yeyot8CKw8VFsqjz9nFhvmn7bgXz8Kj64A
gwf/IIbMP5c6xYiCMjdrL95bkSUFOoJ1REaF//z9Xf2UYvxh/wErxEdRCGR+EPNQSv96Y2EIXibv
+HS2Own51JAU0mj04Eijcvr3aR9AaFd6aoGt0lKxHdNiOaftHKlrnNaQ4LSVlgbIzw1JgD2ED4ql
basvNvQGqb5jvpOR3ypGQDm9TeOoMAZZQZJhbFTvdjJXoQ6zSdWFTQG13cQ+0nH2QN/5PJlhGInv
2aCi0d/Kli8Ukhm3ZF0ETERAqnGBQSPvVN0HwuBR/GxQ8gC/xkv53lagQy9wWGQ/ytj7qCHXEKV7
5YqgdGM0PNqAdSEBGlpNCswJA3H4AbRYmcvv4qk/mrngvbcxIEex20MD8W9XSuh0o70cJkuHrs5M
3gtX/gvyGHFs8vJnI/OjgwKztuL73cfiOMTzcQGyhNlCZqQxhcZHKompYrkKwVZ0bdV7hTiyM/D8
XvQvMdpeGt9l2wxF/KXIwuAAA6bFAmfd3ucwum4T1NEcol3ArkBgcrAMpeBzoVkVOMhGQ1WOMOKn
5IGO1ORr047Y3OOHdKPLrj+AbzgYLfSAIcnuNCS2OvvQGaDNLRTbCYj8E7djFIlKRWg6f98wek7F
VZr5lXyOUr/NxR1gM2YeB0qFJI0YIP7FJAxbhJ8ruCTApTeD3vBs69WT3W5lGACZWCq0ZrAyVFBp
svVG0mme9hJ09NphmqaFBS/a8XA6J2E/r1+zUMmN1yxBwz2UKh+UfR2AvASuLN4pt5+1aAQf3mY3
hULdFqeB9xlx6KJ/9FkAvo8+cRvm49B5Xxr9j25wyHuJkc1SKGIg77RhpqA/nlqd4zKIlKRcZbDQ
Dyjiung2Aw36k+rSNoXIs12f061LRb11Kzt3yRJfdGG8XyrrlwsgGfoptxmpPE35Xd7NPSwAyWI/
MCzqi6RN9VRi9/Gvwpr+tQ07XXsaMcyifTyfMewCUiJDeg3F5WctsR2H1WQ32dqZOk84x9MNA3sS
uU8aoTt3v4t+Dht05XNTbGHcY8Vm6hs37plEibm2SdBeq2WaIZ8EBA0hSnuxaAcPBV2Lx9zwEby+
6b530wjPADdtuUGYXKeMjlA/E3Xa2AAWeDBpgn+62IYqEUN+WvFPXhaYx75ar90Zugf2faSyP0sf
QT26UZGeuAj1s0mAzZc9IJqpDGLdvqx+L7708F9glHfqw1qQrgnJHF4lIeXQgQZBfJMApjvZeYKr
W+TsEeBhB73SHNPvEagezDORiZ4WInh3MtsQQKWu5qdpSQA4oBTU0+bdVTzZTZapWqEqzik03q/d
Quh2CQWC+zZBnB412pkZY06n+FYueDnJb8Wc5qoOWGCvFIUcoU6iWTz6JZaYk5S+Tqc5GitWcP0l
FJO58cgru56y6FihLD041HZZrzza2dswl8sl0O/gqpMxJ3WB6vc9WtcYCtq9iDjGZhO8rWZcfxuD
wB+enP3LNAlNoCiAEpfu+4SVy3vTl1BMWVebfZX+KnMt/AphZLq7LcpRiDFSVcsa9/EV3qzamyvr
R3sixpHrtFe+BNL7MV23b6Fj7C6JsH2Wyc01oMWwK1uvlrxONx03ST4Pd4Yn9m0zHj1ZCHq7nUon
oYGA+6ZrU1MGLk6+gJmGB4T0w1kDKChJqOZHHw3yceIQjVdyntuXkW/jq/VGkXL0zlcsspAyC1wf
GNcCmBs2nuewVvhifaBk4n017Iv4IpTZS5A86iOE/GNpzBLBlpEUl4bYAsrmkF1Bgpx8mYrM3wjg
/Qtoh8ThQ9lcMheMmEhde5MVge7KPpL0iw3Q1NQF+jNRpmIaH7I1g86djFlW0W7PL+ZI8wfodKDt
WLl9IXow58X56CzMkn2xMXtZMSe/7KPai/Nokq0Uo2p/2/CFnPmcO9egDdyeZ0tTVtpkBGML50gZ
8mW5zKg05xF9aFS2+URf6DDTr7E38Qdhmf667Mv+m8MCr5dck9sEwoJziJOiHv04P6O/DMp0HZab
wE7y8x7q4Rz3EYMmCnDyHd/CBGeZR0WC26AAHpTK7AKvP2KVmQZxlqmzL1BVxbj+hVxF4RCfRBZP
b8Dlxgc6cHsRbT19VgruhBaWrcbnKLkYg1V3NyThfGVdsj4ME7MfbFEk32K5oDiQcVvukk1h8wDT
uo/i2V17m6+XMDfEGrhNMZxZppIa4zEUloA9KKTmlt0wxu3jTgr+UgA6eRv3Yv6AA7+9wGbLb/co
mKFhggS+pyyFU6KP4mpWtK+LfYO3I4QK7LS3gX6QgOAfWq/NWEEZEp7sKsY3M7ukxXC97zeWJu4a
QiVI0QOlP7TxThVqtvJNnMviIgLnVy1mT+6LpY2BzNvge8AIpHI3W5rsHa025dHr1rkDpF3cyDRe
8rkJkYMMJ11PDbtZA9M+AGXpYTLZho/9bL/gd1oAvV30cVLoYITLxZ2nAvLL1ETdFdWGfHYBc2vV
8zW8hdTHvXRkWcYzJ32cVJRH+XXCtC1OMH4N9ErBU1SDx032cgHfXRd0V3kp9pkupYrZcKcD8P3X
WzDm+K6zcJ3tzUgXED2Rt9F6OSSjuo99EjzmA+1MlXnLD+uKsU+i7RbVgPLd+LXqpO7qwA4pFJGM
RcE5X2ARetqKwTp+PlqPsKaj172W+Nb02soriZnc9lWUo3OpUuXYcgu0RExV7KL2w5rveqt02Gc3
UBWyqF4jtIjXMwbx+WPaYfqzqCPWzGmGxqkdICu6WOYsv0qJDwfxYY83BifF5seQuiuCYhdeFgkY
gfPYb4Ot+TKl7pnCoiegwGl7aksbsLaXVZBQ/9zFUM2UhCf9o96iYIfVBlNlFeYjCW9WKvxQEQsc
/zbvUU5rCOT2WgPZuhJk7iq8P1xezcHmJ3Hfb0FG9xhf/xB6VQOnUfJQaRmSqvt5TkQx11smsp4A
YJ809kMBerNy0UZUk0Su5zeSg50t1QCYt9pnPw5lrDYQP7kT8mLoklQ3LYjCW9kBJq2F7/xF3CZR
UWdFyHNAYsJGl7K1BnSkS/OtJCvY72wm812QUp9XSrBkKvNExoDigNl9jExgv8PcJurYmo2ctWZR
3LQLJ45UaOF4oCtw85Ciwf/Ds6ctSHSOxswVW9dXqKQzfkCHQYegNRShscgabnpTpu0YedpIlUc5
bwzxOk1vo2DJHNyfg2IXYiySL+2yfN533r603HxuqUlFiTFBPa/QdjSsYPYc4vAIUSQyC/or36/7
jfR3Nu5g1uGWVmY0OxwhkGmaUqlUPdsBNitrsw3mrS5BfV1m9W1u2X7KdQ8ar/XsFgxjEVaRn9ax
3nHYJA904vFzDgGRrbsFWA/WAxZMCT3c+j3SRj4aeFmLZsrz9mbSg3524zS3jfPtwi6BGrd5GShP
L5WGV48MY3+SI0ufBxlGDZ25vpYsDW6J9Mk1MSAtdTuBvKYYi2pCGHK3XO7OuyekLxGO0as6pMs4
NSbK9B30g+t8aezKSjqtoa9G2YoqyabFlDRSDBpSCCLd5ZTh5poNIPfzzvA+aQbeezwL8Gu1xaZc
y32TsFM5gsO/y2RfdwL9BS6BPeHU6U4up3DJDYZ/FF0bfQby5k8Q7dCzDqk65SYXD4EILVxiGX8N
B/XSCyjBWgxup5ww8aZXMms4lbR+i0NmrxyJYZZi1oui6gCOXjFDcNNtCIS780uFYTe+FxhLrpY1
6r5JHuefJWujVxnF680C5rZOYQ6+jAEZfwT4TuRR07wpYxGOtxljMfpWFMdjESbfEnkMw9ugjlPb
k+mrXoqga/qsAxEKMFlnl/DvdrqabOfhd+13DbAwX2GHjXvUkTKDNTa97c1EvnLOZ1mSHtdQij6H
yUzi360Af2FN8M2klypzJK9nDiGnRa8l2ytl9PzJYGrjlTRxHH7GwbvakgbFulwEs8zq2YjgohtT
8nLoBk7RvkhXdltg7tPUi68OzmgcD5g8T9oxqKE0S+MbUHf22mwQlZS2RUtz4ydnvkoyezgjATMu
Zbf0/ts8b9gr2JSY05wBivl9AWu1lGDklmYQS3wFkLqFZKrzO5p5yEZ/Q2r7wk4wWc3XyYb5rQzQ
jsx1z8YgbYJRQfMb7kv6cZ76/i03i6/kFE91HwZjeOfWPHoGu1ZQqILQw5XZvPL+vKKpukL1G9bG
j5zDiuYpWk+oOAJ9F/M1CirHDiXepsLUNNYscBhAkYJFVCVccZHI5dQuGagUJSsh0aTBtoYxdqnY
NnYEPXU8sP11mNwg74mO1qnGVMEkShrN9G4qG7m2385BSMSQ3GdwNReljMYu/tJDNhoM1RIUXrAT
CDPpw1vJdaZphWkbVrfS7VxNrspx4KZbzcFfFX3poOZOtnpYNqbk9VYwEofV5DCAmYd+AToUlx4y
b+rgBjRj99q2MtFtvWKrgEaBGycebLn4UWfzqUWvNlw67gL1+zROfkkbDv2TGpp0BNf2zEIC7uVs
IJSah9puSRCKB+GMxHNIAsilnICSGRzAAjU+bv83FdA8xPc4iWGrqeE+fU3BMvHnd7A2MAfhMPf0
gEZJxLy5RsDLQd1DL3DwINiHe/69TVjoszN01Tv22xhNtHtzZuUBL4cCQBdMpJKJNcMRgXI8f3Qc
gEJxM6Oh9HehoOGWVK6d3CjPO9gtPC0ceUKLr3EBSyyswv3stuE6dri9vew0VBZTBdFLrNhzPKem
y5oMQtUuvgqdGzcNHVI3o8fB7NCOJ2MKgXoczLqWUCHdEoi50Lobioq50Q5NVJGcuzlX22aAwi5A
UrsKkirXr0nTDj7p+sasUNxQYAeDLm52tH5Fw4I+Y2DBFkaNg4N2pEmTw52YnMH7qY+mcP1LAHUN
/Loa5rMSnlK/N1CbqO/hINFlQf3OrWx0NlFeLxY6FV/uZAT5uGdu+6Gyv6JduzwALF0ugAN3Nzpk
cSVJ5m5FtG2qMbGCWGuhIIJN0D8L6tf8ckQLl5fxYLak9MMqh7OdQ6gYfWHWAeacRX43e8hg77eJ
YmWGc9TVc7xvT1MXrB4NQtA36EAxITJh0vRsswTGcaYK/zXYmd9MGbXrGD0VspNpveKFCt8sXkZj
y0ksGA2GPVgwjVgR8QbthJ0uHE/l8r0NYIoNKnTUZKh2ydsTfFoLC07KRQXEObA1DxULE62bZAun
i2jS+Vu/wHI+VTkjra4AKHYpJtR8m+5UkcH/jUAMN79C+gDZBDSsUNlV0HSMCxqkiEBXBHDrrsXk
rcpkRB9+60G4+XKNZd7kMuuvgnbSkLK7FOYKaOuMgnSDbG6qiyGloKSCmZ/hW8CDyX0blDG0dRej
6UdROQBmX3cIFrA2GH10Qahxn7s5ZfD5Pmx42HVCWUEbAW3FbwHESwAPhWlvApTh6TOGy5U/5kLZ
o+uKSXeBDia7skmedl9RIuPtHC+JeNJrzG4hk2y/tzbCN1+su4dcjTkgI/ve+dJ04fpS+NQ9rLbn
uAXY2MAO50qjmuYKZgWZ0qcI8GFeU6HXywigRVev0MZ8WuMEPsJUTsnFkAgBeaJNn0fW6tNMhvA1
s1NU0hw6RG77HQr9ad9K+J+2O3gqSVcTNy0wdfUDBPK0W+hyCVs41GnTsEMO2rLV43Jpf0gjMA1X
Zsg3cgJDBJ4VUSXdVLdLvKD0BvA7dOVscsgL43Ya0RQMiBOJnXE3LYmWog7T1uQnCCHMh9XnM1TH
84C7hBog/5xYXrSlQgN+D+MyOt4J77YeSvTUW1dmklHIUeTY8RoHuoDyCnDJw66AAJR7ZkzWyAUC
uzoOVdfso8fvtCnkdJCNKFMvsfl9nfiA2ILJV+ucbm85qsVy7efBmrofl+JpSu3s8HFpOmIg6IAC
KaJv456R64LDQQ+ZENtUaSNGr4OAk69b38krH5jpAVo9UUEDRr7AFeMG8Aw53aounYSt8jXpttqt
m5jK3hYzaxzvih7118b9tYjIlp7mbE0/BowbfwfkSsYAA7Tayt6o6K2jUDyUCDSxdxoKk7DJ13TD
UEAJXA0jC1PVqEjwDzL1dq1wbqKrQ39e89iOxfG9ZfdrvAKGjolmd0Wv4tcRKou2XFz/Fk9Kv9pZ
65Ljtb5PORSVEEq1C5Z8b99gDA9b9FY+qAJ0HrfWwd4zAXf5PLQuuLQCm7q2nczvZzfrqzkd4fWw
ubwBLpBfBCwsPgIx7hC0MbTZV0P2uPFJOD0tdiOXEq+gIZVYivXo1kIF6cwAiCefpuICrvwhq3ca
oHFSHfXnISVL/wS3bFdbgFu1xVJPqjFOEY0R0+h62DSHNnCNXjnb/CtlM1JmJmQBtCBmGlX07HfI
isM6SZP5pUC7f0YeTPRVQ4H+GuJX0jLw+OIg+X+F56a49SD5z2aZsesK9wUC5fnBuBDxLMWswwj7
YH+gbYBkBRsl6ozzwCLFppjiGt7xa6Bowc06EvtJAOyoC49BZURWz156HumPAZI6ngWH+7xKgOpf
GsSqgAqD0lLG8bfNAf23jTTAg+xXHFBSLTU4cLiYXjHRamWebDLpJL2fBR9R5ScE50KbZEf4nyES
8JtQI7gGEI76PtkgpdnOK4FXg9SxDv3ML0PHldgvIeTe5hfW+TX9lg6Jlhewvqs5qVhiwzmoiyVN
EJeAjQ01Czgt6CMEjbosrCG8i3a0jUW4dZWVmQ39pds8UMwyIz49JcmwFp+zYZhRVEYje9+jjqU8
TGv0edAp1MGWIWxnHBNorCBHRhsPVdUGLzQ2DWTsSQopKDf6t3AMtnyqQWhCqIe0nXWTHIxl10qo
hUzLDhE51uAIGqQV7R6Oj0tczBhhuthn1n7UxcoWUYOILTD3wTLUeXEnhJ6crqcVKdFRg0QdN41f
ndyXaCvxrxjE26w6QUtW7oajMlwwGBQFrYBYH3eSZG1I+zNv/ZKPn1zQ7iQtO1ZI/B208Hnmr4N5
wsB8LbaJ9VnlQ1rky+kf6LlfDSIg/2CgpvDKHi/moRmED7+Sc0OImUN4Q7+FAi6Sn6w3yWQK+snG
qoXacy2WQVWhSixB4IbtYUQqe/AoUzXHg89fxA+i6++v61d2GZeFZKkM3lm8DQXkIbiiXy+rSxEm
krZd/l1qc3ibkCtzCD+UpD0WYqBBl/0DUfkrJ398Imzc+DYO7zAo3yMq4I+yBICGxRzCL/Gbev9E
BFQcAow4HSyo+SnniYMIbgl9AMtHJ0BWvj+K/yrN4T+FMPwxg+H/KvLh/12awy8hfr+kOaQZgc/i
31qAv4SlPSA6989h4T9iIN5/8Wegw/F6HIpYhhyoDYXp6cjD/xmWVoQIdIB/8tCbZMf7dci/Ex3w
Skv8EcCskMRwKP94IywY5SMsDcl6eZRC3QQhADz+SZH8N6EOkMliAf2BBk/wgkYIMXOgdAmM0aDe
f11gODCnXZkQEU35IHGSHy0YJpk1viPwb9AGXiEAzkp1Vp3WORtpSSZrL5NCR+FpHwEyVxzDMkWY
19yn4M5SJGVNsnW1pd9wxrD7NcvgqN0inE8d6ANIMgrA/iqYpgbjQVLvQAqBfMaQcDWI3jGYRDiL
CMhyvp+DiOiPdtrs1SZGfhdBw9Tkwb6/MBLECCACbNFYGhrRcDAVzyidfrgIRzoi28mH+RckImQD
UmwQwFVqxOZD5GyohJgG8VKODxddvne/BVHUfluhX77FSZK/gvURrqYBTW646pkoo3wKXYncSWxv
l7akgSQrfYBztL9eYiruO83n22WdEPPGxI7hgIER1PPiG1RocCp5K5YqxZdSeb86gLwZmiWlqC+B
mofl0qfxS2HxNUcBlBylIzy8GrLWNai3yQUhh8wblHWZdEkEUSZVDzA1ZOirdvUY7r3G7FzYe84A
NWFwksNVmiM+RxQ7q+TK8xOhJAQBXajbIY9aaN7zbIUJSJpdVEMaforyfL5xOnmdoG94jqZpKM6F
ZeAYYHNugThCnXrGpBl/9L0kJ+Hi4qxMK9CL7Yzd4nTt6i0OZYUI3f02TZfpKc90IZosY+lVjD4L
/Uk2NImKnvLlAeTFgAMqGc9JGz4kzh1wlSbxXRRM7g3jQ/tiVezvl+mQKKisgfEG5jUlA0Czszqj
vPdX6ODYDWKAhsc0nJNbmZBP3XpYlXQoAT+7DTEkLXveXDo2WZCqizXEaaGjuZJSiCcGuPXeBVNe
M5+smAj0WSI8o1EJ0pm4C3XNdrzHFul8GhgumJeTy5T8na7rN3TIwUmDP0dbOffRExY5KA7vx8sJ
btxy72ncREW61hImOWSYpY8aqw20AL3GYIzTohizOuDT6w7aHJriPDhxkkVlCsPlBdp4KOocMKzI
gR/pFx68Qp3TXpqej09pb8ztBgviVV5MYw3Qc2tsBJCxx3hxFy8j1g2WLXxpGTBuA+q5dAO6ysPH
KiugJGkD0Z1/2jAjlEvbAcE5Z4na2uilYL3vThON1hiodgQHH9ialbe8eFozyHZNtUGKAOqcyBQs
P1JG0qRMR8mjjyDTW9GEqeiu0S3lj3PBGf/kk13NEOGKPj4NVAegHbNuw+cv0DIXG/lEY6OhnRTg
KisLMYIFOaCD9NVTxLNcrhqZaWg5dgxDXoR7AnxAB3Z5XrouWZ/RBjnwrm0biPhOxuEi3gCj2X2o
gTcO+Y4cxUMaYsBU1MsEHX2NZda2b0iKaftK8KjD8wm0wvJEMCHE/JgAWl5GncftAwzK2xoBWkXR
QHw0y/YC4o7kzelhnb/lkkYye8N3RN1S9sdsABgrTn05MDnH+A9o3Esw/IhLKHkIR+uHQTpo4cIx
JllFZksYNlbkmx/Hz391Uv9/nLv0n09qAOg41f7zSX3Pu3+/++Y9qOnHL/w8oX8cwwnFUQvKITrO
4f89ofH+4gin4h/TmP4VZxohqAnHMJzwyFM/ju9/x5niNe4x4EgcRXic+HV0if8KnXp4P3n/Ls40
+rXnTBNkUUcFSSEURe40HO9/OqDhWgVLNaTp5eJDg4UjdvkE7QO7goZzqSAWnbCTxH5CcuV+ilbP
rop+Nm+Ypf1LOhTmLcnE9CmMh+nTYTJ5X3To7JAy+/Ny/5i2enS8f2wfcHUEVgvEmKcErfGPQKI/
aIYpDh4WAYO/FEuiv6Q88Q9jyIfDVYgdP3YAqakJkeJotEz+oTeGOPRPnw5vfIpMHVCkyJPNMJP9
2rwwcMQoat14yVr2qkagjvCIdvRWUqszjIlpfoP3Tw4ZvqYsv/YJ7V4gL+8++33Yv+eYjGDR2bf4
Cv6fqZGZ689zb51sLGDsRxAiZqu8y9NLtqr5JjKxOSWhScrdOlYKr+CzTJYJiVNkC02VR4hnC2Hd
28oVJyoKzg6Uo3A8GMt4zpBlKjLy1hYDYiYmmHD3qdDXOVDQBm99dk/IXRpOGhKjpQzmuJCnFiZE
XkGfI6q4S8JPgbVBU8j8g8NAjrCrHQQZKEEz3MHBAFsiD9altDpeLqDpw8kfgKMFL+42oILrglgA
BtLG8IFXCvXwdRCFAjCAin+TrgJhm3abP6FfyaeyC3vAFmHEAcDjAWQXRSy3E5iP7Iwgmg74EVkh
1YIa/om6QDyGU4emUYCRfuuhaQRvnIe2LjiIUXhYbHdagEhuJbC97MmzogVdNo5ZX+4Jnz9ETvNm
mPPVXdKC9m09kGF+8h0saRUYsomVHUakk4okOI6BzbA2l2lm0Cwm7R5fD/7g/NoW9t1ScupKYfcE
j1UEyQXyN0lQ9klmyzVNX3OxFQ1Ps+FBDtafphYgBvo5jkg/C1ti2cJjfAqFsBBYob/behKcocto
v4+cLCcZdic6L0uNnUovkdagnnayLT8SKMTVLgpRF+mcf+H5bC52Fe4NhUf/YuusRpInmYH85oJs
WYWoRcgBEQsynYtZRNcMVM0VRajax1j8D3tntty2lW7hVzkvgBTm4fIQnClRomb5BiXLNuZhY9gA
9tOfD07crTink859qrqcqnRkkiIJ/Ptfa33LHPYsXIH/FWwUvtqjLm9gQhHSTiuv/AqjI69XphIW
/v8Ud2NgxCJlm6Aca+V6rZut+e7dJ99visOvd8gsKt3x3mjLFElRkONGY7IiEZPDjipj5Td9/qXK
kij1V32b7Uy9Hr/kucTzJ/OklMmqqRqpX3ciaNM3mRZFsw8qaZs3XddGRzUo61DoViZf3CmNA6wi
Zv2mNMwvYRQMEwtCQ2j9exUNGcu0oAcB4/bQEjeEwLGn1ZE/X0tIOnPY6WxMN4PUVHo/W/U872cC
PkOo4YElLl61ZbzGehE3n+yAHfIqX0DFq2DmJBzGY67vlYgTbgV9ddUmiydQwCR9YzlvHQwCVcsO
TK8PM7CIO7hQy8Uw4fXnKq1uMoXVFdevWBJEAY/WLq+N6cm5byNljBvhdBEMUml3z32KrLlqU8mz
Bzir9qKe1D4l5EQWyalf8dIG7Jkd2ch1MvJF3nB2mLTVoE/DZz2D4HmdpTh+z0E0WkPYkPZ+a7sC
7C7SiIL8wKUc+jK/JzsbzE2fIe/yWnt5nlJTPRWdpTEuE3dTebebIjMq1Jo7gTG/OQM2sOaITV/n
H3lMRQufo9mATLqqDTXKlyqeipRFNonjt2HuGW9nNMtT3Sr3LDqDZyxr0CHbcejTbGVjRtmRHSxu
5iqR4IDrlG00OfTpwihl3qCA8MViN1TctE7BcpQ1KMZAf8bfNdVeb650VozlVcnSFEsKz4DPbtnY
xFmBIJ9ZAE7ZSllONKzxEHufNFmNeMjSNg/CIlaVsa59dyZskoAkI1Tkja+1gcCauHOAa9rN6lVE
W8MhNidzk49d/bkz+kdrGt2DxIDr7Iw+GC8DvIdireV2JHc+Dlwbm11KghK1KwptB43UGPT8OrFk
hDaszdVVAkf1wcyHyeW4MbA+lJWb4YI0km095pvMrDUVFozRV3aR1acokcnV4Km2W8H0LA6T8BvG
7Kk1TpZW9AeQC+hcfIA0XF28Ll5yMLOBFkW9MkTpmYtE2PmrhX6GLaT3qnlXkfjg6ifxuTClqjjE
Xmtvp4gLfseB/fmfwfE7Vv8vePiGrv/phud/i7fPbyUBjX+zOn/9kR+TI+NhAGAexg7LGNa0bCl/
7Hb8X1inULbD6PbbDPiD1mk5gPA9h22QTsrKJTj178mR4irYjVSWkyShPyH4eyD8n4Yj/pYlYmTA
SVpCDj8vKzOjMe3OsrV9oGlcAsBwq/0Q2N3Dh1n6/5kAf55Pl4fxEMOWwhrdN3/GgioDNzF+TW1P
Jsl4AI6BSjXo/k05Alr7i4lvWft+nDZ5LBZmFnwdJmy8+cs8+GHa5L0giC2taD8bdXCju628ZnmM
v1fp023jlulfpV+sP4zfhB8XlKajg/KhW0RfNtUfHnLKO0cYXhvt07mNcFKKur/Ccxzj6MRF6aAn
jcGTTmDK3OoDSiG7M0iHOxebULUTTjyEjgRDvBqmCs2Fq9s+qJfReA5a/XNFtgZ3YhfskDOD3aja
dFdydA8JZldHdKzyUuTw0Aqt7R+N3q2OUMiaLaTG9BzNfXq2Y5h7ayuukt0sUJnSuIP10nflxSTq
+xUPv3pKcrt98pr4Wh/mdDN6RRUO+EP3yrTya9smjhMmmTVczG4ovylL1TfKGrNHU+ceUOlRsXVE
UqH/lTJcDsB7vY6Apylh7nypE3KCtrRhVORe01vdyTP6+oxKTfoZxedNL2JtX0CSX6tWG/diRupY
2VMQuSgOZv3e+dBZ2WNNuJlVMqx0MSKTtr691TuzfU1zLRjz9ZS0XofOPY8Ewl+X08jcXSVVk229
ykOOHyM+56GeAItEsy2rz0PrNa8ZII3nLMjNuwBRIwlHvQu+ZD5kmBUJcg9nujnXOeGWdNq20kcM
JLOXfM6TwndA1NvFjV7gVgoJgNRXHieL04wp5Qm2M9yvKG3xtC3e8kzhBrdxVd2Q5b5LplQPoymb
7xKC0pvO0NtXKEhyW096v/Ulu6jVBELnS1uWyY5p/H1us2Ydk0I9xSxYcC0oJyk3Hb+cpIqKa1GU
6pmjpnaxoCde6YrEM+smI8eQJ3VtnacZO0StJtrrQq+GIG8jjlTdxprT/ErP4uFL3Ln959yYs2Kj
YsUiTuvT4MivoAPc4r6LvghHXFznqtBx3HjFF527KOKqzWzaAwLP48egQzIUUVPstMbn7IINEK10
rOAr2DqHlJSbZdOfMq21MQr1Mck/3c/eCBlG/MfeJysarHVSuzNmalfcRWNhXrlJd+tM48gUypaa
jzbfngkpFASqTXrGkF+nkuWY02r9Ndws9bmHAhzyzjqfG6z3N2jHJAtV398JKC8hUZY7IYJ0Mzjq
RRtaNtgqMTfmrLqz5im1GQMm4aoKhjA2ArmdS/tSjeWzZ0W1uU+xH0p71XPYnt8rNyXnEskBJc0d
yCUVq9lvuD0rvCPrPC5zqATmMOfhXAhXXfljMU+HItBBy4YJ5yB9FWloZ085a06JwRIPwhjzi6ip
b5jZaz7Y8CHivlgxTflyfPDmPqHvoWPt5OBSw7MbkSBkv6a7q6D3K8j4krjXy6TZkHiIpZqY8/yx
AwdfaLO/7bIuZbSJyx4sQz6q+E7mzsLsaVIZn13B4LyqSTeNtzHmPt9aNa7oklMQaZI8AEQG59Vs
sHwTXawiLdmMLQe9p4zcv7PF3OZ4X7wJXxsLT6AyRzj4AD/v85LRHK056PJXzWny+0CW6a7VKy7D
dek5e6n3xZMXzZD8I8uMOBcPrnUkZ8feb1SSVbijJcHO6S2Me2YkroxpcvZmqekefpAZY0GpAuPB
TOo4W3Vi+dde5LLUnYfx3TWr5UBoVBzKkZYPNfvLZDXYOMTyobAPTadXR/TfYNOXg6pC1gOYifAp
1idY8xiSPekZW8OlVaVoU6xpTdDTEaH704rwDlJ/FAWfMIeXoei16l510LRWTqUN+C3kWF4my26+
2gg0VzyRNN7mMAewMAalWoMVKZAloNAdCHYEN4WTum8FRScJcB4J067zyos25h6hEJAlVQiqj//P
0fryG4b74snS++m2yDMXtpYq6/u4TIjQdEhEBhcPFhV8b4v1P1PgfzMF+hAIP0w8f9D51l+Lt/Gt
/fpxDPz1Z35IfAx0gKUZfhi2mOdccvW/jYGe84tHBpkVCdRM9iHMTr/tD5HxsK6DryFz7Xj4iBD/
fih8zI5g3BydGfDXPqS/tT/8iQ7nsNpcstAIY9jTlkqmnyLKeSaTjF212M/Ae176rK8aVmMW376J
z1Y4eW3Zbxsx3xa1qZYchgwZYANmEL3ZZiCFl1OaMl6idMCnVVW5C3dVH79Ovbv4KFhP0WmC9h73
t5WvLdyV4hNnR58xMG2g6gTdDnGI8OsUYFfnl5juo9Jx7jMo7VfT1KtzkTk9CNZBV3uP9gdMGhjO
jmx98vVQY66GWEEqbDHvMqq1J2Jc2cotCfRpk5PtOAoblEDAtzsg5kUHVIL+rgpi+0j++lPmCe0l
LUrtIRYVHUM4RndDYMYbkJNcBpkGbrCB+ety6i6SXY9DnQprJl6pkZgX25zzbRDkyXp26LnISOzv
9Dj/1mDNR0oMMGtWuiJB2LB8xRTZbIXi0RNpXlyou6vU66+hPVpoeuYlNfwH7inXCEgIA1N1Pwpl
XE0j80iRs/YzuQPxR3lVz+WV7TcvUYmHSBn9xBU3/hS4ePBFjeRgWZd8zj8JR2Y0SdX3U6ap1xy2
0bqxkmSd+82wxc8jwzStQj6CD5MVbSIKalb4pZanQCTY4a8mv2LtPOXpN1auadte5lxquqB4ArZv
PxmTRa6qKgD7xZGFYZArI6YXgaaBrVc1tyRjFfYR7djDoXmrbaN94BpK2UeKeTi0moLaDRP38Ojs
I1/5K9Zj4gbrS/ti5/6D26U1QTkmXqObSaZFmB2VFxj7QLg+KRz/sVANq1PbGh9x7sZHG5CiF3rx
MtwG0fCu6eB9QtJ61qVnEDuXqUhI1ZjJ5MPxFWpTsAuzFp3Faqs2WZu1ddcVfbCF8sjMbCUuYVh0
tyyV6TopNInlfxLBrqUoJj/EjUE2LZ2xLhHNXfVMbvXZNKbhhObUQzlsNefRA/Bzou5LZyfVy3XH
SB6WaYbp0OF3WW8NtuMtdsxZP40zQ8qhznTu6k7Wz99YXykNmZUkyrc58MbrwmzxksSVnW8KL7Xa
lVHEYVNmxv0/F/r/5kIPPWUB0f5nnej0VnVv3cfr/G8/8tuFPrB/cZaadgcElG1Dn/z3hR77xC8I
nkghuDYh7i4n0x9KEdfbH1d22j3wUEOGRStZNgZ/63zPnuH3x2F4HYGF8AGMGT+S+Qf4hIjo8Mni
yT2VJpH8cDGNjGvXGOeRuFWnNXxXPVMRroMHYGGPrKvZwEIMzrwN1grruXFfwPjQymOHubedNpqa
Wjva+9FABdVgSYfAgeBreAbRwxZgW7YSgfzc6zTUTSvMUCOBBqR9kLXkJ0r3Stqie4fadent1EPz
xudP4sH1toUdBPMWfOIao+R8r/mKS5/qGWtCERiVLsigI23tTIzY+hV9W4UTZp3eIvlzFe/2hfAH
cZsxFgOiioLXrlBWEradGIywbWXWnFy+4wsYNHjBG2HXPMTsqs0UFCbnbs8j+mIRm9lYderf5NwK
XgUw6LUW1OOnFAvzrWJ5TyRl5ujXJm2/IhtKKVVtJRrf/lprdjlIwEM2FMknl53Ai9lhOV1hlwne
68B/L6b57OMmT9mb0/jGH9G1ZNy9SYH274PAM9jlWkE4LRZetomBuAxZRaxHn2d93Y+xxM2Cqawk
BFbDFoc5vehIWOorTZW3oKu6pykpo4PJXLlTypsvQWfORy3IqCmaU6AnkOG1dE95V/qFz4NzyWCq
WhtZm9pNUmLpgN/Z7rt6Mq7GqK8eEsqFdsofkAGV7YUSdEkd2oCyr22Ek2eN5j0b2z3ppdrGzkOm
tKYwy/MOkkD2qcBlLNfpQH2bYVYD8pOEDEBv1NbihkzlCR0u4Qw37ZNGEHvrc07ZAZ1VByCS6l0v
Te+QsHK+x7Yenckn11e1Fg/ljhq6+WYalCsNYztJu8f1t/rxz54hWybXmmM2zRCmeumRhRYysKv2
mDVdPFbHMurGgqLEPhJZsDVb7c7XjMWFSwS0G+luw1ukv/9zRf2vrqhUmfzZBfV/kZzr6vcL1O8/
8tsF1dApBbV1clqBZ/121fxtcjaMRXu3cZEsgCSm1n+b46hpBn2jgxC3vleMLlP1jwssTUhASkhx
oJUD4v5byrtp/h6I5eBcZflnLLY9nefzB0RTKbBrT7k7QittAJG4GEP6sqgYZNxaP9WN9MH/Z8Lr
1bDLwXGW+jM4DWy3edWU3YNZ2r3iNu5byO5FC9UCs5wnKRPw71OXOAIlcVwDUgMZaJzIFzLqYGll
QzHvM20cNVIiwL5KeWCkLjtJFAD7fd9cV8WcVZxCUzZBlIZWVw5m2SP7SKkfstSdsQhF0UNmiQY7
kEuhYi13Yy29haIM6djJmqusxFVcZhMHSocOw4fETTmHpgkn/lVQjggNQNKRb0mxjZyPFftOt3Cn
O0VG601vTI7StLPKawpJyK6ZSc9xopVDqmBXxHqxqyZZ7CbJGLd2gjo9uGUsvHPAlJSF3ayzS9I0
fPluM/e7vs0lrrilSCMp7XzfRO24zVSLi4coG38xqY9owmwbyRvTiarXfpwNXElJJXc155l10nUs
WWJyvSyl4lnhPyzbdeYI+QI0cn7CyuW5YRuLZkKZguZGpsjhhZIHG8wXmmkE3GOj2HWmu5iQcrlx
40YYaF3t1Qi8eeGLgIvRQdo0qzQfnYPLEf4pyObpik47DjhpBlt1m3QtvBeUInsNyX7WL8LNNybb
AzxrfRGFyGMTsfWs90AHZpnGahjKBC2uNp1x+mDD4nZliaIYJWsit4O/NcdxpLY148obmzLezuBA
+EXHTeOEBm1x37wo1d8UdLRt7iwGkGUvuQEIOL+V9IKZWxi/zm6op+be4P54gipdvNTwg1aRLo0x
pN6uB4WeLLWprXcDxbJdYz+MNoTiQffiEDf40BiTITdxXIjtLMneJl4b3EyOQB2M2iEcMLofkyCa
PO6WZQ6w28KZ5SQDe8RMqw9g3MxDX4IPofYs+sS3ATgFsObgc1RKg014x8FjF/fCfIiKdDiMbYll
sSDmsQqqqLsnyPKuj462lrOv1nT3EFPhG5Aeaq+xynDGqh6EMfPWVekW9jFPHP912cfvZJe4VCXi
ysPRKk20M1ZL1rqLxAPIlvYsfF19LvoSJ6iI5ydOq+U+Uuy0Qk2jFpXuPyIdlAF3N3M9VWfhQHdm
FMi4x5syjRZHJy7TJKof3Vj03PyC6gBTIH7u2dkSKuqj4i63GzPsFLQLAtq7HkWTBWZks/myc/3i
JGIIZxhSwbauMFVwZYmM6PQ9Cjg4fXPTlhHnFVcvvlZGPh+QCjiwL4QxOc3B4oZ4z/TUXkPTHUOH
IPh+AUiHtW2+TeP8DMLUCSuU4GkdSNNr8zWZEt5HWjFE0gzuLZbVKOZhIZgOc/urWPOPH+2vZEWo
JX9+V8z/eND4/jM/dMWAmnssTS4Kvfv95vevhRJHENfAGe7i1qbAywlwg/3YKFHLzY/gAQk4XtCA
/eG2aNG2juWU9Q863eJC/zsbJcfn3vtRhqOwg/8B2VuscQ7P9CdLGmOcycd6sA9O4QOfccDttVUv
d4qyjmMRC2fPppuKqnoc5y9QnbwrJ7cJSPuGMd7V9YCm3zXaW+EVRJNZYJ0V0NIHly9WzB3Bpbuv
s71zUuAjnllAPdDXCj5pkOmhjF3jU91EgIkzLztyKNpQTiU+s1LP9pPmtyk65ziR8Rwapswm18I0
ikFORVNu3nOSyI/ksKpT5FnFbrA6zuZ9dV07mJqCIiK6k5XJ0ZAdnJC0BLdcai51vVrsHeEqwxvC
JHtDv3Oxawofs0sXLxsYdzIvkzYEIK1y/dqYUzgmoGMl5dWW2JoedxajNuMXI0gDPM75rTERjY1M
44Hht14bLoHCShCJR/1qrG/WPJNFLHEK+YaszLAt2x4snIFzIYPyxz6R2GLLlXLnFHrzZeQevbVa
NnAibbnxDnX+KOzMpQ6GIXzXlFO2hygG39keAS54sxH2hjk8134akWxLOKvVqXoP5hFPGB7vSwzL
ag8bpD27Fl4P4g4QrAlSbkE9DCcS1OJzaQ3TmlC7t21kIXeekfMy4mla2XlVAGIfoRvl9vBFC6wV
ZhcatYPmRM3ewQbnvhkoloBUXmMCd6LrMm/Kg+ZrB0KI+ZoMGGqXbMVOCOl8i8mCktftUzgpdLmC
Y+cAROXZLe1XirsbpafHhCCStrFUNpwae86e4jkNXj3hUm8Dbx0cA6pPI0fxEER2eq1YkF4jnGBt
QyJKn2n7oL130It7u7abHfE4M1iNtD/snanAt5Iv2zY1e+l1HNtqO3seeA00MO+OUjiDGxmmj3Xa
WXIBkem3QctnpY57NwozZRfv9NA254gqyz3kLevk9ihoZeMSPPe99EVA7j9XceNcCPGp/UQP9lnX
pHUyR2ehAdfxDdzv7iHDMxICxCsOpTYcmipaIBmV459N0ZivVWC41yK28wMVBM0+ywqCxCXQiO1o
J85N0YwnMxltPo6i3Wt6T0Qz7t+SgYQbOJnc2JhN5L0BLfrqiKk8xHMDSmcunUMtInvr+Y2/nr3K
fLLs/H3GHh6HWmybr55fPdTSUk9d18zEjyv9UieuW5EDhFpNJwnYjKX27pxIwzHCETj0G8yk7NaL
c0HSzLKCd9xDyY46acx3Ki0efY50obQ0RhgO0Kcs5k0cLYvxcQB34oM+v/esridwjw6+6nPjoa8r
DECje6xJPVYQUkNksrICtZzlF6qHijsnKvYuhvejG6nqQOCQcFwz5AQaA+u1r4P04EG53oJfoJK8
Q+6Mqim7Qz2yvypwBqGVZ0moEohpWePkLyALp0evarRLY7I95w31QGgn1IALItW3GsbCsXDFSaAo
Z2EQbJ0+K3ccSvVroowFsJ6LjCL5otEQSsmHZVwyPbb2FUujLsR2Kc+VLtt3qyfNjZa7HvXJ20GA
mDayMAaN4cvyX3pvFs2qIfuRkj2caxDUc3yjujrfaSzUmalmxwtbOblLsA/fVUy/41CpjiNEPQz+
mkbqx5iO9mXzHJAQZjbmMtelhPyGUp1qEsrXNM7rG8PQXjIzp1Q6xm25SYsAac4VSL4tttpCS5/R
TXUsgER3mStZ42R5TfFxQndKnQQXhwD8oeuciWAEe9NL2ms5NEXW0px/3lxgfTtWov6tDpqvZ9tp
6Wfp1zqSQqkKluGFu2F1FTwF3DXO+EWTZ7wB6VWp5KeAcp89d0QVEj6W5y62Uz5KY3bVZUR+euIK
V+Vgt7d9FonrTB8FGeS0gDNTNpva6OKtEQCwUMQMNk4nrOd8LM292/Mq28ivt8mUmV+VFw/XIzWN
b7YllpsLgLEXQkHpIwUyslihEwdbKwviHVANIAlzPIaaESW3hoGghy96iVmI6V4f+NVXiaPW89w3
m24y/ZO/BC/XU1EnN5aXjXzQGMgDzXbAu+mD2s2xNewqKC6HPFDNYzFAVDQIOtFvo25zadmbRtJh
upp7nRzPoFXkMeJpu0gEZ0PG5hF3aP5pFABlRkweK2lwu035ip8oSGz2WJfo58lFG7zmrpuuy2rU
X2gpZ/0HFvUQ9eZ6Nl3nVg2Z9t5AwD02FKRtYQB1N0ZaFQfH1kDJwxa/FPPoP8ajj5dOF/p9ggOR
h/NA9syworYWB4ZzO4vPFcn8d10NXP6HtleEoCY73k3WaKwVwFuSZdrJqXQTLkMFvgZCeD1S3rMy
KmrUuaKl+mU5PXDvz7L4YXAYRFbZAP4qrKygv4hYFPs64Su9mhovz1HrW1ASXuSLbwGsqIMsEhPz
yahdpaCoQHmVt1JW+b53hld4IhhT6iXW72P1+Jz3RDzS5E2Phm+0fr9SEHhXGSTEKapoeDxRHlpI
AVjF0wcCWs2xSTzvQTa5+ZRnY/WOUjU94x59JabqanzU05lz7rGJeRXDkZJzIfsdJ2rQbteMWngn
oWpQ7LNJzbq3AYWkydWEfki2fhr8W9GL2X3p3OjbAEXZ58w28sYhVJvYgbBfhVGt7+jaaNSuJFt8
nTZCq18bLqDMXoFcG5gHtwIZqTz6Wt6uuzEzQXdZ+cmI5+o4tKn36syO+KR7UZzdRlNSnLzEQdKB
FpFEu0LlBQuCiRUalM64d7Iv+Ls77dER0eTg/6FOC0cU1LSDQLxYV5o+79qgrrbS7Z7xNYyrdoqL
NZ1uMBRi+5nA6rh304b+nrIfzvyX0zaA3h6yYD2mrX2FSIcTSNdqZ5XH3GUgxmh7ZpHHSiXFJsGA
feQOQmGHlsbgJgsjjCtjPnOWFeeWd/Oo0BRZMI9vS03DsQ2WXKKtDTujmmbAG8u4RV3hgFfXak9p
esijLbRv+orqqN+DHLXDXPjprsOpxyLTvpQq6daZ0OKDsimfghoZHdvSTI+9jnxlFFRhQ9+8wlED
/yz2xKfBcosQ5sW8S4VM4UJ0wQaEI4frtKDVPrKbCaEq50YWNQDjeJv3A6sVjFNmuaMAWf9mD8TY
wyZvwI6x6bGMLy5pBv8ZS3Hlde+D7YnceYwEOa4+TEWRUrzyz2rzv1ltsqNhe/gnYtH9Esf9n/Vb
Xve/W3D+9oM/JCMXLR+lB93oX63tPzacuv0LCikWTU5xHldS1J0fkpHzC36CpaTawl/68SRHMBhy
CUKOiznU1Q1+6G9ki8wlJ/XxJEcZM1lineOcSwxZd4wlfv7B3RjoHT23oLBg0BjyguxVbpTd4i3i
+77xGggzwLHMO6twcU/XRFUMOQcHFK5kHef1+ADLuDxZ7FVCQ/T+nmsbYIEoy6qwqgEle26VbPI+
vkNr39s52jD4BaIrdvU0DvntaNr9Kh9jP9RyE8HdJVEadXbABrIq+LLmWPKEXZj3fcVluWlML1RW
XJ7tUXYPXPIpnvB6e01HEqsm+K2zbz3CY/pmfVe+ouEyB3N/l9WusxOjY6MAZUN5R6nFcOQQJ06z
l3CrmURJf5qliEkW1XQ1j67HOXPi+EB65miTg0XcGiw4XbVy1zG/znPraiZ8HnDNa8mAX668SaDd
zno175Xe6htSQtBGHeFc6S0X68K8a3QD2hHVbBx4IHpEkBOzibhKjOCyyZN8XgEVjLa93pQhH5h6
41dGuxKYuVYpcl68kAx5s8qT6u186zkaR9IsQ8KuoxLXk9dsJzMm+zxVeFxZTZEI4op9L5xKrMc5
eeIAaT6OpeMeJtuTrxUn0lVCqoMr8iINNkBL9A2zSAptEKq/oZ8kh3J1X3GyzIdNOta+9g7swmAr
S1xJU9vBBQBDvrTuVKg7NRg2ze7Zg3FvmO+o+PTPQRzoGiYAQSgSk7AYdyXh8T0MhWnHkA4bODVs
72YqCfxoXq/36FhamfQrgJEWzKo4da68vNXDbEFlbrRcabR9yYCrXAY65KwxtDfaGi/iFKtd3bSq
ba/rrKBbjHxIjauQQhlLdphZALtVqjp6UdW77WttRs5dqxrqeYAN1inHyBWcmDYbLwSMyl1FVZEX
M5YprF5bIljLPGarBmtHADl2dh+BS3T6vUYfl0/0KsiKMgjNmFg5NmCUi4lJOmfdq0/XgKfmRmzx
tVRDyAhmcPJupsvInb9csccXwIaowCHTocXTOkXWWHDlHfeKdJYa7l0nzddECMiS9W4JCx6POr63
QHxxVLxAOoUZ3VVFojUhVxKOBVkO2zCiP6s8U1JtGmHZzPqNkqMrt4XmjREb26SuVkZf4TEGf7Wv
q0LbpMqz4nD0h5nQC80yK45h03POxA8rWrjWJ5HY5rqIy/hmgRjfuBQrbXrZ4I+lM2Tc8QR0Ttf0
NbHqJ1BbcaBN56q5dWl0egomMRGhFwZEMQ7pBOlBI7QHM8uiQwL3+OA3njayrO3BeMT95KwNzegV
IbTK4y1XOSh3h0PRygDZuQGG3t8N0qtuCVvEOw/rY2JI5wYOYMwSuZlOsDkBl3CzVq//3BD/mxui
4wTIY//ZPBG+Fek3cILp7+6Gv/7UD7kPTY8QK30ZrklelH3kv/aaBFt/QdLTl+rW72Y5Nqg/boY4
KwzSnUR5FsViidP+S+4zf3Es/kLP138VA/+en4LH+N3NkC4PHCJwcTxLJ2KwaJsfb4ac/GAnD8N0
Jn4TbOQIsQpFg2rCMCdAecG5PR+ziQPDRtfznt2BLR9zu+Oc0gWV+DWU8x+Dtd9vvR+yDt+bRXTW
uTBndJZO7vJsP9ya8bE2eZAMkh1PZZzjnB3pavBqMpyTZG2Bnm0Prx7yRLpqS78XochaZDuKDD2b
VIJXfQn6Xr/h70gA0BWF8agczTd2s+tEXw16FKfth/f79ten9jEKbC5r35+fMZMJBToYgomC/GQ0
xPHBN5k77tmaUBnWLn2nj9Jmytmyr2CMl/NkZGt8IT6JVBeE2Zzr1q6El2WAbq37LxwoOiNMtcZZ
g4zG6daXCY50r3VyKgTrLLnNBwjQgAi7NfDy4KlLxIluVGfapLhQrjFuyHL3569qmYB+/6I8rJ0e
b4TLZwNiw+/fBm/WYrDWRXdmUAqe6piMNlvOhU3QVMN0y645uG8io3j584ddPmsfH9YjIUx9jRUw
sy1//DSYceOIbQwN1bnylXGm+XE4E5KjSzNKnv78kZaM9M+PhGIAZAggVOAtgJqPn7MGrRCMS1Kf
qVWw36j+ZYmMsWg2V9xHNrqglDC09Nmvw8xyxvKvPjQ/T6C8SgJKDrEnwlBcHX56eM+zUvBG5FmW
o8xbmQ3OW14sz8FRZbcB1FczVvHW78ZCfF8r195XSJ80yQazfTW5FuMBcRUo3JkHrNdqG5OggT/P
XxtNNmsd8wz9n6Dy271juWr49Xz0n7+mf3yjMPhy2aAeB00G8eX3vz7dHRzC+ZF2bQxR+Za2NN+v
2PH3bGNY5FfxcUzS/DPlk3QiKEFJH/CtNGR55H3rCSXgkUliPFJ1Jr+mreV9kQ6LhOOfv8V0N/38
JiMI8SFCUcKIzLcTe9rHN9lt2ay2SW9do1M3UeCv+wC4ztJbzHBLzIFiOaFfZDk7wwosMLtDo0IO
JwBaLAJmTrzzrikcVE2vGOPnMSuJ0iIqrJhxm0d49v46onmOgNCijkI1RSmNsq46j4t8KhYhNSZ0
ka0gc6KvmjIp9w5a9J2ZxbcsIBgQi8ETZ1w7D/13ldZdBFsjZX5Zt/agmARGP7sqFnEX1d4+Jovg
q75rv6OeQJvjM5+iIyzq8LgIxcaIZKyy6b3pRH8/UHu3qCp4vCJMYwgRpvmAX3SkkdnTUKFZ30Wf
sduhTaeV0D4Ni2DdNB0oP4oPDoYIii+pbFy+94vInX7Xu+UifWPxRMTl97AzbDO4ges9bWDLia3x
XTcvkNEA63PKEaFcpPWysxDZmwBgD9uA/2PvzHYkN9Kk+yrzAhS4L7dBMvaI3LOy6obIrIX76lz9
6ecwSpouCejuEfD/FwP0jaCSKjMjI+ik+2dmxwLqCfs9jxp98iknxWPSO8XbXKrJSe+85olNDwK+
lyk6OnAp31277kLkC2LCY+7GWwVk0TsI7OkHVUW4AuTNIVDd3ALzahwwVgvBcnMTdKuxgJRWua/4
q5S5rb4DHAd4ELKbH8GJJiIWN5eCuRoWjJt3ocPFEJurn2Hi9IvYsbocspvjwbi5H2bDmc82oM8i
oqys7Us2tukKpf8GCIb462cxKbODpdrruJXXX/WlzHoMrkM/DI167fOe7h8gsq3cUXPUR/TFpOQd
Mr2on1RHMQ7ZYpCVHvgMIsDpKuAkEMYu7cnRyjQgaDYB+eEgqfpd0WvRXUJuhgaQfHEmnNtz4fVn
W/QGV9QUMfqd/IFn4dZWkiy6Y5Bq2LHPRpJxk2bkotxWBaegDXA80KjhDEWcMIgHOmSzRFgr/FpE
SIOwBqaIWb9TENaK2BVsGeKV0nelxR2z0tG//DLpFAwh+JvFveBoU4Z1nLo/FLauqRqotd5TkuMO
7tVCh4+OleH0jgWTaRatXPYCw0kHVD5OHGooxShb7ByiSrdLYZfLXhWibHxLB9TpO0yZil1HCbXi
87Hi3mtKqWFytnNsF3mpKndgzBVaS9j0f8pgT5UHgzh+wdGztx/l0BuUYIC81U7JlAiycU6CqWcX
dWNTPfEwNo4QCPV8OzS8grDuCTKD8pkl+kK2NNOldInLhwpLpaNBSRuOHfOQIsA4jnXQobEM44wD
AWtTQeSS34kGegg6vIAyMBYK6A8aPoY9aD3SBZQMtUaQ1mkUyCHKSe5PXePR1z1lJiiMNpMAQzOp
nAgnmlutiWj6cBLPaUJtoVT6kKTaxOnXMxOMDvw9jhpExbh8Ysrn5ikFzgxXXPnSwdVcaIZlHelX
TZKuSzfuaCrG81JM+nC1Gw95lpNWf7GGikdSDGOQL/CAXRtbytO16jPE8io5tktZAJSYLJmetD7u
n02whe/WHMEScDUuXopk6aMKhS1xSAESzujtMtpc+AA3wpTy8M/FNLGzyCCFPQnLnj6aLjH2ozPF
EcwPS6VLgZSFsbWKmvr4qhu1K4x4w3wQvaU9az0k8M3EnNlF3F0cxCK9zNJ9N+s6Ujaeef0uVRzv
FaPtenFmWSt2TiEI4M2L2bugiVbLVzJVvLCaE6524gnmvaLecXWX3CXBeWjejJlHeJF+D8Ygzx91
twL8MpvZNFz6uV83nwiY91au2HNYo6ZMh7qWkkihXvaSAhdn/eXXlz5xf+J1AYC9mlbFbzG0aHCb
JK9z6Xv5yNJpCiblDxXd6uAYBnYFMf+Pe6reV8kdx8gFJqnRJCAdEsJqw6VUEvi+zNZbcP4qiZvw
Jz6CP5P14jfiBgLMfN0n91X5SkLBW1EJYC+oJ8+5LpbYfp8qWN2buWOAYfSzKk4x29wMpx89e08u
T4udqFTt2npx+9lUdTR2qktT/Vi7sTdAAoC4Giyd01JCQJHirtF5W5kKtwuTk9y6nwcBfrklmZF/
mnDEiT21BuUP6pfXewjzW0IKxCyQ2WiNElsCzd4nRY3KbTk1MV5uk9vc0k3JY0o72Ql2fGYFlt7p
9MIWlulsOBp7r12mjHFY6BXLRCqR4R1MZnHt95Ib8nKEd8TaoJGGaySzAKHjsZVjyENmak9aNwCo
gvvWjzxpjVFl691mXzqPui9lYZt+lF7fad+on1rEptQ0Z6TdRudbzaW2lhZNtPcdwORga1YAq25l
PY79ZV4coN8jAV7XEXuzBD66lxP5SZ/eCCHxUpCVuFT2bJ6VXmX0lbRVOZ7iZWoS37VEmTyzExHf
VHrmaCRzUjGCehEgaLxpdFueAkv7hO1ES9+0GiFp3FCaky8vTU/nCd8M0RnZFJ7tUYma6QOzG1mP
whE2gjkD0gdkjEjuuqEVKVOQ1cOY6ni172cGaNa1tJu1UAMIin0xNQBH/sLuRoQT/R+o026FaaVj
PMO9Q4giJDUzd8FYkOPDXN1y9efQeZxgiYCF+wz67fYTiGPtOUswd7EcUu+Va70U95WHx2s76I1H
O3SZgCqch886YpQLpiQfnReLxo0pmGD0mVQiFe742EbCozkg5ooOm9Tg0+TggCkxhVlGZLlrEuOe
9pjCPqwsR36veVbiS94pzRSUAgw/Ync59JcC7wvHSPq2tyJxSTtNs6oeltZk3S8wDLCmMxK63Hal
//GH/Rt/GEjPtc72n49Srt+n/7p8p0jmz9Syn1/2xyxFxdOlQr5aIyAgaX9hT9xc1ZxlmJdAKSd9
+A9h4WadNlYPmM750jFMTrO/WqfRFBCRgJfp0A7+jrJg/XUWQM7FJBeFO8zSwIOZf5kFtJlJ1Xtc
ZedOR7B8x1tDlqQyGdfjwPcUOtiNCXbosk+NWpTKYaX9WfRrQyHd1xhpdjzLlm8duwcUV5V9LYn6
UZ7myna+t13hBCmTiE62+6qPbXr98OlMi0kxLj1Kw0r/1nXuGIXDY3ujLjGT4JD9aZZAjUiV3nmg
6G+kAKixe+qAnuiuiHrfnsYegpUxFSnMLFPhBsW5mAqYIy1ikz+7joLxs4RPzogS8vacnO2fbu5E
p9wJczf8AKze2k/fN7XZmMCFuxrC3cw0CvVT+tMrDlFpdY4LCq3UE09/5uvQnb8miui2Ttss9xYl
cmgdC7UtIQwcRX5pKhUL0n8W4P9mlKnrjKH+9QL86N5F/v5rFOz3L/pD17N+46hDzovDNBkF85fM
r7bqesy/iILB7WXk/o9J5rpkOYYzYIT6AuSWhfn76mN9/B0d76+OTKLHFuod6Bg2NrbFC/vz+b4w
KHZYIBGdDRLzJGRk3ulrcMYw2wykEc9Mc8Fml45R8j0ZFLfdUIoxPVtuhztH9tFTUcIQB/dh6JdO
y+w7vRP2ec6YeSBHIy1wwkwIpxqdsqUUbHgzRVleO9dpswDg1QAZzU2v+uzS+2F1tPw1o6TXVUvQ
tUnOXvu4tCibVNutOrolVXVqdd9P0/DoVTZYhXSJ81dyTdNxDQ4TTO7s6o09afQ6qImCmdCtvcci
ccvHTu9fbTeXB8HpA+OhE9/brSUfKe/uHufYiLYAee07GfWk2SajP+YNBiHqGGlps4mCmonpsE3E
gPZMifn87jhlu09FDdrFlPZ837aNuOfWknxCFRxgdtbAOYx4xGuYONoTAkvyaM12Fo7qCnZQVBTD
Lp70s9uKF3xBoGA1Dav1hu5T3VeNRj7TmcAmUJs/8nkGErV2SezZgaTnlmg1MYrGEl/A50PkZWcY
vRD7L68kgZMtrR4ShwG3edqYDICko+v4WZW77iYj6XUPaCzbK0V8N0G03TrZnAcy4fgoGAPt1ame
ziDOhnPFeOOaaCUWoL6clqelb4dtPnu539u5fud2s9gvDJkvRGmns8nebo+ibbxzy6qPQPH7JxsI
GPmLXMnDSgcYh99Ndw9lYw4XqbXqFkCOwi6sqB7YvxlPPUeKzww1ix+LLtRnnVgIZ9C5usPHq1yN
1NnGltq/8V7BVySP7d3TsFS+AQocScw2VVD1aJFTlVNSp1pKqBBN/NZOAt9R39TnjLGV7xnjav7h
wokpn/K8rwbabue3nYZSzLipKvy5wJFlokA/VAIq8sbmIBfSbsQZRIXH4vKo2LgetZ366J4q3MU7
k+DC1aQ9gn4wjIiKLgc/EXiqZk3xOFOh850baZr7Im7cvTraxfeswi0DUhopM4/lXU62hsEF88Cv
bm245SaKBYXN7WQXBAIc/LMVDy42EAkml5xnE+eNDI5vYb2lWql+AonGJMXL1TAxxXBJYZ3gEWna
8aFbpaz2pmopN4HLSuNnz8ytu5Vp1q0y2LgKYukqjTFfQ1RmdEQ93E07ozQcBllNSTsID8Q1piHo
bGKq0NzSVX4zViFOXyU566bOuTelLrqpdnYXla/cRpr7ZRX1qlXeG4cSq9Iq+Tk39W9YhUBnlQS7
VRwsV5mwWwVDe5UOi5uKyNqeP4mbtkjvxPJk2zmKY7OKj3KVIS07Ko+DpERhU950ylEh4r6lIUi9
yyLMnD7gulXVZO716mjkqPBe11Hjm20bcSdJGxlANPhW3BRSeM3zxWBjDnjypqGygVBe43FVVol0
o7IWq+Bq3LRXedNhYTijyTarPKuvQm1302wpwukQcIufci6bnpu6iw9hFXuZj8RIv/F0E4Lnmyoc
/ZSIY6ds+sfeQMPZ19R/p9VRNljcpN+7WTk3gTnq+fTUZXPsfjXjPIKylGCJn6yXcsym1gndBhrB
VhmGPvu2OE2j5TuXj6jjwcXu8j8b8X+3Ecfj8y834hc6ob5T1PLnjcDPr/p9I+B6GHLYUZOD8Iw/
M+A85zee9UQXqXgyLKw6/Kw/NE3vN2RLw3JMqLkeLr5/aJqm8RtRaHYOGkCRn/uHv7Ez4NmyjvZ/
1Xc8xFNVB0Oi8wLZ2P9lJ24kuUfvCRvNCi/dmjcidakEs1aBNOu1uQlz06DQcDHGptvOCqeQ0Obk
/H3G/s4hHz7mphnoOZrxwHn1pgVQ+QllzzRfNa8w8JYKDXlDj19KULl+GtvWp9E0+0urxv29nKgV
2qZ1hrmyThTnEgNZMnkUz16zU7Ik36/k1RPPLrkvZ+uh6HrjQ5nMaDmpogXkQECmP4+ZZ1YvRh4N
zllIytIxCdrTQFsWQYRvmSS6VOk0H0XEMukCbLZyEVMAIBMUXacarCpj+Dxl1kRofRhL5ZIbqSU3
LUGzBs8fLJI4Ir3uG3pV52FTRGCCuYttYgZi0u/SbLQPHMXEN6er2yfbHPQDxqNkp8/Zt6L1ljB1
UnoK1RZi2ghzdgcBAmuUkd9jcI6yPX/FuCwOKNYAxSXdQwvvaWeFIhD2mvI+MyHYuGpWTodO0LIu
KwjyLSorfH2XWkuZOK2FL0sRj5paWJfRQ/DU+sHRDoPntfWpl170Sq2C89Q4VvTc9QuPZ040hhLQ
xW0VJ5LcDMGg2GVv48RIWTGwUtFK5fAeYPZvgdMdba8uTrjZeS+HciLiZjMg2OTLMp3oP1o9WjF6
oJPa8rGt8Fqruyguuz097Hhy2Ltt9H7aL9kEgt2BAQq/lAT21qU8d0/dk/7WSAa9WHIV+YzPs1hR
WxMoGLr/3OI1ZddXvXBMI6iPUd0kzU7sEZlP7PQhY3JySGIL4G2ZwVLS3mMhOxKPmD5JrxYekorp
E4Uwr9KK6GRUoyq0maaw35WPwOjt0KP3FvD/ekZL2Z9i9IVXmthez2yxB75ZgKyFg2XpU1jICB49
LXSbSnGecx6WpaUf4F1drIWGPjmRSk1r8KUSyIKV78y5jI5OXm0rzqEvVGc9zDDDN1hQ420sQQiU
4/JZUyeaWZ002kbj8qQWmTiguSahtNvs3AK8OjQEArfIX9i2lQpXnNBEKBAoNiV64dEcino7uXV6
UopFHlSSyXxAhf7iLfoXwGe0RWkxKk4CB83sM2hzldP3R9wT2UGk00eHonrsUjM+tZTsBhI+ccjB
d1dT3CFMcDGYm3h/lDZIKVn141bBHttQvOXHSfLdku2bg3a/8aK6AQmgkvI1u5yxselOgTeAb4H3
TaVZupAJzeRTnyI1rE0im5HArg/sTLvn1WenjELGjhqnHkUNSec7Np0FULTBm8Ni2zNlC3JSnZsq
lj0PzfZQTdZTa5CjdNOz1KKdB0DXz3T5nNo9ja2CJoR4eqTJ8VDJcu2SX8I4492P0YWY5b+Itt25
y3zJdIW2DWuA9NcUfThikyAUYb7a+P42pK5FoJXF98JUu41eUQGZFcnwlCrVhY2Q5nu9LTZtb3ET
TN2L2ZQdXavEnVQexxvd1c0HaqeqsJxXIA1l01xbjVhbVRN7p4tS+GDOIDt3xVfmwmDRddU72twu
8V0bzJsjI7smXp/tB/iDAatCe4iT9mHMRKi4/FKE7K+za2bvxXo3y4fIoaMgwyyPJdJ8TKlsx8/Y
A/cGbr5t5maNP9FdqzAnLfT5B50Z2h7b/uCvM+YNE+bFR3DyjvAg0SS4rT/0xkSZgrS9Q545j5Hd
PayzkC23CfdUk0V3fEF0+BP3FbwkOPtplzd6yqb0gY5k9LsdXajWVmWDeQVVmzwa8+xdull9hPrY
B2ZWfhaxTh+aN9xRpbWtWnbpc9Y4G1mJR2FX3F2ovooGNdtmRm7w8mrzPTFTqh0Sng5t5JNT8ohZ
988FAKqtXsroacqnC4Sgzp+1PntxlOzFivH+Q/J5F9J7s2P9oA+WzXU8NNuyYAee6BMqTXeo7WwH
bgRxJmtNqD5xu5vc7itl31ZodZLzWa8/E4rKVwp2DRyKLOLJaieyTJrxOKDlo528cnqS1OfClKhN
wMWiCW3FW+nUNH6bFv243Esbxb13hbETHDYfZz469pckQigCk+7PGuACeljQGQ5LTaHIWXfGi7OM
4djmlHzo/dYaW/0E2tvdtGOTtozna7p3l8LdFWAyDgnqMZW7RwLJOfR6NfVjT0FsGzmo13nhy4jE
jjuZK1jEXAuEFT6vFWjiXhepmg8k7hXUiq69FAPi4TKNddhkVgJi0TZ9ZLDznAIYqabiRTOBkUT1
xRslD9bM80K965/GRVzb1Cm/4rDcU+zxhmFqLeYE9D2j5/jgz9LTuKwU7lLbmrTU6H5sWfI6E8Ie
N1bUNgHhGe1kpRYBd8VYCG/GxueoHppHQ9XyisIcmGXIYGuvbWlU97EyCiD6HQSnnudak07VHoNR
hpauQRwbKGTUY9wIKUPAvbdmRyJDeUmUaX08T3FQ2x4gQOs6qY7+qpAHvVNjDKKBuRRmjC2JKOFj
lSnuAbKhPM6j8WLOavOhdKMSwy6rBrReZ1rTo7fyY9Osl3HPc1YPx977WirjvZY4qd+bU/8orOqe
Y5ZCnbXyUC7JcJfP6SfRGd0WwnR9JP/xyRVm8YzD9UgrSB9q/HqUaxdkMWiD2E/aEr1nUuvCyYq6
g0FwIszqMdnBY0BzcBtqd6Bb+6gin2naFmGlusolHqf8FRrXRIONcH/gUomDwSJcYCVG8Y67dXly
SORt8sH9bORW45du6bw6ANQCJbJVX3eS7LmKK3UzT6rYeajcG8OY62CG3zJt+cAysrMGmRKcJaxr
Xl7cCbTC7FvT5R8LdotHz6vGT4YYQwrrk2uh0sK6EGIDg99ope8S8iBY13TmplG74iQww+yzYaBe
QVTxRdOLfZ/TWqNYCLvD4NWPbknQhtttMjzQPOruMZG1nxTp7WvCcs8jATAiXalHlFfm6RlU2bc2
d79ydy62oFi9YOii4SWFuG/jHd81XrcEUCDSkIQoD4gUQbrXjdFPcMyDZKwz/VoZRgrh1GrPGULV
pujFcgaA5O0noPyBk7RfUW40fwCrrt03zag9cYMUAMcGo6Cdsl/Los0qFlsTrgUPL6FUn1uQgKfY
phezYC/4qk6dQVLaLVw4d+ZiPJWJoX1UhWV/mGnFTEj2sYewCpxcAyopB95zHU/fRnIQZQM8Hp0B
iTulDbIy9LuIgwrJlYkkbwSUoQhKdh5+4oIBpfch0sopOXXD5GwpXoyfPED9nXZho+WX1fjaeZJi
g+lbTWB1J7T2wwNTvin7hswuKepDVGEal7OFN8JUd3xyRyvDwe/hiwmKus42szl8GXuz93XZkGlu
ohWHXCPgRi3PwLzeJ2ZFYC1qGBC6WrE3euaLSZeNx0qdwghkawaK+CWlsWFHs4d7SpOyPmVQ5LFg
ek+LTLbF2HaP+PzMnap9kBVi05RFdZiV0YsWdyWuDT2IFNMI7KRpCBh3SPoZQR17qUJYVnu48sS6
mXkx+9E1v1aqxk8pjHABvHBLAbqKT27cEM/ChZ4nX6bVO8Imf6u6vM2l17zMdVWHjurBuEjL00Sw
K8g0tww4rhCn7BW6v2Kn4blY1Ojf5qM3lebOjo2vRTW81M1i3Sm2fOhLzio6EKUtFF3T7xoqHyko
R9O2uguDknHbSUV/hUUPV56ysJcZqrMPIp7HHaXWUOlgYxn12mXEkIDYZV2f81K+lEBOtrVgX5fW
Ufot7zSyX458kClX+lzYuOlIB9uzG70QTD+3yWDSHwL6dGirH2yAxSqthlqGMy0hlcFHOt7NiUi2
kmToS2dmaVCYQ7xtzcoLTZMNj966OGOUrLjkjEo2y5SXW5iU7dV2ow9VdHHg5bO9S6Z8fmgXgL6e
sDXAuQ47Hw0bFOVtVyJZw1VXwZzU7eST28tR1tXlqmfeEXyTSqq3NmDnjLhBPWc6uzjlas4chaYg
kcr3uKHXWxPDmaPusmZQMebIA7WVYygVZVckP5h5U39tAxfTRNbs27y7py6d+hBMIl7Skjsjtbht
Go64o94ZOwOegV5TVMdk7ORCBmevoB7V3H2xnMTYGKl8n53hazTEH3Wdc/3UxgNKqlNHL/UoKb6a
q/iLouhAs83i0KdS+rHhnKXnvrlNHXSeR+MYD8iNHrskxCOm4AregrNpNg/ZxA5NEZnq94MU1D+4
sXrNo5qeE6ncD3Y70vZezpLHQgZVV+dp0JKUa5Lt4rri0HEFf1m65LuRA7kxIloVEoPgxWYyUfZp
xiqpacHBF9LaUl55bOHJn2ujYJNXd06gJ131MPV6vx+VufXxpOW7LFXizmcQpiZ+nffNZ33SUsbq
pH06q2lfpoHmg3FMxgM76/zgOUm1M73K3DaLjE+EJextVw3P1E2Q6AHdDug6u69SRfthpWI4ySS1
j43hkg0plvwI9HPZWpPZPeOCrgO30985x2eXvEJ9j2LCDDKG1ijq+Gxgq/EHhNCLhrc8bOU874x6
doNs5MQ0OiZYS7QYenxxpxhwlEfsJkE8KxysWqjCqehB0g24eipDvYvNwfVplzVCPSmiOxvk+t4p
lg+3HLxNqTvvTlzwjrGxvVRDUe0xihysbqTTeyJzWxInrgXmSfpAv3iqmgat6xgBSAmiMY1VsRXq
ZMCwnk23hweNtRPbM1s+Tv5bUwfp1M+6X89ztkV2LA7sHQ/EZDK/KErm1cyRQu7oCx+9VYVFnu6y
pLnjQOU+EtE1dxyHmboYc/aZVlKyUaTH8wuPa55EtPo0V8pyT3QMuZsmz8xAjwjHDDlTbnj6m1rT
2xN95eoGdHG6F7m5YvUAk+a9UE993vZHURs/WjlcFpr3CHIkb7pMrxp393CWcblagk4SNPFmBa6H
pCGxgEyKtraG9AFBSuU0Adkjd4uvuC4vse281i7kJPbYmG9WtjYVettKU3fxxMwDvBznGStZtvTY
8K3cQd+kaf9d1s2DXfeXpVkyMkU4xGIjZNLAWUs3gDwrZP+nHh9NVDCyMQRQ+Jm7MmnKfVIXXQiJ
x2LjshwnVqo/RLiLaGjjHknUNWAT+DE62UfqWAfXbO/nvp4PKdPcgGPkiVv0a4PRb2sOc8hxiysZ
q5Xfj2LasBqIp2sDTPx5YpQiefCavXHoGg2EiXJwMyTe0c79ttUqWmYSWX1qTYXRCe5MME+F9sy9
81Ff4oXfaOwpo5o4fbmTHwMFDbB3baRswKZoHFSjdDomqw+dSNtHRRbgIYsVPkh3jbm1CcZ7Q74A
V7t3sOsEc6NRjixUQmyWQ9NRR2iMzbIS2IWzbDjkZM8Um393tfYqpH7KXfsdWvG2Kd57rdwNvfuj
Gxew+i7lfQSgkZdKL2hJ+GlZkwWyHX80BJsZpudfEoJjYWuim4N38XMd73YhXeYlkoR8UEE6I6Yj
2bpk0RdyevdUoudUgw2dPfuYz+FPDaN+VNjXNxvCwjjaRg7mI4Xe/CWe5A1QiI2nNi0V5HPVBUnv
gOqwT/jITp1q+eQHSzZjeTFsmeTERx5ZhIel5lCVqC3tcFZq2e1MoRceyoHZHdKije5d7mqAHoF9
WSXb4zZxiQRKu39WTLsU29IVyrLtlHzqfDpgGLfZnBPoLG9xNmwz09NazHm8R1bUMHcYlEWlDsY1
P0Q+O3l/juCjM7X46Tv/fz2z/2fNvevP+cpeg9te0lNH9/vPXeHXf/pDeNPTH4bv3fL4XQxF/8cs
ev2b/9v/+Xt/yr+ZxhNpRQ//564YDNx19/7tT56Yn1/zP5YYkkImE3cC2yQJfq3a/WmJsZnR4mv5
fd7+xyheI16kM28n/PAHo/sPS4wNrlUjhmszAjYcvsnfEelvlpdfB/GuQ+AQAz6ndgO1AIPNnzz4
Krl8NVKwrQIGW9mUpJ3cZXjrfsdX/oRZ5uCbkmzniJ4yh7OBMXAKEZg4RPfodwtNm0dMyW5uXCqF
6AiMUFTiWM0YCEGxF7shz/o52jEus9L0bDFuZ9Ii+a/RsAfGyc96US1gODyHsdYMWFi03x0t02pv
SVajizKSMi+PBsEYLHo/7TDA80f1s37zydQ/TTMZ9GrEAtdkjvsADGDAXMMtmrmthzuNmlOdmxLG
WaPC289mdqG/A34rh/8as/X/n/VwSb92tah/9Lcr/n9WwO2q/sef/i+tGrxc/3rVIGF97dOvQ/+r
mwUDCl/2+8JxNCj1GB1tRzfsdd0gVP0BsDd+c5CnVNXgjkVD7epz+WPhsNosgmlr7yLfjX/5xc3y
G6gxQu94vG/4zr+Vy/vpXvll5dBRTRCelBBJesdSySr9eeVgcQeJVqfIqFWssT9N4T8gkvhW378t
dv7hUv+6aWo47ESyPJ/eBLGZZzaSrpY3vtq7z+7o5kfauNgQDcV5dE3AxopNtK4zNrRXY3fPgAhC
PUeIgZOzNY1SDaB6GKwIzn6NpzBVsAeP6a7+wCYA834C8CIz3TzUWmfexBwtNsQ5RrLKnChVtVWD
LBdvY+EBKknRzZp6bfrKPmxE8wC1iYOWBrcDLGd3aMbujUx940uLQsFMYnooI+eV4uTHjGnA2PHj
bat5K2oymHFPw0rNfMmx9QctgQGqV/w+djP3odq1b7aWeSgyePgnhV+P8YMOOwo4/Kg4h65zD0Ds
e/IEvDUj+Ya4Lw2eyPkPPWdEbtu8lbXbEfxv+abFyFtg0v/Cr8DboOL6SIUIiAUwSsOR5o+NCZMo
4tg4JDrzG5N6oroA9IHuz//NzQcSxX24fmVmEvxLvQENRV+BTwtvQVMYwPN7TT7EdfHgLcUYFoIf
SbzAOllmy8ufDD0cWl6Q0dg5OIL4JRcEQCJnxRjV1Y+FsPa+NTrdt6IFOTJfiHnQI/k1Kth+9p33
zFa8D28ge0G7I4xRsjOY3qHEqyN4tcwTz5Eb5RQxQe26tfA1kioCJsKc83AJY7l1YB4oz7eLJG0X
eFhwroPG4TrA3f9Qjm7qd6r3jFV3JL7AP0rVehhTXlSc5eaBKDX3+wycQh2X89HxyPyPOIoDtefv
grO9pkKDzlgLPXTWRgU7oi9U4qzeQH5lOGdZV67nH5h2oORAwN0UU/pB+RefveRPWYRNZNSUKph6
V3BOrvmatV8cwrIb6E4jL2orPL8T3dvt8y5jt6J3nMuq56C8jRMuGcfr+OjXyfxgu8VR1eIfLHKu
ap4GmOS5Ol2HS6Ve10Lc9stLkfBH280+0Lv4/GcP6E+Tp9eBtwtg6vNCrCScWtYJpO3oOFF1cklA
Z/meI96cnG9oO3zC7sDF5LIab29G1bAoJoW/2uTlR0mNVhjhoD8WOslyWqwbv8gF5YxAzx5LTvK+
DlV3M4EX8I2+Qfotdarj81oNys7kLaWDMJziRJzYxs27mJDn2WijFNUCg1rusChBmp3Tif5P0Hlc
ZZS5cLCt8ours1ANlRsBJRcEZZa4CFXWCaVQ6cOYMD5elxdyuNyr7PzD2QR2O9TM8eoBap1a8nGb
iZcf40StdjOsnXDU1mWYk6W8fbZKya9PvyU2UlouYo1LoGoooTTwlvu3q1w6udwCNvB2TDfzkJiJ
t4VCWwQTJiBUBt739QpniT+kpqSuYeE25o2sb1N6SOrrx9wPEyWlHZcRDESkr0yL3pvUUvYWrZ++
JDfhV4Om7CM8VX5mpR8AhvgItPwHnDYDhBurR1VYzTRhAzmotOiodkN1JsI0X63Z2rlT9qFQlbDB
tFOdo1xfCwxYEYNUlX1ssU5rCLVnaBveFtMurWIM8c80z/LTK25fTlYCzOTmQAZnk87mzksK6mWV
mW+mTSOEecP2wUMYAfExdDhddIfJprODXJEbzGmp0kmGlo4VjptizAg9mvjoFIq6d9GgPyRQVnaS
jtEdvgZcieY4+vj4Gj8aeQnToLGKnKbes2PhH05h/Lw3ob9zkF0XLQmwEfmbChGtT+6tjkuis8wH
fVmL3qhv3VgcwnjsTFxM7dxsBVwjP68LNSCIRseJbc7XwaE93rR4azBSIeLwFuObzoO85FsOGp+r
iYAcUg0rAk5y3AJXEJhTKNG9DnYqsOu22LlR+6N1+M/lkIUsejS7lPuJqRTpFl/QV1dVrBC/X+zX
rfNa1mQpciW5V6bh6kBKxnPtxsclnRl8KIUoNMqt6D7HhcQsspoVeoVkIb/kFvMG+mRdE+Hc1QT6
kOyyD0aMcwCAzIOQr+rPVpwXgXBpL7kQbxuO6aTyERoqQTZcbxpc+EwFVJtw/r9PYtPGYQkkCWRk
J2Yg0Ever63rBNpwNiSN5tttqxybaHhX+rr+Rs3fVzwGNYAUY85/gBBRJNlIRUrhc/uf8FB09ZYI
DEaSTYcc4DdZx5rPzFEJYh5FASSB6OJNtVS2hVFN4kpo23UORJZEue8X2StvS0yDdkJrX3GOEs/A
DNAVGgW9S96mV2u0dcRkyp2Ux2pg+5A49vMvW7H7nzuYXxPz647/L/saZhAYwG0Hl5C3pgJ+TeX+
N3tnthu5cmXRX+kf4AUZZHB4zTlTKs2loV4I1SAyOM/T1/ei6l5bSqkllNFPjYZho2D7FjOZweCJ
c/ZeO/FQGFp51e4cNULLmsInFfNyAZ1y01a5ybLiqbMUK/3j63Kuentd+Ea6gKrgmPpRPYVxWoxe
U7Q7o3/e7HgGTUUMcE8jeSjip4+vduSQnqs3C8WsAbPW8GCqH10NG4BmARdvd8nIApkrAS8G2BkA
iPz9vf63D8X/5w4Bs1bsxW/yNsKKLmalfjT/lT/9F8foNv3+mtLx+5//5zTAqVen0CfI5PdhgN/z
n9OA8xeeLtgROsbR59Pyv04DhN5DK+bEisjMhchh/1vbzv8EkR+cFQdp6SA7/yNm1XwYebV4qdYk
x3y4VeijbPMZafWCi0FWdIw4a9B3MQETafBEwOQ52rR9NPuBGQSnSj/UQNaICLo3YjKbzPqTx2c+
Kr35CDy0KFT4zohi5//9xUfIiW8tXHryu7wa9TPfuh9RBNQd6uiU9D1BswyJNYEZQbawEv9LUQSc
6IWVrXvxgOgTmijveYxY+jy4y1061PGicPAVzrxyS3YLdtkVLr5woRc/0Bfxf6IoYxhIjy2iRJz/
OFoWoZPj13rKtyolEVJbj9JDakXE9iKI7VMqnwwbi96wh2pVbZorPcanbma3o4uCmzWxG5CEpyZq
KMFEkqEg7OTp0mrquZlAqc4Ymagi9nRyPdd1fAo875JMpXbNaGMhNIiLtvdgmNq6DpxH2KIcWiID
V7m5ZD8gb89b6Eic2jwBkpUusYxeDRqxBGVfrXFZMysvvgH507cqaS+w1p5wcvo+EZjaRPRJ7T7Z
2tPcu26ISaRz/yMdGDrGEUHyo97/yKxgFdhtfZphu+UMVywLu+Zi00bF5nmQRsHy+ZH5/83lk76c
MAzvw8Yc22mogsfsZX/h73/oH5Gs+AulrUd419+GtH83GDwd7g/W4ZdGmn8aDO5fJNbpgr0IMxsK
2n9vKZbxF8XRv5oSCOf/pDN3jNohZG/OFAaPYQEZsnDQvH6eywFobpnUYNmoDXEId0Gqhl0lsQSA
/spspDPhmOI8iA2t/6qGDNdzMYYFmHGvkI8OYfBgKkY9MolJl6Q2zoJUC/r2SSBKAACeD4R/UQJw
qT+h08yf7EUFIVzYQDOResbtSLTER5/crdseZOtUnRC6MVwZYUamRB9BJu8cnfPJSB/uxYvj4m3J
Qq7Um0uSJGigXKb5Y88pzK9vlqYSmGuQqU9s2zvNG2RXSzItDXsbWRbOAIiyWrkzKr148PrSKwfm
n4zhdnRPOn8jg9DI977DMHoxdc7MA4B+TuxTg/cGKy0e+XzG6oRkU90kAgLY1kJ1cBLVBibeAJsM
m2PsVzbC1RLYghxawAsBE/ToRLO74SqZwHFTMMtHJEOQSiMmT6AzQx9PNMEL2NtR0TA6+e2Vt/lF
ymUK3q8FC6KNX0ZbiZvKMFkEvZnIx8ok0XS0NFy2U1MYOJ7yeD5j4DtZ98rDSs2IcLgAQJJUqzIM
xA3A5NlA/Mw6qKuofNBmT3xgIzRZDEK5iEOkYH6KPmciEESUIeP1lE/k4ZPajxNJyl+rUobIEktN
GDciCo36ROQgJM+muGd8bjujXdwLk7fAoalq1l9AGhZuFUd2V1OViRvNRPZ3h8Ji0L6ZouHOKXJs
AkjBORb+qiBzedlVuJtRTGtcOmGwEqDyjvl0IuoAtICqAbyk0S4JL/zOwF8J+isNVxZGKgUJMZOP
EWiC25bO3G3XzuApr0fgtSqVfRlC6wYJWJfcJDVa/Aq21TT1PWrqrtiR1Q0Hg/tIc1kqk9uiNNA+
q0E25YTEI+dnRTUKgiDAFx8epvknceab45UKmkVfmPmJV2pAoxRqC2ySaLq+hEE/XWou075FNPDw
mgH176osFafBuhp5CBPP4FNWttM7q7wTCc0E0nYTWaJrFf0w3tiMvM806Q28uyKf5tck2/wxiJB9
jsABbjXyYs/6rkguTDMOHkVvqV2uJZaLzixzHrMg7u4KUwfPwDk2h6NBJnmHjHKO1+6542nix+NB
DDbqbZkDYwCIXjeXQk2avZJY9KZFVznc3l6ldnWu49MxN7UMEKgt07Y0jYmXvhtOTJRZkeIHnBl+
OwiIVv/ESbQtHvhjGj0VQz9ccSjGYm4nsEHygDVSi4yxXJgTpzuK+ZdPEPvaNB/62TvbT1jZJycv
HrgzPFxOlPFQxkUO4aRGWFDf13SYrqgMeRA0csOGnRKFsLdxoucnkpzlAlEvaEfyEPJ4E/liuMD+
UO6AB2NHN1HMBXBl6GWtEQUCJjB42rw1k27uC3oojPDM9/KTDI56dYNRV9NutdaZytOGBK/qYhw8
Pkkymmy/Ex42D4mQnsZXfhdVuyHVKmSRHRnAU2exQUxjyr2smoZ7Oeg9zADPY6rNiBG9Or55UB0W
u0oIhZmO+PJ5IccoAtDNaAy3IeLMDwXJQfwtOAfZQzMrFzeq1Qxz6dKnte+HhIE0piSPjcINiD/4
4Zi9cQaUKCLmIkm5JryBaNhBU64gKBhVH6AXaoPmp+m7TXxXsUMYoNz8SVbnOSxMSrEhQJS7diho
SVSKDf4mneV0qEuH37xJKuMsglE33LmtX8a/cEoLQTzmSDrnOqWTKc5T3j8TCPYWcD5iLaJExSLP
baz8oTCnagH/FesyvGT9mxoQQCsVuGjcdO9edq2/zCcMjgT89EukDO3XGY4CvLUOVywMJK1tEO7N
xPNXpu/DzUxV1y8M0xjlCj6N3Gl1T1JWbkFIVndBaLWo3gppkx7LHJIeYFLke4Jt9NsaGeKS/vo3
DSzMosmSGJcBkncV9oO7M2IRfE9q3/k1uzkXQFCz8yaxT9u+KkeQptXA/N8JvkmzQ3DNS2qVZ7V5
5dJm/GZYYboRmR74S2dKJWW4U114ATHdThHTyhJArCFjB8lXEdUOk+S62Uxag/AOiusyq2DadKA2
zrtkApttde2aoji5ZFsvviFdDq87K7noHeBL26qsrU1Jt2ehRzmqEmg1RKfayVfEXqDlEaxmp0QP
GqskLqdDonnxBhIwwX8l0eyLxAGpoDozv+GlU9xnMi3CVYTucYOaMr8jRWG+tanyFhyp2ow+KVRC
VIp0plSXQtVx6idVOdUqaXEjiikK0DsJgfYa+N8q1CWV/zBSDqzqSnQnZZ3mWzcpR9RiiZnvnRDn
WiCJHkDPv9UHAIEV3/E+iqsC6oTA7pKNPplPY+q0Z2Vj+ddeEdpbjSCjjdQ8eEgkzrqbETbEmRY2
5QkbNkCiLBv3aD68/dTEMKfqqloi8GuXZTtGuzCr7ZsOR8ZPHf/DCSfJ6aTKKiSKH1coR8A+SiLA
BvwLjAE+KgZTr+uTMk9NN0oK/4DJAHsKttSl3gMZWMzW4lWkd/kJhJNq9/FV56rndSHmMCQmKodQ
TwEFbq6aXhwJLR+TTkhQwAHVX/GgLMXGUDQCHs/H1zlqpjx/O+Z0Nr5zYYIaPqq+ujDnzOPBirLi
mabk6BV7djYUD8CG2DD+/GLM/hC3USBjhT26lfTwai2gCDy4CTHqeR5aeyK1kqWmWm/98aXeFrL0
CEg8oBbX4R7OzIqX968MwDdpg24fTHskEmV248reS5a12+QntYMG/4+vNzvyDJYJujB53JQyMKNA
vU2hxJNWcvv7FZSF5JoSTFFTjWBl4fZ+fM35dr1eI3w5UKW8VDhRvynWxzSwGq9qyKW2yfhgAKlT
/LCh8gbOBsE7kGYh7yNi/PizrkW8Pj7+AG8XKcmEcm7BOfRhmKS+vslEjJX6kMT2oW1Vtet7yGqD
0ecn/8FVHBy0dEik4GTy+iqJL3pmKLV9CIjs3o0qU1vHRav551fhQOlKiZudB+/oKjad/BLhq33w
MI+vbOUkSzEw7Pr4Ku8sS2Dbpm5CMnGZgR/dsXi27RYqlwfhE1QNX5RF0Y09xKPRb4wzlNHd9MmR
7u3+xZ7OHjanf80sh6MvlsFoGPvEtg4aMux7o6VjP+kdpQgWMG+duSPUHrueWCIff9W3O8sMbsVF
zbdFInP8VT3RK30qpDjEiO3Xfs4+2djMV6bIdk8/vtQ7X5HFgXiHGtyxAGe+XiEgJCsulYrDUKHs
HlMjP5lqRKWJxYKB8jUPdVg1H1/0ve9nP6cz6/Tn5HGzvdNVZoaogA6k81S7LLXMfaKTPsRB59Mn
fW5NHD3qHt0JiZThmfTx5kkL3crV2U8OU1UzFo2MVAK3dvTkCjBGdQajPMwWPnmVF0NPXddTa9Vn
XdkN/gabp8XhIpePSSDqnyA0TKrOCcL3hRvDovrktrz3SWl9kK5sCnq6x3zbTMleIcthhc9UO9LS
VPEQDRrvyy4CcYack7L+41/CeLsPeTrioTm/Gvov/NTXv3+Q0C/xeccdiP2i1oUawvmhGYbmp1sZ
vDLDwp/Xe6RoibZJ+dB1coYZKm+4KmvBHKwMWlhXVElq24zYIv74qffwXtMN4mF4R2/CqDycSCGS
h3RyKbp1GX3DlGMeagZJuAVLDDEf35E3a9MGd8jTMHOeXcsSR9tMqeq56B+nQ2f51mOtgwGEc5mx
TIeC0/ifX4y+0YyNmjvyx2vTnYSnB1iSDwOJbRfwRLxTvXY55Ui94JT08cXe/NR8M5eBgKGb8xtP
Hj3qMEOMAh/xSPqW5GAZqIaVxYPIKfHjC81R7q8fOXRI9lw8SL4cQKz5k7yowBIzVINdOD0VRAXX
UOcM16KJrZv4q4/usz4poo5OiBVY7imMyxTibOGYRCwk82swL4crQL30CbSew9KyNqbiAVtctWP0
TSuLrpe50fG7czwvYw7HvQjGiybLvTz90414Vil6koapJyFPH5dCKhth4ad1fSAo3V31qBJOcO2o
baCPf1x1cSnWgOVYNGwdaI6v71kT6KLphrA6VKBG96AO+f5lXhJTI4b8xMqGT/uH89vrRQ3EYOhZ
/4ikhYBm/c2vhEnXNEqG5we7HKxfti26A4nz3u1zQ8R2aro65ZTIr6jgxScPmTheInDiBSJTMtWk
jgSTd8Drr8ssplFWr6ID6Vx4ZVZ65OLZ3pIT3wLr6Qff/W4bcWwRAYTQmviKnCfQrAK1Ew1paChv
AEPqbUoXcXqGWZaVMx8sSE+CtTiDait0XdG25e+/cEggI6QZmJnceVoQRzQuXTO/lFE93Vbz8oKr
RPVALJRRHLpqLJAh2PVwIaEzoqD2Y/p+ZJLxoic+CIKgG/Qi/iL1Ob4JW2R62dNtIIqk0baDpeyL
fDQ0UjCcLAY+1GQQkx2Mxqe0pbGz1Y7EwhAizzptYssxlk5STP0qH+cECYhOqHOUsbS6RLbJokXm
DNGmLZVs6H3rXZ8/kq+Y5TwzRkTzqC2MxPjZVy6UwUhDeb/0hmJuhsJxCi/gvPNnRythsaLVp+nt
VWRo7Owu5lSUlUyE11Pp/F18djHh1Rt8DbxsyoJnLcT8Nj7RLUf3H+Pp4uA+Viif9oGrDVfFMKXh
hZmiFj6NA0K0Lmuz5gcRhcPTnRtpEV/lyLfARqPrBxiqk1od68I9DWw7j6+cwqh/DrXOt+jNSE6/
TDtrrS9VacytqD7hZx50xT/IVwfh2vNxrwuD0ec6FpF12nE3OzoaLb05FTcxeWs4EYDYGiOdqwYf
q711ye4kONicKcGtTd7896k3s305RK12PeSKS5fxxFvL0yEdwBBNSNA5zzDTNFcG2SX1Kma5INug
21wt8RgQOKZpysJgAx8iXrVNBySiyIA42oItnBwQVlCWdRwkhNMr59TqEM7sw0HD3tAMRqfO8P/T
03KLFt4muaD8WWB4rM6DVh+qGyOT4G3RDLPAMiD+4kxTFe+G5zqAnj2rbwpsWg2hndM3Q0lqjmSo
6oNb0m3LhyevmRDST91w8bsFJ5OWD2OGg/Ebhav8EDxw3dY9htznx8rGocEK5ZnpHTNyHzOpaL09
kzHBZodqR7eX3rxoZjtBZUtWUenanMzCRHJfRT33zM2obr+PKu+7zaDow/8ezRiu9ehLcy4kEE3R
j8sdizjsaO7EVrTngQJz/BkMnQ788+vPsVuajCG9K5JqHeYRpJMqXDi5G8OATb2AxzQtNCYNyWhx
Yy2/s8AleyJQl3VW8kEMhGFY7xGpXWUgsYZv7eCYJMAmjgSU6+YehFryRI055Ba3H05UNf4iiI0l
G7kl/IDRKOgCh5BSEWu1Ru+kvI8ZA4T5IqRdwVqxmObMrrjGdO4ozElVWkgyawqUQvgv8TP5/pTS
m4clFR2SCmrqaoRlaCAMyiaXlgT6y0Oq6wOtNjrkjUuDbEJ61/9+4///nPSTOekciUx18z8bGDb4
F9TPVyyhv/+Zf8ak+l/8Fbo0iECxZigQJc7fygvX+Yuzvy1nPwI+BI4W/1ZeYGDQ5w0Iug90ScQ2
/9JhC+uveSZIAaZz2qK8/6Mx6fGrmwp19g4beCH4I6aJ12/PACbshHWx3QlBH5sBgsdzaInQO7Va
00PGJ6vsNLZbla28kIPji3t18XbweFQi88aetebYOuif0LiZ1eYvy7uyZBrUgVPZ9q3o1s6Y2mtD
iWRFMm/6yfnk3Ut5LpWxYzERto8uVZkR88xUNlvL4NBPE7dHBkxKqIlH6j/4VtxKBtzkYMwF7Otv
NRlDXKDkIAlyGNQW31a5mucWywZv6f7jGzgHUbyovJ5v4HyaofJnUbxpmBAa08aJ5AZ6yic9ZhTA
tVv7aejINMt8stpyU1tg84hnK1b+Z8eAvy+OHnVexUz7j75nQ5PNN4um2cL1sBdGNIR4yazyk77C
2x8Oaz7tV84bNuit43NlHbjQBkq/JXjSsivWZlbjmhlKp1tHRfrpQcp5c0eZQvJsCfxwLJNj6KYs
O2GGRtNukbI3wMurX44pntyAE4GRpCe2jyvn499wPsO8/g2lEBzV6QpBISOp+vVy8UM0ptSQ7ZyZ
K5cZLwZ+LC9ff3yV+cd4cxV0TZ6Lix2R1XybX5ykCJ1EY8UhZ2uqbiQGTDtFq3c+GgBcBp23xsdX
e+8uihdXO1oanOSCMqBe2Lpdbyz8XC2CLoUPQIwZWvOZ0BTH3z++5PFBgOUohetw+IXF6rEgj7ay
MYxtt+957IzQts6BEye3gd76VKsTGZx5QI1VXjnd6GLit+qfdqO7h0Kauzao8m3Xet26HUSP69cp
fgyDqe1HGvYL4Tfl9VSNvPXDYGkw+PlkYzpunMyf28QHiVVH0kV+s+LcGv163vAYqZ78OyYafUwc
8yC7taaZOmZmvLSFm/fQWeJiDbTT+qZPzoC+GI+5w/BwGRSBdw5i/m911P+Yg3MMfP790WYfPE+4
5N/z0n2xaCIvIQBEJg2hMuFa+KFc0S0diNWwGcCXQf11UCaA5N5m4JMTJXsYsqg6JUmji1fpgC29
0zNQ6XW0KEeoIyaxDis/c9Elc9BGnSaqM2FP2h4NRL6i7CfP3gFbUiJ/v23JdLhtOtdfesRDLCtL
cza0I5i2mZWLJmw4NHFVY4dJEJf50lsMiTwJrfgrbHV0wVA3wN8x2qpMSKW91pznnjPtgNrME3fk
4ByD/VM9HPU7Js3dlppRW/qcUeLRvGqY5i48Is13jR025/zN2ebj1fr2AaHJTWHAU295Np3713d2
qJHQS1RwW1WHsC/bkBQofW+o4aad/BmNkhp//EhyRXrQNIdmweZxf9aDPsF0DqpT5ft7o7bWiRH8
wM1/WpkUr4D97z/+hm/3bVdiIWMWg+eR0udoW6sDr8v4bZptNCYFiG2r3wd5j7VQgGj5+FJvd1D6
Q8IWOu11WlLH6qWglVS8Xc5b0O0kOeelsc/71vnkBr57FQssLuMsE8zj0U+W4vNMm54bqNmVTovJ
8bQd8SPuxcdfxjjqefHQ8W3oUiL+AnXMpvZ6acREmRh2gYt+GIx8RbJNtLGHlOi1OstB9tcOJQUL
Hw04MUXuXSWCbW7F6rNtae6bvH5hzKRKpj30dBggWEe/X1mSDKs6p4aFlzg4frxkQ1ZLs4F/pFxc
KpO1J3TZW1d6/ivJe+cqbqJ+G0i9+5JOk3kgE+izacYx9vL51nhMgl06zB4169FrJbA0TfNDs95m
QZvt9UquPb0llyNryjO/LtDCOChmEsJKlgliovO2UOPSVrpYeW6WYy2BBmcM3RmaKHB5/TcQC2JZ
qqa4HrOWI2RDW4eTcX/IxuRM05vPurTvfwGPDjTTV+je5vzbv9hQfaPy0tHtuanheBVUkCrb3gq+
huxiS4Qr0cqvDX2ZOnbDG6tKD0TfPLrKuakr29u3hQ8yza06ojLhA+Roe25ca/oFHzE7mC5GHBJF
xplFofGuaJJNpcrik5rPmH/2N8vixTc4Wp3wG/nADDa2wGGCgz952aGRQwbuWF81qmKTb/EvR5G+
NwFowQwATPPxA2K+uzKZdzLymSMPjh93OJRWP8q23kbIFOAnJK78Tll14YC5ZvSq/8yTbrhzhBH+
IF2vabtgGRFFsIpN5jMd4Cah18Ba6KAuemX0BP2KtgCnpOvbQeIltKLA+DVmhsFW6Vw7WLwkepAV
HDjkd2iTjE7qp5oEdTTl+SN+wWsbWcQScRoJN71Xy0/u+dvSDdisDpmeCoF46OMh11z10E5jQyij
5C7zt04XJStt0sMFFizzkzrxnW3bpiLh5In4kFrx6JxUM0nGhGPUW4TuTx7RhLy1sfJZpEJ9cqX5
bzpaSVxpnk9aSMf148K+9IOW9p5kJVXBTWyYwR1dSPpH6chpQo4xAS26rbkH3zbCT5bQO29fW7dI
3EYhzNn8eBxLBjH5uhETn9YZH8hFvBic8kq3/KfEab5z5LU/eUEd+xvmjYtEAagDBs1qmtRHT43X
afWgFEuWY3h21ZrUPSMcrTELcTh20y/ygG7oIQ6rYCwobiyMdqDPaAlTrXz89Ly7mBiD8WbB6//G
dq3oM8oQvN8WdGez0gvHXoDvw4Wg8mApw+jp48u989K0GTPwMzPDeTv3sL0oDiAS8CPT7t0GheEv
p9YNPzkjvnt/Gesxmp1vLwS91/sqSuIgN6yi3nJGrmCEDuGqyyIPy62r7fuamO2gs9qVNpbJugdx
u6QbkKyHTjuZJvuzPfLtody1GbwIDuVMJ94MpfuxlVNYM4MwwW2u6bMSwFNNX8ZuDJaQ5bRlUafZ
NnQahHxxq3/yWBnvPcFUQ9xs6nYyJI7WWhN0PtQcvdqOSOe+w6vUJFbaoDmvyaEmR9HObXuZt/wF
C23E97vo7DKRzE0KyGBp6YQxVt2x/9KFJq4/0TStsYT/Wf/8eGW88zFxGts2e4xDnfM8bX/xKgw1
2DMys8sttCSwiWg81xbR5WtqefXJLXnnUpAQmNrr8D5c97j3Ax2wLpjqlFsa2umTZY7O5ZSF8F41
W/8PvhY1KNk49txSe7Or0cBHU+5a5VYKVV0yEbQ3+ej4J1E1E8n/1Wi8+L1TvjQavrOJcSXaIpSI
ZJQedyrE5AdR3nIlZerBykcaf01It1jzdmNMNKRYiXA4fLJ9vHsrOV9bWP8MCznQ6wctCPSMlFFZ
bkcxG+LlQNRABKO30kX9yaUYjL59Q1Bp6NBVmCziNz9ayW5s5W1A530L1oeUEXtkrLZUodVPK5Ll
UFDbVU0YATV5sizNrtc2nBzhOE306dPL1JU8XMqkx7iH3p/ciqKj516RtdGuiP8CtAmzJXzMeznD
w11ZY5lPGNLXmaFC6D/0iJZkEWBB8zpJz71HZDOeSLC/W0Ug3LQmfxZiJtMxRgCtYDqVWIMUG4Qh
g702UVeKewT0Kv1lRzRLEONzgglPGM2aPuyyuAq/1klujPsko7u2JeEwtdbkIhlIFMj02tZt3NVn
EjQpeOKmHf1LuyaZEBYqQBfi4ypgRIvW8mLCNYjXC764TiYdiKBmHm1aWSbXHbJOMImZlmPeQDW5
GINKVDgn1G1ao10gjIyQ2j205QAQQAvzbjPGsw2CdPmsOo06jpNAKrwC31Zd9168Gjo5DkjtCc08
STVEAPQd0kKsilTOxZUCKfLokM0GF8Yn0WNyscJeF5Kcwi3xdtF4AbWsu86UVTXrUSs950rPUzdY
t2MXtHuK2GFTuoOnME4HAKNA48DYq+vI22bwMvJ14s/tP10TuOvKWrpfo7CcU0FSSIK1FXbGgqwO
ieu7vaTPu2k7Wdz5hUjuE3wEV02GBtdP0eBpY5SszdI7b5MRcnG9GYAYXPkOTVQrJGeS4MitsOJ+
FXuQD4O2O5hIxOAS1I9RbFuovoW/aqPB3KCw+WmhYV/jzMPGbFXO1q57fe0xvgWXN4HL6mHxRZkX
nEDlHr47DQMvC/XsInO6x6m05a4zB3wCwwh8MrklhAjmsF1eSC+t1oaeqQt4PcxnmWCeuGkSfiH9
FbmMQyhvrfzbYTLlVmrGpVIobjCm+HufDBHCteKWoqJ2lglviVVdA4yMk2GP9Bdd9jRK/iM+fya1
9VZ1IMhGrCY9LtdDQ4ZJhLsGPmcMDBNWmeKXvfBd64pERjD1vQs6cqqm5ag17coXo9hOlK5XfpAU
33D/66dZCJ+PUBp7NehN9WRrJfTVBqSoS8N66+S53FeJB0Us84e9qSuxr0eHnJGhOwhCzJUsjE0s
x/tUb8v7TPk7dFnXqh3vkcRiudQ9GnWtf5/aIAx5AlN337VOtiFcBHqc1G5ALvmH2jcJqQlyF8QD
QOQEQtLCirxpFXJuuFIVTN8yqNyrusWOCfr3tBl9Z5EM2HQY8/9CMlrsXLNRZAmlxOumbvdk1U27
GFU/0eGKO9VMI/HIZUbK/IJKs0K1nyuvuYEvTRCNYPHcpUI3wcoyGgfo2bBJRLgyHwru/RmycXh/
s47ejY293gYjYatNvrGNCUI3jnlUVNxuXyLErk+RWwZ9/TCGlVOXi1H4Vk82UC2qBywMG+RFRN1q
gs+8dTSR/4APGhc7M05Eu0rdyukWY44P+FTTbKABseNCzE/GTmoH2rN6TZO2JFsUIiMQ/zhLVpOb
djchXf0LkUTiBkJyrPZ9ZFdrSajvmdELdwO+B3L+UNKMC1Wtf7d1n3qS/m6xdiY9OSl4yf4AxR/Y
EBICwsZ7zEGnw1Db1xYSgSeP5j6GIcx4HL5nAA/imOErc6b0qSoQ1C7GtDa+kbJarTiiyXOPpKIH
Yl+R8ob1uG2oWG7c0QKOWPP3YAgiorQR5WHCwrN8nhsLy6zv6MIxBokQgM252KwE4BHlfUh484+y
gNCPT6S8R1ehdhEBC8neHJp4owgouINqRb6Bk/dM5X2ZNkCtax6ORGigwHVQJOgP5BJrjLlvS8AP
SPrFmlOpV21izk3pLi0Y0i8aFXS3pd/P+bpEHbgLL5hN+rluAQZJGQ3uiywExtyzjxwCLwqvAYsl
i9ypWhKiuZ3aLYgDviKWBy/EgDjxUe24u+3E0PZfAt8PzpWLxDLXocLkYHBOycTibzULApB0ZV93
jSAcg0qkPNjkFJ1HfV18o3Un1jTO5HlQ8aiuM2xamwnW3qbPByvdOo4TnCcYyZwl1EZ5zkNU8lDx
69KELw8xCLNzB4bM96oLqktrqoybWnG/VRSP22mEzeGG3FStssYTqKnlJRjc4rucT5jLzJ7mXIAy
UtA2pNrJIZ1R69gEjcoqD1DvvdOpq4vvzVhU9x3mBrxMTvkjn8UjzLhDbiuJov4hoBuxbb2m/gmj
XZ5bU0n8UZd7wfkALq2g3k3T8ScBxRYQl0L0JihfJuj+eGrwWi5WvYerWIMIRTRIFsLrdNvWB0iS
47UqMMKcKwn+tbDD4AzbRv7NJppw1eCBCrFLTz4weZciUiI2grrkloex0v1VQBr0SZXy5S3PGb66
WsS+GPhq98w7KnQtOG+90ia4yZVU4NC9mViYZbKv4jleuPFo4qwIcwP3nDb8H4CauIsg6JMGR0mR
t4uJ55w2VlbfjSNNa9fpCDIJANT7/phAZW/mVd6GAJsLUouvFbjSW2zkhLn0OR8SdiYKhqYqHk3i
DK41byJDoMj68Hy008xY1FZW3SeAVy9cu25v9WKIcZ/xc4vKd08ltJmrEl3RHi/+uKFjh8yHIiM8
t2rumhuF44UeaOOTPuVqqw3EAS9o2vtXApTHvtRD4Dhmz9+YT2h3DH34SvBk/XPqyWlGXEtLfK2l
4fjkFLT5ln4b+vmCfkuNAdfWepwzGoIodvIp1ZZKs/0rK+TIhdcRd+I+7To75LuzkiZyBNh6bYuV
xp4VnhPDlhvL1JjyC82MaOJ2Y8JvjVISyK1t5m629OrmKUfBKpldpNGyTPvyCWy4cWsFSHO6vjZ+
QdNqW+yMQ3nJbjE95SIqqqUtMjxJVSTbX/DCJ8lvRhKKVhTcFps3eb3V+9ioFuh1jZtJJNqV1+Cn
VY7d/ULjXl42Pjz8thTFWdONxcMQ+eWl0bjBuW+XSGI9kDuK4Mk9+9icD+vyfGda0NyVSmU6UWJu
zR6fw5Hd5yiPn6ionS+cif1N0fowtNESOPRNG7NlIGy63yZcGGd+OkeMJUm3s+yUn4bX5qkJYqlF
1xyoC9uqi00BiOxrVXQQv4GZNEHOf1UXcLj9rjC/Sy+QeMKQPxUWWF9hDtlSdqa9NbhfCyaa1iqG
Y4EU2EzHKwNI9wVFSI/7LvJvRRJYQEbza+iCX0igmK19EHb9pkI11HrRWUn/hxSO7hClBBkV5FWc
6z0B05jT2DeI+QDBpLQvA/y18wxY57Xti3zvDYq40EaRCgeYtQHpKvW9VM2hG8dkpXg2v+hBX51m
gZMBcsJXRalPCYhcfkEL9dEDGLqPnQyNWd6ZP7vEOpRKN9jSXP7DrEGV2gbkpcY6we1o3VFv6/AL
hvy7189zprzZhHSW96WfO0zLQgpSLJTjHRjZ4AoFeb9xhmJn50m58rAQB2gB853bT4/0/9KHOHUm
h3cON0loVsBGzwln6YwjZP0ojut9rOnmovM1/TxOLcBEbStPUr8l6iAR6SV/cGjK+9pNW5IFYPZe
cNXWXKSVvnPRkreMJpg8Bg6l1iNkffvWrptkp5RzO0Q6cFgQFdSBlHK4Acd8kas+/KJcGjfwhPe+
ORnfQ93vN52r6dsGV/bKVa25guqq0e0NmwUeaG8dYCM7obiw7iJLbgmSyTc8TmzAOUrJRWCX3tZL
PO+pi1txNxSWceal3oRqIbVuCui+mCg9ayPZu/hqdXJrSMe5HDt+JdnVQ7lxqAsXVVMFa/TOxa+J
UZNYFkGjzkqC+q5VBjZqAWyqYFvD1Q9TP6ohEgNaZ4Cw8KZGLFvHpqC3gugxGgeAXmBGYCIn0UJa
2mk+RsPlpIu7Rmkp3tdyQxIzODFmbBRkGOhSS86xjjllhvXf7J1Ld6NYmrX/S4+bXNwvg54I3SVL
tnz3hBURdgAHDnc4wK//HiKzurOyvu5aNa9B5iQibNkS8J797v3sgdYiT4dW6HfpzdfhQWfk1U4t
MZkw0pNN4ixxSKtxrrJyShjsKjBYWgAzn6ZyuHMdjceOxDnGBecWxyoexTUX+KlXtZiXqvSGQkIq
UASXETu04S6IOvEmTdvdYQUueOSMOFZr0hfNir6P8T6IrPo8IWYveLeBXGffiOwYEAa5UV92bIQ3
7qOho4mqze4oxiWNVUAKae0yZzmqOgB9bQdEVEykUsSeyHnwFrAz5ZzzrSHLH8rEwe9YQdASHt5C
Gjg6443WeVpYTO+7MbtfUVPWH0ys+UdOUJGbVqs9e7mjba2hjzed18uHyWViyafGYOmN1zCMxwh+
l9THPUX3Q3rUrFJh2/X01ttDlMaRV9huedVUjP+vmLzyinyzAPfJ55asAXJuQqWBr19KUTyYtS8f
4PhnOU2k3EBForrPvDX170Urks86Iq0SmhpfsMYFcHQaUT5ONnTmt4aJh/ct5ZBDYzdg7EHDSJ1X
Pk8ULLHvPC3Rzma8lz2iP38Ek998Yj7mZJrJxD7G2dh+yqzsPjFHLr7zqZc/M7tAVVh6WT/0Vhjf
s19V4ZTMjPdtPUYfZtZwCLejFMp/NUftp+ZUmiTeOgQehGuneMzrkRtDm4yqpFmpG8qtHSgUDYCv
fDwSs18odUVePiZunznMmGX04RgO/yaoRnyYHhRvZ01rHB+jwpq6bD20vMqNcLBLLUUT/FRLSZek
gtMu2lM6Ox3nRr0YCDWrSqXxluGVrzxrPsgBWyE/rhM7mLSdNi0jQMeGlND3KIOzSHS7WLsNXW5h
/qvCTZt51IXU20QfQzPQdRH3ZD+gijnyp9n3fFfi8DjFlW0FH7//Mh2qWfqVxXoSqFwLYSD0jHks
V5wnyp0VOHFo1W5LVcovUYBu3+LRwT9W7PJUIPfgLEg5YALk31cGKtCVcNlobDtndk4TLstHqBqg
B2ObfWuoopqfj9449JCm0jNxanExDDtJp0FCO043/BxctNFVbzpVcgdiIXnKpsHcFX1RvEqCqw+0
WdBptMShn2D9tRMoHtuIrtR8jfjrBoLJSO02rzotIt48dxoLjf1f6eQh7wnXLtp/Mq3RZfgtDlrH
35+pwPtMOb2kq98RIO3QfqWiFfku6JuaBUYgU7Ej4miOYa5z/ayoxINzWaD/HVXawhjnc8hE5yR2
JQ662yCiQInIgRniBG+41IkR8G8hXNMG2+vYUQtoqZhxZwoBr8lg6WG9jJDUbpsdADszeTYEhdhk
YvUjO2kyh7IHlxn7I8C1LH2Z50Q9KxMK2y+9898e1H/mQf09Efzf0vA/kMAgGxNXQD3++gX2Pnz+
138Yv/+b//GgEp/BTspFSBwJnPb/eFCd31z8YFzaeHwWvyJ/9AeqZ7GItWXfJf/1H5b+G4YHQn1k
MgmBgo/5GzL8D50a2vj/6ioiA/z3ui5HHvA/C+sHCRn12l1E5j9J/4FZFn5EO87e8uN3lYH36Fru
QywJ3wrNfWwGbV8suo8vjTf6o41t701bAIPHbtGImOrNg6XkdGgXBakwlHMIFlUJble1JqFQgO8P
mp9ThAuyXHSoclGktEWbYqWs37RfetWiXFk5ulrlp+k20opx08feTSxKl6IxKfM7eSoUeQU0g+XI
WNd095nmelrUMkStsB7kdWpNB98AippAWsPJPz84YDXWpUe9mjGp/glLPnjsRZVLFn3ORqhTi2JH
R8Wra0s6GRc1D2t4ctctCp9YtD59Uf0MSDYbZ1ECGeU3NtJgj0TYL1rhtKiGEvmw7CGdDGjf62bR
FtNFZcwWvdFalMcqrxkRFjWyWXRJtSiU9IWMG4JPn92iXtqLjpkuiiZDzTdzQONEpjvypJBbmSJU
ikUJnbsi3vCurtSikkrk0g7ZFJXlGi06aq/V476y0ORGrzRuwaK3dovyii9nKwP1MBudvGW4Xs5p
7oPNF2y0Mw52+V1TWbHamP7AXaaos7eeE+MDi3r7YLVaF1pWwRhcxUPzWFta9AiN0DnZ2cQzTZMO
aJLOrbnrVOmlKXP1FgXcLjGqBi+jtOgYK8se4aZE9UqGQG5aBbaX8KH/4CnFfY7kFxqYOTj7zvKr
dy8VPKGEN+QvBTCck5Oj9OvUOFzs4tcTn2IMuER61ZwRi/x1lVoGv7zA7KlA6NEPWrMqjvQLR9CQ
S7041trMlFr7hVev0nzpbTFKmYLELcvTxMJjaypPfHgm88V6jOJiw84oehEmj3CfoMlmlGn5CIfE
uFjuEt1aIFCMu+KjqqgKX1ESyyMrpQthK4U2bjqExvsJwNWl7zIwdX1sj5s2bXn/FJAUq1Ns1x3s
n+umJk1R61b+MiFzfW96cjuaZfUijIEO7jFE8neSYbznF6iFCNNEoUD4GU9oRZj8Or4knompX+sF
gTkSE/mL0wNq3jvtwA8PI2i6UXrMa6QQiVOUS9ythbCXhdbE+1D5OV/QwEBcbwDcF5tpkNN67CQ5
Ia6/XeqyWMMCyYk3Ggmdr7yky18qo0gvEwDrzxTm/c7orerLGTlPRn0J3mN5ZQJ3rr8deoMvDzrD
e4jnBInAaRx6YKPEf7DHRRrTOvkzXwa1wqG/phW2CksX7EWYLj/4r4MqO9zu2RslfzGPhHlwBm4i
a2y600YPWuyCFJ98/PqkCYceoNWM3Y0qoonzSjrCVYCKUF5VtXR6MZyhcSKwvDCuma+qWPYYnbS9
h8aJ7UOZRUC+mOnWTcOpxIx7wFpkyLjr9XZxBJrMu2YCv93mSnafnZekl0Iv3St97tOphnt1i8i8
3VStyU3CJzJbzYETfQQmOplyZIK8FFEFqw0+39GblsBLnGiP5YzrcXaZeuuY01iZd1SuLu+WVLJ8
TOOJqE2bRUUXGrgwwxIUI7Rf2zkbdUulITRpGl3cmC/fKxbbXk4lyzzzP3ZA7z6SX2jWJQW6Yr60
RUIOerrvtfZpqJnVB6f8KFIULelOYeDfmV3PuT6+T5ZK97xL9lI0P0FFnALKsFYdE3FherextTg9
JLvOnV/ipoWvRFbp7CLwIx47mwymrVlNZejT+HvreI71K3PxVRup4d6Yfp5bQxgXF6jOOjP8eO16
lRUaHu7HVE6XdAzWahTrNiqPVuFF90anjVdjNOm7LWO2Ncp36ecryfz5wWBvJlDWK4+98n4YwDZ3
fkZLi9YYn0VMxW9tftUFafs6SauTmHsa/ExpHLDZ/miMbl/4zgOPSeprh95iLo2jdy0231rN/zH1
WM1p0JS0ouUUzU4FRmBp0UfWzhwjzYb2qYrU22NvLaXLiZg/5eAwrrF/W3wH26obHwvRV8fAy3b4
wJLQcWbe4NQ1tmPdRyuhpoxMh/HsTgztDK2HbJzkQfdNa080Dh6731fwIDOAFUHPcXSutlpZvtc6
PX5jURI/zHTv2PDBZ3vh6mtniN51Q9ZQLmpyTtNPa6puVep7X6mJBmarWv/wEO3W5DCfOgyN3yYq
ITdc6+CKLGq69B5+ToTQvfRg2PVqmCmjHK0h38dithheQfyFM+pSED3Wsv1Mpi7a6GATLixTFSGO
mFVMWHSmPq2KuVlqecziXBruJeee/8DHqtnobmTcW/Nkb+i/LKCM9pqAJJNR2d4S6moNs/pqycpt
gI0fAANmK6uqvsFnMGl8agPKZoY3PYJjTjEo9XicJTCC9j+IZrzXibXTpzp6VkaFt97KaMBE3wxL
m80yjdDPEe7n0OUy5GRVxG++4DlctPCfsCuclc+BmCHB/7Q9YG8eZ6znbKqXGQKECRtFl2KjLlIo
kmbkjzhZxLPweg7NrS2/gCqJL/Sy/BjQfL0UA0SsZzUkCddWW9qyjyqW1gY0sn4BlVc+wEzEZpTU
TFbW4gypGv9SDZX6KPQp/1CmYV3cjqyIw4S1atx0XudcRdzJuxT1OCkcsFzs24KVO4r4PLAqMY6t
GRkUsbYz7QtB3W/9uJb0nPnxCyA97eoajU/nCIIpb2Kph1ETa5shE/0Zr5XNJ6aAI13WTmWu7Fnx
GBz78lLSG3G02fNvotqRVBvU0Qvxwe6GvpSKzdzWBRj0oNAu9Fg7ByaFbGdQVrtJxzwKc+WU9iZp
xp8F7PirIePuWTWp2lf0br+6NeXoNCUVa46FnG09BZ/brtIQv9Uhk0xhqMjaUS+5gVW0aO1LfGph
Ra05u54pYu9l+LysHBuEnX/3WoimbROpa+Zq+l0TFQ106rLZ1Sb2rl5lUcjMcDeylcfAuovNmHOw
P7+LpimrtSgGFtiKxtvZoJo2Tdp8K229C8sms3dzOd+NaQJImpXWyuwja+vk7XA/Z8x4GZFmnlyD
f50U2/5atIp9Zaa9W11wobGi/VJeygDiTt02qNx42+fUGWkWhZtNk6ZrCly4xDHVLzuMG0/Q8lp4
IyuDoKevVVfOi1WNu1GN8bq1wPi5lncZU5MCBt8XOxySO2ANbZgbZHSHMv6qx4mKPR55Q13SFpvS
jzXq43hMB6MNe9FGB4oDzmlc3+zIcdZe5AvgiO54igTuVVYbWpIZG2TdW5BxdzVOXg+ifsn5JLlR
7TKpRPxguaJecwm3Kmalp+wBSqGmxTwS4lrntAsHYfoV+p3Gw8j8O58dRpUsFLHMHPhVYliP/lJN
5vTZKOB4Dn1frqWb4n5q4yGZfiSZzyZi5VpRae55Gr5yln7Q9GDYyiJYJJ9ePUbePG+MaW4vsXDK
rRgc+w5h4a2erXQzV+4tDUotFHPX3RK2lus8cMS19irnezuWE2XXxfzdaI3uTknoj6kxfDXxxDLO
MYc7fxistQdk5WiPnH44urf3CD3mGcGlvsWMKhszQnKdNO+DqFu0qiHHf1NdPLENaWzqNSJCoVoK
mUHoepjVLRW7Q0rLHvoCj0pwI0jX6U73qdFYSGlOZp9g0NG8mItPz1TDyq5lcyE2H+al/SMhAYsm
nwbHiTbpYiOMZeiPkVC+64iFn17miLMCgcYc39p7i5KjAwUcjzqhGp349zBr7Mq77DDPEVTyeban
s832/aHK5fxK/XV+1ybyBwfQWG5Ks+4RMbpFo6GXeE1d6o9aSp76Wi0/vcFd7llR1217oDrbxtCb
d8YXd2Oyebh1UUAvqmXcrFQ4V1ocYhrLzdw66nSerr1p5krrC/Xi9qo/1RWFBXM++AROpi6/ZkXt
OThWrOQ7hhCdakGRjltpgLXgObhUr3A0pA9V5YH/CSiaG8cQO8aNXYP/SjVL9T5bEtgxNX8V8rxl
a9zyvaAIe10VT1S6lRtnWexHy4qfKqhx4xvzIV3W/9ViBCgXS0C6mAMgpELx/+UYcIqEFhIhFJ2S
fPNrHTOUiF/ugmIxGiDaLaaD7g8PAtPzYkkYfzcoWItZAZVo+JksBgZvsTI0i6lhxN2QLTaHdjE8
oKqfs6anxDrGDOGCHbynYKy60QaNkr2YJubFPuEsRopmsVSIxVzBC3vm4BetvSApt5rAgpH/cmP8
W/X5JdP8M9UHXgN+uP9d9Tl8fkv+rjcNg+PyL/7QfGjFXorTlmwvUB4XpfG/NR+oIL+ZFsAMAnqu
/6fUsR2QOtY5yAGsYTHnLmLQHwoQcGbIJQGGbeqfAqBG1r8kAdl/MS8SQSLXzMsiyEHo8R8gJZkR
1T2pfPeCLqkd4qgY61PBjgv3hM/S3YshFsrM4rAJ1j5/nNPKCb6TEv1K8Lw/2l5mOaFRWk/gysbX
zNPSE27YEX3S9FmYVJA3KRWc26Bca8x83Y31UAyUIVaqftaLOqIadEhzS56yIG13TPBCXDxizxyZ
6tzfsoIuDjKaMACKHpjwZFB1KHObMnLf2eLUo48GeORDRht3sxK6is4QlOHF92a3m9yhPppBoz5n
I/+wZcdkF7T6e65Kb6dXafXRyEynOFS6LJ3bb1YjDH5etF9BFKFJTvOUjHu9Ku0tb5R2obU8Yo3t
DdsE6nYThQ2QgqHBDNIbdIg6bc5lbtJ2c9WSxHyF1LGEt6s1abIqbNNEv01Eh24dZcBrHMmvuZMG
z6MzTtexGK1dZQav4+i7m0Gfwsga5IMtoD3bfWNeGimbQ48YEeqC6jkJ+eTguEl6F2j5t6CrOWLh
eN04tDidahpSd3mpDZQketFhgtawzQoj/5J5CmlZ+MbXkrmFrdo25T4w06++N5sNW6nxzTF8RXtU
Cu2wrvw4rGXuf5hmT/TCEwm/m/JVpvKVKsr0rqgr/K2JGnDu04zC4FduyD95oQNhh1oigMTAODkT
GRRgBPLRm0cCBezhqsPyiXyuQWps2WeyjUGByvYoGXW6SjyPwDbFXetC4/m709lhT9hER9WvXIgl
NzszsvtpaudrpBI9TGaSzollahxh9NHhu1glEpln72yRY3+UmpU+KrfNz3BAp3PC8HRHKI8sVxKp
e9XUzbZo2/FH59t5sYICQFlzplU/A8yO9KMo29hJT6gzI1q6H+EXnrvIR9IbXRV/JtgHwrxir0xU
GW4/nGDvZKA2lKu0WyDhxUTpK83f+Qp0NKSY2h2CVQxZ/IWaVBJTbFpMHEpZzbOCxq+1GSfDdkhM
XE2aBDtRSjM4DVJynO8qGxMGE12zDdR4TmtelFe71bGdp/Y55rkoVwM1LD9LtLuN7+cBzSdUFTSO
9unODoGgJBFU09A1jglEU7RPUy0bWniTtp7Qg1cEqWyBJJ+qCNFT+qzdcmJk3weaZbYmZ/cfWR3N
MB3lkITuALJUNQwBHKPVW1Da1j3EDY+khB9teyp74rDI1HQqlUZluY/OfIQHpKq1jOgxnbDp3mMl
LGHV8GR2XZJL3WjhPmT9dsuxK4BUVf0LbqcSP2WBf1pE9E14QZyetIq1uSMDn577gB/JLZm+VmYe
tCS2FKakZpg21L8Jxqto2qTKn5+HEZos1YzGNnF0tmW0obG2tqO7xC+ae9etaX71mycgVe4tsPp9
U1jzVTExUBnsHZ2eyxpl2aSxNpIM98ot77Fba1gwjZZau8qfHrM2r+5kO5hPoIPFB0aFek0JLYs4
1aiDP6VJdChgNz2OojbDgCODNVb6HXMnR+hSPcR23Zwnel9Dbp76BTtBESKmJWEhU4g3eh2sY0vp
h7k2PtHa3Utl18UB+7d5kG3vrlKDDnM27SYU4ijeNeSE1wDnnjQPRDA+Rat75JA1fUm9ogtP86Y9
bB37wZtqxO/GQEXiBJKERupkO/xz1TqNuJHr5tzRFN+Pz0WuQ+Wtijh0/cG9g3WiIexyIwpI6q0j
LCvvVqkn+wmXcqiNOZFEG0wTeonjvvMQnPFgBdqXAcMY8nNiheS6+58CftjFpgHv1taugXlFrhii
9G/xLONNTdXx2iyHgfx6q9GRjU/83Zzj7tzI/Naiih6hDhah1TTVCRNLdz8XnALU6M/3upEG1zZp
snrV9dEMm4zee2lzkmRC9ddt5g/r3kvsr3hRdqBO/qDwHqst98x8FWUqWcA42jnR0EHKylGvFXbo
0Daq+Ua+PUCeLN13IjRcG5ZbYXalpBvy1Qjjp9e4YcV4WJzU/sgA8q18j9IjI6Iie9ZL45uCVorO
Oj9zfIhCU03m3hncSmKojjCJpca4ruCBHGSQ32bdODA96KugsQx3k+kgxsltO8GaaoQHVWXxqzY6
JGl6ikomt0juRd5OxUqrY/Wix259DKzaO8Y0IPrcQaNgz30Ti0inn1sIQbd57u970HGw2nCK4ufL
QofP3pOYTLlYUldcEumORjjMYjOU6sDXbhnqMWflpqS/xIriEJO4v4cQ129jv8s3mEBlqPsRnQ5V
titxrh0WaRRJCFORqjA4cUEl217iSos7OgtNDoh4bCN5jiGV8yiK1Lck1audNujuaR5a74fh5fn3
hurji9M2YKmk84ip/VmfbELmQVRz8LFoYOygdPm9129qxxue4fT0R7w8S5d7d0gECaA6SxfKABp5
P+eYZEctbo8p5zgWO7F9a+OivJ8XCym2W2cgQPmAgcp8x+6mztg5hoQcXjS8Gmmq7fN5cM6ygnlm
ps62tASF7iZuINd+GTVlr3Rc4hvImNHKowbrKfDjatfjTbxiUDHCsa2wC9fRl8+SIETBTXboW5y5
UB72LTH+c2Lb6lQ5Wfw2BDTVe+1QrqsZt5LtOvNPggVPCXDz0MyE95hFvITOyNjV4KlcucK6G7ir
bqrE+Ihajg0UlmE3rcpzTqoIp9Z4hkJtP+d1xoIEV+YGhPOwUFiDbTpm0UfTTyOZ47T54JTCETYA
XArAfjh4SvTb3G0/lMF9JdClQUfEAF6AU2PeJ9+03mFrMYFM8HwxH4OADEIW56exO3klAXXiMHK4
2Dk5N7KeuHB0L38Wmls8MlRlp6L2edQ7BgeiVGW+uJZlZ+yAAFQXXGpb6VrVzh/15g4HKYGL0dF2
ibDlVk/M+Axbn9uOKfp9zKkRpQ6j9D2C1nigRALZ1e+b9SSEw/ZNfbQG91q8vU6143g/Xyu2QGHm
NMaRJuti6/hq/Nb7kZ+v2hqXaZS1Lo3XeUwfusv+Y+2U8/ijoGrxwyVhqzPmfpMxCHdeyE/Zy3or
0CnKcCq05jC1uk/zQUZn39xkNO7VmQRaZ2fFXTWa7GMy+uDUIOskxGv2ifPOxCEyKx5pLuYAJ2Ah
kGXiytwbdqmebxW2iq0eVTxBVWQcZ+4D6JxMm4nv6/vI0vSfPqG4VUft56rvWGvQLAxEbvE3MHo0
GxKmDw7edAuFaUL6idpl9WfiTeCt/iB5Gu/NMYo2XtEDz2MNkbFS69uQnUW7rhVwdKL3kfdWJ/rS
v9l7S45Bf/AqHkgrNhECa3pn/BgrL78So+GGQC8E25/M3EbFTNTm0R+jXgCiGPyk/JH2cmD7KYs8
kE/emEAKPEaOn2anbvSD8klNA781rDyjRtlxUDApr0SDQ5+KpdzwhrDAcLHGEp956ymJi7XWRaIj
ZjyNX4Dvkk8V8AqZEZw3/k35oeH83k7mUB0QEsdmZQxk0TGgpsd+8Ou7uuJvl61bvltceVY2NVu+
I/mkAAGjRyLapRAyylVcjcVnE+nGXZmO/gEo9swVzGHu4vXu04wpe1Wz9fq0c0idYAzn6gQjQ23Y
BDS3ZqmoFK5s2C5V8kFXCf3yrLYQYRPV7+28o6EJg/2aqc9clzYjjKlaiQE5zfZuk9sbnFzmSS9a
vGQ6BNAUR+GGhdC4dtxJWlCw+X46VRMAQgb7lRpUqkzbtEKgbg0NJKCeZ6HOb+6myF2FVH5M71S4
XGMBxGSl58H4yBItXg8iTqOwo3PybqpiMxQdPbWNlY/sWh3f7XEPVf7V5ynMEpzdBjYzvL2rFr7q
cZRCPMV+3r13jJ6cmdrhMhVz/Cidud36yy87konYUXnF6csxJRyOaFANFqpx2Lh9pR8m0daPUST1
bk1ZFwhIFmuHrG2KWxcHxE5qo35pksZ4M/DvvhVl/BJJTz/btJfShFNQlGmZFRbsIkAR6gf95AWy
esTL3hbrKKoK7w7rlv1QJPU3b25Y7lTzSD+Yluhz6JNxScN0jm1ctDiorlk+5a9CZ43lCxXt6A+i
EXLqDXPHUah7RsBRn3Rc0JmIpxHzUlyteUXFVjSIR+sRXhxqfueg6de4gbuaCPQaoov6PjP1MfFr
tHA25Tjd156f0WUW5OmtiXHP6vXMJhHPs7lpfc3YmB6BOjbp6SGZZ3EmTZwepEXdLe4+DrCjy4dJ
177nfjk/w+qLnJVruPxwLIXKje5k02vGrQK83qD0cBbefNWmki0DeAP8pEN+K5Y5iWoLF8Mxqxaj
1gENmEBaoUuzzUVZ3RciMjDDkvrl/LkMsobTnB2L4Rov9OJxm/ErTLXycNyRT6zfyk758mpkorWI
orgcxmqDpwBBgTbxwz5xkbsxfrrzp8auRt0bAdshN2EVlxaDNr12QHvHp1lpLH5pZ+fA2933eguD
GVaLZ3rUkVjNqE78ShqfYExcJ6ycW6NkT/Of0h7axGadeJnjcRdpXv2U53J8+ZP88//Jg/5qqPtT
oB4KPSQwB+oKUxnqjvOXbGZVj4omCENdIDs5ay0wE8RPkPSjPGiEGKP4Axz0bhDm0cqcrWY3Wycx
Nr5HmV0/b9qSpu1B2wWzIJbxL4K6f39tLiAvov5QWv5KEpLGUBc6EPlLVTUXr2JWjPbpcPm/fwN/
Caf++iY4ighdo+fq3l9/AY7oRg69g7qkJtwk/nO1fFt45fbXt/m3Ee2fSpL0HPzpHfkHI9qB5qGC
ROHfOdE4A/OP/uZE835jrW0C1XNwp6A+8kd/0BAD4zdnIXoscJcA9M0CSvxbaZzJH+H5gDjteny9
RU38Q5e0KLZ0PeBwGMqADOjuv2RNg0P2F2sagAYP5ygqKMtWi9zx31vTUhekZm60yXGscdewHS0d
yt/wsle1h9QzjYZNdpPlRpXVRGaWsDra2OA77FRbDpD7xpBQWvwyd4/z7NnRJh/KWa06GJ0PbOyl
vTOEN2kPWSCa1xpDsxMSo4jpzo1yAq+D2Q5MyhIGax5xWln1Up8xZ5HXPwfC9Xi4qWY+zMbc2atC
UB7AacJqKKEGvxdaqiT12EYVGxxfq78HYvJ+/DJqdH6AVX7WrWKVVHnXhpPvmM7aQGgyz4HZJes2
kO6dsjHeyKG/tUTctl4LlWPFIEdLs+Ma6WMlxPQwJnp3oVpG3hbXUbHxxlIjmeCPsbMqHD3mtCeq
W+5UeHRiVaOIlNM+hhF2NKsmPXHb3bFEbMgnlWm5dQq8OWabYNPuQCEb69HBbG93nvmaB6zkUqvJ
Hw2TQHWQ2B8xyZirU07Bmsildd+bojkM5UQ9jmHeJ+7crgkTehttYvk10vp+b3lafrEKdXN0Zlon
z4mNVaOX/CAoUu1s+IghClZ2MqQkGeKO9W1ouKlTfJ/Gd4yd9kUlhcVr6+f+rKtNbZblJaoa+VMM
brAd4IxR5wUQCSGsvZlu8MOJ2FoZEXkJV0tq/PP8D7f8K6xXY9WgUIZV7hyhL7OkJMr4KBqajqwx
GE9W5an7tNXJyWXJdwGH8JtTugpK73hCmprWDjb+FYxdmyd5pT0M5Sgf8yaTKF55ezGtLKGah4hD
FGQPTS4oPhtpB6XFqH1m20MVSWuOl4kw67oip74xHF6pRiZlrQ9R/DT7HibsHHJtD0G35KRdCIFv
oqqMk0Xn9XHS+8+cvw9f2M4fvIH2gjW+xuDmEdd98HH8IoFFAvmd0PbF1pA0RcUTJSMZs5u1vrjp
Jp9owLzd2cxs+zTl5qpqLHvL6N7elZAy39EBwT9oXZccbUry1sQz85rD/mCv6yxTOwb3eKvV/QlE
fXvUE/duGNoaN75bLJRzX4Q+gOO9VeRDxoxI8GvUSXD2EWZCd+5eNJ4I+BRuwCf0beSd7AEPOlYC
3BC9oKGwuWpYzYypCdZBbt+YPXLqOaofbeV5BynKl2mBCLEQ/ZBek2/xXXdTKFPz5NioT1h/Tvn0
qcWs2UsDNtHc6692H2AImoJoX6lBu1N+QBNHX8XUFtnv3Azbq1nJcauhisNfjZ3DhMHqxSbpRoTb
axEuG52lPQUhQjt6jGwr4gbvpKXqTe/JZpdjRmTwPc5deu4oHl/VHQZRvHJFxBECU++KpbCExyfk
Rqkq3WZKjKHNKHTzIyt/qHwnPoAUIlPMqewAzG18kGM+74ouI9jPA3s3Z6N7ZzcDSRNLHZrJjrI1
AqR6UHb3guFH22v15FwQrZOCC6xsbaXjQdLsPFjXBufi+ylSljzjdb/Ixv9e1qWzcd05eBJMhVuY
nkCQ/TS6nyw/vbLv/lbYFWoNTS2rOTW+uRUY7VXS6N1H2/Ajk46t1g1k5lOcU88Lz4iPtB7n4SDt
nPkuye8nbrurZOR+B8GXzI1XTB9zH0A7ibg/s/Pvzuk0Th/BNJKNol+4fqwbjFO6Sw7ULyT9bUQb
VkPAXHofUy95sCrORGxLbIa93Bl0shyC9rNsIJ2YFh0ExKoIbp3wflYl+m1skjVQiZ8jKvgGNgxy
1zRlu4UsI/q/ZT9ycO4dxP4qdTXqBUkn+2Ynt1NCHISbO3Lm2L8k+dQa9n4aiu4oCz3pebZo9Y9M
I1AGOFqAuBgTDuXXrPFLnLXl6O+zHgHkPNqN+0DnSvloNRGXSKb46KFUDc5ba6TNMZnl1K7gRzrf
Oz79aWhAs0OH1SLPJjVbeTdaFHwOCezYj6UJLbOeIo1eY1HE+6juDhNsjWuS9/kj+VbLW+Hb9nYJ
NeAqDGaVvINBaTeD+f/YO4/tuJE2Td/KnNnjPwgE7GIWk4ZMeiOSErXBkUQJ3gcC5urnCVLdXUz9
TZ3Zdy1KxWIqAQTCfOY1bnUQWZJ+C4n6ow1UdCS2kkW5l4nsBdUlt6Uctk4odeqWTHeSWusNIGfw
AWztv+rCJTRHx2m6UnoYsA10OhtS50LyvAJyAQUC+XbeoFA1frYhPn3rejt75kwGAgs14QroSnUT
ay/6ZUzRIP+Xsby34HZ8tvBMvK7s4Ax1GtpUlfRfvDrycHFLZTdCmNPAHNBxOPMafVax2+JcJZwF
Ce7etBdjRpFCXRo+jXrxLilNlS9WbueAL0YHORS/zaa7uHP9J86RaI/IPQgcWpwWxZ+gjRETFWly
1mfz/KMgq3HZjHDfRM5DGz0qAAjVklq3We7j3ezIqn9GKqC4lmWb4FcUKzfYOlG1gn3vihdXdcU9
MIJP5VBODnljHZ/RsKqA3KUs1hYH6Zu1k/BThmkIl42DckS1X3ANuWrLdHr2pmX6GYdp9xUrEw3Z
jf7lJo6oK23mbrHOe5HrW9RFqOLIobd+uPaCeiy8NPTBYJ4eQOi3/SGwpvZrlMx1uF3WeDxrhZJA
yLO8o3QSVPnnLsxcdxM2Ut2jXA6s3pplB96sLc9YczBZRsdul+3ikuFz59FeBr39jCNj7O7rzC7m
ndCWdzqWbnYfR619SiMr2Na0LEAdhy6gJJlS8PWEpsNUOMHlMqnuXKTK3/mta+8WPQ7g2Zhwxiph
i5ieu+9sIG1QwdUeCZPI3YihvRPjoHYDnfDL0tIgIwJAG7s5yNszvPj6elOVdf9c9LmiWJiMg9gi
cdV8KRYA4HsFI6qDdt2tP9FrkVexTfdJOv53N0mjxyCtq2+4dzYnMgXguWOLj6vNogvgQgissCPS
mLXPssAOrqLVDb5qVPxBrbVgbJ3EW9FEkIv8Hkz0iVUs5FME4CrbhJWcKYz1tD7rxmkOsHH4z2LF
/vUAk3C5D4u409vZScU3HWFX3tZe+5XsXN15ESi6bT479vO4EkDuE3samUv2MG6ArouXqKOvtI8r
P7HOwaDEXwCe1I8gCv3hRNbpfDEO40JeaVkQR3vjvYvWxVmeFLf2OmZfujq4ThYNFaPSMA6tPYBH
mkuLirAlj+zrEdzPLokq2pAe1IEbGHfWJhRJcNqBJMJgs9fud7RbHZTKmjZ5qt0loC1XTRSXhYVH
w1YMmQ2dNEmuB+Ws+wlppDMnL4E3u57ara0sT0bbHi8FHUB/7Kufae6MKAmNfoA0D6XnjQaivCt8
1T8moBK++24Tn+jGRrKDt7ka6J87XqXOjF8FYRZY1dijpJP1Se6iPuLmLy3wsHpD8gmYx0pLthY5
XTW0jT6X8Vw+UCBLT+3Ms8gP4vGyp6djrEP88KLoq2ib2MSI1ZSch1Dah5O678ZDmEWYviOUW3wZ
wgDiOH1jugAp9h3xvm0df09XdL0wXjznE/CPS56wvHTcLPsRr5mCvaEU8hOdPkkiY1RRJnLnFOvn
FiOPcSsc0X9LaNDcyq6jOWZn/Zs0+f9kyX/Lkm2TVP73uJ3/W34bivdkrde/8R+4HSf6Fxky+WwY
SPsNg/OWIaN/9S8XGpdNdgxSAALVfybIgfgX8hV8nOwYaW9hKh+/E2SPX3lks0azNkDvDyeBI67W
R9wtSRL+D9FGczvMDI88XJCG2+Gxtj1s4qWCJej+pEbZ5rAo1ljau2lyrE7tlMqd5SmHeq1OhkWW
nJfD4nk/kFpu60sBvrRzTlrL0BsLLLzB1dVRDGlxE5aQwB57G+jBgtJz66/UlOM5wRIFbhNKE1tZ
jguGuUBKcVURHJ8B9Ve7tabHlC5rvy9z7AvCnbtEmWPkQaiTncoBnUcPX4zci3oQwbMFRKDW+QDQ
dxnSGF/1f7zIf1eBe189IJRGqsURRpXUx1WB/uv76gF1e9GoYfV+tsNE5LipkiCl8gkmUxZXCCWA
Vt7OIqurXx1EzOXBxcKNW3PSsed5YLIl8+PHt/Qqs/xfRUFuCZC48OBlhAh4o8J4dEtB7sxVM/TJ
iyCFLK5auo3F+eqOHRyelA4rPCh2XnR+NjSUwnFT5HOL/jiF5qb41szDAq8pGKnsnpe2HiCzIzu3
jrsVugekBoU5zvqU9n4M/8hfi86/XtdC8DHEQgav29jJMMIb+/ih3otKulQ3zRxEyt6G3u6zFt4P
MyzTOSN2q3/atBT9T16dWc09TtzNevvxhd4TFc2FEHp2EegGf2TqUuZ9/4OouJRVhyjBHL+AswMY
v29x+3aBfNis8FkGuXtDy8WTKf1vryTDhGYc6Psi8+q/6Wi+L22+3gm0S1wlPLh+1LqOBC6pwyx2
NOf+ix7CHtQc/kQKFX1QRoE8x6N49fy/DLKZGP+YODw7m4mLiwWTMKR8fzTIDhIKRYt50MsskiFz
fzqGCJ2exS28ifMEtD6PTSV9/Ktr7B9v15PADwXVN2EHRknx/aBbuPIFDUWtH+XYGT5Wt7RE60DU
Vzw0//KQR2KZZlwjBHXtEElWXjPQx/cXy5tGFBNyAy9DCR4vOGRRXD+WjmLj2Kogob90M0drbFeX
TdbXvr33dFqsT/kQtK0kDGSXAkKfx1V0l1Oek+42xQexvCxQRAqXA+rOLtS7j2flnwPExEdOFjAm
Rbo/5CwpiA09uqrDD7CRY4i0XFCG+j52LE78v4zPH5PAqH9TCkVlUmBQcLyhCVgpDoFh/YNwDarm
psfzOv+lyfi9L01T+Y3cIfbfqL8pfR+ZIvBe6CzjCOOHWH9AQD/etmILVaAWCNl3xNyEs25poiKf
uw3ClirAVkgqMOWBZVIE38j2kxn7gL7vI+QjrNnRD0i/TITpaTiv6ntSIyZFpOo7qDeiLoy17Mcv
hOl5tFi4wQB5W2ZrFGJoczyNvGSiJDj2zXeqGA5LMQ8Xtd4O/tzzftYFSoI+jYZ2wFlbxhmTeqhd
l8OgRtOSzTICxLD84F1W+S86UYwMx59bUDfWAoHGX28bsBu37C6QYxL/C/L6iIBQ7wgKXjpEMUAd
m7pXMFtQchCaN5JWsdmirQG/qWXnLDO8V6iyan5G+48QYoOcRMxYOHlODLix18zv8hPH7TyWWZcC
y7xtfTdHvXKCUAmYUsXDih9YHHko8tWsgn5tcu4ROENUQ36sR/GlGJo2r/ejTwHpaVUy0A+6B314
P+T8n2mT1jkLeZPiOcY7c9Cy4NIVNo8FpAjZWmwqcASMAVZjk1onVENqv/aoeucOn6QIHfORzA+G
CmYzOr/qTk1BxWG2YMXGFjz0yHcv+zyJuLSVTREfX6mLczULcWX/WkZF1j2TiHr6ELu6y65KFybZ
KfWsub5IkY0fz8d5nJlLIIPMBoT4oVguQIKlHJY2RAj+6MLYYWHT91WDAwCibouCROv1AehDpTxq
jRGLn+9spHgYUM+umX7DnJgNs6RNDFuzG2KfPzKAckhNDW2BuPjv7+jaDhNVmdFfSCE0Yv8xA6Rc
PcZglNnCpec2ZSNeZMMzJW+j6lIhZeS8sB35wDSptDivy35EDE+kkbmiBJSX/1ra2GdYWtTgeDz2
WzNdGpK6/JcskHcZ9nns59V9rXBwDE5ygyX3Ny1qPKwpXUcRsyZxaFgvQAnpSP/CtgfczIlKVBHK
cwv0zgJpY9aMYTOTGJZbjz1YxJ/CEgRuvluDEZjlWezXmrZusiJLhYu7mOH27BafaJGHyGEszVed
jDXc88aCeJCCjtbsAvt+lZqHaRzAIyF4gM7lpySUndTntPldvgUJLJelMOaYxeS8eRVwhPT4rHBL
C0/P/6Tga+7FjVLp+luaTCzBJewKZopcAdQfNM0qbi+vstDEbegTFtn14IbM/2x0ja14RPWB28rd
yIxxpytGcCS9Yjippps5VxICugcaky7jk9iUcOHTElrrhzas+XcnQCioTQCywb8mdFyJMnCzZJ0v
WMeazSMtCMTyTvZmScMq5kt728X/beMNxI1w4Foh9QOYW4dRSJvAKI/oGY2Z6grlKsEXdj0lm3IL
G2Y0s1pmWa92KAmuwjvMIf5RPbXoB2R9s0jvROgGZmdKS6ilJ3TyT7wiSoCMqWJJKKEwt6n7Jxql
wVtvWWamfziEju/uo2oqodR1y9T4aOV5uiBptVXZwX2Mc5ndNFgAIrdGrG7eMPydxYYDz1rW1hl9
D4SINnMPNQ+lpnIYrOmiwO2Ce4ytgXfToYqOgXI9CMSe8EnKUZT8FFVd7NbXzYAbX7j17Ywy/J6N
mO1mr2irLR3uOCOWQ7AMfWoiGyyK4RfHMh89ymhURdzC/7FOnuVSBRDuwjNH+QzFMN306ZymyWXR
pKMIrtUcgZLbLllutpRATUvXnhQLFljpxqb8wxyCG9MVyUUDaY/fdY4esYFGop+tkhYDo7SrkDGi
JD3bFsXW62Hyqayc5HU38pbwznI4C5qFyoa/jTrb7IIjg8/MRbInVvrEVu3EJ0lhIC9tVB+bfamw
dTXfRSo3EWHqjgnbU+siiTZdqNRid9CMImtBOGpgQumul0tzxtunZH8RLgkzPSyHlRtPZ2vk0q4A
YAPlFx4dZ/3S0iSjCeEhrwetvTSHrIJLwHScffCzFodyv7A/LCGY1RvaLT01WbYoDxp7pyhZ73G8
bCjWVigUgdzH32j5QYOTbOR3HsKubwZnajrZRKdFz66KgliaQ1A9G3MQFe0mBBi0Q0Gzjvcupk7A
crqZhweWU7LbI1sRcMfg5S1Gicp9wMLOgQ0xeVAnMyP4e1pXGSQ6Nhm3kUzcNZtN4Ow3ltnuByvk
0BIo4TDGFB5hcGyIehOb9WklGSvXDWMvEGCjRNBeOxnb7m6ICsCfm2AVi//Vqqey/2TTPXmIHAcd
T3iWAG3O/brVxYnf6LH90VacMRd9UlmuASAFctvUbdZ9zdhzVwSI6qZ8oQe99vdVA0Tr2wSJZLpZ
IVzYxuxINRet9KYWbC+YQ2OWBAVoGE+myQv1dd+lMQJJcLgqcSlLjtV9HCotth3vqGeTn8NuRSuq
1r0Lk3gutIms134COeMG9OMiGnLWop4jR4zuJx9glot7RucikbqJSkwLANxEPD86t0ucqDOVcpKV
22BFSWVFZLFc7f4kdqgjXswsDrgTqriabFu0J+hYUYLyCNDWhyR30oaDz1fB+bAsI3heFy25LZL1
EX0NP1Ewri20xHCXCuDEbDETS2BqSLVDmHNaL+Kotu1TMYkUWF87C/wvVVCu2TaNpWfdtkVTuY/o
QaLqBeWG4nS3jxA3mB9m4P7qyhpUbd27ljusT6pmVlNl9P3+cQ00QFwkCPygN3BPL1nnja2D1t9F
yCEVp3GGbArKJ25YNZuoaAxyPejXoQu/iyoPa6gZbaNnU0tcup9R7kmkIsegbQJK+IOnkMyL684L
d2Nhe6V/GldW4V+DlbCK4hQoNmFt+hNuAAxescWqdHRoJnsKliy8WCWt5Lp3eJgcZY7X6BvOduyL
ezjeDRJwE4K8rzgpidDcIyYpbevu2njqY5QhbTshRlm0IZkj3D2xYHpKzcx/gKI5EVQvZ22OlYiN
hMXdhSZ8BBKmWQ6p65sdrgKnwVaSYVsq4pN8KRF4Mw/WTuHFCjeRkBTtRM3R46VoOFASqj3Uak8X
2DUKfgaNFLYANLtM5hDkYuVuF1dXZXQ6Qgfwv0B0wSP4FOPUADZRYilqDe3YeWyT3jAQ2YfAwlvn
FFkhouDJJnazttEytexleYje1XRB/ykG8SarwbPBRSA0Kw8oIJWERHBhJHsKIFmbByUugYmPOkLV
mw2xKh3O6ClEIHY6mxbYTUb7EvuEcht208yd9kkacO0RfcZm/aRdr+N3TRwBriMHbGLW0uA1Pfc/
gO5gR8GUueQjTi4i7qiO24Gqa4QHEB+JYs1u46ix97/DSqsRBHPyoL5MmlxzLKq2NbFU3QYmZIEd
bcZINbWvxK/RGpYCtYpSGGUizkPqBhs6StAPwEX3HsPPHr6YEOm13OMPlTmlfp9grmgYx6KxTcXC
h9PD3QuJABLGFAny2M3pklUkHeVoMbBsM7m5g3GAnF0c/mMkUNlFnmxsMbekPlSnfGNTKb9C7VPg
dY7dtEUHHgAjlBpylmqOvS9lL6g9vb1GDkwhnkj/RvUQdvHME8u8FryjcdBUu6/rpNBTertOuR1H
zxphtrw4pJDYK6x6CUf1wxo4JooF+GqKT30/6iw9a22oT4KDMs8IwSdnMTlx6HdMlop6HUpn2WT3
gdq5hUOUkjixieZ10/a9d7DbZNDh7apSp8kufbyQuZ9lpck6QDPDggAYZEGQ+VAOrlkitKdNwavO
Oz4Qa9cEaqIkNc46eqZo3sYjKEtkAIKSODt5O11TrRMOzREdRxaUlC1RoC97E28qvL+h4MFFJLJG
WodUO15BpyyAGhbzaaKSfr2dyjDguBQp9+Vs0zQwoWHhjwgh74Rszd2+LY9CQSd/KJGY46X2Axtf
dSmR1Ui+6nBKsv7giaBA8qgC5cA0zRZiAjQK0IrihZe1E9VX1SQSrXZJSedzPOcLKklQOzXYBGxH
S1dcC8ENHsFudWbqIsKE1pFGleA+CaKs/6b7MZPVZijGVrG5oJ4lL91JoDG+QdiceVbZjkkC8xbm
xIMt4C6zjNyI8JLEk/esFm9dLuTkkD/5Af16fTo7siu+6VTA7NuihWkinyGxNbHG0IQ9T4uaS0Fg
8DsjDldkYLGTxr6C7KtOOslPCTkLOrqWZc0/EKXsoO5A+7C3MkXFNNzptE8G6xD6rRwf/LWUKCFZ
k2D8MYAwSTfqhyYK62fULRCyj3oTyCdtw/yIhzjhrSlaOoTr4LfXCG0h7dXEKBHw/SdG3ey4q+hI
Gc/QBUBw0+QPTCcfeUG+qEdqhK9t2ZP9A6Bw48CIOANT/yBCgUrBUoTEUW9LDwkJE1qVVhXBxltQ
Xxi6nQIZYyZGPZlSlRVL2rUbGdgwLW9sd57rjgFZTcbtoQLAQE4CfcPiQLactFe+XyDKui5ILpzG
aT2Pdz6K8sNZOM4YX4XIzmN5NQaWS3yAXrpm6wTk2/A1kYt/QHSad7WJRB06WOwz01vWOGOCzirt
sN9hkyLgH/3tQJHMKfcYcpss8C2xKOPV3HSzziD6t6yyBc1KFa5kvK4OgT7sSJJsZj/orJpXmonR
3PqIWhhsENr8KATsAae5xVVg4G58cF2YUXCYzIaleI1g1uZigOMHSjQbVjoDKRIi32Qzmwx9eds5
onkwgW4lCjMrP64a/ZuaUUj5MZI0dAJPHNc5kdAMJ8xep+9zrEyeqVOrxGHTcjEpijbD2PO8f7nk
ceWQMlVIeuqacp4TEji9r3YubY35pvLVd8+fTPfmbWqUyF1zdH38dH9eCjFBYlygng7F82MfMSdN
2lVTnfieubHZn2DgSPSQZjZr9q6Pr/VaDfxnrVpQpg7wf3IC3Jb/7EohOg7qoSzk91lWI4nMmBpx
3K2n3JRliNCq4Cxc/YZNY6xdD/uEUZddiOeecsi7qUKYzkZEymv2nred+Xfvo+4TkyLUgTdwJiDA
MfHTx7f/x1DBbwQYHUHyJR13bPP7f3QZ5j6uVDIF3jcFAY/74IAyaSGHKynUx5f6Y85JatC4YPt0
gvDePnZCIoxCHpUA6luUhnJcDvECmeBJrIFZIn6cQFn9y8Mdt1Awj8Wiz3GAo1Osdo4tvvtuQOSR
XsG3FpF2vl0h6LbejvTeOSAcNGqXXRwR7xNMLPz8E3CG3d+w26Fj/vGzHw8zXVPPMy0F2qSeQFnp
/TBPtZo1pBL5lZoEqeMCbGL5AcDBpPMfX+l4lB0MfXlaaQPSoIN0XLwuCAxDidbYV3SmguIKdIs5
oLKcTO0AydpEjR9f8L2aAg0alBkoO9PkBVZN0HQ0g1QOMzyclv4rgBxTT+5lbLY5NkX0KZFb6soZ
iUI03dJoi1pLysn48Q28mk39cwUSagEJslEJhX3AozvvB5cs0Uj0BPVXaFkLSob0stZiT9UjjfLT
t7BFQ5XhzMMA2ezfv4vilqdMyavyFerIZ9Pb4FS5Z0o8lP4XVnGDVyHZwlqGNUfCgFXwqxKfssIJ
7nGh2K2DyTOHpUY7DapiGtss/A3mu6b+itQ0xSMxwc4A/FdQotuHBPOOOstoLYfrriksE1sNejBh
l9U7OBchm9CZ4xwIF7FNMEhzxIOEbLmt4K1APxDas2sWhWOCpjxUrxGfI0ywHOdVzk5iDxi2UB5L
8p7KpKNnbYosMPeK84+H/48JF7iOcRwLQM7j1Xo8tUcyi9Sy1+W5STuAYoekRS+s2SFzbiKA3yXr
jy9pVsu7F85Wi9suPRrM7hAROeor03NaVDeE03OU+KbGOGaRX1wZh+vCurYHmzvYAP8cSaJmEZug
0Corczcf38bxk0vcfm12TuOawJo7dhnGPw6JVuDrz0VD+fMclqGqHp1icvpLZ1B/4Zcc7yDwAbxA
UinyZUhv1Dua5L6wEyRch+Gr7tp8ffLywEyLPG9NZPXxczlHS5pvDwOMDG0ID5wL0j5qTCbTbJdl
rZ1H/K4QDogpX6rkJKGMSqab5ROnA6yAteKPgIIN83L2ZPREKOz1wEwp61KCIeUx/ft2gjJHHWEF
2vdgZwkZSoqbOUpXTZ6astZsmTJAqPyGRagh1jGHi4ruyINhlPFwVuFxFiUJ2mFsKxo1NbIqgYBW
dwbqK1ug2TR24l59PAhH480Y4OMubdapG8g/m7OelyhICUgAjBXq7QXPS6sClYEJkvLTx5cyEsj/
nM/mnbJ5+QAufI5FTCTfb2BT01JTFW78gGPZ67VGOF7Xhe5MqD+y1bMFvfXeS0A6jEKNeAqT+/dP
vcY2JyNBsBlczw1MPZNcsGWnc6ohpqJgoXdnrZijtyn+JHAhQbMvEuyg3OPMRnqcIT1FWvK78Ue3
yDSRLLyXWDtraK/8TjeVeeGrl3MV67UTH7yVJrSgAqp2lpeaN5kLopZpE2g2/maH/YYpLP9uobEi
mbsQr03yHONuzxcuopoogXw8pO+XJt5ANBGZuh4Hg4tB4TF4AqOeIui8pH6hEYYlgRPXxd4vG8yn
/N72Hz++WPh+rnA1wytC3tpGo1oaItz799cxXDq02/hHqWXwJe9rjPgcerEHvwhbl4ZCqk4Sd44Q
3s3KGF5BXB8qpyifdJLZ+lXznA5tIhGTWxApw/a9e4xJlofbch4QHklD7RyyKL+reJwfunUB5fq9
lS5bGkf+jYZLcZHa2XDF8ZeulAZSHMKsIZefV5rW+jzu4QkjyBzZ7o4SZfFkrZYiEylBb2+HqL91
OQKLE7e05FWw9Hqn2gXuTMQdwst3z8vSoSWRt4raYVNM9AsV4kIgJdBJmxOUdse1s8VOtn3w4BAM
fGtTvBA2ce+n1EuSYTh18rp+mAI5PmUSTZZNaFsQ2S2KhM/FGA1QO9r+k+8OAzFYPB7yecxP6Eks
LcKadLLRXYgyazO6lT4vkdxRE0y7TYi2y+cx9KEuhfGIMRLiDA9rjqIesa4FftGy3K3t23dIctjf
nUUNX0Wwuo/p6OHWPfsIMAVDhgbCkl38ZUa8W9Bv0y8AKGeOeWK444gkXl1Cuz6qXzA6rcAIzfYD
aHFn2FRVcaVdCQZ1TprqjhZhUPwlHvtjMr5OfLA6tGzYxI9hE6OH8FTh9tULGpUkrkC2C5TkJNSw
vxwTr9/0X8fw61O6CBkT90XofEXHSaQRyXI0uJwXMTVMY+kYe0Scw0W2m9MyuEd1Nr7PhthqYRF7
EUBk3Wblqc48JKdLBewLsJ5/08ObPK+tLnjkvIU1Ql1RPVUVwYuj6gr4uRLuna3zGoEBGV7WlGfv
tLM4n6OcPBVZa2FjpFAkN7IyksdWUPlUbwp6cWKKKKz10fKSNwmEoG7sT0Ti2d/sWcntyvv7Syx0
5FDOkJgwgDCIccFj3TkOCYQVDLMbLusLukUMfprJ9BSHnvIwr/M3nDbLZ2lF8250EpoeXW/5Bxfr
oHr38fTzzIbz7s0EBqxp8CAC4Bis1/cbksDIi/ZBGrwkCH4gpFj3BTpWXhDtBrokaqfdaj4ElUJv
M7NayHRU9A+Q+aMr3foaJbMgsW5WkSCoiJUa/Yk4+gqmt/a2fWFdZUsNuF0up7Ws5AM10PKmsXhp
G5/G2LJd1UzbJW+GeBu0UXBP2IjjxORmvxYAz9cywBeuoFJ8yLBzuqk8hbFYEw/j96VMx0cbGdw7
q0YJEZFXMZ1IR034cPRZ8jCVUZpvYYPxAOksIMiohBZAkHc5jRDOxE9o3iLzni7uZ0FVOwYebcj/
Hw+uGbvjsXWpLmBJQDYbHLOJcamgvWYH8UuXud611cn8CTH2ZYG4XNvoPxinlY+vKN4DX5lVAWkW
qFvwSBII3rFluEAHHtmENv+JUJJ7TtkMrlw8LtYFhcr8hEaEYvP1kv6llXb5lCUz/KIssu8sHcmT
j+/F/3NqEWpyoDqhAzNFHIMB+6ny8FSs65/JTIOBvB2jl6ZfUVLqKmw9O9tBfAiVGwSFlEetcIfH
G1JhwGF31EkibLEbq8IJt/GDL5mChUDplxJ6bQ3pVeFnw6GTcr72R9gpwOETFyPCyJkQixRQypPW
rlCVFCFC29WKhgmiz+1JXijrKvIFCHVKGdYltMcFqs7ECZPjwodSCwfqtkGo6LKizUtEKSuUW8uu
RMUXtRR6uDQ9nzx0M/bEIsMn5cz1WVqVsjekSWSIkBsW69an6ncrowwNqADwHoY3aG2dKL8sk+0A
9uFqalFQw7Sq9cHVhk4DbyuELHFq+4nzWfVN9gUBUPXLzRxskQaNutffZsqfb8clTwBxDWCO93O8
JUuHTmgxT8XP0Kc+sIkwGPwOysP4JfDKyKmCl3WA7eTX1vdF5+jeIRiIBtPHk+TfTdjQQJA5+sII
EcijcgdIqaEa1qD8CXEDpf7XF+Ljm1jiweCrExtfoYeur8eTBUW6fRvF83Ma9rplnqzi4S83828W
bOia2jJbB7DFY8TuWo3YTM5F/jMJbP8TglvDPRJ2lqFxZReci+P1WHbqvHXr6qycpbhSdcBBFpRq
vs2CNASQXE/6Eus2+QvkfOdtwi4rPv3lLt/nAGaN+8BOPZY4mGmSyqMh0wg+VlHnjj+penfJI5EF
qs9UEjHdGGx97fi6oKeEynW4C3uv+ZWudoDaPkzi6VQGzfDkQUK5tIOpeHQgjNAh4RQ46XOIovaa
5MEWWV3r93z7H57Fw9L+/D//+9tLldUYG5Kk/FD/FBYwuqEsvf+eaPHJeNf8ry2GZKgSvCNc/P6r
vxkXQfgvCA12gBc9eBDfIY/5LUkQSrgTPi1tMNBY75nf/Kc3zr8cwOcGkk1AZNQK/pNwIR10V5nn
ARVP4RGC/H8RLsh43511AEoBlnqULE0tQIo/CgFj5hR1n2fNYaYvOlGkhlm0JayMTlOUME/82nFH
iMd5eBdhUacRAoX6O+EXssPtHNmPXo7iIY8z+fl1C2jwqfyEAiYGEa4A4Um3pz0E0+od2l4Sn3IA
Ul+wKKMFRd3MWxrffrVDuyQfsM0l0L4MSyu9LkTDTAYzLc9JPFBR66IsQWFmWSaxLUYfKSCEEOtf
QzUSg9G1c08Ka3BvIBpgAJnG7tYCWIBwS2fJ8x59fDh2PrD5Hf0ohxrETHoF+9O/ckD+AThyYhx2
sdo+n8iSjcGjXe8Rb9PPdsVNce7F6idXERqyBZpxeMugr48+YkckEPjlghqMJ8/wjuZYAJvRFPvM
mgh/0MAO9nK1q1/kyN7Bi735FrzphGLVmsUvq28Ql4WYhs8t0oV8L3f22W294XM9YaEawW2/xaMk
RbMxrh/aIWxu1IAO5MXcoYeAVASZ9yZOqQdsyqpEFMAWAFhA9bXh3Yykz76DyV+QsCMztLHBe0Jk
zefgbs1W/HmTMLyNywbx53ntye7iKOBApWeEAVyI7B7ebmdzW7XGxTu6BQ+YpZeAEb3DwPhRLejg
L/pZd4oe1HSZjpGDzbmuKhxRYAUL0YV3pIDZdV6kFSCK0DtUAmlOCOfiISaBQZyat2OVmXs2j9jt
FX2nrU+rWy17H/DGuTtM07Yri9HdQRTwhsNqYZHsAmYDbZ1136e16p77sXE+t+jlSVjBHWIPXuIN
LzRkwn2vIGZuKFxHd3OL8BEWl9EnhzDzDimAGQWfGby5cRP96sQzpzozz3MAIFrTt3AtsBQYRHRJ
nxB5vRGM9bk753V2iCmErGfjSAvvNItH69KJLT1tJycA/2rPYY0mkATjcpZ6hTcRrrTjfSAir0DO
dY5u4SALuRHAgR5rsbhXKR5qEz3O0sVLDTAE+sNbn/6hPE1Az0TxxkKdG9sHi4EALQAiLnzudKNR
CYqmbgtkQca8H2tCkwOFz25CcQeFoKQXqzMe4qa31Lny29E+K7tuyT47rfHB8PgHRhDT50sQJ9an
ZeoHBPfiq6Cq9EWm1fA57arrOJLJZTlWWfQjh6ODApojEdyzzhNozfUucEr7kXJJdpKhKQzEW637
uF+KE9vnR0WketatyfSUKSfbWcjHXmGNiM1VCz13FNi+l/AMCbTo8EEPShFOp0fkH1je1kOdyPi0
6fsVz0kPvNEWgC/ancC0d34xI9JAay2BT809HBY7I83RI1bki5rnCwvFqbMGktZuier7Zg0vlXEH
oCs8YAeDm/gE0Qthkazcu9BbEXaYT9FztV68lZ2mjPHeitfTORQQfjP8CJZWBdfDMn9S65DsgmQ6
DVXuPYkeId58HLFLpjNwM4X2vaBQgNgsYhjWEAFjdfFC0MYVITT+CPgIYljj1UibYZ6AeMq1vTrx
c9cX0wGkevmp9jFbyBGN2i4FBgyusWIQxpShM/YME2nPKRpS11kHoLw0Jg6psXNYYHpvZou/JQqc
CLJX34cCB4gmRnEeXs3N2vZXyhhFtMYyong1jzA2EvmroYSxloBcHm6yAYtZYztRGwOK7NWKwphS
1MaeAnvW7oC/RrYtjXkFsGWBwsaCCl+QfG0yNPwT8LfbwtheONFoUG5N/5lIZzrYxh7DZPJMjAmH
CmwzgCWVp0tKYK76STxo4cRfkY0i68Gl0z3zkT5E1JdM/Gz0m6k4SAxR0VAk1IfRRjmqTRDZbEfU
9MLYFKctKgZji6FWhoPjLjcIKOW5ZBLaX4PrhU4RecCrsweRnbqP3uw+MP6QxgIEsmN6vRL4fa8b
8NCbdc6KLyj8VQgAaojqGWb0dBdwuVl1+9xOsf05MiYjWLchZjvV63VNLnCBIlh/qGQV3gH4qK+o
alk3ZFJPQWL8SoSxLkkI78DYGT+T8dXbxDM2J9Gr40lizE/KVx+UwjGeKBCUV5AIGKXQam622vl/
7J3JchxHFmV/pa33QQuPOdqsNxk5Z2JKgCDATRgIkjGPHvPX9/GUVEWy1FKr17WhZFUCkhmD+/P3
7j2X8BQzxNC4FDF4Aq0G6+9WobfDr5gdtTbK14hjCWDWeu25q3X5iSeubNZJP8LLM9sLOunqAc+K
fmumGVHkHVe6z3kMyHLRJwNhtIitvUEKN5ZlwOltSPqLKcmBQfFfrJ3YLJYANf8IH9kiN6a8Rsig
grbXaHXFR6TMA4EUZM2ApIyo+hvv3ITGZ83vvyOFiF6w5EwrhUAjd8b+yKxcu+GdymDXEmozCNa5
RQXdRK21m8z0c0gCjmcQhYMikrRKFY/DgOJlBney7nLgga7bvgHzRmJl6gdMntmmFQTtRKELuTMl
EgjvWUreK5NSIowI51lUTE8unZY8pzF7KAXj+agrz8VCrE9xTfgBfk7azxi3JP9IUSy4y5Ulmlyg
Po2fCKGmlKK+SBYTqa4KEXJFuqztUMcZioa7O2Z2o4oZgoc6q5VgKVUYURkmbwb5RJrh0LwciSyK
VXhRpWKMWtFe+kF8D+GReG3SBL7mvpa50NeNCkGaVBySP4fLuVYRSa7ZvFYRoUmL3x9HFaOEtbLe
DCpayYsGk9YqcUs04g62CmBKHfExUZFMiHZCVPHENIlW+vRriW6q9XTXki91rEh1slS8E6AQmCYk
PvUq+qlTIVCd2VePRAMNAbN1rnWo4qKQ4g8b26k6WDCESRGpU2Df8t5DcqaECpzSsfDdYfzLg4I0
qkZ0PFf2e2EQU5Us6LpqFV1VqxCrvjG+ucXIIFl8ldecK+QTdSBKCZK6JvBNQmvZJE0MhVGFZFGx
uBd01BGsjTFFjEdmhaEitVpo3C03vcrbHVz6W8bTVmC7xHClKpAL7L2xhjRB3h2YwymrnUuIlmcH
TtHuMX8Ase/jvgpSkr7cweHbwf+z2NLPWkMcGC7IZ3R/O1VsNqK8q9wORDApYkhyv9tJtG+MIl8x
KIXgLu+WPFkxFJBBKzld1sVnREvlapHT0yj7+1p0d51W3lCtkWHmLDPvfTgFSJXJLSTBOJhTXnPY
yzRdbDOx0cuqbLQyJSXNKYigjJ0W8TiqEWZnxXKPcyb7rcH934Pf3xz8aGUQQPoXB79D+TV5+/nE
9/vP/EGhsz7QoVFdPOWHN90fTnzeByp+32cYyCwdmty/j3wkYLi27+rozRFr0dWn6f+7x950P5Dv
rasf+51d90889vAKfznyeYIhM7/NR0dBM/tXzUwPDi1ZMGOotPVpbTZ5/manIRlZfaIbdLRJNxtW
s5wXtHOqtM0iQ5wdZE43rJ7o+oVg1EaA9fDV7UVxtxD/99nXU8LcI1SRpL70WrGeqhBIRLmUnwub
w5XuCOOOgCyHJFMQaDe4DrwlyNICPZ30Uaonjvfokhx8aad+uNOHt4Lij8yvOHvuyFd7rbIEu/4y
5OVCa7me3oilKCZKFm1e6PahtF1PPmhPfIRulG1qp8m+xGAyIhrLBfnVM5salq45IY2umUBsIB64
UbmpJvAOpjlruzU8a5NXHpaJlgJe4LJMzV3jx0CSpziMz2bqDt4GT1ZCPGiZOyZpBln1Xsu6fq06
fbnt5awHvZnLU+TL8R3UdvlqdQkBzNCCcJOMWfMw12n0ZsQG6LnUqFYFNQEEmDpwqMUJ1vFGHD1T
dW9joiEP1ZsacpuL0d3llCS3nokVx8rNZVvP3XqW1cF1x55QCzhsQ9m3K8fCaWgk7r1opM/abxbv
k8wxV06Fd48NHSxwl3aP5jxKmiISJe84m3vUkCJnlgYy2+4id53OS3/yELSEh0WK5jhgyUJuEtk+
zhu7cc+eXhhlgJMjf6Y07x97Cy8WJf24rPpsEC+Jm4UvnQafuh7tZlOWvnYeF0KxkOE4yC5ni4M/
+9kSif4TPr+6CWy/aM8jWqITXYXhO6M1jCTsvFpGUxnE92CV+aYmVSFdl6MPq1oId7iBF9eKlU8g
+VtzTY2SE9VChMCcaPN0lJ/TlNx2lb7d1EAhzOi+9PxS7JkGJJe4zsxPRlQkD/5i82lM4dtHQXbX
tm9i6yQMlPIkr1bxHtYcUU8zcWpGNzT7kUbAJaJ7HDhFOr1qZdQeTb3wv43t6LaY2uDgr4Q5eskG
6bF/gay4MIXtEGa/pJHp3McWBlc2M1TxlAxL9m6h68VDFpMPGOlLsfZtSOpNIcon7mNG8J+M7116
JDdSzPHRJaTR34hqJCIkLC3iGOaoWPO4Vk+4FPW7iPRxEuca/n9RIZtoBquv8O4V9W1auvD6VmPB
W/4y4Vy20lWO2dfi8kyQeol1HBKdf1SlUCqMyR/m1CGTwEcwcsYUM2GFMcjOXYguI+kjHBY9vMzj
YM7H2I7TfTM698JLYUJZ7oL+HPrZjOD7ccp5ezZy6vPXMISdLnIMCmu3J7omyGqjIg5C2o89c9t6
NSeio3bCXBdDZbq14NedO3JhdlbDkFtWkmBL3IIbPA7ZBqEhjyLvyyWUhI2sEtJ2Pk5XHpzTd3p6
76qqxV9bNdgOahxJWC0TJbowt4ZotP3Yt88WyswHLfP8DJIxCDoTFh1OHeemUni6QoHqcoWsw/g6
P4ABNPCNAbSrFNrOm2X+MLZU1xQjV/Adcc+mn2/cmhtJA31VKFCeaOLbIuX9UAg9HZbekB4pPPhN
ptbg+QC3B1vk1VEAPvQXxzSFEql6OcixJb9G4foUuC9G5XcIFcxPKKyfqwB/CaQ/XyH/SH6GZq8w
gOkiQmDxrNZzr38qBbDAUGEDs/lrK4cTRXeOsl0/IdiEMIgOQN/qMv44XfGDcAg9dwZICJkQP3i+
Aah5wXjnE9OWP8NVu3PGNL3vmvIF/jL07vnkKuBhoVePg1LjF5NLBa3IiPqYDWvjikvsp9rbuzGp
b8Q54OAYpAIrglhsiPg4tqY8dYq+OPvesGOeSBiSnBk0If6Ax+Zn8bGNXCvh69XLK4xreeMz/9k6
o1gZPEYnh7t91qPWwAKoWJBTU+00hH47C5RU0MGAvsWiBj5SVrTx8GfXD808+xcTcD0ndQZVD5mi
Tzp++9WtYv2YJZE4LXTsN5qE7hzU9iTUMttwSPV4/J5QkkZrurjAASZ4l4siX0ZONN/mioY5DwLD
Vxb1gWYT5mD4yYPdag2vBBzNFvE8qELYmm2RF4+0CMIHW5E3rR4Gp13p89rkNoGvGdecBeO3fArf
Ygm706jd8d5QPM+klebFUYxPHBgFVbpzlIr/ibCClV/TP9Gwa1a2ooTG6RQGYEg4D2Xu+wi76+Jp
vhss/TRvzXnxt/3o5t8dGZa3y7iRikY6dhZg0raX1i1rjHZOuwRwaRMXzYXk6nzd4Bw5MZYwA1ux
TpGyx+/WFYDqVxKUQtZfeAjzW3xx+X1K53PlKHZq4kBRRWx375IvulY80UOhWKs5kJC11iv+6ig+
20MLgEpo2WOhKK125zJdw3K9lVeIK8uhAroOuhMQW1Zu6dIA9QL8sROKAasNjo8RaJwJwk2mg9Ox
ReK5dQ5azrzzt0n8f+vkv6uTTWYWf1Un79/GtyT5caaCOUf9yB8oKtv64KFhBiHzG1SKqvv3yYhw
9A8o6Bkrooa0+U8Yl/8+GjGMD4gvmJXDw7As5KEown+vk4X3wUefxeCanRoDgi/+SZ1s/zyuQ1lB
NgDNbFoSOoYGyFc/KyzQhOZLir3wUVLggdFcCjnTo+DvGSx5QWfYitqHOMnbd7ovxlMcZ9rF8Bs0
E5aGqilPiB7I5eRg3kOgxyYtgs7XSDOb6CEh8uX3EGhoRCumIcl92gJGoqXDGKGij7Ht0Z9sasgi
Z0NjCEDK50j3M5t31LDZZUnNZe9HLn0GofXfykWjTxpbo3WnqWnBVOYJR1HZjW946+c3KAJzQiov
ly2IwV4RjJS1y5YM9eZoz1r9hdya9A2XwEza1SzomqTz60zvNfBrZHYBS0T3bWgjlto6tw4RfoOH
KHYeRKclyQo7kPERRuaS/fZqvU//K/pW3f+muPgfZV/cVwBM5f/+n1cR1b+FGNdb4Diey13l+OOx
0/18CwoUpYTTSedxoSI/2GZvb2pjap0VnALGGqbRKEKiUfj3zOaNcwknjNag41WEPuBbZzBBg5ED
V3Xwl364WUI7vjV6q/qKUED7hFFWXmIlTbCTNL3pqbmQrakseELZvV0Ut/W2l2Z153ntxy43md/U
hJNFo/FEAb9zY/9r2jjNlx9ekj/50lcG+E9fGgi2eoDhleqWhZvm5y9dox+NQr1G6lIV4atQdz+C
I/SC42K619h0KD5MVs107DYWuEeDMLhu2UrySG8Ai+hfasYBycq3x+kuwqJ0HCvTfgxn/q1h5vyN
doU4RZox3sW9g407aqZ72wufkS8aOz9J8mc8XUPgZLm+T8qxhOPVQlkeTGc9V223YZrFM212+nDS
F/Nr6bBXtIbYA0qz97PXMli3Qlhq05xtJns0NjrJcVs7ec1rH3+VVY3vSVyZ9IfN8b0GvHHAGd7u
245tOYzpT9dDv4WCMl14KbNbd9B4mWSW7DPzqw7Ek1MOskO5zlJCXD3ieYKE5lS/ThKMN5Wb+jt9
aVGWJb23dstyumBFg7rL0SO9KWjLnfGPGp/mrqy/eXkDcbRk+OGsoHE2aLhcgVNLyr0/1ckJjb5+
E8bzdO+VYrixs4YvZ5h9DlwlXtL93MapHyxWZFygI013shNcUJz7DES8ZQ/2gXdTy5aHYmDEZ8US
ZjoytrNFRRzo0TT9jYL8lzULWaqHwFgJuoV5VSaaPz87tC45xw+udok5jz50fl/uNMxLz0hlGNW6
vR8wJOLZaavlfTQ4gctOAkTlFBh/JURpuq3hfx+bTm8+uY1Vr9nogaB69cvkW9m66Z3iIydWn1z5
1s45yZvlLufenyvVlda7iJwHO5o25Jsbl0knYXqF2NSnBiWbyYpD/PP07bZYmw21oFZk79h1JzZ2
pxmbRO9B3qfTMN22WbU8XB9bOKd4GxNnvmkbW5xFXYXfq9zTXzytkMgDBZNSbWluE5lQOBV1jPCI
yMbkS6lnO0IFtQJ2qt9j1+h7R5WCmbvJvJhUFx04zeavX91faHjq8pvK+Abvi9YOCvtf8P5jIyRR
0W14Mdra0dadgOYwt432mC4+30CknPGdRmqkkCVImeyp9usbDNLxtPMQ9xLuzjtI2GbehEcvG+q3
bHCYMfnNWEfQ39rwtbVmvgxqMXFokl77G+nXn30BS22vSIvYlzEa/fz8lEsmicyL3EvuLN0GSdR0
28AD3jZQc9qVLFlnQhTh98hwWGLK2NY2Dr6ZNz3U7ZMYnfA7757JwjxXb+bk0jZiwH8EWtCHW4JP
wydo4qgA4jJi3PTXF/8XSNb14iNjcLG4oa8xkAb8/HfnWJcQ6DLaF7DXNmxmggq+8zSH3h4vaY4L
LVlu0klOdzls+V1XeHwDoyydg1cnw7EqvCQYfaM95PbYHiq30Z4wnPs7f6SFE7RNX94tnsSjZ/D9
RyLsjFUnR/kdIy9jCz+xvshw7A/6sniM2Jpluu+tMSt37uCS8Jfay2oyCLrp+j78BCY33Wue5h0x
AhkwNFxnm0sz2gJLnl5bhx5XOw4hA/KYaNPSBXjcGcb0DaE165VRWNoQyNoQm8Ws/a1ZZdAh2r3E
YdqszKyuD7k1hK+ly6tOTTDdX1+90Neiry0xlcQPZfyPPaOD4zK1xgXaGRKuIjWHwDea+Ktey2Wb
6nH4ypM3fLOQFrCCqEsDTfjYJ+VyY+kLl88qWPnqBID8jFIYkzYhhiuLsdWLW6TvZlVUB5jf0wHD
DI1wuhakgBE0DpaLJAU3n27R3LGX/PWDQJHInf73DsqTAFWQmoGsXLKEKQd/KRtYqzGO4624YBrr
3GDWecFW17UZSmezm+HmBm4c8gXo7UVbSrH6zTG65WEhTIIOTCEPMWJlxgtpfmySXI704PQkCwYt
TVROVbmFh61eV+HqX2bUmR8VHO+LQVz8tz5xLW3NYatw1zL2GFMiW81vBmhXG4SGdCsnS0U+5GYe
5ls0G5zxfRRse4/s7fW81GgurOLjNFaELbmxnEmdNJg6NI72wHR5HteyJykBvg1LZAZXuAV3v5/E
IncWb+3ezRNVcqr7Sn+h+ySnbG9r2TCvJyNZNr45fxJ1Xa7NysPbo88x5vmUF8KPLB7W1GBkgsvX
fae9Xaw5p2bHSqT6fvEhPqwcc0Hu0UBXuSFFzfIDRrDxM/tA8iw1Wm2rpSZyC30kMG7pwTZe5Vnj
RPuYumUKCpPVYCUxwH/l9CmgpI+qwGmn6qh7E1sV1LV1u2BjA0bWd5tuigudr5ux5OUwmGDijy3/
HnaMI1dzDIg58BxpWescVPtTFHWSREaLXWcRqfklhoU3B5Fw6uykdZ0qf/z5IeqACm2WqNG/FDnA
56BrCm89s7LrgVYugqzGMTvOPAge4o2qOuGYjqvAZrT/IqqFLI5Z75cH6DjgZ4SbTpeW2nLPNIfu
qASx9d3AE4KRfdHIDSwyFCjMHIkdazlZW8Pgw7NyoK45DFdXRM3yFCYNVeZqitp1h06Eg2wd6mvU
Vvl32rsXYl/yJLApW8PVCMAnyMesuHXdIr43CIYN2Ax8row/Lw/XF+m/J9u/O9ly8GDn/r9L/w7V
+PbTufa3H/j9XOvrHwQ+VWZCP81+fOcDUj7k1Ih28RJdT8K/n2ktUwUQYXO00NKq0c+/Zz+W/gFP
tVrFeOmuMsF/cqbFsvHL0ohcF3Sww1zK1w3XNH/ZJOei64bSTbyjDkDvpAErXo+ZkV0mPENfi3JY
DuMV/U8CH/wyEEskAmD5fIU+imQudKV2D4SW8IC4nod7y+zC5wwNi3Vqkml6jzsitg8IsAkCCEs6
mwEQSNRTIiSTZMrd59nuxoe+rU3C4GaQukdw+vnXYSDfYGh67zmeKur75RqA0GH9nwmZIxeBk8Ih
VkkJg8pMSCniIT9doxRKlargqXyFkqCFKCdxIfWn4ROEVetCVgSBDP1Qh987ldKAve8mI8sTSTSH
gVfY0s2bRb38aYqaIjCANn/XIKZEK1jK6PLayQVROfgMs2ZT0sOKppvFbcW48inDvruFpj1UZYry
ysWyeDtoBqrra9xEBM6EdKfKtM4crDMoU7TCiDoYyRFd6qjc504oYb2G8auYzWgKTK/wdtK1ibnA
kpg/ziKO7+iFEw3RV9E+GfNoFyFQOcKZHXZ6NdU4lovCeSziaAH0AU7PRd8GQp5gGKOHgEk0Opny
VuV/nQWsUwKZWpdY8XzoT3Q4u8AIs+bYh1m6SaVwlhXBQ06QNzjY1AJ8DaViF/Fr79ZiEkVLe3D7
y+AWzR6bd7XPNF0yX4P+FfgJ62hgLU792ORjdxSuRwSFMXFx/BzLCDKV/E6QqYm+LVrSO4r5qoe4
5Q4vea9D4+qtziO3qSJNL17maaJT7foMVJwQMkwxpptclu0d+cMw9aeErAeCiQmLHSfyyKma0bel
hfKSxFN073X1d8lv6fd6tzSozjyz+j5GWW6tzHHJsXRbS/detjTU95SG+XPYT+mBc0yzoURPzUON
BuutxnNz74zY5Ahdsbe+ZrYM8c3G3IoKSRzMbwEzrZNR+tzoWTgND4sGPRA7Eq67bueKIbmMsxvf
k3M+i/wrd5faIIgpUbm27P+EjZ6plOcqucXbU4S3kSQHuxAVuYVWN5BWOVKXzsL4GHl8RghvBWbb
owXgczMCYIUeLMRQ7sNSQNKrEHcSpuQEAyiQ49xZ2VYWWcHrbbYBZ3bASyjL3VK0aAQJJ8c+XQRN
pxBbcYa00O04fXFKWrWRWazzTJwM+GA3lS7c1VRZF93y9/mo2+cFXyPbX0soDCCkPXlWXPd+QiO6
Gqw5XJdeyxNolY1+qxGjhWZC9mZAPgzhu+nSHWGawiNF+HZACjmee3MhOLkpOKnZfY+xrFiakyOb
/mikfXGZRWmVq6Ry7J2Tlt1F8+XDEivBLFgfdLofaX2tnNzLvnptZa1TB+NrlaTySeuN/JZSzw1Q
P2GGnWzx2FoZq5ZHECsTN5J3YGVOAamtmB7HyENbhcBo6LN70neffavNwYbyYmuVCV0zujgEUG8K
CqEgREkWpHg6Ib+jmdu3i0NmNCJmrnY1PnE0j9c6+qSDW1nLxsgdQr6N1LggwSQaJIdawDjMPhAS
X2wcytdpFVmyv7GZwGxAzBJfTIDoJ+SgFjW0na7jjGkVMFamfn3nPtHM6k/16OQTi5RkTXEr1g6m
sqH2riN9Y3yfRcudnlEDIrhK75eBtTEjx3Rf0U3b95qfnkeBQ20TyWhSLL0+gKJYBCMn94AE1ua2
AHW1c9tCpUcYb/RBMShECXyjsFiA+TTdhjh4nfYbF+VhZDS8CRcSsch6zrnaBuzLNmC84L8nyawg
mOZAPFECGQ96nlaeEwKY7lK8/V8HnfPjAOqXEZuhb3SPsjS13H7bSq94Yc7m3ccd/csg4va/pJ69
NeyepOxsKu/E0Cck5UT6E3aQ/Lucre7Vxc726DZT+dA0cbSZRaNv85pojWHpvEOqWxJNOTP7DcL7
nEU3TvrHxDKroxdL882UPNKm2YznyWjKG+Smcj9ptriT0s6CqWNSL/EOPUaicDx6biK57QafmRNj
yLO0SZzUYzsNhlRmhNp6LJl5dCd8me4Tjho0VnsXmevgucQTQZs0U450lLLxctTzOt4WiCFIlszD
jzEByTG9DFt+ZrCBj2jRhuRsDJncSyNEW7aI6UvRIRXi+Lc8mYNJ3kqYgvgnQLGLVm4jP5KSbpwX
Mj3OsBKVE8rRU563Jr7YTi8eaRQZGIbSej2PDQNAZ+7iT3VTY34CSH8fywo5CAtTs2dHn97ijFBu
M7boN9MynDbjaBKwa1hLkPJUHu22e+j6WaZMnk3RdS9646ixzcxwLtNfZo0YrX01uW3yic5PWDKO
q5yenSjTCcJeqhhhcUm4+gYKQbOezWEqNrU+LV+9DhlWmM0MeDncu4jqLCXBb0d8f/Hc70a9eBon
jnRJhqSehzQ8cCvzdV+W+YOpNBIIhI99pNXrhkSE4L/1cdkl3fx39TEl6l9aY07fyq5/z+afauTf
fugPiZQghcQXgGX+cL784YnxP4A4tSw2Kh/QC4aZf01+TP+DsIgd1nXdpL+GFf9fkx9iOinBfZI1
aQZcbTb/pEoWlNs/9g+wfipvnWdTLNNN/Q+Lrwm6APJGGB0HwfvJxFa4D4Dqlq0J5WeXNFQng/4l
1Ub0LY1FgnJaef4FUX63x0w47MxGNDtm/NDefjhm/MlswDZ+qd/5q3FJbIxuhmPgKvpVuzVJe7Yz
mCkHdyCn+85n27jzFgclBoMSGw4tUs1EQB7dJIh4uwhViVYP2MzY3sOvXlmKBylsr2k34LkL99NS
w/wkEm4E0xFL8VrEeCbIOxnqZcvWoXnrHC63foc4w5PaGoqA5u1RkqNL1rOSXE/osdBbWfDcrP0Y
z0PEi64xmwh8O29IAJQ5MDUINwVCxdI/em0vlAwr3UwtBkGimtDd+lAx7xfh9B/9qkbn3jbFoHCw
OZI0BORfCrovF2YKFQJQizDugPkBhaOH81dsh9CI82NnVnm2BflMDyLtTVKvGyYEYzSSdhQ+T3gc
dm2ytMcmSsWu7035nuhxe+cXJKvCyjsR9XysK0c+uSVgeuFP886VfUd+fDwcJ23Q1om7oMXK0fLc
NpY5n8so3mpM5Nhxe1FdNMt/1U1cTNDeqmq9ZHn8QvOxdld6b483GtqfB+KyyGp0kaVuxmSYzpG7
POp9lN+1c5/gwfFLAsxHR0RbMKTWl1aigffrGAkxeJQFZZmeOBfdy+rLkJQmRhqvuLeHxWVmYrYi
u2ETlubHNCJxamIEdLdgZ6AsM7YNnp6nGfEOLVvCmiantndERJfb2gXiHuBG6QNJwa16jWI/mWG9
IYVbW+Fcaij16upA1TwG6HqdB656c/KcDPcA88NjxCTi6EONOsZCz6N1WOr5Cz19+VS5lGnNKPAg
ZL3G4UAmC1mpxnQ2B0yqkRs7WwLCmg0TBQaSxtAF2AnajZFU2Ha47tZ2odcMXyar47eMx56+cjuR
m4HYDCPGeNFdwphpBQ8ne5T9htQ2H4lQnG86jSAzY0xMvlBnMgwpWlR+i7GK2iTmkW4LN9yObKhY
2QnQe8E2h6J7yjXSAfx+Q5K9eDMiLOdFOs/fDOTMNxA3rLU3Te0eMTKiSKiQzqs0ZmakIaKWgzE4
abuuRnOOsccTB7kbKgPFGxJd6a2MpnANNG5NzpGFLtQ6j3L8bAgutCd7ksiWLNjLGM9agePbJr5y
4joeBndBQF6IPD5HVHQnYB5cPasPl8Aa1MltiLf5bNgpgJHQeofsPRLtkI/t0wLC+eznvs/lWxrI
SSg8aRT7Ia7lRL1dsdeQLZZb4QAXmF4kyjZ/fHBLUsR2blY5h6xrP/rxuHxxh2XaIGm2DvCuyKJ0
Zk7EtdAqfCju+DrEHC1XTC1nnUCipRTrLGkzQsfGcpxXZAO5n8vQ9fu1TQAmQfBCeMMtqkFMX4La
ZFXQjCGsbADJdp7RVBsrfx6GQxU5lb2mrOJknnJQI5a3QvM8JJFxhyBwfHBa7DwrTr7DpCTo+R3D
whrxI8gQTt5DpVFFCgJaayr0W4fl4FTEhM6T1ZoXz2FXNpekN7sKm59BiJ7SypExhWwOeb1+lygt
nQvzKV+LPrHWutLaOTyjPgYDFHjDYrc3oxHH94mBHbdWSj1PafaiuScLtR6pMa+SPltm2Xsa0R3k
5KlEfxwlnXsJ0kh7qU3OGKi6UAgaV7GgexUORjW4jK2l9ITYwJrjXIjxNfJiVKRKdyg6FIgU+utF
czRSqpQ+Ub9KFTulWoz9Id2649A+2maFqDEUTvyAkdT4VA1FcnHnqRB72cro3rKsGhfk3GUghGk0
f65olBcrC4yJvWuVmhL7RfYWN34jiDychpsORSsiXzHamOlMDwlORt2I5ECpNO2BwFK0hN3wnfUd
0aMWj9vGdeRnh1QXzlO+vpxh3Zpwnc300GbGtGlG1KGsDdMhVYpRQjMFf/DQsc7zkmdopVazXim1
2BIDYr7KTlOlQIXxQbvVnQ0lTJVoVBGDUf0NVOmnjvHc9bYxYolPsJgBxaDKDYxBuBsZO++piaxq
9CwoVM1kPqM2rA9p7br3sPoEn1q8G8gueRDtzLybtPqchiz9i52fo9kLUdSiJ3CJbXRsDcq5KLS1
h6NrAw07vZ3JtNhZFbCb1bJMxh2TLsSgoxL22kriaxi9sS7iGXVfyx8JmJzPwNyah9Ywp5NlN1bO
aCdGOGz7w/ugxMQZZKl1S0DoTtUlX3IlOuYptc2AqEK0yNZVlzwribKsBuaKbKftyfSUzBk0Inpm
gVPf2oCTIMqaORnIiLnVEtCxSCKfHeiB5aZRgmlysdFOY5pDRx0x1Q7XeCGYWMDvQGvtxe5IPgIU
+119VWP3SpidKIk2jU5uV/ymWelwp9GCv8y685iBZd6lV423abXIQUtGVDfyqgJHiGXchVmJmLGL
q8+zkot3SjiOkpr7FV715BrQ5s+m3RT8TuTmhhKe0xZC1egqObrXSHGWLGe8RUquHl2V69RdqNhz
r+MIA6M0e6Md+yo14aztWZCgNBL9cUzR3rq0hDyNxhAq8Djoc/D/G61qissIwvG2UmHkFpwDpKsD
CeUqbDNatSq4vJfyEvkjmzWxaDexXcXI3XnFzgn9XxuUu0QABw0FDoVdWOhUlY2DQAmkd+nUfPH8
puYUs2j+ERHcqApM22g3xD8Dhr0mr7cqhN275rH7FdHs3TWlHbIO+daTtrgwsdN0ODcCQMZqZB1J
g7a0yHqnPGk/wfkmAX4wVRp8z6aP+kBlxOs8AyGYeqLjh7RlJyDLsWz2GQkX03oawzhka7Wov6rc
9B6niSj66ppKb6UE1HttxkIb+ybc+srJ05s2nrMJa6BbICr2pucW7RP+x9H93IReuqscVMirDJ3N
uyVClezpNuWukS3tXA37qIlyCUjjqnFx4CRFLe6RTcTFkWGsTwK4W38HwW9hNtQj/VB7aa4HZTVo
K2n2jr6eUGib3cnxZoO25X+Pdf8vxzoOVcp08n8fe3xK5HsFHr/88Vz3+0/9ca5zkPShfWBDQf6g
LC7/0vT5xgfSHR0SB5ly/DbJ+EPTZ7nYYsC4YUzxFMuNEMk/NH0WoZTAd5H1MTzBO8Pf8B/kS/Lp
PxzsiM4BsIgf2WACYhn/mTfGmTLOejt2ToBhURwVAiWDKNv9Ms/ZEnSttJn7/OsC/cmB7c8+kFkP
AZmCQ5tzPWn+wN4FsW/URl3YJ95wkOrDSK/e72EA5J5qpEvxdwKgP/mCUIu4XoCf8TEpeMwPn6eM
BmxcrnVCwey8pT4fYKapeJI2Lb2//mq/yCPVteRWK52L7aDiVDOrHz+qjcc46jNhnbJitN8Sl3Ap
YKvQGBwjErfdsvjPbobXrkUhfvnrj1bKy3/P96+3kSfJ5mkAgsOgWF31H77l2DDN1kmdP0kjtQ6l
VwtjhdSb/BtE+8XfnLl/Id1cP40nUPgGwA20d+od+fHTJuSNBV5x6zRW7FkEIbT6sCI3gKHs0Llp
ROsqreNjMU2S2XAbD/KFDARCjKY80eiSlf75n359B6WRgywV9LFr/doDSEVMtDXa/pMH/wiyQtEk
O13L+OP/77Nw0tim4BHmwfnlgQIIqucx4ISTKUdx21ua/OpSC1z61Khf//prqev4812lc8Pw00bw
y6P1K/406YiGcSqU/IzFvktD+pveKP4uQ/U/Hx0+hOYR9jddsEr9cjNhzFkcMXLrhNKpItJjiPHm
w8gIyAphEv/X30gBY/7jK5nMe8GMokdC0fnzo+OFROUt8B5OKW1czCADn8lmiNowb2X9ShqY/YaP
mpc08afLHHfmAQWfefibv4bSu/x6ZS2WPcIwHN0yfn1gQgN3fYjm5zR5nXE0GQ1qqyb0vXOtSZ7Q
xi+KDaBhdLUYv5D/Xl9eu8ZDzwryd/GSf3YHLMUS/D/sndly3MaWtV+lXwAnEjPytoAayeJMitQN
gpREzGNifvr/A+3Tv0T3scJ93TcOOyzVgEokcu+91rfk+kvja/z1mmS5dKYiq7l5h3C6o9kH86js
qwurbuVv9Hj/01s5wHTJmeDRAqD717fCb0IwlNuYF4nN5ZUy4pbVcpwAq2qk+g0Q8tetnu3bghQs
XGnxZHH/unzruKsgbNTaKZyZ9m40ra1f0PnULwsuvpuhnNkdfvO7/roFr2/p4jJdu6GsZusvUNk6
W1bBAd1IEbbJ3iJGjrgWgjjuoCxMd2AZ+V1NGyVa7KXGQxJxSxUTCU+uVtZj4CUOQIeGx9/HDsLU
sMbjtiASovmiLXqQ6Khf/v4jY7n4ZS2CpkXNYK7wImje6BA+4HM/7d2cFFNrKkzrpHJRwK2Kl12V
ONou0lXWkyJUgBv18zxtq9BnPjE7W50Xu23JySm2FKV8xrAI+SFD8L3fF7Povk9GtkrC44X7yoB+
zgCuTZkT2PqIkkiPpPXaENWJprFpD4Ji/HsrnFV1zN8LVGqYx9FIm5ducKsLL7LMU5tyATdzls43
UZITlOgAJ38ii1iDTSjDRj/ojIRQ+1CFjAFISgcAY0t0JNV4ggklLxvew+NKfzCRmgal98YaLIaN
4Ir0KwUYGd63pdcva8dj2WvhIp0TB/nqApdg0QZzq5fxiR5i9z3DafZCgodRn8Buzneo5JGBG502
ILbCbvtVJ5SagJDFdLKM0m8Mn+gysfa6zHkFRM5qt1LDfp0ZRX2nI7I+oYfBfi3mzPhWQxc7DI3b
3LVOV+zt0W18N4ksOE9KMuIcpc0TRp91/QE2MzfphAHdCjPNNyeLKxom4dNsIU8LTVPhLCNhg1gt
/aFbDK6PHEP3TqloeTIGoDw1c1VnUzijfNKnVn3PUA8aSMo6uV1UiNrNQyv81IO7dsgTmeEwwfSN
NvTg9Iel47pZvVDNH0/Ukif1rlZ0rpDmxW16QL3e5RuCoFjZVuwAVSvKeXFP8Xow0VIXEX2DaUOk
xnSXMZqetrnQNGpCOAtXhKixajLAv6+uk3E1Z6jbxJ9WHqOnQYSuc6rX/VIbmK3tlTU0+d6Al4Gb
y3azAtIQz0WnImGDFRzhTCwWT7+KtSLnp7SLzvPDimijwJ0tnjddFoJOJFaJtUx6pXxSgqkeTBkE
65NmQs3SV21qR6Nz2s1kLKI0hTds+mvDCAVKvkS+nhT2KwQm+9WJAS8hzW1lvha47X1kLsZhWUaM
vEbkWF/LYaA5tSTzOW+wXDZqqvA2Y4Xydnoi2lOSVwPKGcQGG5VPILnKpeoDQXjoA/PqhMIRiW9G
IzOdrzwmExeFFTNnLjJIj4mtTMjgQHjncpkfMojuWxpSdX3KxIxAmDUJrUSo8rYDXkUmVtgXPyrm
he+etVRHEjf6K6SSODjnKQWA0GfsTKu9ptiOAivXpsNK80zyS6t2jD6cb6tAPyBdrbysFPa7nVjx
ixvMj0mgp1VJ07WvriSkHyBmi4q/RqZmMyPv6jMcQmfflHN4oc+d2+w9Ou0vdVJ0u7msl68OWr8T
JXNESORoLV/LvKGHZ5MNrPSBn5FoPmS92Vh+hdBJwFM5xAwYROvijJiF2rhTo6BLtIW2bTgDrjSi
Yofso1s3JrgbFTbZPlPascwauk0tqI3Z7ucfYVSN21hLtNtZVsVzkg0WbXBMtsBdAHfRNN/Q7351
ceP5XrJoAcGwNCuGVt8V9OXT1tOurCkWbP9mWFWbrKWHFThublYd7S2J+WrTOq4X4VJU0+pfQdty
QAM+2wERmSNejZA3gqUfBoQ7xkcPVDk0ChUHSzVrW6Oo+sc6c5oa66PaERg5E94pvuWuqp7pp9LC
kvq0UwQABX3O5yA3uLjlqbQwt2Z7v3SsZgTXI/hF3chIL4F9ljei6+ubXHUsas3hRPY6h51+pRkp
twS6bXvaVjXewAtnCjlg0xmD7slu232PWnqUfrVInXnGwpIVzOCfWrdHGOP1E5FsBABNpJZWjRg2
tPnzxTdsrXoJdSTPBE+SJ7m6TQgA5Hns9XYIpsOwqouqzddX06da7bOkYwtiN+ZghiniRpuooxT5
DSBwBuiVQ21x6/ex3RysCZ7awdaz+qWuWbZ+5YJv2pAen78YVRNxnosZzulmZVTc87GCBGKnsVe/
z/VgbQgjgy2Tux05V6k1/ii8sYl8NKD2F+mE8tjGUh1I94JeVk5R0m9yPY3f1NC9pjjFtjb5a5EP
p6lRz/kC9ecerhuSFc+IvasBrJ/v5GQ0xgTAHVKN/McZsf7jIqMCnZlrjY+D3RZ3TlS/G/nyPDFx
vM46ozuwr8JtMSSzOauvje9RF0fflyQZ7+nM8Mtxx6fbBp2u3FgRdL/NEJOwvGly5Z4AASk6i2OO
xkg57ONMfxjWHDoc5BcWposzJhrzzoGxpG3aIut1+qhhkvocduSTVg4T6D29y/FFtNY1ov38utGt
/o6Y3MZvK119swYt31bdYr5V0sHL7NRMdjChghZQngmCKmYANvbLiPW6ydkuZGiDhPKsEz71t7DW
xvuxi7Jbve/FGRyc/TUbnSzy25z8Eistke41KDSupDUn55bcg5MGZdXZxEOkXo0EllLh4rMuocZc
MI3WSKLoVNHudba8ncZhdggmpsohHf/QnXZxXpoPDqr8w1Cay32dxOGlmHvsObEg5HGIxhfIyk2/
FUpZyWlCSGn7XiU0lMPhiAPKmcSIwTbu1WE1NF+m7lI9ioSGm4+opGDShbqadCoWz9XIE/5dHxp1
7uuaJDMehBdlqoo8wIRFOG5FWMYxZnPbZ1aoJ37NyULzsQwNt5ExjMTmpiE9RcWW95JNHfljc25f
4v9mGzUFqYU+vUusiCi5+hDqdGWcO3de7M3MlMDberlrsSHq44/KcPB8SK1ZdhG5f0fLwuhgrgJ1
1bvJnSr05rHXZ/UEutbaDpgH/SWdkg3RZbigRUwjflpSNzDr0U18PVywJRQg7DedmAcf5F6SBxaX
6mZYqFPKHGGmb1dhcm0Id3oU7aid7YSI3k2yyva8DwVfuYr5GuXaI/rERKp9z9p9D/FcfKk9s/s2
2qH7HUSJk+xE7fTA2nIdeEda5WhrwlVJCOEOUWH7ITB0kRraq+aQKGRkcNi/uxMCd0SJVQV0K/6Q
KlpuCxFy1S9q4AG2xoeoEeOmPEUfUkfxIXtE3I0EMlvVkJqFLjL+kEi6q1oSDDXCyXDVUJYfckoG
qNptDCDa55mtdOvAtCmf+qcpblDk/1HB/p8E/HcSFwkY7KfSJnjtXv8LVQvimKvXAm7sZdVjKfuM
Afrjb/27F+r969d+J+XnnyoXaf1LsJ1BcaUnaBKtxP/6Uwtumv9C1WGQ3e6hFIcIjhL9T3+zwQtK
pDeoxwGFC1P+I3/z2lT9qStg6zrDDnTgaNVRzbh/aYUkczv2VaK3R5smPnEiqabfibhZzt4AZq9q
yBzCiYDBRWlu+IDbtT3ORRmeNCqdk2ox87g5Dq9KOCWbCWg25ms5aAS0Cw8euLTAjWsbXoPoJPnw
6XRNsHb/I13tglMc5U8W7t1tvdqu6PuHqE0tqK6l4Q5B26Bb1SNuYmxa2nJgJuPc92X/O7vkp1qU
K2DhILdsLgPX9C/1c8rgGtEOdinG7vRkQ6hozG8loQTd+r343D8tkZs/Oi4/+5l/7UesVxxhkylg
pnFkdv8CgDY0lNjw6uvjqLUmfo/8bRWZrvbVP6Vp/9E5vRoN/3/H5+OdXHPtQ+CBQmb1UYX/VGUv
qPQ4/To5an50MAajLKbqtrbnjJjcD/S/VvZiePePv94ak0J/jcVESbt+/Z/eNBUGbBUm8SAbmQ1t
tBVloXAh2AEHM2yM//zdACszs4ARwAH2U28tkt6YlEWaH3UxkvVdtsWymxzU+dd9Lh/+/r0+NfI+
rqd0uVuBP629/M+ebHIl87jIRHJs4ilH0cyjlEqqKSpI3Tpqe9By1z3SpssR39lh4UBXbxPlqH/8
nVebI1kB9JnWxIBPje9cV+5MQkZ6bPoMoytDTxU4URg+SKfGHfX3X/qva8j+aJEihFv5B8anRl2L
aMjkHJwea31Zbsk9VXCauYNruEnxcVYJ6mS3BPb4m/f9610C2oFQL0RDDvJA8alFm0XpmEROnR7L
sRkQKPBrjmY/jrAL+/SfvZfFWAnx+qop5OfV/zLEsKA0kykgk2OCtgmMywxwvRbtfBHNo/n499fz
03778V429mBc64xL7M9Ti5T8Yoz0rKFlXkadPAy3OOWJOfwJJPmP9/5nieD6nei74SRik2G5Gr/e
hr2Tq9appgQrnD2knMTRVmysuURsPAACiBNq3s0EIirZLIjpwi2qk/g30Vqf1s76XSkj2eh0Iq8g
8n9aOwhVsmRlVx7DAWJuzYEU7dWiRefQnItTFXlIexxz/s306+MS/rTtrW/LjIIvbgLvYFz4aekM
kcOkO3STY0zr/QttvOJEZ36+qtMy3rdmXSoaChXl4UiX0fXx687DcXTK6TsOogaQB2afUxaWoJME
cW90t/jHkmp/GOv+4y/0P31Omx9GooGlD04+0a8/UWab4bi4mnbAhO28QX20Wp+eEn2cMHdG51Bq
yFFoQmmuiyJhzM6CNJx8YxLkdexJwb2QnQyP0OLMK6k5imzcgZZiUMXSHfb/dNV69FBMZk0kbDoM
nX79qEKWiKLyMTkWUgAXziLSDdFxqG779+/z6a7np4Oayk+GIoMmEhb6X98n0TCjMxlJ8N7h/aej
SQeszIifIgzbvv/79/q8nX+8GZFhxodDmDHipy9FApetoHmznVdtFkReOARo8Hsff3OGJWI120/j
fKH3k/uiFWW0R97R/ebC6n9MtH5drp4J6YPhNocCPs6n75yT92hwZ4QHtx/b+ejmBpspdbJZH6O+
Xm410xFv9opNSJIPx2sdpxH/nhHB5xQ47hXTopPs+/mGLgjgANWkNfDqvCMcwoALes5jhccOj/kd
CdPh+wDM68mbc7qIOYGVgAVaZzVMZDhzPPtiYLJJ7VeMxp3dZ869E9fi0NFwvoxLuAOBqBPtQaNm
up2j0KQZgfjuumhF95oz9HgDzx6elVYjGJJTGb7jsLfrU1k02EZKTHgHYIKWQjYa4+E1XUDh+Gsy
S2zKxrBeaazr34DFmI8jHrwGDvTA9E9R07znQ2fRZ+8mk5g5L43PMPSKk2WztejtkLz1MZt3pSL7
HZWtZ4CS49iINEV4kT8mMup3go7wfrQEhyFSrtV3z+0NOi6NywxubL07nD2sN+7+KNtlleTtAb9p
t56h2DsFFevLAuksmDIZnd317ypEP+AjbdPaNsmIQdxlUPAgK3M+85zJn5pmHq8/Lm/owGkxaJnd
1mYT46amgRsfcQQ75skQBZE4kSz6bQOrBtXtx25FXXzRdgs7FL1+7StMalZkJSYcynmuLweGCFy7
2fYSXPVCxA8W4+kvfStyzTciUd6YmQGePbV4nRFo/9npgMOBW0veWiFJhAnbdo72Ek83kHHgTPdQ
Cc1HrxxaBukG17YAYvKWR4UBK7iyXpHcraMlWwGBCJNiubUZMOHiyNrpRgzNdJ3M1hAHZE0mX0l/
YWuC/PWkz8LKt+a6DouxgmjRY7Xy59jrkmCZdA4welEtO9LFWUtu0S3naJzzkNyjFYXRqQFuiq0h
ol8Kzjk9vbPZT/kCKGLTEeu3YoHRNInr13iMBLpzj9Vrr2iDNsRIegDmS8yQXWkPDja3FWBpzeeI
yMNT5uVbuSBanFprItkqb3ZdivI5Gpdq29B/9GetarGKx8lReG15gZDc8vE5JoFjKHHWzXI59Y1w
Doy6woeoc7eVtTIonTJbG81AfEPbvS4WusN05HyCqqa9SFLzxQOryeSnwMM5Y43MejMQ2kSPkprP
1x2Y7HIC5ma1JaFeXFXjSSbDdRKV8ynV5S6OaWbgIq1OeBdQnms9SL+CRhcQ7PSUZ17rE1SeB/PQ
gRFRFhYA23pp0d+f4Vxet1PnbYbBnIJh9ugzS8Pc2U3y6IQOwzVVGxc5/Q7RZ7Zfd+W4zyTc8mwB
i0QWjRPIGih9IuM70pfeZG281r2mtqlWmMHsYNUz0N8dNeE9NytJbjOYdU5f3+OpRhPx6zr0W8jz
3gxGchU7CWQ7y3kYhvCiKt3ouQMesY2teTrFecEGbK1npMKYr5zENM8AC5tbPcnVSRvsLFgW55L4
x9mrYVCkLozMdROJ1A/smPVh1qu035ThEDabOTLTk15ZzDxCLXIvezvnA1U583K0r8byaC+WuaNd
Gfbg3A15gbGyueagZMXB6KwmAhe8A4iP6BH55ng/Vzbnh0rVXrSph2U+Z0zetoQguTsr67zvaZG0
xyl3piPC2YI35RR9biNx59njeOeO80weSN9v1+cPFsKqJvwxqZviRnUIJF3utPyIfYOjgJExAm1n
ziKZh3A/Kx3lo8RJ2IpKciWsEAaCG0n3UKeUPj3rLyg45u3kItD9jQPy1rY2imsluidmRk2gYzq4
sprFS2kdVR7ZxWgC0h3+DsyLtcp2ZZrZN6Kf1M4h1fhLl0bjhdlPQZeE4ykdewH8yBvlVxOMSrix
S0MhgWGfPJayjU8454B9GqOnDstQsDBTzg6UCLl2m8+tuy3m9rkEmbmjjze89FbpvXfWRNvYKXXj
wShs98s0LnLZCxvdzNyPGIGrnvMYQaiHGj3R1aQ1TIJzVPtmVdW+1jXugQpaAmvSGbTUet/+qA3P
29YkfkExMomzsMRZEo6Z+5bUL9HUlhxhSpfOXy5v87ABWxSaoUnxn8YWbYqWQWei0X3ocnniRwVc
auMh5yGMk7nUBosJlFC3LnDb49SUKvCqxgg8hyWARxV0aRjZexLK8p2DeW0LAtZ6zAD13sCmMCGB
6ukxTBtjBdEkARllfjOE+n6wbRa2LM/EbQk/LKTBtDKHN9a45qWMYM+29QLDy270gC5vtc8F/Pd8
Ud5r3/GV2Ggaf1AYHnymzozNstD29vFQGmB9R2TykQqjp1JM5lUvyJARS8ixn9xrphxwO8rtnGmV
BZF4yPd5VrovdubQxGF+cTFptlcFYWjlx1mT84+OcvyyM8f+trO0ydsAoMFehLeHZ7olx3ZVadpX
VOz1PitclwJAr045IzfuLqZwY1rkN7Vjd9eemqaD2Sh67gkTqYIImuOIhGGD6cq7qGhmntO+9PZW
NBRvWdm4zjYjUOCLhTd/5zhp9i7tIiHSwmUMBvGTXlKat0+uqr8WvPS2bSqk1NJeDATVJAe8CuTZ
AGuRvByjuucs6+kkaDRxSY5OCvBYD+fEFxXOJLtPtllhfBs1Ei2TvibEDa8YI5ooms9YGao3Vy8H
2Dkpym/JMxAx6rKfbRzQmBC6G10M6i1tM/Zs0B1A4UPZZqRTDpaL4uexEz3xY9+QKHrWRljlFL/H
GrDbLlE5+XZWV1Imddp748TlebJr4yoZ7f5Ri8LhzWoT7yXqJaHJK1U5DyaxeDTsbWgKLiS0sigP
TNTmE94TyRzaGSCd4VQVWdEEmjfAgk6b1cUxZrrPKQrzFxh5whQauhpGEwIcICCNT9VN5Fam4myN
NNrzbOSZgax/LvwckJbD6ZKsh42eNtNBD1fTfwsHOugso2I7m5fontwFY/bhosIwkNMaf0F3iHWJ
QtknBEN7SKCW7GRW8bvxUNiboiagbUn6bzW10aoUz4NSK7gKrZd8DY11KdNREucY0l8Jrb+dDo4w
kR8wGX/VjFp7Z+IwXoYeZFa7XFJfr3hZVAryUWfQuTF6u/0a1mRUIueWPoPVRw7G4bYLHSjPWXPn
mE8R/hUkMGyvYR6yqIonYZdiIzztzh1A16RuufjC9XYW5otNW+KcxVZOZgmHk8AlJ5WpfovjmRqb
2TeRHSRJvWW5EZe+Rp0M4LmreFRGB3r4xq53xh9MseSeWt7yG+Y5uwxICNHYzslQhc2Qf9A3hd3v
vEgyFfQMEu1ClrNIJ7JX7GLfLzo8CV44rnpvb8xNRvzsnO8hVk3E4Bmxb/RedE7L4V2rkVw3C9Mi
1B/GKaGxu1V0s04JE56DFLQHjGmArVC3JCKAj3vLOuzl1Pg8dTgInUBIW6Dak2ZXjB30gm5KLzN9
2mcOw0mTA5dPUe2Q0Dtdj2jvoFFOzsFuQS2JYvAoTaDJ9R7+cI6CN5OuBK6CtN55nfrREdqwrbVq
2etOsjLR5dd21opdO9fORVfTO1gQgYPzvu1N7TVxrF0FlI9ziryCGn0qtOZlLJbrHp4VxuJHmIJn
tlwaRtihL5x2eSdu7wlJ4B0ZD/ua07RfpvmrFMm4XzKalG4n39DvKn9poz6Qmm4/EvrWbkVlvE1S
52AFpzPwYuOYO20XSEPs0r7GjYX0oI+cb8UgybAt6GpvbI2KIBr7/stiLt+mISHKpseAB5Vp9Gc5
R19EjSAGD7OXnfAyAtqfZxgHibnXl+3QJM/w79SB6LlLu3kU3tBjkmzkNlbJvWtGMVlqMoNGNvTP
mtF622nEdDpQw1z2fasdcFitt/ksTqRGuM+wkUrE9Q2JgiqGapY0Du3RMV3LCVdCnatAAWwZJX4g
k5zlshtsrd3FCDwhvMnvsClm7aTVOQ2dTcbEXOyNwRjNC5xAzMOhAQ8M1Q1CZxioNVn6CkLFAZZF
3lh3jDD1S6xIGVYYuppW2m1EmpM+oiJmZBnnoQNp0a521QE2IDpUq9Jmo0mapg5a08s4k2DXevKR
vCgL35GjcAPyrowYbPxgLUcRCilQpYQD+xHLvie4OoTKFq0zjbnqw5c+okAI1xEkc0ob1vUCzo5n
3JPXhPNZs2yq5MQlxmduHHFF6HkybLuVo1T0LtvSqFLTL/W1OtGTafiRLjAzU2fWL4WeLcQMt6Dt
MhBWUaHR5I5g090hDOu2jk3QJf0uTMJVNTr2uYuHteSVXTX7McLKL005cHTINUfsax1KG2d7Xloj
sxNMOwU6Sh7sxq6ObEkwkPzq5IURJC3Hvw0Kohu7JTsB/sexrLF+LDzyj0ameJAqMzyZsU1TQFHk
e71Lj2Cd1Hy8H7IFbTvjojuGDuBG6gRQMlC+nj/+iPQKIN8OZf8HQxMJ34JMJKtfVdFRg8ETo0vg
meP1uHDs0Sg2mfUspXMvMy5m0sItF3HX7D4axXU+MUaZKi/oke4EeZHUYpMk5DNpko9YxCC2nKUr
9w5Zs18q9BZHI0l5RfaRBYcyEnk7yfXnohf86iU6m2M4Tu2xJWj7Jps47y5aDJQs62Ge1vPc+ZPg
e1kFvfDapuxrEPYC7ZrTZs9Rjdq+7xniBkMWjtkmQW6G1od7o+4RfYQCsnllDXZzzEJRFKx/6HaX
sorqV5p/6KqzlI6it1zItlUQWnIJEZBnByT3MlqqXZeNo3VJwqi4QnNoX6DuY0K22DSvwiU7faw7
DWreDvWxxvG/gzDb5stt3CkwHQPhVXy+GEoRoch8XY0y6zbv12uS90zZdP6T32q6QlvCZaNJ6SMd
XM5GqZf7am3FqR4knzuT4wXihgD3Kll2jsUK6CzBa8thfcE8de4jQ2pbGQ9eUANUCzq3RnJG4vwz
eLtlhxurPbrl+n+rjqulE/MIHN505/PAC20xu0o7aEZNPMe6baVB1mUkbinWfaxxvIaGBo/uo/Gk
A0N6X3SLplIKkZXkSCaMZJS90kosTYjwxvBIBq9+KfUxPA1xWL2GMaTbGd9vvdFibmEy1JlNjl14
Cmu9es1chUG2mTQUf8gTBA6qPNTvKA74hiV2+R5uUJRxAsbHtZdlYlxSt7RfYC7zBwqRZ6e+4jKh
wTbuxqwjXWK9YQ2Vxd+LpahfGy/hradeEUDfzeGxo+VabHpPU6/LDBpF0JHrGv6ebJPsgs33jSD2
AaJpQunR1d9K7CvAkCAHq6ENT6Lj1+m6kJt94g4kzFnSsSjlvmuHbhtVznw2aYGf6wJUYzvi6/cX
Z9EvctJWrhHOhSc7N/nkqxgbqRbb4V6YNs0PxqJeYK+rYKxpzdm1TUvBtizkaR5GZzSbPavEXcRb
JFLQnI6nVfjlaklWWGuHQUV1ihua/VFaXCmI9drDQkHw7oYomDayW9dgu6osXEB0Jwy3EDs9ENAH
zV2Rup5L2UcO00ACMXWyT4ExPSuixb9OA7IVVLE1yCGe7dE25ljBkxGI66WuhvIqHrv+IRGj9x3x
U/ieVBMkBTvOZ0h7PJmsZGx2s+3OSEeBFR0H2YQvqbPSPFULRShwKxrcQV4n/0a3/p/Q4bdCB2/1
dPy3p+kvQofza1L++NnwxVxn/Rt/ihwc518SqruFApr5AOuPkcufIgdXx9XF8wMoB0BZb41B+jfv
zv2XhT2MBzQQOixQAqnFnxoHUHioIlwmgDh7GAggf/gHfq/PQwWmCRTMvA6zKEgen5PMZ0k8Uzev
CoIQV+vWns/wZn66Gr+f6TPLW61ItsfxkY+MkuLXuQUjpPVwKJcDvo1Ntnhruh2OEi7pf1/z/8W7
rF/0p9E6AC1EYTHv4pZflfa1mn509j8TJ/zli3yaLbtJZVG68xYo01xxCy++Wd7+/lvoWBP4oD+P
PLAAMq5nyGOwMkD1frpcKtfIPxrQ4dta2X6rGP+OgJ+BhHOuXcjHJQCKJB12z7znEa1Ev5uUOW2B
den7eRrGfVK37ZMRL6bu8xhPg7Zzbw27GOyAs+h4KVvEW1XYisDspmGnw8O+xw/M6cst+vRhXltp
buqmF8oZaK9XNAu8mugcTxH9pA+HPkVGJptYcBLFMZxpbnzO63omPIhISydp0fS3PccBkbsXAvIK
8yHAapvYnuMzacMO+3cOVULQGI01G3ViVPQT2TpdHoD/6C97WSyPwGLzAAyqAT+p+eaA8WTWWJhb
T2uGQLlLsbcMdWllRvc4lbN1O4a9vtfoWW0rs0055kDfynvd2qnMwws81frZo8LfpqY1gRmehjsT
l9be4oFw6S4w8MlANQgvQC92Dkn9OlQ0B/yI1MvbMB3Gb7Ij12ZYTCRvTji5vjtASSHh8MdYOuFz
XKPkwOaQL48MJ22TmBn9R9tO5G4yRuvetQYBsj+lefckjcSLkWF01u0wCF5ovcCoOM4VZXq3YS5D
0tVsOyASwo7wYPocqCTJAAsBNQEpVKTDkH3k4sZOtas0sn50Cof2OHf993SZHq3F+CEBP75MBrQy
q9eS5y4D4CdmGr+bNm70fTlaP9YTsdzEY7Mc0gbqCbYRfgQ7XLqnXvB6xcTnIAc5OxXSVk+JNrs+
2mD3ovD6mCfyGOKbaQHF4M6GcGakx6g0h0C2dbuDMCH2oD3QN9uOE/kS+e3WmzD9oFv3IvIULOT3
QGf91Fgcv2nSbj8WXnZI7XS4B2ze33fQuqg1pWJhEERzm0dkp4k8zE6MtVE/alW/HZgcX3uSy7lp
TD0MCnq5AQ4v96obZZoeU8Y04KJxLmwmAnRCv285DYEGiRjOJeI+Lfts2qzRhtcGouF9HEVir1tt
+EYoLFSgydDCK2OU9JizmJHWyn3o0eeH1jXQaSOYo9nxgXcimq3b5rIhnfqOMMzh6MjauQnRH+7B
FJg3rl5El6NlPxFeyfkIjgRmfHsQTF9oQBybFldG30/g1hBmh28dE0iYNiO5kSZ65X3FOOjdSjPv
nfZW5yuidi5aJOpvMUnh26hvLOK9sIFuNdVJ+sFyvR4heLtAX6bvObOa1FfDlG/jiFmlrvT5UHjS
uMyjyHqgdiCQePbwAmED0PeeW7Z4XKzx2TPCASyJHd+KohGHAe6ag/x94ljvJgONWrqc3/QMRWdT
9MUV4RbjawtX/lz2kbwGXGI+UAQwUwLuom2nhlDz0YjmG5OMWfSurXeTJm35Osf2eNvO5AdMadxd
TapxLvWJ4zS0R/siq6nC9AZfAaQy574GqYH1bl4OnLBhiNuCpI9NA84T+rERdrftQugyovowczel
49gB8/8K/tEo3q0E+84mzqv4vmmHlCBjRx30gU0o0wq1Z2kwvCQQcFfP6Nu7aiQvTNWJCniqAIYQ
VnORjw78jrhq4oeFE1+0iQaoD9w0sROk0gUcQ/PrxKeNHgw4yKc5m5sLZgdEVyLfbvzUKQXRRUUq
jx4nhh38BIeJYERuh5LUSNQSQN1WDlOcAdEuHZM1QZeQMleKbivmtj3+UVXGxBvvwBFoWzfsQ4BA
Ipf+APQZrFG1EDdFlXRT5i0J4E3XsY0N2W1eWTS8UzH7HbvA1ySRy7YaXPeAi2D44QqKLwPVycVH
zTRWCfh5D5HFq8oq/Q1cDwPHnLP7u5JMyGdFDhSiIQretcQySscGtEpthGqEuI3FdtcqGEWj8uhr
Dx5+oi1r+COVzwssQs6ZzKxvyeyPzgpdmMEnL5yzu5mvjbWsU1/cqVMBZ1/+qNWa2vYj4+CjnDcU
UHW6whx9Mdo8DUlR7D+SHKjIw22y6AL3zgpsbGhjimk97Ff9K3S07ghH3sswoaU2fpVMHACLYAmb
2+FK0nSmWo0BLra6TM5kaA9nXetQ8DMtmw4VvX2DlGrdPAIiARhI66k4gYalFnArp+vXHvlyIDSD
DywmZNwyoVWgwy56/pjUJtbamfmQc9q1B0l8XBMClrrnbaHzhacJev5GbyloP9j6deIg6dImfnrP
hLpdubRB+tyMv39UhNlarRatY1+EIFcpUhQyxgYzBXe/5u05jbZHs9ayp1ECfSpJ+LiXENJxRLQA
tjs6C9FH/2h92CnJBOTDAjY6dHvw5Eq/koxjYnpKN2Y7W686RoHt/2PvzJrkRNZs+4u4Bjjja4xE
5JzKQdILppEZnBnn1/ciT3WbFBmdYdXP9+EcsyoriQAcH75v77WRh89H6CLZcWZErxFxQbq09PJX
yhp+oO/bPrUZIbAMpOiejPLorkt7/1OZ0sZxLMSjSSPLvdcI53PHhrTD7GeG1/lYRuo/Jz+S4qd7
QOSA5jV9+DWUofZcuDKkgtOlxsbTnH/eU9ZN4W+l82MnSxDNbGF+ox6iPUXAEO+h4tBZyM1+q9lT
8qXsW+/Br4Zpp4EaexW9sl6HRrNeU1uqW1YqZxfXsbZRSaJtqC1QQwzD6maOtOaxiotyazZlsSUq
c7p9e+qdTWe+aj3vzlxS4cqyYuFr0yu7oYdaV7DQS7wVeHAMfTcRVXbl0kPZlkvkfaE6sZXkFlIu
0i0+YtdXx55z9F3oGdGBlj9tl7exjD8OlY9m4dnnvHE1k9N167ZluKWNgbsNBi7RZXaZ3el1Whwc
Ksuf/RBWVRcirSO9jcVQny1e/4xgGSv3TJQuBbBo9EWxRqgUMwUaS1kCyUOmSBSJa3UwZVjeuc08
b5LKJhOMjrd60dH22CuQm+l2hmFJ0S3zr3NYwERZuumdyGKAL4Lil9XDcUB4AB7OHakrNnK6q92W
pduNwQK6ZLQj6p0LN9uYRHUkK8+IfZwN+XAgLHymp2C1NMC6vDTWRDpUTz1KtF3PhMMeiIbQlWGZ
3V1N2ZCypzOgiqaAo0ZDHms0JDvkvhoWm6zUnv4THgWMiR2zBUo7H6gC6m/ZEJ0tU+BoizbTG2oq
/rg19lQi8hedUuu2wPB5FH5ifH8TQ1gFDW5rHAkx8D0KKFNCLo9mLZohusbbBAM9XS70Pk3m4uwZ
LbX1OtVAJjYplQg1IJQp8OBMZLGh5FmVrZgfdId2CJwrbEvrkH94srQ6wgZHZee677DQhvyn96kA
5kMUaB0GLSmU+0QX8wEqj7MfwRksd3TnxpO5pvgR35LdQYBEnxSfzClrtvSuy+0sY42M96prVsJW
5ldVKi9lbag/AURFLJcl2hUds3v8pO6qAgsH+Ef75dWduzOs8jMhPsYqT1V4zW1km1yvmDntqG12
pD2N24oyzB5n3ECFL+yuEP80yMNq3cVlBouXbixU8ljdm9Qi8Hc4xQ+31H5Q87vDFip25jQWy76t
PgBNghkxJ09jFc9r3HpRwGy150EMawSp5Saij08fzPuslajeu5TWNqm2dbjxxoXALmg46F5Hj90m
BDt3JfcLoMtiV2XilAGZSwE0vJFlHJHKE5VbBz8nmVwk0O/nOcUB2Q92kE0GUh/VT8N28ubqk0QX
TzZDhCBqVZjxVZw68r4sM/lZizJsmqYqQCZJmnGDi0LMQCazyT2ZHfpBzUe8MxlhE3EfaDEMxk0V
1da95TXzfRo5zScJRXiLAsCl/zctsfGz42yhv8KEb2Liu0l23Q11xpEchsYRIKOiwN4RjdTMxZUB
bJu6bm77zWasIjHSIuqnLLtqy+9s740vBKp5N4bfd/q6Me3qYahTsv/Mqh/vw1lVh05RZU41/JWd
hyTCLAodjQw0MuBNDW9xA5TquxXjSlwP+HjuLKNLH0q7q3Y9logvTsP+ajUZsXmrPL/7ggfbPWag
215D5erhqgZr/6IvK6RjFJKStxcHU1n2V3HiWTdx0XavIAftAMfieMztaLgaNZX96Kwl0DvGUb+q
+i68H1xZ/CxakOyDY1jfaKZU8MbARR6NzLSum45yuoNfgGLnUFqcdVur3yqts55F6UJrCLEcLlGn
8W2lqV/Z4HqfzcotaerP3jqK8nmHWCtdp0OBn9WOZ1opRCP1q16bxo2jGmayNE+DVA45gWmuzutl
tT0qThXISMW8Gg1vE7Vy3sDXetJy+lJlVxPwTBeHwo23KX36VpkhXxuRik3mUNela+zWcP7YGe9x
5hVPVVZU192cm4emoYPLfr5AHwG2LJNerwUgRbQi4LjkaL9Ul6MYGSFjG73jvXQaCb+cO709p5gR
g1sSPlMN7a5ZFPN7torptwlP5XNaZ/Vn2cvJ3UsN9/MqCeskwwW85E2SEWtymOrKB0sYY7l+q1GC
CiDdum/G9DiY/a8Iw/yqp7xzPfleeSXY2f4ope6sFVkHG0fLbudqANrYCi3fd0iO1nSFqmuymUA0
w/HqbuniR7cpm6FVauVpu/U8u0bw46BPa+B+8/3/hK+N8581zV/1AMnolnbzkZTM/j7DTLGxMBe8
TA1Oal25xtYoi/ChxX36XWjyq5W241dUUZ/mHj3XzqXuutEoue7TemZml5pY86nlnzzfheGKPqx5
tHWINevQQcYT9/puHoae+nBsgcOrrH0cO+61mREZjFe4dw8xCZsBabPRd0rQLT1TTIm20GCQRpP7
xFGH9QSF4tewIIdVRv4rltfxSoe5s+dvMRHN190nK7F+urnX3A1Vp3C1hMNuyBC/8NxUeuP787gf
GpcnBtN7D4N1aqiv8FBE6L66Q2w9JUMFULRP+GAbH/dmyZ5KxY6/szV734nYvOcM8rJYle8mOTvH
GonZqhs7ZyvzMvxW+WAOcgrjgVaLFMdkSCPf1jjFmA27W7C5NSbHsXzEFB6xw9UeiqLoDp2niocw
0Zx7t9YjQLCOeWvEg/htRFDeq3SU26ZPomNI+MBdaU/xdW5n9idLIm1CyTiTL/ElLaGGxlm7L5hu
t4MUkBm7SX8Iw96Bmo+quOqyaq9A+X3qmHFX/QQr0PcHfd/k/VPU4w6fXN05iqhS+25svpL16AZp
FLNisRE8MpFqQSH84ZqtnHsc8ajftlGdsf+tyt99lw7JJu/kd4H490vrdT0qgAil6fdKT1P9ypB9
CCkoTDdUS2AjRK351JvapNYayCP/NsmbyFzjWKynlWgqiUOynGaOZnFDe101+VNZ+CUyBOXv42RR
81PCekIG+WuaEBnqM1uVphbNUZ/HH67NqcHOTXzQts0hqUZRMBu0zwpc4kvSRKAhTDny/duf3cJ5
KVDUrK2QiAt2hfmGcsePluC+TaWrEJkD66sax6CfnG8uR5Apna/tRn9gD+VQOaNMpPWe8cPy8/HK
qvBDOzU5OnCJm7soNILB18LfsSPse1vXzId28n/Xk6W9RHx6z4SINfHGbqua/lgzhZsW2hKx7na1
1/2ph0Jblxuni4gKRpR8wajwvgqKgc+FgQJdyvDMUx+PA3O0HDSvCUaL+t2gUYxLZMWYrPecx4sL
SvN3VXBvuZpvIOIndcY5JXW5kz2xT3KbQFURTVp00qsEotU2j2S++bjCe+5S2M1InbZNG1/diaJd
bx1J+dHgxmIvegL1wpIBjOEGl352wbpzajGBboazDdsenjqIMv5JvdrIbF3lgkuVTdlfZ3mXBU6T
suVk8K7qaCr2cO/Vvy2Sc1HTEIagDgec+/SidhIapkaAeqAynqKJFm3lNJTsOJP+Y739X00ipzae
5f74oGlhuNgFLefkUWZM/rOUWhMUKhbhKg81IuNqLz1kJhVNgpbre6kMKoj5HN/0gDsuPN+lEv93
pZ7rC1K+cKIuPZqTSr2KLBnrWdQGXkFCKpsuChn1+PzxeFlu4vQigrheb/G16bQF/u5rTAbLReeb
8Bg6SrfuGLOLiFwR3uamPoPlI01k6MmqqBo2yR9f+tz4ESZWxSVZ1jeWntafLRXftiYjMkWzFEkU
GjSb5IR0KQS7mk62O1obTO0xdIaPL3vu0xeWzt6cNwudidbXn5cVre9UbsJl3ZpwOaMYnsnXmIMI
HsLKdxm/H1/u3AeJURhvDWS1BYL19+WiptYN9EBcru3sp9qs9xz+Ae9iKr8wy7wz1SwDVvhYPzmB
M9Gcgr38ef7nXTpzP/5o38amCvufBH9MKw0rPX4J9C6ON+vf4nApJo2U4j++3XODVvieAyRA4EF9
99G4ogN8ozfo8iPrwQZFcyMjptiPr3LuofIKl/aVTuPz1F1r4UnprYKp520WGEitR12sJqJ7Unnh
/Z27IeuNe0lINi3G5af80fjLpr6EaT8yoY41jO6x+kq68dePb+fSNU5m0sTuTIeFugkQUd/MTgNK
prjkeFu+ptMPnfEHDJ6haL+jvvl+6o2N2TWBZO96E/W6eTSrkkYZSMzPscYMg0RJX/JDIHYL1H4Y
+C7NaO8/PYEpmRYK35//nv1n2RL5YOUD3jTI1OmgzK/JJ6mvcy1F+SP9cvNvnyvXA1ris4/Ci336
7dUcqzyF6ScoyokNiqMeAMW7F7YS78ciYL8lKIPSrolQ9uQD9yOjm5ssrwOSX4D4yypZ4ym4dmFp
XBiKZ67ETXg2fFEDX5N7Mkz8NkngpHpVwNSGaklrr4Ryn2STvnz82M68JsO1TB3D3LI7spaJ+48h
78giE37jVsGc6Nsm/6Z5IDiychFcHT++0vs0DY/ojj8udbLGUqNyFucGVqHBp3BfWtDGRrfDHusP
WLKGcn5WNvsxYkzCZlNb4M30Bk2Kw5F1C+Os26Z0f/dmSxmtaAQF8MJC8GV7qSSRYkJoPsbzTZhz
DrTqUiAWpVvEuarb5maXdkd3IAN1rHoq2Arf7poyG/B6J5kv3OhpIqr1toLT19P5AAy8KyeLHRwv
TfhQFrHgxd2rX5T6rTF4j8pxkm/F3JORk+f0T3OUSHjdd26mqJlMzsHBF5TYdGaNWmaIiZ+LkINR
58TI/ItHOXpkqlNYKqqs3raIxFd1QoRd2KQCHeZYodEaSCTTUq1fT1ZlBfS2x03X4dHjOumGEp57
nVloGdIMIPXEfL3xIwBgbjRtLCYYn6dlggP351b/7i7Cro9HwJmxZuLnR8HBmsWW/2SshcVQs/tQ
PJeURLbB8MWBtz4FUdogkp9CMQYfX/D9hkcABF1i3VEJL9SJvwc3noRhGGVRBb7XkYCQVCSJA8q+
doTs9qEXddcxpdcnkiyiS+jFdzOwYDe3EHvR4rw/czSRGrS4d0rcg0p9HpzR+Eqwt/GEUT399a9v
EoEHsxG1Dv53unWkL8p5U/VlUAwNXREMHaQYL/lnWE2ag0OWu7duabCr1Qhm8N9PU+yrQEvqaN7Y
QZ8MdTeDSlxUZRm0Idm79Ugu7OL19lLV/OttgLVMUmT8LscrKJR/v0tqQG2EcTQPsBy9KrVQkcih
5ysS4l8PU7YbCKYQRnH6eOcXlyTK9NHQ5+gK+nEzOxReRXo3jrazo/D08+O3936et3TBjZmGBYHB
Pl22IF7K0sprbssuRICdt6zoIdLTaXORXSJavP8AuRhbG7YGNg3t0+WrRhsSO33BnWnWUyy0V+xp
P9NJPCEIvLAHWb7lv7cgXIpjqcOtMeef0mBhNCWq1BBiYEvcCmqlfkWGvZsPMykiuHnAwF0YIOev
CO8cGdvy0Z0uL5Z0PQzJWVAbwzHz5bcKkqVoshq1r5OTG2T+KzK0zTRv6Wy88ZSz6+CKJyPShraC
+9bNAq3vjyofAsvKyNvUL1zm/YZxuQxHQ+CK7D5OCwqDp09Jwl8dEHm6GMIJcZATK+LH4/D9VMlV
DJ3NBigH551JH4fMRKilkQWNoKJFpQdNaf/bLZ2HtO5oqHvzWqhLgFrzb1byP4+QiQN9uw2Z4ZR3
QMQhDoCYYoJv42Mfc58yXAlp92by6dLPJU3sVi3h7xjmMmLEZ6wfJQE++26C9pfTR96R/Pk0K7t+
RIgLXUBKNgfLtqBeTAjI4pxn3wTygCPQvjDHn30xS4QwzUA8Q6cvBklCnNPZyAOq0+U2VX561Cbq
nB+/mHMTBH63paQES/7dlrOwapaRqMqDsnMBnlZDoGfGk+d2l3YtZz5YG/onqkrAE5xh/55fCYgX
paxLJqJJCoQsYXyYHH3afXw352Yghy0A+AUO5Ty7v68ygy2aol7LEA/haBlclikMgGjq2/w7ev1/
v4vmzIhMlCVjYSSdnlDxvjsk3PCJqiz8uTy7JnEeiiZ8/fiuzn08S0gceE/qN+8wy1ML5Huu+Hjy
xPbuM2XQYgvtnzRbql0T2d4P+IzpgWphe2GpOjfnoYi12FdTKXt36KF0qsfCGrIgIqipKzUcFNFO
pi8ynT8xXV+42rkBz7HHZLBzsnxXJAOGgIQU63IgI5ntC8d2H0YTV+bHD/Mdr2WZV3mIrslyJJA5
n8yrfm9OvU3JPfD6UX9J4DbuCBZGj5aKIac3547PqeFV677qhrtaldmtnbtiH3toOmdMbDSWido0
ajzm+DPQY/R9eul0a5x98i4nbL5MWGanG58mbHV7LApWm8miTdDV34zOr9aoytpD4nqv/UR1wiVJ
9hogZfKSjUN7CP3qa4yiY3YW9+VYWAeqSP7KUZqEW8t9fPwgz3xr9LTZgpLxQXHxdEHMXX5DMrHd
hjH8U85GB2cRMWWYo19R3z6+1pnHYbxpjIH0UiA+3caY0Cd0Czd0MIfGT52Cw6aw9W+tIorU9csl
DNXpLuwwznx0hkHHjh0NK9a7sv7Q5GpqoorbS+3PcRJB40C1Qx+jmVcCd+Zz3Yz1BjXGEPz7e4Uu
5y8VKTaIpzOlRahv0nhtFXBWu8Xj11CVzh+oxpPTnkUvyrOjC1ubc2+SLRtlAAIpQcUuj+KPQzrf
CiZQaK6Bpkf1WhkDqoRSdA8j0IOgcDhIf3yHZ9YcbpA9lGBhY7N48gUWYWPFScWjnYaIzoUFd12v
q3ojUMT+Xy7l4373HDaM4Lr+vjXpWklXlBzRDL8q7wmgw63pds5V0hvGhenr3BgVfFCLD2Gp9Jt/
X2pAElfOVAaCtuifoHr8su36KW95f0lUP3iY2v/14YgJDNMFCT0m7ZPTD9CY6LWZ7VwGszmj8XPH
x6ZvNlD2/wlR+l+7F2cmZkrqcMgElWdsHMv7/GN8yBm3nh5yBMwj+zWapr03108XhoTg7zjZ0P91
jZMx4WtplloW10DQb6xIs5JHEDX2o9k7QGTyseUpki5hj42ENpZGz9XYkPll06vtibOi+NejhiwT
Or1EEmw1YRgAG3BDJ6JrjqRlxw+mH5FxpXBohVIv90WLOIvTrVojgw0Pse3RpNCB0NrGQjMi4ct4
nP0CsVVJnMGuKtpmrw9EbbwBx+4IsWJ3WC3mcDIS7+LJjfdG06pDjmH0dhBxcTNozRB4mf+UVFm7
5glnu4JaUbOKEQoGiBOLVTXOchtCn0YsnI3XlQXyeEzSfvfx4z03NlnFCS+hc7hQSv9+g6BP6k45
jE1kwt/qqfvmxfLOEtpOFBWmWpIbP77euS+cPTebPcr3NIROrmfHqqxFpMqAGMOl5nQ7mtlh7MoL
m9f3bbWFeEpji70JZTr/5DIAR2LRTH4ZICJ/kDJp0Ax6P+rsmSb0DYKUdW+bX6OmvHBkEuevS5WW
J8rh+vRc4UswWHK0qYlUav4cTzouocbSHjC66PkWzQxnnNou4BFkQ73JCeqluV0ykdfmcLBR+dvp
qB2E3ms7o7PKdYgwlAEn9/Q76WD76XfbIJxxnJACgqSJNn5nONRe3HkTGeEnM8PH7812vcL5aEFR
nrHnpfwe0A/yF54P4z59C/absODh6OLfF7O9jtsu3bqwC15qYV96FefeuAOAFsotZQYShv4eYYne
2kWZDWUAQEzRXVqpUd9nRjdcGFnn5qI/rnO6MRrkUOQV2KvAs5cUOeoNa2KOtx8P33MLogOtj74C
/TaopH/fjF6bsqrBNgU0nYiBWiyLOpmbGWmkcasumM7OXox6JWcWH3fb6SHCaZiMSlIC0N85BCsD
ToD2s0MBipa6u5RidG4icCj7s1pg2Xu3+c2VEk6Kiipo0uYBIJoDjVu9Vnnzq0vQLMTOhSdpnBsX
S8+bAywSAvfUIza3Muf5sk9LpxyayGwaR29uxoNJLX5TCS0OLFnj+Ja+eEz0MA5UhKkhqpLyxou8
bOdXlnp2sQRhzwgjkFUfv+mzP48JkTIS9Vv/dGIcp7DVsphtzljLX8KPXmJz+JQLdCT/h+u4HidF
jr+LZe7vEdUOmooleryAk6ikmtN9K5U2bqq+ubCQntu2LmhbSizL/7kn36EYfRwcaC+DDs9I3CJx
HcuHprIJyTTu8qp+KnL/QqHi3AD+45KnG9Z0tnI0enoRaOO0J8L2l2/liNudY1MNF84c4tz4XUDc
1KLBbVNL+vs5dkvQ6zy5BdOMqb52sfwNE9BZg8Lx1pRvo/XCByAgXS+3Sb14DTRjUWY2iP5AG72S
7xC/hjVUq97EsYCrDZ9R3JGzMvvgf8s8J4i79XaTO3ovns2sCdCqRTCltdNmzpbSZmX+1kcTOws8
hEnqX9Oqv0WKI7ckn/5KvGFcFUok275QJvEAhs1ib9oXRtO5p+AvTl1KHIzb0+58TnASFHrJzk/O
BzD2BiB96xXz+BJN+NolarxwwXOveHFmIZRxKbaePnaZGpGq2QwFSQ1zYJB9I3dvdAIRAddZtYsm
/eMP5k07cbIhRDFjcoN8LhwzT950pKmcLmleBE4x++t47J1PVmwM61Io+yqu8vwFHhocAgvl5Jtd
wItBMRT9DJwKSd9eG0HrXXgMZ547m43FAg0cnuPEyUHJd5QHB0XkAehIaxs3yrkpY7aNKq3a1xR4
dIAu8vuFB3GmiIkqgarPMmu7786+0WTPMhz4ots5RMoqImuHIFXs2rBp9zCXxYqRgnLSBoNIWvxa
0ZPBeWFdQhGLM3Pl4gtHjgEzm0ab+fe3pyONcIouKfAtp2BU3nwNiQB9gba6tK94Mu6hS1EjY7GC
UpZTRDZITSpW8ESG+1GM+k6pENzEG1++m/XPbIvLfTwypHBMZTtEffYeSf4vhRibKXvYWk4ab9EK
W5tGK7sgdmp3O8W9u/GiK7PKxKdMlNMdny0mNMWH8Bp7vX/MdfeLDhTswsH83P3TAcOD7i4d+tPC
EeW2lJQbwf3n2fQJTClaVGdKXhNDi3cfv/Rzl0J4jdYANzrLxskGhKYTPPJlWQJCGm9k7S1uvklm
Rz/Oo9ePr/X23k6/tKX6Kzi9sgyeHv9Lzcn7sUg4HAzAeFYkVZH2NM+WsQ9lNcBYzY0rg8ij+24y
x1vT1KIHs9PglhCIt5clOJe3H/T/8Q0X8A3I8jxmnP9BCZzBN4Dv+lb+/JPg8M8f+ofg4NpLFsXS
GNY5TlIcYCL/b4KDT/guZ3h6m3SUDJMh998pFf7/o8PLyPatZev+J8FBuOT8uhyvKLZaLquh+DcE
h9NVhJwLhzI5oRdE2lKfPxnVpY4hv4gzwAeRYRNMOFjlNf1c9VwQSI/Rwb6EQVj+wj9HNhd0YTGz
YvHL31eUwT7GnTY7Kpgmtru6NuDtc4jt/eMl3P/n7/szCeL0NMhVEOQv2lWbqfHd4tjRqRtqwmMC
1eF2Gs2pfsiqhigI15JbXRuJimopcVl1qj22I4E2H1+eDIh3t0mZ0sSFaHkm7/j0GAwyGtqNcruA
OPB8gn9KDmPuxlihEUpcT2bcHCdU+u0eHwQUUwkkc4FQJuyUWrqsn+B4GtGqgrbHoTkmUzAysCR5
85jtiFXkv8X9RRqWyLV5WE0SczBO4hbGDZJ79ZvKQvYoUg+QK3akILbwQBOyV0PctOvPuInVfqE/
JysZGYqKR83ctqLgOgd6PRlPaPLkbQPB8AnUAY5KAStidFr5zSuKRMfnMajfccsdDWU+vOR9qfZt
OpXXoQGyAGeeZ6zHyiyv41Cn/J0o+YWwEf7gOCX+dQuuZ8uOPHz0B6DEm6GVenXgUZE7FpHpYaxD
Jl+xN2FvA+NxW9gV2NOeVKWA40xVfGfjzKAs4yMyw0WGv8ZNmocqHwgjGhaTRtq58PAclEGzmBIK
EcW4IZejOWa9WT+A2wqPSHKmvVMb+aFGZrQ1RDe8pHD0Xup0dj7xdkwiE3UQ1ia83t6Z6h+qIkkk
ctntJGOpnhGuVl96fcljrplvA0IX+YZGuESiI5DYMbQkqOtY/R7xxz3rDX9E6U376mDQuA4nApvw
7BlPPYzR17Qby+upqvzromAzs/HT2kpXVoF7Z+X0s44EOZfbVoY52YGDuYWImj1KJ8btAuUaDELV
/LBC/jHKEAiuI7gIUQA7FLOJ1dc/ppbP2dM6tXeSPj9UHi9XucQ4Tn0K4K0VCLy3ukOuiMSUSuUC
/q8Le3SvGWH2GCHhg7Ua17eEZtggjaPhF9mDQMUx2lI70wlPAkH6NZnq4YV2x3zjk4J4kCJWe1mw
dhkTd+yPmrwNs+Vj12r7Tov0AUkn9+JYqb/q/LhYD9iJCoLOyuEX4QZqrxLTuoss3kSIeGxllVJt
Cuh/BXyinueaQQ9zc99eT3gvYO1OEMCwVoXho0Pc4w+az/NNOcbq2WQh3QPGxYTY1NkOlGr3U08d
4ymBh7QhKQfUnMazbSPeY9ovj3oZonkJko6c0Gw343OKYDvyJiwHD4llMP4b5Clf8sgNj3mbfRm1
tocD3xR3kfcbbiL0rEQrnJgDcmEe4tb+Cmyg/kxMcP8SmYxNLFcESpu4IjeWlX8lyGwA/epKohRs
BuVCtJpiXhSG6m4X1pa8k/Cd7/xutO96FRpPZdLKL73tVF8xrTFaXezxjRlWXwVOkqsUHsOnyVv4
zVoKNssrx+pbBFkKmZ9QGo4MP1tCULOdF/MRtFWrPU5Klt1mStL5hipt+yo5hj+qqjNAWnOkANlr
4DLP02LtjHoSdBXBzOspnJI9LmmyHXICtRm1We8uDPL6s5Fg9IUY4OIbMUV92xFc7pmvFF+NzPky
VOXY/Uia3vqS4MjKomAQc2khs5y1covQbuxvVD2G9nGMRG894snGnWtN6tkACrCunD4uV4Y9IRus
Z2fHOLQhXlKUBx49dUxNfXnbV2CecQb6R0vL7ju91R4qPX/U7P7WKmTBvbv2wwzzbmW7oHsbOwIB
HN7Cu4QaTo0viMw5PhRm9tzSuNz2C8O6t9T3xAMobw39zyw2i4NWRj9ImIgP8Uw/qDR6eV0Vw7jN
7WGCjEscroHfdBsl7dXU1eEOtbGBWz/zNwbY5nXu2hEihii5tWb46SBxB7VusBE7qXfUMllvkrwu
ibMlGPeA7gaVsjaBM9XxRhTEWcLzzPPfkZxBj1NDBL3cWmrtW+WjKt1kS8S3f5VC77ihRD/iWOOD
xfJtXCUKnXrvexF5KbxI0xj0gw6BOShcjMWyE962GjVzDT2Wz7JcECc6QkVTK/Sr0U78oI+MT6II
/R3FlfbaKH2Rb02e/Y9WjqOztjmWolyceYccPLohwMpLkIYxwtsPwWm2gFZLU+/RcPpEYhNbjT84
dOqNCtsfohr7fWRHrHks4N4OJ+mwik2EnWnp1I+0Zw0srVm7Q7UVTzThNLBx3vTVI5FlNYpsuiLO
EWtRnmVfcClV7tqZHLWH9Q4mlI62tyEvA3XJYAl2iIJekGFCne1t4R6oM5r6RjGJAEPIpNmuJN/V
jZW38gosPtwLUzcPaCbajYhjvqp2CxevJoKUEQgM2D5Kp5me51Gk62ZhF9CECsZ8IwatguPrzN9k
rttU24r5Saaywo7f+sE02/6h6EN1n2Ri3gxhXx+zQlprx8xxeznZsMrHKNu2lrAe3JYScxUuqoOo
wQmtS29XawM9liVxYLSF2hCUlX52nQibvK7GnRUqXJn+oO1qKCYIZYuH3NBYy4FDHZJEwCRGObmJ
tMh/gbJj7POEEe+IisDSYQq3RA1bNxWVP9jXo/ZIVoR3a9SzOi4ZXzkhBz6ck9ppil9WVN9iP3Cv
/Qnd+9oaR4i9OboxRDpxdiPb2ThIui31Oomd5iqfQ/GlT0nuXZEbiDzXHPP2KlZA2depkeq/JE5C
ogjRJU0bPdWHw1zX/loWWrPvjdz+MuZ9Qt5BlqTXVhe1PwqROiQItNZAB84ojcj+ghdQxzGVkfWq
VyUqFG0qs50b28P3KjWqdZePy75A1g9Y7vINYv2y2sLnSK60adHt4kxOXYZfER/QzzfXft1WFgpb
CoersbITDMpe2K7TpLLvlBkmwRyX8rspQRuCiFfZ8m7g9i1bpDQVrENLyERqt+W1b5KFQGZo99OD
AS/plXCE3ulZy4KD+lf95hwNLVJp4aOk68A3QHrGtRvqMtxE9kILjJMCxra0SfJMtEetkpLbTUS8
67Mkw2JMJ2hdsMmLN5Yzye+T7OluxYgtMP2zOiOLro//2XzViWk8YRYnSBqAl7cx7Zj7MwgDx0Cp
lLllG+p8mrKabdmyYQRsMVjZJo3N/EDhvrzOIT8Elt4SJVKNTMZNGqWrQkK93sR2y+LuF5X2WEZ+
/5KYIrqLCnYape3I22h++xV+/VloC9YkrOtlUiaX4ncHO4xMBJftiV/Xxj3TYPlTSIdTsEYcEas2
ES1OxES0Khp+zsKc2MeG1r/ECUzKlVFrXgkiuVH7qHDUlT4QAxL3w7iJFj9oxWbrCzpTslTVsv3F
PfTF7aYcHAm3QGEH4VUxqd8YDZL9NIcVqSaJD692hGij7FAn60CKHNOYX19QOxjnzhBLvhPnJfry
73RgjQm9O4q0Log0sz6GlHCX7bBbruu0biDyLNt7UXsbwmHl11Y1mMbHkofdd/alA41xWsNeiuTL
LyFvAx7pOzdgX4mqADPZBVbCzn+NBcm+c53O3EYd7BllsSGMfZ5sF+nTvRshu05bG9BAV32NwpKB
WYr62IqBtNRR1p/73rLuoEJNzyM77guVmnd1yuXHLl4sev6os965CKneZO6giTbQkiWFogWiqyQf
mk64751GxPKGpYgBZgyMeGBBuA5Yp5YghIrcX/bNLjCeC4ldb/XYvw++ZJXjmVp+FAL1055ShG3Y
9BP8fkVBYuoazcLiie3r63nUhn3T9PGGqXneKgpNhCb07KBSyeHVjZfPFMXXYzpa9fEt4rUP7eqn
THL3wXMizM4dILZQa6p6VXf2JXUWtdR3h1l0Zt6ie4VytDSP/64y2r2GpFdhkpowf6+Vm0jSiQtf
7SrSR3iWKLP9WLi/CdEaAqBZ0U4zzG+YNF5h8wiazWyXNHuMNj3K/JuhMa0vgwSskcwiu9L1Qnw1
0XpOWMlkOVzBsPAgKBvZRreA5ibwh/cFU0kQ+cDWdCPGND4V7Fdz8ubZQEKfnoS6Qr8ykmyJfrta
ZhgTeN3jEDXOJw3gKVlJkY6htLQsbSVa5lgcoex7x4o0xf9i77y2K8WyLPpF5MCbV+BaXXmF3AtD
igjh4XBwB76+J1GVPTKzqru66rmfykSEdA0c9l577TVHDjACcqnZaZbpS9KSv7SC9GxCSR4VO+5b
ra6atbsH7LudKazZxzb5XK8B8cqhrecI4UQ570yViJsSi82lGEnFnqAnsRafTc8pbDa2LByzepcW
6KfzAFB3unTJnPIh5XA9YGAPauekZaZHo7CSivwGqxiJLCHYT+vtmDfUmM9tQmBb31lEhXjuWqWn
kpImTtbt/0go6JNY7xnWREmO4XPCF+ebV0w4e9IDLCV4GlPTSz0rGpATGe84bYJ2pziEyUBTlPKe
Iv5KWyjyaad1thppRHrf7l90okciMiacqAf3LaM6ICFZSRo3P7PF51KM5V7mQ34YJ6orvZy5Igmg
HuKsccfnIa/ePUn/CJdIvPlzZUH5XTZcyvbZBVuUwXld+fB56GgP5DpYJ4MHx31pTfkhwc/ZRL4z
VKcBWMaHAh70YS8GtaFZmSbkbr5Pa/DlHZ2of1k6nfCWmabfrZr+pQFu9KJIszjpitNo2Hq7Jguq
KAOTMkf2WilC4qt53BtrWp9IYqJraTwrpHby7mtLjs+6AZGKSOX2w+klcdU2HZYw6J5j2aw8AQao
2S9mgaDUdZW4IW2dKIbE5jQZksaPLX+gM0psm4X61lm5R3oIFfCXDf5w0Nfue9soPpV6hQFFdxg6
ub0emaN35050qHImA7VQBdsjNKs5Lp3FQwCqze4VK7R/MWZkFsICg0tqCHnOF6+5uCkfHDPH5dDo
phO1fjM9MwqlvZ+X/OBvChCTSnFTl+hDXk6bzFBy/fK5S9dd7q/irXTru0l54pP4eNpt3UkBzNrE
2cwZE2qbH9poW+G8vWplbygeHwOZjFrmfpfFmgGHbreq2s53vSznGPiEeHc6ReSorAviPJjZ7cYp
RxnZmtdc6TTwmbK7e72RfDNtQSny61ksmrRhQzs1l6sSVxkMDzmj61hEVCCs8u4qb7laUxKf1YS6
9usyZEueQiJtSB9Uo7Zc2ymKh9Uv3f0vxaexuHzYRasilxQp8E50wQRH5cfKpqCqmHNexsTFoLHJ
A1qq8TFgy/YiBEc++k3IW3NS9EqBIDRn2Zf0QRWt3G5NpJaUYmTe4jv9FPVKF6p86AQWKLLly2CL
W3RwshI9340kTJFtxVecznoF1Yt3xNzeRMRZuQUxVSDBJWDikHZ0mFEjHIeg4BIkyM6Ydw15kRGb
+ERQlkToUfDoEuGLoSozHxRBAry619WyEcqcYe6+ExUAWU0flm8N0TdhYsrqpG3iChttHGt09ATb
b0rNRjgIfUoNcDNrzk+qTcSebuWIswx+/S/95tdDUpVot02b2XCptJ+6vm7lsqfx9VU1xVLXY7D6
26UJEWUvbKShBkb6g25UzUW0ZhmzouJf/KHvXlsDDQ16AZoa9t3mMrNScjvZdFqEgw8c7prZ/2Bn
rX1XKcWO1LvgMnucs+2c8RFmDoRJnRxRYj2g3rMvVyPluJTnAxHpl+167uR2DLO41IM9rFAkg9yj
5i0l/5yH6HKVY6d5yjbVm7pkewrQoL0bPpeEvY79j7EjRz0zkvTWgx+4N+R2/RBeRBoROmTl8naS
Tf36Vd76AQopaU/lQz1PqEhQpWIXO9jTr2eDMSABj36a3Xoc+ehOiKiT5ti3Xqo5PCrmwL90AWVI
t5Tm0yyJCw9qcg5daJEnm3Y4ytzCeBIu+WT5yBfJCj4IoUpvLuTMNhfHpIitt+8gozx86zE9ir1c
W4rz2eA0A/vzvMyUyaJEn9PbynyCxMhhyzn2SjqdeGOFhpR9BozRL0lwGhAtfSLezmmTzYTNU372
nCYios0p9xu3ct+1inzjgWan5sYmV8ZCBW0rbopFn9r3Csp9NMxoxlae0CoMFM4WoQexibi842HP
xfPrmFUenwbKEZi+1k5f6OoX0E9mvfUTEAvPSlrqTiLafBMeVbu2zkgWUz/xYeocb9nEfVRCFHrR
3UnQ41lca5qePKgZvcysVJ2fGtvpzrOoEBG3o5KFLXMnS6u8JcmX8F83d1C9yPe0uoDnQ4Zkwj0p
UadZytggRQabRp03/vQ29NzASweQVnLj5gFNCOH/4rOvJSVH16/VqWi4yXKRZ7eEfL5Pk8OnBp/U
Opl+xq0ylXwGQ6XTDU1z90pVUtjhqMjqD0kLCqhbRie/AQvAITvDBHlu24QKcpmWeBr5whef/ZnS
RFL/9T9/3ZhLXfCI0UB2fXdmnqmCh8qpWQd1RzLtsq+zIodO0nJD51SVqedwyDBrTG9ZqsJisTr5
ei3clY5s9hZCosuv0V5bF1AKDewvodiDBGWTcvswb1XAojpaMhhz4wEhgXc8w9ssyJbx7TewLxmh
PRSzA4LKbnRIyw9LkDrnIRn+7nP8/1HlvxhVYvCzGSD+z6PKp5/qo//jnPLv/+Lvc8rA+s1hToW5
LsBD6TE6++85JXbK35j5MLGjCeXxtMXO/D6odBlhuvzRNjv8W57871HzpvMbgfWc3ow9abm2wee/
ETVvsGP15zYE8/2WeMNYz+YFWZie/9yG6IOmTV3b6qe5M+XLpNle2FfLd1+Z1c1qaB2B4ASRKpal
H/AKXfe9mF7dqejYi9EeO6Yv5xF2ZNj53nptt6N2WighEsLMiuxubDrtY/S8NkQB0Luj7SfUcKw+
pP1d4zmLdW/beWliBmwqwzuthvTNm8Be9fZbX3Um4GytXFvrIMpBiGtfSN0jMnIizZIEmWAaajJs
EuzU+xXUkjch7kjZfeNkpFcPvaaujHMWKNcMwdUGw44CA5JrVtkmi+42K6NmWDQlLRq50gtJ+zll
oHFGqDWf7SXtceKxjNRyuNqJ8g9sJy/OaUSOIlAP54BXPCULaPEpNLzN/Zq1Do1uk/g/UmzbXrya
vUKhlhk9kItc6ZFvrVbJSs3AS+gPpWrNK8w3KxmRbpBdJYXB82cePKffT4RgTbuVYs2H1Vcc67QV
b6rB4g++1hqOBYOo3YwK9bZMDnmKG2MpB7aUbo6pkBHUdWc27bEw5+diozQxDCsQnYL0WM5ptlKZ
pdlLrvI53S3QnjxfXbe2vMJ8NL4g2zQkmfd31i82VDMFnGHwokh3nfHCzG8rIltkIheWyjqlqnxW
0wCAbENOsZL0meat3FlJOT6u/si0bNVAfvGRahYruWzlz4fey7y9D9WKFZiHac2f3cr8gl01XK0b
ACso05s167yoHoc33OjnmrHGsRxyEZNBExNWarLNCGRLCN3Yy269y9IaNpNZPgtdy+NRUtCV9fTT
zRv3unbX5I7EcBdrq2JGM47YuFAJymUkDnKi8VPrdGsWlhtPE7MFfMdgF+cpuyRjJa/9YYv5J5vg
5GGBpynmGB+pd6K17/zPfDSnAzH++SezPMUTFFAmzYX2kAqk16ZIfzKCbm8dbXiEK64eaZuqgy5q
vPQ8uI5N6YJXy3U3tIia18IGatrgO/aJcyHbS7SqPXKeHdG+BYcJ8FrrlPVpyOCxJZwdIVvj7AEw
LPpsN27b5BCJm6Yow4Fe9wB1rDrsN9ybs4HfHH2q8Ckh1/qmejI2RJysymcNZty6wePqnlxUZ9Be
IAIi0hFQf846J8BoCH3OGuHQjauHejyERTmjlPdTR5TnuOjlpZ7K8cp1B+74Ufrst9ir9kVSCeER
E2wFJ2zxLqSxLKZ1iZZaaUdCeseHxZhm77EiWPGOsT+Qty6R+Y1gp21vtbm/SzziDCOjAoFAVink
Xp1m8pATOnkm0VzyeKQ/hRxmNSUmCwZf4wYE1JNpuiMeyYimicsiDTZ8oK/U8oN2Qdd3qQdocByw
AZkUWnNAQCJfTaQR86OijlfLEKCfhy+jAw1KC5GIPdmwY/a1FH3AvTYH7NbYeiewCPlO/8YUa55M
yHEUpsbEHCdrgvow576Isk4zDzqRMYw8eHIvhYvw1HJKqJnwOmLFdw6Jp9DrtrUW0YHjDNaKpEFi
eE1/fVUsZD6jC6kbuAIf3FIvJukihB2W7a7uhjN5k/YNm6BlLEn7v2q0/AeeThnnDIWea1kwknCp
UK7JiphA8o2rFa9Gbdx1dfKt+4XtRi8LLsKuGKEEw97yrOkywWl+YG9Re8R8732YtZPHpFJ38IwD
qHNjmm2b9cpkgkyDvV+qRb92k6UFSUg2eDoMw03VZ+2On9PsW01fDnK7a0s7YWN0nSzmro7aaV2V
HbxqumPzN9/lS3+cDT2DajWs27NkRZxL3OZ+thaSolvnaE918F2a/b2n7GwOeySMIwrAq4uoEtKh
aTvyv082XXJMl2JZ4WCI4StpbRvS76BdLaOT7eHSGXGjr8FOtCoHsuune5QfzgN/gVbpU6aScH29
5EEREm3ixXmjzFARnRlNHsHVjITTQxZAq6DJ9iOABmMoDHlYtFRyBg/XwciptVrMVAMs2BG0weY0
lEQ/s9zmYDaZH9j/NsEntCXo5RpGGMNUNh9xBSxdcJL6lGDuVXrouUH9fcGUhq3GGqLR0DTKw7KL
i7plcEDscf8U5EWAClIuRLxUAV1DdwrI5AulJr5U532rc6/drQESjE5oPpzDYI0026Z1gd25H8da
MQjtfpD9f10NCSRRpjLhOpM5WVFP37JAr19M1h53jb4U+zkf9BNwMPeI8kdrL8hBnpoGplJawrjE
H0PydFEBFCw57zr3ncH+EjY+0aBZObwzgCmvADMlobE0oEWteQkFxL0L10B/6HN7i42kGnarYE9U
5juLsYQhr0RQsy7iJNcJ7a0ZTgVHP5bUz1oYc6RXA+JUaSZRNhn9zWz7Ew93U4Sunr61hvMFePUn
UMlqXzkUDJOyX2oE4agu+45x3JaJL20ZAtkYvpiYgzXpizK2OURDD3vQHUELxX1gtuLEmu16mdhB
2c9e+T7WiR5zmLac2vn04i8tD4zBesTa2UQs+gGkUD7nOpnGn2YzmBE86PY02rW7LyZviSCgNvu+
WOsLyRLzblhWG11w+eyzBNoJS4rhHPAaGK2VJON2/jOemfWuRGDlAyVZGnCmRxwnH5jg5U9DWbxx
25fDNY4X/6nzHP6tpS+PckxO2KTmSMNfcj/21XznDEnx5hFSzw41WlCVEgTb9keLltnCGsGowekT
Pmjw6/a3wCk3KoYrmb/6OxtTrhl1vZfyTU/zEq8dKb3shQcGMAPzB4w7mLQL3zPoLKO9nYx1OOpY
2I9EOfrvc9nrWHvU9wKGyu2qWxqxo4i4x4Kh+K0D8nVHaCuQalsX7NKwWBUF5kSoauI4XBF6/dD5
gfMwL3qvR5yaJOInpjAjhwT/LzhbBP1xo6Z8p7jI23DxpHsQwnC4ZRqXfVrZB+sYjUw3gIRYGNaX
MfIG/YIXvHjt3UD/bNLuXM0MWeOiJZa6S60flds7j42bm9+NtNDqaLXdgFCHfFQnYCCygxGQFSR8
Oov6rld+BYFu7B/XWXYnYtO96ykjfzdo3LvVba6Ylw9ePPE4gD6rrQWXMzSfH0kKATdjQwUbipPj
bZf2tTHmTizrmRWr3BKRaMWKKtoRodwOVvsgEZ/yaOGjuFElzW6oJ60TeoMY05hueqhjaJzLbePn
1SE1ZEGi/TzsDVSSneB1HQbpagfALkl96EB8vnCalS884sbXalb6Y1kMyVEvPCjyzkzFm3Qk15L8
WeC+6YmZXty5wm+TF8sV2x4MIFdEl0AzuSEyfS53jFCCs9mh0me1MoilxmUUu1Oq71a9l/fDqoYX
IETjD0fMrA32bQB7sBhu7TST31oSdoA39G0xxFYHy6jeemiqq/U5kEPdAutw+vkpxeYbRPRJYxAT
ZmG5oV2JZdrlBffDFUv3db3zk8r9Nif+6r6mJVygePLVFnA/2gE3olRDuEhXpTsbovuNS2T+G0Y3
V6NYGR+rtVkM8KONdo1lKX9LaqfZy8Sv7bhe0YDGsdEBMBUp5hy71HDG1XP9oicquZ/4q0dVc7zK
Onica2rjvunGTyDHbaxlXrF3hzW9kg0ladVM3RAO9VQ/GdlMsrDumYfZr8sLRnuocvUA1ACodiS0
tUKXlQTdzkYz31e2I2UMWqMOSdIluLwwxkvdrBBxzIK0JE+lpLxbyfLge4Vsb1WaKYeUKqV3Lgxp
zyWc+keNur30fsisxhT9D8rN3AcwQF70bD+2Q+qWPcfY0vqe7I8FdjI2QotlWq8qAmkjty+MXbWK
RqIAZ5yjyq8UpZNrHYfMdV5MBL4xJthQeEdZci9+kvnAJEXDXn8hBJztQC5hWexMP0XDMxlxRJCr
Zk6fQbaXCQLmcewD44GoZnoBRs6HlYlKPMFGO3cIbyfJNclc1sov+LvyKDFH76tG20KvLFmgkrkc
igPQJAAYQZK/GYbNDh247+uB+xEldl2d2MWd97P1RXok0IcSHAVRi7pces9rMeu73OV03sElRXBl
BfmDuVp/hTznALepQFtuQQD82PNqdsO2mCle0drrh3nGsLIKbDFmbYvYyQxLhEZGsEJa9kOIx5zq
oGOlV5WTEREM3t7YdlfHFq/xW08VuSN+MohWDEK7lGcdxXm37JQpB/xS3kljohe3NO4PQ5oHe1nq
5odjK/tYl1KEScnJhFbmh+DRskOekk7IYpR/sfIaL1XZZ/NnFTAeJTvo1lJZ8IPRwO3EKwnloONN
Ms2F8J+qo5Qa00tJS0tKJNjFHddNtxeBcnbop/Q3XJQ6OO08281Jne2Cisd4orTyHSeNCMEesiqV
J1aszTxJmpk4VsxDA+B1XSNAubAsoGfsBjeBp90O1ro8kABDbnJZXatybCIHfpWkAteqXbVk2U8h
XBsSWA7bW3TpMWk17t2eg38UDFCrrAJPVdUIjviiPDUvoEr14GZSGHyKJnePJfrjzqxI8NbJpjrn
unHnw6MI+75XxGCI9ANxvoibdhlKCrvOvym1TkYKcNnOqBIbIldgvaUBkcvW3OOsrfOsftNE/9ZZ
XhlmE9x3Zxv1kWX4A0IHKbS5vp6WmlEB2f9jjhZI+LRq0op9bMLmCi91AQ1UHwTXZLuJbwulVr0K
nyYi9eNl7X7AfH7ti2m73ka93Y1DUxLxZuH+Y8UhrPIggdTaOx8lCm5YpzrpkNYCW1hrQJvtpMkz
L7VVd2ndouFq6b0DhCAvMqWdb7ip8g79Qdfj0Vajz76TPt30A/U2liBC0jf5B8er2Ewi1W6dGayk
ha8DWKNFK8jwPtY2Cdez1pn3+INRBIT8PmSKjMA6L6DxlN4ZhGKcZYs4+cLteABr5dn06ul+LbN0
n+bdJ/0apdjS5NirmM+cmlFMJQPefnmZAJGG6D3XFk6UZ0qpp1zrusiTg3dFRPYcdWqlcMROlYBU
6cmm0iRq7/geGN31bCzAcgrzmb2PEqaAbe+xkPkRRi7/JVNGHVqdbGK2UxiQMvt/WtvSwR5TmlfN
kl1yrXkbhEdocp89Stf4IlaK+m+hOmqYqD9mrflmbTZPC9TBj96pZKyn0oqFVj8rnCdfAjcVo4rG
d4cQ1YPiG5tQFq5u/YDXUseHDkQiHoSfvE/6iBNNTRNMiGCZHzqDiJiw8hOwrAgQM1gEG7RhUdcG
PY5yDuVoBQ8kfDtAXC2nxa48JdDQfJkNGndCvXP1UsKBopRc81TR6sBis3k71yV8ndvJtSmsjVJr
Q4hwuYFLfa2a3eRXRg9XKxM3Jl6QE/+FPyob/8tMzQe7aDk8/Dw7BwLIFDy8b7Nhzd+TUozdodTK
dKfcEcOZV9TgFNR5zb2SW914ljySosoYmECZmxbI5BGq+OiFnuFO2z1BlccC4cF0qIQZ7nEkuIph
5ZGVw6M3de+pv54VF3xU5UI/lal2nQRkuq+V0+2KzjszLxz2GBS9nQfT4Swc5L8uAI3eUOpHVKYm
m+fdRabTfVD0P3T89jGmQGcXqOYeG3ATI8x4TC9KqCfakB3oXRAQ11q7nU2bvSe7vxoSTcQzoMYo
JeEJ2yar6AQhGkdV0JxJZ+xPDT4dlAvEd710fog5Ce5HTUeGS+Y8ytrlvUwNlLNhsciqlHlYDNZn
4kzG4+zjnnEVZpCoGNv5p9N70yNnnxkSdScjT+/Gs+wQo/DasMes2dcVTBZ0ljxnvsIc+Bi4zbU9
VH2EacEeYzOHp7tj+6T2mAhnpHjxfGQQ2O4xgcMPg+jx5vi2VcOKXNfvpZklKjKWUvto3Voy78Eo
UfDAg1LjeYpoh0JevJIWiU3cIsPOnJ5hNaU7q16WT+osbq1U1B85eUK37Wwl1+uQjd+13P1KpcGU
Kci0/twhQ9+vhHlETu5BthC4JL/5yhnvTJNVuRup/Baahle3B1TQmnHdsGEJ1sDdG21ueLFb5oph
SM4AlVBXsYenlNEvJNqNkUsH9hwPg2OeTE9L6nyjQnAeuyRt92m3DEfug2Xnyp5ZT+A/E2fECZ81
5mOqVyLqM+vWN/rko1aNFhUY7CODTSIIBTTp2tVsUtSQP4S02g1TdkUNMSh2E2WLFTV3x7PdcP6E
7qCL4pCC/N5EogoeBFoYNU2NrZZcq4LyjtGQg1O2lc9S2N1V1/k+YzCo9gAWdDS+RRRJtHAuvLlQ
hq0bQIj608QPcGO/G9eXsRzwZwgIc7joehxNabP019YoxovH1dNFupgBN3ZNfiGGXciYBxabAHJM
qZiWGQqKOdQDj/mtEuKUeatL13u3Jbn3YTkWw1H4UO47TQEywaBCYm6qVZh3fEs9OqMYEJ/0kmQo
2jAsSqaGrRXw2w8nS4s0hjlEACqa2vKwlJMqI4sbbbd2ii07r6fxZkGnYrKu1yKeLBaaKa93jAju
cZ5s+CdXP4vSHWISj+dDChPlHrex+QLypVExVvGaft0x7vquNfKw6kiC7R3J85SzrL0jK3Z60ex8
hCTfocuwS+tfS9gzLyVDyhu2VZYD3lGD9Y6pt+57thEf8DDTvmDvCa40LTM/lyovzxjXpkfTtBBD
lTlyl7YNxyokCb8BNddnWZw7fcFNOds8scYZVTC0ZJAWNyj8A8+TgEjdq8Jg738/uLPDN10Xu2SQ
aRGrsr9b0549FHcR5s5ChnrSiY09FzZHZVOx2VKJ2nhLjC0EaXVJ7kXpkDdZgMcNJkHevYyu0+5n
jaduCjyQh/3cxjQ7+Y4cheIgtNnXMXLUV5J0jNM0w8MSvVtehNE0TG89Q7+0jKu/DUUzKE7ZvI4z
bcYPLe2E42TQ7kXZiRtnAUpSZ0a666dVHOZetyPMUFwlmpyHa7+qrVfUW42H2CyedOq7Cz65eT8O
VP/Imd4vdtHDkhUYtVluQbRviygVfX09DsF3bSK0hsMpObqZM8TashrXwcStYRUmMSqddWozw79r
lKtO8+JMZ1fzQJG5CZZlmHNcNAHec5e8mz4LxmtNeuXFd4NPEIvGbkoWfV/4y0eKPzfCA0dn4BfI
ikZSo5XJ5RkDY7L3pJHtmKxaOygIUBgn0UeTXMwTXDY0m7Zs4PAE/hpnljJi4jm9EB4Ftay+yre8
YhuAVoGNaAlWkAdZP975XosObARVhf/WnKoH5WR5vGAgiQunbEv0rKm8aF4Xzw7jGzRWg0qjzfYG
diEgM+uNA4p5x4F231tquSVGBh14Kp+D3ny1MOPG4Id3uY2RHaXkI2ikGwYpA495ztK41yqdFVat
3ZtGacPogKSbFg+rL2gVbLwXAYtVYZqut0SKWkDEuhfRd8Wdm464HE0oDd1wmFZ7etdYT4tMS3tl
fA9Kb6VCVp2WH8TEg1r540eNvfd+Hrv7sTWhoLNuw6Pd2BrBrNJuiZjbEGpmdupwSV3sSfthw2C/
ZndNhpLzP8wZgyH0BPYrizeY7Wt1wbmoTrLq/rby+/9j638xtjZ1xyZ46n8eW18D5/r4no39z2H4
0/j67//yd1B68BsBAC45AI5jcTj8EZS+TbZdRtEMOVwMWhb+1t9J6eavZVqS80GiE++6TbZ/J6Ub
v5nWFv9CBexinvn3xtf/uD1uEGPsEVTAQJxX95dF/cBaXHZ50AlQur4yHKoHYFFJmPsEaP3h0/kn
q6//7DeZum4jwDCz/4dcqaohZn1zWR5RgunGdfEumlaFc5KN0b//m/gdgcV+Mxq7v72SP2SQpYOW
rFKU4jjM5Rglo37bTzUPDASwf/sX4X83beIW3E1X+suS8sS2e9DKVdDglF9lVX4lWv5V8J//ya+h
mNyiq/5xZ3dgY7TPHCU4ZOZgF/jsxPaYoBge5//BR8e1yl4/udZsfv81bi9FJbbhFQqo9rW8KJoq
2Msm1sWm+Bdvyv2zaYJrmrwv1t4wdljEhv41N8mbalY/g1kcs3kuWSel4knVM6jLZzFNfvy/f4J/
3RL49csswmQ9Jp8B+v6frwjN4LHjGa04siHDbgoOqGPhd0nYavmH7rNkkdvSYq4Cifp//8X/5KIn
TXBDePwKJvnr7UV9i4mbpZsjjvn2cYSXFToB9FrIE9a/uL/+usD+6z3i5OdUQJ/nrv7ze1zHYlzo
pgQZ0B3wINZ7d4WpJ4//wRv6w2/ZLPl/uLe2YIBJYxf1qKFhXZlSPU/13Jwb+Z99dH/4TX85meay
zlr2uLlAqnGhtSs+1hbr6v/h9tL/8VtCzvYpbwIvsPEM/eXyaJGm/boVNakWZhuj4GhI9AJL2mrX
yy5gWzw2AmnsgXc7R12qNi4qK8CCZzdn1vkJUZyxzQKDT8dIsj/6/df2k1ck1olEHmM/euXXQq94
SldjukYRSVipp1oPzYDViFbwV5YsqXe4002cLJaD9tbV94sMzJfSM9uTkxRIHDW+urlWzjHxgNC3
SxMc5oLrufQUPPp+GdnLZleExZsOS+QwbL1BiShB2ErzCIDVPkOJnL/T0QUHA2vBeQJleb8Udns1
+/1URJlH77Jb7Er/LMDfEnDL69GIAfmoE950OQ1i3wapuGX/tI0H2ArEKVlJgjFmrAIEA2sIDi6A
3H2Hjo+uwCKYJoUW1Trvbq05uGrwbUyNGuQEj8MlS3PIpeAKIeMqY09IUztEzMOss13jfiRAtb0y
dMwafo1Lzw9qLfIq3XxJs8m5UqlRIGy01bM7swjR9ZZ469zafEl47yL0Ziz9orbHldc0JeSueyIY
IstauNeVa2PD1rAgP/doB1d4Ret7TcuH94SP5iorOnHrjsWXbvCdjvABX2o//1L9nDwO7tqe5u1o
zPq+vVqqbTVO4pJMubdpWkHAu+oBDot94kQfIsS5/DAheYSUAfnGdB+bM5Kyz2rjyHptaongtnDT
5svVAuPGaEkkcseKiD6TXsTHQcVlX/WpfQYB718yPDm7MudDIAuyYKDGnK/uRPrEXHxzlnt5+R4A
7w3rjsYG1D1aEmuu7Qq5WbrVIWe5VTAfm0QQu1kyvWaJ0IKdaUy9D92jzGnDUbMv4M7WFx8w3hNL
ifWXie3izHtcdvBAkxBrHWa0wgieW2BXTxiTuH4cqSOSSFIdSvSKbAKtqtiFkUpYJBWafAVDolAI
lSnSNoQ4q5GR6wbPfSe57Wx91aLJ5hG3QiXGpCs2fmU1i+yZPOl0Oox+U3wEBGrtg4b7CH4LURQ5
5pRDPyUKu2cwva5yLQ+0vwOBm5o0832BurfuVjInulD26TzSspXGJxOv/oe5cm/ZtLBGXM1O/21i
APiWFrZz5S0VZyj7Gw5+Lc06k6GyiatzrkVGyTdBu16+d6nZnFUCe1eq3oxKWXwxSgyIm3CtMy/E
2EOEX+jNemy0GVv3N7hA2G1OqwBQLd/QaPHoGyGMRpmPcdzJguSRsdpYxplQ2c9GBM5mcGINxM3c
9WIb46vol+lAEmct8WFxIayz35zpo7960jOQHaDj9gYTU5n+HEbpxVmPZaoz2YqfPsdsyc9147Ld
kOD94lHo3WcjNyU70mqH8326ngYZMGDhPidCOWEM7ZUvviHWK9iI+3rFVp6uSgxRzTCabiwv8tAa
Ki5qTkV1lzFAjJuxCG4tikq2S7nry7HCDTyJhPWmYtmtktOtnofpYGzPXcbvLHTWxUfea/6tT37y
R6XAmlvTYBCVNmOCtxPrrEauKBg5yfsY4C3Tq6WNJwJcmbWv3Ea13wVkjo/QxzRZMe/oOXMyu/Tv
DZdBjq0zHnA4KKXk/ADg7t2vOXx7U8oFF1jHDofD/P4ePrVkaQXuHFw/LsMxkN2h0hnBFUvBIWaO
bezO/GrJPglmQX9gO92Yv2ckZIqmQukJmKxPNvkcMq9uLQFbOJstny+hFreILtTVrdleVQaz8xjD
NOOM2rCJ7eTTyZMAC7zLfsCvU3fO8reh9I2f+sxpNW3XiKOvxk2ZDPlN4ah0PyENcMZRSYSaNjg3
Rers0UXWCKIqQ31r5UQcWhVNq9t+IwUjuF29pImV7snI1vo5GvmGC4zcUoIkcJunSaRJ5LvNf7F3
ZstxG9nWfpX/BeAAMjHlbaHmYhWLFEWRukFQlIR5nvH05wPt7mNRPtLf993h6JDDpGoAkJl777W+
lR/9ucvumo61RwtYPQbFQ5+gBFv3qui2MoYmGuR9dEE/oH9RRtcyxYZHgnL61k2adE8fqt/FIUw9
9JLaua2jWxnJ/kmL4+Z2GsP27MfzJ5K/h0+Ib9BnTiS2mLNh7WcVzbigquyWBET/mibPTkWSNL7h
7wW9MUQi0Uee58e614O9cBlfIVyskLVJGLUT1n22xWDH4v5Fs4puJRw2vQXAdtCiMH0kwzk/1jkr
jp65cDZ0o1wQ6Awj/1xkbbOBVcc12FJ7DavEHkFGuEBXiWIbuz1wPrPe4dFaCRxEw6ptVIxqM01Z
zGKKvIpbJFaZB1QmOeRDpStiup0F+kuK4Xrqq7lepSUjRDqPFY1Ayx+qbFVm4mOTiew4VDI7onDQ
S2xRuOxl2nTrzgAOmOLeGAvHPk2DGLOZzSetWf8yZ/DvK0xYMLGTmFR0M+qz8DjESpLMLjK/d4/Q
INDO+XaHMo2OhILEtkIT5Hxvpjhkltgn2bfSolVmRIFzGLFewciZVL0YDCwdn8zIuj65C+fLa+u2
vea2g0AqRjVA6pgbxBD0wtrE8Nsxc2XtaT67iZ4AwhjTD0MsRzA4ho0/gsM1Hv3SmfpjniISYgzx
xXS7fRnHaJQndJamBRtN2DxfLBz9nWXF2tmQOQNqWtkkCZpi2vGcCrkqYkzOXeq2e1GR2DBW/ksS
WsmGyXeyeWOXFE5lPEGZGy8dezQC1aCmtWOKTvNUKucLj2vwGqQOoILEaDScU8yK41TTDtFo6e7W
CTLWN9Nm+UZT0XlUS+awGkyImeuSD7xPMPJhMaSz9htC1M+INcXe6XKEVxZOYbJ4fjxhM1IPzK7R
0z2GCtYbMfRnEt7onbk154SWo+VlgoXKnHPmXJGoujjxwFunVmZAFQz1u0INrFj5d38wAvmFWbUE
pjHWo57+8f04gQh4Bng/dWY8djrWl2U4PjjRS5529z6Nx+2vS4yfKkO1cJIFr2RwHmd4+OMLNmZv
ZQEOmH1fcQjLfdTGMCPJe83D4qSZCMF+/Xo/c2eXF3SsBVpJXsBPFP285oBj2gl5I241aCtWiWId
NXlfruM6e2mJDtww8ec8aLnD9W3bGYoZyHIoBmPL/FLzfHLrX4q56ndjw77+6/f3M0yR9we3HXiI
A67tp6K8JC2MBmuX7MMsM48037PvhSRMezW0tJWzVYC4fpOmKQ9SiLj40tucNY2Ed0zPWnjQf5jK
FPnRFZjyJ0Hl2UQls/cUSefJFLCv8prpVGI3atP2VVSuWoa5+2DJ0ZIjhevGdDL/A+mK5ou0ITKu
MBj0O1cznDuQP2zA/jTCPo+i+PPbrpjnZK96A3Pg31E1jaWKfXc3GhYnSvBwtgUL5d3NEXRAldi9
kn2LQ2BlaU2xakdYroM0n6qIwGws4fBVgD9srRoIU1D/x+k0zHugycJp4pJwm757B7DRBxtYa7RX
1Ns7SwuKU4l8+TfLwE8dC16FRgWBZuQUgg5/V5J2Udej3i2ivW1yeKbDrJFGZLdeBXwhYKJcyNUU
Uzxg3Oyffn2/iZ+/Y44ocun/4BYj6eHda080v/saHd/ebIbA36cmaA/N99XnrONojL/Amm6VZqnH
3JweEzVV37XSWlSYvRV4bZGH0bLe1u2qSjsXvQ7Oky0SrxoFYYCHGdLJ18o3/Pag+Qxp/uy4/Ldf
/bt+tWHptEh+0a+Ommb5BwnV381W4s/f+6tb7bp/ENTCpsP1X3rCNn/lX1BIZfzxZ5Na0D75l8uK
P/7Vlpb6H6BuHYM6jgAg27Hc/8RVZbvvdwFaKUSZsXjYUio6rO/aP5ETVVaCYPuQxbDbnAAnNjZb
xDhzho8fwYNOYMDCIhRGuxwv3uRU/UL3K8xi+jjDKarQhyzAmiKxkQ8pY8IFnvgCh2aEF9KZtPJ5
LpMaOXkTR9188iNn6jZ5s8wVjRZgnANpYCnpfQKhCRC4vEHgQNDIDn0bCIg6lKpZxWR83FdLgnQd
+wReDAONo8U5/saaA+XkHwtrpDS30ffeoPqC30CiZflCMue8ZU/CXkmNeZg61NwrOzQ1+oXpVAZd
/cHgKK4d3TEcjNWkYWf72gcysLcDei/xiNg9iDZZF4zYCmjYWM+hrjhLLy7dNjyhdE1YnAe6A8O1
Eg7SGSdwB6xBSgvdbUE6VHBParK9BUiTVUyVgoyzj2j6VkdmqUvrYJjLTwZY0Z2nEQliDpwQr00A
eAJJ/hSSpsGk1QnWxuDOkpl/Yhu4wlaZ7TMGYCtFaD5PwW3voIIvcGFHq8aZKmZdQeU+zejGtU1u
DOMGQAyEMHtet/wb6r4ee2hc9RfHjRGhJHog96ktDQo3OnSDT9uCoBvlqnSX1dmCVXJT2kPbsu7d
GMS3XZ0Q/24rsyqvVZgIbpjSAf2D9wybikJiak/jx6S0kic9JMHDSfPQkyD8vTZKrG+L9OveBXyB
Bmas1sjN1TbEhX9oAZE8xxZnQ8z1nBKcOj9EKm+Pps/xwTDS+5DD7V0/tnmODob8SeoAgIWDjYor
P4xqesC8TmiOplTzxVoc5xkUiTVytAhVDqmr+tBmJ9QjzaYpTWTNc5R+LHrElpVmhLtgLNSrDdUr
XdWkrV57za5egp7jA1j8Sb+oyWVMy4BXO8Jp4LcmPdfv6gZUyQCP7lGK9CHWSvFsw2cJltHua8Ru
+2i7PFQmm+gWqpJ5CPB+MS8ZwU7I4ZuPNv5lpmuyUWWBJaEPg/alnptNPEeER4eDuUrK4dSboXWb
Uv9tZT9znrc5QOzrwEwOhTJs/AeO8YweAD6Xk8NeE0N7UHGC796clNeZRfPQdEVwKwer2Ccykycg
ifh2SKfAvFdaaEND40LbKn6q8jB+5oqmu3Hs5Kkr5nTf5TmIE/jyryXVrO/5deAco1rO18pq+5us
5eyTRcicVn6JcGGK2wzThSZZVoBxnolKl3dq1m1OVTwS+3SsfW1VulF0zKE43XZuR05sLaNPIya4
fiWnQT+XSR+d2zCpHjrqgcW9UB5lQj9IAyj6TBpBTKFqtyem3nCrx86Jj2gVZrE1sjC74nr1DxDq
h107Y+3SY+Vixeut71ZP34Ftefo0xjiTAqUd8qTEtYaLA981iJQu1BHhYAIy8uAgVHmaLJ2JsZKr
MjG7r12OBFgmJOjpAbaN3CppYBsNNJ8od7Yi1AHUj3b1BfZQd9LxaG0ZxkeenZvDXVxYcNKIutkX
dSfv/GmYnjpaga+Wb/R3fCH+7ViU3afZmbCHmUO25jlp10U2xsDkTAQUZmzT5+2K5CMpK+mOy87T
oi3xIk5SfgWk1e5mNxsxWfq6RPDGOLvK6vYKw5TTap9NCzq0D1GKWOL7LEKlwZ5ArjPplIZkzz3A
rejP9MuvjNPVRRQieAJZnKJtVtV2BCPZr3Db46mKEv2s2kRdtCITd9PYY4c1SHG8KYqlR5aOt2nV
lShLeVCPCHUpYwGGZB5GuPEQJUZwLAuINIGLZI0vIz93SM0plVhqaPecNNuKUembxgd7yiyBWUnz
vaayp9cwHsaaD+0ifumaON439AC/IBTajHqcHNlL1MavCvE5BkdwSJE+7ipyjB5wGjT3ASaHCxI3
Sl5gPSBjpqT62OSduowWDuGe5tYLLgmdHQ07VBoVVbDi6XFu8mGYvi5KoMlLgorWYW4NRy3I+p2P
IPpCb08eRSryLZiV6nGgJXbFd+GvgTjNOxmN4R07W/lsq6744ra5832KFrGU3TbYIVXwdcDQuNAQ
yL+jQTjQpDhNY2OtmXq3nlbwPj2lNdrBNZJ4QCCc9i8lfZbU68UgAVLMWnxcYiofyYdqNyi/iwO5
CRFiNjtOvuemUW1JXqg+uUFu2xuzCLIvMgjcXV6N/rkzfPfUuzm1OtqHQ6hcDuAJDZ9JsL+tUqR7
l9bU6aS7WXNOjAmdN8YIwjc12k2tZoP/T6zLkGJy1vq8+0R+AQOYkqgHr4Eqi/9ADt1dGTTuzayp
6Zsuu7Rbmqxs14xpglM6tNpDGFr2MyURSw/aTxOxPtnGy6KNpGuefWJ8dLcAnZHLCxEl2AhyhjaJ
m07GKvYtd+e0xds9MUS0Y5RGy8ggho/mjvuS6DNZLpF8ofwvzlqQWx/cIGhWhj7Km6FVaNODSVwJ
V9A92GXn5QIeq1Qau7ntaFHl0ULoFWf6evEhEFQINUbDaxEI+dFx234zOlq6rarC2mlImZEU2nKD
ik+s0yQio7mQ5WHCX3LnwLdEg1yniN3ackah1asPhhWX27xqxFYPa+OBiVRoehnO1mviVwAhRD+q
uzSA80nrsvAGXd64fj1w2TNTP1e6cW5NezyqVrgbAw3yN7qfoqXzM6i931Z4nDRiCpu0wd3lT80V
v05JfmVZ7anlxH4EIeoBf9C8YZjVvPNhnHziLCAeRqliukGIL767mdY9ZyCqtyhqn6wqdTZarO6k
AJ7E59MXjQ2TLrpGA2Iw1Nc0y8paO9i5aCKPZInaZ9Ou5teorDOG7KAPj6JDOVewvRH/FXBrYn/P
4sS6+pxNtwZ28lMHaQVZs1s7MX6bmfPHyCJ8kUFXrZlsPEK9z277oTdLpKW6uWO/y7c99TxjGYgX
GrrMvQBGcusYzsiu4ETPHNBsNP4xroFq8veI830voNRDW2vURnKw0sDwuLPTK3LIPmTkMsbYl/SC
42vfTGSmJsO9XSO6G2Y5HGx9ym9bYB48J9KuuTmU85WDb7ihLBO7BKbsmQwgDtMjJ9UcfJU+fOj1
NPioJ0X60RScAc2gQVpsQUC8hSWgTjPGa6zSln/QnbKjCaHHMO2AmVeU371/oICt5/UYyPgYt0ph
9OqNqOOIqYp9VoEv+CaZBTaYwZJ2MlxCHCoA1D0q3hFi1tFKw+rO1hp5Ns16uqiqNtYqiagvg2o8
hvkwo35rg6fZdk+xaT8ENl3QTkSXPLIMPqV5zJDqfYarLlaQ8lOv8m0QvE5mP8EIEIeJ9OJVP4Ry
XXXQVEo5v9QhBF1Hu3NLnC8q7O11OhtQeSp4PEWbDzscdzTraXSPlAinKDWyTUq6HJdFbjt6ZJ5q
VLeWKYcbLY1uezOSZ6zNz0ZjQqrs0VkGSZKuk8St4YSmfDHZoOBl0X52Je6WwmGeHISV3Oaduw0R
ph6Btd+GkykeZY1n2XPHIvN0O6+3i7jWm7VxpvfUYUrGcLHCD7uDQzCs5iiWz5Mmxl0czSVINHen
fMu5He0w8Uo7T84AuJMXjcgf4Vj+Q9Y29r5kDna0RKOfwyyN1n2ApnF2a7a5JowOUem426lpZ69s
IBZOZjesmNUGl1xL2dmTeLq1dD4cYWKbaG4z6oSybj27hAj2t6r1H3RE7zsjqDcE0QMoRqRj/xxL
FfomItPOjQ4xKXsc4UZQ1/XsskpbAOw+mHpevRLqAtun7iDX/PrF3ysFlhe3dUHugWsRjqfetUZm
hNPYmcroYIzAzeeYvDi8eiFjD5Xc//ql3us5eCmJREaixtGR0r7XrERVFNtjCBFoAc7lG56RCZbP
FBTffv06PzWclxcyHbSChoCjYr8HQCbFNJl14gSHrvSnLZNI82B3b6DxqIVMlUDLxkWqY5c0s5dy
6QezqsCHIpd5Ka79kHf367f08yV2MHczHCfFhpr2fQJWp7duiEo8OFTADc9vjFQZD1TQuLSZ1eq4
HF8ZCXKdDcD2b6/93/7R7/pHjr1EYP/f/aP7sPj67f8dmp9SRf78xb8aSI7xB7cR3haUajZuBNSJ
/2og8Z9QB3EEo09ENBCP1v+KHfkNwwReZ9joGZcG0/+KHaEH6QazkCWG5D/g9EBif986dpdAHjTB
SAKVLt/fVVVNQyVTbD8auHk88WHxQSWijTYBupJNJKynIev7c6qV+Eq68okEU+2gD5zFi461N5vD
BTBlZneqz/Jr2umPYHYZuZRpFW8Lc3DX9GrkoTaYkpvsL9t4Yi2GWnMpU8bXgP+uUCvqFyWzM/7f
s9SGHQdpf93WMEKYJ+FQ6zug9nX0vdO76JLxPXqVU+arLkcnpGtonEdLDCsscadC6VfbaBBW1MNL
MdI0sZIa7Q7NjLpFDrDM2DJyNZfwsYsjR3AaUNJLVCYq4exo9Pc+4uoVcv+tKZJzN81XEzuyHvBT
daytxjB6QQNVrAvOQ1abHNPeeGUG+VRNzRaCAoEaWSgJSMMvUuPVH3SmB0Xjz3gaKfFb+ZT06YvD
zJp8wuFer5Pz8g20GZogM0m/xyU+kSYACCCXab5EUQAZA7YRJ6WHQA73Ltp1DzlfgKhZvQ5+gmgp
NIkXB7bYoduYSXLytKHhi9F1z7Siowg7wdlrfLDD6X4ozadQJsdgTF/qKmY6Y12cUNb2iinvxuQD
LaqJop2uZsq1mmSLvAvHgmYmRMAycxrbEF+loLcoCr4osjcIl8UtAZhCR2GfICXqtL44tQzzN29s
PDPMXjqDQDV9Qp/VLuy35bWAv0wbTpVXhjXXVgy7LpxPb+oH6Nun0ilQvSThd5nyY5YRnRMo8YKL
s3cLBY0SRj87+/Q4+wgy0tZO15GS2jppeKE+cuM1OI35pqYUJWD0sTYR54TW+JDp1nqcckyjYd2u
GeW8wHBTm1SMr24xn3oRRF4cAotJKucpGvUvbiVv1RAZns1UaxLtfra6GrJG/zBTSxKy23Kjyn2Q
cY003WXc3/Ytxuf5RPYE9tWB64nUUx4Vp7rNOLf0/0VGR6LRH/PAeFUS80w2Iltvg/RoOP1DVXcP
5ph+z3QqVt0u2jVEjQfpc+hKIipMhFVogWwt9AwjioAZ8L0buX1RyN6LKscFblqX0jKdbbv8Hp+T
4Cu6joO0n+jMTXt75HbUjPFSCq38HPsEUTlxOAFsZL4sl0lzOqJ5mCqTE43C8lot42kKpP7QZLj3
xl7TbpNwSjfVXGa3uVZOVD9pf8zCChealsrXloH31Nf2jeEm6Cc4QEcVCWQM3+K1yshroBE8vPhO
gS8xKEVq72Jynx9xBD8C8bFxd5uNQgYiIuAR/sXME0C8MBWTMSW9zJ5goUTrsp3qTWWOobGuEblC
ESBu/OgWLaJmp7qkWnjN6XpvBs18LDQDLWBnWeBjrJcxn+rXPBcdT+USj0ZnxgWisyoXS1i2uMsB
a/hXo8UGGeTc/kAVXiF2lRx7CVYLe52AAmHAtUFFwLvwV4Tm+VCGDH09CtO9NXWn242g1FdT4jw5
mn3pqK4Ofl9/14b6xFj1z/35/wyYfj8XQGEqsMihGF6GDD8NxjgUmR1oogKeDSpNSUcGb8p4iazq
TOC7/ZvDJjvPj+NGXk2xoUnwVCansXeiWhzbXW7DrQV1zjA+N3DepjJc2ZIF/W+b6f/HsZbPRVwg
MBehk8/E+J938jdh7YBJUMaEqIFUSl6Uz2q4LMexMUyebFZNceBP+vbXr/k+jertNYGu2UDcAd68
H/QFMleh29ClmForREvVPxQQCDzCbPbDIuhZPm+azqe6YQH89UtL+fM3y2DHppwlIQ9twXIG/Nvn
LZNgmGGzLRHoWH7jInOv8IrCZbk4xUWc7FGcvQ7IT7bJ0PfHmLJ2XStwWJRpryFB30E+n7oAqfiM
okwtytC4qyEhDKfBZvlGfI5xkMKrKuJzbtfbzOrvxyx41K0wQ05sXjqXyf0Sb7SzKPCfA8g82PRY
Hn79Sf/hFuIoC8zYYGr9cx6mwGCeFcLM9xBKtmahXxHhXrMZDcVvXuefvlFS3pejFbXRT6NxmLwu
Dt/lXoUicGjQ401GZG50nGar3FbxGsINUhIkv2k/XdEZZXdQhCMIssH3qmddXo4qccIBwhDjKQBU
whype9CUfZF1vwtdlnurBDkbBKG9q0YxPgUWmpwsEOCUoyk6dbAM7/NkfBwX8SPVuHlsyaTZDOBj
TmYeffcjem55gjxhcaruRi0GMDU/ukG3nVsklAhF9+Fk7cMQLFKQzYgGy/GU0LfCXz5fmRzJlRD8
3crVPtdWMnmO8Vu9xT+sMNRDSF4I9XKE5b57EuGfFpUJEW0/D0xVOE6MrGwWibwrbZD7X1+090Xe
8gTiATK5Wg6Wi/cOkloAQaT3Tnp00t+bDfLM4ncL5tuT9INkgo9iG8hplv/Hi7S8h789aVFY0cXV
9XxfYBDcNhFWbtOfKV7FK6D7addSQyXC3MOfuWC4DjdOnh610f9E4/qLa/c5UjImVm4ay30fs4mH
itWpnLKzYQTfkc/JjeNHyZ7W0owODuEcNrnmJo1s7PDlRxe99ApGSHBgxjB5KcbIFbIDpAyqKrei
RiMiVSV2HbrSlS6i71bOLVhFyRkD7DGxgglRYswBFYbHaBmlhw4o8nq9vS9yrI54+X6TUbzQSd8v
+lwLTDAYo3R8WeLHLywXSP9Jscv3Rkqh0FODe1GL3BvwAp855BvAKx2v08m9ZJZNV6+p9RVYuNs2
5l72E+Y/dt5tBx+fU2sbxZpxzdOAEHnt0mlbJb198TvH9hDZ4EsV8dqqWYlKqLdrJ54edTG8zo2+
YgT+YZScDlXFB64JPgPI/DhxECOWLyx3NJp2qhzuA8uGl1Vzf5rlQma0ewCQmhmvSUhRO4gAj4qx
6G9iI/7hIWHPWP5nEB0p3poKf7uphgDsUTuQ4Y7+eM0RB6//wNsx9Y75WvCbK2L8lPTAc+KyC7Os
QVt1f3omK1NOcgka2NeiyTeG3eAI8OOjz06lDK4PhlxQoww/V71gmYpjToBBerYTDoBd4dtYkFXp
RVlfbZQ9w7sjnZVmivulSYwbrXdvU5U1XogHGbYIFlVZEtgTz2Q5TCdklmzG3GaBTF4YDXFKxRYR
z3S1uxzedIH0O2o3fRu725ZL+lZezuYosTnzg6pOjraGHzaG1bQt/a5dpXj70VqO17ciyCcnYD20
SQGScXiIWgpJFyylNyPtBKYxPNRAEUjagNAu+weRQB/UoiMNQ4TbTgdhD37d8geNoCAy75Ybsuz6
rWEi4lweo2a0wOwMD3awFBAWonvXRh+dVpyWdD8+jxV5PE7JT9ea9VRBt4Al7Vc3zBdfUXyuh44v
OE6jcyRRbKuRo7iZmk9x2N8zMLY9Ceykz7Oj1sfHN49HHfAAt216pCjeZT47S0QYDiKLGaNGe04N
63PYYBpKDOsCHHtNf37ylsKIwU7EnBpFI8OZS9qaT6JGKf3rJdf+h8ebsw7yEn1pfJEd8uPjnU6S
KYlpEZLsTK950983OvteT5kFKC1eL+evt1K7aBWOFMVJ7+2Zz8N2Ow3NsKpifq3KADK2ebxRiVq7
DIYduvlB5aEXy2FidNMeEIhGgYawAoFetKkWxWkFR+5c1grqdMC+CKkR7R1rOdBteREaa0zcTo+9
5Lil12DLbB2H3xjA0kldTtYBhSH7YQg0z4sDjtlO3D20PStoLdr72qUkVV167rvu3rQ6ONqpPW4i
6OHraphPWTg8ACxjDA47bWUV06vdMHGqy/beoTrYJ5F96dlEKDK7B2mP1+U030IB+vOg8t8O2+86
bIuI82/36s+ZvcizCngI7+RZyy/9S56l/kAWrLC12ksX/N+tNWX9wfFBvGur6X8gFjVoV6NWZ/Fc
/p5/ibXsP3DiCiQ4BoccqTgT/AetNWTAP+6Y7JNMh2hTc4xBR45A+sdHqjZsvF5VEB5nSx8hZ6Uk
YLUUML6AUWmb/bNO2+Cicc6+j8opv8zkeMMozXSw9aqLN4YT6R/iNpkneEtjchsywsQUquWk5zn1
blSRPOLvgMDaRwQPWu6IrqkgeQrsTTLQvQmt8NSnQ3Gjv7GlMNXfoNJOrk4h3V2mq3C3kHB3NJ7M
loOlRsQRw4LdHIX1IUG/de4aBuEzPlvNk93U1qtsIKEGb5f9CUJxAekQbb/HrCHwJCld+HfokBDH
5t9zWEQaHmnDeOj0Lwm07RcnSd3znEj/7ZzbMmWDEj309rhN/NG+HWBhB2xiKtW9Jd/nsGjj90kt
tNcFifjdKSMcNHHuHnAm1t+CUfgVIMDSuEZh2WGMkjVnRXM4xomjowNl+ELibiy+xXqhe1AJCWXE
Z0AvawrsS6DnwakpZ+0VIQstEjwP4qLNVX6YouqpR99EgJOwOVy4/cewbNsPCjYLlGxtrr+Q/xk8
1RozAK+zzAmYTgAZZM4V26qbHzC94W8QesRA3lILFEsY9UtF37NDWzR8Ypgi+Kbz9Ato6nav5giI
IkKH11nv0ptIr2+1ObCOSd2Wx9qf5xNZsr2XW06zdaBmCdod0cRaOHWiXqHzSJ5UxGloxbfU8bdl
WoNaDVbIZDg+zsvM5oOOoGcbw+9ujMgCwWPp4Q6DQPpQ5Gb4CU4xIzDEd6DDJmq/DcHDIKQ039Lp
dgiZEFrBDXioarM7QzlcyOKFLrGDGr2/DWdmEGkwoUgDXhYyH5TMTC01Dt+jGNKJV44S4ESeNvOu
jMP8GtlglMxqcm6CupiBDU54Umo3O5fYMW+EJg2kGtlAoAcdPmdiUS6DR9ydnOUUcpQv1TiYJBJg
0ID0SwcJq2i2n2EdQ8F0zGBNfI5xmTNL3QX+FHqDq22IMIQaOfVru7YuYCT7VzKDkoNeg3Ea4CxB
/2s6smLzcDzNc2s321i1+UdVxP4TybCBdvQrUbGv5Y7xtaKr2y1Iyg7I+FD4m35KjOcWRWTuBRAZ
7wzgM5/rCeQdJ1HjJampFJEitNM96dWpuyd9amhW7EzFPhJTQ9KeRO7jt2R/rDrfkI+y18NTpYfm
FwL/dKLPTG5az6lRdNGrdj/HJI2fE2ucdMRziXqA/8GJeIodsI0mrTg4dkFTkJiaZy9WEKqPaDu/
aPoALrOsJTZHe/pmlfXENN8winzju37+FAddY3hpDXCNi5XXz61jckohTRHGmk8fMtN6RtotZ4ib
UIwtDbj6Dokh7GpCP1t4USB+CZg0N25azrh+2DTnvmvWo1lGaxOgCr68luC2wnCOlt4sROMwdvke
0EcVgC/jFU0+xyNTVd/1JPvcCwxUuyLSk3GtqdY3UdzX+rNIQhqgsOc41eolONccJhwSkjI9BBPJ
tbQ3OoSthVw2/8jki3Wy+BOuvIpIWlrwAyua3x1gCuUuaShD+RkdZlnvTQ0RBPYk+pXoxppbs6m1
18JyMBU2RtwjMYEPiUs4UKtYCoXV0DT7rQZC9DNmqeEb5OnheTJz4yzRSHCOGcA/r6RFf9BTvqwY
WSs/WRPKQqclHPxDiJNVeIZefgDeWHK8VcOptiGwZmlSre3cOZrlROR2niPqJN2R6XPkH4CkBxvY
kNUO4NEDephu19QM15cwHJCDwCkd0g2m3KN1a28qfZy/zjifsk1vENdayA41ZREClEl1N74dF4Nj
dzLTys5bz6yHMvo0a0FK94u5e6I/uVOCGGYV1oh/26eum5r4FhqpthIqtm+NePC3s5HW9zbh0ve2
4QRXlsWRiXsyH5iWP1pmnt9XuEzuO0BYYqVHsf8I7iwnPLJ26cAiezwuAaKPLh5MFqmBx8rFiXHV
scleqUXRPwGrXySo5kXhQPKKnhDw2KoDlm22PDiKU0SDVXVbwiIq5CZNll1ipfN27UTbGk0a8sUw
weJRR6e9MurGvqkM3j7EWHG2rJx6qKaD+8F0a/sQRwkc2E5zKzq9fvhNzhrMWy3osh1g9OIGxZ1/
UUR3fiAwwDkEfPDXMqowoE21tSM0mMgsv5o/o3+B/jhXGnBDI522sQn4ZzTablOBxd4krcV61EXG
fBLt7BxAIxc4SOMr/oB6ZVVC3vpFCoUS5wGpLbN/ALUozvVYBAU5T+ZiwuuKazA7VAd8nw91MRo3
ZBAhPoWLsyN1kjY9Id5yI8Rg3aXgdL/6rRnto1HD0FNXY8nrkC91nJAt3omkplSdlDr0Rtc81n5B
ophh9fuFsA4guiuAtpWOAv0/kMFDXTnpa3BPIZ5JWhV3oKEzdMyxJL+aLhKppRFBSVVq3nZJBrjN
UeOhYWNkNCiGCxE7r3oRqVeGdYL4hsaqnsg7Dz/rzLRIuNbKXS5D+LdRz1LD7bfMMcxUgnLSdWcb
9XFyJb98+Fw6zkDNYdjPArT/rZiIKmjDZdEElSai3TwMOJ3rWojiQz6pp0iAE9v0oRuWp6qpOsPT
c1eEKCwH9RxpfvLBMlRTXUG6RQCsHVWRK2XbCbmssVFBLreJD9qVysh1OLMtaU3QVBXffCFm0NhV
sIavRtaYDG1nWxLe4oV5jvI2Doa72RBFfGrrtMnIXdJC+mfSil4E3SQyl4gusDb1QPwOAQz2SE42
raQRhcyuCHC2d0duWUHZ7PQ5EqCXyp+fOfuOn5JEy1/jfhSPqu2cB6MKymNVRQ9V7kybTFbZwama
0nM6nIhOMd7b6fzMAvidbNCXuLWfnW7ovshiob6ZhGqvGqt7dhSlj+246RVe6wbmk3bDxYFTBkEG
2W1bfZezRQ+sLSu43Hg03Yhcqwg7HJKbO2kNNCE7UrarFXVdgAvfpgudzWK+C9GpRYSXDVam/beE
+pa3UTv9poSiq734If9vkcKnF8RIeYDJ6O9F1F+/9lcRRUn0B10rsBzW0n1lPvjvOoou6R8wdggV
XdQG/9YnUHXp9E8RDVh/WmD+XUiZ1h9QLmiBUV05GBZ5d/9JIfVDGQWoiAIOzxUSCAMVBIKIH8uo
GQchYrSOlIc+zWYvj8bujkeotf+HvTNZktvYsu2vlNUcMjh6DGoSfWRGtkwmmwksxSTRd47OHV9f
C0HyKZmUyKcaX6uyWyrpUohAAO7Hz9l77ZWa2u7jixvz24HT+WI075ZJU+jQGH7d5Yxd5ZAX2Dt3
iaGbD5WDlFL3Y/hIL0syJKfg+EAikPMUjpk8/B8uzeqFz9Vj+PSTtMnIBZGXwrmbQ/Ilq1DCnxj1
BELFHzxgEjDo8OSY0rLJqV9q7l9f/sfe5fLNQTVZHHzxh/DDvb68Zaeki0JwuStKfCwURmMP9rEn
gPoirZfLqZLouV9f01psu3914b9dlEcFVRODIN/mMP6yC181GFnjJrTuXJLkHiroH0eLYJ12hxQq
fGx64NLoBbn4IAbZ7ZN+6J+9pkv3heFxH1oPMybiq0wdOkOyrpNK6jzhU6SsB4BqiksQC2ij0oUW
suoaHAYbRdCR/dVe94/j1x/dwF+/Bp5EZmEMtGjIvhqOBBMSceUnFpU/6ErgDs5RFUOudkGnxAMS
hvoSwkf3/Ou79+Og8ttVaXywDi/yoNeyO88gtUq5UtxlYhQPQLNhG/hV8sXMVHunxazuXacR18Rq
kMykURb/xo35Y8vwfH20eOCJPTPkuXn9roxhWOVtrgSKVNAu6fLCQN9Vt/HYiutff9VXre5v1wp5
swJEhozyXi0CZLr3lWkO4s5JQ3VvgFjNd2NKpBKRH3b3jLbYeRpNb3k7TbwKDZgba2VkSIfPzJ5f
f5q/++JoplgtAdHR2nn11FoO5mdYPubd0Le8JI4fFfUJAKo5rug7h/+Hl8Rn2eO95H/8n8ZhosnM
1LBHC8cS4E4Y0sVM7LGqLwe0zZfk8ThHe4S5w6bPUx6iz70u6WDAQsbxxFgpAxdkeKO6x/5ALAFQ
9+DU52O4hekDniQZAbFUsDzSlYu8aLpA1jgUvxmqn625r950n9aaY6Jcg/v1en6YFXE0BDoUd4CR
KOlnH8DG+blRfdl8ODNIimBi3dPcwBLO7TYmpjEF4BS2B8Zq+Hs5ALT4WaYZJLaIzO45kKa6//VP
+zeroE+YHtZ9NBpo7F69yQZWrNEju+fOZeKJtHK5zaKRzQdhRuKhLeTvnuxlB/1hCfTg5IHZgsuH
5xTY4Ksrln1sZWauu7upsetLty/dpwiKGP9h4+UeTBtnpu11HijrKJJbc6SFghtLh2/SIceVble6
f7brkSfdZAUwDV4CzoIsnMszcb5FHbuGB8uCvno3+sCZhB2cwDqRBwat9Jr+S/2b2dRXpcLL33sx
o/M7A5BzLNrjr+erM6dZv011fFcvnfyw0bPcZLgZblqUbf2hIqJlWmf+SByH5RqFt4bSESW7EPbV
gl8xbZOQyiZcW7ietmbZ+7txjo3+kHgdNXslOOqvaFCRqmLaM+lEZjIZb2Gkx/3G9CHRrKaY/ufa
Cf2k25iWyZuRddOwZQvwaB4tGVZO0FR3mG6Sy6AraTyVQX09ZqBviMaTjOwQJhnvBXHHN6LWxScz
7yAiUQcge9MzCnKsU8mzZmRAQLhOqk3as39DE3ORFhC9jsfSTFCmE4SAMAMvkrlx/YRT5ej7RvNI
/y8j4zjyfVqLLda1Notzj5nFiFegdGOJ3N4LtVx7mEP+ZEYCYr4quz4/zMjIiB6kvpZHq9WpcYwC
4ZyseIDv1YzRhQnT7Y2eOMdh3yBV/Y4RvSBlwO0rl6QdGijrMomb5hagR0EOAR3jaBNkU/gI1YNt
N+cZwfS7WOpr4gtbZiTx9gx383EA8+lq130is4wyoQpYbSgBWYjHhl2gSzV/TPucuTcRmBLyCaF4
c+zNCv8Etj8f2JkFEN7l2DSYPtZAPBL6yrPr9mSoMBC7WNdlwig9VcGRMMXkekRV+CkA+UToGja9
PS0EuUEvGl9Ly5E7iVKsbtGqTAQav6chheaRRJYNwlrQy31dgwVvuz2TgmgHlrf+WIad+762DeJe
vSZ55kFRn+MhyvrVjL1gYw78PLSg+2ovcVgyGPLHNQ9WadrxirEkpijiGfUKpdmz0xKMoNw0bh4M
N0jzy7EKuty5oGUTlg/+SB875AFAy+lvSh+4IyNAjczCY3bqhpHF/xXWZDFcJJcYK+sq1eTF4R7M
Rdi8N7Bb2HzcPAOBS/upDHaGuRQ/s6vuCUTiTleL2NKMA4ohVnDnqQ0m39528ME0qQ1R8VYZHb8Y
DEc2Ba3xaI9+yLoCFTjdp5qncpUEgs3UgYdFSq3wmw9wbvhlPTHzoxKKB47MhEc1hROPVxWTCdHl
I0t26sR3gx/M/XrWnvMUudO0ilOTerUvliluOaG0i+bwcbJIgu5mUqe9gaRug1bgyXfKcFtKFIOr
ljc0WJfER5Ma3Lp8OE4c4CP8OHocPKRMuS7rS5KZrYcWmRL/JVKlT30/sj6znBH9VeBPxGwtev5O
PJOPwYSRwgdNGX8D0zkkusDl5kiLnXrVFxx2EUyJ7Jo+LUsMVoDgFLcw2cLlfGy5Hpt6arCintdI
ajg8OC6bqE9PhXSQAFJDuNzKUDrioesG/vL8aUvckhmWHUfd1pSdFv6rVN+251okL8hGuKkIUkGs
O2LZnflFRrgtlxpgygOpVtDmrEzfDynHDbvISJ5eXPlJr4hC10v1qC3uPeQjvhSvJFfKk7F7JjcU
rt7yV6PUTQfNm+rTzEf3KSjYRdHXdc9NwW7bhnH7IctLql+Vdvr+XCjMeYuhhkgP78lS1PdZV/DT
tnwYZQXZs2MXPvfCtyFntwvuPOGV9urIvMZlktcnHiN+O2v5tIix2Xg6GGBYYdS9iUO9Xdd1GyLf
zZsP9GTZzXVuGXIbLfBExqwEr481gtNj20k+OeGkVFB1PWl1ag0Ji+Vc4AxLqZLPWf/89fBjL3uy
zsKF4OeCZVw7xM0B/Wq8wcH+p4EBlq7zlPg2Plu2HT5gYynGP2D7pmwLBz36E3EoF6/Or5CI3Ezt
RiWXMoidp9/I6S5wpu65CDt+owa8IImO3XNIhKfcEkXN2sYEzT7mCawhoQWFgenZR49f+rrqbP/I
16kvyRLz7okDI8HOwP9OeNaAMXya2HGJHKUuJ5v22owzdiaccfybs5Fy1QkyPVw1U2wkgNIR5zIS
q3hqkUdDDUHMz4eJXB7gnigc/lME4aMaU59c9IAslb41wdPgoWQkk4DfScqJe6pAxXMEWBYBZGbq
XqcVdwWDY3jytGsfW8R4l423XL6c+mCdLW990YvmQ0aiw2UY86tS7reHNrL5VVMLbByRmMt9mChB
wyqNHg186beK2doTSWG8ryjsyq2VznhMYxh+Jyk7Psn5ScSXJ0g7SlkCXEGNvhWyYPFx4jbubkMV
WdMxqJcfKGvpQe+sOmoPpYSqmJLxRewAx9EOCTT+rJUVECuJaz4u32gTTp6dZeLBMgLOANg+2ZoU
SLPJltxk22JcxXwlC7HHpiGW3rjhRW/FpG7P35CdiBq5WxA6Ej8qCU/c7HlagBjC5hWNOaKmLN24
zDnSPgwtf7NGlWtjb6VKm4OJ3+lcMZ63TT2bPFFNgfvBDhK+++w2CBuswMBIYZUbOQycZJa7Jhts
optsEsW8kcvHOYfF52nkPMFs5H2tEhAxBRTTe3PWZMz69oy5riOVks5pzHKU5rxcKI9ZHZNOuuTT
8MjTXGeyep+kEZbWafTbg05dMlxc5BDuvZITeRfV5OQkyDC7eXLUsrLw3wZhw1jgoSgG55jjp6y3
YRhMBXG5Hn+6GBKrfYO0c+IRiXJuNBp8cZ1m57VPWZlBv1KwyFOKxMuRHA/yzKCWZ+J8A76uRcvB
fcws1oVlYYVKwI5zfnYZy7CtqZ6BjPJT/adkG7o7P59wyqJ9RiNgP1atk1/5Q8AjEpjo8R2EghdJ
rGXw7YEgNC340vhkT61LOcoDdmRU/rpxn2KPXsr5qfBUzktBzKO49pBh7kXL2BClHjch7wzcul5V
CVqcbsVKhHcByGqLZ3aPyg0aaLp8IWMCnrDo3vB9OBP/TFMIyQ1nT4ilDl+BR048uIlXTxtRxLxZ
Psy6e8u3loiqhodmyGpWezsVN0B/Z8Y8Mw+1aQiQLv3Eon1eAZ28z8tNzRyrXBMXs2zfKAHilQ3a
jWYQGxBjuhj4wroBRtsBeJHMZVsjCFmuhuXTZgOSla3daq4bN1rdl7jbvFXDUe0xVJrCz4353oMe
iXmYLKc3MIZLRXAXtdD8ZhRBqg79MFbJjegYqB8rltFraY58CjegI87OT07DxgTNIh96d6AIAYcS
PjJzTPcVE2C+rx9Ot85g+W+GQJU3sHY+JUZkrHOicw5u0ZJOynDjcsrj7EtMKOXKXwT0NmDXHHqj
zQus2B4zPJeMGVNyj3paniEVivYeGfZzn9OGH7R2p5nc0yGzd3T29biK25oBAhMw7JpNdmU7zDzX
7Jr0xW1LHSoCBhBgNk0FjMOuv4SqoF7wLJTCDkUmUOLOIqZSqa43L/BEFMkFQXM0ImG5UlMNDpNR
q6iKo1FDYSBAgp+uLaLJeBNnFj+PLBv+sw0FNwlIo7qlA4gByp7kwcZSVKzahexdLiVdmwTqPo97
KjzVGusBVO3l+aCcA7i4nOyQVzXEWAhodgGLRsxUHnMLG/bGiSY+qTpvJlHCuo0pvM6JdQYMusrD
Jtxmyx4uyMh7ZNjLE3Q+GMYm9gbE7FnDktezptXAHaNL+mnyANk2PKULJXJqAPDGCrSVMPqFDwuc
klhDgCg8TthyGdupHYE1PK1lzGo1E2z5MC5I0vO6Cc6ExZGhiL3VbcU7USz1ZhOFwalkQFtuoob2
1cSU+ENOquiqZtKLOYlXqC94eNKIZC+jdndevKzM88ykYs3ZLjlYxGB8dkbP7C5h2/LG9QbRZW7e
Aub6WmG09EgMduaSrCnn6Puz6R85sKl+UbkRazUMcl/33QDpwyJ4F2aH+2Tms3gAK07LDvFGSuyz
yS3xM4NtgwhTThKlx8bijdp7SOhYk1fq28fGVbwPc7wsB+eS2TXLL15sKRgRVWnuYMf4wdbTvbXj
yslDIgf1FivLfEoQAL8lYTPfdLwhrM6cdoAowUMmx8orERFopzFupeGBLaWcroKtLW11sDDifRoa
233OwmH+TObaSNa56ii3pwIHqqctOhedieKjq/cFzZX3CPI9uRmiiAyhFqtQu21r1V64oF6u8cEF
mzjz0ndl08dvPGp8tR5KMLV555p7Hbj4ze0megsoNv9Ut5p/E1HfaUelXIXx7VwZnFgLXG1iyT8F
vQR42Ptw7s78RyT32wmPadFk/OcJz+NnWdZV/+N45/xnvo13sJk6vOHAKwD0eeE5VeMbwsy3/3CQ
9iN7c5DF0fjnSt89qO4f/A0efWtpQGItp3n13YNq/UEPHoMMES90rZZ50b+Y8Sxq+7+6Ra4F1wzd
tM8n5CK4YZd//kI4HYhxmFMQFYeAd3BVJkBYkXL+LgxgaRK/uApWWsB9mGkpybDg/qRxjTBHWzbE
3MOQsbVz3ghhvaqo/lj1HPZKj/e4mNtcbuq5b74+uv84Ilh+r58u7nom8nlum8/N/vErEk1RKMhj
4SF2QjYYX3bTZlSC64IIuM8YDT/FYdmEhLoSa97NOv2sDIBZhIt59obGIwU8e/m+J01vbbdGezHk
dXLTBRlHsqwAP4ATrdl2JPGg2/NBaHnFtHnxUN1+vVX/RbzfbZ1Wffc///23XwI4RCgWnTAP0qs2
vCnhLpb9HB7aGS+8cup5VxqlcyR3Tb9tbXOkuZOz9xslbj1hMsciLw4wXR3rRcERqluoIpyOuyBY
mSMtiJCKZzcGAK8UmuJdMHIWLtMBUXE1Y+QzSgqzX3+HH/ut5LnwEDCyCAVHJRqT1qt+a+fYiFj8
KTykNhunhL4GhULqvV//jhH7Yy/525WYV/BXLuO11zMLdxQQrgVXGjlZ4CaD1d97QXshe7u9M11k
47/+Zq9eovM3Y0QSOBaPOKiA5Ql88RJZoqNSRUt9QCck71gdutU8cHD49VX+5v4tTfyFhAn49qdZ
V4iSgsaCERwkjOV9wF1r7DA95F3w8OsLnZmhr15Xl4EkC9OyLvy0KGQxxh00mMEBb1NxnP3O2iaI
B/ZaLx2RkuM9GnSPcrfu83s9MitsCo+g9Qx+XDJghCtdt72TZPlAGRzdDuZyyjFsFDaKnKIBQFhU
ep/ybL4dY58i0J5NRIdxhgaDcxwXUY1jbUVgpYfO8rp3kzenvxn6fuXo/vAtA9PE2UN5T9sPuOky
W3zxq0UEAHC2l+oAFxopb1wjYI+j7khCbA6NsCOrkapUIXTcuDkYdx7e7FCU2bAbRdPvSEaV102e
TogqKiTtXmW+E1aeXruhdj76U1m+c1tvy7HSeiPw3oLImwqigck8e7DMHIIf+I4NXAn1luanRdhe
qvd5vEPxFn9kOcsPHoq/m3iw8DOkNAPYXehMNBE4SPAyBzZ/va7dtNwmliP2nV0HD5KOyjEzaHlU
ok1wPMfRp4SNZw0+GsNTM483TSEmOuGz7zDsYaoD19XdNqNFYpzTDGsahXWx7kUM9E7W+WPfEfSJ
WWBFnqZx4zJOeNYa5WRQJP1C5rf3buRkUCe9BABM3ngbgt2cOzexzYdm6Mp3PqCgLw1UKbXKoUEy
kQADFa0mZKy4YBL13qfBvEHOLA8L2/II216d5jb0brwCI0gfpFW4sst0uhn6qv2T9FwqxbaDaReS
EBLlnw3Cuq+MqjBAY6fx1vDlRVl6fGpPtNvcChfbdHVdR0DtLVXhlool0lV4O3vCHU/L/dzU1OFr
ZOkGxlb0oaK0P3B0nFZYnM0FPlienKjRb40ip/0vSnO+ZtxMfa/HxNqa7C9req72Hn94cBxmx36S
kdfdZtyn6tibQwg1obMfcmdXJQ1PxFjAFmht+6nGW7LLUSNi8FFBiaS4km/JfxwIq4PDR4oEsjxk
Z4dJD7skse+sqBy2rG3jsS9qTTdc9cg4E+uZAw19DU80d1oWVykxG7AIxnxDzgfQdvKjV/QBSIMx
SWS0KObNGHlmxqjyTZXFV1HsfUzQtB6SvjfvI4HuPZPeO0KTn6yyqjYcsDPwT174CPMv2NlSipOv
humiomZeoQpURKrQox8yNFv9aIKtAunJEjVMa1FWGcnQtbo0gjjck2qM4soIIlKWE82HUeiYrdxZ
J7ld1ytptiMP1zj5G7ahfJcCu8PUNKXpZog9ay+7zrikcVGf4GCbawkw7ikDZHA3pJ0fYKFyA5SO
VtbczERys0x1or3UWjjHpFLFQdhI4/ya18UzdG0SC9ISlztsmQQk5LGgmsIKFa2h4lWf5OjE77NI
DM+e3+n39iinC/pS45GuaL8a48Y5SRO1XNvnIOMiczwOoJxuDE1QNiETtAVWZuZ34liloT+3G9EC
qCpxHqyUMau3zmhWO9skVI8Uk2brFLWzpgGJydVGL4BitDqlS0O9YgSHEJv/N6uGvNmkCNQuEOoS
LwviDnRaQCO/M/NdlI36C1C9qb42dQyjv6EomEdt0lMD29gwZdukMTsHfR26NebQMNKcrC3fWF74
zLq2k9T5hjmPvpx7s3s3h5NzY/GiXkMvbIcNWQ8Yos2mHj+LTE4b/AKkJWaZ/JQQTr+jseQ/JgRm
nhDMiwfDpL4gszxBCjlRnYyUfHSYTTiciF02EQftFnEJ4RTK9PL7Inba91lm5xu4c9Pm6xDAhRNa
5MI+Tk7LwTUOh0cOjcWxTWnKzyBhD0XmsPag+F4ROTNfeUUdXcwAKA5MXJprO5mjCx9l7l5PzEvX
aH9yvN1Vsw3lyDfP0+QmJEh04w62hTgUdavjOjHJFE1EtqYz82essOje0bty14PkIE+EW4hIeuz5
SgZw2VVv+zMYMFKYt3YIcVSwMDBhY1jU9NZ8IFCmWIf+EF1Qq7jrJvLCFXWkJOyI51XYBIRSA4+P
6ShZ12urvcg0MnIaFo61F2bZ7qPKgKYva+Nec4Fkw8iW8oJhKR+bQevHCQoI4zEv6e+Z6vFXmPXu
pWm1G+kn4j3ykUtchei0x7bed5mFC5R60b50lblHRTGsBSzJ65Hhya5JWsWR3SJGqciSXW1Hybau
hgcCiq311PfoFPLJ3eKOuZVRFY7MQcjBoYmqkz23n+OpdII2OcmubEeeZigOvaoGvepL8g4kxrro
FJJu1bCyaiiO6D+d5Fp9TZE41zD/ObD+5sBqCaziL8q9n11dnFafqqeXB9Zvf+a7HtF0/jAtfPuA
LSiQOLH+pUcUGLXQHZo2x1VUGssp5fuBdRElmvwjykI0jJDQ/jqwOn+A4UflhusLoRaH3X91YF1i
KF+e57BJIki0+V90lNjHXwscGlLdrQh/yY3f0B9bF0ZpQMlNLHdNvZVr1vfcrnYM0RPigDhrXMXI
CQgaj5PnLgqIYWf4DowhMJenPZnbsgKb6XufZmkxGa3SwFk5ZaNPNQfS4l06O+2p7mbzOWP+Fa4E
6rJhxRnN14svY7T3KQ2it37f+9axa0PgEMpO5XQlG6/aJn0OwJDIFL3KtZdfNeDV1mKIWNK1cTIH
DdxJNkG8Flk1W5tWy48j5iIGkklxdEYFRldnxO4ArhjclbZjB9YAoLNtNFXs8Y6XpFfFSOUKHNQ/
GHKQx7Eus2YFWlfdja2xtxh5bGorfDdVyt4nRtGXa2rd5VPpOXunXBTK9kAs98DwL6FZShbhDNVR
bKYcKP5moDgCjuvbkreZ/AYI53UhO2B/Ef06usQOd9mcB9xgVupekPjT3XbNlHmXExquT9wRAEld
mEXyYfaa+dhLpzOcS18ybqDKEKvGmTzV7GXQJMXWUtZ0VWdOkTrFwQdTKtglPfi8IzkwTpL09iGD
DFu3at3lzTj4l0C7KxnOa3Z6YQHuTki9xnUQxlJZ41GUzPNHWKkhKWg9aggvDPJjHBi+37AlQkMc
bUvcdx3DoKINDfWM0ajJvoTMyb5oMm8njLBV55bijV9GYocG3WdTbnDvvW8m5jQMhMPxNEFSvMBk
zwjAl3mUrHUxZMfUARCyZVx7h9cHAVGKoSVK8ummY4nHj5GS4lSovN5o8CME2wlxEWR5vY1jc97N
aZrvlz6DSBt13zNiTTeRUVjgliigqcl7kDsBTqG1Y3O3kesE0QG69thvC1u7x1KZcofku3uqrab4
ZPWtsAEjdh4RYu0C5Q6ioFgBvJLgOLpQXHR2T8VrA0PKsPWIg1MNH5PMGVEZ1I57a3AHXXxhTfwx
lo5Jq9opd6T/GfvRdqqNz+WuQKI3lBdC3VV1L/bJlGN0QaLiE/4WTGTbcO65hOvZkl0D1h2xhVct
kdY4w8h+wqPRF87JI9r5AmMIDIPMpAk6IJaXdgaZvgTiUcTXXoJZcjM43gmYS/c+UXn0EZtCuKtL
YkCazHa2qCOriwFJxdusI4S58t275cm+AQ5vbnzTprfTiqs5w+OGj6BfB3bjgiFusPU5dmN+qYU2
b2o3j9/HTQpwpnWmUz0SydIVaJh06sX7LBvzfZRCJYnaJbttyrt948nwTeygbwFxYy2qm8fZMm8q
HN5r34i8E3nRLoTGFiMgmijOh/WUrOjSTyeV2taH0tXwsWGf1TANC9O+9ywH4RST7S+GHyTMoLgb
u2UifyRR7hPar3At04iZsDHoNlxQDs6bxp4UKdn+WH9yAh0/uJmDX58sMffPvmT4V4Vdx7+jMY6w
zK21bTd4X4exOE4wry5y1ZIjRAjSNhoZLthVHByUi4xqaqoxWA0EX+56NxY86EOfXoowwfK9cPcL
7s9Dh/6Vx7q+Dyx9QrZirN08Cg+GnzQ0/OzWvwikkUIOcIrgWXlVchsWQUq6a109U1WEm8LEjbFq
SvJWtrp24AyY4hh52T0VRHDU9qg2OU/3G2GQj7mCQWQdwsGOKE7mt4GJdVIrN6Z9jwLuOivwSQCm
tj/WRUz+YDIYGzUJSBRUnO4HF6njxiZM7r7G0IuWVE7v8gTChmtn9ZVVNJgv0QV8MlQ1bkfL7r/E
OZPX3G3nbV0k3V45lv3equbyZhY4ZEcVzLe6Isx9GTjeWlI2l+S2mW98QQjgGvRu3u7quiOBvW7N
p6AZ5MZRQ31PgAwpkxr46zrJBmPliD7+omY6V9VY+R9sTErGZubR2s4sOeuEYBNvFcQJogkK6mMw
cZz1g9G7sloqUd5IGzqusN7GLST2YHKTizqUaOJEMm6Y9OJN02GiP6da9m/cMW4zUlyiZNOZusB4
RetsHakW1aKASztLrYe1Y7WfSaS3t2BGOYy7Vn2lsoYjod3K01zV013hG1uA2+FVO1puuvJ1mkRH
myznq8QUnH2wcH4suhFpDTKXKyYe+o05iQ6muJeE907IYGgMoJzXKkqhWEfOtB6JWb+RY5O/K+Fd
v4uDSt5WQxGhkotg+6hWrRJSHt4K6ehtYtbZXstRbyPafSvTq7qEZPnWBGYNPrg/VsU8NqvYH97S
7yI0IHW6amMA0157LqgyBIPmbUtyBPAYLJcXFewyYgXzSV+62JlzUouEtQ1qx+Y+9gx0lO+u3BHw
kFYlxOMMU9CFSIX3CeOGaazrqEpv4x6LlpeZ4Ts9u93BdGY2+qBC47tCO5DuAMJ7J5/Z6EPkj9Tw
hiuRpcUR3slNMKnT0NZyR+zCUH3tV/6nOP5NcQwE1KLL98/TnHcoHPHrvCyOv/2Zl8Wxa+OgRfhP
93Chdn6b5ggh/kBRzIhjARicJzbfa+NlmENJDSUOaDehXi9qY/MPmDU+vdZgsc/h8/lXtfGryjgw
YZM6dsiAwMEfZC8d5JcdzWHCZB610/VQPsfYVpPizxd342/GEEtL9EXLlBnKjxdYGu8vLiCVXZSN
4gJB5iFfLFdD+JSO12mIzOT515c6mxh+uBZzggWzSgc6xNT0Wp6tKegKt3DEVeYWKIyaVWlYtokh
EjRP3rofu0zFwaekjoIeZWpjdQaRsujS0uoCDXMbl89oUwM/poPqJCAj9kRwLOPUavhMnDzj79Pw
tRTFvDAfi68lKvEu+pIs3jp60G2/y5aStiO/5DaD25aScRW1uHWxzDDHP1fE1ugB/VxNox32GzQ+
pLu8aUMrHpEPOxWa7w0fgg5OylSYZs5gXUjiNt9qXCqXRdQOeLFHXUw7SBKFTdJKD/LFVd58TWqB
O32kyYUnkdCEdBX0llyTG+fYN7hMyUDN+jAx3kxILZ1qa49xFKKepRHRq2ix56fd/vyL/GfV+M2q
wVO1vEn/vGpcfx6fnn88UX/9I98XDcGJmjkKs08GDYuf7q9FY5mCfV8mLI7Q6PYZjaFiw5fFOf47
IIUVhHMvAwtmTACnMHn8i5kv79Cr9xjH13IZRlUMpoEPvXqPsdmpsZKNfeVHnf+oUdVRWwkDV/Jc
mBudEI3NCKa+ADneilUtWpwAc9xBzguK/YDJ60TDc7Deu8mcA3MqJNAExTlgbTWtcje8WBqUgjO+
Rz4lN32sZ3Rx2lLrcAzGeNX0mA+gv1eEKE9a3A+Ijj5UYzTezDKMFBa4ajktzBI8WUtqwy4tnfzg
0+OmCZcTw+xjz997uPXqVZNkKocBWFPXkduJdkhr39slimSpA5DxedggNyNBfCDLYVXoPH9uCVW4
SWN3LLFzlOomiqjKllkJ371sSmhRpGXn/rHW0uEgJkDB7TvO8CYGd7exLoYgRlycuK0+xgRSQzYr
tSIWiw8IVxCHIJ38Fln1nRU09V3oZPH9nOXjTVsAqc8AlW2mpKQUiLoacssk/UMZFlW7zpjqxpjE
e4SJwZBTn6AE65srO7fe9k3T+3ND1pRZ9+0hEm46ALOyYtvfA5tnbuRLOMxgULNSVuYa3Y26pjVZ
VoLx9GgcEV/VAJ2auE0ItPGcoKrybQpzslDvuqZwOvt+ROq9knReCABw02hUwHhHJ4y2APhlCF8/
luWuIZqJTj9yArLyiEjNIk5V2thRwwtSfN2ut1kcOVD4/akzjTHZxGh0/fpgdpOILi2ZFNGmdbpx
eXD8GU9F5hJ6pICorvISEPV40ffD0JjXQpdZb0tkYN04AUkjjX7qxPuY9oc1f1BpoSv53E9tX5b0
Jee5iO7+s+D9/9iaWfDCX5ZJ15+n/zo8lQ3mZvn5ZbH07U9+l76ciU9/QdS/y16sP1yGrhabLHim
r0z270ug+wdbOBoHmoXCwa9G7+8v2QvqGf7rNp16Gn+m/W+WwJ8m9r7Pv4gD8rKkYuJ8Jadw8E3G
MCvmQ7600eyZAy5o78cXu8DfVEs/DeyXi8AGRmPD96T2/LFa6uvRaBDwzgeCgdqV8rt5k/ijvyYU
q9/++lJsDS8LM2fBdTrcFrZ/0zcpUH+8VF1yZMtixutqTCk2CgwxSCBJql2OyUWc9odSSAOinetQ
PxF+9+vL/3Q7KVwRW1DICsGP9no/sQoCLybPIhynmh6s0n8XkODz60ssW9KLchCjHpdwF9gy3Wdg
y6/UI8xs9YATsD24YnpQrv1Iz6peD/S26T62PKX/b//+m18OXcrPlwNIFtDJxhREy3tpQr+odEnE
djxFp+TgTHZ7wQwY0iepaSUE0KgEPu+8RflJXDbS+Z7obLvOSvJFQ/QLGE3Y87o64hhsxSIkBJeW
4zAhMURNO4btWp0jujsqTlimrSC6uyTEW4JIOVpZaf9pZdM+HrueDKoABYXsTetRdwAjiQocyg3U
Cfs6aQe6FwxNN4Op1SOFqTzRlprQJmMt5OyLcvvBI5jnXar9GtAReXJRXLs3WNHye8+lZT46kgI+
JjQFebFYxWUYQXAaWtAkbrtDFzYf8yC+GjJj3Nll+cXxi/s6dT7Rjr1jHlXSkA3Ki8ZUH2OC17hE
5m05wpar0s7mTd7M7Z46HVRoJTZul02f6dG1R4jnNw3KEPqY9EQdi4H2VE/etUKjRV6XF12wpz36
hoguMqaJuOZ8lJ3j+JluQvigGKxttMgyQiPb+KH3cKEMQb42wzHe+CjMQBNE44GUwmibmSq5one7
HhJ0u1Ggp0s3ZtbInNPo9TqedBwe+yAb1C5FAPrQ+siBE4qvtRWk/qkxs8y8rBpB27dSUnpvnco3
3iX5iJuoFvx7AqWsh1rk9JdlOhyoIsF1SdmX/KoA4KKylVd1AVvEqhhflhMEl7Zs4cz8L3tnthy3
sWXRX+kfgALz8IpCjSSLM0XqBUFJFuYpE/PX98qS5bbkG3b7/T5YYcssVhWGxMlz9l67AcWfT7UB
ZWAwcVOX+ovdIHYgk33eaGlmDm8DI1fI6fpiXGurlzxlKW2nOiM7PHYrO0o7dKIhePzguJJMfx3H
qbhvV1oklZDXMSapN6Kf+id7sIpDp6XGjTFb7qGquRbgm2Q7xBTzvkbokNIYZDiRDckOpfJMyG4W
3Otw1fZEF4sbrJ/NHePsyATTdYMBqO3wlJb6Tkx599a4ToI92GXsaMxOtheBPVwRU1WE8Zq6dxng
tDi2mgrElmeEgZGQMFek8HScj/OYnOwqVnXmdN8uxTMdd1ogIy4Gu6rHKzwmRZjhrgrHAYKLFk/G
HlSCfgDbVB6WqrePTisZ7l/m/HriNLfVZfo/JIyocKgm+r0Vd8u7VEKBkpvmekSlfdUnyAisGeal
W2oO2oIKTTSZYV7UXbQHyUWHEBDFuGmUOCFWMoVZCRZ8AJvA3RExJHE8Xc00ScG6IHFwldhBKtlD
VcBWMW2dBLx4QBSh5BEWasDTaqbG9UxngDG9G7w0TZPTXUL/43rpO2C+j4ESXSRKfpEpIYY5Wp88
zqvml8lj0eiwkzyOtJWtp94G/zcqScdqa0QpKJlH5xspgXb5jSa79p5mVBnV3foV9YT0wxSTc+jH
yXiMYSltDU2/n9GTABVODjly/bABlrZfC35tErvdszA0D9aQnLSoVQIVeIPWu1SilUbJV+S8Y9Zu
PTmYarADF0SO1t4o7wattd5Zt/1jpsQwupGSTKUEMmk6oMSAiLCe44uCxlJimsbwy2sWpPVozAF1
sem8CSW+MZUMZ6IHhzMAaY7U02taf/tUiXaqkfFGmCQo7svKqM+y8o/laD4XFS5e7CRQ4MjqsoVP
v5T5VBQraVCCRihWYqEV1ZA3mPb7oNst+wELMZQtqyB0lNCIJcG9zZT4KHARvblKkARcp8BotU6v
JJpg7SG6nJWEfDdsCy43UKiCWZkVaeVHRFU6bTykT9aau6RuMZk0EIshknNKi/04cimXMDTuE3f+
yoYBRJSSVUn0VQVRbS9O6oD+Cojy23SiZCpvzwhCgFxuSyXTGpRgq7QytFuWknFV0tcOxBWRyNJ5
XzzDStCkoPyPOiUB83PfeypBYOxrJRATpg2afFyyA0obdHVKSEb0bHPVzINzcJTMzM0MAt21JPnk
O9tKSdHKJeXwK3kaSsoqMhH37jhIJTyUxNjQJyKpUusL89FG5eYquVtPmPCneXTTM8rZ9aNEFddc
9HG5ksoNF9Gcks/1SkgH+1KEpctFxsPzW63kdrES3hHTKo+lEuONSpYXdIQRulc97kuzxO4hh+91
xX+7Gv/Y1aDF8Keq6C9CAVXkn34T8rfl5wr/8rIfFb71Adq2S+1pM40PLk3PH1W+Q5XPgqbYEzpt
PIrjH0W+gR6ABoQPOYUseRojfxT5lv8h4NfR6yA9BVPEv+tzsDP4pYpDK01HTKVJIKQnMOOXotHs
BI+4wRGHAM8ybj5h9Vsiy0RxlZLtd8XMshsfE0eiSNWzdDiOqLPv01Ybq32RGwSICsR6VZgWDIi8
eLDCeMBfYbYgPnDY2dk9cZ36XsVrhknAIGUF8HZOCoMcPyCq8dNs1s4rt/17CVkz4Vc9jdyfj8C1
13spgif4mvmmrNkQYBsp0RwhK8AhTf10M9CUIQOB4f+DdAnP7Ntefw0Q8sD91zLzoa6n4iQF416y
KjCNt7xwchnD2I43nyukY5GhGcZDvJratpJa8E2aotHZxVtYfUYSH47JSK8AKU5B9vdo9EAiZbBZ
bZmHlwNVrGQUoyH6zPkn2kiTvJqgJnEk2Wn199TrQYPwcTiuRW5vPItk2VA6E5hUs24JdXGroAo+
jvnaJZu69PVXDwH7jduOwQZfAinKEBIP2HuRLGgD7274+NjrnAxKmfXBZspAJoZpHwiHWKiMseAk
2eCI3KcGNttEexsGi0zSPmf/7w6WcS18iTZrcozyZSlKz0f9OBivAvM/xsJZ57eVVTrf+jhDv63p
BB/A6sgaSOf0q8ZiSXaP7+8vn0+qT8WVLZYw58+jWWJGRAK7jhs00/W008VQ7wdce5vGb1fqRw6y
9Al5rddxINe8z0weW8aAYG7oEcBdu4zY0kNcGsV6cGUvrF3qYL3c4ydF9pjTNIIoQNjCajfHUdjo
TPt8ZKnMEvO1Jd/I3Rnt4ut7LhX2kxBvXgO/LU75IGXEu2eEPUong9PpOI/MwcsXoVnlY9qK5bVr
U3nt11bwlK8jQY7IsNyIQtRCvjkkV0RmpR/zpbVC0uycK7asMKhIwKXv3FO9jw1fMl8dbeuspqz3
DvyukCEoYgE3UCiwvIVqV0/L3rdlgN3JtL5NrjWBfRdV1SBxW2d6QCZwx12Q632KEbrhd2GFbdEM
ukgvUTAQTpmFo2i8fNvD5HyIq2C5ydapAOdeZBF6xPimcqts3oC29PeGYqGLMrVeSqr/feXPWgO6
Lw3KaO6zyt8Xhi4f+8Z+dfpyuMbo8ZF+2JJvqLDVxH1YtXXLPP8GUgMYBUkM4S7z15gpMMogchoJ
voxpxYYkO4pbWkvNnYTTfy81i7D7ZSEtO7ON0wC4C4xEl2wrbCeHFRXlFv/beiJVuMD+h3pkM5WO
9YzuhE1itRCgGgvkexNE4tBGk72pzTrjooK9uFNemK3Z9HapOPjrZpiktu9aS94MVgAw1LeKq1qb
nDvm7yYgxZEwZN2T8FKAicQ5LvuAEiHosiGaZt17HVctu4kJxfiyiDwHeNccxcKpX9ugiGoS86YQ
k3maM9Ww0EvrvOYd4TU3vZaLmdyWpuqYZaCSxsNspNshHa0Mwmm9PiO71bdr3oEIYZNwWvW2eSF+
etmbnYeik8xrnJ8wPHRtWy8r/cQRej7S0lpuraF2DG5lZzKQyU56NLrucjURNXSfzqv8GPD9rSNd
1Dk/tlXjychdE3HCPY6keXEHjMMTlXhYUdnw/YGxbNbUa/C+1a3Y4N5Ln1wPAQ27bFQJpqjyK6IQ
oCKSY4d6NTfdjJK8lRtccvM+xYe5mZaKPDa920L3N4Fcd965WQbtiXRUFv/BRMgaTHNu8RZlDz7F
XwUNWhQ/HpII6kMWc0iSrEqSpJ+3y8pCxkmMobUisKjhDjURxYDCVndRiwj1ccZX8SKwSkeuBiQ7
HM1mZNVYeMKIxq33c8Ly3NalaXM7TOYDNFDeCJ3FHNUmpM8NCX7rzaRPzLTB7wT12TKMBTQE6ZlR
g4lqC+V6vRG+4XznC/23XPqncsl2XHpAfzSR/lIu3UI+/xnzyBRHveSPIZD7wcZmwsiY5qZiOv5p
CGR/IPsBW5RDEa3zU/9XK7kfTBeYKA3RP8qoHw1RQ42ObQqoH3Plf9MQtcxfGmwYCSEfAjlzmFQ7
PmCmnztehRzWYhqCDG4bAKxgY+Ei67iJC/c2iFvbvrfdDqM9DQ3yfuMYh6LD2DNzN0WMAHE+d5fB
gYf0KpQgg3vrIf0+XXB8otEIbqMvFrZjXRyStdanux7j+ddKb7mKQxIwM38jjBQTvDkYTQJTHVeA
P+6bwGZ1Tbv8VOW18c1K6pRuluz8zxpem83s+snJA0+Gtjzhnu/pUSHsifcJ9MrIQqKO/DxrgLhb
7jCEHesBwSxlS02xWrb27OnaZ2Kq0qhSHTGekR7yspF84XXNr2HbZUdvdIZPEyLKra1DlQ1F7aYP
AsoyiplmXu7ok8UBUsKpElur5Rtjbl6xrcuubKNAT5mMsbbD7VVZ0ZP7OZvG/lmyScrPjjlrkcRW
f5sJnQ7agrIxY2epHHtemhImEODNC6XeZ8uj5/R9HXEmltd4If1Oo+U1AI2Pk0fPtmLci80SF5uF
j3/M3Di9Wqd5fuWxajh7157xsdTWSNpMwYZTN3K0dB5y/iT0UMh+XMQsqGi7XG58byQ7RdZ6gx4F
kdKmilefQOHJG0KrVPDvfM3ARXtzSj87d6QUdFK85a1HgkbLB+W5vjGLsZoxCKRzBD8XLJLCoCHT
Tb95orS3oMaKg8xsQokSy40c9cgamtS771Z7RhaeFglBgH1zX7iVOKEDY9dddca95gQTieKVe4pt
b4GkLBz3qzLJRzM3zdljmWU9/E6xShaFtOoISbxG/wboSv9OvWIHPMHAChxALES/5xU56Ch46vbO
LrqUHM86g9ilWxDUaiQOmYvxq5L2NU/o2oDSUSNbYIyGDMOGHcDRux9kwrlajdF7rNqa3G8Pb1L7
UgrAHzg3UBwuFxCZuEDJrJlBQOSSON6c8iYWgGBalMlV5y0tblKv8AhXWcD+jsCtpAoTbM5S87Pr
UfHS3Lie8ORcSGoKqra0+LKO84W4JpV9iKhvV0+xZZBWeQh0uzQg1Sw96tkLxE0XlbfDaZbd0WYy
oIN0IwVAI+KKOzv2PZVwtmSAeHLV2GoBBIzX65oRHW9qNh2xlLMZtaOS4+oX33l+8aDjfcOPLqqh
8m7mtZrOpbKuk+I8RGlC6itXnK1RRiL8iog3zc4acLqRmaEyxDuGMsdXyidvKsd8TwYEvUFdPkAJ
z9f7YNC+aBf7vbxY8X0UWc65byy57voOX9MuGZbmFTsxbTJfefzX1TebPZ4tUe/5S4Xt0GoCH1iJ
FtoVwdwcf2dNUa66+1JPAd94eQwvpmnFN7Rfz44CZln4TGBwFObYHqYiNSig4gW+WasZV5aUOhGP
uXlv1xP3Y2zDRdrmCauZMwDBLpYu36+z5Z9yDZQ7gi5tnq9nA7KEZ8l6jXinYu/7sdyWRgKNA8Wz
0cAIWcn8wUN2T7qnTuN9SMuItDzzirog2Fo+OIStlrXwVO0UxGm7ogvWrdLkPBd2kn8WnZe/U2dr
z9g0xzep47Hdisa2udeY+lPbrda2MoiAOooksTelNeRyi6Y2EVf8gD2EhtYCx3BMt13g0PlrlZ6Q
bDsmLBa2F60e4lCxx2hmc7MxpUuz03EFbqd6bMcD5kmr2cZ9NdGQAvUBGQq/DTHCPiylJwNX1AvD
3I82lzBzKqmQM0GtmwcXfNq962RGRCzUEvVmyqgALbbOjgprEq1aok7ows0PdSztc1mBiwwr4VXG
zSSa5mbtVzff+11jvXb9/JqA74ZX5GarERlZXPqbcdR7GQ6IWocbhvwKvmjIh4psRwEsa5qTe2Me
Y2GGiM+XdTlUltd7DtY1OsnxqSPfxD/b0OF2lyLhv/XUP9ZTiE/+tp4qyncgje8/NZ8wwPOi3yuq
wAafQDfKMQmlV+0n+ki/N59AASOYcSln2KQrcjX/6/fuk+Wp/wN24ffIot+rKcsinciBqID4hg4U
g+Z/U00BUfi582Sg8lMJSIHBJzCA9f4yYBZjoQKjje4E0WeOLLvc9WzYmKP1PuZYipijEyAeCXuZ
rs62EO6gPaeIv76W6HZwGMyaYJwDnC/IYpg6miWeeL6WV4wfsvyud2uMIiLz3pzVrU+pkZRX/ZSb
UaABUYBEllUnhhd0U4sA0e+Y4x5sOw2RTdo2N0yd2nVfLcae0NNxk6yp2SJAm0TwNmaL5R+wxigs
DaiR13GaB/9uMR2P8VqWXudqg7q1LuD8IGn97H1UPP3hgtZvcAwnu1ZlGV33JN30yU4rK91WO+os
nQkxysDvnMvUJhh0R1t7bc9sj/i66SyFx/5qye34wOjHEvO2QibNwLVGHIhTAY1yYDrYAfBhnH0T
jv4UxkjmUPtmSzVMijsd6FM0jCOuPSMlEvjLNJVyWrdFmjkYDwtmgcxna566xKcPgnSJ0B1qEE74
0DRwoX1gM6hI/bWzmVjmrb1uChf4GAnkSWumXkE7bmjW/OsaY+11ik1fQVegy8RUlFmvPSZ7s5hj
cabRpaLamcbpuDLCNdAsSmVbAEJN62OqaeM+QUj0WJC4zG5U6uQEGvV0b5QTtB081u94UJhTlkMJ
uG9J6fBIJrJ+VVwjn7f2DbHvR8z3w76oxw6bd90QkzaWw9GHHeMNKdPGqibFnALvll5bjZi6nCPX
hnVj946FWxt/t1yD+F4A7PqIxbAHzcoyGa7a2N6WuftcNFVyzxhc3k3p6N0jhx/fUC3NEYlW8Um0
6XzP9dDslrHJXuiexXdUHAsK+lZ5BYcBf6RnxhC5Mo+E7CJ+SWFRHQDvaLeEeZIsIcGs70ZPWNcx
lvi9lmvZGhnYZ5aXtvOdEGKk+9y5Rv2IOafAoB+nybxx8s6aSU4U3rwhYHw91sJ0iSfqZbUlyaY/
TvMq9lNZJC8Wrc6rYMV7EBqtMz3ZgYECzG9FnEdDIcpvxmS7OC09CFAhe7sat3gD64Ne9p3IVu8o
JucpZzAo88G2MIbM3rWxtIzhAHuVPPHFMN4OSQLtZ54JgLaDgabdwrlGaibu09KtXwR2Z3zcXvsZ
h/FHoyOOCEanf+JMVxRvKOYW2RLOtZTzPZ7x9FTbs3hKaJq9DtZaVarxYH7JoeJeaWvt5dCDLO80
lXOws/P2N9QE8cFwaF3ggqEzEnv5Y1D4w6vu5uXHpVizj9bUZ8oZ5xcfO2o1XF3cYTz9xV73kLQH
3tTvsha3VoOJiE5yucdtQ+xKUDunaZaM5gBDo77ltRqpMxnbJ2fNqdoIA7yr43xmONqyeyAqw+Iq
Bo6ZOv4Mv7TXZGRr3bJtpoEAmJi+G8elx5tRpptE0zetIyf67kEd4egwX2xPs257TTxnq3jMW837
Ojs4/Zi3jRi1HQy8DvLCNX9CZmdfVWTBXOs9cVRuLuHyZckxsKV3s0yi49YY5OOKvSVyhN58cQfd
D9tpbe7YJ62fgXuRdmwgfEOzMLU4mRL7OUkJXXc7Oi7hVHUL88MguYHaP7z1jobRokSuV1Q6iAOD
shlM1wn8YfIuLUhY5QR5TI7dNZy8aeu40xyl44A3JI2zg6V5po8qYVquzZny1y7cCXpkTwR8WCBM
PhvdrO1EY2hpiH6UPU8u4Wy1vQE3b4BtNcoMXkIZZxA0gEpC3DfTHgrtZEOSJLbaehz72P9cTBBI
wiEbYJ5d+KNIApYHqhcf51LtvDMFgRfp0n4kPEVRgzHGQIw36hi7up8yeJ1s/cYLwOYthibPHm7r
JUwGUptgaDCrkxmD+8ongKZdDGCycHPOJLXQ1Z2cZtPr8xeCO+sHY3KVLDJmJ0lNuUlyxnlO0QZ4
je35muBRWtVICL/YjXC+NZr9lQQ989pggowHpquQaAb5toPPxk2OfQQvk38TWEVxjcWDqPl8/ZLq
qKk6XXGk5/m50cUjkS36xjdEuqljJrQZlekuQ6kEsHgN7jtDNETgmvhrbBr7BwCf57IYk509ZHEk
amF8zDrH3ueJo++437/ka+0/dCZqxrQrm6fEo4FppKI9TUBctwLIRnnjNKgzHFmPlLd6ciBub4F1
Urn93sbsd8+VC4NDh7tHBIH42s1So7PRGuUtkX/+SwLp/MQnRFaBrwqKR4snuiyc6q6KNWdXmqBZ
jZqQVp36PVqknl2TsuCFgBHZHw3zENnD3L/hMSL1zWf3MXrFp14an/OuLWhQmuv1OFXJELpySiGb
IlSqZVNEcwWlA5Gs/GZYY7EdjGV4zDFDbRHwiG2T+OCI/caPLKHFjxkYnbOre/1+CqyOT4GBDgmF
ZWzzNcCugnbHB2CZasdpuAJKnG6cevpMJ6P8RFDcsKNRX3ytiJjfAuTkvPr+JzpCv4kik0dL43Gv
ewXSBYd/i/FVhAvm4QPyNf2oQ9KNCBkwd2afGdd41fIvQe7TFilTbc8oBpMUdOv7HKLwiX5otkNR
3B0HCpLtgArrYIFX3nkzlZc2Nc6+MNPxKquakvtoJrCxNzQt0hc6/yiIx61F++lL70wg5+zyCSWM
sRmW1D0g6ge56tys9tQeapvOER0gc9cYzpdOb+8HIgfDOrvgLdY9S7SGQVd7JeQcV2GKxiYjQDJ0
S6xshd6cvVbce7rc07wCpV/hIcZeFMH1ffAZo9MLWJMdmmw/pOUOeiarTRLl0pNcy2QX2+WNVWna
QyDhgpTuEBzsJU+i1aruacjfLfS2dwyFgC43GpamcmEyORhRAZ50L/u2ifq1rQGkNHBL0wFZwGit
LMKedav1sxmytntPvQ1uZ81RXmAw+a2LXUY+C7K2jG19aGatw4OsSHkeWMP9ZBrBl6xaui3x5Mo/
rR1cJOUEUmASBKOXhrTN6BEE7XCcKxEgDEwA/GSrf6r65b7MnE9kOT7/dy/1/9PrGn/fm1aj/Dem
2j/tpazLi34M8o0PCNtMH62j4f2e2/pjkB98wO1k2vgEvlv7/9SdvlDqfLw5rgfby1VuqB/daf2D
TZqNQ7IRKsqLMuBfOBYQC/ws/qQ9Tm+BTR7KAN/9VfxpjG436nrCaBSQe4a4PXFuLTG157UknvpP
28z/oP38pQ8OhoNWfGDoHAsktX/ZuTHQJ40UMvvRsya6BOMCm5YB3Mslu6FTgO6/fz+1E/xJ2Oq4
ELZMYAuK7/YdU/UnpSlzWpO2mM77VQbdkElveYTlTIjO/WxbR7KvgQhbF5qywnv+/Zv/KpDgy6KQ
UGA+zp7PRvnnpj9kcfhCEgnXKvr+a1VWQHBLY/SvLyk2F4h8bOr/9JX/wyEmpMq3bBf7CdLlX9TK
PY4qMfledRQVGL4CbdRXErvBtAaZoCbRiT74+6/5lzdkb68zWOEdkQ/zHPn5a+a6NmMQYxmCe0v/
jfqDnmwP7cG3tE8WIeVvf/9+Sknz80n1nItMGSW7QsL9yqhYpIFfJp7Hw9CQZx4ObixN5si4b0N/
shXWmPzBs1/WwFHJMH3oRqd+qdvWo+Zwi7XGqSq9h34xzSEULKXwu9UUH6nc/LqY/wR8c7z/8HnB
I3DvI3rm8aIkOX+WO9dV4Cc5hKiD48GYeNIq04mvZFISGJM0TISrLjGmE9PiBcIpsFbjiXtweQDN
ClZWT133lEm47NUF9GxJikywi1xLBE8SlLP6xnnOUhqJo25Csq4FHP7K1DkOXeHQosNSxMZBE5kZ
Yule/V3rUPlSI8CsH1TWTquBTjZUak6cKbLuKsbG+ewzfV4iV6zzuPWLzsyvhOXMdy6rhBtlPvEV
B8D22se8TIP4oRNMf+jgsoOsmTgtWtKE5poaxm9cpXOGhBXr+nzT28Fo38/1Ml3Xegrdm0heBDNI
oOgNqoVAXDJx5lESUzD1811QdCSEkDzZvg0KrL0K3Tq6I1l96B/H9s2vrPFOp80BGb2DOaTwUmCB
DUFQgAB83oiSxIJqjNs3S1X2WqcZT04PvTFbM+fdCYjoOpKgOL+5Tc9Ow7UNOiYX1j9BJHxTNCFI
yNlbIc1VQHgzL+gCDVi/3y87CH8FshkLG3J6wElb/S54mbrVeb/EADFlCLadNTnWbmkySNnBrLFl
ltDHHr5fqynOgmGTIj4cbrJiBs+fN0hqbIcvay5jK/dyGkGNa/Cj0lPgxVl1LOBkYntktukPWyqL
9GM6TsGLDyvIiMAYAMX+TsImU9F+b6TfvhGMws1/SYNYRPDSop6kyKwzrgwkShqUeiDVgn0fe/a2
geANPQWSp6vmgNzd7duM96naJA3CJeTrQrWWU+BRAxyYNpxaFZU12cCEfRRgh8vxt+eeXMvBZyRV
eF6E9DSVm64O9PPlZ/qYYOEK8ynrxpoeNL7rfer1YzQlQbAbOskFDIuEKX5fUCJKmcfxlYESuN2M
TGeiopv94MFiow1ko8cBTIMAIVR+7pFvt05IQ8ecH+HE6JTTMd73cVdiQCVZS1NUjjIz9ONk9N5I
f6LSaopBJqvaftEHAmy6RFviB+jZDj0rcmGICEmHPr4212B5w4wyfR0XDQzTBAIju5sWzZw+yguq
CVrluJeoMaZw1QvmfAxoN9DQEHc4o8Nxlk+tQj/NKuw6BjO4CyxUqQqXgxkCTJSfW2cHuhtN9emA
2HxGVd3MT241NJu0xfjgmtpyhg3vbqRiUEl2bBE6ajfsl9m4xfPfP0wkkEDPQob3iUAFqDipJZHL
0N6cr0ZPGw9sRGClDTq4mVBvMMSKIfnaSZZNdEDeqc5S99zqdRCHIPeWa/pnFSec1JUGcEii2Odr
/zVANz9FUhuSLOLiDk52DJEqCohoQrnjefGLVUvmqmDzn/s0YdMpuvfa8HLoEUzMDx3hqiM/aHHR
iQt0/RIIkhr8hypx5wcec1zLZlynGW0VoqqmVfHGKLrfHGRKL9WSIrH2Er9SwACywJBDxS9zSm3R
2gbBbbKgWzIW0/vc+MlL7rgsmADbnnJNzz/mJE+DHl+IiohVAE3mwSDzW+bK4K3jmsAMv8HmUW3X
LK8jydcAIGlVvnNyyhXwwEr03qdKaNp6JAZm8I9WJVYLKl+LjNsSBqmmLg7sz2syOpAJa/QqQRtf
E72Q3AH9S0HlBE/MoruXshfvS8V0lkvQeEE2PUT5wHFCWc0670D4PBHNa34aNDqzGxKZ9Zs2mLxH
xPiFF2XjdHSsQRsja+qMDfelh1OyEf4uQAF1Ow+EJuxW23ypUr+NmlnatERJP4rsBUkRQ03bYdxj
xfUZD4b9uTQsfr7liSWeibgw48+BP2WC7lgbN7vVb5AGEc8+2JtCFto1/sWBQ1fR6lgRT70unk8A
uF37t15q6VHOV9qzyUcvtJixfGtmn1qk7eGaWlMG8sMYOa1dANQ/IxeYxcIuE3FGbrhgm839s6ZA
/nCiYTAqOttXvcwDHLLgHBClraxDqJRIaEp0QN+zAkdyKZPXnqSNcbYukSHdpemfkwL8MrLn3bs9
wR1y4tRsShoiSVhd0gQ8TCxh1qqJZlrA+glnC8ysC629QmJXsN4LMheWdGQdHJ1EstvEVXyNYQNS
sd/wzjkPk2qDXW2+I/WMe8mZUJd7C8/xRvDGVkyO44oibNhclkAP8b5gk5fwLZZJL9O7fqrZ9w7t
xEx8GFC/lg45R4J239faov0bGpbgijDXznnH6zrfycxhna6Qa6ksJdApEWpKj4oBy7G7//6xjNoh
M6ZLcyqJWFNDDE9FEhD7Rv7JMsx3/UjtW4Fs2Rr0XpcTskEYH7ByKnu+MeC9WxtdBM3bZCJ3vDUd
RnnbjHE8LqVx5S1rtF3eg921peRp4WKiwBeXJkqmN/k6wWCbZLZdyM4SVg/toOUxBn3/5kJPBfgj
tPx6asWMjhSwk+SRYSRPk7fi42n00r22V8uXrIue8Vg2GozNIdW+9aIL9ukwBXPIZ6bKyTRiA8yZ
zGjwqUKlFQS98WSJjsdTguKu2AlPhYIkc6aOaNdwFQI04LE+tL7DA1OwVD3G6oxCSuQ0DRVXXCk5
jZrRsWsAOKgD2gPppWXYBvBovxjaAtKQ40Rp+ehamTY8ju4MxWiTTWmS+g94HwKXR1UbrBa+36Rb
st1SZFpiPOc+1XKyn6eebrxBTAJhCM42023mJ3FZZVE/0VGh32fuK7SHyHiAR54KW6Rn5jIjfPp0
2fIPHh/wcKcyX1v8UGn30PisLMWYaq+zFmQnrce3NUoVGrf41QH/joGwxdN25QBtEPuDSystRrzn
BVf2IuNNh7c68VnSLZEMO0NPjEisRhWKeab5O/YJXKvSeKhtlhgsVz2DF4ZloVFQkfRuVXwDmQDv
aWziQ7BCBAn7bmwixm4TU/j6Wy26b1q53AazPR25rikMhk6/DfpWv0XEOUajXm1cuVQH7BPdlto4
fpzdgaBxHqIRqshpO9v2rU17+oZYw/qes81zGQDpiSdfhb+pgNijWXCnKnebBOXNUICxtDhUt/rS
Js8tcyHcMKZ1bkYm1Bso1hSQc7cv8YlH7nhnVcYDlV+9Jche/waeyTlZ3zW0FenwqA9qb7Jjn/SV
9TegeJwQe+AW3mFUndA6Dap5SkUwYinkCSzhm49qBUkVMpXnFathj5V96Ezt6FpL195IYm4gcKSs
NihiuCLXMebcxzMgpLulmHKEwpTd/7AVV7uOn7bGPoZWT8nSTASyf/F8rqOZBzzx2kN7idOgjKUz
Rvv1n7In/7L7QXoHCRriPtt+m43bz7ufICbeNm/69lAS8E0Yiwe/lGQs+un2TByFa6uty2U5/Ptt
4l+2/ryvMju4LjtTm53iz+/LlryENTW3h0sMWK9V4lDJuZx3k5eyfjVVvTy4bspaDFaJKvfv352+
za9HF8Yju2JucD4EXouf9nyLzOmeGG5zmJyYDcjqC/PJV6su1FpW+z6BSkfHU7AtUZX395Cjy0f4
r/rhn9QPaCH/Vk165mGb/s/mXTRl9gus8/tLf/TtnA9ss1xSQF2EBiaahj80ED7YTW4baFaGDc7B
VtShHxoI9wNWBjow6Dwtk5fxqv/TQfCjZJeZYIS+0z//Rd8O6/kvFxm4E4qUAMQIIea65SkSyZ+6
W57iyaENyA+QqlVtEBSpF60yoSo3RxEQWTi2SA193UvdY2wupN5QEAY+bkYkzBtzchWFbkVJvW0I
M+gOWtkYk1BC0kone5SMvSqjUFvi1D62UAfP+O3sY28PXNKLiUe1RHGNsUeNvKYc3AWPcAww1UoK
TpDGSCLU3rPVV264MUeNGWLM9a8NoOrv3/sUAVuvTVPDAA6HBqTH3iSoXGwpLNVLrJhaq8iJGzQ7
yn18KLzx1KoAxF6SKnSJ76kyY34QuUkVD01ciexmT9wmZl00p4bBnH9yA4+oRl8n/YuoQnoRKu/P
qBP6D60NnJIBMctAMajmRxuoCCnTTMRBR3vyhJOKUsskmKhptOFgjan1vE5UeLWlQgEtnXaBW5Go
l5ikmQKvJN8RLDG/muDiFpIfJTzwQliRX3ORcQQu6esZpLY3HLSXKlPwY5e1sFIJpEuiShZG30K5
8fm0k8qdhAAO3y1WyasDyoMVf8jMt7YL3tMvrPaNvS3fPbjUi8OkW6R/ZdVVDXf7bBVUWP4Yk3s1
ZfNNHmcjWrygAJ5N2c7DUh1Pd1b5SdVc0fPguuZvvp9Qsm8oGBOVn2YO6gxfKkZOqZSvhBzCNZ0u
YeRzgb0+0iXxe/d0uPgKzYLqgGsp5U9flmy1HDQXGXtm7X/ZO4/lOI60Xd/KH2dfijJZ7kScTftG
N7wjuKkACbK8yyx/9efJpmZGojTSP/tZjEaGABrdVVnf91omsGQy9HwzE+hIfKPPTknWiDscGu03
fZWeEs6uKBesJ0javieR7m01hwqouBgfukW5dGkkHhI7CoQJglTZvT8I3DOXjqnGKu2nigHl7bIL
IpXjQs/R30U7RgC+0xLZ/JUHAa8toRHppdOELbH0/DMYBFeDLbV0JnQ6ej8uKyLgPnq7wvd5QDex
4uIzbGbfaLC59fyx6T58EdIoa3a0ICZjy03ohxMfcA0Aba+CkA4+Gnqp5bqqMl3BlIc4ILZAbVxv
FrfluUYCLQ4XqaSREYpIbKHD606Xnlm11KV3Do4KCh7HkiuG8HQawpmiYlR8uj1t0NcJSBZImR7q
A6cDM3R7MDJL8c063aEI3BVufXCf/TzQP3lZkmVDfdblEr7M0HNOwTL6F5B5fZFGHmv16Og20NEm
mmdC/XdXLiCPIsl0jSEQ7cuPPauj+81ZN0WgATINLP544l9uCQxJLF6pnrcvM1CLjOyYWmn7tvis
Ia2rRZde71lPYqypXdTQ4qphSca/RdzYupC65PTSQLiQILAvEncc8OhTtuibVD7/UDu2FwCLWBIu
MEP39NL3xPtzgecuq99sLpwg4LTO8dIENurS1aX1+AjRgXNJ1A3F4qvCCEAde18lDuFk1GhsDIlQ
Br/IEm7MovEPHuKH3Y9VFIkBi3dCwNNU51w/ziTjcbcoxLLbkJuC9BOJuQ1NPCdWaZNK+jCrieTk
rA+36Ux/ikMy6UOuS8mCKkeCWloF30eQRXDMcwa/rKvtJ1NXdXdUgvEOspc9EBXHH7KTvH3LTaok
EeDE+6hL7KcLt+LlxRjtggSQ41FR0CGYpzkinYVfeEK2v6yM0OaDKmwA0chcluYqrn0WIacqKYMr
I0p5LtXbvbBZm4aRT6nQ3Y0qtTmarWjmmsLGxQU+ewsfq1S6PGIMucOnCqFD21Nel7nzSMysLEGF
S7PmerEU1EBdcZWO+DsRrnvUjqV1SEEOFA1t2mVDveIQ6lnRtyhiIPVYz8Q21uWPOCdjNU1crm6t
pXD0tSdT18pO1GtQ1Gb5YOqXa17YBFSuzU4rNmg346+971k3lxpaBIe6NtDUx94wWm1HlrObTztk
1pxv7IHoqBNHX4/hjAykaSkjNRAMRb8eaZmyGOjZ+biUqGyQ/TELFOUM5DlB9Dc4Q++Ex91VFJQA
4jTj7XWYOy93XDkE4mWsuslaT7Dzye5ystZ1wrY+UqP9YqVOVb2McTznr+hyOCcKoU8pa6BdQKBi
fA91AW7Wt+W9lfQ2SEL1QdVHeJSNlhYHrakfzpHubLt04Y4LMnl4Jyyaa+QHjbWaEoT27PFzMh84
fhwy+q24Z4TQQi3MXl69hKcS6I5KcD8ClZLEVhT3S1Z8y8wU7yclqkb8cmn9rTqWtitRmbp0Uitq
au5JuUk4YsA+RxuRLzmm3kddlS8UaMorIsh6ZNwzGZzMISgvGX2PdagfRMqrUAjMcXPiGRPcWQiU
I+7dwdnJFnNca1ndDcxQfVIkFa8HUlqfU78FoZ2r6HOLkNmwqdtWVJWvZacVEBn3AAYDqzTGQ9fN
R5X0DZ13IUkDd2Yi4OLD7rVqAbsIu9gZWHHvGjGsstJ/iGxSE19n0B+D50RdetER6UnJqUpSIUwY
Tj8QZ3vTwChucBkhJ/WhbtB0tyJbN7VdHiyrxWqTigYhh8idXV7ZyKb9dNmZ/TReuVmS52vDHylz
xNObzLvZmwsfX4GR4hdRPcI520/CU+eI5TaYOv9KZSGPuXRqyTEzGmx6o/UsrKG+NshkvU2XPLhC
FsjVa7HxeklA2nWQNbpWAhlChmHgJKcBHRIrr7NCdT69F6LOnme/fBaZ3xbnAin2fZsn1ZZKxDFY
CyLjWOWd4buCNfiSBLgi1Riyz3CRbVvXTzcBtsfdbGThwRzaYTNPHUUcQUNKshAZ5JyjsutAJnhE
eL+8j6wLqt3SjxHP8dTcxun4HIZZs8tTX+79aPwMM0KzeeZ/idtpfkjcGfy4aO2dkyPQsztX3iuT
t9ULK2/rTuX0FffQk5FhrrBGpa6DNFnuywWXT+335a6eDbGPwsE/47wVWxSXTy2WB2r8PCYj2l7a
+rpDcbrJc7ov3TFptjFzw1VPMS/iF2nQm1OrYx724lw7CKF40yrMrS02Qw9vMT0bwdYIF1LtOLFI
hCrzO9FmyHmDKwM52y0PgZmRb6h25KJ7xwL5331cO2sHaezBNpTcB/oJ4cwNon9UYQfkXAlysNl4
U8RObUh3CMnSdulgKe0NxWnmQy4zZGdz0T3bk22c57IhWtgIfL5uZHb90g0FASwROW5XwPHtPku7
+lPG+K6BTqIwub5BwKmLCA7+6Bg3pteaa568/iYPxK73XY215CWR1b7/buQlOJJG8iy/APeUUu0M
n8tmNfsjCdILOlkT5crahSNcc/ijmyEYaR/FSXdEGvfRJLHY2p2lYXGz0KeVdZxRQb5H0kQtRDrg
9EnU9pbpWjIJpmZFLbiZb1G0eU9Ry4nCyS/LLek8UCip7ZN1R9Z+Sfv8RtmEhbgUP41n8qcJwWnw
WyAUVR6rNkok13wYxrywtjEaO3qV/Bbj60MaWZQMaHMSKfiLGuIPDv94l2TwKJCpDUnwA7LkOKH0
ldJZJ9rj5TI4mGTqHYK8H18MAjUCHns03aOHs5KNbDo2kATBjifra9py0k1K4vtLQ6TjcfFgekLo
u92CkQKnr+YXMp+IYlIPn8d4CrjEnbIWxlWKUW6wOUjLNPyKAiTWBe43aNvVq5GE/amUwbWH1HrN
wyt6LHsbp/qotIuK3aW7ylsAxlflNb1J0wgO8iujtRa7P3BqhTsndPp2hBulvGgVs7gRLtiFaLsb
krNWJAzVwVvUFlS5R1k2NjPH92zCALlEbBOyQnv2gki0EIjtYhR3I/pDihOctyApeeraPY216wAN
OmmJ1KaUpxa4tN2RrwM6a7po87l6bGB+t2cGJVOeaasaFYOIN9BeBy7cFPOVaS3Tw6U7Hjy3WJft
yFhOBFCz+mt85md0iNXZZbHHj4AChDX6J20GqVVgbl2aHaI6BDova5IbXhex9OqTQPnc7kQZMo3U
EICY9cech+9fvwDCh3+PEPEKAnL4+D8q53gVP+FTY+JZ9WJ38cGd0AdABSow1x79t32DRDSJGTaj
Zp86aRKfuiZaKtzNKrqJK2DtwKQYllQrpsq/flV/8ragkkEJxNhOONvP4hHUZxGmdREfKoNKuhYt
eQxTWTOTXppvSV5g8ulLbEsbg5amv1N2aFTst5gkbwY/3tP/YwQnzPX3gEY1+3lfDeR0unPBKpRZ
7UwQjmqDMuMDSWbXYIoeA+q+/Mg4WpoJqkQhcKFDPti3wpuxbq/MvIuTQ6c36KaNq+z7hc4fK117
/Ndv1598iMg9LGBUsD6Y5p/fryGMU8MhR+pQRQNxH7C1vdIiEzK7JNqCdk2jNH0Ik2rfSVmdH9oO
rKJN2OXTepIPJcGkf/OKNObz+7cQ0ZEOCEXThYv48op/gwkZbmsstFEnZHkQZbK6qBA6IKkXBcRD
+9eFbBptW30gWHGOzcB+gccOgsiSPJLXClKTHYx39q9fmPNnL0w31XheAN78B0TUh7gnu69NDo0X
M6ESQlQX/SociWidtFFWVY+UlATiONeaz5mcWuVXg7CHh14MIS4WLXEgXZ5tmdhA5mKrY401Upao
WCyM7xetRRHVeobXWA9KA+5sA2sDoymMV3+NWrj7+LGUEqM1PfSLRgGquaFOPtJSCPJUpjs9x71T
z821tSiSCFau37AB/fXboaPRf/6cfGJzPAvcQHjhz+KwxDLadIaL3zuJyxmIOQIJQtDrVefSU3/R
aqBGGozHytY8NfJiXtac9svjFHq8W7FjsZ24i0FDHhGzHK/C5q8TzS7x9gIPObZGmUeZgdL0IzT9
oY5BwNa0Ig/xNh5aeVhmLQ1z7Rzwhn4f6IqAheDj8sv+F4n+GyTacUwbzPbf5xo8fauqb0p9+/Zb
8eivX/UrCB1Yv4A+84gCOdZFxb8KR0PzF6JAHfxqAbcpVU0g3v8CoLnFiF0FxtAxTxq2/gcALX4h
Ql8HHoTA08Sniv/EiMeB8tNFHGDC82hVAgklev8PXbD+LOHVRrc6GkOurGY/+FGcDVuaOUYydkoz
sFYW/NN47vSkViq8H/RSMEzEkX9oS5GuIjfCXIQDzrpReuKb9Ozn6Skwjj3iJUeJoTb2pk8l9CM6
ecd13kM9Q9p6muxDd0Q7w4RJZ9BHXzXMnA4wiEsPwQZtRLu29GzK3NUDeJkmaCzqdTxjk9q5CWUs
RUVJL57b+pNgzQeTVuWxJyAELMDb9QrZkknl4nrI0vjW0hNzNac0jCYOY/SgBCM1WRD1p8Tq2709
GMsVUX4M37Cs3hcc34zk02U8L7EDX9dy7p6JkA/OU7aYD/0oKSYt/HvE5OG1mWEDCEoy4mD9GBCd
nKRNvx+QmbdwgZkp90Bg1WFM0V3oLaJualxU4Pk7zyCDcOkH67byw6uYxk+3nvI7YhVhQgE6V9Y8
BtsCU/yq15uL1B09YyvMtbkIcQ6poDr2ajEOkbFYVyJPjKtC0eOX03myTqA5MWmZ9TUoGStTGxi6
EWzsn+hOYrLn4XiOqZ3bC0DXnd06Lt9VLffNYKtrPzUipln7ydOb2pz33laN+JsiP1f3S06uzsiK
vfMQcm4wOmGp0ZtfzwoITPrZLFO1txonO/RDTK6kHUYvQ5DWuyyLvA/SA/L5uoeGuI5d7APFZemc
9P4ZlMWwSZMgODAbyx36D3JN9cZKuxpPHr3FsrWGXwJZjd/jcQ53i1kBR7QRD2vuG3Ev5lEV5zlr
nhH0Z8/BVM/vNBKyNleLa14TJjWcAgNYty5NPuQ0ZHFsCIREnMX+TXB7cBXpndzR2zlE4DNwNwu7
4Yj2EPR1fj/VLaHmpEbc2ij4T6KlenJFUjiG6dQySv/QG30676TSMx7bJ1DBolEDTNe77AIkLJPO
udLogn0BGlqNOYCbZOtqCQEibIFTfl3YROc4OFFtuHNwTGWV6Wqyl/LOMNwDE0q+olS4vZae/V4X
rR+dW7Cq5ISb5tVLpf8AJ7GPjMAyjirtRWTvi84BSkCzOVbhV8RhbbqNo3m5hUBWd6q3g/JrWKF0
OdNxhfmz659dzIlk+vSJ7LdF7j+JSGXbUPbsZUUVXo21b5erMFJsdA3hCyCbRpmhFpiH+NAIP5fP
djGKfNq4ZEd1yE1IPEejptxAGUhfCBG75aDkfS8H4sIoNKo87beJTOKC2rFbm2A4Ny0oh/9qEn7d
Qi+5s3VfTWEffVA6oQAclnDFCbdKiFIQW7OvH7lyXTypIe5Xljdh5ehNNU1vdmH2hb6p2TgE1WBi
Na7pjV6R7Utv1g9hZDQlMAUjmb8I1Br3PaeOgCuFuNn4aCUdiGml15qq88XHLJwu39uomZuDP7d+
tRnocMpXuMiicEsFLD8SkwpDD51jIJ5Er8CIqYJhxRyB1Dn7eMTTkgo6boeKuZx8yQyzYBpW9S2S
Jrv20EO3idOdQMNckwQjkPXYn3yoiqTybsmUnHauphFMsxhARlze47UHwPuE/t8+SQ+UYpVj68Og
V4bjPmP4vK5C0R7zNOS+n9xIdzhT6WP3BObDDSZ7QkuDfU111V1lF+cFW6u/kpZbn6dEh/eixd7V
YyeSFYYtX6cbYFTb9FVP0ELm2Trtf+8aVabvVUAki0rmrQQ2MXYmCMGjXxCb5dlqsdZIaw2G3Kq6
QUxFNdbgezed1w5vbgbhuYKIPc0sPKuilTh2JhHvOwl7tFqWvjBXpVrmr+3cfuEZJW+0wh11QIRQ
cUhxNdpmaz7GixXtEBUHz5SXqnuB6Y+HQ1UQo+mr27oLUNIYs3k1oKL5ukAi382RtVG+Fx85OqMD
gIv5KfetdIOsL3gbcCTWKDPt5pC57XTyF3+5hoUOVuBdFMmOc/Y5wZN/RX3ZcIMqd9cZlaC8zVyy
deckuOWygRK2bI6WO6IrMsS14V4Rc/i8+HV3nMnKYpKvlj0NDC55MtY4rhdFPshY0HcHRUWlgpzs
4ATOTFUrcUWbRoLOj/x8BkvhrmyLLK+YSL07MiqoilqSfCuyMN6TOYh4HEoFMIi+QI7GRXxygHd5
Frph8z4Edndt+Yv1bSDWdud2hGFQc2gdPNU6r1R9NVtSDeNNA1OxQzbcoInsipvcHNuXnvvwmulX
3oHOh2fEXhXRY1V2JkGQRdRJhpucPFvCDQvvQN3U5zYQ6XnGxPUaUUN2E0UW/DBqSSYBEvpwXRJM
XJeOeaMmUkzWKXf+nZv50z60Pfke+BXh19SqO9PS3UsFkrgSZeAdy1CFJOMky8miLfDLCJm+aqbS
3OZkIR9JNHuNZOVBHmNXLSof9SS9GFsCFGWwMi00V1Vk0pNYt9cT2t6TYyjUkjz9kWkR+bwRViJQ
XFvds2GDuG96uqogf6EjQsx06MInj0JrXCVrKHRMj1Vsk9JdEsDpsdZSiatj2SjmcgJuavIpNySh
u+/2FDBTwMctK9/MOAmkzMnDrgaQJ/+R+uoAyRYqZ1o6n5RHLeb9f+f7/403jPNAJ339+/n+uXtP
fjfa//iCX0d7ciwotTLRKZlYaGxUSv8c7y3daoMqCzMgnbCBKVgffx3vBU02BHNYqLf+Ndfr3A2T
5iWYK9I1dCDsfyAsuRhofoMhINMi8gMQAQ4W15T3s2SLaifCB+Zgvg5hlqnXC0AD513psYCXJbap
fMIQT1gkTI1yhfqw5jndT0wwd3NbyYPEBH6ytYsgA5fcXvQZyTy7dyV3PiNUXUxpRM6TM5r9QFRp
6RH3/2D4M2g1I/2Adew5IVW6bA59SRoWyftDC4tRRMZtWAoitGqZSeJUbSiZ4LvT0IjXH0ZwkWk4
xn5PJs0xwqCaYZcI2uGxGXiTH42KOQPGG+3JNs5GyR1O4YND+hbjpsmP5dBrKISKS5t7HkhhBtMt
BXqLsUhvEKIk+9a3F0InKy96qkqyEBdykg78UvWmWHrjC8Uz6VOQCQmkWiYZMx5JShOW+YW0qR1l
Wv071jg6BxTs6irNJfYXxv51WA8QP1hDFt+urjLizFwfiUJOOsF2HKFVTrZ/6ZrJyNm8SeKcxplp
rDWxSnvV/GjMVk85DUKNTLtZG9f29zZxZz2e0kuhDSLOyNLnUD60+fSAazaV1w2xXmw/q9K17XI4
/vdE+F+dCC6c81+dCC+pjNMqff/dqfDji/6lOsMPyr+yKf3Qiz3A8a9Lf0COju8LHtI+YTo6APqf
p4ITolVzWfc5BTzP5mj51+GAIA04EJUXLsQfgrT/4HDAe/rz0s+Pd0hG9MAjXF2axX//DcJIGSYJ
+3NsHYJgriBYh5p0QU26LtXcntPR2fIQ/DxXAcwsbU7Js9k38Vpo4hYsu79xalJCQ03run5kRVtJ
yPRdomlfqQnguoLOXYGHHNuoe4rgA/Wzrn03nYY7ZiN5g58h5qoXWzvWmnLkeTfYhvxwowrhilbR
ouly3yuTCJz1ZCv33WkIQVldlCqdVxvf8smfnqkiKKdvICWhn2GwE+NNUvtbWZKtEE/ZyczyhsDi
IaqeRkdQ5buKjV7c9B2HzsZOauPJEC4rHUPKsMW0A0tMwvpKlWkrNr7tTDeWnIqNzJPgc5EXDNKq
GwLeltq2D9Y0xoQGWf26zz19tNk614uIZndntQStRSr/IsqlOsUj878bLGLjovX6JDPFgmpFYmMQ
wYT2yRlfbDub9ZbGciEU6mJKaZo7ojhMfz9p3R6HovHWqQJyQRHpkJiUd+YpiCFdFUPrvzQqpYbY
91CLbxe5wLRMWQRxE4VaH0fofmfftqkDJWK4yHMkg9d7zzEKb1OMzZuIRXCmmM16IsVfv8ukaGOg
0IKOMIdnQCc4Wk+U5GgRQuNqoY1TsAJJrTBSjoNS3+8UeiaHSFZWd3dgVwqSEJjSkC2CkbHq65NF
9qw+efnbwsr4XKPGYydq+4o/NyclX+M6cw7Nq5UlBGCjG3S7EikesWLp+hI41w0CQBxfAujyRTgY
0GXer/EAhy9Wj04e2FgzYXrbewLX0HI4pNv7kR6KZT91IeoZrb9oJmjyvegC5l45qeUUVsTarOYS
NTOdNDwZM7FclH+8KWyb0BNdjk3iiqg6XgCCE0gVP854dy++RNJqICbiaCDVwgVRyzYBGC4tpT4B
zjfRoHU8qovM+Ng1A2BtXGfdB2wcawoZNAvSQf1tGTnB8IssA0AmpmBQA2uRVrhQRsa3nzz9ywcL
mX8rUG/eQTlO/JulhQS4KI2mKeFjWbS3yot7HIEGqggy2W3zLkgHD1cEP9Hze5D2wUC8Be3KtflD
O52NqB5HmcPxOYKO4I0Y7WHZS2mJd5M4J5QEWuXsmeidW4Ikh1XrTvLApuqK+4sOKnd0PiRsl1Tb
yOvRkbW2VkvGTsGvNZcMuFB23qvQIUAvl1cZ8NCND8Us0oo8VZcX6zYeVxlNltZNKAv61opcsdoo
D/3aOi+HdnnsxrzOd3WhP1IoHf2eZLOpbro51AkuSN9mgtzVTThrPuCHaM+o4cLyWmvswhK5lj8W
nFB+BnwuStOad5q6/L4sWsiXeYa+piwbE0DsGkG5r/tBxxJa5YTNs8knAPq8GzddaC+kRHnjA/P8
dDcQEv7mcKVhtal7K+A6rUoaGkTYnLugX9eNG8zg9JgOV8rGVNqXVYxCUCpCVU0/Ol3sTXyYxK0S
5W89ZMncIWSTqnlDr6uinZ9hhxy4imnFC8rdQq3A2hxirSzo1NfMcCy2ZB46L/ggpsfAM8q1b1PM
i3qNEMAV0ivj7JnC4LcrczLzl5qUz3U3ysLZuGFFrA5vGePcFLr+YbRC/2tLH59Dw3YdOFsmPHgZ
W+XiGNNufnQu1tNZ2/UkbQZnjz5eorrtcrwdLVdsyfuyY1QozkjfD7sdO5Rojg5N3oTkBkmyljwx
7iurqR6KgfRGTH4YZ1d+ntjPYb34O2OU8zfhl85VhPXqkA2B9VG4/vISxP3k7zBkZmeESek3hzyV
p9515yNUHblRWRGt69R4hj+TLwyLakPBUFcTnYPskPQeVChIV3GL4/AswqnamUE5bytSsb+hXcq5
AwhGO1HZ5Ws+yZ8FcujIeSPnSREjF/moJGCkj/0i82tmL3fjQoHB/06d7a3TaPHPbtzeSE+W31w3
TMQW7wAb9zS3CEe7KbgBbnpA0mRPW9YBR65J8lXWuQAobO8X4STHwSQQSKM6C8qdjWrz5nrsKzLc
jT66qwZqjykJIVzFaPoHq6o+OfFI3k4XqiXeD33qnBvsb/Zz1Dj1y5gU8hH07S5xhxZiXvNJsaL5
gBXlsfKRiOGC7oLbljK4Qwows0WdY36K7XHCgxg8LUDhrz0Fj/uaxClQnbGqdbNNUzSHQU7hNnfG
w9RQ39U39p1S2Ma9sklwJlEafSb9m5C2qO3Me5XU9XayyawsMmmtyOmWdFQPHcArQeeVuUmiZPwc
sasX1Lv0brYzy74HEW0LCl8MSxTIydt6HUxm94Q2PHhL7dBUPAod87bPiOYsTaM5Dh6e1TW628/Y
qpoTKXH9TWebn0cZtNcNcFEH9jE1HnF6ER2M1AJtBjIKHufQEKd5yqz73PK67wNJY5/nEHv/O9BN
Mdxj7Ing8SkrP8ZFXiEqlJ/seYnuk8SKNrmXoxINrOk8dBauRMVIg5TkqleOcUvpFbC5TdIrmpvy
W9HRXt1iSd1G7mzfo+4Z3sDCo01M7Odd2IQujs+RPKO8omp0ZcJe3oBX5teIRO1qk/SmcS/AUja+
6PFSlQVYrvCmq0aV1ee078TarZvnqG9wm5nypeORuEUb42oS4M2y42OG6flszK74NI6xU3LPzRKe
RVnwPiQyq1jEtw4G5uvel4DdYwf7anc0JVk9p2bdTHgbk07wGwa0gSXCKTZxAxrCw89Atc6lQl3I
ucR8e7AL6zXKhL+KCw8Hml2LdTV2+QaTXbGx2Os4CyEhElATnhRhtGxiQbs6+K+wdqFwTCR0duPc
B7HwkIzK7rGWoudBX2FJQ1zcrfNlQs/UkTQlc3fV9PGzZ7bWqSIKEFHOhAyomt1d2JXlY5qR9QWg
lhU7m7TizWQXhLs25mSs+s4Da5tVktyVGpbPHXN+MqUcTrNyzFdD8oUDsYDXnEAD4j2ivTZdGd47
gMH7puoT/tEWzckplxbNG/TFeq7UuO1rnNiE0NfUIYisv09Tz9zIyDsCi6IBy+P5GcV9hEW47F+S
PvmUEdG1BkEjGDGmBOx5aMKWOIap44mrnCuvKafDZMZIoMMkgHfBq7nqZDYCL5dmuBBQ3XvI+fLE
5U4ou3zdTNTVCUh2Bq8kxGzrl8Uee2rw0mAHXw2k0z1GWe3v1NRG2ZbH4XgIcHpsSIoCPo8Il56k
Bb2uDaVIpMRmmWN1qgXANw6TuT9NUtQ7BAmTs+Nrpmu/JJVs7XPefGRt730PsDtvKXN3l0MSdsXX
xvcRO0uaUws9WjWloupomFsau6ySYivdlJcabbPNQJXXQR/012Nj2ZsIxZyuqIBRQ/dygvAebhbs
Kc4zz7f8uqsKQMZ1Sa/AXdbRZ6Nyt37oMWV7DwUZk0CPRihX1B0wFlSj+JJbthnvQlLDuIFMZkHg
uRzbyfRIF810pnRJbec+D6d1poLoXjEGXNsFyDeCAyf+5JcDIZKLQ4kV6cZvMcHsD0s0EgZYxsmu
zfv57CrXvWmrpEVY0rYGKd5uf+XURXeaEMbsgyqd7iy3U0/JWF61Y3tqgmXaUJDd3paYF74SOmTu
h66VV9bgRnsZBy8MauPOJ1V88KW4z8AdCCMe8jzfZVMZF1cEpo7WLg0XwrUQEzYZrd9Vna1K21se
esdsvkx5SUoJR15BbApS8ZUDzQORBeGT99Iov86aBzJCGCEjwa2/jZvU7b8EXfPU9HMFcyR/8Eil
weF2jCYPZ7LjP9QQTs2FeqouNJRTme/dGDbXEwW8qzTgWjiiwor4nLOZesA8S/yH8KLSTdHrhnJc
ybyK7mot5dXtFTgM13ijX7Hm15SgyCD272K7ae94+h27H6Lg32zydz8Asv+p+vKupqlI/b//8wf1
kuloUh1XECkhAuvf7xfjOBxhI2PmWl9KQZoDm6ibJvbTMmM/CqX1dxIyF8Dv9xoSU7vJXBtlgAlH
4GqJ2W828SIZZkAvVR8qOMRzlzC6Kw7m99zoIILsuv+aFKYQN/EQ9M5RSiR/85ocg6Sk9z1Dkn5R
z3htJeRtKXVsjOHhA5A2WPqQoNMf8poBUCxVxNhWavM9yuGQhV50y6NNIoPcwlrIQ9pjM+mazH2v
3WHsHhX9BWq3dBaa3HWlDZqfF/YJnM3BxMIWR0QupE6sNeOcGE8lNtS3sZjVB5dM9Z1IlerRIW+O
KMdLDAhisebNxPQw0fuDd1mfnSZyTsuI7hdD9YryGxaH/cVFOvMH5a2oGxT1MrG8aausACOQ3oUv
ZoO//tA12vEbrJT2Uux3AqSGfgkEsT/reHImZLJFzRrJmt6XkS6zG/QWtqkfkNrX6f/G3+o/ubr+
IM3TPwgDEGMAwkH756srkGxwLSbxQ5FgtACcKMttV7V8PpdYAZVqCyBJISwhMEF/J83740/HzRig
9sDRQe/uzyFPRAThrZhJYpVZA50/kgyWImBiftThBgQqeyuv81kCjLFkbfvr99hCzPLTmwwETmNs
aFtaavfz7z5mLmb5SBKrazV8dzw9EKy0YWDyyhRrs7C0g2cQc01YysVZK6uexa+K/eJA8Lr1dHlB
/xU0/Z2giTuNK+PfEx6v31T3P3+Kcf74yn9gnP4vPhIYhJ4EhUJ8aCDzHxinjd6J4CKUcahBTVDQ
f2KcwvzFw0du+gEpekhEtdryH8Im/xd66Dw0mGSQac4i/E8IEKL3frrgEEnBsCAR9mFieJX6qP/N
yRrPgh0/i5OjKnFN1EFFrnNlN+rk4L3awHWDM+TYUR84TUF+Yli5dEo3hR5/8oREi20U9f5OdqF8
pCrDQM9ThC8pypM9ambdNaonKlaidtdf5qxJj1yK7U/u+qyP9LQhmMqQcRU0tOWutxlCig6wyU2H
lnxTkPseEG2OJYRFED9blUKqPbgyWodehip8fLEukyFii/l56YZlza8EVDEY5qbTs2Ssp8ruMmBS
/Dtuu8hg7KTZs31wEXWc+RK08NL0mVBr4z6NmkxtEqrkD5I96noZ52o16el20XNupifeqJnJuZIq
uUOK4LWrcNG/OUCM2tqlhyZez87kwzMNJ/RCPcaJ6+6ASunmUPxnzFvWKbTS55r1RFP/w3UgZvwn
DG5Ga9abmF2EjJxUdI852MJdVFsUL1/G/Poy8tMshTq0CIyFVAlqW+hbQaKk9wSPPXDDa4bxVaw4
ooYftQ3422hyXvs8bw6w3mdfbx9Wn9zGPIO6jT2TWbrx6VldC3cUhEbFizgTozxgVqroWAhwvq2i
sjsghumehZoZDhtqEbbGYMu1yGbWI6moKSTGtz8THXvoWKJSvU31eq/Ko+4lqlAPhKN8JoxckEZk
Vp+p/52vrIRRkVazBHEF7bVW526KLI4flMA6wvxWF9dYR9qb4rLmhbTv+Ss6vbzbuFfeXe5Q0Wok
/vAWyci+Jxom27qxN53npfnWXZZJysO8bdSm8d3CRnc1hcxMmYc1Re+hhd5IC4u1sq94ylpO9wn9
WAWo6ufH5LLMjpfFdrosucjb1Gd4/P57mg3WPSu8e8ri1nnMPZFtqALumWZV6607yhE7LNylvAZZ
/Dziyb0xGgr+7NH8RnbfZ38ca7Uu3aqlo5StvND7OfSYpTalnIM3CIX+aTEIw8pIydh61PFSUnZZ
9c3L2h95dVXAzY/jZ6De2tyQw5s2W2W0asJ/C3aAaMneuj5CsbRSg3k/aJQh13hD00J9rCfqJe8H
4IjRtd4WFb6ZkqBABh+oChNSMvRS2nmFz2C+HzS0wULlveIEfEKx/80kqJpmQw2FSA2KuAUS69uk
IE0b6326zhLPPsScOQ98B1gDRyVIH9MTsvj/z925NbetHFv4r7j2O1m4Xx52qo54kShZciw7sZ0X
Fi3RJAiAIG4EgV9/vgFAmYQkx864slHBo0gNgcZM98zq1auL2QFiAV1tEcU4jPJVWmi3aQ3LOHOK
Skd5svsS1rBNIhCcREmnG4Hp7AW6kwicp6wRH4H95IBAnLGQgqmBIY2q2fAqn6uhy5mo3NxwREUF
30tB3S8OSM/cpqY+n9h6tJ6tw7k6iXcZTQhttHxVqlg+0c68NC+y6mar2IOrFZ0VLn3aJ9MwWxtM
zTk1bK5SFtOtQXnc6hD4nw/g8eNwExc3jmdPjS2Nu0WdOGeF1PAvqGEy31PM7k92lg9STep0hKQg
TXnpnXi98XVauLCnvNzTMXu0V8PVbbE3qTjJN1X1kV2QOTPB32/BcgbUSgJqBDe5QmMjhPooGPCQ
4p3Atwinm92NVR4+w6+yxlGSarNDNa8mJt+6CUw4jWqgx96FaQwO6FtFsYa+Tw7rdkZrAo7HdhK/
191E/wiZFkqUhbLl2lTXxajcVSWsuHlE1jbw/S/Vhqoj42DTBN1QhdbinpyPg1o7/SoP8MfdZEpP
HCovq/1dUK3Kb/kaDBzpf5tOlSsjgP++y0nXpA8GTaLH9K3m8Ly26O0eaUo+m4dlQB8V0YU+yP9F
YIGmlAX7q20VF0K9PBpUtDAtCjTmQy97oJZcD6jyttO3NAGnD8BK/bBCf/ZKH4TKjafY9FzYOpvL
wB7QfrVCxYAK9QuVADuhhXkJuQWFOC3ZohVd0u5hjqzEzCqMw4T8onJjZdR9wVVwpulO0d7mture
HLa2BzgX3M+timbI6cq+LHYu7bHnifcNHmMuysUckNAdvrdQ98HY1bV4FrtqWF1sVn48VgRFUI1G
g+igUdPFEr1d71benaeQ/vOpwhyVle+OTc1Tr8ssnk+LPL45hGE8USpEE4EWD6NVuKO8KQhAzHWd
BHpurGdJBc0T+Ga2MlEKd2nRnfvFV1gM+URRS5W2BoQbxM1nTpKurkj16+Nw7tzt1fl9lm51tJY0
GsXme/N9gZ7CNEG8fVVu7nMlHbwv1pu/H7Dr9fwArTRRgruVHVbTA31BCI0e1VGUNqXW1Kw4cCPD
R88rc59no4SMzT+oBuGInWPX+zj3VtZ1tclKShSoboygSVVqgiz0AdWoTNFLCh4pi6ctpLV1KmWy
nru76kPoKe7gc5Fqh3LsgaFXY89MBabvb+0KVUc1oBuYzRmsvKLb/QffpwHouNpXbGVQHDLu9j5Z
NeTRwf012q1H8JfAnMuIZvMXSl7F7zQar67HOyrIP+m7/PApjJTDtZ1tVMSLtullXKLQOdqH9gE+
VOnvrxXLL3D9wRYbcHykj7xSTdQQj+n4A2tRbpwNbd3yDUKlbq6TzLDDe6fKvetQCVOyFubEtt1i
WmoOWoRaPrhMMxpypqUTTwsnVqd6km0oI9/iXv1Yx0B+STIKTtbqn0Y5341tJOsukp2fsukIdePK
SypaKSmVmV8U5FToyGnpVXERGTv9Jtnl4XqSaQmUlAutzF3ngsilTE0Yw3MaXa3h0aY2DUQqFHSv
kZyFUF456T6f1aBVsPYHs0Ec0+JCmSs54uW64b5TzYGVjaKsir2pb8bUuTtuRTG0nltjfxUrX1KK
filt2Sib9846ie+p56VfgWuV3ijiyHyZevPDlOIV66pS1wcwO5963QulTGxOu7DHPwV0LRzPU1d9
G26E6GHAy/9c6Z4xhSx/qWfznI4tsN1LgVHp/L83H6WRvifVJqr+Bl66muiHQXhnlBbpLHZAMUV2
FBnMDM9QPtHWYDOCBTOniUSuI1i/K40tCSc/UxBvzLLPOO9qomOkGxK8X+Hm+ixsUwkveKNAM4HP
GZEEqr+eFKg+lRdJbmqjLANVGBnWOny3jVNAX8tf55PMXN/uzGI3dYswQ+3ONmeULO9Kugk65vs0
SHIfnu42uDQEndflpVEekwLfoetbPh7mzvpfyFl6/9BKy76ZG1BZBWPYpv6brdl4vlJX7m2omJT/
l/bnLNTTT7Twoz57ZRowNqvVSDuYyiwBhE9G6WZjfdGp/S5GIILgGWjtEEs09zagH/1So00V+hme
usCfetdeMUB2PzZo4EPZQwkdP7Tn00EM43wMTxOGeRYCom4z/R5UT5/QtAIVd2rbJvQ8dC9BGPOJ
iXrtTWXvi7syXRX3KSzni822ACw0acsRUQS8KCEJxxQGRcZU9SK6Ae/UHXiLts9GYYRanj7PYlov
rK2ptlfsR22rHd6SzEfMM652H3YF9KYR/nzzjUx7+pFGYMHnlaoEK3D2jXsNg2N+TcJGuVZ283hq
M19vlHhlvderrBghlE0bt4reJ4MKgi3SxrtJubVV9v4o7pvmnIwkyR8f1xxup4WFfj3yP9vZQQFy
36FQ8JGKMn06UJJJtos377xVQmdgAbluBPiKk9hTRgj+Htkw01Pq/W91wYdaC+DWFxBuWaO5vgB2
IwHx+jXY67FHoelRzAYKKHhdo8K0PAEgFlDxPouKR6vGj3cCSt7XqHIhAOb/rfN/C2SIPqqTmrb0
Pl8m5f0SYYQsPZJ/xKc1lPkx+s++9OOB3ix/ijD1QolUfVP1Hf9ojGCReVn+uPzzD90cUutEu1YL
gEpcoAkBmlHtxwPHGgIxQKoyAAjEBaMJCOPESK+Z4cdP2Njzx985e4KHKN9m4j2svG432y5p7BUb
dEY4sYE7pOyTkmag4OMzntrAhWqqgmroMAbqq/nB/74NFkiGbcceXdi9h+yUBQeF+Rl17hUrdMb4
bgVDHRKrYM22E6E7E2x1SO6L+Ekdan39VTOh8wTNUpk9/vkHBL7mnhpc+GmN/spy0OgpAU5MvcqL
U4HlIHQYdQ16cXP9RcvhVSM4FMbX9yRhBOY7XSbQV27fNHzI0/Vgo+1n0duZ/EljAxDAv8QnvGoE
0ofKT3qFzhjf14MOmIrIAXxuQQzlwqynVoBQahi4DENxms/7tx6oOJGdCsZQ4zgp8ibNq4ZLf2oE
VcVrCI+AwOPRSD2bCpQByBuBiU4OR23XQydGuhr9Pl3VhFfczITerQchSgHgf5Z7+OX4QFWFLRKl
JhP9dA7YLBRqOUhv6T11By/Vmvzq40MSR2nExivC2xYX9jy1Qr0S7JYj3jN3qKmGYMLLvX6xESSr
ROF78/wdd0jTW0AuKl/aidaj3RFUPyKY1NPr9pCSApJuarsv6Dw9AB9tehGlwNL93BfYdSmSnBGc
IW6QugXSyfXVNYJiDk2hyGP1LhRCW37WiexXPQDFY2TvIYyw+6uvrh802UAriGYfY2VT3tajhQD5
4VkK+petoAxVDYoO06CZ6J1g6LhDfsaCzfN988is65EVAEK5Z6mVwFnJtE00RAisL60EQmIjLCIy
8P16epShVKShpB5f14d0K3PpMttujTsrwVGG1BmiUIJbrK/erQSIZtJGwBtSW4paOSeN052ATUGp
Sv8oaBbN0/cOLuC16bL7Ac0ZIsJFa0a9czp02A2jOwDXCiE9cfUvGNBzT/bxOR3a8HnsJy/XtQL7
AaTlCZVtsOjdEkA7T5QnSjkCAyl/BxYfAeHFYAABCDPQZNMR+vv9coREKUd6FrhDdoTUObaxUOwz
T10BcBFHZzAzWhbUV+9cgU48kAYJVPAg3THw981TdvaF4Kc6myaX7MTTLOnXXIBAoEmvBRH0OCG0
x6NneBFhwdEdByt83zj1ywrsWx3wHTmPgMICynyA6fT3EFdna+DqYO0Kmg1K+3n//KKlakxgKSvo
DjHQYLrzsuuruyIc/CY5BbIOzYpozN6jTTI0fEd6h2QP4SGI5FH3jGDiFjENPP++7pBcti+yk0BB
MBCPaMHGba7z4OCqOAwVxMhpHULvggOAjpCRlVoKhgluJCDik6l+GiItd0gzINjKKDPUV++swCZO
2i3iEGgPYmOD8zlgW0Mb8Txwhfbpm0nXI0eg0U1UdiWAnICNkSqx2yNBxx2SWkTVlrRaa+c+PT5H
2CZE/ef5NHbJDs+OYM7Lu2THBC1QhFpG+3nvYqL+gjTLrwJHQKicFh2X6oBmoXeCgu0MxeaJeobW
Cr07MQAiin7qcu4Q+EznuGCiL11fHEFO3aHNgYlDpUaHs766Q5oRSp+b2P9Qq8DbftkKIqNWq+Qc
yQi9WxEamQ7pcxPnIlH/ZrL466uzIlTV4vRs4hWhXYir2Zb2yjvaDhFNbkUAl4GjImrx8olBKL2x
fVA1Kh3rn+rT80Odkg2OMLCELC5npvodPzs3uvhNRWBp4NbN1TsraNRXyM4CEHWyZyLB2pih4xfB
ENhLCwChrzl2PIIrHR0QKXNIILnHvAKT6yw6iLwDKWgCyJOVWHx9WhFI3UhHB2NIagGhnRPO4akV
0GcfqiwJlwxD79YC2nONm5LYL9owi6jWJLXwtOLPn18BcBO0nOMmoYdWEHXIUnFB+EXa6thP0ZHF
dWoFm0Qj/RQcSmGbtdC/PQINcqSPz7xqmEVQL17mppJtAU8k29rfuWDg0CTngkHCkTdNWrkFjDrH
aPh+Q9hXtMrunUMQ+VbpdDMOke7KoqS6cQidpcAmeshUg57TsoB7FBCYmob068ch8m5NUbxeX93n
r1+/QCzb80T/ZkFTwi/nEDkgG5qgqbeHJp7y1CGSdbeImoTF9vPeYUmoqwrFUykrAKZAxOf8DEW7
uTpWcAFTYLGTdWzCQg+tgEidrBXgIiEooqF93Rihe3RUODWYCOlwqDha6Wc3ij/hPJ7qYEZrL3is
K2C8ZfpSocxrXzhWfjz/vK36EIR+DVXvsy8KiY3mt78XyPztjMFd74VPPjzujevfaf+9fcDnP332
W8enOv7xylsmi+RhjR4hxTNle5t3i5Aqmv8LFl8X4eK0JIM1yMz7fid//nF2nyfv/98MnPqdcQUk
Lz1u4lXR9nzgmi0uP7C/2KaL9HiLdV1GTcGWHXm0CLxvUdLRf264ndJjI1qaLB6j07tuCJPyI9Ol
6iHzHvLsbPCagyY7+HgZLIpFsjwduan/kB65LTJ6E317g0xZHn49l91u+FOyvzLF6t7j+SxsqEmy
I18uI7TCz0eGiEPwkR35Cot73nGcenrrMH2Of3hRBOgp4P1oqc8eF+uzCdgSdGRveBYE3jbyzldk
QwSVHnr76C06XqRh1UiPHBXnL6+hJsgOe/PcNzXZfumBGSB/8MvjNKjnRZNClx36bZR76TMzN/lp
2bFv6cV45j3ajK/8uPS7XGwfT83RplHlh07TxcM6T5dZdjan20Sl9Pjew9pbLbZnt94kAeWHFh0L
o+xsZre1GfJjpwifpjT+OfNNSK0LquPvGD3Kk+7QIg8kPXS0zTo+BKE6kVWQHflu+TVZdHZPkC0E
VC0/9H5xHrfafJD8wMWbq0W4S9feeVhv0eXfMf71MkmX5dEI9T67SWz+jsFvlwfv4SyMkTUViPDv
GPwLQsLHkdr7FtCS9NC0rl2/GS2SiEh5vjhBXX7bD4wXfnftN2Cx7P2/W3vnFm9wR+lh/YAdyfmp
RmsSXtJDJ8tVt4q/RgllB/47TWHTMtgvOseEluApO/z9Onpcvpmlz2JbU38vO/yHKH9lIrZVG7/n
B55PxBaklB3+hy15X1e0+Knt8cfl4fxU2TKXZe/5tTZjkrf7z2USEtmOzkl4q7YIV/aGX1QIbfg5
skN/WhB3tiuEK8/vu0ZwpQf/d/Kmkhb/5KUP0Tb1zu+9QRyl772MUN5YnVnFqlG8H4/8EtL0lK59
jj8dRVFe+rdzcE184yFYLpK//T8AAAD//w==</cx:binary>
              </cx:geoCache>
            </cx:geography>
          </cx:layoutPr>
        </cx:series>
      </cx:plotAreaRegion>
    </cx:plotArea>
    <cx:legend pos="r" align="min" overlay="0">
      <cx:txPr>
        <a:bodyPr vertOverflow="overflow" horzOverflow="overflow" wrap="square" lIns="0" tIns="0" rIns="0" bIns="0"/>
        <a:lstStyle/>
        <a:p>
          <a:pPr algn="ctr" rtl="0">
            <a:defRPr sz="900" b="0" i="0">
              <a:solidFill>
                <a:srgbClr val="000000"/>
              </a:solidFill>
              <a:latin typeface="Rockwell" panose="02060603020205020403" pitchFamily="18" charset="0"/>
              <a:ea typeface="Rockwell" panose="02060603020205020403" pitchFamily="18" charset="0"/>
              <a:cs typeface="Rockwell" panose="02060603020205020403" pitchFamily="18" charset="0"/>
            </a:defRPr>
          </a:pPr>
          <a:endParaRPr lang="en-IN">
            <a:solidFill>
              <a:srgbClr val="000000"/>
            </a:solidFill>
          </a:endParaRPr>
        </a:p>
      </cx:txPr>
    </cx:legend>
  </cx:chart>
  <cx:spPr>
    <a:gradFill>
      <a:gsLst>
        <a:gs pos="26000">
          <a:srgbClr val="1CADE4">
            <a:lumMod val="40000"/>
            <a:lumOff val="60000"/>
          </a:srgbClr>
        </a:gs>
        <a:gs pos="96000">
          <a:srgbClr val="1CADE4">
            <a:lumMod val="60000"/>
            <a:lumOff val="40000"/>
          </a:srgbClr>
        </a:gs>
        <a:gs pos="0">
          <a:srgbClr val="62A39F">
            <a:lumMod val="20000"/>
            <a:lumOff val="80000"/>
          </a:srgbClr>
        </a:gs>
      </a:gsLst>
      <a:lin ang="16200000" scaled="0"/>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6.emf"/><Relationship Id="rId12" Type="http://schemas.openxmlformats.org/officeDocument/2006/relationships/chart" Target="../charts/chart14.xml"/><Relationship Id="rId2" Type="http://schemas.openxmlformats.org/officeDocument/2006/relationships/image" Target="../media/image3.png"/><Relationship Id="rId16" Type="http://schemas.microsoft.com/office/2014/relationships/chartEx" Target="../charts/chartEx4.xml"/><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image" Target="../media/image8.emf"/><Relationship Id="rId5" Type="http://schemas.openxmlformats.org/officeDocument/2006/relationships/image" Target="../media/image5.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4.emf"/><Relationship Id="rId9" Type="http://schemas.openxmlformats.org/officeDocument/2006/relationships/image" Target="../media/image7.emf"/><Relationship Id="rId14"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image" Target="../media/image1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3</xdr:col>
      <xdr:colOff>590550</xdr:colOff>
      <xdr:row>6</xdr:row>
      <xdr:rowOff>91440</xdr:rowOff>
    </xdr:from>
    <xdr:to>
      <xdr:col>10</xdr:col>
      <xdr:colOff>468630</xdr:colOff>
      <xdr:row>22</xdr:row>
      <xdr:rowOff>30480</xdr:rowOff>
    </xdr:to>
    <xdr:graphicFrame macro="">
      <xdr:nvGraphicFramePr>
        <xdr:cNvPr id="4" name="Chart 3">
          <a:extLst>
            <a:ext uri="{FF2B5EF4-FFF2-40B4-BE49-F238E27FC236}">
              <a16:creationId xmlns:a16="http://schemas.microsoft.com/office/drawing/2014/main" id="{F6A7004F-A3B5-D099-4317-BD4280148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2</xdr:row>
      <xdr:rowOff>15240</xdr:rowOff>
    </xdr:from>
    <xdr:to>
      <xdr:col>13</xdr:col>
      <xdr:colOff>243840</xdr:colOff>
      <xdr:row>16</xdr:row>
      <xdr:rowOff>152400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B37E1C6-5BFC-086B-DE5E-2B64E41D07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8720" y="365760"/>
              <a:ext cx="4930140" cy="2590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68580</xdr:colOff>
      <xdr:row>15</xdr:row>
      <xdr:rowOff>152400</xdr:rowOff>
    </xdr:from>
    <xdr:to>
      <xdr:col>17</xdr:col>
      <xdr:colOff>556260</xdr:colOff>
      <xdr:row>29</xdr:row>
      <xdr:rowOff>64135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7F38830-7091-9E53-82F7-2647F4CEFD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094720" y="278130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76200</xdr:colOff>
      <xdr:row>1</xdr:row>
      <xdr:rowOff>99060</xdr:rowOff>
    </xdr:from>
    <xdr:to>
      <xdr:col>16</xdr:col>
      <xdr:colOff>563880</xdr:colOff>
      <xdr:row>15</xdr:row>
      <xdr:rowOff>10795</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2A8AD463-FD58-8647-9469-0DB64000D28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431780" y="27432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xdr:colOff>
      <xdr:row>1</xdr:row>
      <xdr:rowOff>114300</xdr:rowOff>
    </xdr:from>
    <xdr:to>
      <xdr:col>19</xdr:col>
      <xdr:colOff>510540</xdr:colOff>
      <xdr:row>15</xdr:row>
      <xdr:rowOff>26035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40995635-2180-3513-E52A-13A7152F602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390120" y="289560"/>
              <a:ext cx="1828800" cy="2365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2</xdr:row>
      <xdr:rowOff>19050</xdr:rowOff>
    </xdr:from>
    <xdr:to>
      <xdr:col>10</xdr:col>
      <xdr:colOff>541020</xdr:colOff>
      <xdr:row>15</xdr:row>
      <xdr:rowOff>152400</xdr:rowOff>
    </xdr:to>
    <xdr:graphicFrame macro="">
      <xdr:nvGraphicFramePr>
        <xdr:cNvPr id="4" name="Chart 3">
          <a:extLst>
            <a:ext uri="{FF2B5EF4-FFF2-40B4-BE49-F238E27FC236}">
              <a16:creationId xmlns:a16="http://schemas.microsoft.com/office/drawing/2014/main" id="{1E3F2A1A-DE69-247C-A522-4CACD1A4A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2</xdr:row>
      <xdr:rowOff>7620</xdr:rowOff>
    </xdr:from>
    <xdr:to>
      <xdr:col>10</xdr:col>
      <xdr:colOff>327660</xdr:colOff>
      <xdr:row>16</xdr:row>
      <xdr:rowOff>0</xdr:rowOff>
    </xdr:to>
    <xdr:graphicFrame macro="">
      <xdr:nvGraphicFramePr>
        <xdr:cNvPr id="2" name="Chart 1">
          <a:extLst>
            <a:ext uri="{FF2B5EF4-FFF2-40B4-BE49-F238E27FC236}">
              <a16:creationId xmlns:a16="http://schemas.microsoft.com/office/drawing/2014/main" id="{CC7D9BBE-7E91-3A20-4EEC-D2FFD3957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163830</xdr:colOff>
      <xdr:row>3</xdr:row>
      <xdr:rowOff>15240</xdr:rowOff>
    </xdr:from>
    <xdr:to>
      <xdr:col>13</xdr:col>
      <xdr:colOff>41910</xdr:colOff>
      <xdr:row>22</xdr:row>
      <xdr:rowOff>30480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38B3B663-E1AF-4E13-B9A4-0516D7D574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30290" y="541020"/>
              <a:ext cx="4572000" cy="3345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17</xdr:row>
      <xdr:rowOff>38100</xdr:rowOff>
    </xdr:from>
    <xdr:to>
      <xdr:col>1</xdr:col>
      <xdr:colOff>1051560</xdr:colOff>
      <xdr:row>20</xdr:row>
      <xdr:rowOff>30480</xdr:rowOff>
    </xdr:to>
    <xdr:graphicFrame macro="">
      <xdr:nvGraphicFramePr>
        <xdr:cNvPr id="2" name="Chart 1">
          <a:extLst>
            <a:ext uri="{FF2B5EF4-FFF2-40B4-BE49-F238E27FC236}">
              <a16:creationId xmlns:a16="http://schemas.microsoft.com/office/drawing/2014/main" id="{59A73C66-CE34-C0DB-23C0-B2864FDD9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22860</xdr:colOff>
      <xdr:row>17</xdr:row>
      <xdr:rowOff>30480</xdr:rowOff>
    </xdr:from>
    <xdr:to>
      <xdr:col>5</xdr:col>
      <xdr:colOff>906780</xdr:colOff>
      <xdr:row>19</xdr:row>
      <xdr:rowOff>152400</xdr:rowOff>
    </xdr:to>
    <xdr:graphicFrame macro="">
      <xdr:nvGraphicFramePr>
        <xdr:cNvPr id="3" name="Chart 2">
          <a:extLst>
            <a:ext uri="{FF2B5EF4-FFF2-40B4-BE49-F238E27FC236}">
              <a16:creationId xmlns:a16="http://schemas.microsoft.com/office/drawing/2014/main" id="{48CBDA20-34E1-DE4C-1177-5F93DAA61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22860</xdr:colOff>
      <xdr:row>17</xdr:row>
      <xdr:rowOff>15240</xdr:rowOff>
    </xdr:from>
    <xdr:to>
      <xdr:col>8</xdr:col>
      <xdr:colOff>1112520</xdr:colOff>
      <xdr:row>20</xdr:row>
      <xdr:rowOff>0</xdr:rowOff>
    </xdr:to>
    <xdr:graphicFrame macro="">
      <xdr:nvGraphicFramePr>
        <xdr:cNvPr id="4" name="Chart 3">
          <a:extLst>
            <a:ext uri="{FF2B5EF4-FFF2-40B4-BE49-F238E27FC236}">
              <a16:creationId xmlns:a16="http://schemas.microsoft.com/office/drawing/2014/main" id="{805DC8B3-0475-52AB-6CF3-DC01CCB19A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xdr:colOff>
      <xdr:row>17</xdr:row>
      <xdr:rowOff>60960</xdr:rowOff>
    </xdr:from>
    <xdr:to>
      <xdr:col>12</xdr:col>
      <xdr:colOff>53340</xdr:colOff>
      <xdr:row>20</xdr:row>
      <xdr:rowOff>22860</xdr:rowOff>
    </xdr:to>
    <xdr:graphicFrame macro="">
      <xdr:nvGraphicFramePr>
        <xdr:cNvPr id="5" name="Chart 4">
          <a:extLst>
            <a:ext uri="{FF2B5EF4-FFF2-40B4-BE49-F238E27FC236}">
              <a16:creationId xmlns:a16="http://schemas.microsoft.com/office/drawing/2014/main" id="{17E1D05E-F4B3-F1FD-26A9-9B663B9851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22860</xdr:colOff>
      <xdr:row>17</xdr:row>
      <xdr:rowOff>30480</xdr:rowOff>
    </xdr:from>
    <xdr:to>
      <xdr:col>15</xdr:col>
      <xdr:colOff>60960</xdr:colOff>
      <xdr:row>19</xdr:row>
      <xdr:rowOff>167640</xdr:rowOff>
    </xdr:to>
    <xdr:graphicFrame macro="">
      <xdr:nvGraphicFramePr>
        <xdr:cNvPr id="6" name="Chart 5">
          <a:extLst>
            <a:ext uri="{FF2B5EF4-FFF2-40B4-BE49-F238E27FC236}">
              <a16:creationId xmlns:a16="http://schemas.microsoft.com/office/drawing/2014/main" id="{D4368C48-1945-6855-2ACC-979BB51BC9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259080</xdr:colOff>
      <xdr:row>21</xdr:row>
      <xdr:rowOff>0</xdr:rowOff>
    </xdr:from>
    <xdr:to>
      <xdr:col>1</xdr:col>
      <xdr:colOff>495300</xdr:colOff>
      <xdr:row>23</xdr:row>
      <xdr:rowOff>45720</xdr:rowOff>
    </xdr:to>
    <xdr:sp macro="" textlink="$B$17">
      <xdr:nvSpPr>
        <xdr:cNvPr id="7" name="Rectangle: Rounded Corners 6">
          <a:extLst>
            <a:ext uri="{FF2B5EF4-FFF2-40B4-BE49-F238E27FC236}">
              <a16:creationId xmlns:a16="http://schemas.microsoft.com/office/drawing/2014/main" id="{CCDD14C8-7375-4461-2D92-9664A0110C99}"/>
            </a:ext>
          </a:extLst>
        </xdr:cNvPr>
        <xdr:cNvSpPr/>
      </xdr:nvSpPr>
      <xdr:spPr>
        <a:xfrm>
          <a:off x="259080" y="3680460"/>
          <a:ext cx="1234440" cy="3962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F91A29D-EACF-48B4-8D53-942742447598}" type="TxLink">
            <a:rPr lang="en-US" sz="1100" b="0" i="0" u="none" strike="noStrike">
              <a:solidFill>
                <a:srgbClr val="000000"/>
              </a:solidFill>
              <a:latin typeface="Rockwell"/>
            </a:rPr>
            <a:pPr algn="l"/>
            <a:t> $22,97,200.86 </a:t>
          </a:fld>
          <a:endParaRPr lang="en-IN" sz="1100"/>
        </a:p>
      </xdr:txBody>
    </xdr:sp>
    <xdr:clientData/>
  </xdr:twoCellAnchor>
  <xdr:twoCellAnchor>
    <xdr:from>
      <xdr:col>4</xdr:col>
      <xdr:colOff>22860</xdr:colOff>
      <xdr:row>20</xdr:row>
      <xdr:rowOff>167640</xdr:rowOff>
    </xdr:from>
    <xdr:to>
      <xdr:col>5</xdr:col>
      <xdr:colOff>922020</xdr:colOff>
      <xdr:row>23</xdr:row>
      <xdr:rowOff>0</xdr:rowOff>
    </xdr:to>
    <xdr:sp macro="" textlink="$F$17">
      <xdr:nvSpPr>
        <xdr:cNvPr id="9" name="Rectangle: Rounded Corners 8">
          <a:extLst>
            <a:ext uri="{FF2B5EF4-FFF2-40B4-BE49-F238E27FC236}">
              <a16:creationId xmlns:a16="http://schemas.microsoft.com/office/drawing/2014/main" id="{978157BA-1C83-3C8C-61B3-7E7689934363}"/>
            </a:ext>
          </a:extLst>
        </xdr:cNvPr>
        <xdr:cNvSpPr/>
      </xdr:nvSpPr>
      <xdr:spPr>
        <a:xfrm>
          <a:off x="3238500" y="3672840"/>
          <a:ext cx="1897380" cy="35814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24B484C-B079-4A80-A7A1-1A3B08922488}" type="TxLink">
            <a:rPr lang="en-US" sz="1100" b="0" i="0" u="none" strike="noStrike">
              <a:solidFill>
                <a:srgbClr val="000000"/>
              </a:solidFill>
              <a:latin typeface="Rockwell"/>
            </a:rPr>
            <a:pPr algn="l"/>
            <a:t> $2,86,397.02 </a:t>
          </a:fld>
          <a:endParaRPr lang="en-IN" sz="1100"/>
        </a:p>
      </xdr:txBody>
    </xdr:sp>
    <xdr:clientData/>
  </xdr:twoCellAnchor>
  <xdr:twoCellAnchor>
    <xdr:from>
      <xdr:col>7</xdr:col>
      <xdr:colOff>0</xdr:colOff>
      <xdr:row>21</xdr:row>
      <xdr:rowOff>0</xdr:rowOff>
    </xdr:from>
    <xdr:to>
      <xdr:col>8</xdr:col>
      <xdr:colOff>899160</xdr:colOff>
      <xdr:row>23</xdr:row>
      <xdr:rowOff>7620</xdr:rowOff>
    </xdr:to>
    <xdr:sp macro="" textlink="$I$17">
      <xdr:nvSpPr>
        <xdr:cNvPr id="15" name="Rectangle: Rounded Corners 14">
          <a:extLst>
            <a:ext uri="{FF2B5EF4-FFF2-40B4-BE49-F238E27FC236}">
              <a16:creationId xmlns:a16="http://schemas.microsoft.com/office/drawing/2014/main" id="{D65EF7CC-E17F-4ECE-AA8A-E97AB8909584}"/>
            </a:ext>
          </a:extLst>
        </xdr:cNvPr>
        <xdr:cNvSpPr/>
      </xdr:nvSpPr>
      <xdr:spPr>
        <a:xfrm>
          <a:off x="630174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696A12DB-1981-44F5-BA3D-E6857E895629}"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37,873</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10</xdr:col>
      <xdr:colOff>0</xdr:colOff>
      <xdr:row>21</xdr:row>
      <xdr:rowOff>0</xdr:rowOff>
    </xdr:from>
    <xdr:to>
      <xdr:col>11</xdr:col>
      <xdr:colOff>899160</xdr:colOff>
      <xdr:row>23</xdr:row>
      <xdr:rowOff>7620</xdr:rowOff>
    </xdr:to>
    <xdr:sp macro="" textlink="$L$17">
      <xdr:nvSpPr>
        <xdr:cNvPr id="16" name="Rectangle: Rounded Corners 15">
          <a:extLst>
            <a:ext uri="{FF2B5EF4-FFF2-40B4-BE49-F238E27FC236}">
              <a16:creationId xmlns:a16="http://schemas.microsoft.com/office/drawing/2014/main" id="{E15C8CA6-8B68-4D32-ACDE-98BB684F6D61}"/>
            </a:ext>
          </a:extLst>
        </xdr:cNvPr>
        <xdr:cNvSpPr/>
      </xdr:nvSpPr>
      <xdr:spPr>
        <a:xfrm>
          <a:off x="91287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4DD3B603-7EDC-4C1C-B88A-8DAD63786198}"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9,994</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twoCellAnchor>
    <xdr:from>
      <xdr:col>13</xdr:col>
      <xdr:colOff>0</xdr:colOff>
      <xdr:row>21</xdr:row>
      <xdr:rowOff>0</xdr:rowOff>
    </xdr:from>
    <xdr:to>
      <xdr:col>14</xdr:col>
      <xdr:colOff>899160</xdr:colOff>
      <xdr:row>23</xdr:row>
      <xdr:rowOff>7620</xdr:rowOff>
    </xdr:to>
    <xdr:sp macro="" textlink="$O$17">
      <xdr:nvSpPr>
        <xdr:cNvPr id="17" name="Rectangle: Rounded Corners 16">
          <a:extLst>
            <a:ext uri="{FF2B5EF4-FFF2-40B4-BE49-F238E27FC236}">
              <a16:creationId xmlns:a16="http://schemas.microsoft.com/office/drawing/2014/main" id="{CCC306D0-DBCA-4B24-8026-AAF5222FA74B}"/>
            </a:ext>
          </a:extLst>
        </xdr:cNvPr>
        <xdr:cNvSpPr/>
      </xdr:nvSpPr>
      <xdr:spPr>
        <a:xfrm>
          <a:off x="12062460" y="3680460"/>
          <a:ext cx="1897380" cy="358140"/>
        </a:xfrm>
        <a:prstGeom prst="roundRect">
          <a:avLst/>
        </a:prstGeom>
        <a:solidFill>
          <a:srgbClr val="9EC544"/>
        </a:solidFill>
        <a:ln w="19050" cap="flat" cmpd="sng" algn="ctr">
          <a:solidFill>
            <a:srgbClr val="9EC544">
              <a:shade val="15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fld id="{9FAE8787-123E-4E67-9EBA-78CA84F2E07A}" type="TxLink">
            <a:rPr kumimoji="0" lang="en-US" sz="1100" b="0" i="0" u="none" strike="noStrike" kern="0" cap="none" spc="0" normalizeH="0" baseline="0" noProof="0" smtClean="0">
              <a:ln>
                <a:noFill/>
              </a:ln>
              <a:solidFill>
                <a:srgbClr val="000000"/>
              </a:solidFill>
              <a:effectLst/>
              <a:uLnTx/>
              <a:uFillTx/>
              <a:latin typeface="Rockwell"/>
              <a:ea typeface="+mn-ea"/>
              <a:cs typeface="+mn-cs"/>
            </a:rPr>
            <a:pPr marL="0" marR="0" lvl="0" indent="0" algn="l" defTabSz="914400" eaLnBrk="1" fontAlgn="auto" latinLnBrk="0" hangingPunct="1">
              <a:lnSpc>
                <a:spcPct val="100000"/>
              </a:lnSpc>
              <a:spcBef>
                <a:spcPts val="0"/>
              </a:spcBef>
              <a:spcAft>
                <a:spcPts val="0"/>
              </a:spcAft>
              <a:buClrTx/>
              <a:buSzTx/>
              <a:buFontTx/>
              <a:buNone/>
              <a:tabLst/>
              <a:defRPr/>
            </a:pPr>
            <a:t>12.47%</a:t>
          </a:fld>
          <a:endParaRPr kumimoji="0" lang="en-IN" sz="1100" b="0" i="0" u="none" strike="noStrike" kern="0" cap="none" spc="0" normalizeH="0" baseline="0" noProof="0">
            <a:ln>
              <a:noFill/>
            </a:ln>
            <a:solidFill>
              <a:sysClr val="window" lastClr="FFFFFF"/>
            </a:solidFill>
            <a:effectLst/>
            <a:uLnTx/>
            <a:uFillTx/>
            <a:latin typeface="Rockwell" panose="02060603020205020403"/>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601980</xdr:colOff>
      <xdr:row>7</xdr:row>
      <xdr:rowOff>38100</xdr:rowOff>
    </xdr:from>
    <xdr:to>
      <xdr:col>5</xdr:col>
      <xdr:colOff>830580</xdr:colOff>
      <xdr:row>8</xdr:row>
      <xdr:rowOff>15240</xdr:rowOff>
    </xdr:to>
    <xdr:sp macro="" textlink="">
      <xdr:nvSpPr>
        <xdr:cNvPr id="2" name="Arrow: Down 1">
          <a:extLst>
            <a:ext uri="{FF2B5EF4-FFF2-40B4-BE49-F238E27FC236}">
              <a16:creationId xmlns:a16="http://schemas.microsoft.com/office/drawing/2014/main" id="{ADDD6FFC-BBD5-BD0B-F08E-07FBC86317CE}"/>
            </a:ext>
          </a:extLst>
        </xdr:cNvPr>
        <xdr:cNvSpPr/>
      </xdr:nvSpPr>
      <xdr:spPr>
        <a:xfrm>
          <a:off x="5867400" y="1264920"/>
          <a:ext cx="228600" cy="152400"/>
        </a:xfrm>
        <a:prstGeom prst="downArrow">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114299</xdr:colOff>
      <xdr:row>7</xdr:row>
      <xdr:rowOff>7620</xdr:rowOff>
    </xdr:from>
    <xdr:to>
      <xdr:col>1</xdr:col>
      <xdr:colOff>320038</xdr:colOff>
      <xdr:row>7</xdr:row>
      <xdr:rowOff>167640</xdr:rowOff>
    </xdr:to>
    <xdr:sp macro="" textlink="">
      <xdr:nvSpPr>
        <xdr:cNvPr id="12" name="Arrow: Up 11">
          <a:extLst>
            <a:ext uri="{FF2B5EF4-FFF2-40B4-BE49-F238E27FC236}">
              <a16:creationId xmlns:a16="http://schemas.microsoft.com/office/drawing/2014/main" id="{8A713C08-9933-C29E-105B-2C5A1277F25C}"/>
            </a:ext>
          </a:extLst>
        </xdr:cNvPr>
        <xdr:cNvSpPr/>
      </xdr:nvSpPr>
      <xdr:spPr>
        <a:xfrm flipH="1">
          <a:off x="1112519" y="1234440"/>
          <a:ext cx="205739" cy="160020"/>
        </a:xfrm>
        <a:prstGeom prst="upArrow">
          <a:avLst/>
        </a:prstGeom>
        <a:solidFill>
          <a:srgbClr val="92D050"/>
        </a:soli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rgbClr val="00B050"/>
            </a:solidFill>
          </a:endParaRPr>
        </a:p>
      </xdr:txBody>
    </xdr:sp>
    <xdr:clientData/>
  </xdr:twoCellAnchor>
  <xdr:twoCellAnchor>
    <xdr:from>
      <xdr:col>2</xdr:col>
      <xdr:colOff>144780</xdr:colOff>
      <xdr:row>7</xdr:row>
      <xdr:rowOff>0</xdr:rowOff>
    </xdr:from>
    <xdr:to>
      <xdr:col>2</xdr:col>
      <xdr:colOff>350519</xdr:colOff>
      <xdr:row>7</xdr:row>
      <xdr:rowOff>160020</xdr:rowOff>
    </xdr:to>
    <xdr:sp macro="" textlink="">
      <xdr:nvSpPr>
        <xdr:cNvPr id="23" name="Arrow: Up 22">
          <a:extLst>
            <a:ext uri="{FF2B5EF4-FFF2-40B4-BE49-F238E27FC236}">
              <a16:creationId xmlns:a16="http://schemas.microsoft.com/office/drawing/2014/main" id="{E2419BD0-240A-4924-9FDA-D2DA7A58BA5C}"/>
            </a:ext>
          </a:extLst>
        </xdr:cNvPr>
        <xdr:cNvSpPr/>
      </xdr:nvSpPr>
      <xdr:spPr>
        <a:xfrm flipH="1">
          <a:off x="2057400" y="122682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3</xdr:col>
      <xdr:colOff>312420</xdr:colOff>
      <xdr:row>7</xdr:row>
      <xdr:rowOff>7620</xdr:rowOff>
    </xdr:from>
    <xdr:to>
      <xdr:col>3</xdr:col>
      <xdr:colOff>518159</xdr:colOff>
      <xdr:row>7</xdr:row>
      <xdr:rowOff>167640</xdr:rowOff>
    </xdr:to>
    <xdr:sp macro="" textlink="">
      <xdr:nvSpPr>
        <xdr:cNvPr id="25" name="Arrow: Up 24">
          <a:extLst>
            <a:ext uri="{FF2B5EF4-FFF2-40B4-BE49-F238E27FC236}">
              <a16:creationId xmlns:a16="http://schemas.microsoft.com/office/drawing/2014/main" id="{E62024D5-ACF8-4861-8888-2F00E7620E8F}"/>
            </a:ext>
          </a:extLst>
        </xdr:cNvPr>
        <xdr:cNvSpPr/>
      </xdr:nvSpPr>
      <xdr:spPr>
        <a:xfrm flipH="1">
          <a:off x="315468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twoCellAnchor>
    <xdr:from>
      <xdr:col>4</xdr:col>
      <xdr:colOff>342900</xdr:colOff>
      <xdr:row>7</xdr:row>
      <xdr:rowOff>7620</xdr:rowOff>
    </xdr:from>
    <xdr:to>
      <xdr:col>4</xdr:col>
      <xdr:colOff>548639</xdr:colOff>
      <xdr:row>7</xdr:row>
      <xdr:rowOff>167640</xdr:rowOff>
    </xdr:to>
    <xdr:sp macro="" textlink="">
      <xdr:nvSpPr>
        <xdr:cNvPr id="27" name="Arrow: Up 26">
          <a:extLst>
            <a:ext uri="{FF2B5EF4-FFF2-40B4-BE49-F238E27FC236}">
              <a16:creationId xmlns:a16="http://schemas.microsoft.com/office/drawing/2014/main" id="{42AAD215-8351-4D7F-8419-EC36A5D68ECB}"/>
            </a:ext>
          </a:extLst>
        </xdr:cNvPr>
        <xdr:cNvSpPr/>
      </xdr:nvSpPr>
      <xdr:spPr>
        <a:xfrm flipH="1">
          <a:off x="4343400" y="1234440"/>
          <a:ext cx="205739" cy="160020"/>
        </a:xfrm>
        <a:prstGeom prst="upArrow">
          <a:avLst/>
        </a:prstGeom>
        <a:solidFill>
          <a:srgbClr val="92D050"/>
        </a:solidFill>
        <a:ln w="12700" cap="flat" cmpd="sng" algn="ctr">
          <a:solidFill>
            <a:srgbClr val="DE9C3C"/>
          </a:solidFill>
          <a:prstDash val="solid"/>
        </a:ln>
        <a:effectLst/>
      </xdr:spPr>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rgbClr val="00B050"/>
            </a:solidFill>
            <a:effectLst/>
            <a:uLnTx/>
            <a:uFillTx/>
            <a:latin typeface="Rockwell" panose="02060603020205020403"/>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15239</xdr:colOff>
      <xdr:row>28</xdr:row>
      <xdr:rowOff>7620</xdr:rowOff>
    </xdr:from>
    <xdr:to>
      <xdr:col>14</xdr:col>
      <xdr:colOff>541866</xdr:colOff>
      <xdr:row>42</xdr:row>
      <xdr:rowOff>143933</xdr:rowOff>
    </xdr:to>
    <xdr:sp macro="" textlink="">
      <xdr:nvSpPr>
        <xdr:cNvPr id="8297" name="Rectangle 8296">
          <a:extLst>
            <a:ext uri="{FF2B5EF4-FFF2-40B4-BE49-F238E27FC236}">
              <a16:creationId xmlns:a16="http://schemas.microsoft.com/office/drawing/2014/main" id="{307503BC-F648-902F-C603-BD96FA4B15B2}"/>
            </a:ext>
          </a:extLst>
        </xdr:cNvPr>
        <xdr:cNvSpPr/>
      </xdr:nvSpPr>
      <xdr:spPr>
        <a:xfrm>
          <a:off x="4697306" y="4986020"/>
          <a:ext cx="5208693" cy="2625513"/>
        </a:xfrm>
        <a:prstGeom prst="rect">
          <a:avLst/>
        </a:prstGeom>
        <a:gradFill>
          <a:gsLst>
            <a:gs pos="58000">
              <a:srgbClr val="95F3F3"/>
            </a:gs>
            <a:gs pos="97000">
              <a:srgbClr val="95F3F3"/>
            </a:gs>
            <a:gs pos="2000">
              <a:srgbClr val="D1F8FD"/>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266700</xdr:colOff>
      <xdr:row>3</xdr:row>
      <xdr:rowOff>45720</xdr:rowOff>
    </xdr:from>
    <xdr:to>
      <xdr:col>4</xdr:col>
      <xdr:colOff>160866</xdr:colOff>
      <xdr:row>13</xdr:row>
      <xdr:rowOff>83820</xdr:rowOff>
    </xdr:to>
    <xdr:sp macro="" textlink="">
      <xdr:nvSpPr>
        <xdr:cNvPr id="5" name="Rectangle 4">
          <a:extLst>
            <a:ext uri="{FF2B5EF4-FFF2-40B4-BE49-F238E27FC236}">
              <a16:creationId xmlns:a16="http://schemas.microsoft.com/office/drawing/2014/main" id="{4276F8F5-7F31-7B57-67FF-E383545CCC9B}"/>
            </a:ext>
          </a:extLst>
        </xdr:cNvPr>
        <xdr:cNvSpPr/>
      </xdr:nvSpPr>
      <xdr:spPr>
        <a:xfrm>
          <a:off x="266700" y="579120"/>
          <a:ext cx="2569633" cy="1816100"/>
        </a:xfrm>
        <a:prstGeom prst="rect">
          <a:avLst/>
        </a:prstGeom>
        <a:gradFill>
          <a:gsLst>
            <a:gs pos="18881">
              <a:schemeClr val="bg1">
                <a:lumMod val="85000"/>
              </a:schemeClr>
            </a:gs>
            <a:gs pos="97000">
              <a:srgbClr val="002060"/>
            </a:gs>
            <a:gs pos="2000">
              <a:schemeClr val="bg1">
                <a:lumMod val="85000"/>
              </a:schemeClr>
            </a:gs>
          </a:gsLst>
          <a:lin ang="16200000" scaled="1"/>
        </a:gradFill>
      </xdr:spPr>
      <xdr:style>
        <a:lnRef idx="1">
          <a:schemeClr val="accent6"/>
        </a:lnRef>
        <a:fillRef idx="1003">
          <a:schemeClr val="lt2"/>
        </a:fillRef>
        <a:effectRef idx="1">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endParaRPr lang="en-IN" sz="1100">
            <a:solidFill>
              <a:schemeClr val="accent1"/>
            </a:solidFill>
          </a:endParaRPr>
        </a:p>
      </xdr:txBody>
    </xdr:sp>
    <xdr:clientData/>
  </xdr:twoCellAnchor>
  <xdr:twoCellAnchor>
    <xdr:from>
      <xdr:col>0</xdr:col>
      <xdr:colOff>228599</xdr:colOff>
      <xdr:row>0</xdr:row>
      <xdr:rowOff>76200</xdr:rowOff>
    </xdr:from>
    <xdr:to>
      <xdr:col>23</xdr:col>
      <xdr:colOff>558800</xdr:colOff>
      <xdr:row>2</xdr:row>
      <xdr:rowOff>60960</xdr:rowOff>
    </xdr:to>
    <xdr:sp macro="" textlink="">
      <xdr:nvSpPr>
        <xdr:cNvPr id="2" name="Rectangle: Rounded Corners 1">
          <a:extLst>
            <a:ext uri="{FF2B5EF4-FFF2-40B4-BE49-F238E27FC236}">
              <a16:creationId xmlns:a16="http://schemas.microsoft.com/office/drawing/2014/main" id="{6FA6FCA1-E022-35B2-9FBF-A4DF2028CE26}"/>
            </a:ext>
          </a:extLst>
        </xdr:cNvPr>
        <xdr:cNvSpPr/>
      </xdr:nvSpPr>
      <xdr:spPr>
        <a:xfrm>
          <a:off x="228599" y="76200"/>
          <a:ext cx="15714134" cy="340360"/>
        </a:xfrm>
        <a:prstGeom prst="roundRect">
          <a:avLst/>
        </a:prstGeom>
      </xdr:spPr>
      <xdr:style>
        <a:lnRef idx="1">
          <a:schemeClr val="accent6"/>
        </a:lnRef>
        <a:fillRef idx="1003">
          <a:schemeClr val="lt2"/>
        </a:fillRef>
        <a:effectRef idx="1">
          <a:schemeClr val="accent6"/>
        </a:effectRef>
        <a:fontRef idx="minor">
          <a:schemeClr val="dk1"/>
        </a:fontRef>
      </xdr:style>
      <xdr:txBody>
        <a:bodyPr vertOverflow="clip" horzOverflow="clip" rtlCol="0" anchor="ctr"/>
        <a:lstStyle/>
        <a:p>
          <a:pPr algn="ctr"/>
          <a:r>
            <a:rPr lang="en-IN" sz="1800">
              <a:solidFill>
                <a:schemeClr val="bg1"/>
              </a:solidFill>
            </a:rPr>
            <a:t>E-Commerce Sales Analysis</a:t>
          </a:r>
        </a:p>
      </xdr:txBody>
    </xdr:sp>
    <xdr:clientData/>
  </xdr:twoCellAnchor>
  <xdr:twoCellAnchor editAs="absolute">
    <xdr:from>
      <xdr:col>0</xdr:col>
      <xdr:colOff>236220</xdr:colOff>
      <xdr:row>3</xdr:row>
      <xdr:rowOff>68580</xdr:rowOff>
    </xdr:from>
    <xdr:to>
      <xdr:col>3</xdr:col>
      <xdr:colOff>640080</xdr:colOff>
      <xdr:row>6</xdr:row>
      <xdr:rowOff>68580</xdr:rowOff>
    </xdr:to>
    <xdr:sp macro="" textlink="">
      <xdr:nvSpPr>
        <xdr:cNvPr id="4" name="Arrow: Chevron 3">
          <a:extLst>
            <a:ext uri="{FF2B5EF4-FFF2-40B4-BE49-F238E27FC236}">
              <a16:creationId xmlns:a16="http://schemas.microsoft.com/office/drawing/2014/main" id="{1DA6C6A1-67ED-594B-C4BF-08EB1F636C50}"/>
            </a:ext>
          </a:extLst>
        </xdr:cNvPr>
        <xdr:cNvSpPr/>
      </xdr:nvSpPr>
      <xdr:spPr>
        <a:xfrm>
          <a:off x="236220" y="594360"/>
          <a:ext cx="2415540" cy="52578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Sales</a:t>
          </a:r>
        </a:p>
      </xdr:txBody>
    </xdr:sp>
    <xdr:clientData/>
  </xdr:twoCellAnchor>
  <xdr:twoCellAnchor>
    <xdr:from>
      <xdr:col>0</xdr:col>
      <xdr:colOff>236220</xdr:colOff>
      <xdr:row>6</xdr:row>
      <xdr:rowOff>129540</xdr:rowOff>
    </xdr:from>
    <xdr:to>
      <xdr:col>3</xdr:col>
      <xdr:colOff>647700</xdr:colOff>
      <xdr:row>8</xdr:row>
      <xdr:rowOff>60960</xdr:rowOff>
    </xdr:to>
    <xdr:sp macro="" textlink="KPI!B17">
      <xdr:nvSpPr>
        <xdr:cNvPr id="7" name="Rectangle 6">
          <a:extLst>
            <a:ext uri="{FF2B5EF4-FFF2-40B4-BE49-F238E27FC236}">
              <a16:creationId xmlns:a16="http://schemas.microsoft.com/office/drawing/2014/main" id="{B775AB38-EB3B-78B5-173B-C58F55946DC8}"/>
            </a:ext>
          </a:extLst>
        </xdr:cNvPr>
        <xdr:cNvSpPr/>
      </xdr:nvSpPr>
      <xdr:spPr>
        <a:xfrm>
          <a:off x="236220" y="1181100"/>
          <a:ext cx="2423160" cy="28194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6E58B635-919F-4FBD-AE52-1811167CAFED}" type="TxLink">
            <a:rPr lang="en-US" sz="1100" b="0" i="0" u="none" strike="noStrike">
              <a:solidFill>
                <a:srgbClr val="000000"/>
              </a:solidFill>
              <a:latin typeface="Rockwell"/>
            </a:rPr>
            <a:pPr algn="ctr"/>
            <a:t> $22,97,200.86 </a:t>
          </a:fld>
          <a:endParaRPr lang="en-US" sz="1100"/>
        </a:p>
      </xdr:txBody>
    </xdr:sp>
    <xdr:clientData/>
  </xdr:twoCellAnchor>
  <xdr:twoCellAnchor>
    <xdr:from>
      <xdr:col>0</xdr:col>
      <xdr:colOff>243840</xdr:colOff>
      <xdr:row>8</xdr:row>
      <xdr:rowOff>68580</xdr:rowOff>
    </xdr:from>
    <xdr:to>
      <xdr:col>3</xdr:col>
      <xdr:colOff>632460</xdr:colOff>
      <xdr:row>11</xdr:row>
      <xdr:rowOff>99060</xdr:rowOff>
    </xdr:to>
    <xdr:graphicFrame macro="">
      <xdr:nvGraphicFramePr>
        <xdr:cNvPr id="13" name="Chart 12">
          <a:extLst>
            <a:ext uri="{FF2B5EF4-FFF2-40B4-BE49-F238E27FC236}">
              <a16:creationId xmlns:a16="http://schemas.microsoft.com/office/drawing/2014/main" id="{0B15DD69-82CE-4F9E-AB03-8FFF6BD48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251460</xdr:colOff>
      <xdr:row>11</xdr:row>
      <xdr:rowOff>121920</xdr:rowOff>
    </xdr:from>
    <xdr:to>
      <xdr:col>3</xdr:col>
      <xdr:colOff>647700</xdr:colOff>
      <xdr:row>13</xdr:row>
      <xdr:rowOff>83820</xdr:rowOff>
    </xdr:to>
    <xdr:sp macro="" textlink="">
      <xdr:nvSpPr>
        <xdr:cNvPr id="6" name="Rectangle 5">
          <a:extLst>
            <a:ext uri="{FF2B5EF4-FFF2-40B4-BE49-F238E27FC236}">
              <a16:creationId xmlns:a16="http://schemas.microsoft.com/office/drawing/2014/main" id="{4E0EE89C-B2D7-4A15-8E65-7193BACF79CB}"/>
            </a:ext>
          </a:extLst>
        </xdr:cNvPr>
        <xdr:cNvSpPr/>
      </xdr:nvSpPr>
      <xdr:spPr>
        <a:xfrm>
          <a:off x="251460" y="2049780"/>
          <a:ext cx="2407920" cy="31242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xdr:twoCellAnchor>
    <xdr:from>
      <xdr:col>1</xdr:col>
      <xdr:colOff>639924</xdr:colOff>
      <xdr:row>11</xdr:row>
      <xdr:rowOff>132235</xdr:rowOff>
    </xdr:from>
    <xdr:to>
      <xdr:col>3</xdr:col>
      <xdr:colOff>537777</xdr:colOff>
      <xdr:row>11</xdr:row>
      <xdr:rowOff>132235</xdr:rowOff>
    </xdr:to>
    <xdr:sp macro="" textlink="">
      <xdr:nvSpPr>
        <xdr:cNvPr id="8216" name="Line 24">
          <a:extLst>
            <a:ext uri="{FF2B5EF4-FFF2-40B4-BE49-F238E27FC236}">
              <a16:creationId xmlns:a16="http://schemas.microsoft.com/office/drawing/2014/main" id="{3ADB9DE9-782A-69B8-CCCF-8D685513AD7D}"/>
            </a:ext>
          </a:extLst>
        </xdr:cNvPr>
        <xdr:cNvSpPr>
          <a:spLocks noChangeShapeType="1"/>
        </xdr:cNvSpPr>
      </xdr:nvSpPr>
      <xdr:spPr bwMode="auto">
        <a:xfrm>
          <a:off x="1310484" y="2060095"/>
          <a:ext cx="1238973" cy="0"/>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639924</xdr:colOff>
      <xdr:row>11</xdr:row>
      <xdr:rowOff>132235</xdr:rowOff>
    </xdr:from>
    <xdr:to>
      <xdr:col>3</xdr:col>
      <xdr:colOff>537777</xdr:colOff>
      <xdr:row>11</xdr:row>
      <xdr:rowOff>145114</xdr:rowOff>
    </xdr:to>
    <xdr:sp macro="" textlink="">
      <xdr:nvSpPr>
        <xdr:cNvPr id="8217" name="Rectangle 25">
          <a:extLst>
            <a:ext uri="{FF2B5EF4-FFF2-40B4-BE49-F238E27FC236}">
              <a16:creationId xmlns:a16="http://schemas.microsoft.com/office/drawing/2014/main" id="{AB8835D2-655C-37AA-2545-88115D9D40E1}"/>
            </a:ext>
          </a:extLst>
        </xdr:cNvPr>
        <xdr:cNvSpPr>
          <a:spLocks noChangeArrowheads="1"/>
        </xdr:cNvSpPr>
      </xdr:nvSpPr>
      <xdr:spPr bwMode="auto">
        <a:xfrm>
          <a:off x="1310484" y="2060095"/>
          <a:ext cx="1238973"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639924</xdr:colOff>
      <xdr:row>13</xdr:row>
      <xdr:rowOff>32847</xdr:rowOff>
    </xdr:from>
    <xdr:to>
      <xdr:col>3</xdr:col>
      <xdr:colOff>571500</xdr:colOff>
      <xdr:row>13</xdr:row>
      <xdr:rowOff>106680</xdr:rowOff>
    </xdr:to>
    <xdr:sp macro="" textlink="">
      <xdr:nvSpPr>
        <xdr:cNvPr id="8218" name="Line 26">
          <a:extLst>
            <a:ext uri="{FF2B5EF4-FFF2-40B4-BE49-F238E27FC236}">
              <a16:creationId xmlns:a16="http://schemas.microsoft.com/office/drawing/2014/main" id="{DC0C35F4-F3EC-3AA9-3213-50572F715105}"/>
            </a:ext>
          </a:extLst>
        </xdr:cNvPr>
        <xdr:cNvSpPr>
          <a:spLocks noChangeShapeType="1"/>
        </xdr:cNvSpPr>
      </xdr:nvSpPr>
      <xdr:spPr bwMode="auto">
        <a:xfrm flipH="1" flipV="1">
          <a:off x="1310484" y="2311227"/>
          <a:ext cx="1272696" cy="7383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1</xdr:col>
      <xdr:colOff>632460</xdr:colOff>
      <xdr:row>11</xdr:row>
      <xdr:rowOff>145114</xdr:rowOff>
    </xdr:from>
    <xdr:to>
      <xdr:col>1</xdr:col>
      <xdr:colOff>639924</xdr:colOff>
      <xdr:row>13</xdr:row>
      <xdr:rowOff>45726</xdr:rowOff>
    </xdr:to>
    <xdr:sp macro="" textlink="">
      <xdr:nvSpPr>
        <xdr:cNvPr id="8219" name="Rectangle 27">
          <a:extLst>
            <a:ext uri="{FF2B5EF4-FFF2-40B4-BE49-F238E27FC236}">
              <a16:creationId xmlns:a16="http://schemas.microsoft.com/office/drawing/2014/main" id="{43F2D24E-3ED5-9B91-B9B6-861616A81D14}"/>
            </a:ext>
          </a:extLst>
        </xdr:cNvPr>
        <xdr:cNvSpPr>
          <a:spLocks noChangeArrowheads="1"/>
        </xdr:cNvSpPr>
      </xdr:nvSpPr>
      <xdr:spPr bwMode="auto">
        <a:xfrm>
          <a:off x="1303020"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537777</xdr:colOff>
      <xdr:row>11</xdr:row>
      <xdr:rowOff>145114</xdr:rowOff>
    </xdr:from>
    <xdr:to>
      <xdr:col>3</xdr:col>
      <xdr:colOff>545241</xdr:colOff>
      <xdr:row>13</xdr:row>
      <xdr:rowOff>32847</xdr:rowOff>
    </xdr:to>
    <xdr:sp macro="" textlink="">
      <xdr:nvSpPr>
        <xdr:cNvPr id="8220" name="Line 28">
          <a:extLst>
            <a:ext uri="{FF2B5EF4-FFF2-40B4-BE49-F238E27FC236}">
              <a16:creationId xmlns:a16="http://schemas.microsoft.com/office/drawing/2014/main" id="{2968B339-5A7B-04A8-1106-83C77D6F016F}"/>
            </a:ext>
          </a:extLst>
        </xdr:cNvPr>
        <xdr:cNvSpPr>
          <a:spLocks noChangeShapeType="1"/>
        </xdr:cNvSpPr>
      </xdr:nvSpPr>
      <xdr:spPr bwMode="auto">
        <a:xfrm>
          <a:off x="2549457" y="2072974"/>
          <a:ext cx="7464" cy="238253"/>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537777</xdr:colOff>
      <xdr:row>11</xdr:row>
      <xdr:rowOff>145114</xdr:rowOff>
    </xdr:from>
    <xdr:to>
      <xdr:col>3</xdr:col>
      <xdr:colOff>545241</xdr:colOff>
      <xdr:row>13</xdr:row>
      <xdr:rowOff>45726</xdr:rowOff>
    </xdr:to>
    <xdr:sp macro="" textlink="">
      <xdr:nvSpPr>
        <xdr:cNvPr id="8221" name="Rectangle 29">
          <a:extLst>
            <a:ext uri="{FF2B5EF4-FFF2-40B4-BE49-F238E27FC236}">
              <a16:creationId xmlns:a16="http://schemas.microsoft.com/office/drawing/2014/main" id="{BF49D48F-66B0-A4DD-BD6A-5B66B0225ED2}"/>
            </a:ext>
          </a:extLst>
        </xdr:cNvPr>
        <xdr:cNvSpPr>
          <a:spLocks noChangeArrowheads="1"/>
        </xdr:cNvSpPr>
      </xdr:nvSpPr>
      <xdr:spPr bwMode="auto">
        <a:xfrm>
          <a:off x="2549457" y="2072974"/>
          <a:ext cx="7464" cy="251132"/>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3</xdr:col>
      <xdr:colOff>545240</xdr:colOff>
      <xdr:row>11</xdr:row>
      <xdr:rowOff>132235</xdr:rowOff>
    </xdr:from>
    <xdr:to>
      <xdr:col>3</xdr:col>
      <xdr:colOff>552704</xdr:colOff>
      <xdr:row>11</xdr:row>
      <xdr:rowOff>138674</xdr:rowOff>
    </xdr:to>
    <xdr:sp macro="" textlink="">
      <xdr:nvSpPr>
        <xdr:cNvPr id="8222" name="Line 30">
          <a:extLst>
            <a:ext uri="{FF2B5EF4-FFF2-40B4-BE49-F238E27FC236}">
              <a16:creationId xmlns:a16="http://schemas.microsoft.com/office/drawing/2014/main" id="{65942D41-8BA6-66E3-2DCC-B2F89DA0AD0B}"/>
            </a:ext>
          </a:extLst>
        </xdr:cNvPr>
        <xdr:cNvSpPr>
          <a:spLocks noChangeShapeType="1"/>
        </xdr:cNvSpPr>
      </xdr:nvSpPr>
      <xdr:spPr bwMode="auto">
        <a:xfrm>
          <a:off x="2556920" y="2060095"/>
          <a:ext cx="7464" cy="6439"/>
        </a:xfrm>
        <a:prstGeom prst="line">
          <a:avLst/>
        </a:prstGeom>
        <a:noFill/>
        <a:ln w="0">
          <a:solidFill>
            <a:srgbClr val="E0E0E0"/>
          </a:solidFill>
          <a:prstDash val="solid"/>
          <a:round/>
          <a:headEnd/>
          <a:tailEnd/>
        </a:ln>
        <a:extLst>
          <a:ext uri="{909E8E84-426E-40DD-AFC4-6F175D3DCCD1}">
            <a14:hiddenFill xmlns:a14="http://schemas.microsoft.com/office/drawing/2010/main">
              <a:noFill/>
            </a14:hiddenFill>
          </a:ext>
        </a:extLst>
      </xdr:spPr>
    </xdr:sp>
    <xdr:clientData/>
  </xdr:twoCellAnchor>
  <xdr:twoCellAnchor>
    <xdr:from>
      <xdr:col>3</xdr:col>
      <xdr:colOff>545240</xdr:colOff>
      <xdr:row>11</xdr:row>
      <xdr:rowOff>132235</xdr:rowOff>
    </xdr:from>
    <xdr:to>
      <xdr:col>3</xdr:col>
      <xdr:colOff>552704</xdr:colOff>
      <xdr:row>11</xdr:row>
      <xdr:rowOff>145114</xdr:rowOff>
    </xdr:to>
    <xdr:sp macro="" textlink="">
      <xdr:nvSpPr>
        <xdr:cNvPr id="8223" name="Rectangle 31">
          <a:extLst>
            <a:ext uri="{FF2B5EF4-FFF2-40B4-BE49-F238E27FC236}">
              <a16:creationId xmlns:a16="http://schemas.microsoft.com/office/drawing/2014/main" id="{D225CCD2-87EF-C0BB-645F-C8B357735BAA}"/>
            </a:ext>
          </a:extLst>
        </xdr:cNvPr>
        <xdr:cNvSpPr>
          <a:spLocks noChangeArrowheads="1"/>
        </xdr:cNvSpPr>
      </xdr:nvSpPr>
      <xdr:spPr bwMode="auto">
        <a:xfrm>
          <a:off x="2556920" y="2060095"/>
          <a:ext cx="74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632460</xdr:colOff>
      <xdr:row>13</xdr:row>
      <xdr:rowOff>19968</xdr:rowOff>
    </xdr:from>
    <xdr:to>
      <xdr:col>3</xdr:col>
      <xdr:colOff>552704</xdr:colOff>
      <xdr:row>13</xdr:row>
      <xdr:rowOff>32847</xdr:rowOff>
    </xdr:to>
    <xdr:sp macro="" textlink="">
      <xdr:nvSpPr>
        <xdr:cNvPr id="8225" name="Rectangle 33">
          <a:extLst>
            <a:ext uri="{FF2B5EF4-FFF2-40B4-BE49-F238E27FC236}">
              <a16:creationId xmlns:a16="http://schemas.microsoft.com/office/drawing/2014/main" id="{90105E30-94AC-2598-1E66-B51D6E593F16}"/>
            </a:ext>
          </a:extLst>
        </xdr:cNvPr>
        <xdr:cNvSpPr>
          <a:spLocks noChangeArrowheads="1"/>
        </xdr:cNvSpPr>
      </xdr:nvSpPr>
      <xdr:spPr bwMode="auto">
        <a:xfrm>
          <a:off x="1303020" y="2298348"/>
          <a:ext cx="1261364" cy="12879"/>
        </a:xfrm>
        <a:prstGeom prst="rect">
          <a:avLst/>
        </a:prstGeom>
        <a:solidFill>
          <a:srgbClr val="E0E0E0"/>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237065</xdr:colOff>
      <xdr:row>3</xdr:row>
      <xdr:rowOff>34006</xdr:rowOff>
    </xdr:from>
    <xdr:to>
      <xdr:col>8</xdr:col>
      <xdr:colOff>541866</xdr:colOff>
      <xdr:row>13</xdr:row>
      <xdr:rowOff>76183</xdr:rowOff>
    </xdr:to>
    <xdr:pic>
      <xdr:nvPicPr>
        <xdr:cNvPr id="39" name="Picture 38">
          <a:extLst>
            <a:ext uri="{FF2B5EF4-FFF2-40B4-BE49-F238E27FC236}">
              <a16:creationId xmlns:a16="http://schemas.microsoft.com/office/drawing/2014/main" id="{F24F6315-56A4-31FF-3FE0-F56278126320}"/>
            </a:ext>
          </a:extLst>
        </xdr:cNvPr>
        <xdr:cNvPicPr>
          <a:picLocks noChangeAspect="1"/>
        </xdr:cNvPicPr>
      </xdr:nvPicPr>
      <xdr:blipFill>
        <a:blip xmlns:r="http://schemas.openxmlformats.org/officeDocument/2006/relationships" r:embed="rId2"/>
        <a:stretch>
          <a:fillRect/>
        </a:stretch>
      </xdr:blipFill>
      <xdr:spPr>
        <a:xfrm>
          <a:off x="2912532" y="567406"/>
          <a:ext cx="2980267" cy="1820177"/>
        </a:xfrm>
        <a:prstGeom prst="rect">
          <a:avLst/>
        </a:prstGeom>
      </xdr:spPr>
    </xdr:pic>
    <xdr:clientData/>
  </xdr:twoCellAnchor>
  <xdr:twoCellAnchor editAs="absolute">
    <xdr:from>
      <xdr:col>4</xdr:col>
      <xdr:colOff>428413</xdr:colOff>
      <xdr:row>3</xdr:row>
      <xdr:rowOff>66887</xdr:rowOff>
    </xdr:from>
    <xdr:to>
      <xdr:col>8</xdr:col>
      <xdr:colOff>163407</xdr:colOff>
      <xdr:row>6</xdr:row>
      <xdr:rowOff>66887</xdr:rowOff>
    </xdr:to>
    <xdr:sp macro="" textlink="">
      <xdr:nvSpPr>
        <xdr:cNvPr id="40" name="Arrow: Chevron 39">
          <a:extLst>
            <a:ext uri="{FF2B5EF4-FFF2-40B4-BE49-F238E27FC236}">
              <a16:creationId xmlns:a16="http://schemas.microsoft.com/office/drawing/2014/main" id="{CC1082D4-9676-4113-86C8-329AA0E12F7B}"/>
            </a:ext>
          </a:extLst>
        </xdr:cNvPr>
        <xdr:cNvSpPr/>
      </xdr:nvSpPr>
      <xdr:spPr>
        <a:xfrm>
          <a:off x="3103880" y="60028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p>
      </xdr:txBody>
    </xdr:sp>
    <xdr:clientData/>
  </xdr:twoCellAnchor>
  <xdr:twoCellAnchor>
    <xdr:from>
      <xdr:col>4</xdr:col>
      <xdr:colOff>483446</xdr:colOff>
      <xdr:row>6</xdr:row>
      <xdr:rowOff>90593</xdr:rowOff>
    </xdr:from>
    <xdr:to>
      <xdr:col>8</xdr:col>
      <xdr:colOff>224366</xdr:colOff>
      <xdr:row>8</xdr:row>
      <xdr:rowOff>22013</xdr:rowOff>
    </xdr:to>
    <xdr:sp macro="" textlink="KPI!$F$17">
      <xdr:nvSpPr>
        <xdr:cNvPr id="43" name="Rectangle 42">
          <a:extLst>
            <a:ext uri="{FF2B5EF4-FFF2-40B4-BE49-F238E27FC236}">
              <a16:creationId xmlns:a16="http://schemas.microsoft.com/office/drawing/2014/main" id="{6FD3DA0D-FEFE-436A-8438-A9C726B6F883}"/>
            </a:ext>
          </a:extLst>
        </xdr:cNvPr>
        <xdr:cNvSpPr/>
      </xdr:nvSpPr>
      <xdr:spPr>
        <a:xfrm>
          <a:off x="3158913" y="1157393"/>
          <a:ext cx="241638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71BE69CC-6EFA-4250-91F5-901F8DE0F316}" type="TxLink">
            <a:rPr lang="en-US" sz="1100" b="0" i="0" u="none" strike="noStrike">
              <a:solidFill>
                <a:srgbClr val="000000"/>
              </a:solidFill>
              <a:latin typeface="Rockwell"/>
            </a:rPr>
            <a:pPr algn="ctr"/>
            <a:t> $2,86,397.02 </a:t>
          </a:fld>
          <a:endParaRPr lang="en-US" sz="1100"/>
        </a:p>
      </xdr:txBody>
    </xdr:sp>
    <xdr:clientData/>
  </xdr:twoCellAnchor>
  <xdr:twoCellAnchor>
    <xdr:from>
      <xdr:col>4</xdr:col>
      <xdr:colOff>491066</xdr:colOff>
      <xdr:row>8</xdr:row>
      <xdr:rowOff>93133</xdr:rowOff>
    </xdr:from>
    <xdr:to>
      <xdr:col>8</xdr:col>
      <xdr:colOff>180339</xdr:colOff>
      <xdr:row>11</xdr:row>
      <xdr:rowOff>60113</xdr:rowOff>
    </xdr:to>
    <xdr:graphicFrame macro="">
      <xdr:nvGraphicFramePr>
        <xdr:cNvPr id="45" name="Chart 44">
          <a:extLst>
            <a:ext uri="{FF2B5EF4-FFF2-40B4-BE49-F238E27FC236}">
              <a16:creationId xmlns:a16="http://schemas.microsoft.com/office/drawing/2014/main" id="{853D7C7D-3E6F-47F5-940A-B94EF32F0E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508000</xdr:colOff>
      <xdr:row>11</xdr:row>
      <xdr:rowOff>63500</xdr:rowOff>
    </xdr:from>
    <xdr:to>
      <xdr:col>8</xdr:col>
      <xdr:colOff>233680</xdr:colOff>
      <xdr:row>13</xdr:row>
      <xdr:rowOff>10160</xdr:rowOff>
    </xdr:to>
    <xdr:sp macro="" textlink="">
      <xdr:nvSpPr>
        <xdr:cNvPr id="47" name="Rectangle 46">
          <a:extLst>
            <a:ext uri="{FF2B5EF4-FFF2-40B4-BE49-F238E27FC236}">
              <a16:creationId xmlns:a16="http://schemas.microsoft.com/office/drawing/2014/main" id="{8B0D15A7-0D84-4061-A1CC-C90ABDEE85FA}"/>
            </a:ext>
          </a:extLst>
        </xdr:cNvPr>
        <xdr:cNvSpPr/>
      </xdr:nvSpPr>
      <xdr:spPr>
        <a:xfrm>
          <a:off x="3183467" y="2019300"/>
          <a:ext cx="2401146"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6</xdr:col>
          <xdr:colOff>216747</xdr:colOff>
          <xdr:row>11</xdr:row>
          <xdr:rowOff>81437</xdr:rowOff>
        </xdr:from>
        <xdr:to>
          <xdr:col>8</xdr:col>
          <xdr:colOff>247227</xdr:colOff>
          <xdr:row>13</xdr:row>
          <xdr:rowOff>34713</xdr:rowOff>
        </xdr:to>
        <xdr:pic>
          <xdr:nvPicPr>
            <xdr:cNvPr id="48" name="Picture 47">
              <a:extLst>
                <a:ext uri="{FF2B5EF4-FFF2-40B4-BE49-F238E27FC236}">
                  <a16:creationId xmlns:a16="http://schemas.microsoft.com/office/drawing/2014/main" id="{B71DF6CC-77FF-C1A3-EBFC-C0AC905B6D3E}"/>
                </a:ext>
              </a:extLst>
            </xdr:cNvPr>
            <xdr:cNvPicPr>
              <a:picLocks noChangeAspect="1" noChangeArrowheads="1"/>
              <a:extLst>
                <a:ext uri="{84589F7E-364E-4C9E-8A38-B11213B215E9}">
                  <a14:cameraTool cellRange="'YOY Growth'!$C$8" spid="_x0000_s8500"/>
                </a:ext>
              </a:extLst>
            </xdr:cNvPicPr>
          </xdr:nvPicPr>
          <xdr:blipFill>
            <a:blip xmlns:r="http://schemas.openxmlformats.org/officeDocument/2006/relationships" r:embed="rId4"/>
            <a:srcRect/>
            <a:stretch>
              <a:fillRect/>
            </a:stretch>
          </xdr:blipFill>
          <xdr:spPr bwMode="auto">
            <a:xfrm>
              <a:off x="4229947" y="2037237"/>
              <a:ext cx="1368213" cy="3088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647700</xdr:colOff>
          <xdr:row>11</xdr:row>
          <xdr:rowOff>137251</xdr:rowOff>
        </xdr:from>
        <xdr:to>
          <xdr:col>3</xdr:col>
          <xdr:colOff>662940</xdr:colOff>
          <xdr:row>13</xdr:row>
          <xdr:rowOff>76200</xdr:rowOff>
        </xdr:to>
        <xdr:pic>
          <xdr:nvPicPr>
            <xdr:cNvPr id="49" name="Picture 48">
              <a:extLst>
                <a:ext uri="{FF2B5EF4-FFF2-40B4-BE49-F238E27FC236}">
                  <a16:creationId xmlns:a16="http://schemas.microsoft.com/office/drawing/2014/main" id="{52927768-5332-0809-12E0-FD6A15A2C51E}"/>
                </a:ext>
              </a:extLst>
            </xdr:cNvPr>
            <xdr:cNvPicPr>
              <a:picLocks noChangeAspect="1" noChangeArrowheads="1"/>
              <a:extLst>
                <a:ext uri="{84589F7E-364E-4C9E-8A38-B11213B215E9}">
                  <a14:cameraTool cellRange="'YOY Growth'!$B$8" spid="_x0000_s8501"/>
                </a:ext>
              </a:extLst>
            </xdr:cNvPicPr>
          </xdr:nvPicPr>
          <xdr:blipFill>
            <a:blip xmlns:r="http://schemas.openxmlformats.org/officeDocument/2006/relationships" r:embed="rId5"/>
            <a:srcRect/>
            <a:stretch>
              <a:fillRect/>
            </a:stretch>
          </xdr:blipFill>
          <xdr:spPr bwMode="auto">
            <a:xfrm>
              <a:off x="1318260" y="2065111"/>
              <a:ext cx="1356360" cy="28946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568532</xdr:colOff>
      <xdr:row>3</xdr:row>
      <xdr:rowOff>33867</xdr:rowOff>
    </xdr:from>
    <xdr:to>
      <xdr:col>13</xdr:col>
      <xdr:colOff>584199</xdr:colOff>
      <xdr:row>13</xdr:row>
      <xdr:rowOff>101585</xdr:rowOff>
    </xdr:to>
    <xdr:pic>
      <xdr:nvPicPr>
        <xdr:cNvPr id="53" name="Picture 52">
          <a:extLst>
            <a:ext uri="{FF2B5EF4-FFF2-40B4-BE49-F238E27FC236}">
              <a16:creationId xmlns:a16="http://schemas.microsoft.com/office/drawing/2014/main" id="{D29EBE96-6208-48F9-B287-CE5E7F0C9504}"/>
            </a:ext>
          </a:extLst>
        </xdr:cNvPr>
        <xdr:cNvPicPr>
          <a:picLocks noChangeAspect="1"/>
        </xdr:cNvPicPr>
      </xdr:nvPicPr>
      <xdr:blipFill>
        <a:blip xmlns:r="http://schemas.openxmlformats.org/officeDocument/2006/relationships" r:embed="rId2"/>
        <a:stretch>
          <a:fillRect/>
        </a:stretch>
      </xdr:blipFill>
      <xdr:spPr>
        <a:xfrm>
          <a:off x="5919465" y="567267"/>
          <a:ext cx="3360001" cy="1845718"/>
        </a:xfrm>
        <a:prstGeom prst="rect">
          <a:avLst/>
        </a:prstGeom>
      </xdr:spPr>
    </xdr:pic>
    <xdr:clientData/>
  </xdr:twoCellAnchor>
  <xdr:twoCellAnchor editAs="absolute">
    <xdr:from>
      <xdr:col>9</xdr:col>
      <xdr:colOff>269239</xdr:colOff>
      <xdr:row>3</xdr:row>
      <xdr:rowOff>84667</xdr:rowOff>
    </xdr:from>
    <xdr:to>
      <xdr:col>13</xdr:col>
      <xdr:colOff>4232</xdr:colOff>
      <xdr:row>6</xdr:row>
      <xdr:rowOff>84667</xdr:rowOff>
    </xdr:to>
    <xdr:sp macro="" textlink="">
      <xdr:nvSpPr>
        <xdr:cNvPr id="55" name="Arrow: Chevron 54">
          <a:extLst>
            <a:ext uri="{FF2B5EF4-FFF2-40B4-BE49-F238E27FC236}">
              <a16:creationId xmlns:a16="http://schemas.microsoft.com/office/drawing/2014/main" id="{A91D7BBC-C92C-4608-9CAC-8B7035C88AF6}"/>
            </a:ext>
          </a:extLst>
        </xdr:cNvPr>
        <xdr:cNvSpPr/>
      </xdr:nvSpPr>
      <xdr:spPr>
        <a:xfrm>
          <a:off x="6289039" y="618067"/>
          <a:ext cx="2410460"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Quantity</a:t>
          </a:r>
        </a:p>
      </xdr:txBody>
    </xdr:sp>
    <xdr:clientData/>
  </xdr:twoCellAnchor>
  <xdr:twoCellAnchor>
    <xdr:from>
      <xdr:col>9</xdr:col>
      <xdr:colOff>296333</xdr:colOff>
      <xdr:row>6</xdr:row>
      <xdr:rowOff>99060</xdr:rowOff>
    </xdr:from>
    <xdr:to>
      <xdr:col>13</xdr:col>
      <xdr:colOff>37253</xdr:colOff>
      <xdr:row>8</xdr:row>
      <xdr:rowOff>30480</xdr:rowOff>
    </xdr:to>
    <xdr:sp macro="" textlink="KPI!$I$17">
      <xdr:nvSpPr>
        <xdr:cNvPr id="57" name="Rectangle 56">
          <a:extLst>
            <a:ext uri="{FF2B5EF4-FFF2-40B4-BE49-F238E27FC236}">
              <a16:creationId xmlns:a16="http://schemas.microsoft.com/office/drawing/2014/main" id="{20B93661-1C4E-46A3-8178-B4D2A36815D4}"/>
            </a:ext>
          </a:extLst>
        </xdr:cNvPr>
        <xdr:cNvSpPr/>
      </xdr:nvSpPr>
      <xdr:spPr>
        <a:xfrm>
          <a:off x="6316133" y="1165860"/>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0DCCAAB0-C556-4DBF-8AB0-40E553C5BE5F}" type="TxLink">
            <a:rPr lang="en-US" sz="1100" b="0" i="0" u="none" strike="noStrike">
              <a:solidFill>
                <a:srgbClr val="000000"/>
              </a:solidFill>
              <a:latin typeface="Rockwell"/>
            </a:rPr>
            <a:pPr algn="ctr"/>
            <a:t>37,873</a:t>
          </a:fld>
          <a:endParaRPr lang="en-US" sz="1100"/>
        </a:p>
      </xdr:txBody>
    </xdr:sp>
    <xdr:clientData/>
  </xdr:twoCellAnchor>
  <xdr:twoCellAnchor>
    <xdr:from>
      <xdr:col>9</xdr:col>
      <xdr:colOff>294640</xdr:colOff>
      <xdr:row>8</xdr:row>
      <xdr:rowOff>46567</xdr:rowOff>
    </xdr:from>
    <xdr:to>
      <xdr:col>13</xdr:col>
      <xdr:colOff>5080</xdr:colOff>
      <xdr:row>11</xdr:row>
      <xdr:rowOff>138007</xdr:rowOff>
    </xdr:to>
    <xdr:graphicFrame macro="">
      <xdr:nvGraphicFramePr>
        <xdr:cNvPr id="59" name="Chart 58">
          <a:extLst>
            <a:ext uri="{FF2B5EF4-FFF2-40B4-BE49-F238E27FC236}">
              <a16:creationId xmlns:a16="http://schemas.microsoft.com/office/drawing/2014/main" id="{3432BE70-C95E-40DF-AF24-75DD996B1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286173</xdr:colOff>
      <xdr:row>11</xdr:row>
      <xdr:rowOff>113453</xdr:rowOff>
    </xdr:from>
    <xdr:to>
      <xdr:col>13</xdr:col>
      <xdr:colOff>11853</xdr:colOff>
      <xdr:row>13</xdr:row>
      <xdr:rowOff>60113</xdr:rowOff>
    </xdr:to>
    <xdr:sp macro="" textlink="">
      <xdr:nvSpPr>
        <xdr:cNvPr id="61" name="Rectangle 60">
          <a:extLst>
            <a:ext uri="{FF2B5EF4-FFF2-40B4-BE49-F238E27FC236}">
              <a16:creationId xmlns:a16="http://schemas.microsoft.com/office/drawing/2014/main" id="{400D9DD0-4CB5-4693-9E43-67A31D819908}"/>
            </a:ext>
          </a:extLst>
        </xdr:cNvPr>
        <xdr:cNvSpPr/>
      </xdr:nvSpPr>
      <xdr:spPr>
        <a:xfrm>
          <a:off x="6305973" y="2069253"/>
          <a:ext cx="2401147" cy="30226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10</xdr:col>
          <xdr:colOff>546947</xdr:colOff>
          <xdr:row>11</xdr:row>
          <xdr:rowOff>145627</xdr:rowOff>
        </xdr:from>
        <xdr:to>
          <xdr:col>12</xdr:col>
          <xdr:colOff>638387</xdr:colOff>
          <xdr:row>13</xdr:row>
          <xdr:rowOff>77047</xdr:rowOff>
        </xdr:to>
        <xdr:pic>
          <xdr:nvPicPr>
            <xdr:cNvPr id="62" name="Picture 61">
              <a:extLst>
                <a:ext uri="{FF2B5EF4-FFF2-40B4-BE49-F238E27FC236}">
                  <a16:creationId xmlns:a16="http://schemas.microsoft.com/office/drawing/2014/main" id="{31853D32-C707-D700-DA40-E79FB82A2828}"/>
                </a:ext>
              </a:extLst>
            </xdr:cNvPr>
            <xdr:cNvPicPr>
              <a:picLocks noChangeAspect="1" noChangeArrowheads="1"/>
              <a:extLst>
                <a:ext uri="{84589F7E-364E-4C9E-8A38-B11213B215E9}">
                  <a14:cameraTool cellRange="'YOY Growth'!$D$8" spid="_x0000_s8502"/>
                </a:ext>
              </a:extLst>
            </xdr:cNvPicPr>
          </xdr:nvPicPr>
          <xdr:blipFill>
            <a:blip xmlns:r="http://schemas.openxmlformats.org/officeDocument/2006/relationships" r:embed="rId7"/>
            <a:srcRect/>
            <a:stretch>
              <a:fillRect/>
            </a:stretch>
          </xdr:blipFill>
          <xdr:spPr bwMode="auto">
            <a:xfrm>
              <a:off x="7235614" y="2101427"/>
              <a:ext cx="1429173" cy="2870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42333</xdr:colOff>
      <xdr:row>3</xdr:row>
      <xdr:rowOff>50800</xdr:rowOff>
    </xdr:from>
    <xdr:to>
      <xdr:col>18</xdr:col>
      <xdr:colOff>550333</xdr:colOff>
      <xdr:row>13</xdr:row>
      <xdr:rowOff>152385</xdr:rowOff>
    </xdr:to>
    <xdr:pic>
      <xdr:nvPicPr>
        <xdr:cNvPr id="8194" name="Picture 8193">
          <a:extLst>
            <a:ext uri="{FF2B5EF4-FFF2-40B4-BE49-F238E27FC236}">
              <a16:creationId xmlns:a16="http://schemas.microsoft.com/office/drawing/2014/main" id="{EB088CFF-6DD4-4E5A-8E99-92A6C298842C}"/>
            </a:ext>
          </a:extLst>
        </xdr:cNvPr>
        <xdr:cNvPicPr>
          <a:picLocks noChangeAspect="1"/>
        </xdr:cNvPicPr>
      </xdr:nvPicPr>
      <xdr:blipFill>
        <a:blip xmlns:r="http://schemas.openxmlformats.org/officeDocument/2006/relationships" r:embed="rId2"/>
        <a:stretch>
          <a:fillRect/>
        </a:stretch>
      </xdr:blipFill>
      <xdr:spPr>
        <a:xfrm>
          <a:off x="9406466" y="584200"/>
          <a:ext cx="3183467" cy="1879585"/>
        </a:xfrm>
        <a:prstGeom prst="rect">
          <a:avLst/>
        </a:prstGeom>
      </xdr:spPr>
    </xdr:pic>
    <xdr:clientData/>
  </xdr:twoCellAnchor>
  <xdr:twoCellAnchor editAs="absolute">
    <xdr:from>
      <xdr:col>14</xdr:col>
      <xdr:colOff>474980</xdr:colOff>
      <xdr:row>3</xdr:row>
      <xdr:rowOff>92287</xdr:rowOff>
    </xdr:from>
    <xdr:to>
      <xdr:col>18</xdr:col>
      <xdr:colOff>208280</xdr:colOff>
      <xdr:row>6</xdr:row>
      <xdr:rowOff>92287</xdr:rowOff>
    </xdr:to>
    <xdr:sp macro="" textlink="">
      <xdr:nvSpPr>
        <xdr:cNvPr id="8196" name="Arrow: Chevron 8195">
          <a:extLst>
            <a:ext uri="{FF2B5EF4-FFF2-40B4-BE49-F238E27FC236}">
              <a16:creationId xmlns:a16="http://schemas.microsoft.com/office/drawing/2014/main" id="{A39DC190-77BD-43E0-9CBB-6F96E10CAE5F}"/>
            </a:ext>
          </a:extLst>
        </xdr:cNvPr>
        <xdr:cNvSpPr/>
      </xdr:nvSpPr>
      <xdr:spPr>
        <a:xfrm>
          <a:off x="9839113" y="625687"/>
          <a:ext cx="2408767" cy="53340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No</a:t>
          </a:r>
          <a:r>
            <a:rPr lang="en-IN" sz="1800" baseline="0">
              <a:solidFill>
                <a:schemeClr val="tx1"/>
              </a:solidFill>
            </a:rPr>
            <a:t> Of Orders</a:t>
          </a:r>
          <a:endParaRPr lang="en-IN" sz="1800">
            <a:solidFill>
              <a:schemeClr val="tx1"/>
            </a:solidFill>
          </a:endParaRPr>
        </a:p>
      </xdr:txBody>
    </xdr:sp>
    <xdr:clientData/>
  </xdr:twoCellAnchor>
  <xdr:twoCellAnchor>
    <xdr:from>
      <xdr:col>14</xdr:col>
      <xdr:colOff>495300</xdr:colOff>
      <xdr:row>6</xdr:row>
      <xdr:rowOff>98213</xdr:rowOff>
    </xdr:from>
    <xdr:to>
      <xdr:col>18</xdr:col>
      <xdr:colOff>236220</xdr:colOff>
      <xdr:row>8</xdr:row>
      <xdr:rowOff>29633</xdr:rowOff>
    </xdr:to>
    <xdr:sp macro="" textlink="KPI!$L$17">
      <xdr:nvSpPr>
        <xdr:cNvPr id="8198" name="Rectangle 8197">
          <a:extLst>
            <a:ext uri="{FF2B5EF4-FFF2-40B4-BE49-F238E27FC236}">
              <a16:creationId xmlns:a16="http://schemas.microsoft.com/office/drawing/2014/main" id="{197E2D94-9A0D-42C1-8482-3544468BF0B8}"/>
            </a:ext>
          </a:extLst>
        </xdr:cNvPr>
        <xdr:cNvSpPr/>
      </xdr:nvSpPr>
      <xdr:spPr>
        <a:xfrm>
          <a:off x="9859433" y="1165013"/>
          <a:ext cx="2416387"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AA440EF6-E7E4-4150-8B17-5C4FAA32DF5D}" type="TxLink">
            <a:rPr lang="en-US" sz="1100" b="0" i="0" u="none" strike="noStrike">
              <a:solidFill>
                <a:srgbClr val="000000"/>
              </a:solidFill>
              <a:latin typeface="Rockwell"/>
            </a:rPr>
            <a:pPr algn="ctr"/>
            <a:t>9,994</a:t>
          </a:fld>
          <a:endParaRPr lang="en-US" sz="1100"/>
        </a:p>
      </xdr:txBody>
    </xdr:sp>
    <xdr:clientData/>
  </xdr:twoCellAnchor>
  <xdr:twoCellAnchor>
    <xdr:from>
      <xdr:col>14</xdr:col>
      <xdr:colOff>511387</xdr:colOff>
      <xdr:row>8</xdr:row>
      <xdr:rowOff>36406</xdr:rowOff>
    </xdr:from>
    <xdr:to>
      <xdr:col>18</xdr:col>
      <xdr:colOff>237067</xdr:colOff>
      <xdr:row>11</xdr:row>
      <xdr:rowOff>104986</xdr:rowOff>
    </xdr:to>
    <xdr:graphicFrame macro="">
      <xdr:nvGraphicFramePr>
        <xdr:cNvPr id="8199" name="Chart 8198">
          <a:extLst>
            <a:ext uri="{FF2B5EF4-FFF2-40B4-BE49-F238E27FC236}">
              <a16:creationId xmlns:a16="http://schemas.microsoft.com/office/drawing/2014/main" id="{AA9214C0-91E5-446D-815F-E557164709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520701</xdr:colOff>
      <xdr:row>11</xdr:row>
      <xdr:rowOff>80433</xdr:rowOff>
    </xdr:from>
    <xdr:to>
      <xdr:col>18</xdr:col>
      <xdr:colOff>246381</xdr:colOff>
      <xdr:row>13</xdr:row>
      <xdr:rowOff>93133</xdr:rowOff>
    </xdr:to>
    <xdr:sp macro="" textlink="">
      <xdr:nvSpPr>
        <xdr:cNvPr id="8201" name="Rectangle 8200">
          <a:extLst>
            <a:ext uri="{FF2B5EF4-FFF2-40B4-BE49-F238E27FC236}">
              <a16:creationId xmlns:a16="http://schemas.microsoft.com/office/drawing/2014/main" id="{681EA8BF-7B79-4626-B2BC-20D6BEA889DF}"/>
            </a:ext>
          </a:extLst>
        </xdr:cNvPr>
        <xdr:cNvSpPr/>
      </xdr:nvSpPr>
      <xdr:spPr>
        <a:xfrm>
          <a:off x="9884834" y="2036233"/>
          <a:ext cx="2401147" cy="36830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16</xdr:col>
          <xdr:colOff>220133</xdr:colOff>
          <xdr:row>11</xdr:row>
          <xdr:rowOff>127846</xdr:rowOff>
        </xdr:from>
        <xdr:to>
          <xdr:col>18</xdr:col>
          <xdr:colOff>227754</xdr:colOff>
          <xdr:row>13</xdr:row>
          <xdr:rowOff>74506</xdr:rowOff>
        </xdr:to>
        <xdr:pic>
          <xdr:nvPicPr>
            <xdr:cNvPr id="8202" name="Picture 8201">
              <a:extLst>
                <a:ext uri="{FF2B5EF4-FFF2-40B4-BE49-F238E27FC236}">
                  <a16:creationId xmlns:a16="http://schemas.microsoft.com/office/drawing/2014/main" id="{783A5DFA-6BF9-DBA0-10AB-0B06CB852B9B}"/>
                </a:ext>
              </a:extLst>
            </xdr:cNvPr>
            <xdr:cNvPicPr>
              <a:picLocks noChangeAspect="1" noChangeArrowheads="1"/>
              <a:extLst>
                <a:ext uri="{84589F7E-364E-4C9E-8A38-B11213B215E9}">
                  <a14:cameraTool cellRange="'YOY Growth'!$E$8" spid="_x0000_s8503"/>
                </a:ext>
              </a:extLst>
            </xdr:cNvPicPr>
          </xdr:nvPicPr>
          <xdr:blipFill>
            <a:blip xmlns:r="http://schemas.openxmlformats.org/officeDocument/2006/relationships" r:embed="rId9"/>
            <a:srcRect/>
            <a:stretch>
              <a:fillRect/>
            </a:stretch>
          </xdr:blipFill>
          <xdr:spPr bwMode="auto">
            <a:xfrm>
              <a:off x="10922000" y="2083646"/>
              <a:ext cx="1345354"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19</xdr:col>
      <xdr:colOff>42333</xdr:colOff>
      <xdr:row>3</xdr:row>
      <xdr:rowOff>62790</xdr:rowOff>
    </xdr:from>
    <xdr:to>
      <xdr:col>23</xdr:col>
      <xdr:colOff>558800</xdr:colOff>
      <xdr:row>13</xdr:row>
      <xdr:rowOff>115978</xdr:rowOff>
    </xdr:to>
    <xdr:pic>
      <xdr:nvPicPr>
        <xdr:cNvPr id="8205" name="Picture 8204">
          <a:extLst>
            <a:ext uri="{FF2B5EF4-FFF2-40B4-BE49-F238E27FC236}">
              <a16:creationId xmlns:a16="http://schemas.microsoft.com/office/drawing/2014/main" id="{34B9051A-9B6F-4B63-93FC-1F2B18F848A6}"/>
            </a:ext>
          </a:extLst>
        </xdr:cNvPr>
        <xdr:cNvPicPr>
          <a:picLocks noChangeAspect="1"/>
        </xdr:cNvPicPr>
      </xdr:nvPicPr>
      <xdr:blipFill>
        <a:blip xmlns:r="http://schemas.openxmlformats.org/officeDocument/2006/relationships" r:embed="rId2"/>
        <a:stretch>
          <a:fillRect/>
        </a:stretch>
      </xdr:blipFill>
      <xdr:spPr>
        <a:xfrm>
          <a:off x="12750800" y="596190"/>
          <a:ext cx="3191933" cy="1831188"/>
        </a:xfrm>
        <a:prstGeom prst="rect">
          <a:avLst/>
        </a:prstGeom>
      </xdr:spPr>
    </xdr:pic>
    <xdr:clientData/>
  </xdr:twoCellAnchor>
  <xdr:twoCellAnchor editAs="absolute">
    <xdr:from>
      <xdr:col>19</xdr:col>
      <xdr:colOff>355600</xdr:colOff>
      <xdr:row>3</xdr:row>
      <xdr:rowOff>68580</xdr:rowOff>
    </xdr:from>
    <xdr:to>
      <xdr:col>23</xdr:col>
      <xdr:colOff>88900</xdr:colOff>
      <xdr:row>6</xdr:row>
      <xdr:rowOff>91440</xdr:rowOff>
    </xdr:to>
    <xdr:sp macro="" textlink="">
      <xdr:nvSpPr>
        <xdr:cNvPr id="8206" name="Arrow: Chevron 8205">
          <a:extLst>
            <a:ext uri="{FF2B5EF4-FFF2-40B4-BE49-F238E27FC236}">
              <a16:creationId xmlns:a16="http://schemas.microsoft.com/office/drawing/2014/main" id="{E786CBE8-46AA-43EE-9B44-708C9231642E}"/>
            </a:ext>
          </a:extLst>
        </xdr:cNvPr>
        <xdr:cNvSpPr/>
      </xdr:nvSpPr>
      <xdr:spPr>
        <a:xfrm>
          <a:off x="13064067" y="601980"/>
          <a:ext cx="2408766" cy="556260"/>
        </a:xfrm>
        <a:prstGeom prst="chevron">
          <a:avLst/>
        </a:prstGeom>
        <a:gradFill>
          <a:gsLst>
            <a:gs pos="0">
              <a:schemeClr val="accent6">
                <a:lumMod val="67000"/>
              </a:schemeClr>
            </a:gs>
            <a:gs pos="38000">
              <a:schemeClr val="accent6">
                <a:lumMod val="97000"/>
                <a:lumOff val="3000"/>
              </a:schemeClr>
            </a:gs>
            <a:gs pos="100000">
              <a:schemeClr val="accent6">
                <a:lumMod val="60000"/>
                <a:lumOff val="40000"/>
              </a:schemeClr>
            </a:gs>
          </a:gsLst>
          <a:lin ang="16200000" scaled="1"/>
        </a:gradFill>
        <a:ln>
          <a:noFill/>
        </a:ln>
        <a:scene3d>
          <a:camera prst="orthographicFront"/>
          <a:lightRig rig="threePt" dir="t">
            <a:rot lat="0" lon="0" rev="6600000"/>
          </a:lightRig>
        </a:scene3d>
        <a:sp3d extrusionH="63500">
          <a:bevelT w="184150" h="0"/>
          <a:bevelB w="50800"/>
        </a:sp3d>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lang="en-IN" sz="1800">
              <a:solidFill>
                <a:schemeClr val="tx1"/>
              </a:solidFill>
            </a:rPr>
            <a:t>Profit</a:t>
          </a:r>
          <a:r>
            <a:rPr lang="en-IN" sz="1800" baseline="0">
              <a:solidFill>
                <a:schemeClr val="tx1"/>
              </a:solidFill>
            </a:rPr>
            <a:t> Margin</a:t>
          </a:r>
          <a:endParaRPr lang="en-IN" sz="1800">
            <a:solidFill>
              <a:schemeClr val="tx1"/>
            </a:solidFill>
          </a:endParaRPr>
        </a:p>
      </xdr:txBody>
    </xdr:sp>
    <xdr:clientData/>
  </xdr:twoCellAnchor>
  <xdr:twoCellAnchor>
    <xdr:from>
      <xdr:col>19</xdr:col>
      <xdr:colOff>353060</xdr:colOff>
      <xdr:row>6</xdr:row>
      <xdr:rowOff>105834</xdr:rowOff>
    </xdr:from>
    <xdr:to>
      <xdr:col>23</xdr:col>
      <xdr:colOff>147320</xdr:colOff>
      <xdr:row>8</xdr:row>
      <xdr:rowOff>37254</xdr:rowOff>
    </xdr:to>
    <xdr:sp macro="" textlink="KPI!$O$17">
      <xdr:nvSpPr>
        <xdr:cNvPr id="8207" name="Rectangle 8206">
          <a:extLst>
            <a:ext uri="{FF2B5EF4-FFF2-40B4-BE49-F238E27FC236}">
              <a16:creationId xmlns:a16="http://schemas.microsoft.com/office/drawing/2014/main" id="{A894799A-8D02-4C2F-BD50-13BC22CEC154}"/>
            </a:ext>
          </a:extLst>
        </xdr:cNvPr>
        <xdr:cNvSpPr/>
      </xdr:nvSpPr>
      <xdr:spPr>
        <a:xfrm>
          <a:off x="13061527" y="1172634"/>
          <a:ext cx="2469726" cy="287020"/>
        </a:xfrm>
        <a:prstGeom prst="rect">
          <a:avLst/>
        </a:prstGeom>
        <a:gradFill flip="none" rotWithShape="1">
          <a:gsLst>
            <a:gs pos="51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fld id="{F95ECA20-380D-480A-8FA4-5AB6F606603F}" type="TxLink">
            <a:rPr lang="en-US" sz="1100" b="0" i="0" u="none" strike="noStrike">
              <a:solidFill>
                <a:srgbClr val="000000"/>
              </a:solidFill>
              <a:latin typeface="Rockwell"/>
            </a:rPr>
            <a:pPr algn="ctr"/>
            <a:t>12.47%</a:t>
          </a:fld>
          <a:endParaRPr lang="en-US" sz="1100"/>
        </a:p>
      </xdr:txBody>
    </xdr:sp>
    <xdr:clientData/>
  </xdr:twoCellAnchor>
  <xdr:twoCellAnchor>
    <xdr:from>
      <xdr:col>19</xdr:col>
      <xdr:colOff>389467</xdr:colOff>
      <xdr:row>8</xdr:row>
      <xdr:rowOff>33867</xdr:rowOff>
    </xdr:from>
    <xdr:to>
      <xdr:col>23</xdr:col>
      <xdr:colOff>155787</xdr:colOff>
      <xdr:row>11</xdr:row>
      <xdr:rowOff>157480</xdr:rowOff>
    </xdr:to>
    <xdr:graphicFrame macro="">
      <xdr:nvGraphicFramePr>
        <xdr:cNvPr id="8209" name="Chart 8208">
          <a:extLst>
            <a:ext uri="{FF2B5EF4-FFF2-40B4-BE49-F238E27FC236}">
              <a16:creationId xmlns:a16="http://schemas.microsoft.com/office/drawing/2014/main" id="{E7447FD1-9774-4527-A1F9-A5CD180B3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392007</xdr:colOff>
      <xdr:row>11</xdr:row>
      <xdr:rowOff>44873</xdr:rowOff>
    </xdr:from>
    <xdr:to>
      <xdr:col>23</xdr:col>
      <xdr:colOff>186267</xdr:colOff>
      <xdr:row>13</xdr:row>
      <xdr:rowOff>16223</xdr:rowOff>
    </xdr:to>
    <xdr:sp macro="" textlink="">
      <xdr:nvSpPr>
        <xdr:cNvPr id="8226" name="Rectangle 8225">
          <a:extLst>
            <a:ext uri="{FF2B5EF4-FFF2-40B4-BE49-F238E27FC236}">
              <a16:creationId xmlns:a16="http://schemas.microsoft.com/office/drawing/2014/main" id="{55ECEF10-7031-423D-B792-9B478C0E93A0}"/>
            </a:ext>
          </a:extLst>
        </xdr:cNvPr>
        <xdr:cNvSpPr/>
      </xdr:nvSpPr>
      <xdr:spPr>
        <a:xfrm>
          <a:off x="13100474" y="2000673"/>
          <a:ext cx="2469726" cy="326950"/>
        </a:xfrm>
        <a:prstGeom prst="rect">
          <a:avLst/>
        </a:prstGeom>
        <a:gradFill flip="none" rotWithShape="1">
          <a:gsLst>
            <a:gs pos="0">
              <a:srgbClr val="FFFF00"/>
            </a:gs>
            <a:gs pos="48000">
              <a:srgbClr val="FFFF00"/>
            </a:gs>
            <a:gs pos="100000">
              <a:srgbClr val="FFFF00"/>
            </a:gs>
          </a:gsLst>
          <a:lin ang="16200000" scaled="1"/>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lang="en-US" sz="1100" b="0" i="0" u="none" strike="noStrike">
              <a:solidFill>
                <a:srgbClr val="000000"/>
              </a:solidFill>
              <a:latin typeface="Rockwell"/>
            </a:rPr>
            <a:t>YOY Growth </a:t>
          </a:r>
        </a:p>
      </xdr:txBody>
    </xdr:sp>
    <xdr:clientData/>
  </xdr:twoCellAnchor>
  <mc:AlternateContent xmlns:mc="http://schemas.openxmlformats.org/markup-compatibility/2006">
    <mc:Choice xmlns:a14="http://schemas.microsoft.com/office/drawing/2010/main" Requires="a14">
      <xdr:twoCellAnchor editAs="oneCell">
        <xdr:from>
          <xdr:col>20</xdr:col>
          <xdr:colOff>546101</xdr:colOff>
          <xdr:row>11</xdr:row>
          <xdr:rowOff>61807</xdr:rowOff>
        </xdr:from>
        <xdr:to>
          <xdr:col>23</xdr:col>
          <xdr:colOff>14394</xdr:colOff>
          <xdr:row>13</xdr:row>
          <xdr:rowOff>8467</xdr:rowOff>
        </xdr:to>
        <xdr:pic>
          <xdr:nvPicPr>
            <xdr:cNvPr id="8231" name="Picture 8230">
              <a:extLst>
                <a:ext uri="{FF2B5EF4-FFF2-40B4-BE49-F238E27FC236}">
                  <a16:creationId xmlns:a16="http://schemas.microsoft.com/office/drawing/2014/main" id="{6B48D363-DCB2-379B-8C73-E78671E18075}"/>
                </a:ext>
              </a:extLst>
            </xdr:cNvPr>
            <xdr:cNvPicPr>
              <a:picLocks noChangeAspect="1" noChangeArrowheads="1"/>
              <a:extLst>
                <a:ext uri="{84589F7E-364E-4C9E-8A38-B11213B215E9}">
                  <a14:cameraTool cellRange="'YOY Growth'!$F$8" spid="_x0000_s8504"/>
                </a:ext>
              </a:extLst>
            </xdr:cNvPicPr>
          </xdr:nvPicPr>
          <xdr:blipFill>
            <a:blip xmlns:r="http://schemas.openxmlformats.org/officeDocument/2006/relationships" r:embed="rId11"/>
            <a:srcRect/>
            <a:stretch>
              <a:fillRect/>
            </a:stretch>
          </xdr:blipFill>
          <xdr:spPr bwMode="auto">
            <a:xfrm>
              <a:off x="13923434" y="2017607"/>
              <a:ext cx="1474893" cy="302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274320</xdr:colOff>
      <xdr:row>13</xdr:row>
      <xdr:rowOff>137160</xdr:rowOff>
    </xdr:from>
    <xdr:to>
      <xdr:col>7</xdr:col>
      <xdr:colOff>245533</xdr:colOff>
      <xdr:row>27</xdr:row>
      <xdr:rowOff>160020</xdr:rowOff>
    </xdr:to>
    <xdr:graphicFrame macro="">
      <xdr:nvGraphicFramePr>
        <xdr:cNvPr id="8253" name="Chart 8252">
          <a:extLst>
            <a:ext uri="{FF2B5EF4-FFF2-40B4-BE49-F238E27FC236}">
              <a16:creationId xmlns:a16="http://schemas.microsoft.com/office/drawing/2014/main" id="{893EF556-D991-4FBF-9089-5F1A31B62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330199</xdr:colOff>
      <xdr:row>13</xdr:row>
      <xdr:rowOff>137160</xdr:rowOff>
    </xdr:from>
    <xdr:to>
      <xdr:col>14</xdr:col>
      <xdr:colOff>491066</xdr:colOff>
      <xdr:row>27</xdr:row>
      <xdr:rowOff>144780</xdr:rowOff>
    </xdr:to>
    <mc:AlternateContent xmlns:mc="http://schemas.openxmlformats.org/markup-compatibility/2006">
      <mc:Choice xmlns:cx1="http://schemas.microsoft.com/office/drawing/2015/9/8/chartex" Requires="cx1">
        <xdr:graphicFrame macro="">
          <xdr:nvGraphicFramePr>
            <xdr:cNvPr id="8266" name="Chart 8265">
              <a:extLst>
                <a:ext uri="{FF2B5EF4-FFF2-40B4-BE49-F238E27FC236}">
                  <a16:creationId xmlns:a16="http://schemas.microsoft.com/office/drawing/2014/main" id="{3433C017-EB72-4F0B-B281-C4B3895811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024119" y="2415540"/>
              <a:ext cx="4854787" cy="2461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348826</xdr:colOff>
      <xdr:row>13</xdr:row>
      <xdr:rowOff>128693</xdr:rowOff>
    </xdr:from>
    <xdr:to>
      <xdr:col>14</xdr:col>
      <xdr:colOff>499534</xdr:colOff>
      <xdr:row>15</xdr:row>
      <xdr:rowOff>50800</xdr:rowOff>
    </xdr:to>
    <xdr:sp macro="" textlink="">
      <xdr:nvSpPr>
        <xdr:cNvPr id="8268" name="Rectangle 8267">
          <a:extLst>
            <a:ext uri="{FF2B5EF4-FFF2-40B4-BE49-F238E27FC236}">
              <a16:creationId xmlns:a16="http://schemas.microsoft.com/office/drawing/2014/main" id="{CA31CD62-C122-B926-3EE3-FF3385F0A614}"/>
            </a:ext>
          </a:extLst>
        </xdr:cNvPr>
        <xdr:cNvSpPr/>
      </xdr:nvSpPr>
      <xdr:spPr>
        <a:xfrm>
          <a:off x="5030893" y="2440093"/>
          <a:ext cx="4832774" cy="277707"/>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Categorywise</a:t>
          </a:r>
          <a:r>
            <a:rPr lang="en-US" sz="1100" baseline="0">
              <a:solidFill>
                <a:schemeClr val="tx1"/>
              </a:solidFill>
            </a:rPr>
            <a:t> Profit</a:t>
          </a:r>
          <a:endParaRPr lang="en-US" sz="1100">
            <a:solidFill>
              <a:schemeClr val="tx1"/>
            </a:solidFill>
          </a:endParaRPr>
        </a:p>
      </xdr:txBody>
    </xdr:sp>
    <xdr:clientData/>
  </xdr:twoCellAnchor>
  <xdr:twoCellAnchor>
    <xdr:from>
      <xdr:col>14</xdr:col>
      <xdr:colOff>575734</xdr:colOff>
      <xdr:row>13</xdr:row>
      <xdr:rowOff>144780</xdr:rowOff>
    </xdr:from>
    <xdr:to>
      <xdr:col>23</xdr:col>
      <xdr:colOff>558800</xdr:colOff>
      <xdr:row>27</xdr:row>
      <xdr:rowOff>137160</xdr:rowOff>
    </xdr:to>
    <xdr:graphicFrame macro="">
      <xdr:nvGraphicFramePr>
        <xdr:cNvPr id="8270" name="Chart 8269">
          <a:extLst>
            <a:ext uri="{FF2B5EF4-FFF2-40B4-BE49-F238E27FC236}">
              <a16:creationId xmlns:a16="http://schemas.microsoft.com/office/drawing/2014/main" id="{1F3E82F1-80AC-41EA-8161-FD680301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281940</xdr:colOff>
      <xdr:row>28</xdr:row>
      <xdr:rowOff>22860</xdr:rowOff>
    </xdr:from>
    <xdr:to>
      <xdr:col>6</xdr:col>
      <xdr:colOff>635000</xdr:colOff>
      <xdr:row>42</xdr:row>
      <xdr:rowOff>160867</xdr:rowOff>
    </xdr:to>
    <xdr:graphicFrame macro="">
      <xdr:nvGraphicFramePr>
        <xdr:cNvPr id="8277" name="Chart 8276">
          <a:extLst>
            <a:ext uri="{FF2B5EF4-FFF2-40B4-BE49-F238E27FC236}">
              <a16:creationId xmlns:a16="http://schemas.microsoft.com/office/drawing/2014/main" id="{BAB85FE3-AC8D-4381-A807-ADA2F7FE2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592666</xdr:colOff>
      <xdr:row>28</xdr:row>
      <xdr:rowOff>45721</xdr:rowOff>
    </xdr:from>
    <xdr:to>
      <xdr:col>23</xdr:col>
      <xdr:colOff>558799</xdr:colOff>
      <xdr:row>42</xdr:row>
      <xdr:rowOff>127001</xdr:rowOff>
    </xdr:to>
    <mc:AlternateContent xmlns:mc="http://schemas.openxmlformats.org/markup-compatibility/2006">
      <mc:Choice xmlns:cx4="http://schemas.microsoft.com/office/drawing/2016/5/10/chartex" Requires="cx4">
        <xdr:graphicFrame macro="">
          <xdr:nvGraphicFramePr>
            <xdr:cNvPr id="8282" name="Chart 8281">
              <a:extLst>
                <a:ext uri="{FF2B5EF4-FFF2-40B4-BE49-F238E27FC236}">
                  <a16:creationId xmlns:a16="http://schemas.microsoft.com/office/drawing/2014/main" id="{70A1806D-57E6-4E99-B599-0E7DD064C4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980506" y="4953001"/>
              <a:ext cx="6001173" cy="25349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601134</xdr:colOff>
      <xdr:row>28</xdr:row>
      <xdr:rowOff>0</xdr:rowOff>
    </xdr:from>
    <xdr:to>
      <xdr:col>23</xdr:col>
      <xdr:colOff>550334</xdr:colOff>
      <xdr:row>29</xdr:row>
      <xdr:rowOff>8468</xdr:rowOff>
    </xdr:to>
    <xdr:sp macro="" textlink="">
      <xdr:nvSpPr>
        <xdr:cNvPr id="8284" name="Rectangle 8283">
          <a:extLst>
            <a:ext uri="{FF2B5EF4-FFF2-40B4-BE49-F238E27FC236}">
              <a16:creationId xmlns:a16="http://schemas.microsoft.com/office/drawing/2014/main" id="{1E8C68EA-62F1-4792-90C8-E92B4E21912C}"/>
            </a:ext>
          </a:extLst>
        </xdr:cNvPr>
        <xdr:cNvSpPr/>
      </xdr:nvSpPr>
      <xdr:spPr>
        <a:xfrm>
          <a:off x="9965267" y="4978400"/>
          <a:ext cx="5969000" cy="186268"/>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StateWise</a:t>
          </a:r>
          <a:r>
            <a:rPr lang="en-US" sz="1100" baseline="0">
              <a:solidFill>
                <a:schemeClr val="tx1"/>
              </a:solidFill>
            </a:rPr>
            <a:t> Sales</a:t>
          </a:r>
          <a:endParaRPr lang="en-US" sz="1100">
            <a:solidFill>
              <a:schemeClr val="tx1"/>
            </a:solidFill>
          </a:endParaRPr>
        </a:p>
      </xdr:txBody>
    </xdr:sp>
    <xdr:clientData/>
  </xdr:twoCellAnchor>
  <xdr:twoCellAnchor editAs="oneCell">
    <xdr:from>
      <xdr:col>7</xdr:col>
      <xdr:colOff>38100</xdr:colOff>
      <xdr:row>29</xdr:row>
      <xdr:rowOff>129540</xdr:rowOff>
    </xdr:from>
    <xdr:to>
      <xdr:col>9</xdr:col>
      <xdr:colOff>167640</xdr:colOff>
      <xdr:row>42</xdr:row>
      <xdr:rowOff>127000</xdr:rowOff>
    </xdr:to>
    <mc:AlternateContent xmlns:mc="http://schemas.openxmlformats.org/markup-compatibility/2006" xmlns:a14="http://schemas.microsoft.com/office/drawing/2010/main">
      <mc:Choice Requires="a14">
        <xdr:graphicFrame macro="">
          <xdr:nvGraphicFramePr>
            <xdr:cNvPr id="8286" name="Year 1">
              <a:extLst>
                <a:ext uri="{FF2B5EF4-FFF2-40B4-BE49-F238E27FC236}">
                  <a16:creationId xmlns:a16="http://schemas.microsoft.com/office/drawing/2014/main" id="{534332AD-8621-4E6B-A2B6-EAECD4453C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732020" y="5212080"/>
              <a:ext cx="1470660" cy="2560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29</xdr:row>
      <xdr:rowOff>129540</xdr:rowOff>
    </xdr:from>
    <xdr:to>
      <xdr:col>11</xdr:col>
      <xdr:colOff>441960</xdr:colOff>
      <xdr:row>42</xdr:row>
      <xdr:rowOff>127000</xdr:rowOff>
    </xdr:to>
    <mc:AlternateContent xmlns:mc="http://schemas.openxmlformats.org/markup-compatibility/2006" xmlns:a14="http://schemas.microsoft.com/office/drawing/2010/main">
      <mc:Choice Requires="a14">
        <xdr:graphicFrame macro="">
          <xdr:nvGraphicFramePr>
            <xdr:cNvPr id="8288" name="Segment 1">
              <a:extLst>
                <a:ext uri="{FF2B5EF4-FFF2-40B4-BE49-F238E27FC236}">
                  <a16:creationId xmlns:a16="http://schemas.microsoft.com/office/drawing/2014/main" id="{144E53C3-73F3-4ED8-BB22-1745D365840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225540" y="5212080"/>
              <a:ext cx="1592580" cy="2537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487680</xdr:colOff>
      <xdr:row>29</xdr:row>
      <xdr:rowOff>121920</xdr:rowOff>
    </xdr:from>
    <xdr:to>
      <xdr:col>14</xdr:col>
      <xdr:colOff>274320</xdr:colOff>
      <xdr:row>42</xdr:row>
      <xdr:rowOff>110067</xdr:rowOff>
    </xdr:to>
    <mc:AlternateContent xmlns:mc="http://schemas.openxmlformats.org/markup-compatibility/2006" xmlns:a14="http://schemas.microsoft.com/office/drawing/2010/main">
      <mc:Choice Requires="a14">
        <xdr:graphicFrame macro="">
          <xdr:nvGraphicFramePr>
            <xdr:cNvPr id="8290" name="Category 1">
              <a:extLst>
                <a:ext uri="{FF2B5EF4-FFF2-40B4-BE49-F238E27FC236}">
                  <a16:creationId xmlns:a16="http://schemas.microsoft.com/office/drawing/2014/main" id="{F2558F8F-2CA2-4A18-941D-60386AD51F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863840" y="5204460"/>
              <a:ext cx="1798320" cy="2567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38100</xdr:colOff>
      <xdr:row>28</xdr:row>
      <xdr:rowOff>0</xdr:rowOff>
    </xdr:from>
    <xdr:to>
      <xdr:col>14</xdr:col>
      <xdr:colOff>266700</xdr:colOff>
      <xdr:row>29</xdr:row>
      <xdr:rowOff>83820</xdr:rowOff>
    </xdr:to>
    <xdr:sp macro="" textlink="">
      <xdr:nvSpPr>
        <xdr:cNvPr id="8292" name="Rectangle 8291">
          <a:extLst>
            <a:ext uri="{FF2B5EF4-FFF2-40B4-BE49-F238E27FC236}">
              <a16:creationId xmlns:a16="http://schemas.microsoft.com/office/drawing/2014/main" id="{91B823A5-F928-5C70-3964-0EEDC270DA4C}"/>
            </a:ext>
          </a:extLst>
        </xdr:cNvPr>
        <xdr:cNvSpPr/>
      </xdr:nvSpPr>
      <xdr:spPr>
        <a:xfrm>
          <a:off x="4732020" y="4907280"/>
          <a:ext cx="4922520" cy="259080"/>
        </a:xfrm>
        <a:prstGeom prst="rect">
          <a:avLst/>
        </a:prstGeom>
        <a:gradFill flip="none" rotWithShape="1">
          <a:gsLst>
            <a:gs pos="44000">
              <a:srgbClr val="FFFF00"/>
            </a:gs>
            <a:gs pos="96000">
              <a:srgbClr val="FFFF00"/>
            </a:gs>
            <a:gs pos="0">
              <a:schemeClr val="accent6">
                <a:lumMod val="20000"/>
                <a:lumOff val="80000"/>
              </a:schemeClr>
            </a:gs>
          </a:gsLst>
          <a:lin ang="16800000" scaled="0"/>
          <a:tileRect/>
        </a:gradFill>
        <a:ln>
          <a:solidFill>
            <a:schemeClr val="accent6">
              <a:lumMod val="60000"/>
              <a:lumOff val="40000"/>
            </a:schemeClr>
          </a:solidFill>
        </a:ln>
      </xdr:spPr>
      <xdr:style>
        <a:lnRef idx="0">
          <a:scrgbClr r="0" g="0" b="0"/>
        </a:lnRef>
        <a:fillRef idx="0">
          <a:scrgbClr r="0" g="0" b="0"/>
        </a:fillRef>
        <a:effectRef idx="0">
          <a:scrgbClr r="0" g="0" b="0"/>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lang="en-US" sz="1100">
              <a:solidFill>
                <a:schemeClr val="tx1"/>
              </a:solidFill>
            </a:rPr>
            <a:t>Slicers</a:t>
          </a:r>
        </a:p>
      </xdr:txBody>
    </xdr:sp>
    <xdr:clientData/>
  </xdr:twoCellAnchor>
</xdr:wsDr>
</file>

<file path=xl/drawings/drawing9.xml><?xml version="1.0" encoding="utf-8"?>
<c:userShapes xmlns:c="http://schemas.openxmlformats.org/drawingml/2006/chart">
  <cdr:relSizeAnchor xmlns:cdr="http://schemas.openxmlformats.org/drawingml/2006/chartDrawing">
    <cdr:from>
      <cdr:x>0</cdr:x>
      <cdr:y>0</cdr:y>
    </cdr:from>
    <cdr:to>
      <cdr:x>1</cdr:x>
      <cdr:y>0.08599</cdr:y>
    </cdr:to>
    <cdr:sp macro="" textlink="">
      <cdr:nvSpPr>
        <cdr:cNvPr id="3" name="Rectangle 2">
          <a:extLst xmlns:a="http://schemas.openxmlformats.org/drawingml/2006/main">
            <a:ext uri="{FF2B5EF4-FFF2-40B4-BE49-F238E27FC236}">
              <a16:creationId xmlns:a16="http://schemas.microsoft.com/office/drawing/2014/main" id="{B775AB38-EB3B-78B5-173B-C58F55946DC8}"/>
            </a:ext>
          </a:extLst>
        </cdr:cNvPr>
        <cdr:cNvSpPr/>
      </cdr:nvSpPr>
      <cdr:spPr>
        <a:xfrm xmlns:a="http://schemas.openxmlformats.org/drawingml/2006/main">
          <a:off x="0" y="0"/>
          <a:ext cx="4328160" cy="205740"/>
        </a:xfrm>
        <a:prstGeom xmlns:a="http://schemas.openxmlformats.org/drawingml/2006/main" prst="rect">
          <a:avLst/>
        </a:prstGeom>
        <a:gradFill xmlns:a="http://schemas.openxmlformats.org/drawingml/2006/main" flip="none" rotWithShape="1">
          <a:gsLst>
            <a:gs pos="51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Sales</a:t>
          </a:r>
          <a:r>
            <a:rPr lang="en-US" sz="1100" baseline="0">
              <a:solidFill>
                <a:schemeClr val="tx1"/>
              </a:solidFill>
            </a:rPr>
            <a:t> &amp; Profit Analysis</a:t>
          </a:r>
          <a:endParaRPr lang="en-US" sz="1100">
            <a:solidFill>
              <a:schemeClr val="tx1"/>
            </a:solidFill>
          </a:endParaRPr>
        </a:p>
      </cdr:txBody>
    </cdr:sp>
  </cdr:relSizeAnchor>
</c:userShapes>
</file>

<file path=xl/drawings/drawing10.xml><?xml version="1.0" encoding="utf-8"?>
<c:userShapes xmlns:c="http://schemas.openxmlformats.org/drawingml/2006/chart">
  <cdr:relSizeAnchor xmlns:cdr="http://schemas.openxmlformats.org/drawingml/2006/chartDrawing">
    <cdr:from>
      <cdr:x>0.00262</cdr:x>
      <cdr:y>0.00208</cdr:y>
    </cdr:from>
    <cdr:to>
      <cdr:x>1</cdr:x>
      <cdr:y>0.10592</cdr:y>
    </cdr:to>
    <cdr:sp macro="" textlink="">
      <cdr:nvSpPr>
        <cdr:cNvPr id="3" name="Rectangle 2">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12700" y="5080"/>
          <a:ext cx="4833620" cy="25400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Top</a:t>
          </a:r>
          <a:r>
            <a:rPr lang="en-US" sz="1100" baseline="0">
              <a:solidFill>
                <a:schemeClr val="tx1"/>
              </a:solidFill>
            </a:rPr>
            <a:t> 5 Sub-Cateogry</a:t>
          </a:r>
          <a:endParaRPr lang="en-US" sz="1100">
            <a:solidFill>
              <a:schemeClr val="tx1"/>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cdr:x>
      <cdr:y>0</cdr:y>
    </cdr:from>
    <cdr:to>
      <cdr:x>1</cdr:x>
      <cdr:y>0.09115</cdr:y>
    </cdr:to>
    <cdr:sp macro="" textlink="">
      <cdr:nvSpPr>
        <cdr:cNvPr id="5" name="Rectangle 4">
          <a:extLst xmlns:a="http://schemas.openxmlformats.org/drawingml/2006/main">
            <a:ext uri="{FF2B5EF4-FFF2-40B4-BE49-F238E27FC236}">
              <a16:creationId xmlns:a16="http://schemas.microsoft.com/office/drawing/2014/main" id="{CA31CD62-C122-B926-3EE3-FF3385F0A614}"/>
            </a:ext>
          </a:extLst>
        </cdr:cNvPr>
        <cdr:cNvSpPr/>
      </cdr:nvSpPr>
      <cdr:spPr>
        <a:xfrm xmlns:a="http://schemas.openxmlformats.org/drawingml/2006/main">
          <a:off x="0" y="0"/>
          <a:ext cx="4290060" cy="259080"/>
        </a:xfrm>
        <a:prstGeom xmlns:a="http://schemas.openxmlformats.org/drawingml/2006/main" prst="rect">
          <a:avLst/>
        </a:prstGeom>
        <a:gradFill xmlns:a="http://schemas.openxmlformats.org/drawingml/2006/main" flip="none" rotWithShape="1">
          <a:gsLst>
            <a:gs pos="44000">
              <a:srgbClr val="FFFF00"/>
            </a:gs>
            <a:gs pos="96000">
              <a:srgbClr val="FFFF00"/>
            </a:gs>
            <a:gs pos="0">
              <a:schemeClr val="accent6">
                <a:lumMod val="20000"/>
                <a:lumOff val="80000"/>
              </a:schemeClr>
            </a:gs>
          </a:gsLst>
          <a:lin ang="16800000" scaled="0"/>
          <a:tileRect/>
        </a:gradFill>
        <a:ln xmlns:a="http://schemas.openxmlformats.org/drawingml/2006/main">
          <a:solidFill>
            <a:schemeClr val="accent6">
              <a:lumMod val="60000"/>
              <a:lumOff val="40000"/>
            </a:schemeClr>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lt1"/>
        </a:fontRef>
      </cdr:style>
      <cdr:txBody>
        <a:bodyPr xmlns:a="http://schemas.openxmlformats.org/drawingml/2006/main" rot="0" spcFirstLastPara="0" vert="horz" wrap="square" lIns="91440" tIns="45720" rIns="91440" bIns="45720" numCol="1" spcCol="0" rtlCol="0" fromWordArt="0" anchor="ctr" anchorCtr="0" forceAA="0" compatLnSpc="1">
          <a:prstTxWarp prst="textNoShape">
            <a:avLst/>
          </a:prstTxWarp>
          <a:noAutofit/>
        </a:bodyP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en-US" sz="1100">
              <a:solidFill>
                <a:schemeClr val="tx1"/>
              </a:solidFill>
            </a:rPr>
            <a:t>Categorywise</a:t>
          </a:r>
          <a:r>
            <a:rPr lang="en-US" sz="1100" baseline="0">
              <a:solidFill>
                <a:schemeClr val="tx1"/>
              </a:solidFill>
            </a:rPr>
            <a:t> % Sales</a:t>
          </a:r>
          <a:endParaRPr lang="en-US" sz="1100">
            <a:solidFill>
              <a:schemeClr val="tx1"/>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1</xdr:col>
      <xdr:colOff>670560</xdr:colOff>
      <xdr:row>9</xdr:row>
      <xdr:rowOff>0</xdr:rowOff>
    </xdr:from>
    <xdr:to>
      <xdr:col>6</xdr:col>
      <xdr:colOff>548640</xdr:colOff>
      <xdr:row>27</xdr:row>
      <xdr:rowOff>15240</xdr:rowOff>
    </xdr:to>
    <xdr:graphicFrame macro="">
      <xdr:nvGraphicFramePr>
        <xdr:cNvPr id="7" name="Chart 6">
          <a:extLst>
            <a:ext uri="{FF2B5EF4-FFF2-40B4-BE49-F238E27FC236}">
              <a16:creationId xmlns:a16="http://schemas.microsoft.com/office/drawing/2014/main" id="{1011DC60-C6F8-7337-2EB7-2AF4DEA03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60960</xdr:colOff>
      <xdr:row>4</xdr:row>
      <xdr:rowOff>22860</xdr:rowOff>
    </xdr:from>
    <xdr:to>
      <xdr:col>7</xdr:col>
      <xdr:colOff>152400</xdr:colOff>
      <xdr:row>21</xdr:row>
      <xdr:rowOff>137160</xdr:rowOff>
    </xdr:to>
    <xdr:graphicFrame macro="">
      <xdr:nvGraphicFramePr>
        <xdr:cNvPr id="25" name="Chart 24">
          <a:extLst>
            <a:ext uri="{FF2B5EF4-FFF2-40B4-BE49-F238E27FC236}">
              <a16:creationId xmlns:a16="http://schemas.microsoft.com/office/drawing/2014/main" id="{E5DE1A14-675E-48F8-9401-CD4CB5546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289560</xdr:colOff>
      <xdr:row>2</xdr:row>
      <xdr:rowOff>152400</xdr:rowOff>
    </xdr:from>
    <xdr:to>
      <xdr:col>21</xdr:col>
      <xdr:colOff>198120</xdr:colOff>
      <xdr:row>27</xdr:row>
      <xdr:rowOff>38100</xdr:rowOff>
    </xdr:to>
    <xdr:graphicFrame macro="">
      <xdr:nvGraphicFramePr>
        <xdr:cNvPr id="33" name="Chart 32">
          <a:extLst>
            <a:ext uri="{FF2B5EF4-FFF2-40B4-BE49-F238E27FC236}">
              <a16:creationId xmlns:a16="http://schemas.microsoft.com/office/drawing/2014/main" id="{72B586B5-7781-4EFC-9706-B25339543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502920</xdr:colOff>
      <xdr:row>27</xdr:row>
      <xdr:rowOff>114300</xdr:rowOff>
    </xdr:from>
    <xdr:to>
      <xdr:col>21</xdr:col>
      <xdr:colOff>22860</xdr:colOff>
      <xdr:row>50</xdr:row>
      <xdr:rowOff>60960</xdr:rowOff>
    </xdr:to>
    <xdr:graphicFrame macro="">
      <xdr:nvGraphicFramePr>
        <xdr:cNvPr id="35" name="Chart 34">
          <a:extLst>
            <a:ext uri="{FF2B5EF4-FFF2-40B4-BE49-F238E27FC236}">
              <a16:creationId xmlns:a16="http://schemas.microsoft.com/office/drawing/2014/main" id="{8982ABB6-4D8E-4839-86E8-503AC3619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834390</xdr:colOff>
      <xdr:row>8</xdr:row>
      <xdr:rowOff>53340</xdr:rowOff>
    </xdr:from>
    <xdr:to>
      <xdr:col>4</xdr:col>
      <xdr:colOff>1691640</xdr:colOff>
      <xdr:row>31</xdr:row>
      <xdr:rowOff>160020</xdr:rowOff>
    </xdr:to>
    <xdr:graphicFrame macro="">
      <xdr:nvGraphicFramePr>
        <xdr:cNvPr id="2" name="Chart 1">
          <a:extLst>
            <a:ext uri="{FF2B5EF4-FFF2-40B4-BE49-F238E27FC236}">
              <a16:creationId xmlns:a16="http://schemas.microsoft.com/office/drawing/2014/main" id="{D491676A-FB25-19F5-7D25-DCA4F04700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365760</xdr:colOff>
      <xdr:row>10</xdr:row>
      <xdr:rowOff>38100</xdr:rowOff>
    </xdr:from>
    <xdr:to>
      <xdr:col>4</xdr:col>
      <xdr:colOff>1851660</xdr:colOff>
      <xdr:row>32</xdr:row>
      <xdr:rowOff>160020</xdr:rowOff>
    </xdr:to>
    <xdr:graphicFrame macro="">
      <xdr:nvGraphicFramePr>
        <xdr:cNvPr id="2" name="Chart 1">
          <a:extLst>
            <a:ext uri="{FF2B5EF4-FFF2-40B4-BE49-F238E27FC236}">
              <a16:creationId xmlns:a16="http://schemas.microsoft.com/office/drawing/2014/main" id="{9BAE0644-7683-F1FE-D7E1-3145A74C98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3</xdr:col>
      <xdr:colOff>621030</xdr:colOff>
      <xdr:row>1</xdr:row>
      <xdr:rowOff>76200</xdr:rowOff>
    </xdr:from>
    <xdr:to>
      <xdr:col>10</xdr:col>
      <xdr:colOff>499110</xdr:colOff>
      <xdr:row>17</xdr:row>
      <xdr:rowOff>15240</xdr:rowOff>
    </xdr:to>
    <xdr:graphicFrame macro="">
      <xdr:nvGraphicFramePr>
        <xdr:cNvPr id="3" name="Chart 2">
          <a:extLst>
            <a:ext uri="{FF2B5EF4-FFF2-40B4-BE49-F238E27FC236}">
              <a16:creationId xmlns:a16="http://schemas.microsoft.com/office/drawing/2014/main" id="{56717462-9F90-ED64-E28A-E951C8C5C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1272540</xdr:colOff>
      <xdr:row>8</xdr:row>
      <xdr:rowOff>7620</xdr:rowOff>
    </xdr:to>
    <xdr:pic>
      <xdr:nvPicPr>
        <xdr:cNvPr id="11" name="Picture 10">
          <a:extLst>
            <a:ext uri="{FF2B5EF4-FFF2-40B4-BE49-F238E27FC236}">
              <a16:creationId xmlns:a16="http://schemas.microsoft.com/office/drawing/2014/main" id="{DBC9B9C6-5367-4B65-AB75-01AADC6BF7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3620" y="350520"/>
          <a:ext cx="1272540"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240030</xdr:colOff>
      <xdr:row>2</xdr:row>
      <xdr:rowOff>7620</xdr:rowOff>
    </xdr:from>
    <xdr:to>
      <xdr:col>10</xdr:col>
      <xdr:colOff>118110</xdr:colOff>
      <xdr:row>17</xdr:row>
      <xdr:rowOff>121920</xdr:rowOff>
    </xdr:to>
    <xdr:graphicFrame macro="">
      <xdr:nvGraphicFramePr>
        <xdr:cNvPr id="12" name="Chart 11">
          <a:extLst>
            <a:ext uri="{FF2B5EF4-FFF2-40B4-BE49-F238E27FC236}">
              <a16:creationId xmlns:a16="http://schemas.microsoft.com/office/drawing/2014/main" id="{2F6A21EE-57B3-F53E-C7EB-6018E6848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rojects\Ecommerce\Ecommerce%20Sales%20Analysis.xlsx" TargetMode="External"/><Relationship Id="rId1" Type="http://schemas.openxmlformats.org/officeDocument/2006/relationships/externalLinkPath" Target="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mika Yadav" refreshedDate="45692.692836574075" createdVersion="8" refreshedVersion="8" minRefreshableVersion="3" recordCount="9994" xr:uid="{23C5EE44-53B8-49B5-95D6-552E5ECBC7E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ount="12">
        <n v="0"/>
        <n v="0.45"/>
        <n v="0.2"/>
        <n v="0.8"/>
        <n v="0.3"/>
        <n v="0.5"/>
        <n v="0.7"/>
        <n v="0.6"/>
        <n v="0.32"/>
        <n v="0.1"/>
        <n v="0.4"/>
        <n v="0.15"/>
      </sharedItems>
    </cacheField>
    <cacheField name="Profit" numFmtId="1">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124458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amika Yadav" refreshedDate="45696.928440972224" backgroundQuery="1" createdVersion="8" refreshedVersion="8" minRefreshableVersion="3" recordCount="0" supportSubquery="1" supportAdvancedDrill="1" xr:uid="{D7BCE557-6080-4CF5-82DB-162ED478F29D}">
  <cacheSource type="external" connectionId="1"/>
  <cacheFields count="3">
    <cacheField name="[Table_1].[Discount Range].[Discount Range]" caption="Discount Range" numFmtId="0" hierarchy="23" level="1">
      <sharedItems count="5">
        <s v="0-10%"/>
        <s v="10-20%"/>
        <s v="20-30%"/>
        <s v="30-40%"/>
        <s v="40%+"/>
      </sharedItems>
    </cacheField>
    <cacheField name="[Measures].[Sum of Sales]" caption="Sum of Sales" numFmtId="0" hierarchy="27" level="32767"/>
    <cacheField name="[Measures].[Sum of Profit]" caption="Sum of Profit" numFmtId="0" hierarchy="26" level="32767"/>
  </cacheFields>
  <cacheHierarchies count="29">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2"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Discount %]" caption="Discount %" attribute="1" defaultMemberUniqueName="[Table_1].[Discount %].[All]" allUniqueName="[Table_1].[Discount %].[All]" dimensionUniqueName="[Table_1]" displayFolder="" count="0" memberValueDatatype="5" unbalanced="0"/>
    <cacheHierarchy uniqueName="[Table_1].[Discount Range]" caption="Discount Range" attribute="1" defaultMemberUniqueName="[Table_1].[Discount Range].[All]" allUniqueName="[Table_1].[Discount Range].[All]" dimensionUniqueName="[Table_1]" displayFolder="" count="2" memberValueDatatype="130" unbalanced="0">
      <fieldsUsage count="2">
        <fieldUsage x="-1"/>
        <fieldUsage x="0"/>
      </fieldsUsage>
    </cacheHierarchy>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Profit]" caption="Sum of Profit" measure="1" displayFolder="" measureGroup="Table_1"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Year]" caption="Sum of Year" measure="1" displayFolder="" measureGroup="Table_1" count="0" hidden="1">
      <extLst>
        <ext xmlns:x15="http://schemas.microsoft.com/office/spreadsheetml/2010/11/main" uri="{B97F6D7D-B522-45F9-BDA1-12C45D357490}">
          <x15:cacheHierarchy aggregatedColumn="2"/>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x v="0"/>
    <s v="Claire Gute"/>
    <x v="0"/>
    <s v="United States"/>
    <s v="Henderson"/>
    <x v="0"/>
    <n v="42420"/>
    <s v="South"/>
    <s v="FUR-BO-10001798"/>
    <x v="0"/>
    <x v="0"/>
    <x v="0"/>
    <n v="261.95999999999998"/>
    <n v="2"/>
    <x v="0"/>
    <n v="41.913600000000002"/>
  </r>
  <r>
    <n v="2"/>
    <x v="0"/>
    <x v="0"/>
    <x v="0"/>
    <d v="2013-11-12T00:00:00"/>
    <x v="0"/>
    <x v="0"/>
    <s v="Claire Gute"/>
    <x v="0"/>
    <s v="United States"/>
    <s v="Henderson"/>
    <x v="0"/>
    <n v="42420"/>
    <s v="South"/>
    <s v="FUR-CH-10000454"/>
    <x v="0"/>
    <x v="1"/>
    <x v="1"/>
    <n v="731.93999999999994"/>
    <n v="3"/>
    <x v="0"/>
    <n v="219.58199999999997"/>
  </r>
  <r>
    <n v="3"/>
    <x v="1"/>
    <x v="0"/>
    <x v="1"/>
    <d v="2013-06-17T00:00:00"/>
    <x v="0"/>
    <x v="1"/>
    <s v="Darrin Van Huff"/>
    <x v="1"/>
    <s v="United States"/>
    <s v="Los Angeles"/>
    <x v="1"/>
    <n v="90036"/>
    <s v="West"/>
    <s v="OFF-LA-10000240"/>
    <x v="1"/>
    <x v="2"/>
    <x v="2"/>
    <n v="14.62"/>
    <n v="2"/>
    <x v="0"/>
    <n v="6.8713999999999995"/>
  </r>
  <r>
    <n v="4"/>
    <x v="2"/>
    <x v="1"/>
    <x v="2"/>
    <d v="2012-10-18T00:00:00"/>
    <x v="1"/>
    <x v="2"/>
    <s v="Sean O'Donnell"/>
    <x v="0"/>
    <s v="United States"/>
    <s v="Fort Lauderdale"/>
    <x v="2"/>
    <n v="33311"/>
    <s v="South"/>
    <s v="FUR-TA-10000577"/>
    <x v="0"/>
    <x v="3"/>
    <x v="3"/>
    <n v="957.57749999999999"/>
    <n v="5"/>
    <x v="1"/>
    <n v="-383.03100000000006"/>
  </r>
  <r>
    <n v="5"/>
    <x v="2"/>
    <x v="1"/>
    <x v="2"/>
    <d v="2012-10-18T00:00:00"/>
    <x v="1"/>
    <x v="2"/>
    <s v="Sean O'Donnell"/>
    <x v="0"/>
    <s v="United States"/>
    <s v="Fort Lauderdale"/>
    <x v="2"/>
    <n v="33311"/>
    <s v="South"/>
    <s v="OFF-ST-10000760"/>
    <x v="1"/>
    <x v="4"/>
    <x v="4"/>
    <n v="22.368000000000002"/>
    <n v="2"/>
    <x v="2"/>
    <n v="2.5163999999999991"/>
  </r>
  <r>
    <n v="6"/>
    <x v="3"/>
    <x v="2"/>
    <x v="3"/>
    <d v="2011-06-14T00:00:00"/>
    <x v="1"/>
    <x v="3"/>
    <s v="Brosina Hoffman"/>
    <x v="0"/>
    <s v="United States"/>
    <s v="Los Angeles"/>
    <x v="1"/>
    <n v="90032"/>
    <s v="West"/>
    <s v="FUR-FU-10001487"/>
    <x v="0"/>
    <x v="5"/>
    <x v="5"/>
    <n v="48.86"/>
    <n v="7"/>
    <x v="0"/>
    <n v="14.169399999999996"/>
  </r>
  <r>
    <n v="7"/>
    <x v="3"/>
    <x v="2"/>
    <x v="3"/>
    <d v="2011-06-14T00:00:00"/>
    <x v="1"/>
    <x v="3"/>
    <s v="Brosina Hoffman"/>
    <x v="0"/>
    <s v="United States"/>
    <s v="Los Angeles"/>
    <x v="1"/>
    <n v="90032"/>
    <s v="West"/>
    <s v="OFF-AR-10002833"/>
    <x v="1"/>
    <x v="6"/>
    <x v="6"/>
    <n v="7.28"/>
    <n v="4"/>
    <x v="0"/>
    <n v="1.9656000000000002"/>
  </r>
  <r>
    <n v="8"/>
    <x v="3"/>
    <x v="2"/>
    <x v="3"/>
    <d v="2011-06-14T00:00:00"/>
    <x v="1"/>
    <x v="3"/>
    <s v="Brosina Hoffman"/>
    <x v="0"/>
    <s v="United States"/>
    <s v="Los Angeles"/>
    <x v="1"/>
    <n v="90032"/>
    <s v="West"/>
    <s v="TEC-PH-10002275"/>
    <x v="2"/>
    <x v="7"/>
    <x v="7"/>
    <n v="907.15200000000004"/>
    <n v="6"/>
    <x v="2"/>
    <n v="90.715200000000038"/>
  </r>
  <r>
    <n v="9"/>
    <x v="3"/>
    <x v="2"/>
    <x v="3"/>
    <d v="2011-06-14T00:00:00"/>
    <x v="1"/>
    <x v="3"/>
    <s v="Brosina Hoffman"/>
    <x v="0"/>
    <s v="United States"/>
    <s v="Los Angeles"/>
    <x v="1"/>
    <n v="90032"/>
    <s v="West"/>
    <s v="OFF-BI-10003910"/>
    <x v="1"/>
    <x v="8"/>
    <x v="8"/>
    <n v="18.504000000000001"/>
    <n v="3"/>
    <x v="2"/>
    <n v="5.7824999999999998"/>
  </r>
  <r>
    <n v="10"/>
    <x v="3"/>
    <x v="2"/>
    <x v="3"/>
    <d v="2011-06-14T00:00:00"/>
    <x v="1"/>
    <x v="3"/>
    <s v="Brosina Hoffman"/>
    <x v="0"/>
    <s v="United States"/>
    <s v="Los Angeles"/>
    <x v="1"/>
    <n v="90032"/>
    <s v="West"/>
    <s v="OFF-AP-10002892"/>
    <x v="1"/>
    <x v="9"/>
    <x v="9"/>
    <n v="114.9"/>
    <n v="5"/>
    <x v="0"/>
    <n v="34.469999999999992"/>
  </r>
  <r>
    <n v="11"/>
    <x v="3"/>
    <x v="2"/>
    <x v="3"/>
    <d v="2011-06-14T00:00:00"/>
    <x v="1"/>
    <x v="3"/>
    <s v="Brosina Hoffman"/>
    <x v="0"/>
    <s v="United States"/>
    <s v="Los Angeles"/>
    <x v="1"/>
    <n v="90032"/>
    <s v="West"/>
    <s v="FUR-TA-10001539"/>
    <x v="0"/>
    <x v="3"/>
    <x v="10"/>
    <n v="1706.1840000000002"/>
    <n v="9"/>
    <x v="2"/>
    <n v="85.309199999999805"/>
  </r>
  <r>
    <n v="12"/>
    <x v="3"/>
    <x v="2"/>
    <x v="3"/>
    <d v="2011-06-14T00:00:00"/>
    <x v="1"/>
    <x v="3"/>
    <s v="Brosina Hoffman"/>
    <x v="0"/>
    <s v="United States"/>
    <s v="Los Angeles"/>
    <x v="1"/>
    <n v="90032"/>
    <s v="West"/>
    <s v="TEC-PH-10002033"/>
    <x v="2"/>
    <x v="7"/>
    <x v="11"/>
    <n v="911.42399999999998"/>
    <n v="4"/>
    <x v="2"/>
    <n v="68.356800000000021"/>
  </r>
  <r>
    <n v="13"/>
    <x v="4"/>
    <x v="3"/>
    <x v="4"/>
    <d v="2014-04-21T00:00:00"/>
    <x v="1"/>
    <x v="4"/>
    <s v="Andrew Allen"/>
    <x v="0"/>
    <s v="United States"/>
    <s v="Concord"/>
    <x v="3"/>
    <n v="28027"/>
    <s v="South"/>
    <s v="OFF-PA-10002365"/>
    <x v="1"/>
    <x v="10"/>
    <x v="12"/>
    <n v="15.552000000000003"/>
    <n v="3"/>
    <x v="2"/>
    <n v="5.4432"/>
  </r>
  <r>
    <n v="14"/>
    <x v="5"/>
    <x v="0"/>
    <x v="5"/>
    <d v="2013-12-11T00:00:00"/>
    <x v="1"/>
    <x v="5"/>
    <s v="Irene Maddox"/>
    <x v="0"/>
    <s v="United States"/>
    <s v="Seattle"/>
    <x v="4"/>
    <n v="98103"/>
    <s v="West"/>
    <s v="OFF-BI-10003656"/>
    <x v="1"/>
    <x v="8"/>
    <x v="13"/>
    <n v="407.97600000000006"/>
    <n v="3"/>
    <x v="2"/>
    <n v="132.59219999999993"/>
  </r>
  <r>
    <n v="15"/>
    <x v="6"/>
    <x v="1"/>
    <x v="6"/>
    <d v="2012-11-26T00:00:00"/>
    <x v="1"/>
    <x v="6"/>
    <s v="Harold Pawlan"/>
    <x v="2"/>
    <s v="United States"/>
    <s v="Fort Worth"/>
    <x v="5"/>
    <n v="76106"/>
    <s v="Central"/>
    <s v="OFF-AP-10002311"/>
    <x v="1"/>
    <x v="9"/>
    <x v="14"/>
    <n v="68.809999999999988"/>
    <n v="5"/>
    <x v="3"/>
    <n v="-123.858"/>
  </r>
  <r>
    <n v="16"/>
    <x v="6"/>
    <x v="1"/>
    <x v="6"/>
    <d v="2012-11-26T00:00:00"/>
    <x v="1"/>
    <x v="6"/>
    <s v="Harold Pawlan"/>
    <x v="2"/>
    <s v="United States"/>
    <s v="Fort Worth"/>
    <x v="5"/>
    <n v="76106"/>
    <s v="Central"/>
    <s v="OFF-BI-10000756"/>
    <x v="1"/>
    <x v="8"/>
    <x v="15"/>
    <n v="2.5439999999999996"/>
    <n v="3"/>
    <x v="3"/>
    <n v="-3.8160000000000016"/>
  </r>
  <r>
    <n v="17"/>
    <x v="7"/>
    <x v="2"/>
    <x v="7"/>
    <d v="2011-11-18T00:00:00"/>
    <x v="1"/>
    <x v="7"/>
    <s v="Pete Kriz"/>
    <x v="0"/>
    <s v="United States"/>
    <s v="Madison"/>
    <x v="6"/>
    <n v="53711"/>
    <s v="Central"/>
    <s v="OFF-ST-10004186"/>
    <x v="1"/>
    <x v="4"/>
    <x v="16"/>
    <n v="665.88"/>
    <n v="6"/>
    <x v="0"/>
    <n v="13.317599999999999"/>
  </r>
  <r>
    <n v="18"/>
    <x v="8"/>
    <x v="2"/>
    <x v="8"/>
    <d v="2011-05-15T00:00:00"/>
    <x v="0"/>
    <x v="8"/>
    <s v="Alejandro Grove"/>
    <x v="0"/>
    <s v="United States"/>
    <s v="West Jordan"/>
    <x v="7"/>
    <n v="84084"/>
    <s v="West"/>
    <s v="OFF-ST-10000107"/>
    <x v="1"/>
    <x v="4"/>
    <x v="17"/>
    <n v="55.5"/>
    <n v="2"/>
    <x v="0"/>
    <n v="9.9899999999999949"/>
  </r>
  <r>
    <n v="19"/>
    <x v="9"/>
    <x v="2"/>
    <x v="9"/>
    <d v="2011-09-01T00:00:00"/>
    <x v="0"/>
    <x v="9"/>
    <s v="Zuschuss Donatelli"/>
    <x v="0"/>
    <s v="United States"/>
    <s v="San Francisco"/>
    <x v="1"/>
    <n v="94109"/>
    <s v="West"/>
    <s v="OFF-AR-10003056"/>
    <x v="1"/>
    <x v="6"/>
    <x v="18"/>
    <n v="8.56"/>
    <n v="2"/>
    <x v="0"/>
    <n v="2.4823999999999993"/>
  </r>
  <r>
    <n v="20"/>
    <x v="9"/>
    <x v="2"/>
    <x v="9"/>
    <d v="2011-09-01T00:00:00"/>
    <x v="0"/>
    <x v="9"/>
    <s v="Zuschuss Donatelli"/>
    <x v="0"/>
    <s v="United States"/>
    <s v="San Francisco"/>
    <x v="1"/>
    <n v="94109"/>
    <s v="West"/>
    <s v="TEC-PH-10001949"/>
    <x v="2"/>
    <x v="7"/>
    <x v="19"/>
    <n v="213.48000000000002"/>
    <n v="3"/>
    <x v="2"/>
    <n v="16.010999999999981"/>
  </r>
  <r>
    <n v="21"/>
    <x v="9"/>
    <x v="2"/>
    <x v="9"/>
    <d v="2011-09-01T00:00:00"/>
    <x v="0"/>
    <x v="9"/>
    <s v="Zuschuss Donatelli"/>
    <x v="0"/>
    <s v="United States"/>
    <s v="San Francisco"/>
    <x v="1"/>
    <n v="94109"/>
    <s v="West"/>
    <s v="OFF-BI-10002215"/>
    <x v="1"/>
    <x v="8"/>
    <x v="20"/>
    <n v="22.72"/>
    <n v="4"/>
    <x v="2"/>
    <n v="7.3839999999999986"/>
  </r>
  <r>
    <n v="22"/>
    <x v="10"/>
    <x v="0"/>
    <x v="10"/>
    <d v="2013-12-14T00:00:00"/>
    <x v="1"/>
    <x v="10"/>
    <s v="Ken Black"/>
    <x v="1"/>
    <s v="United States"/>
    <s v="Fremont"/>
    <x v="8"/>
    <n v="68025"/>
    <s v="Central"/>
    <s v="OFF-AR-10000246"/>
    <x v="1"/>
    <x v="6"/>
    <x v="21"/>
    <n v="19.459999999999997"/>
    <n v="7"/>
    <x v="0"/>
    <n v="5.0595999999999997"/>
  </r>
  <r>
    <n v="23"/>
    <x v="10"/>
    <x v="0"/>
    <x v="10"/>
    <d v="2013-12-14T00:00:00"/>
    <x v="1"/>
    <x v="10"/>
    <s v="Ken Black"/>
    <x v="1"/>
    <s v="United States"/>
    <s v="Fremont"/>
    <x v="8"/>
    <n v="68025"/>
    <s v="Central"/>
    <s v="OFF-AP-10001492"/>
    <x v="1"/>
    <x v="9"/>
    <x v="22"/>
    <n v="60.339999999999996"/>
    <n v="7"/>
    <x v="0"/>
    <n v="15.688400000000001"/>
  </r>
  <r>
    <n v="24"/>
    <x v="11"/>
    <x v="3"/>
    <x v="11"/>
    <d v="2014-07-19T00:00:00"/>
    <x v="0"/>
    <x v="11"/>
    <s v="Sandra Flanagan"/>
    <x v="0"/>
    <s v="United States"/>
    <s v="Philadelphia"/>
    <x v="9"/>
    <n v="19140"/>
    <s v="East"/>
    <s v="FUR-CH-10002774"/>
    <x v="0"/>
    <x v="1"/>
    <x v="23"/>
    <n v="71.371999999999986"/>
    <n v="2"/>
    <x v="4"/>
    <n v="-1.0196000000000005"/>
  </r>
  <r>
    <n v="25"/>
    <x v="12"/>
    <x v="1"/>
    <x v="12"/>
    <d v="2012-09-30T00:00:00"/>
    <x v="1"/>
    <x v="12"/>
    <s v="Emily Burns"/>
    <x v="0"/>
    <s v="United States"/>
    <s v="Orem"/>
    <x v="7"/>
    <n v="84057"/>
    <s v="West"/>
    <s v="FUR-TA-10000577"/>
    <x v="0"/>
    <x v="3"/>
    <x v="3"/>
    <n v="1044.6299999999999"/>
    <n v="3"/>
    <x v="0"/>
    <n v="240.26490000000001"/>
  </r>
  <r>
    <n v="26"/>
    <x v="13"/>
    <x v="0"/>
    <x v="13"/>
    <d v="2013-01-20T00:00:00"/>
    <x v="0"/>
    <x v="13"/>
    <s v="Eric Hoffmann"/>
    <x v="0"/>
    <s v="United States"/>
    <s v="Los Angeles"/>
    <x v="1"/>
    <n v="90049"/>
    <s v="West"/>
    <s v="OFF-BI-10001634"/>
    <x v="1"/>
    <x v="8"/>
    <x v="24"/>
    <n v="11.648000000000001"/>
    <n v="2"/>
    <x v="2"/>
    <n v="4.2224000000000004"/>
  </r>
  <r>
    <n v="27"/>
    <x v="13"/>
    <x v="0"/>
    <x v="13"/>
    <d v="2013-01-20T00:00:00"/>
    <x v="0"/>
    <x v="13"/>
    <s v="Eric Hoffmann"/>
    <x v="0"/>
    <s v="United States"/>
    <s v="Los Angeles"/>
    <x v="1"/>
    <n v="90049"/>
    <s v="West"/>
    <s v="TEC-AC-10003027"/>
    <x v="2"/>
    <x v="11"/>
    <x v="25"/>
    <n v="90.570000000000007"/>
    <n v="3"/>
    <x v="0"/>
    <n v="11.774100000000004"/>
  </r>
  <r>
    <n v="28"/>
    <x v="14"/>
    <x v="1"/>
    <x v="14"/>
    <d v="2012-09-21T00:00:00"/>
    <x v="1"/>
    <x v="14"/>
    <s v="Tracy Blumstein"/>
    <x v="0"/>
    <s v="United States"/>
    <s v="Philadelphia"/>
    <x v="9"/>
    <n v="19140"/>
    <s v="East"/>
    <s v="FUR-BO-10004834"/>
    <x v="0"/>
    <x v="0"/>
    <x v="26"/>
    <n v="3083.4300000000003"/>
    <n v="7"/>
    <x v="5"/>
    <n v="-1665.0522000000001"/>
  </r>
  <r>
    <n v="29"/>
    <x v="14"/>
    <x v="1"/>
    <x v="14"/>
    <d v="2012-09-21T00:00:00"/>
    <x v="1"/>
    <x v="14"/>
    <s v="Tracy Blumstein"/>
    <x v="0"/>
    <s v="United States"/>
    <s v="Philadelphia"/>
    <x v="9"/>
    <n v="19140"/>
    <s v="East"/>
    <s v="OFF-BI-10000474"/>
    <x v="1"/>
    <x v="8"/>
    <x v="27"/>
    <n v="9.6180000000000021"/>
    <n v="2"/>
    <x v="6"/>
    <n v="-7.0532000000000004"/>
  </r>
  <r>
    <n v="30"/>
    <x v="14"/>
    <x v="1"/>
    <x v="14"/>
    <d v="2012-09-21T00:00:00"/>
    <x v="1"/>
    <x v="14"/>
    <s v="Tracy Blumstein"/>
    <x v="0"/>
    <s v="United States"/>
    <s v="Philadelphia"/>
    <x v="9"/>
    <n v="19140"/>
    <s v="East"/>
    <s v="FUR-FU-10004848"/>
    <x v="0"/>
    <x v="5"/>
    <x v="28"/>
    <n v="124.20000000000002"/>
    <n v="3"/>
    <x v="2"/>
    <n v="15.524999999999991"/>
  </r>
  <r>
    <n v="31"/>
    <x v="14"/>
    <x v="1"/>
    <x v="14"/>
    <d v="2012-09-21T00:00:00"/>
    <x v="1"/>
    <x v="14"/>
    <s v="Tracy Blumstein"/>
    <x v="0"/>
    <s v="United States"/>
    <s v="Philadelphia"/>
    <x v="9"/>
    <n v="19140"/>
    <s v="East"/>
    <s v="OFF-EN-10001509"/>
    <x v="1"/>
    <x v="12"/>
    <x v="29"/>
    <n v="3.2640000000000002"/>
    <n v="2"/>
    <x v="2"/>
    <n v="1.1015999999999997"/>
  </r>
  <r>
    <n v="32"/>
    <x v="14"/>
    <x v="1"/>
    <x v="14"/>
    <d v="2012-09-21T00:00:00"/>
    <x v="1"/>
    <x v="14"/>
    <s v="Tracy Blumstein"/>
    <x v="0"/>
    <s v="United States"/>
    <s v="Philadelphia"/>
    <x v="9"/>
    <n v="19140"/>
    <s v="East"/>
    <s v="OFF-AR-10004042"/>
    <x v="1"/>
    <x v="6"/>
    <x v="30"/>
    <n v="86.304000000000002"/>
    <n v="6"/>
    <x v="2"/>
    <n v="9.7091999999999885"/>
  </r>
  <r>
    <n v="33"/>
    <x v="14"/>
    <x v="1"/>
    <x v="14"/>
    <d v="2012-09-21T00:00:00"/>
    <x v="1"/>
    <x v="14"/>
    <s v="Tracy Blumstein"/>
    <x v="0"/>
    <s v="United States"/>
    <s v="Philadelphia"/>
    <x v="9"/>
    <n v="19140"/>
    <s v="East"/>
    <s v="OFF-BI-10001525"/>
    <x v="1"/>
    <x v="8"/>
    <x v="31"/>
    <n v="6.8580000000000014"/>
    <n v="6"/>
    <x v="6"/>
    <n v="-5.7149999999999999"/>
  </r>
  <r>
    <n v="34"/>
    <x v="14"/>
    <x v="1"/>
    <x v="14"/>
    <d v="2012-09-21T00:00:00"/>
    <x v="1"/>
    <x v="14"/>
    <s v="Tracy Blumstein"/>
    <x v="0"/>
    <s v="United States"/>
    <s v="Philadelphia"/>
    <x v="9"/>
    <n v="19140"/>
    <s v="East"/>
    <s v="OFF-AR-10001683"/>
    <x v="1"/>
    <x v="6"/>
    <x v="32"/>
    <n v="15.76"/>
    <n v="2"/>
    <x v="2"/>
    <n v="3.5460000000000007"/>
  </r>
  <r>
    <n v="35"/>
    <x v="15"/>
    <x v="3"/>
    <x v="15"/>
    <d v="2014-10-24T00:00:00"/>
    <x v="0"/>
    <x v="15"/>
    <s v="Matt Abelman"/>
    <x v="2"/>
    <s v="United States"/>
    <s v="Houston"/>
    <x v="5"/>
    <n v="77095"/>
    <s v="Central"/>
    <s v="OFF-PA-10000249"/>
    <x v="1"/>
    <x v="10"/>
    <x v="33"/>
    <n v="29.472000000000001"/>
    <n v="3"/>
    <x v="2"/>
    <n v="9.9467999999999979"/>
  </r>
  <r>
    <n v="36"/>
    <x v="16"/>
    <x v="0"/>
    <x v="16"/>
    <d v="2013-12-11T00:00:00"/>
    <x v="2"/>
    <x v="16"/>
    <s v="Gene Hale"/>
    <x v="1"/>
    <s v="United States"/>
    <s v="Richardson"/>
    <x v="5"/>
    <n v="75080"/>
    <s v="Central"/>
    <s v="TEC-PH-10004977"/>
    <x v="2"/>
    <x v="7"/>
    <x v="34"/>
    <n v="1097.5440000000003"/>
    <n v="7"/>
    <x v="2"/>
    <n v="123.47369999999989"/>
  </r>
  <r>
    <n v="37"/>
    <x v="16"/>
    <x v="0"/>
    <x v="16"/>
    <d v="2013-12-11T00:00:00"/>
    <x v="2"/>
    <x v="16"/>
    <s v="Gene Hale"/>
    <x v="1"/>
    <s v="United States"/>
    <s v="Richardson"/>
    <x v="5"/>
    <n v="75080"/>
    <s v="Central"/>
    <s v="FUR-FU-10003664"/>
    <x v="0"/>
    <x v="5"/>
    <x v="35"/>
    <n v="190.92"/>
    <n v="5"/>
    <x v="7"/>
    <n v="-147.96300000000002"/>
  </r>
  <r>
    <n v="38"/>
    <x v="17"/>
    <x v="1"/>
    <x v="17"/>
    <d v="2012-12-31T00:00:00"/>
    <x v="1"/>
    <x v="17"/>
    <s v="Steve Nguyen"/>
    <x v="2"/>
    <s v="United States"/>
    <s v="Houston"/>
    <x v="5"/>
    <n v="77041"/>
    <s v="Central"/>
    <s v="OFF-EN-10002986"/>
    <x v="1"/>
    <x v="12"/>
    <x v="36"/>
    <n v="113.328"/>
    <n v="9"/>
    <x v="2"/>
    <n v="35.414999999999999"/>
  </r>
  <r>
    <n v="39"/>
    <x v="17"/>
    <x v="1"/>
    <x v="17"/>
    <d v="2012-12-31T00:00:00"/>
    <x v="1"/>
    <x v="17"/>
    <s v="Steve Nguyen"/>
    <x v="2"/>
    <s v="United States"/>
    <s v="Houston"/>
    <x v="5"/>
    <n v="77041"/>
    <s v="Central"/>
    <s v="FUR-BO-10002545"/>
    <x v="0"/>
    <x v="0"/>
    <x v="37"/>
    <n v="532.39919999999995"/>
    <n v="3"/>
    <x v="8"/>
    <n v="-46.976400000000012"/>
  </r>
  <r>
    <n v="40"/>
    <x v="17"/>
    <x v="1"/>
    <x v="17"/>
    <d v="2012-12-31T00:00:00"/>
    <x v="1"/>
    <x v="17"/>
    <s v="Steve Nguyen"/>
    <x v="2"/>
    <s v="United States"/>
    <s v="Houston"/>
    <x v="5"/>
    <n v="77041"/>
    <s v="Central"/>
    <s v="FUR-CH-10004218"/>
    <x v="0"/>
    <x v="1"/>
    <x v="38"/>
    <n v="212.05799999999999"/>
    <n v="3"/>
    <x v="4"/>
    <n v="-15.146999999999991"/>
  </r>
  <r>
    <n v="41"/>
    <x v="17"/>
    <x v="1"/>
    <x v="17"/>
    <d v="2012-12-31T00:00:00"/>
    <x v="1"/>
    <x v="17"/>
    <s v="Steve Nguyen"/>
    <x v="2"/>
    <s v="United States"/>
    <s v="Houston"/>
    <x v="5"/>
    <n v="77041"/>
    <s v="Central"/>
    <s v="TEC-PH-10000486"/>
    <x v="2"/>
    <x v="7"/>
    <x v="39"/>
    <n v="371.16800000000001"/>
    <n v="4"/>
    <x v="2"/>
    <n v="41.756399999999957"/>
  </r>
  <r>
    <n v="42"/>
    <x v="18"/>
    <x v="3"/>
    <x v="18"/>
    <d v="2014-09-16T00:00:00"/>
    <x v="1"/>
    <x v="18"/>
    <s v="Linda Cazamias"/>
    <x v="1"/>
    <s v="United States"/>
    <s v="Naperville"/>
    <x v="10"/>
    <n v="60540"/>
    <s v="Central"/>
    <s v="TEC-PH-10004093"/>
    <x v="2"/>
    <x v="7"/>
    <x v="40"/>
    <n v="147.16800000000001"/>
    <n v="4"/>
    <x v="2"/>
    <n v="16.556399999999996"/>
  </r>
  <r>
    <n v="43"/>
    <x v="19"/>
    <x v="0"/>
    <x v="19"/>
    <d v="2013-07-23T00:00:00"/>
    <x v="1"/>
    <x v="19"/>
    <s v="Ruben Ausman"/>
    <x v="1"/>
    <s v="United States"/>
    <s v="Los Angeles"/>
    <x v="1"/>
    <n v="90049"/>
    <s v="West"/>
    <s v="OFF-ST-10003479"/>
    <x v="1"/>
    <x v="4"/>
    <x v="41"/>
    <n v="77.88"/>
    <n v="2"/>
    <x v="0"/>
    <n v="3.8939999999999912"/>
  </r>
  <r>
    <n v="44"/>
    <x v="20"/>
    <x v="3"/>
    <x v="20"/>
    <d v="2014-09-24T00:00:00"/>
    <x v="1"/>
    <x v="20"/>
    <s v="Erin Smith"/>
    <x v="1"/>
    <s v="United States"/>
    <s v="Melbourne"/>
    <x v="2"/>
    <n v="32935"/>
    <s v="South"/>
    <s v="OFF-ST-10003282"/>
    <x v="1"/>
    <x v="4"/>
    <x v="42"/>
    <n v="95.616"/>
    <n v="2"/>
    <x v="2"/>
    <n v="9.5616000000000092"/>
  </r>
  <r>
    <n v="45"/>
    <x v="21"/>
    <x v="0"/>
    <x v="21"/>
    <d v="2013-03-14T00:00:00"/>
    <x v="2"/>
    <x v="21"/>
    <s v="Odella Nelson"/>
    <x v="1"/>
    <s v="United States"/>
    <s v="Eagan"/>
    <x v="11"/>
    <n v="55122"/>
    <s v="Central"/>
    <s v="TEC-AC-10000171"/>
    <x v="2"/>
    <x v="11"/>
    <x v="43"/>
    <n v="45.98"/>
    <n v="2"/>
    <x v="0"/>
    <n v="19.7714"/>
  </r>
  <r>
    <n v="46"/>
    <x v="21"/>
    <x v="0"/>
    <x v="21"/>
    <d v="2013-03-14T00:00:00"/>
    <x v="2"/>
    <x v="21"/>
    <s v="Odella Nelson"/>
    <x v="1"/>
    <s v="United States"/>
    <s v="Eagan"/>
    <x v="11"/>
    <n v="55122"/>
    <s v="Central"/>
    <s v="OFF-BI-10003291"/>
    <x v="1"/>
    <x v="8"/>
    <x v="44"/>
    <n v="17.46"/>
    <n v="2"/>
    <x v="0"/>
    <n v="8.2061999999999991"/>
  </r>
  <r>
    <n v="47"/>
    <x v="22"/>
    <x v="2"/>
    <x v="22"/>
    <d v="2011-10-25T00:00:00"/>
    <x v="0"/>
    <x v="22"/>
    <s v="Patrick O'Donnell"/>
    <x v="0"/>
    <s v="United States"/>
    <s v="Westland"/>
    <x v="12"/>
    <n v="48185"/>
    <s v="Central"/>
    <s v="OFF-ST-10001713"/>
    <x v="1"/>
    <x v="4"/>
    <x v="45"/>
    <n v="211.96"/>
    <n v="4"/>
    <x v="0"/>
    <n v="8.4783999999999935"/>
  </r>
  <r>
    <n v="48"/>
    <x v="23"/>
    <x v="0"/>
    <x v="23"/>
    <d v="2013-06-26T00:00:00"/>
    <x v="1"/>
    <x v="23"/>
    <s v="Lena Hernandez"/>
    <x v="0"/>
    <s v="United States"/>
    <s v="Dover"/>
    <x v="13"/>
    <n v="19901"/>
    <s v="East"/>
    <s v="TEC-AC-10002167"/>
    <x v="2"/>
    <x v="11"/>
    <x v="46"/>
    <n v="45"/>
    <n v="3"/>
    <x v="0"/>
    <n v="4.9500000000000011"/>
  </r>
  <r>
    <n v="49"/>
    <x v="23"/>
    <x v="0"/>
    <x v="23"/>
    <d v="2013-06-26T00:00:00"/>
    <x v="1"/>
    <x v="23"/>
    <s v="Lena Hernandez"/>
    <x v="0"/>
    <s v="United States"/>
    <s v="Dover"/>
    <x v="13"/>
    <n v="19901"/>
    <s v="East"/>
    <s v="TEC-PH-10003988"/>
    <x v="2"/>
    <x v="7"/>
    <x v="47"/>
    <n v="21.8"/>
    <n v="2"/>
    <x v="0"/>
    <n v="6.104000000000001"/>
  </r>
  <r>
    <n v="50"/>
    <x v="24"/>
    <x v="1"/>
    <x v="24"/>
    <d v="2012-04-22T00:00:00"/>
    <x v="1"/>
    <x v="24"/>
    <s v="Darren Powers"/>
    <x v="0"/>
    <s v="United States"/>
    <s v="New Albany"/>
    <x v="14"/>
    <n v="47150"/>
    <s v="Central"/>
    <s v="OFF-BI-10004410"/>
    <x v="1"/>
    <x v="8"/>
    <x v="48"/>
    <n v="38.22"/>
    <n v="6"/>
    <x v="0"/>
    <n v="17.9634"/>
  </r>
  <r>
    <n v="51"/>
    <x v="24"/>
    <x v="1"/>
    <x v="24"/>
    <d v="2012-04-22T00:00:00"/>
    <x v="1"/>
    <x v="24"/>
    <s v="Darren Powers"/>
    <x v="0"/>
    <s v="United States"/>
    <s v="New Albany"/>
    <x v="14"/>
    <n v="47150"/>
    <s v="Central"/>
    <s v="OFF-LA-10002762"/>
    <x v="1"/>
    <x v="2"/>
    <x v="49"/>
    <n v="75.179999999999993"/>
    <n v="6"/>
    <x v="0"/>
    <n v="35.334599999999995"/>
  </r>
  <r>
    <n v="52"/>
    <x v="24"/>
    <x v="1"/>
    <x v="24"/>
    <d v="2012-04-22T00:00:00"/>
    <x v="1"/>
    <x v="24"/>
    <s v="Darren Powers"/>
    <x v="0"/>
    <s v="United States"/>
    <s v="New Albany"/>
    <x v="14"/>
    <n v="47150"/>
    <s v="Central"/>
    <s v="FUR-FU-10001706"/>
    <x v="0"/>
    <x v="5"/>
    <x v="50"/>
    <n v="6.16"/>
    <n v="2"/>
    <x v="0"/>
    <n v="2.9567999999999999"/>
  </r>
  <r>
    <n v="53"/>
    <x v="24"/>
    <x v="1"/>
    <x v="24"/>
    <d v="2012-04-22T00:00:00"/>
    <x v="1"/>
    <x v="24"/>
    <s v="Darren Powers"/>
    <x v="0"/>
    <s v="United States"/>
    <s v="New Albany"/>
    <x v="14"/>
    <n v="47150"/>
    <s v="Central"/>
    <s v="FUR-CH-10003061"/>
    <x v="0"/>
    <x v="1"/>
    <x v="51"/>
    <n v="89.99"/>
    <n v="1"/>
    <x v="0"/>
    <n v="17.098099999999988"/>
  </r>
  <r>
    <n v="54"/>
    <x v="25"/>
    <x v="0"/>
    <x v="25"/>
    <d v="2013-12-18T00:00:00"/>
    <x v="1"/>
    <x v="25"/>
    <s v="Janet Molinari"/>
    <x v="1"/>
    <s v="United States"/>
    <s v="New York City"/>
    <x v="15"/>
    <n v="10024"/>
    <s v="East"/>
    <s v="OFF-FA-10000304"/>
    <x v="1"/>
    <x v="13"/>
    <x v="52"/>
    <n v="15.260000000000002"/>
    <n v="7"/>
    <x v="0"/>
    <n v="6.2566000000000006"/>
  </r>
  <r>
    <n v="55"/>
    <x v="25"/>
    <x v="0"/>
    <x v="25"/>
    <d v="2013-12-18T00:00:00"/>
    <x v="1"/>
    <x v="25"/>
    <s v="Janet Molinari"/>
    <x v="1"/>
    <s v="United States"/>
    <s v="New York City"/>
    <x v="15"/>
    <n v="10024"/>
    <s v="East"/>
    <s v="TEC-PH-10002447"/>
    <x v="2"/>
    <x v="7"/>
    <x v="53"/>
    <n v="1029.95"/>
    <n v="5"/>
    <x v="0"/>
    <n v="298.68549999999999"/>
  </r>
  <r>
    <n v="56"/>
    <x v="26"/>
    <x v="0"/>
    <x v="26"/>
    <d v="2013-06-19T00:00:00"/>
    <x v="2"/>
    <x v="26"/>
    <s v="Ted Butterfield"/>
    <x v="0"/>
    <s v="United States"/>
    <s v="Troy"/>
    <x v="15"/>
    <n v="12180"/>
    <s v="East"/>
    <s v="OFF-ST-10000604"/>
    <x v="1"/>
    <x v="4"/>
    <x v="54"/>
    <n v="208.56"/>
    <n v="6"/>
    <x v="0"/>
    <n v="52.139999999999986"/>
  </r>
  <r>
    <n v="57"/>
    <x v="26"/>
    <x v="0"/>
    <x v="26"/>
    <d v="2013-06-19T00:00:00"/>
    <x v="2"/>
    <x v="26"/>
    <s v="Ted Butterfield"/>
    <x v="0"/>
    <s v="United States"/>
    <s v="Troy"/>
    <x v="15"/>
    <n v="12180"/>
    <s v="East"/>
    <s v="OFF-PA-10001569"/>
    <x v="1"/>
    <x v="10"/>
    <x v="55"/>
    <n v="32.400000000000006"/>
    <n v="5"/>
    <x v="0"/>
    <n v="15.552000000000001"/>
  </r>
  <r>
    <n v="58"/>
    <x v="26"/>
    <x v="0"/>
    <x v="26"/>
    <d v="2013-06-19T00:00:00"/>
    <x v="2"/>
    <x v="26"/>
    <s v="Ted Butterfield"/>
    <x v="0"/>
    <s v="United States"/>
    <s v="Troy"/>
    <x v="15"/>
    <n v="12180"/>
    <s v="East"/>
    <s v="FUR-CH-10003968"/>
    <x v="0"/>
    <x v="1"/>
    <x v="56"/>
    <n v="319.41000000000003"/>
    <n v="5"/>
    <x v="9"/>
    <n v="7.0980000000000061"/>
  </r>
  <r>
    <n v="59"/>
    <x v="26"/>
    <x v="0"/>
    <x v="26"/>
    <d v="2013-06-19T00:00:00"/>
    <x v="2"/>
    <x v="26"/>
    <s v="Ted Butterfield"/>
    <x v="0"/>
    <s v="United States"/>
    <s v="Troy"/>
    <x v="15"/>
    <n v="12180"/>
    <s v="East"/>
    <s v="OFF-PA-10000587"/>
    <x v="1"/>
    <x v="10"/>
    <x v="57"/>
    <n v="14.56"/>
    <n v="2"/>
    <x v="0"/>
    <n v="6.9888000000000003"/>
  </r>
  <r>
    <n v="60"/>
    <x v="26"/>
    <x v="0"/>
    <x v="26"/>
    <d v="2013-06-19T00:00:00"/>
    <x v="2"/>
    <x v="26"/>
    <s v="Ted Butterfield"/>
    <x v="0"/>
    <s v="United States"/>
    <s v="Troy"/>
    <x v="15"/>
    <n v="12180"/>
    <s v="East"/>
    <s v="TEC-AC-10002167"/>
    <x v="2"/>
    <x v="11"/>
    <x v="46"/>
    <n v="30"/>
    <n v="2"/>
    <x v="0"/>
    <n v="3.3000000000000007"/>
  </r>
  <r>
    <n v="61"/>
    <x v="26"/>
    <x v="0"/>
    <x v="26"/>
    <d v="2013-06-19T00:00:00"/>
    <x v="2"/>
    <x v="26"/>
    <s v="Ted Butterfield"/>
    <x v="0"/>
    <s v="United States"/>
    <s v="Troy"/>
    <x v="15"/>
    <n v="12180"/>
    <s v="East"/>
    <s v="OFF-BI-10001460"/>
    <x v="1"/>
    <x v="8"/>
    <x v="58"/>
    <n v="48.480000000000004"/>
    <n v="4"/>
    <x v="2"/>
    <n v="16.361999999999998"/>
  </r>
  <r>
    <n v="62"/>
    <x v="26"/>
    <x v="0"/>
    <x v="26"/>
    <d v="2013-06-19T00:00:00"/>
    <x v="2"/>
    <x v="26"/>
    <s v="Ted Butterfield"/>
    <x v="0"/>
    <s v="United States"/>
    <s v="Troy"/>
    <x v="15"/>
    <n v="12180"/>
    <s v="East"/>
    <s v="OFF-AR-10001868"/>
    <x v="1"/>
    <x v="6"/>
    <x v="59"/>
    <n v="1.68"/>
    <n v="1"/>
    <x v="0"/>
    <n v="0.84"/>
  </r>
  <r>
    <n v="63"/>
    <x v="27"/>
    <x v="1"/>
    <x v="27"/>
    <d v="2012-11-30T00:00:00"/>
    <x v="1"/>
    <x v="27"/>
    <s v="Kunst Miller"/>
    <x v="0"/>
    <s v="United States"/>
    <s v="Los Angeles"/>
    <x v="1"/>
    <n v="90004"/>
    <s v="West"/>
    <s v="TEC-AC-10004633"/>
    <x v="2"/>
    <x v="11"/>
    <x v="60"/>
    <n v="13.98"/>
    <n v="2"/>
    <x v="0"/>
    <n v="6.1512000000000011"/>
  </r>
  <r>
    <n v="64"/>
    <x v="27"/>
    <x v="1"/>
    <x v="27"/>
    <d v="2012-11-30T00:00:00"/>
    <x v="1"/>
    <x v="27"/>
    <s v="Kunst Miller"/>
    <x v="0"/>
    <s v="United States"/>
    <s v="Los Angeles"/>
    <x v="1"/>
    <n v="90004"/>
    <s v="West"/>
    <s v="OFF-BI-10001078"/>
    <x v="1"/>
    <x v="8"/>
    <x v="61"/>
    <n v="25.824000000000002"/>
    <n v="6"/>
    <x v="2"/>
    <n v="9.3612000000000002"/>
  </r>
  <r>
    <n v="65"/>
    <x v="27"/>
    <x v="1"/>
    <x v="27"/>
    <d v="2012-11-30T00:00:00"/>
    <x v="1"/>
    <x v="27"/>
    <s v="Kunst Miller"/>
    <x v="0"/>
    <s v="United States"/>
    <s v="Los Angeles"/>
    <x v="1"/>
    <n v="90004"/>
    <s v="West"/>
    <s v="OFF-PA-10003892"/>
    <x v="1"/>
    <x v="10"/>
    <x v="62"/>
    <n v="146.72999999999999"/>
    <n v="3"/>
    <x v="0"/>
    <n v="68.963099999999997"/>
  </r>
  <r>
    <n v="66"/>
    <x v="27"/>
    <x v="1"/>
    <x v="27"/>
    <d v="2012-11-30T00:00:00"/>
    <x v="1"/>
    <x v="27"/>
    <s v="Kunst Miller"/>
    <x v="0"/>
    <s v="United States"/>
    <s v="Los Angeles"/>
    <x v="1"/>
    <n v="90004"/>
    <s v="West"/>
    <s v="FUR-FU-10000397"/>
    <x v="0"/>
    <x v="5"/>
    <x v="63"/>
    <n v="79.760000000000005"/>
    <n v="4"/>
    <x v="0"/>
    <n v="22.332800000000006"/>
  </r>
  <r>
    <n v="67"/>
    <x v="28"/>
    <x v="1"/>
    <x v="28"/>
    <d v="2012-05-05T00:00:00"/>
    <x v="1"/>
    <x v="28"/>
    <s v="Paul Stevenson"/>
    <x v="2"/>
    <s v="United States"/>
    <s v="Chicago"/>
    <x v="10"/>
    <n v="60610"/>
    <s v="Central"/>
    <s v="FUR-CH-10001146"/>
    <x v="0"/>
    <x v="1"/>
    <x v="64"/>
    <n v="213.11499999999998"/>
    <n v="5"/>
    <x v="4"/>
    <n v="-15.222500000000011"/>
  </r>
  <r>
    <n v="68"/>
    <x v="29"/>
    <x v="2"/>
    <x v="29"/>
    <d v="2011-12-10T00:00:00"/>
    <x v="1"/>
    <x v="29"/>
    <s v="Brendan Sweed"/>
    <x v="1"/>
    <s v="United States"/>
    <s v="Gilbert"/>
    <x v="16"/>
    <n v="85234"/>
    <s v="West"/>
    <s v="OFF-AR-10002671"/>
    <x v="1"/>
    <x v="6"/>
    <x v="65"/>
    <n v="1113.0240000000001"/>
    <n v="8"/>
    <x v="2"/>
    <n v="111.30239999999998"/>
  </r>
  <r>
    <n v="69"/>
    <x v="29"/>
    <x v="2"/>
    <x v="29"/>
    <d v="2011-12-10T00:00:00"/>
    <x v="1"/>
    <x v="29"/>
    <s v="Brendan Sweed"/>
    <x v="1"/>
    <s v="United States"/>
    <s v="Gilbert"/>
    <x v="16"/>
    <n v="85234"/>
    <s v="West"/>
    <s v="TEC-PH-10002726"/>
    <x v="2"/>
    <x v="7"/>
    <x v="66"/>
    <n v="167.96800000000002"/>
    <n v="4"/>
    <x v="2"/>
    <n v="62.988"/>
  </r>
  <r>
    <n v="70"/>
    <x v="30"/>
    <x v="0"/>
    <x v="30"/>
    <d v="2013-06-07T00:00:00"/>
    <x v="2"/>
    <x v="30"/>
    <s v="Karen Daniels"/>
    <x v="0"/>
    <s v="United States"/>
    <s v="Springfield"/>
    <x v="17"/>
    <n v="22153"/>
    <s v="South"/>
    <s v="OFF-PA-10000482"/>
    <x v="1"/>
    <x v="10"/>
    <x v="67"/>
    <n v="75.88"/>
    <n v="2"/>
    <x v="0"/>
    <n v="35.663599999999995"/>
  </r>
  <r>
    <n v="71"/>
    <x v="31"/>
    <x v="0"/>
    <x v="31"/>
    <d v="2013-09-24T00:00:00"/>
    <x v="1"/>
    <x v="31"/>
    <s v="Henry MacAllister"/>
    <x v="0"/>
    <s v="United States"/>
    <s v="New York City"/>
    <x v="15"/>
    <n v="10009"/>
    <s v="East"/>
    <s v="OFF-BI-10004654"/>
    <x v="1"/>
    <x v="8"/>
    <x v="68"/>
    <n v="4.6159999999999997"/>
    <n v="1"/>
    <x v="2"/>
    <n v="1.7309999999999999"/>
  </r>
  <r>
    <n v="72"/>
    <x v="32"/>
    <x v="3"/>
    <x v="32"/>
    <d v="2014-09-18T00:00:00"/>
    <x v="0"/>
    <x v="14"/>
    <s v="Tracy Blumstein"/>
    <x v="0"/>
    <s v="United States"/>
    <s v="Jackson"/>
    <x v="12"/>
    <n v="49201"/>
    <s v="Central"/>
    <s v="OFF-PA-10004675"/>
    <x v="1"/>
    <x v="10"/>
    <x v="69"/>
    <n v="19.049999999999997"/>
    <n v="3"/>
    <x v="0"/>
    <n v="8.7629999999999999"/>
  </r>
  <r>
    <n v="73"/>
    <x v="33"/>
    <x v="1"/>
    <x v="33"/>
    <d v="2012-05-02T00:00:00"/>
    <x v="1"/>
    <x v="32"/>
    <s v="Joel Eaton"/>
    <x v="0"/>
    <s v="United States"/>
    <s v="Memphis"/>
    <x v="18"/>
    <n v="38109"/>
    <s v="South"/>
    <s v="FUR-CH-10000513"/>
    <x v="0"/>
    <x v="1"/>
    <x v="70"/>
    <n v="831.93600000000015"/>
    <n v="8"/>
    <x v="2"/>
    <n v="-114.39120000000003"/>
  </r>
  <r>
    <n v="74"/>
    <x v="33"/>
    <x v="1"/>
    <x v="33"/>
    <d v="2012-05-02T00:00:00"/>
    <x v="1"/>
    <x v="32"/>
    <s v="Joel Eaton"/>
    <x v="0"/>
    <s v="United States"/>
    <s v="Memphis"/>
    <x v="18"/>
    <n v="38109"/>
    <s v="South"/>
    <s v="FUR-FU-10003708"/>
    <x v="0"/>
    <x v="5"/>
    <x v="71"/>
    <n v="97.04"/>
    <n v="2"/>
    <x v="2"/>
    <n v="1.2129999999999974"/>
  </r>
  <r>
    <n v="75"/>
    <x v="33"/>
    <x v="1"/>
    <x v="33"/>
    <d v="2012-05-02T00:00:00"/>
    <x v="1"/>
    <x v="32"/>
    <s v="Joel Eaton"/>
    <x v="0"/>
    <s v="United States"/>
    <s v="Memphis"/>
    <x v="18"/>
    <n v="38109"/>
    <s v="South"/>
    <s v="OFF-ST-10004123"/>
    <x v="1"/>
    <x v="4"/>
    <x v="72"/>
    <n v="72.784000000000006"/>
    <n v="1"/>
    <x v="2"/>
    <n v="-18.196000000000002"/>
  </r>
  <r>
    <n v="76"/>
    <x v="34"/>
    <x v="3"/>
    <x v="34"/>
    <d v="2014-12-12T00:00:00"/>
    <x v="2"/>
    <x v="33"/>
    <s v="Ken Brennan"/>
    <x v="1"/>
    <s v="United States"/>
    <s v="Houston"/>
    <x v="5"/>
    <n v="77041"/>
    <s v="Central"/>
    <s v="OFF-BI-10004182"/>
    <x v="1"/>
    <x v="8"/>
    <x v="73"/>
    <n v="1.2479999999999998"/>
    <n v="3"/>
    <x v="3"/>
    <n v="-1.9344000000000006"/>
  </r>
  <r>
    <n v="77"/>
    <x v="34"/>
    <x v="3"/>
    <x v="34"/>
    <d v="2014-12-12T00:00:00"/>
    <x v="2"/>
    <x v="33"/>
    <s v="Ken Brennan"/>
    <x v="1"/>
    <s v="United States"/>
    <s v="Houston"/>
    <x v="5"/>
    <n v="77041"/>
    <s v="Central"/>
    <s v="FUR-FU-10000260"/>
    <x v="0"/>
    <x v="5"/>
    <x v="74"/>
    <n v="9.7080000000000002"/>
    <n v="3"/>
    <x v="7"/>
    <n v="-5.8248000000000015"/>
  </r>
  <r>
    <n v="78"/>
    <x v="34"/>
    <x v="3"/>
    <x v="34"/>
    <d v="2014-12-12T00:00:00"/>
    <x v="2"/>
    <x v="33"/>
    <s v="Ken Brennan"/>
    <x v="1"/>
    <s v="United States"/>
    <s v="Houston"/>
    <x v="5"/>
    <n v="77041"/>
    <s v="Central"/>
    <s v="OFF-ST-10000615"/>
    <x v="1"/>
    <x v="4"/>
    <x v="75"/>
    <n v="27.240000000000002"/>
    <n v="3"/>
    <x v="2"/>
    <n v="2.724000000000002"/>
  </r>
  <r>
    <n v="79"/>
    <x v="35"/>
    <x v="2"/>
    <x v="35"/>
    <d v="2011-12-01T00:00:00"/>
    <x v="0"/>
    <x v="32"/>
    <s v="Joel Eaton"/>
    <x v="0"/>
    <s v="United States"/>
    <s v="Houston"/>
    <x v="5"/>
    <n v="77070"/>
    <s v="Central"/>
    <s v="FUR-FU-10003194"/>
    <x v="0"/>
    <x v="5"/>
    <x v="76"/>
    <n v="19.3"/>
    <n v="5"/>
    <x v="7"/>
    <n v="-14.475000000000001"/>
  </r>
  <r>
    <n v="80"/>
    <x v="36"/>
    <x v="0"/>
    <x v="1"/>
    <d v="2013-06-16T00:00:00"/>
    <x v="2"/>
    <x v="34"/>
    <s v="Stewart Carmichael"/>
    <x v="1"/>
    <s v="United States"/>
    <s v="Decatur"/>
    <x v="19"/>
    <n v="35601"/>
    <s v="South"/>
    <s v="OFF-AP-10002118"/>
    <x v="1"/>
    <x v="9"/>
    <x v="77"/>
    <n v="208.16"/>
    <n v="1"/>
    <x v="0"/>
    <n v="56.20320000000001"/>
  </r>
  <r>
    <n v="81"/>
    <x v="36"/>
    <x v="0"/>
    <x v="1"/>
    <d v="2013-06-16T00:00:00"/>
    <x v="2"/>
    <x v="34"/>
    <s v="Stewart Carmichael"/>
    <x v="1"/>
    <s v="United States"/>
    <s v="Decatur"/>
    <x v="19"/>
    <n v="35601"/>
    <s v="South"/>
    <s v="OFF-BI-10002309"/>
    <x v="1"/>
    <x v="8"/>
    <x v="78"/>
    <n v="16.740000000000002"/>
    <n v="3"/>
    <x v="0"/>
    <n v="8.0351999999999997"/>
  </r>
  <r>
    <n v="82"/>
    <x v="37"/>
    <x v="2"/>
    <x v="36"/>
    <d v="2011-10-16T00:00:00"/>
    <x v="1"/>
    <x v="35"/>
    <s v="Duane Noonan"/>
    <x v="0"/>
    <s v="United States"/>
    <s v="San Francisco"/>
    <x v="1"/>
    <n v="94122"/>
    <s v="West"/>
    <s v="OFF-AR-10002053"/>
    <x v="1"/>
    <x v="6"/>
    <x v="79"/>
    <n v="14.9"/>
    <n v="5"/>
    <x v="0"/>
    <n v="4.1720000000000006"/>
  </r>
  <r>
    <n v="83"/>
    <x v="37"/>
    <x v="2"/>
    <x v="36"/>
    <d v="2011-10-16T00:00:00"/>
    <x v="1"/>
    <x v="35"/>
    <s v="Duane Noonan"/>
    <x v="0"/>
    <s v="United States"/>
    <s v="San Francisco"/>
    <x v="1"/>
    <n v="94122"/>
    <s v="West"/>
    <s v="OFF-ST-10002370"/>
    <x v="1"/>
    <x v="4"/>
    <x v="80"/>
    <n v="21.39"/>
    <n v="1"/>
    <x v="0"/>
    <n v="6.2030999999999992"/>
  </r>
  <r>
    <n v="84"/>
    <x v="38"/>
    <x v="1"/>
    <x v="37"/>
    <d v="2012-09-08T00:00:00"/>
    <x v="1"/>
    <x v="36"/>
    <s v="Julie Creighton"/>
    <x v="1"/>
    <s v="United States"/>
    <s v="Durham"/>
    <x v="3"/>
    <n v="27707"/>
    <s v="South"/>
    <s v="OFF-EN-10000927"/>
    <x v="1"/>
    <x v="12"/>
    <x v="81"/>
    <n v="200.98400000000004"/>
    <n v="7"/>
    <x v="2"/>
    <n v="62.807499999999976"/>
  </r>
  <r>
    <n v="85"/>
    <x v="39"/>
    <x v="3"/>
    <x v="38"/>
    <d v="2014-11-17T00:00:00"/>
    <x v="2"/>
    <x v="37"/>
    <s v="Christopher Schild"/>
    <x v="2"/>
    <s v="United States"/>
    <s v="Chicago"/>
    <x v="10"/>
    <n v="60623"/>
    <s v="Central"/>
    <s v="OFF-ST-10003656"/>
    <x v="1"/>
    <x v="4"/>
    <x v="82"/>
    <n v="230.376"/>
    <n v="3"/>
    <x v="2"/>
    <n v="-48.954900000000002"/>
  </r>
  <r>
    <n v="86"/>
    <x v="40"/>
    <x v="3"/>
    <x v="39"/>
    <d v="2014-05-31T00:00:00"/>
    <x v="0"/>
    <x v="22"/>
    <s v="Patrick O'Donnell"/>
    <x v="0"/>
    <s v="United States"/>
    <s v="Columbia"/>
    <x v="20"/>
    <n v="29203"/>
    <s v="South"/>
    <s v="FUR-CH-10000863"/>
    <x v="0"/>
    <x v="1"/>
    <x v="83"/>
    <n v="301.95999999999998"/>
    <n v="2"/>
    <x v="0"/>
    <n v="33.215599999999995"/>
  </r>
  <r>
    <n v="87"/>
    <x v="41"/>
    <x v="3"/>
    <x v="40"/>
    <d v="2014-11-03T00:00:00"/>
    <x v="1"/>
    <x v="38"/>
    <s v="Paul Gonzalez"/>
    <x v="0"/>
    <s v="United States"/>
    <s v="Rochester"/>
    <x v="11"/>
    <n v="55901"/>
    <s v="Central"/>
    <s v="TEC-AC-10001998"/>
    <x v="2"/>
    <x v="11"/>
    <x v="84"/>
    <n v="19.989999999999998"/>
    <n v="1"/>
    <x v="0"/>
    <n v="6.796599999999998"/>
  </r>
  <r>
    <n v="88"/>
    <x v="41"/>
    <x v="3"/>
    <x v="40"/>
    <d v="2014-11-03T00:00:00"/>
    <x v="1"/>
    <x v="38"/>
    <s v="Paul Gonzalez"/>
    <x v="0"/>
    <s v="United States"/>
    <s v="Rochester"/>
    <x v="11"/>
    <n v="55901"/>
    <s v="Central"/>
    <s v="OFF-LA-10000134"/>
    <x v="1"/>
    <x v="2"/>
    <x v="85"/>
    <n v="6.16"/>
    <n v="2"/>
    <x v="0"/>
    <n v="2.9567999999999999"/>
  </r>
  <r>
    <n v="89"/>
    <x v="42"/>
    <x v="0"/>
    <x v="41"/>
    <d v="2013-04-11T00:00:00"/>
    <x v="0"/>
    <x v="39"/>
    <s v="Gary Mitchum"/>
    <x v="2"/>
    <s v="United States"/>
    <s v="Houston"/>
    <x v="5"/>
    <n v="77095"/>
    <s v="Central"/>
    <s v="OFF-ST-10003442"/>
    <x v="1"/>
    <x v="4"/>
    <x v="86"/>
    <n v="158.36800000000002"/>
    <n v="7"/>
    <x v="2"/>
    <n v="13.857199999999999"/>
  </r>
  <r>
    <n v="90"/>
    <x v="43"/>
    <x v="0"/>
    <x v="42"/>
    <d v="2013-09-23T00:00:00"/>
    <x v="1"/>
    <x v="40"/>
    <s v="Jim Sink"/>
    <x v="1"/>
    <s v="United States"/>
    <s v="Los Angeles"/>
    <x v="1"/>
    <n v="90036"/>
    <s v="West"/>
    <s v="OFF-AR-10004930"/>
    <x v="1"/>
    <x v="6"/>
    <x v="87"/>
    <n v="20.100000000000001"/>
    <n v="3"/>
    <x v="0"/>
    <n v="6.6329999999999982"/>
  </r>
  <r>
    <n v="91"/>
    <x v="43"/>
    <x v="0"/>
    <x v="42"/>
    <d v="2013-09-23T00:00:00"/>
    <x v="1"/>
    <x v="40"/>
    <s v="Jim Sink"/>
    <x v="1"/>
    <s v="United States"/>
    <s v="Los Angeles"/>
    <x v="1"/>
    <n v="90036"/>
    <s v="West"/>
    <s v="TEC-PH-10004093"/>
    <x v="2"/>
    <x v="7"/>
    <x v="40"/>
    <n v="73.584000000000003"/>
    <n v="2"/>
    <x v="2"/>
    <n v="8.2781999999999982"/>
  </r>
  <r>
    <n v="92"/>
    <x v="43"/>
    <x v="0"/>
    <x v="42"/>
    <d v="2013-09-23T00:00:00"/>
    <x v="1"/>
    <x v="40"/>
    <s v="Jim Sink"/>
    <x v="1"/>
    <s v="United States"/>
    <s v="Los Angeles"/>
    <x v="1"/>
    <n v="90036"/>
    <s v="West"/>
    <s v="OFF-PA-10000304"/>
    <x v="1"/>
    <x v="10"/>
    <x v="88"/>
    <n v="6.48"/>
    <n v="1"/>
    <x v="0"/>
    <n v="3.1104000000000003"/>
  </r>
  <r>
    <n v="93"/>
    <x v="44"/>
    <x v="1"/>
    <x v="43"/>
    <d v="2012-02-05T00:00:00"/>
    <x v="0"/>
    <x v="41"/>
    <s v="Karl Braun"/>
    <x v="0"/>
    <s v="United States"/>
    <s v="Minneapolis"/>
    <x v="11"/>
    <n v="55407"/>
    <s v="Central"/>
    <s v="OFF-PA-10003177"/>
    <x v="1"/>
    <x v="10"/>
    <x v="89"/>
    <n v="12.96"/>
    <n v="2"/>
    <x v="0"/>
    <n v="6.2208000000000006"/>
  </r>
  <r>
    <n v="94"/>
    <x v="44"/>
    <x v="1"/>
    <x v="43"/>
    <d v="2012-02-05T00:00:00"/>
    <x v="0"/>
    <x v="41"/>
    <s v="Karl Braun"/>
    <x v="0"/>
    <s v="United States"/>
    <s v="Minneapolis"/>
    <x v="11"/>
    <n v="55407"/>
    <s v="Central"/>
    <s v="FUR-FU-10003799"/>
    <x v="0"/>
    <x v="5"/>
    <x v="90"/>
    <n v="53.34"/>
    <n v="3"/>
    <x v="0"/>
    <n v="16.535399999999996"/>
  </r>
  <r>
    <n v="95"/>
    <x v="44"/>
    <x v="1"/>
    <x v="43"/>
    <d v="2012-02-05T00:00:00"/>
    <x v="0"/>
    <x v="41"/>
    <s v="Karl Braun"/>
    <x v="0"/>
    <s v="United States"/>
    <s v="Minneapolis"/>
    <x v="11"/>
    <n v="55407"/>
    <s v="Central"/>
    <s v="OFF-BI-10002852"/>
    <x v="1"/>
    <x v="8"/>
    <x v="91"/>
    <n v="32.96"/>
    <n v="2"/>
    <x v="0"/>
    <n v="16.150400000000001"/>
  </r>
  <r>
    <n v="96"/>
    <x v="45"/>
    <x v="3"/>
    <x v="44"/>
    <d v="2014-11-13T00:00:00"/>
    <x v="1"/>
    <x v="42"/>
    <s v="Roger Barcio"/>
    <x v="2"/>
    <s v="United States"/>
    <s v="Portland"/>
    <x v="21"/>
    <n v="97206"/>
    <s v="West"/>
    <s v="OFF-BI-10004738"/>
    <x v="1"/>
    <x v="8"/>
    <x v="92"/>
    <n v="5.6820000000000013"/>
    <n v="1"/>
    <x v="6"/>
    <n v="-3.7880000000000003"/>
  </r>
  <r>
    <n v="97"/>
    <x v="46"/>
    <x v="3"/>
    <x v="45"/>
    <d v="2014-11-12T00:00:00"/>
    <x v="0"/>
    <x v="43"/>
    <s v="Parhena Norris"/>
    <x v="2"/>
    <s v="United States"/>
    <s v="New York City"/>
    <x v="15"/>
    <n v="10009"/>
    <s v="East"/>
    <s v="FUR-FU-10000629"/>
    <x v="0"/>
    <x v="5"/>
    <x v="93"/>
    <n v="96.53"/>
    <n v="7"/>
    <x v="0"/>
    <n v="40.5426"/>
  </r>
  <r>
    <n v="98"/>
    <x v="47"/>
    <x v="3"/>
    <x v="46"/>
    <d v="2014-06-21T00:00:00"/>
    <x v="2"/>
    <x v="44"/>
    <s v="Katherine Ducich"/>
    <x v="0"/>
    <s v="United States"/>
    <s v="San Francisco"/>
    <x v="1"/>
    <n v="94122"/>
    <s v="West"/>
    <s v="OFF-BI-10001721"/>
    <x v="1"/>
    <x v="8"/>
    <x v="94"/>
    <n v="51.311999999999998"/>
    <n v="3"/>
    <x v="2"/>
    <n v="17.959199999999999"/>
  </r>
  <r>
    <n v="99"/>
    <x v="48"/>
    <x v="0"/>
    <x v="47"/>
    <d v="2013-09-12T00:00:00"/>
    <x v="1"/>
    <x v="45"/>
    <s v="Elpida Rittenbach"/>
    <x v="1"/>
    <s v="United States"/>
    <s v="Saint Paul"/>
    <x v="11"/>
    <n v="55106"/>
    <s v="Central"/>
    <s v="OFF-AP-10000358"/>
    <x v="1"/>
    <x v="9"/>
    <x v="95"/>
    <n v="77.88"/>
    <n v="6"/>
    <x v="0"/>
    <n v="22.585199999999993"/>
  </r>
  <r>
    <n v="100"/>
    <x v="49"/>
    <x v="0"/>
    <x v="48"/>
    <d v="2013-09-03T00:00:00"/>
    <x v="1"/>
    <x v="46"/>
    <s v="Rick Bensley"/>
    <x v="2"/>
    <s v="United States"/>
    <s v="Chicago"/>
    <x v="10"/>
    <n v="60610"/>
    <s v="Central"/>
    <s v="OFF-PA-10003256"/>
    <x v="1"/>
    <x v="10"/>
    <x v="96"/>
    <n v="64.623999999999995"/>
    <n v="7"/>
    <x v="2"/>
    <n v="22.618399999999994"/>
  </r>
  <r>
    <n v="101"/>
    <x v="49"/>
    <x v="0"/>
    <x v="48"/>
    <d v="2013-09-03T00:00:00"/>
    <x v="1"/>
    <x v="46"/>
    <s v="Rick Bensley"/>
    <x v="2"/>
    <s v="United States"/>
    <s v="Chicago"/>
    <x v="10"/>
    <n v="60610"/>
    <s v="Central"/>
    <s v="TEC-AC-10001767"/>
    <x v="2"/>
    <x v="11"/>
    <x v="97"/>
    <n v="95.976000000000013"/>
    <n v="3"/>
    <x v="2"/>
    <n v="-10.797300000000011"/>
  </r>
  <r>
    <n v="102"/>
    <x v="49"/>
    <x v="0"/>
    <x v="48"/>
    <d v="2013-09-03T00:00:00"/>
    <x v="1"/>
    <x v="46"/>
    <s v="Rick Bensley"/>
    <x v="2"/>
    <s v="United States"/>
    <s v="Chicago"/>
    <x v="10"/>
    <n v="60610"/>
    <s v="Central"/>
    <s v="OFF-BI-10002609"/>
    <x v="1"/>
    <x v="8"/>
    <x v="98"/>
    <n v="1.7879999999999996"/>
    <n v="3"/>
    <x v="3"/>
    <n v="-3.0396000000000001"/>
  </r>
  <r>
    <n v="103"/>
    <x v="50"/>
    <x v="0"/>
    <x v="49"/>
    <d v="2013-12-05T00:00:00"/>
    <x v="0"/>
    <x v="47"/>
    <s v="Gary Zandusky"/>
    <x v="0"/>
    <s v="United States"/>
    <s v="Rochester"/>
    <x v="11"/>
    <n v="55901"/>
    <s v="Central"/>
    <s v="OFF-PA-10004040"/>
    <x v="1"/>
    <x v="10"/>
    <x v="99"/>
    <n v="23.92"/>
    <n v="4"/>
    <x v="0"/>
    <n v="11.720800000000001"/>
  </r>
  <r>
    <n v="104"/>
    <x v="51"/>
    <x v="1"/>
    <x v="50"/>
    <d v="2012-11-17T00:00:00"/>
    <x v="1"/>
    <x v="48"/>
    <s v="Lena Cacioppo"/>
    <x v="0"/>
    <s v="United States"/>
    <s v="Aurora"/>
    <x v="22"/>
    <n v="80013"/>
    <s v="West"/>
    <s v="TEC-AC-10001552"/>
    <x v="2"/>
    <x v="11"/>
    <x v="100"/>
    <n v="238.89600000000002"/>
    <n v="6"/>
    <x v="2"/>
    <n v="-26.875800000000012"/>
  </r>
  <r>
    <n v="105"/>
    <x v="51"/>
    <x v="1"/>
    <x v="50"/>
    <d v="2012-11-17T00:00:00"/>
    <x v="1"/>
    <x v="48"/>
    <s v="Lena Cacioppo"/>
    <x v="0"/>
    <s v="United States"/>
    <s v="Aurora"/>
    <x v="22"/>
    <n v="80013"/>
    <s v="West"/>
    <s v="FUR-FU-10004006"/>
    <x v="0"/>
    <x v="5"/>
    <x v="101"/>
    <n v="102.35999999999999"/>
    <n v="3"/>
    <x v="2"/>
    <n v="-3.8385000000000105"/>
  </r>
  <r>
    <n v="106"/>
    <x v="51"/>
    <x v="1"/>
    <x v="50"/>
    <d v="2012-11-17T00:00:00"/>
    <x v="1"/>
    <x v="48"/>
    <s v="Lena Cacioppo"/>
    <x v="0"/>
    <s v="United States"/>
    <s v="Aurora"/>
    <x v="22"/>
    <n v="80013"/>
    <s v="West"/>
    <s v="OFF-BI-10002794"/>
    <x v="1"/>
    <x v="8"/>
    <x v="102"/>
    <n v="36.882000000000005"/>
    <n v="3"/>
    <x v="6"/>
    <n v="-25.817399999999999"/>
  </r>
  <r>
    <n v="107"/>
    <x v="52"/>
    <x v="3"/>
    <x v="51"/>
    <d v="2014-11-29T00:00:00"/>
    <x v="1"/>
    <x v="49"/>
    <s v="Janet Martin"/>
    <x v="0"/>
    <s v="United States"/>
    <s v="Charlotte"/>
    <x v="3"/>
    <n v="28205"/>
    <s v="South"/>
    <s v="TEC-AC-10003499"/>
    <x v="2"/>
    <x v="11"/>
    <x v="103"/>
    <n v="74.112000000000009"/>
    <n v="8"/>
    <x v="2"/>
    <n v="17.601600000000001"/>
  </r>
  <r>
    <n v="108"/>
    <x v="52"/>
    <x v="3"/>
    <x v="51"/>
    <d v="2014-11-29T00:00:00"/>
    <x v="1"/>
    <x v="49"/>
    <s v="Janet Martin"/>
    <x v="0"/>
    <s v="United States"/>
    <s v="Charlotte"/>
    <x v="3"/>
    <n v="28205"/>
    <s v="South"/>
    <s v="TEC-PH-10002844"/>
    <x v="2"/>
    <x v="7"/>
    <x v="104"/>
    <n v="27.992000000000004"/>
    <n v="1"/>
    <x v="2"/>
    <n v="2.0993999999999993"/>
  </r>
  <r>
    <n v="109"/>
    <x v="52"/>
    <x v="3"/>
    <x v="51"/>
    <d v="2014-11-29T00:00:00"/>
    <x v="1"/>
    <x v="49"/>
    <s v="Janet Martin"/>
    <x v="0"/>
    <s v="United States"/>
    <s v="Charlotte"/>
    <x v="3"/>
    <n v="28205"/>
    <s v="South"/>
    <s v="OFF-AR-10000390"/>
    <x v="1"/>
    <x v="6"/>
    <x v="105"/>
    <n v="3.3040000000000003"/>
    <n v="1"/>
    <x v="2"/>
    <n v="1.0737999999999999"/>
  </r>
  <r>
    <n v="110"/>
    <x v="53"/>
    <x v="1"/>
    <x v="52"/>
    <d v="2012-10-20T00:00:00"/>
    <x v="1"/>
    <x v="50"/>
    <s v="Pete Armstrong"/>
    <x v="2"/>
    <s v="United States"/>
    <s v="Orland Park"/>
    <x v="10"/>
    <n v="60462"/>
    <s v="Central"/>
    <s v="TEC-AC-10000844"/>
    <x v="2"/>
    <x v="11"/>
    <x v="106"/>
    <n v="339.96000000000004"/>
    <n v="5"/>
    <x v="2"/>
    <n v="67.991999999999962"/>
  </r>
  <r>
    <n v="111"/>
    <x v="54"/>
    <x v="3"/>
    <x v="53"/>
    <d v="2014-12-31T00:00:00"/>
    <x v="1"/>
    <x v="51"/>
    <s v="Cynthia Voltz"/>
    <x v="1"/>
    <s v="United States"/>
    <s v="New York City"/>
    <x v="15"/>
    <n v="10035"/>
    <s v="East"/>
    <s v="FUR-FU-10001934"/>
    <x v="0"/>
    <x v="5"/>
    <x v="107"/>
    <n v="41.96"/>
    <n v="2"/>
    <x v="0"/>
    <n v="10.909600000000001"/>
  </r>
  <r>
    <n v="112"/>
    <x v="55"/>
    <x v="0"/>
    <x v="54"/>
    <d v="2013-11-11T00:00:00"/>
    <x v="1"/>
    <x v="52"/>
    <s v="Clay Ludtke"/>
    <x v="0"/>
    <s v="United States"/>
    <s v="Urbandale"/>
    <x v="23"/>
    <n v="50322"/>
    <s v="Central"/>
    <s v="OFF-AR-10000380"/>
    <x v="1"/>
    <x v="6"/>
    <x v="108"/>
    <n v="75.959999999999994"/>
    <n v="2"/>
    <x v="0"/>
    <n v="22.78799999999999"/>
  </r>
  <r>
    <n v="113"/>
    <x v="55"/>
    <x v="0"/>
    <x v="54"/>
    <d v="2013-11-11T00:00:00"/>
    <x v="1"/>
    <x v="52"/>
    <s v="Clay Ludtke"/>
    <x v="0"/>
    <s v="United States"/>
    <s v="Urbandale"/>
    <x v="23"/>
    <n v="50322"/>
    <s v="Central"/>
    <s v="OFF-BI-10003981"/>
    <x v="1"/>
    <x v="8"/>
    <x v="109"/>
    <n v="27.240000000000002"/>
    <n v="6"/>
    <x v="0"/>
    <n v="13.3476"/>
  </r>
  <r>
    <n v="114"/>
    <x v="56"/>
    <x v="2"/>
    <x v="55"/>
    <d v="2011-08-27T00:00:00"/>
    <x v="0"/>
    <x v="53"/>
    <s v="Ryan Crowe"/>
    <x v="0"/>
    <s v="United States"/>
    <s v="Columbus"/>
    <x v="24"/>
    <n v="43229"/>
    <s v="East"/>
    <s v="OFF-FA-10000621"/>
    <x v="1"/>
    <x v="13"/>
    <x v="110"/>
    <n v="40.096000000000004"/>
    <n v="14"/>
    <x v="2"/>
    <n v="14.534799999999997"/>
  </r>
  <r>
    <n v="115"/>
    <x v="56"/>
    <x v="2"/>
    <x v="55"/>
    <d v="2011-08-27T00:00:00"/>
    <x v="0"/>
    <x v="53"/>
    <s v="Ryan Crowe"/>
    <x v="0"/>
    <s v="United States"/>
    <s v="Columbus"/>
    <x v="24"/>
    <n v="43229"/>
    <s v="East"/>
    <s v="OFF-EN-10002600"/>
    <x v="1"/>
    <x v="12"/>
    <x v="111"/>
    <n v="4.7200000000000006"/>
    <n v="2"/>
    <x v="2"/>
    <n v="1.6519999999999997"/>
  </r>
  <r>
    <n v="116"/>
    <x v="56"/>
    <x v="2"/>
    <x v="55"/>
    <d v="2011-08-27T00:00:00"/>
    <x v="0"/>
    <x v="53"/>
    <s v="Ryan Crowe"/>
    <x v="0"/>
    <s v="United States"/>
    <s v="Columbus"/>
    <x v="24"/>
    <n v="43229"/>
    <s v="East"/>
    <s v="OFF-PA-10004965"/>
    <x v="1"/>
    <x v="10"/>
    <x v="112"/>
    <n v="23.976000000000003"/>
    <n v="3"/>
    <x v="2"/>
    <n v="7.4924999999999988"/>
  </r>
  <r>
    <n v="117"/>
    <x v="56"/>
    <x v="2"/>
    <x v="55"/>
    <d v="2011-08-27T00:00:00"/>
    <x v="0"/>
    <x v="53"/>
    <s v="Ryan Crowe"/>
    <x v="0"/>
    <s v="United States"/>
    <s v="Columbus"/>
    <x v="24"/>
    <n v="43229"/>
    <s v="East"/>
    <s v="OFF-EN-10002504"/>
    <x v="1"/>
    <x v="12"/>
    <x v="113"/>
    <n v="130.464"/>
    <n v="6"/>
    <x v="2"/>
    <n v="44.031599999999997"/>
  </r>
  <r>
    <n v="118"/>
    <x v="57"/>
    <x v="1"/>
    <x v="56"/>
    <d v="2012-03-06T00:00:00"/>
    <x v="1"/>
    <x v="54"/>
    <s v="Dave Kipp"/>
    <x v="0"/>
    <s v="United States"/>
    <s v="Seattle"/>
    <x v="4"/>
    <n v="98103"/>
    <s v="West"/>
    <s v="FUR-TA-10001768"/>
    <x v="0"/>
    <x v="3"/>
    <x v="114"/>
    <n v="787.53"/>
    <n v="3"/>
    <x v="0"/>
    <n v="165.38129999999995"/>
  </r>
  <r>
    <n v="119"/>
    <x v="58"/>
    <x v="1"/>
    <x v="57"/>
    <d v="2012-04-10T00:00:00"/>
    <x v="1"/>
    <x v="55"/>
    <s v="Greg Guthrie"/>
    <x v="1"/>
    <s v="United States"/>
    <s v="Bristol"/>
    <x v="18"/>
    <n v="37620"/>
    <s v="South"/>
    <s v="OFF-BI-10003650"/>
    <x v="1"/>
    <x v="8"/>
    <x v="115"/>
    <n v="157.79400000000004"/>
    <n v="1"/>
    <x v="6"/>
    <n v="-115.71559999999999"/>
  </r>
  <r>
    <n v="120"/>
    <x v="59"/>
    <x v="0"/>
    <x v="1"/>
    <d v="2013-06-16T00:00:00"/>
    <x v="2"/>
    <x v="56"/>
    <s v="Steven Cartwright"/>
    <x v="0"/>
    <s v="United States"/>
    <s v="Wilmington"/>
    <x v="13"/>
    <n v="19805"/>
    <s v="East"/>
    <s v="FUR-FU-10002157"/>
    <x v="0"/>
    <x v="5"/>
    <x v="116"/>
    <n v="47.04"/>
    <n v="3"/>
    <x v="0"/>
    <n v="18.345599999999997"/>
  </r>
  <r>
    <n v="121"/>
    <x v="59"/>
    <x v="0"/>
    <x v="1"/>
    <d v="2013-06-16T00:00:00"/>
    <x v="2"/>
    <x v="56"/>
    <s v="Steven Cartwright"/>
    <x v="0"/>
    <s v="United States"/>
    <s v="Wilmington"/>
    <x v="13"/>
    <n v="19805"/>
    <s v="East"/>
    <s v="OFF-BI-10003910"/>
    <x v="1"/>
    <x v="8"/>
    <x v="8"/>
    <n v="30.84"/>
    <n v="4"/>
    <x v="0"/>
    <n v="13.878"/>
  </r>
  <r>
    <n v="122"/>
    <x v="59"/>
    <x v="0"/>
    <x v="1"/>
    <d v="2013-06-16T00:00:00"/>
    <x v="2"/>
    <x v="56"/>
    <s v="Steven Cartwright"/>
    <x v="0"/>
    <s v="United States"/>
    <s v="Wilmington"/>
    <x v="13"/>
    <n v="19805"/>
    <s v="East"/>
    <s v="OFF-ST-10000777"/>
    <x v="1"/>
    <x v="4"/>
    <x v="117"/>
    <n v="226.56"/>
    <n v="6"/>
    <x v="0"/>
    <n v="63.436800000000005"/>
  </r>
  <r>
    <n v="123"/>
    <x v="59"/>
    <x v="0"/>
    <x v="1"/>
    <d v="2013-06-16T00:00:00"/>
    <x v="2"/>
    <x v="56"/>
    <s v="Steven Cartwright"/>
    <x v="0"/>
    <s v="United States"/>
    <s v="Wilmington"/>
    <x v="13"/>
    <n v="19805"/>
    <s v="East"/>
    <s v="OFF-EN-10002500"/>
    <x v="1"/>
    <x v="12"/>
    <x v="118"/>
    <n v="115.02"/>
    <n v="9"/>
    <x v="0"/>
    <n v="51.758999999999993"/>
  </r>
  <r>
    <n v="124"/>
    <x v="59"/>
    <x v="0"/>
    <x v="1"/>
    <d v="2013-06-16T00:00:00"/>
    <x v="2"/>
    <x v="56"/>
    <s v="Steven Cartwright"/>
    <x v="0"/>
    <s v="United States"/>
    <s v="Wilmington"/>
    <x v="13"/>
    <n v="19805"/>
    <s v="East"/>
    <s v="TEC-PH-10003875"/>
    <x v="2"/>
    <x v="7"/>
    <x v="119"/>
    <n v="68.040000000000006"/>
    <n v="7"/>
    <x v="0"/>
    <n v="19.731599999999997"/>
  </r>
  <r>
    <n v="125"/>
    <x v="60"/>
    <x v="2"/>
    <x v="58"/>
    <d v="2011-12-28T00:00:00"/>
    <x v="0"/>
    <x v="57"/>
    <s v="Alan Dominguez"/>
    <x v="2"/>
    <s v="United States"/>
    <s v="Houston"/>
    <x v="5"/>
    <n v="77041"/>
    <s v="Central"/>
    <s v="FUR-CH-10004063"/>
    <x v="0"/>
    <x v="1"/>
    <x v="120"/>
    <n v="600.55799999999999"/>
    <n v="3"/>
    <x v="4"/>
    <n v="-8.5794000000000779"/>
  </r>
  <r>
    <n v="126"/>
    <x v="61"/>
    <x v="2"/>
    <x v="59"/>
    <d v="2011-09-25T00:00:00"/>
    <x v="1"/>
    <x v="58"/>
    <s v="Philip Fox"/>
    <x v="0"/>
    <s v="United States"/>
    <s v="Bloomington"/>
    <x v="10"/>
    <n v="61701"/>
    <s v="Central"/>
    <s v="FUR-TA-10004534"/>
    <x v="0"/>
    <x v="3"/>
    <x v="121"/>
    <n v="617.70000000000005"/>
    <n v="6"/>
    <x v="5"/>
    <n v="-407.68200000000013"/>
  </r>
  <r>
    <n v="127"/>
    <x v="62"/>
    <x v="3"/>
    <x v="60"/>
    <d v="2014-11-13T00:00:00"/>
    <x v="1"/>
    <x v="59"/>
    <s v="Troy Staebel"/>
    <x v="0"/>
    <s v="United States"/>
    <s v="Phoenix"/>
    <x v="16"/>
    <n v="85023"/>
    <s v="West"/>
    <s v="OFF-BI-10003274"/>
    <x v="1"/>
    <x v="8"/>
    <x v="122"/>
    <n v="2.3880000000000003"/>
    <n v="2"/>
    <x v="6"/>
    <n v="-1.8308"/>
  </r>
  <r>
    <n v="128"/>
    <x v="62"/>
    <x v="3"/>
    <x v="60"/>
    <d v="2014-11-13T00:00:00"/>
    <x v="1"/>
    <x v="59"/>
    <s v="Troy Staebel"/>
    <x v="0"/>
    <s v="United States"/>
    <s v="Phoenix"/>
    <x v="16"/>
    <n v="85023"/>
    <s v="West"/>
    <s v="OFF-ST-10002974"/>
    <x v="1"/>
    <x v="4"/>
    <x v="123"/>
    <n v="243.99200000000002"/>
    <n v="7"/>
    <x v="2"/>
    <n v="30.498999999999981"/>
  </r>
  <r>
    <n v="129"/>
    <x v="63"/>
    <x v="0"/>
    <x v="61"/>
    <d v="2013-11-11T00:00:00"/>
    <x v="0"/>
    <x v="60"/>
    <s v="Lindsay Shagiari"/>
    <x v="2"/>
    <s v="United States"/>
    <s v="Los Angeles"/>
    <x v="1"/>
    <n v="90004"/>
    <s v="West"/>
    <s v="FUR-CH-10001146"/>
    <x v="0"/>
    <x v="1"/>
    <x v="124"/>
    <n v="81.424000000000007"/>
    <n v="2"/>
    <x v="2"/>
    <n v="-9.1601999999999961"/>
  </r>
  <r>
    <n v="130"/>
    <x v="63"/>
    <x v="0"/>
    <x v="61"/>
    <d v="2013-11-11T00:00:00"/>
    <x v="0"/>
    <x v="60"/>
    <s v="Lindsay Shagiari"/>
    <x v="2"/>
    <s v="United States"/>
    <s v="Los Angeles"/>
    <x v="1"/>
    <n v="90004"/>
    <s v="West"/>
    <s v="FUR-FU-10003773"/>
    <x v="0"/>
    <x v="5"/>
    <x v="125"/>
    <n v="238.56"/>
    <n v="3"/>
    <x v="0"/>
    <n v="26.241599999999977"/>
  </r>
  <r>
    <n v="131"/>
    <x v="64"/>
    <x v="3"/>
    <x v="62"/>
    <d v="2014-02-06T00:00:00"/>
    <x v="2"/>
    <x v="61"/>
    <s v="Dorothy Wardle"/>
    <x v="1"/>
    <s v="United States"/>
    <s v="Columbus"/>
    <x v="24"/>
    <n v="43229"/>
    <s v="East"/>
    <s v="TEC-PH-10002293"/>
    <x v="2"/>
    <x v="7"/>
    <x v="126"/>
    <n v="59.969999999999992"/>
    <n v="5"/>
    <x v="10"/>
    <n v="-11.993999999999993"/>
  </r>
  <r>
    <n v="132"/>
    <x v="64"/>
    <x v="3"/>
    <x v="62"/>
    <d v="2014-02-06T00:00:00"/>
    <x v="2"/>
    <x v="61"/>
    <s v="Dorothy Wardle"/>
    <x v="1"/>
    <s v="United States"/>
    <s v="Columbus"/>
    <x v="24"/>
    <n v="43229"/>
    <s v="East"/>
    <s v="OFF-PA-10002377"/>
    <x v="1"/>
    <x v="10"/>
    <x v="127"/>
    <n v="78.304000000000002"/>
    <n v="2"/>
    <x v="2"/>
    <n v="29.363999999999997"/>
  </r>
  <r>
    <n v="133"/>
    <x v="64"/>
    <x v="3"/>
    <x v="62"/>
    <d v="2014-02-06T00:00:00"/>
    <x v="2"/>
    <x v="61"/>
    <s v="Dorothy Wardle"/>
    <x v="1"/>
    <s v="United States"/>
    <s v="Columbus"/>
    <x v="24"/>
    <n v="43229"/>
    <s v="East"/>
    <s v="OFF-FA-10002780"/>
    <x v="1"/>
    <x v="13"/>
    <x v="33"/>
    <n v="21.456"/>
    <n v="9"/>
    <x v="2"/>
    <n v="6.9731999999999976"/>
  </r>
  <r>
    <n v="134"/>
    <x v="65"/>
    <x v="0"/>
    <x v="63"/>
    <d v="2013-10-20T00:00:00"/>
    <x v="1"/>
    <x v="62"/>
    <s v="Lena Creighton"/>
    <x v="0"/>
    <s v="United States"/>
    <s v="Roseville"/>
    <x v="1"/>
    <n v="95661"/>
    <s v="West"/>
    <s v="OFF-PA-10001804"/>
    <x v="1"/>
    <x v="10"/>
    <x v="128"/>
    <n v="20.04"/>
    <n v="3"/>
    <x v="0"/>
    <n v="9.6191999999999993"/>
  </r>
  <r>
    <n v="135"/>
    <x v="65"/>
    <x v="0"/>
    <x v="63"/>
    <d v="2013-10-20T00:00:00"/>
    <x v="1"/>
    <x v="62"/>
    <s v="Lena Creighton"/>
    <x v="0"/>
    <s v="United States"/>
    <s v="Roseville"/>
    <x v="1"/>
    <n v="95661"/>
    <s v="West"/>
    <s v="OFF-PA-10001736"/>
    <x v="1"/>
    <x v="10"/>
    <x v="129"/>
    <n v="35.44"/>
    <n v="1"/>
    <x v="0"/>
    <n v="16.656799999999997"/>
  </r>
  <r>
    <n v="136"/>
    <x v="65"/>
    <x v="0"/>
    <x v="63"/>
    <d v="2013-10-20T00:00:00"/>
    <x v="1"/>
    <x v="62"/>
    <s v="Lena Creighton"/>
    <x v="0"/>
    <s v="United States"/>
    <s v="Roseville"/>
    <x v="1"/>
    <n v="95661"/>
    <s v="West"/>
    <s v="OFF-AR-10001149"/>
    <x v="1"/>
    <x v="6"/>
    <x v="130"/>
    <n v="11.52"/>
    <n v="4"/>
    <x v="0"/>
    <n v="3.4559999999999995"/>
  </r>
  <r>
    <n v="137"/>
    <x v="65"/>
    <x v="0"/>
    <x v="63"/>
    <d v="2013-10-20T00:00:00"/>
    <x v="1"/>
    <x v="62"/>
    <s v="Lena Creighton"/>
    <x v="0"/>
    <s v="United States"/>
    <s v="Roseville"/>
    <x v="1"/>
    <n v="95661"/>
    <s v="West"/>
    <s v="OFF-FA-10002988"/>
    <x v="1"/>
    <x v="13"/>
    <x v="131"/>
    <n v="4.0199999999999996"/>
    <n v="2"/>
    <x v="0"/>
    <n v="1.9697999999999998"/>
  </r>
  <r>
    <n v="138"/>
    <x v="65"/>
    <x v="0"/>
    <x v="63"/>
    <d v="2013-10-20T00:00:00"/>
    <x v="1"/>
    <x v="62"/>
    <s v="Lena Creighton"/>
    <x v="0"/>
    <s v="United States"/>
    <s v="Roseville"/>
    <x v="1"/>
    <n v="95661"/>
    <s v="West"/>
    <s v="OFF-BI-10004781"/>
    <x v="1"/>
    <x v="8"/>
    <x v="132"/>
    <n v="76.176000000000002"/>
    <n v="3"/>
    <x v="2"/>
    <n v="26.661599999999996"/>
  </r>
  <r>
    <n v="139"/>
    <x v="65"/>
    <x v="0"/>
    <x v="63"/>
    <d v="2013-10-20T00:00:00"/>
    <x v="1"/>
    <x v="62"/>
    <s v="Lena Creighton"/>
    <x v="0"/>
    <s v="United States"/>
    <s v="Roseville"/>
    <x v="1"/>
    <n v="95661"/>
    <s v="West"/>
    <s v="OFF-SU-10001218"/>
    <x v="1"/>
    <x v="14"/>
    <x v="133"/>
    <n v="65.88"/>
    <n v="6"/>
    <x v="0"/>
    <n v="18.446400000000004"/>
  </r>
  <r>
    <n v="140"/>
    <x v="65"/>
    <x v="0"/>
    <x v="63"/>
    <d v="2013-10-20T00:00:00"/>
    <x v="1"/>
    <x v="62"/>
    <s v="Lena Creighton"/>
    <x v="0"/>
    <s v="United States"/>
    <s v="Roseville"/>
    <x v="1"/>
    <n v="95661"/>
    <s v="West"/>
    <s v="FUR-FU-10001706"/>
    <x v="0"/>
    <x v="5"/>
    <x v="50"/>
    <n v="43.120000000000005"/>
    <n v="14"/>
    <x v="0"/>
    <n v="20.697599999999998"/>
  </r>
  <r>
    <n v="141"/>
    <x v="66"/>
    <x v="0"/>
    <x v="64"/>
    <d v="2013-09-08T00:00:00"/>
    <x v="0"/>
    <x v="63"/>
    <s v="Jonathan Doherty"/>
    <x v="1"/>
    <s v="United States"/>
    <s v="Philadelphia"/>
    <x v="9"/>
    <n v="19140"/>
    <s v="East"/>
    <s v="FUR-FU-10004848"/>
    <x v="0"/>
    <x v="5"/>
    <x v="28"/>
    <n v="82.800000000000011"/>
    <n v="2"/>
    <x v="2"/>
    <n v="10.349999999999994"/>
  </r>
  <r>
    <n v="142"/>
    <x v="67"/>
    <x v="3"/>
    <x v="65"/>
    <d v="2014-09-24T00:00:00"/>
    <x v="1"/>
    <x v="64"/>
    <s v="Sally Hughsby"/>
    <x v="1"/>
    <s v="United States"/>
    <s v="San Francisco"/>
    <x v="1"/>
    <n v="94122"/>
    <s v="West"/>
    <s v="OFF-AR-10000940"/>
    <x v="1"/>
    <x v="6"/>
    <x v="134"/>
    <n v="8.82"/>
    <n v="3"/>
    <x v="0"/>
    <n v="2.3814000000000002"/>
  </r>
  <r>
    <n v="143"/>
    <x v="67"/>
    <x v="3"/>
    <x v="65"/>
    <d v="2014-09-24T00:00:00"/>
    <x v="1"/>
    <x v="64"/>
    <s v="Sally Hughsby"/>
    <x v="1"/>
    <s v="United States"/>
    <s v="San Francisco"/>
    <x v="1"/>
    <n v="94122"/>
    <s v="West"/>
    <s v="OFF-EN-10004030"/>
    <x v="1"/>
    <x v="12"/>
    <x v="135"/>
    <n v="10.86"/>
    <n v="3"/>
    <x v="0"/>
    <n v="5.1042000000000005"/>
  </r>
  <r>
    <n v="144"/>
    <x v="67"/>
    <x v="3"/>
    <x v="65"/>
    <d v="2014-09-24T00:00:00"/>
    <x v="1"/>
    <x v="64"/>
    <s v="Sally Hughsby"/>
    <x v="1"/>
    <s v="United States"/>
    <s v="San Francisco"/>
    <x v="1"/>
    <n v="94122"/>
    <s v="West"/>
    <s v="OFF-PA-10004327"/>
    <x v="1"/>
    <x v="10"/>
    <x v="136"/>
    <n v="143.69999999999999"/>
    <n v="3"/>
    <x v="0"/>
    <n v="68.975999999999999"/>
  </r>
  <r>
    <n v="145"/>
    <x v="68"/>
    <x v="3"/>
    <x v="66"/>
    <d v="2014-12-28T00:00:00"/>
    <x v="1"/>
    <x v="65"/>
    <s v="Sandra Glassco"/>
    <x v="0"/>
    <s v="United States"/>
    <s v="Independence"/>
    <x v="25"/>
    <n v="64055"/>
    <s v="Central"/>
    <s v="OFF-AP-10001058"/>
    <x v="1"/>
    <x v="9"/>
    <x v="137"/>
    <n v="839.43000000000006"/>
    <n v="3"/>
    <x v="0"/>
    <n v="218.25179999999997"/>
  </r>
  <r>
    <n v="146"/>
    <x v="69"/>
    <x v="1"/>
    <x v="67"/>
    <d v="2012-09-12T00:00:00"/>
    <x v="1"/>
    <x v="66"/>
    <s v="Helen Andreada"/>
    <x v="0"/>
    <s v="United States"/>
    <s v="Pasadena"/>
    <x v="1"/>
    <n v="91104"/>
    <s v="West"/>
    <s v="OFF-ST-10003656"/>
    <x v="1"/>
    <x v="4"/>
    <x v="82"/>
    <n v="671.93"/>
    <n v="7"/>
    <x v="0"/>
    <n v="20.157899999999998"/>
  </r>
  <r>
    <n v="147"/>
    <x v="70"/>
    <x v="2"/>
    <x v="68"/>
    <d v="2011-10-28T00:00:00"/>
    <x v="1"/>
    <x v="67"/>
    <s v="Maureen Gastineau"/>
    <x v="2"/>
    <s v="United States"/>
    <s v="Newark"/>
    <x v="24"/>
    <n v="43055"/>
    <s v="East"/>
    <s v="FUR-FU-10000521"/>
    <x v="0"/>
    <x v="5"/>
    <x v="138"/>
    <n v="93.888000000000005"/>
    <n v="4"/>
    <x v="2"/>
    <n v="12.90959999999999"/>
  </r>
  <r>
    <n v="148"/>
    <x v="71"/>
    <x v="0"/>
    <x v="5"/>
    <d v="2013-12-10T00:00:00"/>
    <x v="1"/>
    <x v="68"/>
    <s v="Justin Ellison"/>
    <x v="1"/>
    <s v="United States"/>
    <s v="Franklin"/>
    <x v="6"/>
    <n v="53132"/>
    <s v="Central"/>
    <s v="TEC-PH-10000215"/>
    <x v="2"/>
    <x v="7"/>
    <x v="139"/>
    <n v="384.45000000000005"/>
    <n v="11"/>
    <x v="0"/>
    <n v="103.80150000000003"/>
  </r>
  <r>
    <n v="149"/>
    <x v="71"/>
    <x v="0"/>
    <x v="5"/>
    <d v="2013-12-10T00:00:00"/>
    <x v="1"/>
    <x v="68"/>
    <s v="Justin Ellison"/>
    <x v="1"/>
    <s v="United States"/>
    <s v="Franklin"/>
    <x v="6"/>
    <n v="53132"/>
    <s v="Central"/>
    <s v="TEC-PH-10001448"/>
    <x v="2"/>
    <x v="7"/>
    <x v="140"/>
    <n v="149.97"/>
    <n v="3"/>
    <x v="0"/>
    <n v="5.9987999999999815"/>
  </r>
  <r>
    <n v="150"/>
    <x v="71"/>
    <x v="0"/>
    <x v="5"/>
    <d v="2013-12-10T00:00:00"/>
    <x v="1"/>
    <x v="68"/>
    <s v="Justin Ellison"/>
    <x v="1"/>
    <s v="United States"/>
    <s v="Franklin"/>
    <x v="6"/>
    <n v="53132"/>
    <s v="Central"/>
    <s v="FUR-CH-10000454"/>
    <x v="0"/>
    <x v="1"/>
    <x v="1"/>
    <n v="1951.84"/>
    <n v="8"/>
    <x v="0"/>
    <n v="585.55199999999991"/>
  </r>
  <r>
    <n v="151"/>
    <x v="71"/>
    <x v="0"/>
    <x v="5"/>
    <d v="2013-12-10T00:00:00"/>
    <x v="1"/>
    <x v="68"/>
    <s v="Justin Ellison"/>
    <x v="1"/>
    <s v="United States"/>
    <s v="Franklin"/>
    <x v="6"/>
    <n v="53132"/>
    <s v="Central"/>
    <s v="OFF-BI-10002735"/>
    <x v="1"/>
    <x v="8"/>
    <x v="141"/>
    <n v="171.55"/>
    <n v="5"/>
    <x v="0"/>
    <n v="80.628500000000003"/>
  </r>
  <r>
    <n v="152"/>
    <x v="72"/>
    <x v="0"/>
    <x v="69"/>
    <d v="2013-03-17T00:00:00"/>
    <x v="2"/>
    <x v="69"/>
    <s v="Tamara Willingham"/>
    <x v="2"/>
    <s v="United States"/>
    <s v="Scottsdale"/>
    <x v="16"/>
    <n v="85254"/>
    <s v="West"/>
    <s v="OFF-AP-10000326"/>
    <x v="1"/>
    <x v="9"/>
    <x v="142"/>
    <n v="157.91999999999999"/>
    <n v="5"/>
    <x v="2"/>
    <n v="17.765999999999991"/>
  </r>
  <r>
    <n v="153"/>
    <x v="72"/>
    <x v="0"/>
    <x v="69"/>
    <d v="2013-03-17T00:00:00"/>
    <x v="2"/>
    <x v="69"/>
    <s v="Tamara Willingham"/>
    <x v="2"/>
    <s v="United States"/>
    <s v="Scottsdale"/>
    <x v="16"/>
    <n v="85254"/>
    <s v="West"/>
    <s v="TEC-PH-10001254"/>
    <x v="2"/>
    <x v="7"/>
    <x v="143"/>
    <n v="203.184"/>
    <n v="2"/>
    <x v="2"/>
    <n v="15.238799999999991"/>
  </r>
  <r>
    <n v="154"/>
    <x v="73"/>
    <x v="1"/>
    <x v="70"/>
    <d v="2012-06-02T00:00:00"/>
    <x v="2"/>
    <x v="70"/>
    <s v="Stephanie Phelps"/>
    <x v="1"/>
    <s v="United States"/>
    <s v="San Jose"/>
    <x v="1"/>
    <n v="95123"/>
    <s v="West"/>
    <s v="OFF-PA-10001950"/>
    <x v="1"/>
    <x v="10"/>
    <x v="144"/>
    <n v="58.379999999999995"/>
    <n v="7"/>
    <x v="0"/>
    <n v="26.270999999999994"/>
  </r>
  <r>
    <n v="155"/>
    <x v="73"/>
    <x v="1"/>
    <x v="70"/>
    <d v="2012-06-02T00:00:00"/>
    <x v="2"/>
    <x v="70"/>
    <s v="Stephanie Phelps"/>
    <x v="1"/>
    <s v="United States"/>
    <s v="San Jose"/>
    <x v="1"/>
    <n v="95123"/>
    <s v="West"/>
    <s v="OFF-PA-10002254"/>
    <x v="1"/>
    <x v="10"/>
    <x v="145"/>
    <n v="105.52"/>
    <n v="4"/>
    <x v="0"/>
    <n v="48.539199999999994"/>
  </r>
  <r>
    <n v="156"/>
    <x v="73"/>
    <x v="1"/>
    <x v="70"/>
    <d v="2012-06-02T00:00:00"/>
    <x v="2"/>
    <x v="70"/>
    <s v="Stephanie Phelps"/>
    <x v="1"/>
    <s v="United States"/>
    <s v="San Jose"/>
    <x v="1"/>
    <n v="95123"/>
    <s v="West"/>
    <s v="OFF-ST-10001590"/>
    <x v="1"/>
    <x v="4"/>
    <x v="146"/>
    <n v="80.88"/>
    <n v="6"/>
    <x v="0"/>
    <n v="21.028799999999997"/>
  </r>
  <r>
    <n v="157"/>
    <x v="74"/>
    <x v="1"/>
    <x v="71"/>
    <d v="2012-06-03T00:00:00"/>
    <x v="1"/>
    <x v="71"/>
    <s v="Neil Knudson"/>
    <x v="2"/>
    <s v="United States"/>
    <s v="Seattle"/>
    <x v="4"/>
    <n v="98105"/>
    <s v="West"/>
    <s v="OFF-AR-10001547"/>
    <x v="1"/>
    <x v="6"/>
    <x v="147"/>
    <n v="6.63"/>
    <n v="3"/>
    <x v="0"/>
    <n v="1.7901"/>
  </r>
  <r>
    <n v="158"/>
    <x v="75"/>
    <x v="2"/>
    <x v="72"/>
    <d v="2011-03-06T00:00:00"/>
    <x v="0"/>
    <x v="72"/>
    <s v="Dave Brooks"/>
    <x v="0"/>
    <s v="United States"/>
    <s v="Seattle"/>
    <x v="4"/>
    <n v="98115"/>
    <s v="West"/>
    <s v="FUR-CH-10004063"/>
    <x v="0"/>
    <x v="1"/>
    <x v="120"/>
    <n v="457.56800000000004"/>
    <n v="2"/>
    <x v="2"/>
    <n v="51.476399999999941"/>
  </r>
  <r>
    <n v="159"/>
    <x v="76"/>
    <x v="0"/>
    <x v="73"/>
    <d v="2013-11-25T00:00:00"/>
    <x v="1"/>
    <x v="73"/>
    <s v="Nora Paige"/>
    <x v="0"/>
    <s v="United States"/>
    <s v="Edmond"/>
    <x v="26"/>
    <n v="73034"/>
    <s v="Central"/>
    <s v="OFF-LA-10002475"/>
    <x v="1"/>
    <x v="2"/>
    <x v="148"/>
    <n v="14.62"/>
    <n v="2"/>
    <x v="0"/>
    <n v="6.8713999999999995"/>
  </r>
  <r>
    <n v="160"/>
    <x v="76"/>
    <x v="0"/>
    <x v="73"/>
    <d v="2013-11-25T00:00:00"/>
    <x v="1"/>
    <x v="73"/>
    <s v="Nora Paige"/>
    <x v="0"/>
    <s v="United States"/>
    <s v="Edmond"/>
    <x v="26"/>
    <n v="73034"/>
    <s v="Central"/>
    <s v="TEC-PH-10004536"/>
    <x v="2"/>
    <x v="7"/>
    <x v="149"/>
    <n v="944.93000000000006"/>
    <n v="7"/>
    <x v="0"/>
    <n v="236.23250000000002"/>
  </r>
  <r>
    <n v="161"/>
    <x v="77"/>
    <x v="0"/>
    <x v="74"/>
    <d v="2013-05-13T00:00:00"/>
    <x v="2"/>
    <x v="74"/>
    <s v="Ted Trevino"/>
    <x v="0"/>
    <s v="United States"/>
    <s v="Los Angeles"/>
    <x v="1"/>
    <n v="90045"/>
    <s v="West"/>
    <s v="OFF-PA-10002751"/>
    <x v="1"/>
    <x v="10"/>
    <x v="150"/>
    <n v="5.98"/>
    <n v="1"/>
    <x v="0"/>
    <n v="2.6909999999999998"/>
  </r>
  <r>
    <n v="162"/>
    <x v="78"/>
    <x v="1"/>
    <x v="75"/>
    <d v="2012-12-31T00:00:00"/>
    <x v="0"/>
    <x v="75"/>
    <s v="Eric Murdock"/>
    <x v="0"/>
    <s v="United States"/>
    <s v="Philadelphia"/>
    <x v="9"/>
    <n v="19134"/>
    <s v="East"/>
    <s v="TEC-AC-10003657"/>
    <x v="2"/>
    <x v="11"/>
    <x v="151"/>
    <n v="54.384000000000007"/>
    <n v="2"/>
    <x v="2"/>
    <n v="1.359599999999995"/>
  </r>
  <r>
    <n v="163"/>
    <x v="79"/>
    <x v="0"/>
    <x v="76"/>
    <d v="2013-11-21T00:00:00"/>
    <x v="1"/>
    <x v="76"/>
    <s v="Ruben Dartt"/>
    <x v="0"/>
    <s v="United States"/>
    <s v="Carlsbad"/>
    <x v="27"/>
    <n v="88220"/>
    <s v="West"/>
    <s v="OFF-EN-10001990"/>
    <x v="1"/>
    <x v="12"/>
    <x v="33"/>
    <n v="28.4"/>
    <n v="5"/>
    <x v="0"/>
    <n v="13.347999999999997"/>
  </r>
  <r>
    <n v="164"/>
    <x v="80"/>
    <x v="0"/>
    <x v="77"/>
    <d v="2013-11-12T00:00:00"/>
    <x v="1"/>
    <x v="77"/>
    <s v="Max Jones"/>
    <x v="0"/>
    <s v="United States"/>
    <s v="Seattle"/>
    <x v="4"/>
    <n v="98115"/>
    <s v="West"/>
    <s v="OFF-BI-10004002"/>
    <x v="1"/>
    <x v="8"/>
    <x v="152"/>
    <n v="27.680000000000003"/>
    <n v="2"/>
    <x v="2"/>
    <n v="9.6879999999999988"/>
  </r>
  <r>
    <n v="165"/>
    <x v="81"/>
    <x v="2"/>
    <x v="78"/>
    <d v="2011-09-12T00:00:00"/>
    <x v="1"/>
    <x v="78"/>
    <s v="Becky Martin"/>
    <x v="0"/>
    <s v="United States"/>
    <s v="San Antonio"/>
    <x v="5"/>
    <n v="78207"/>
    <s v="Central"/>
    <s v="OFF-AR-10004441"/>
    <x v="1"/>
    <x v="6"/>
    <x v="153"/>
    <n v="9.9359999999999999"/>
    <n v="3"/>
    <x v="2"/>
    <n v="2.7324000000000002"/>
  </r>
  <r>
    <n v="166"/>
    <x v="81"/>
    <x v="2"/>
    <x v="78"/>
    <d v="2011-09-12T00:00:00"/>
    <x v="1"/>
    <x v="78"/>
    <s v="Becky Martin"/>
    <x v="0"/>
    <s v="United States"/>
    <s v="San Antonio"/>
    <x v="5"/>
    <n v="78207"/>
    <s v="Central"/>
    <s v="TEC-MA-10000822"/>
    <x v="2"/>
    <x v="15"/>
    <x v="154"/>
    <n v="8159.9519999999993"/>
    <n v="8"/>
    <x v="10"/>
    <n v="-1359.992000000002"/>
  </r>
  <r>
    <n v="167"/>
    <x v="81"/>
    <x v="2"/>
    <x v="78"/>
    <d v="2011-09-12T00:00:00"/>
    <x v="1"/>
    <x v="78"/>
    <s v="Becky Martin"/>
    <x v="0"/>
    <s v="United States"/>
    <s v="San Antonio"/>
    <x v="5"/>
    <n v="78207"/>
    <s v="Central"/>
    <s v="OFF-ST-10000991"/>
    <x v="1"/>
    <x v="4"/>
    <x v="155"/>
    <n v="275.928"/>
    <n v="3"/>
    <x v="2"/>
    <n v="-58.634699999999995"/>
  </r>
  <r>
    <n v="168"/>
    <x v="81"/>
    <x v="2"/>
    <x v="78"/>
    <d v="2011-09-12T00:00:00"/>
    <x v="1"/>
    <x v="78"/>
    <s v="Becky Martin"/>
    <x v="0"/>
    <s v="United States"/>
    <s v="San Antonio"/>
    <x v="5"/>
    <n v="78207"/>
    <s v="Central"/>
    <s v="FUR-CH-10004287"/>
    <x v="0"/>
    <x v="1"/>
    <x v="156"/>
    <n v="1740.0599999999997"/>
    <n v="9"/>
    <x v="4"/>
    <n v="-24.858000000000175"/>
  </r>
  <r>
    <n v="169"/>
    <x v="81"/>
    <x v="2"/>
    <x v="78"/>
    <d v="2011-09-12T00:00:00"/>
    <x v="1"/>
    <x v="78"/>
    <s v="Becky Martin"/>
    <x v="0"/>
    <s v="United States"/>
    <s v="San Antonio"/>
    <x v="5"/>
    <n v="78207"/>
    <s v="Central"/>
    <s v="OFF-AR-10002656"/>
    <x v="1"/>
    <x v="6"/>
    <x v="157"/>
    <n v="32.064"/>
    <n v="6"/>
    <x v="2"/>
    <n v="6.8135999999999974"/>
  </r>
  <r>
    <n v="170"/>
    <x v="81"/>
    <x v="2"/>
    <x v="78"/>
    <d v="2011-09-12T00:00:00"/>
    <x v="1"/>
    <x v="78"/>
    <s v="Becky Martin"/>
    <x v="0"/>
    <s v="United States"/>
    <s v="San Antonio"/>
    <x v="5"/>
    <n v="78207"/>
    <s v="Central"/>
    <s v="OFF-AP-10002518"/>
    <x v="1"/>
    <x v="9"/>
    <x v="158"/>
    <n v="177.97999999999996"/>
    <n v="5"/>
    <x v="3"/>
    <n v="-453.84900000000005"/>
  </r>
  <r>
    <n v="171"/>
    <x v="81"/>
    <x v="2"/>
    <x v="78"/>
    <d v="2011-09-12T00:00:00"/>
    <x v="1"/>
    <x v="78"/>
    <s v="Becky Martin"/>
    <x v="0"/>
    <s v="United States"/>
    <s v="San Antonio"/>
    <x v="5"/>
    <n v="78207"/>
    <s v="Central"/>
    <s v="TEC-PH-10003931"/>
    <x v="2"/>
    <x v="7"/>
    <x v="159"/>
    <n v="143.976"/>
    <n v="3"/>
    <x v="2"/>
    <n v="8.998500000000007"/>
  </r>
  <r>
    <n v="172"/>
    <x v="82"/>
    <x v="2"/>
    <x v="79"/>
    <d v="2011-08-09T00:00:00"/>
    <x v="1"/>
    <x v="79"/>
    <s v="Chad Sievert"/>
    <x v="0"/>
    <s v="United States"/>
    <s v="Los Angeles"/>
    <x v="1"/>
    <n v="90004"/>
    <s v="West"/>
    <s v="OFF-PA-10000659"/>
    <x v="1"/>
    <x v="10"/>
    <x v="160"/>
    <n v="20.94"/>
    <n v="3"/>
    <x v="0"/>
    <n v="9.841800000000001"/>
  </r>
  <r>
    <n v="173"/>
    <x v="82"/>
    <x v="2"/>
    <x v="79"/>
    <d v="2011-08-09T00:00:00"/>
    <x v="1"/>
    <x v="79"/>
    <s v="Chad Sievert"/>
    <x v="0"/>
    <s v="United States"/>
    <s v="Los Angeles"/>
    <x v="1"/>
    <n v="90004"/>
    <s v="West"/>
    <s v="OFF-PA-10001144"/>
    <x v="1"/>
    <x v="10"/>
    <x v="161"/>
    <n v="110.96"/>
    <n v="2"/>
    <x v="0"/>
    <n v="53.260799999999996"/>
  </r>
  <r>
    <n v="174"/>
    <x v="82"/>
    <x v="2"/>
    <x v="79"/>
    <d v="2011-08-09T00:00:00"/>
    <x v="1"/>
    <x v="79"/>
    <s v="Chad Sievert"/>
    <x v="0"/>
    <s v="United States"/>
    <s v="Los Angeles"/>
    <x v="1"/>
    <n v="90004"/>
    <s v="West"/>
    <s v="FUR-CH-10003817"/>
    <x v="0"/>
    <x v="1"/>
    <x v="162"/>
    <n v="340.14400000000006"/>
    <n v="7"/>
    <x v="2"/>
    <n v="21.259"/>
  </r>
  <r>
    <n v="175"/>
    <x v="83"/>
    <x v="2"/>
    <x v="80"/>
    <d v="2011-09-19T00:00:00"/>
    <x v="1"/>
    <x v="80"/>
    <s v="Jennifer Braxton"/>
    <x v="1"/>
    <s v="United States"/>
    <s v="Chicago"/>
    <x v="10"/>
    <n v="60623"/>
    <s v="Central"/>
    <s v="OFF-AP-10000891"/>
    <x v="1"/>
    <x v="9"/>
    <x v="163"/>
    <n v="52.447999999999993"/>
    <n v="2"/>
    <x v="3"/>
    <n v="-131.12000000000003"/>
  </r>
  <r>
    <n v="176"/>
    <x v="83"/>
    <x v="2"/>
    <x v="80"/>
    <d v="2011-09-19T00:00:00"/>
    <x v="1"/>
    <x v="80"/>
    <s v="Jennifer Braxton"/>
    <x v="1"/>
    <s v="United States"/>
    <s v="Chicago"/>
    <x v="10"/>
    <n v="60623"/>
    <s v="Central"/>
    <s v="OFF-LA-10003148"/>
    <x v="1"/>
    <x v="2"/>
    <x v="164"/>
    <n v="20.16"/>
    <n v="4"/>
    <x v="2"/>
    <n v="6.5519999999999987"/>
  </r>
  <r>
    <n v="177"/>
    <x v="84"/>
    <x v="3"/>
    <x v="81"/>
    <d v="2014-04-26T00:00:00"/>
    <x v="0"/>
    <x v="81"/>
    <s v="Shirley Jackson"/>
    <x v="0"/>
    <s v="United States"/>
    <s v="Houston"/>
    <x v="5"/>
    <n v="77036"/>
    <s v="Central"/>
    <s v="OFF-AP-10002684"/>
    <x v="1"/>
    <x v="9"/>
    <x v="165"/>
    <n v="97.263999999999982"/>
    <n v="4"/>
    <x v="3"/>
    <n v="-243.16000000000008"/>
  </r>
  <r>
    <n v="178"/>
    <x v="85"/>
    <x v="1"/>
    <x v="82"/>
    <d v="2012-11-23T00:00:00"/>
    <x v="0"/>
    <x v="32"/>
    <s v="Joel Eaton"/>
    <x v="0"/>
    <s v="United States"/>
    <s v="Newark"/>
    <x v="24"/>
    <n v="43055"/>
    <s v="East"/>
    <s v="FUR-CH-10004698"/>
    <x v="0"/>
    <x v="1"/>
    <x v="166"/>
    <n v="396.80200000000002"/>
    <n v="7"/>
    <x v="4"/>
    <n v="-11.337199999999939"/>
  </r>
  <r>
    <n v="179"/>
    <x v="85"/>
    <x v="1"/>
    <x v="82"/>
    <d v="2012-11-23T00:00:00"/>
    <x v="0"/>
    <x v="32"/>
    <s v="Joel Eaton"/>
    <x v="0"/>
    <s v="United States"/>
    <s v="Newark"/>
    <x v="24"/>
    <n v="43055"/>
    <s v="East"/>
    <s v="OFF-SU-10002189"/>
    <x v="1"/>
    <x v="14"/>
    <x v="167"/>
    <n v="15.88"/>
    <n v="5"/>
    <x v="2"/>
    <n v="-3.771500000000001"/>
  </r>
  <r>
    <n v="180"/>
    <x v="86"/>
    <x v="1"/>
    <x v="83"/>
    <d v="2012-12-19T00:00:00"/>
    <x v="1"/>
    <x v="82"/>
    <s v="Jim Kriz"/>
    <x v="2"/>
    <s v="United States"/>
    <s v="New York City"/>
    <x v="15"/>
    <n v="10009"/>
    <s v="East"/>
    <s v="OFF-AR-10001940"/>
    <x v="1"/>
    <x v="6"/>
    <x v="168"/>
    <n v="3.28"/>
    <n v="1"/>
    <x v="0"/>
    <n v="1.4104000000000001"/>
  </r>
  <r>
    <n v="181"/>
    <x v="87"/>
    <x v="2"/>
    <x v="29"/>
    <d v="2011-12-09T00:00:00"/>
    <x v="0"/>
    <x v="83"/>
    <s v="David Kendrick"/>
    <x v="1"/>
    <s v="United States"/>
    <s v="Decatur"/>
    <x v="10"/>
    <n v="62521"/>
    <s v="Central"/>
    <s v="OFF-ST-10003455"/>
    <x v="1"/>
    <x v="4"/>
    <x v="169"/>
    <n v="24.816000000000003"/>
    <n v="2"/>
    <x v="2"/>
    <n v="1.8612000000000002"/>
  </r>
  <r>
    <n v="182"/>
    <x v="87"/>
    <x v="2"/>
    <x v="29"/>
    <d v="2011-12-09T00:00:00"/>
    <x v="0"/>
    <x v="83"/>
    <s v="David Kendrick"/>
    <x v="1"/>
    <s v="United States"/>
    <s v="Decatur"/>
    <x v="10"/>
    <n v="62521"/>
    <s v="Central"/>
    <s v="TEC-AC-10004659"/>
    <x v="2"/>
    <x v="11"/>
    <x v="170"/>
    <n v="408.74399999999997"/>
    <n v="7"/>
    <x v="2"/>
    <n v="76.639499999999984"/>
  </r>
  <r>
    <n v="183"/>
    <x v="88"/>
    <x v="2"/>
    <x v="84"/>
    <d v="2011-11-24T00:00:00"/>
    <x v="0"/>
    <x v="84"/>
    <s v="Robert Marley"/>
    <x v="2"/>
    <s v="United States"/>
    <s v="Monroe"/>
    <x v="28"/>
    <n v="71203"/>
    <s v="South"/>
    <s v="TEC-PH-10003273"/>
    <x v="2"/>
    <x v="7"/>
    <x v="171"/>
    <n v="503.96"/>
    <n v="4"/>
    <x v="0"/>
    <n v="131.02960000000002"/>
  </r>
  <r>
    <n v="184"/>
    <x v="88"/>
    <x v="2"/>
    <x v="84"/>
    <d v="2011-11-24T00:00:00"/>
    <x v="0"/>
    <x v="84"/>
    <s v="Robert Marley"/>
    <x v="2"/>
    <s v="United States"/>
    <s v="Monroe"/>
    <x v="28"/>
    <n v="71203"/>
    <s v="South"/>
    <s v="TEC-PH-10004896"/>
    <x v="2"/>
    <x v="7"/>
    <x v="172"/>
    <n v="149.94999999999999"/>
    <n v="5"/>
    <x v="0"/>
    <n v="41.986000000000004"/>
  </r>
  <r>
    <n v="185"/>
    <x v="88"/>
    <x v="2"/>
    <x v="84"/>
    <d v="2011-11-24T00:00:00"/>
    <x v="0"/>
    <x v="84"/>
    <s v="Robert Marley"/>
    <x v="2"/>
    <s v="United States"/>
    <s v="Monroe"/>
    <x v="28"/>
    <n v="71203"/>
    <s v="South"/>
    <s v="TEC-AC-10002345"/>
    <x v="2"/>
    <x v="11"/>
    <x v="173"/>
    <n v="29"/>
    <n v="2"/>
    <x v="0"/>
    <n v="7.25"/>
  </r>
  <r>
    <n v="186"/>
    <x v="89"/>
    <x v="0"/>
    <x v="85"/>
    <d v="2013-12-03T00:00:00"/>
    <x v="1"/>
    <x v="85"/>
    <s v="Sally Knutson"/>
    <x v="0"/>
    <s v="United States"/>
    <s v="Fairfield"/>
    <x v="29"/>
    <n v="6824"/>
    <s v="East"/>
    <s v="OFF-BI-10001890"/>
    <x v="1"/>
    <x v="8"/>
    <x v="174"/>
    <n v="7.16"/>
    <n v="2"/>
    <x v="0"/>
    <n v="3.4367999999999999"/>
  </r>
  <r>
    <n v="187"/>
    <x v="90"/>
    <x v="2"/>
    <x v="86"/>
    <d v="2011-08-30T00:00:00"/>
    <x v="1"/>
    <x v="86"/>
    <s v="Frank Merwin"/>
    <x v="2"/>
    <s v="United States"/>
    <s v="Los Angeles"/>
    <x v="1"/>
    <n v="90032"/>
    <s v="West"/>
    <s v="TEC-AC-10002323"/>
    <x v="2"/>
    <x v="11"/>
    <x v="175"/>
    <n v="176.8"/>
    <n v="8"/>
    <x v="0"/>
    <n v="22.984000000000009"/>
  </r>
  <r>
    <n v="188"/>
    <x v="91"/>
    <x v="0"/>
    <x v="87"/>
    <d v="2013-07-23T00:00:00"/>
    <x v="1"/>
    <x v="87"/>
    <s v="Alice McCarthy"/>
    <x v="1"/>
    <s v="United States"/>
    <s v="Grand Prairie"/>
    <x v="5"/>
    <n v="75051"/>
    <s v="Central"/>
    <s v="OFF-ST-10001328"/>
    <x v="1"/>
    <x v="4"/>
    <x v="176"/>
    <n v="37.224000000000004"/>
    <n v="3"/>
    <x v="2"/>
    <n v="3.7224000000000004"/>
  </r>
  <r>
    <n v="189"/>
    <x v="91"/>
    <x v="0"/>
    <x v="87"/>
    <d v="2013-07-23T00:00:00"/>
    <x v="1"/>
    <x v="87"/>
    <s v="Alice McCarthy"/>
    <x v="1"/>
    <s v="United States"/>
    <s v="Grand Prairie"/>
    <x v="5"/>
    <n v="75051"/>
    <s v="Central"/>
    <s v="OFF-PA-10001950"/>
    <x v="1"/>
    <x v="10"/>
    <x v="144"/>
    <n v="20.016000000000002"/>
    <n v="3"/>
    <x v="2"/>
    <n v="6.2549999999999963"/>
  </r>
  <r>
    <n v="190"/>
    <x v="92"/>
    <x v="1"/>
    <x v="88"/>
    <d v="2012-10-14T00:00:00"/>
    <x v="2"/>
    <x v="88"/>
    <s v="Mark Packer"/>
    <x v="2"/>
    <s v="United States"/>
    <s v="New York City"/>
    <x v="15"/>
    <n v="10035"/>
    <s v="East"/>
    <s v="FUR-BO-10002613"/>
    <x v="0"/>
    <x v="0"/>
    <x v="177"/>
    <n v="899.13600000000008"/>
    <n v="4"/>
    <x v="2"/>
    <n v="112.39199999999991"/>
  </r>
  <r>
    <n v="191"/>
    <x v="92"/>
    <x v="1"/>
    <x v="88"/>
    <d v="2012-10-14T00:00:00"/>
    <x v="2"/>
    <x v="88"/>
    <s v="Mark Packer"/>
    <x v="2"/>
    <s v="United States"/>
    <s v="New York City"/>
    <x v="15"/>
    <n v="10035"/>
    <s v="East"/>
    <s v="TEC-PH-10001552"/>
    <x v="2"/>
    <x v="7"/>
    <x v="178"/>
    <n v="71.760000000000005"/>
    <n v="6"/>
    <x v="0"/>
    <n v="20.092800000000004"/>
  </r>
  <r>
    <n v="192"/>
    <x v="92"/>
    <x v="1"/>
    <x v="88"/>
    <d v="2012-10-14T00:00:00"/>
    <x v="2"/>
    <x v="88"/>
    <s v="Mark Packer"/>
    <x v="2"/>
    <s v="United States"/>
    <s v="New York City"/>
    <x v="15"/>
    <n v="10035"/>
    <s v="East"/>
    <s v="OFF-PA-10000061"/>
    <x v="1"/>
    <x v="10"/>
    <x v="179"/>
    <n v="51.84"/>
    <n v="8"/>
    <x v="0"/>
    <n v="24.883200000000002"/>
  </r>
  <r>
    <n v="193"/>
    <x v="92"/>
    <x v="1"/>
    <x v="88"/>
    <d v="2012-10-14T00:00:00"/>
    <x v="2"/>
    <x v="88"/>
    <s v="Mark Packer"/>
    <x v="2"/>
    <s v="United States"/>
    <s v="New York City"/>
    <x v="15"/>
    <n v="10035"/>
    <s v="East"/>
    <s v="FUR-BO-10002545"/>
    <x v="0"/>
    <x v="0"/>
    <x v="37"/>
    <n v="626.35200000000009"/>
    <n v="3"/>
    <x v="2"/>
    <n v="46.976400000000012"/>
  </r>
  <r>
    <n v="194"/>
    <x v="92"/>
    <x v="1"/>
    <x v="88"/>
    <d v="2012-10-14T00:00:00"/>
    <x v="2"/>
    <x v="88"/>
    <s v="Mark Packer"/>
    <x v="2"/>
    <s v="United States"/>
    <s v="New York City"/>
    <x v="15"/>
    <n v="10035"/>
    <s v="East"/>
    <s v="OFF-AR-10003514"/>
    <x v="1"/>
    <x v="6"/>
    <x v="180"/>
    <n v="19.899999999999999"/>
    <n v="5"/>
    <x v="0"/>
    <n v="6.5669999999999984"/>
  </r>
  <r>
    <n v="195"/>
    <x v="93"/>
    <x v="1"/>
    <x v="89"/>
    <d v="2012-11-06T00:00:00"/>
    <x v="1"/>
    <x v="89"/>
    <s v="Mary Zewe"/>
    <x v="1"/>
    <s v="United States"/>
    <s v="Redlands"/>
    <x v="1"/>
    <n v="92374"/>
    <s v="West"/>
    <s v="OFF-EN-10001509"/>
    <x v="1"/>
    <x v="12"/>
    <x v="29"/>
    <n v="14.280000000000001"/>
    <n v="7"/>
    <x v="0"/>
    <n v="6.7115999999999989"/>
  </r>
  <r>
    <n v="196"/>
    <x v="94"/>
    <x v="2"/>
    <x v="90"/>
    <d v="2011-03-25T00:00:00"/>
    <x v="1"/>
    <x v="90"/>
    <s v="Cassandra Brandow"/>
    <x v="0"/>
    <s v="United States"/>
    <s v="Hamilton"/>
    <x v="24"/>
    <n v="45011"/>
    <s v="East"/>
    <s v="OFF-AR-10004685"/>
    <x v="1"/>
    <x v="6"/>
    <x v="181"/>
    <n v="7.4080000000000004"/>
    <n v="2"/>
    <x v="2"/>
    <n v="1.2037999999999995"/>
  </r>
  <r>
    <n v="197"/>
    <x v="94"/>
    <x v="2"/>
    <x v="90"/>
    <d v="2011-03-25T00:00:00"/>
    <x v="1"/>
    <x v="90"/>
    <s v="Cassandra Brandow"/>
    <x v="0"/>
    <s v="United States"/>
    <s v="Hamilton"/>
    <x v="24"/>
    <n v="45011"/>
    <s v="East"/>
    <s v="OFF-AR-10004027"/>
    <x v="1"/>
    <x v="6"/>
    <x v="182"/>
    <n v="6.048"/>
    <n v="3"/>
    <x v="2"/>
    <n v="1.5876000000000006"/>
  </r>
  <r>
    <n v="198"/>
    <x v="95"/>
    <x v="3"/>
    <x v="44"/>
    <d v="2014-11-14T00:00:00"/>
    <x v="1"/>
    <x v="91"/>
    <s v="Valerie Mitchum"/>
    <x v="2"/>
    <s v="United States"/>
    <s v="Westfield"/>
    <x v="30"/>
    <n v="7090"/>
    <s v="East"/>
    <s v="OFF-ST-10001414"/>
    <x v="1"/>
    <x v="4"/>
    <x v="183"/>
    <n v="46.26"/>
    <n v="3"/>
    <x v="0"/>
    <n v="12.0276"/>
  </r>
  <r>
    <n v="199"/>
    <x v="96"/>
    <x v="3"/>
    <x v="91"/>
    <d v="2014-07-14T00:00:00"/>
    <x v="1"/>
    <x v="92"/>
    <s v="Fred Hopkins"/>
    <x v="1"/>
    <s v="United States"/>
    <s v="Philadelphia"/>
    <x v="9"/>
    <n v="19120"/>
    <s v="East"/>
    <s v="OFF-BI-10000343"/>
    <x v="1"/>
    <x v="8"/>
    <x v="184"/>
    <n v="2.9460000000000006"/>
    <n v="2"/>
    <x v="6"/>
    <n v="-2.2585999999999995"/>
  </r>
  <r>
    <n v="200"/>
    <x v="96"/>
    <x v="3"/>
    <x v="91"/>
    <d v="2014-07-14T00:00:00"/>
    <x v="1"/>
    <x v="92"/>
    <s v="Fred Hopkins"/>
    <x v="1"/>
    <s v="United States"/>
    <s v="Philadelphia"/>
    <x v="9"/>
    <n v="19120"/>
    <s v="East"/>
    <s v="OFF-PA-10002749"/>
    <x v="1"/>
    <x v="10"/>
    <x v="185"/>
    <n v="16.056000000000001"/>
    <n v="3"/>
    <x v="2"/>
    <n v="5.8203000000000005"/>
  </r>
  <r>
    <n v="201"/>
    <x v="97"/>
    <x v="3"/>
    <x v="92"/>
    <d v="2014-06-30T00:00:00"/>
    <x v="1"/>
    <x v="93"/>
    <s v="Maria Bertelson"/>
    <x v="0"/>
    <s v="United States"/>
    <s v="Akron"/>
    <x v="24"/>
    <n v="44312"/>
    <s v="East"/>
    <s v="OFF-PA-10002666"/>
    <x v="1"/>
    <x v="10"/>
    <x v="186"/>
    <n v="21.744000000000003"/>
    <n v="3"/>
    <x v="2"/>
    <n v="6.794999999999999"/>
  </r>
  <r>
    <n v="202"/>
    <x v="98"/>
    <x v="2"/>
    <x v="93"/>
    <d v="2011-08-05T00:00:00"/>
    <x v="2"/>
    <x v="94"/>
    <s v="Bruce Stewart"/>
    <x v="0"/>
    <s v="United States"/>
    <s v="Denver"/>
    <x v="22"/>
    <n v="80219"/>
    <s v="West"/>
    <s v="FUR-TA-10004289"/>
    <x v="0"/>
    <x v="3"/>
    <x v="187"/>
    <n v="218.75"/>
    <n v="2"/>
    <x v="5"/>
    <n v="-161.875"/>
  </r>
  <r>
    <n v="203"/>
    <x v="98"/>
    <x v="2"/>
    <x v="93"/>
    <d v="2011-08-05T00:00:00"/>
    <x v="2"/>
    <x v="94"/>
    <s v="Bruce Stewart"/>
    <x v="0"/>
    <s v="United States"/>
    <s v="Denver"/>
    <x v="22"/>
    <n v="80219"/>
    <s v="West"/>
    <s v="OFF-AP-10003622"/>
    <x v="1"/>
    <x v="9"/>
    <x v="188"/>
    <n v="2.6"/>
    <n v="1"/>
    <x v="2"/>
    <n v="0.29249999999999987"/>
  </r>
  <r>
    <n v="204"/>
    <x v="99"/>
    <x v="3"/>
    <x v="94"/>
    <d v="2014-12-22T00:00:00"/>
    <x v="0"/>
    <x v="95"/>
    <s v="Logan Currie"/>
    <x v="0"/>
    <s v="United States"/>
    <s v="Dallas"/>
    <x v="5"/>
    <n v="75220"/>
    <s v="Central"/>
    <s v="OFF-AP-10003217"/>
    <x v="1"/>
    <x v="9"/>
    <x v="189"/>
    <n v="66.283999999999992"/>
    <n v="2"/>
    <x v="3"/>
    <n v="-178.96680000000001"/>
  </r>
  <r>
    <n v="205"/>
    <x v="100"/>
    <x v="3"/>
    <x v="95"/>
    <d v="2014-06-08T00:00:00"/>
    <x v="1"/>
    <x v="96"/>
    <s v="Heather Kirkland"/>
    <x v="1"/>
    <s v="United States"/>
    <s v="Franklin"/>
    <x v="18"/>
    <n v="37064"/>
    <s v="South"/>
    <s v="FUR-FU-10002960"/>
    <x v="0"/>
    <x v="5"/>
    <x v="190"/>
    <n v="35.168000000000006"/>
    <n v="7"/>
    <x v="2"/>
    <n v="9.6712000000000025"/>
  </r>
  <r>
    <n v="206"/>
    <x v="101"/>
    <x v="3"/>
    <x v="34"/>
    <d v="2014-12-15T00:00:00"/>
    <x v="1"/>
    <x v="97"/>
    <s v="Laurel Elliston"/>
    <x v="0"/>
    <s v="United States"/>
    <s v="Whittier"/>
    <x v="1"/>
    <n v="90604"/>
    <s v="West"/>
    <s v="TEC-PH-10001918"/>
    <x v="2"/>
    <x v="7"/>
    <x v="191"/>
    <n v="444.76800000000003"/>
    <n v="4"/>
    <x v="2"/>
    <n v="44.476800000000026"/>
  </r>
  <r>
    <n v="207"/>
    <x v="102"/>
    <x v="3"/>
    <x v="96"/>
    <d v="2014-12-08T00:00:00"/>
    <x v="1"/>
    <x v="98"/>
    <s v="Joseph Holt"/>
    <x v="0"/>
    <s v="United States"/>
    <s v="Saginaw"/>
    <x v="12"/>
    <n v="48601"/>
    <s v="Central"/>
    <s v="OFF-ST-10000642"/>
    <x v="1"/>
    <x v="4"/>
    <x v="192"/>
    <n v="83.92"/>
    <n v="4"/>
    <x v="0"/>
    <n v="5.8743999999999943"/>
  </r>
  <r>
    <n v="208"/>
    <x v="102"/>
    <x v="3"/>
    <x v="96"/>
    <d v="2014-12-08T00:00:00"/>
    <x v="1"/>
    <x v="98"/>
    <s v="Joseph Holt"/>
    <x v="0"/>
    <s v="United States"/>
    <s v="Saginaw"/>
    <x v="12"/>
    <n v="48601"/>
    <s v="Central"/>
    <s v="TEC-PH-10001700"/>
    <x v="2"/>
    <x v="7"/>
    <x v="193"/>
    <n v="131.97999999999999"/>
    <n v="2"/>
    <x v="0"/>
    <n v="35.634600000000006"/>
  </r>
  <r>
    <n v="209"/>
    <x v="102"/>
    <x v="3"/>
    <x v="96"/>
    <d v="2014-12-08T00:00:00"/>
    <x v="1"/>
    <x v="98"/>
    <s v="Joseph Holt"/>
    <x v="0"/>
    <s v="United States"/>
    <s v="Saginaw"/>
    <x v="12"/>
    <n v="48601"/>
    <s v="Central"/>
    <s v="OFF-BI-10003274"/>
    <x v="1"/>
    <x v="8"/>
    <x v="122"/>
    <n v="15.92"/>
    <n v="4"/>
    <x v="0"/>
    <n v="7.4824000000000002"/>
  </r>
  <r>
    <n v="210"/>
    <x v="102"/>
    <x v="3"/>
    <x v="96"/>
    <d v="2014-12-08T00:00:00"/>
    <x v="1"/>
    <x v="98"/>
    <s v="Joseph Holt"/>
    <x v="0"/>
    <s v="United States"/>
    <s v="Saginaw"/>
    <x v="12"/>
    <n v="48601"/>
    <s v="Central"/>
    <s v="OFF-FA-10000134"/>
    <x v="1"/>
    <x v="13"/>
    <x v="194"/>
    <n v="52.29"/>
    <n v="9"/>
    <x v="0"/>
    <n v="16.209899999999998"/>
  </r>
  <r>
    <n v="211"/>
    <x v="102"/>
    <x v="3"/>
    <x v="96"/>
    <d v="2014-12-08T00:00:00"/>
    <x v="1"/>
    <x v="98"/>
    <s v="Joseph Holt"/>
    <x v="0"/>
    <s v="United States"/>
    <s v="Saginaw"/>
    <x v="12"/>
    <n v="48601"/>
    <s v="Central"/>
    <s v="OFF-ST-10001522"/>
    <x v="1"/>
    <x v="4"/>
    <x v="195"/>
    <n v="91.99"/>
    <n v="1"/>
    <x v="0"/>
    <n v="3.6795999999999935"/>
  </r>
  <r>
    <n v="212"/>
    <x v="103"/>
    <x v="1"/>
    <x v="97"/>
    <d v="2012-02-13T00:00:00"/>
    <x v="0"/>
    <x v="99"/>
    <s v="Michael Stewart"/>
    <x v="1"/>
    <s v="United States"/>
    <s v="Dallas"/>
    <x v="5"/>
    <n v="75220"/>
    <s v="Central"/>
    <s v="TEC-AC-10001266"/>
    <x v="2"/>
    <x v="11"/>
    <x v="196"/>
    <n v="20.8"/>
    <n v="2"/>
    <x v="2"/>
    <n v="6.4999999999999991"/>
  </r>
  <r>
    <n v="213"/>
    <x v="104"/>
    <x v="1"/>
    <x v="98"/>
    <d v="2012-01-09T00:00:00"/>
    <x v="1"/>
    <x v="100"/>
    <s v="Victoria Wilson"/>
    <x v="1"/>
    <s v="United States"/>
    <s v="Medina"/>
    <x v="24"/>
    <n v="44256"/>
    <s v="East"/>
    <s v="OFF-LA-10004544"/>
    <x v="1"/>
    <x v="2"/>
    <x v="197"/>
    <n v="23.680000000000003"/>
    <n v="2"/>
    <x v="2"/>
    <n v="8.879999999999999"/>
  </r>
  <r>
    <n v="214"/>
    <x v="104"/>
    <x v="1"/>
    <x v="98"/>
    <d v="2012-01-09T00:00:00"/>
    <x v="1"/>
    <x v="100"/>
    <s v="Victoria Wilson"/>
    <x v="1"/>
    <s v="United States"/>
    <s v="Medina"/>
    <x v="24"/>
    <n v="44256"/>
    <s v="East"/>
    <s v="FUR-BO-10004695"/>
    <x v="0"/>
    <x v="0"/>
    <x v="198"/>
    <n v="452.45"/>
    <n v="5"/>
    <x v="5"/>
    <n v="-244.32300000000006"/>
  </r>
  <r>
    <n v="215"/>
    <x v="104"/>
    <x v="1"/>
    <x v="98"/>
    <d v="2012-01-09T00:00:00"/>
    <x v="1"/>
    <x v="100"/>
    <s v="Victoria Wilson"/>
    <x v="1"/>
    <s v="United States"/>
    <s v="Medina"/>
    <x v="24"/>
    <n v="44256"/>
    <s v="East"/>
    <s v="TEC-PH-10002844"/>
    <x v="2"/>
    <x v="7"/>
    <x v="104"/>
    <n v="62.981999999999999"/>
    <n v="3"/>
    <x v="10"/>
    <n v="-14.695800000000006"/>
  </r>
  <r>
    <n v="216"/>
    <x v="104"/>
    <x v="1"/>
    <x v="98"/>
    <d v="2012-01-09T00:00:00"/>
    <x v="1"/>
    <x v="100"/>
    <s v="Victoria Wilson"/>
    <x v="1"/>
    <s v="United States"/>
    <s v="Medina"/>
    <x v="24"/>
    <n v="44256"/>
    <s v="East"/>
    <s v="TEC-MA-10000864"/>
    <x v="2"/>
    <x v="15"/>
    <x v="199"/>
    <n v="1188.0000000000002"/>
    <n v="9"/>
    <x v="6"/>
    <n v="-950.40000000000009"/>
  </r>
  <r>
    <n v="217"/>
    <x v="104"/>
    <x v="1"/>
    <x v="98"/>
    <d v="2012-01-09T00:00:00"/>
    <x v="1"/>
    <x v="100"/>
    <s v="Victoria Wilson"/>
    <x v="1"/>
    <s v="United States"/>
    <s v="Medina"/>
    <x v="24"/>
    <n v="44256"/>
    <s v="East"/>
    <s v="TEC-AC-10000109"/>
    <x v="2"/>
    <x v="11"/>
    <x v="200"/>
    <n v="89.584000000000003"/>
    <n v="2"/>
    <x v="2"/>
    <n v="4.4792000000000058"/>
  </r>
  <r>
    <n v="218"/>
    <x v="105"/>
    <x v="0"/>
    <x v="99"/>
    <d v="2013-11-02T00:00:00"/>
    <x v="1"/>
    <x v="101"/>
    <s v="Jonathan Howell"/>
    <x v="0"/>
    <s v="United States"/>
    <s v="Los Angeles"/>
    <x v="1"/>
    <n v="90032"/>
    <s v="West"/>
    <s v="OFF-ST-10001328"/>
    <x v="1"/>
    <x v="4"/>
    <x v="176"/>
    <n v="93.06"/>
    <n v="6"/>
    <x v="0"/>
    <n v="26.056800000000003"/>
  </r>
  <r>
    <n v="219"/>
    <x v="105"/>
    <x v="0"/>
    <x v="99"/>
    <d v="2013-11-02T00:00:00"/>
    <x v="1"/>
    <x v="101"/>
    <s v="Jonathan Howell"/>
    <x v="0"/>
    <s v="United States"/>
    <s v="Los Angeles"/>
    <x v="1"/>
    <n v="90032"/>
    <s v="West"/>
    <s v="TEC-PH-10002563"/>
    <x v="2"/>
    <x v="7"/>
    <x v="201"/>
    <n v="302.37599999999998"/>
    <n v="3"/>
    <x v="2"/>
    <n v="22.678200000000018"/>
  </r>
  <r>
    <n v="220"/>
    <x v="106"/>
    <x v="1"/>
    <x v="100"/>
    <d v="2012-12-27T00:00:00"/>
    <x v="2"/>
    <x v="102"/>
    <s v="Joni Blumstein"/>
    <x v="0"/>
    <s v="United States"/>
    <s v="Dublin"/>
    <x v="24"/>
    <n v="43017"/>
    <s v="East"/>
    <s v="OFF-FA-10000585"/>
    <x v="1"/>
    <x v="13"/>
    <x v="202"/>
    <n v="5.5840000000000005"/>
    <n v="2"/>
    <x v="2"/>
    <n v="1.8147999999999997"/>
  </r>
  <r>
    <n v="221"/>
    <x v="106"/>
    <x v="1"/>
    <x v="100"/>
    <d v="2012-12-27T00:00:00"/>
    <x v="2"/>
    <x v="102"/>
    <s v="Joni Blumstein"/>
    <x v="0"/>
    <s v="United States"/>
    <s v="Dublin"/>
    <x v="24"/>
    <n v="43017"/>
    <s v="East"/>
    <s v="OFF-PA-10004000"/>
    <x v="1"/>
    <x v="10"/>
    <x v="203"/>
    <n v="22.704000000000004"/>
    <n v="6"/>
    <x v="2"/>
    <n v="8.2302"/>
  </r>
  <r>
    <n v="222"/>
    <x v="106"/>
    <x v="1"/>
    <x v="100"/>
    <d v="2012-12-27T00:00:00"/>
    <x v="2"/>
    <x v="102"/>
    <s v="Joni Blumstein"/>
    <x v="0"/>
    <s v="United States"/>
    <s v="Dublin"/>
    <x v="24"/>
    <n v="43017"/>
    <s v="East"/>
    <s v="OFF-BI-10002852"/>
    <x v="1"/>
    <x v="8"/>
    <x v="91"/>
    <n v="19.776000000000003"/>
    <n v="4"/>
    <x v="6"/>
    <n v="-13.843199999999996"/>
  </r>
  <r>
    <n v="223"/>
    <x v="106"/>
    <x v="1"/>
    <x v="100"/>
    <d v="2012-12-27T00:00:00"/>
    <x v="2"/>
    <x v="102"/>
    <s v="Joni Blumstein"/>
    <x v="0"/>
    <s v="United States"/>
    <s v="Dublin"/>
    <x v="24"/>
    <n v="43017"/>
    <s v="East"/>
    <s v="FUR-FU-10000087"/>
    <x v="0"/>
    <x v="5"/>
    <x v="204"/>
    <n v="72.703999999999994"/>
    <n v="4"/>
    <x v="2"/>
    <n v="19.084800000000005"/>
  </r>
  <r>
    <n v="224"/>
    <x v="106"/>
    <x v="1"/>
    <x v="100"/>
    <d v="2012-12-27T00:00:00"/>
    <x v="2"/>
    <x v="102"/>
    <s v="Joni Blumstein"/>
    <x v="0"/>
    <s v="United States"/>
    <s v="Dublin"/>
    <x v="24"/>
    <n v="43017"/>
    <s v="East"/>
    <s v="TEC-MA-10001148"/>
    <x v="2"/>
    <x v="15"/>
    <x v="205"/>
    <n v="479.98800000000006"/>
    <n v="4"/>
    <x v="6"/>
    <n v="-383.99040000000002"/>
  </r>
  <r>
    <n v="225"/>
    <x v="106"/>
    <x v="1"/>
    <x v="100"/>
    <d v="2012-12-27T00:00:00"/>
    <x v="2"/>
    <x v="102"/>
    <s v="Joni Blumstein"/>
    <x v="0"/>
    <s v="United States"/>
    <s v="Dublin"/>
    <x v="24"/>
    <n v="43017"/>
    <s v="East"/>
    <s v="OFF-AR-10001958"/>
    <x v="1"/>
    <x v="6"/>
    <x v="206"/>
    <n v="27.168000000000003"/>
    <n v="2"/>
    <x v="2"/>
    <n v="2.7168000000000001"/>
  </r>
  <r>
    <n v="226"/>
    <x v="107"/>
    <x v="1"/>
    <x v="101"/>
    <d v="2012-08-16T00:00:00"/>
    <x v="1"/>
    <x v="103"/>
    <s v="David Smith"/>
    <x v="1"/>
    <s v="United States"/>
    <s v="Detroit"/>
    <x v="12"/>
    <n v="48227"/>
    <s v="Central"/>
    <s v="OFF-AR-10001026"/>
    <x v="1"/>
    <x v="6"/>
    <x v="207"/>
    <n v="2.2000000000000002"/>
    <n v="1"/>
    <x v="0"/>
    <n v="0.96800000000000019"/>
  </r>
  <r>
    <n v="227"/>
    <x v="107"/>
    <x v="1"/>
    <x v="101"/>
    <d v="2012-08-16T00:00:00"/>
    <x v="1"/>
    <x v="103"/>
    <s v="David Smith"/>
    <x v="1"/>
    <s v="United States"/>
    <s v="Detroit"/>
    <x v="12"/>
    <n v="48227"/>
    <s v="Central"/>
    <s v="FUR-TA-10003748"/>
    <x v="0"/>
    <x v="3"/>
    <x v="208"/>
    <n v="622.44999999999993"/>
    <n v="5"/>
    <x v="0"/>
    <n v="136.93899999999999"/>
  </r>
  <r>
    <n v="228"/>
    <x v="107"/>
    <x v="1"/>
    <x v="101"/>
    <d v="2012-08-16T00:00:00"/>
    <x v="1"/>
    <x v="103"/>
    <s v="David Smith"/>
    <x v="1"/>
    <s v="United States"/>
    <s v="Detroit"/>
    <x v="12"/>
    <n v="48227"/>
    <s v="Central"/>
    <s v="OFF-ST-10002485"/>
    <x v="1"/>
    <x v="4"/>
    <x v="209"/>
    <n v="21.98"/>
    <n v="1"/>
    <x v="0"/>
    <n v="0.21979999999999933"/>
  </r>
  <r>
    <n v="229"/>
    <x v="108"/>
    <x v="1"/>
    <x v="102"/>
    <d v="2012-03-04T00:00:00"/>
    <x v="1"/>
    <x v="104"/>
    <s v="Valerie Dominguez"/>
    <x v="0"/>
    <s v="United States"/>
    <s v="Columbia"/>
    <x v="18"/>
    <n v="38401"/>
    <s v="South"/>
    <s v="FUR-CH-10004860"/>
    <x v="0"/>
    <x v="1"/>
    <x v="210"/>
    <n v="161.56800000000001"/>
    <n v="2"/>
    <x v="2"/>
    <n v="-28.274400000000021"/>
  </r>
  <r>
    <n v="230"/>
    <x v="108"/>
    <x v="1"/>
    <x v="102"/>
    <d v="2012-03-04T00:00:00"/>
    <x v="1"/>
    <x v="104"/>
    <s v="Valerie Dominguez"/>
    <x v="0"/>
    <s v="United States"/>
    <s v="Columbia"/>
    <x v="18"/>
    <n v="38401"/>
    <s v="South"/>
    <s v="FUR-CH-10004477"/>
    <x v="0"/>
    <x v="1"/>
    <x v="211"/>
    <n v="389.69600000000003"/>
    <n v="8"/>
    <x v="2"/>
    <n v="43.840799999999973"/>
  </r>
  <r>
    <n v="231"/>
    <x v="109"/>
    <x v="2"/>
    <x v="103"/>
    <d v="2011-09-17T00:00:00"/>
    <x v="1"/>
    <x v="105"/>
    <s v="Erin Ashbrook"/>
    <x v="1"/>
    <s v="United States"/>
    <s v="Charlotte"/>
    <x v="3"/>
    <n v="28205"/>
    <s v="South"/>
    <s v="OFF-BI-10001679"/>
    <x v="1"/>
    <x v="8"/>
    <x v="212"/>
    <n v="18.648000000000003"/>
    <n v="7"/>
    <x v="6"/>
    <n v="-12.431999999999999"/>
  </r>
  <r>
    <n v="232"/>
    <x v="110"/>
    <x v="3"/>
    <x v="104"/>
    <d v="2014-04-13T00:00:00"/>
    <x v="1"/>
    <x v="37"/>
    <s v="Christopher Schild"/>
    <x v="2"/>
    <s v="United States"/>
    <s v="Tampa"/>
    <x v="2"/>
    <n v="33614"/>
    <s v="South"/>
    <s v="FUR-TA-10001705"/>
    <x v="0"/>
    <x v="3"/>
    <x v="213"/>
    <n v="233.86"/>
    <n v="2"/>
    <x v="1"/>
    <n v="-102.04800000000003"/>
  </r>
  <r>
    <n v="233"/>
    <x v="110"/>
    <x v="3"/>
    <x v="104"/>
    <d v="2014-04-13T00:00:00"/>
    <x v="1"/>
    <x v="37"/>
    <s v="Christopher Schild"/>
    <x v="2"/>
    <s v="United States"/>
    <s v="Tampa"/>
    <x v="2"/>
    <n v="33614"/>
    <s v="South"/>
    <s v="FUR-TA-10003473"/>
    <x v="0"/>
    <x v="3"/>
    <x v="214"/>
    <n v="620.61450000000013"/>
    <n v="3"/>
    <x v="1"/>
    <n v="-248.24579999999992"/>
  </r>
  <r>
    <n v="234"/>
    <x v="110"/>
    <x v="3"/>
    <x v="104"/>
    <d v="2014-04-13T00:00:00"/>
    <x v="1"/>
    <x v="37"/>
    <s v="Christopher Schild"/>
    <x v="2"/>
    <s v="United States"/>
    <s v="Tampa"/>
    <x v="2"/>
    <n v="33614"/>
    <s v="South"/>
    <s v="OFF-BI-10001679"/>
    <x v="1"/>
    <x v="8"/>
    <x v="212"/>
    <n v="5.3280000000000012"/>
    <n v="2"/>
    <x v="6"/>
    <n v="-3.5519999999999996"/>
  </r>
  <r>
    <n v="235"/>
    <x v="110"/>
    <x v="3"/>
    <x v="104"/>
    <d v="2014-04-13T00:00:00"/>
    <x v="1"/>
    <x v="37"/>
    <s v="Christopher Schild"/>
    <x v="2"/>
    <s v="United States"/>
    <s v="Tampa"/>
    <x v="2"/>
    <n v="33614"/>
    <s v="South"/>
    <s v="FUR-FU-10004017"/>
    <x v="0"/>
    <x v="5"/>
    <x v="215"/>
    <n v="258.072"/>
    <n v="3"/>
    <x v="2"/>
    <n v="0"/>
  </r>
  <r>
    <n v="236"/>
    <x v="110"/>
    <x v="3"/>
    <x v="104"/>
    <d v="2014-04-13T00:00:00"/>
    <x v="1"/>
    <x v="37"/>
    <s v="Christopher Schild"/>
    <x v="2"/>
    <s v="United States"/>
    <s v="Tampa"/>
    <x v="2"/>
    <n v="33614"/>
    <s v="South"/>
    <s v="TEC-AC-10003832"/>
    <x v="2"/>
    <x v="11"/>
    <x v="216"/>
    <n v="617.97600000000011"/>
    <n v="3"/>
    <x v="2"/>
    <n v="-7.724700000000098"/>
  </r>
  <r>
    <n v="237"/>
    <x v="111"/>
    <x v="3"/>
    <x v="105"/>
    <d v="2014-11-17T00:00:00"/>
    <x v="1"/>
    <x v="106"/>
    <s v="David Bremer"/>
    <x v="1"/>
    <s v="United States"/>
    <s v="Santa Clara"/>
    <x v="1"/>
    <n v="95051"/>
    <s v="West"/>
    <s v="OFF-PA-10002479"/>
    <x v="1"/>
    <x v="10"/>
    <x v="217"/>
    <n v="10.56"/>
    <n v="2"/>
    <x v="0"/>
    <n v="4.7519999999999998"/>
  </r>
  <r>
    <n v="238"/>
    <x v="112"/>
    <x v="0"/>
    <x v="30"/>
    <d v="2013-06-10T00:00:00"/>
    <x v="0"/>
    <x v="107"/>
    <s v="Ken Lonsdale"/>
    <x v="0"/>
    <s v="United States"/>
    <s v="Chicago"/>
    <x v="10"/>
    <n v="60610"/>
    <s v="Central"/>
    <s v="OFF-PA-10003349"/>
    <x v="1"/>
    <x v="10"/>
    <x v="218"/>
    <n v="25.920000000000005"/>
    <n v="5"/>
    <x v="2"/>
    <n v="9.3960000000000008"/>
  </r>
  <r>
    <n v="239"/>
    <x v="112"/>
    <x v="0"/>
    <x v="30"/>
    <d v="2013-06-10T00:00:00"/>
    <x v="0"/>
    <x v="107"/>
    <s v="Ken Lonsdale"/>
    <x v="0"/>
    <s v="United States"/>
    <s v="Chicago"/>
    <x v="10"/>
    <n v="60610"/>
    <s v="Central"/>
    <s v="FUR-FU-10000576"/>
    <x v="0"/>
    <x v="5"/>
    <x v="219"/>
    <n v="419.68000000000006"/>
    <n v="5"/>
    <x v="7"/>
    <n v="-356.72799999999995"/>
  </r>
  <r>
    <n v="240"/>
    <x v="112"/>
    <x v="0"/>
    <x v="30"/>
    <d v="2013-06-10T00:00:00"/>
    <x v="0"/>
    <x v="107"/>
    <s v="Ken Lonsdale"/>
    <x v="0"/>
    <s v="United States"/>
    <s v="Chicago"/>
    <x v="10"/>
    <n v="60610"/>
    <s v="Central"/>
    <s v="FUR-FU-10004351"/>
    <x v="0"/>
    <x v="5"/>
    <x v="33"/>
    <n v="11.688000000000001"/>
    <n v="3"/>
    <x v="7"/>
    <n v="-4.6751999999999985"/>
  </r>
  <r>
    <n v="241"/>
    <x v="112"/>
    <x v="0"/>
    <x v="30"/>
    <d v="2013-06-10T00:00:00"/>
    <x v="0"/>
    <x v="107"/>
    <s v="Ken Lonsdale"/>
    <x v="0"/>
    <s v="United States"/>
    <s v="Chicago"/>
    <x v="10"/>
    <n v="60610"/>
    <s v="Central"/>
    <s v="TEC-PH-10000011"/>
    <x v="2"/>
    <x v="7"/>
    <x v="220"/>
    <n v="31.983999999999998"/>
    <n v="2"/>
    <x v="2"/>
    <n v="11.194399999999998"/>
  </r>
  <r>
    <n v="242"/>
    <x v="112"/>
    <x v="0"/>
    <x v="30"/>
    <d v="2013-06-10T00:00:00"/>
    <x v="0"/>
    <x v="107"/>
    <s v="Ken Lonsdale"/>
    <x v="0"/>
    <s v="United States"/>
    <s v="Chicago"/>
    <x v="10"/>
    <n v="60610"/>
    <s v="Central"/>
    <s v="FUR-TA-10002607"/>
    <x v="0"/>
    <x v="3"/>
    <x v="221"/>
    <n v="177.22499999999999"/>
    <n v="5"/>
    <x v="5"/>
    <n v="-120.51299999999998"/>
  </r>
  <r>
    <n v="243"/>
    <x v="112"/>
    <x v="0"/>
    <x v="30"/>
    <d v="2013-06-10T00:00:00"/>
    <x v="0"/>
    <x v="107"/>
    <s v="Ken Lonsdale"/>
    <x v="0"/>
    <s v="United States"/>
    <s v="Chicago"/>
    <x v="10"/>
    <n v="60610"/>
    <s v="Central"/>
    <s v="FUR-FU-10002505"/>
    <x v="0"/>
    <x v="5"/>
    <x v="222"/>
    <n v="4.0440000000000005"/>
    <n v="3"/>
    <x v="7"/>
    <n v="-2.8307999999999995"/>
  </r>
  <r>
    <n v="244"/>
    <x v="112"/>
    <x v="0"/>
    <x v="30"/>
    <d v="2013-06-10T00:00:00"/>
    <x v="0"/>
    <x v="107"/>
    <s v="Ken Lonsdale"/>
    <x v="0"/>
    <s v="United States"/>
    <s v="Chicago"/>
    <x v="10"/>
    <n v="60610"/>
    <s v="Central"/>
    <s v="OFF-AR-10004685"/>
    <x v="1"/>
    <x v="6"/>
    <x v="181"/>
    <n v="7.4080000000000004"/>
    <n v="2"/>
    <x v="2"/>
    <n v="1.2037999999999995"/>
  </r>
  <r>
    <n v="245"/>
    <x v="113"/>
    <x v="2"/>
    <x v="106"/>
    <d v="2011-06-06T00:00:00"/>
    <x v="0"/>
    <x v="108"/>
    <s v="Dianna Wilson"/>
    <x v="2"/>
    <s v="United States"/>
    <s v="Lakeville"/>
    <x v="11"/>
    <n v="55044"/>
    <s v="Central"/>
    <s v="FUR-CH-10004063"/>
    <x v="0"/>
    <x v="1"/>
    <x v="120"/>
    <n v="2001.8600000000001"/>
    <n v="7"/>
    <x v="0"/>
    <n v="580.53939999999989"/>
  </r>
  <r>
    <n v="246"/>
    <x v="113"/>
    <x v="2"/>
    <x v="106"/>
    <d v="2011-06-06T00:00:00"/>
    <x v="0"/>
    <x v="108"/>
    <s v="Dianna Wilson"/>
    <x v="2"/>
    <s v="United States"/>
    <s v="Lakeville"/>
    <x v="11"/>
    <n v="55044"/>
    <s v="Central"/>
    <s v="OFF-ST-10002276"/>
    <x v="1"/>
    <x v="4"/>
    <x v="223"/>
    <n v="166.72"/>
    <n v="2"/>
    <x v="0"/>
    <n v="41.680000000000007"/>
  </r>
  <r>
    <n v="247"/>
    <x v="113"/>
    <x v="2"/>
    <x v="106"/>
    <d v="2011-06-06T00:00:00"/>
    <x v="0"/>
    <x v="108"/>
    <s v="Dianna Wilson"/>
    <x v="2"/>
    <s v="United States"/>
    <s v="Lakeville"/>
    <x v="11"/>
    <n v="55044"/>
    <s v="Central"/>
    <s v="OFF-PA-10004082"/>
    <x v="1"/>
    <x v="10"/>
    <x v="224"/>
    <n v="47.88"/>
    <n v="6"/>
    <x v="0"/>
    <n v="23.94"/>
  </r>
  <r>
    <n v="248"/>
    <x v="113"/>
    <x v="2"/>
    <x v="106"/>
    <d v="2011-06-06T00:00:00"/>
    <x v="0"/>
    <x v="108"/>
    <s v="Dianna Wilson"/>
    <x v="2"/>
    <s v="United States"/>
    <s v="Lakeville"/>
    <x v="11"/>
    <n v="55044"/>
    <s v="Central"/>
    <s v="OFF-AP-10002945"/>
    <x v="1"/>
    <x v="9"/>
    <x v="225"/>
    <n v="1503.25"/>
    <n v="5"/>
    <x v="0"/>
    <n v="496.07249999999993"/>
  </r>
  <r>
    <n v="249"/>
    <x v="113"/>
    <x v="2"/>
    <x v="106"/>
    <d v="2011-06-06T00:00:00"/>
    <x v="0"/>
    <x v="108"/>
    <s v="Dianna Wilson"/>
    <x v="2"/>
    <s v="United States"/>
    <s v="Lakeville"/>
    <x v="11"/>
    <n v="55044"/>
    <s v="Central"/>
    <s v="OFF-PA-10000061"/>
    <x v="1"/>
    <x v="10"/>
    <x v="179"/>
    <n v="25.92"/>
    <n v="4"/>
    <x v="0"/>
    <n v="12.441600000000001"/>
  </r>
  <r>
    <n v="250"/>
    <x v="114"/>
    <x v="0"/>
    <x v="107"/>
    <d v="2013-12-16T00:00:00"/>
    <x v="0"/>
    <x v="109"/>
    <s v="Logan Haushalter"/>
    <x v="0"/>
    <s v="United States"/>
    <s v="San Francisco"/>
    <x v="1"/>
    <n v="94109"/>
    <s v="West"/>
    <s v="FUR-CH-10002965"/>
    <x v="0"/>
    <x v="1"/>
    <x v="226"/>
    <n v="321.56799999999998"/>
    <n v="2"/>
    <x v="2"/>
    <n v="28.137200000000007"/>
  </r>
  <r>
    <n v="251"/>
    <x v="115"/>
    <x v="0"/>
    <x v="108"/>
    <d v="2013-09-18T00:00:00"/>
    <x v="1"/>
    <x v="110"/>
    <s v="Kelly Collister"/>
    <x v="0"/>
    <s v="United States"/>
    <s v="San Diego"/>
    <x v="1"/>
    <n v="92037"/>
    <s v="West"/>
    <s v="OFF-PA-10004569"/>
    <x v="1"/>
    <x v="10"/>
    <x v="227"/>
    <n v="7.61"/>
    <n v="1"/>
    <x v="0"/>
    <n v="3.5766999999999998"/>
  </r>
  <r>
    <n v="252"/>
    <x v="115"/>
    <x v="0"/>
    <x v="108"/>
    <d v="2013-09-18T00:00:00"/>
    <x v="1"/>
    <x v="110"/>
    <s v="Kelly Collister"/>
    <x v="0"/>
    <s v="United States"/>
    <s v="San Diego"/>
    <x v="1"/>
    <n v="92037"/>
    <s v="West"/>
    <s v="TEC-AC-10003832"/>
    <x v="2"/>
    <x v="11"/>
    <x v="216"/>
    <n v="3347.37"/>
    <n v="13"/>
    <x v="0"/>
    <n v="636.0002999999997"/>
  </r>
  <r>
    <n v="253"/>
    <x v="116"/>
    <x v="0"/>
    <x v="107"/>
    <d v="2013-12-14T00:00:00"/>
    <x v="2"/>
    <x v="111"/>
    <s v="Delfina Latchford"/>
    <x v="0"/>
    <s v="United States"/>
    <s v="New York City"/>
    <x v="15"/>
    <n v="10024"/>
    <s v="East"/>
    <s v="OFF-ST-10001228"/>
    <x v="1"/>
    <x v="4"/>
    <x v="228"/>
    <n v="80.58"/>
    <n v="6"/>
    <x v="0"/>
    <n v="22.562400000000004"/>
  </r>
  <r>
    <n v="254"/>
    <x v="116"/>
    <x v="0"/>
    <x v="107"/>
    <d v="2013-12-14T00:00:00"/>
    <x v="2"/>
    <x v="111"/>
    <s v="Delfina Latchford"/>
    <x v="0"/>
    <s v="United States"/>
    <s v="New York City"/>
    <x v="15"/>
    <n v="10024"/>
    <s v="East"/>
    <s v="OFF-EN-10003296"/>
    <x v="1"/>
    <x v="12"/>
    <x v="229"/>
    <n v="361.92"/>
    <n v="4"/>
    <x v="0"/>
    <n v="162.864"/>
  </r>
  <r>
    <n v="255"/>
    <x v="117"/>
    <x v="1"/>
    <x v="109"/>
    <d v="2012-12-04T00:00:00"/>
    <x v="1"/>
    <x v="112"/>
    <s v="Dan Reichenbach"/>
    <x v="1"/>
    <s v="United States"/>
    <s v="Chicago"/>
    <x v="10"/>
    <n v="60623"/>
    <s v="Central"/>
    <s v="FUR-FU-10002505"/>
    <x v="0"/>
    <x v="5"/>
    <x v="222"/>
    <n v="12.132000000000001"/>
    <n v="9"/>
    <x v="7"/>
    <n v="-8.4923999999999982"/>
  </r>
  <r>
    <n v="256"/>
    <x v="117"/>
    <x v="1"/>
    <x v="109"/>
    <d v="2012-12-04T00:00:00"/>
    <x v="1"/>
    <x v="112"/>
    <s v="Dan Reichenbach"/>
    <x v="1"/>
    <s v="United States"/>
    <s v="Chicago"/>
    <x v="10"/>
    <n v="60623"/>
    <s v="Central"/>
    <s v="OFF-ST-10004804"/>
    <x v="1"/>
    <x v="4"/>
    <x v="230"/>
    <n v="82.367999999999995"/>
    <n v="2"/>
    <x v="2"/>
    <n v="-19.562399999999997"/>
  </r>
  <r>
    <n v="257"/>
    <x v="117"/>
    <x v="1"/>
    <x v="109"/>
    <d v="2012-12-04T00:00:00"/>
    <x v="1"/>
    <x v="112"/>
    <s v="Dan Reichenbach"/>
    <x v="1"/>
    <s v="United States"/>
    <s v="Chicago"/>
    <x v="10"/>
    <n v="60623"/>
    <s v="Central"/>
    <s v="OFF-ST-10001590"/>
    <x v="1"/>
    <x v="4"/>
    <x v="146"/>
    <n v="53.92"/>
    <n v="5"/>
    <x v="2"/>
    <n v="4.0439999999999969"/>
  </r>
  <r>
    <n v="258"/>
    <x v="117"/>
    <x v="1"/>
    <x v="109"/>
    <d v="2012-12-04T00:00:00"/>
    <x v="1"/>
    <x v="112"/>
    <s v="Dan Reichenbach"/>
    <x v="1"/>
    <s v="United States"/>
    <s v="Chicago"/>
    <x v="10"/>
    <n v="60623"/>
    <s v="Central"/>
    <s v="TEC-PH-10001580"/>
    <x v="2"/>
    <x v="7"/>
    <x v="231"/>
    <n v="647.904"/>
    <n v="6"/>
    <x v="2"/>
    <n v="56.691599999999966"/>
  </r>
  <r>
    <n v="259"/>
    <x v="118"/>
    <x v="3"/>
    <x v="96"/>
    <d v="2014-12-04T00:00:00"/>
    <x v="0"/>
    <x v="113"/>
    <s v="Craig Carreira"/>
    <x v="0"/>
    <s v="United States"/>
    <s v="New York City"/>
    <x v="15"/>
    <n v="10009"/>
    <s v="East"/>
    <s v="TEC-AC-10000290"/>
    <x v="2"/>
    <x v="11"/>
    <x v="232"/>
    <n v="20.37"/>
    <n v="3"/>
    <x v="0"/>
    <n v="6.9258000000000006"/>
  </r>
  <r>
    <n v="260"/>
    <x v="118"/>
    <x v="3"/>
    <x v="96"/>
    <d v="2014-12-04T00:00:00"/>
    <x v="0"/>
    <x v="113"/>
    <s v="Craig Carreira"/>
    <x v="0"/>
    <s v="United States"/>
    <s v="New York City"/>
    <x v="15"/>
    <n v="10009"/>
    <s v="East"/>
    <s v="OFF-ST-10002790"/>
    <x v="1"/>
    <x v="4"/>
    <x v="233"/>
    <n v="221.54999999999998"/>
    <n v="3"/>
    <x v="0"/>
    <n v="6.6465000000000174"/>
  </r>
  <r>
    <n v="261"/>
    <x v="118"/>
    <x v="3"/>
    <x v="96"/>
    <d v="2014-12-04T00:00:00"/>
    <x v="0"/>
    <x v="113"/>
    <s v="Craig Carreira"/>
    <x v="0"/>
    <s v="United States"/>
    <s v="New York City"/>
    <x v="15"/>
    <n v="10009"/>
    <s v="East"/>
    <s v="OFF-BI-10003460"/>
    <x v="1"/>
    <x v="8"/>
    <x v="234"/>
    <n v="17.52"/>
    <n v="5"/>
    <x v="2"/>
    <n v="6.1319999999999988"/>
  </r>
  <r>
    <n v="262"/>
    <x v="119"/>
    <x v="3"/>
    <x v="110"/>
    <d v="2014-06-13T00:00:00"/>
    <x v="1"/>
    <x v="114"/>
    <s v="Dorris liebe"/>
    <x v="1"/>
    <s v="United States"/>
    <s v="Pasadena"/>
    <x v="5"/>
    <n v="77506"/>
    <s v="Central"/>
    <s v="OFF-AP-10002203"/>
    <x v="1"/>
    <x v="9"/>
    <x v="235"/>
    <n v="1.6239999999999994"/>
    <n v="2"/>
    <x v="3"/>
    <n v="-4.4660000000000002"/>
  </r>
  <r>
    <n v="263"/>
    <x v="120"/>
    <x v="2"/>
    <x v="111"/>
    <d v="2011-09-21T00:00:00"/>
    <x v="0"/>
    <x v="115"/>
    <s v="Sean Braxton"/>
    <x v="1"/>
    <s v="United States"/>
    <s v="Houston"/>
    <x v="5"/>
    <n v="77036"/>
    <s v="Central"/>
    <s v="TEC-MA-10000822"/>
    <x v="2"/>
    <x v="15"/>
    <x v="154"/>
    <n v="3059.982"/>
    <n v="3"/>
    <x v="10"/>
    <n v="-509.99700000000075"/>
  </r>
  <r>
    <n v="264"/>
    <x v="120"/>
    <x v="2"/>
    <x v="111"/>
    <d v="2011-09-21T00:00:00"/>
    <x v="0"/>
    <x v="115"/>
    <s v="Sean Braxton"/>
    <x v="1"/>
    <s v="United States"/>
    <s v="Houston"/>
    <x v="5"/>
    <n v="77036"/>
    <s v="Central"/>
    <s v="TEC-MA-10003353"/>
    <x v="2"/>
    <x v="15"/>
    <x v="236"/>
    <n v="2519.9579999999996"/>
    <n v="7"/>
    <x v="10"/>
    <n v="-251.99579999999992"/>
  </r>
  <r>
    <n v="265"/>
    <x v="121"/>
    <x v="0"/>
    <x v="112"/>
    <d v="2013-06-14T00:00:00"/>
    <x v="1"/>
    <x v="116"/>
    <s v="Roy Collins"/>
    <x v="0"/>
    <s v="United States"/>
    <s v="Chicago"/>
    <x v="10"/>
    <n v="60610"/>
    <s v="Central"/>
    <s v="TEC-PH-10001433"/>
    <x v="2"/>
    <x v="7"/>
    <x v="237"/>
    <n v="328.22399999999999"/>
    <n v="4"/>
    <x v="2"/>
    <n v="28.7196"/>
  </r>
  <r>
    <n v="266"/>
    <x v="122"/>
    <x v="1"/>
    <x v="113"/>
    <d v="2012-11-15T00:00:00"/>
    <x v="1"/>
    <x v="117"/>
    <s v="Alan Hwang"/>
    <x v="0"/>
    <s v="United States"/>
    <s v="Brentwood"/>
    <x v="1"/>
    <n v="94513"/>
    <s v="West"/>
    <s v="TEC-AC-10004469"/>
    <x v="2"/>
    <x v="11"/>
    <x v="238"/>
    <n v="79.900000000000006"/>
    <n v="2"/>
    <x v="0"/>
    <n v="35.156000000000006"/>
  </r>
  <r>
    <n v="267"/>
    <x v="123"/>
    <x v="3"/>
    <x v="114"/>
    <d v="2014-06-21T00:00:00"/>
    <x v="1"/>
    <x v="118"/>
    <s v="Claudia Bergmann"/>
    <x v="1"/>
    <s v="United States"/>
    <s v="Chapel Hill"/>
    <x v="3"/>
    <n v="27514"/>
    <s v="South"/>
    <s v="OFF-AR-10003602"/>
    <x v="1"/>
    <x v="6"/>
    <x v="239"/>
    <n v="14.015999999999998"/>
    <n v="3"/>
    <x v="2"/>
    <n v="4.7303999999999995"/>
  </r>
  <r>
    <n v="268"/>
    <x v="124"/>
    <x v="0"/>
    <x v="115"/>
    <d v="2013-01-28T00:00:00"/>
    <x v="1"/>
    <x v="38"/>
    <s v="Paul Gonzalez"/>
    <x v="0"/>
    <s v="United States"/>
    <s v="Morristown"/>
    <x v="30"/>
    <n v="7960"/>
    <s v="East"/>
    <s v="OFF-FA-10003472"/>
    <x v="1"/>
    <x v="13"/>
    <x v="240"/>
    <n v="7.5600000000000005"/>
    <n v="6"/>
    <x v="0"/>
    <n v="0.3024"/>
  </r>
  <r>
    <n v="269"/>
    <x v="125"/>
    <x v="3"/>
    <x v="34"/>
    <d v="2014-12-14T00:00:00"/>
    <x v="1"/>
    <x v="119"/>
    <s v="Christine Abelman"/>
    <x v="1"/>
    <s v="United States"/>
    <s v="Cincinnati"/>
    <x v="24"/>
    <n v="45231"/>
    <s v="East"/>
    <s v="OFF-ST-10004180"/>
    <x v="1"/>
    <x v="4"/>
    <x v="241"/>
    <n v="37.207999999999998"/>
    <n v="1"/>
    <x v="2"/>
    <n v="-7.4416000000000011"/>
  </r>
  <r>
    <n v="270"/>
    <x v="125"/>
    <x v="3"/>
    <x v="34"/>
    <d v="2014-12-14T00:00:00"/>
    <x v="1"/>
    <x v="119"/>
    <s v="Christine Abelman"/>
    <x v="1"/>
    <s v="United States"/>
    <s v="Cincinnati"/>
    <x v="24"/>
    <n v="45231"/>
    <s v="East"/>
    <s v="OFF-EN-10004386"/>
    <x v="1"/>
    <x v="12"/>
    <x v="242"/>
    <n v="57.576000000000001"/>
    <n v="3"/>
    <x v="2"/>
    <n v="21.591000000000001"/>
  </r>
  <r>
    <n v="271"/>
    <x v="126"/>
    <x v="3"/>
    <x v="116"/>
    <d v="2015-01-03T00:00:00"/>
    <x v="0"/>
    <x v="120"/>
    <s v="Kristen Hastings"/>
    <x v="1"/>
    <s v="United States"/>
    <s v="San Francisco"/>
    <x v="1"/>
    <n v="94110"/>
    <s v="West"/>
    <s v="OFF-ST-10003208"/>
    <x v="1"/>
    <x v="4"/>
    <x v="243"/>
    <n v="725.84"/>
    <n v="4"/>
    <x v="0"/>
    <n v="210.4935999999999"/>
  </r>
  <r>
    <n v="272"/>
    <x v="127"/>
    <x v="1"/>
    <x v="117"/>
    <d v="2012-07-31T00:00:00"/>
    <x v="2"/>
    <x v="66"/>
    <s v="Helen Andreada"/>
    <x v="0"/>
    <s v="United States"/>
    <s v="San Francisco"/>
    <x v="1"/>
    <n v="94109"/>
    <s v="West"/>
    <s v="TEC-AC-10003628"/>
    <x v="2"/>
    <x v="11"/>
    <x v="244"/>
    <n v="209.92999999999998"/>
    <n v="7"/>
    <x v="0"/>
    <n v="92.369200000000021"/>
  </r>
  <r>
    <n v="273"/>
    <x v="127"/>
    <x v="1"/>
    <x v="117"/>
    <d v="2012-07-31T00:00:00"/>
    <x v="2"/>
    <x v="66"/>
    <s v="Helen Andreada"/>
    <x v="0"/>
    <s v="United States"/>
    <s v="San Francisco"/>
    <x v="1"/>
    <n v="94109"/>
    <s v="West"/>
    <s v="FUR-FU-10003274"/>
    <x v="0"/>
    <x v="5"/>
    <x v="245"/>
    <n v="5.28"/>
    <n v="3"/>
    <x v="0"/>
    <n v="2.3232000000000004"/>
  </r>
  <r>
    <n v="274"/>
    <x v="127"/>
    <x v="1"/>
    <x v="117"/>
    <d v="2012-07-31T00:00:00"/>
    <x v="2"/>
    <x v="66"/>
    <s v="Helen Andreada"/>
    <x v="0"/>
    <s v="United States"/>
    <s v="San Francisco"/>
    <x v="1"/>
    <n v="94109"/>
    <s v="West"/>
    <s v="OFF-BI-10002557"/>
    <x v="1"/>
    <x v="8"/>
    <x v="246"/>
    <n v="10.92"/>
    <n v="3"/>
    <x v="2"/>
    <n v="4.0949999999999989"/>
  </r>
  <r>
    <n v="275"/>
    <x v="128"/>
    <x v="3"/>
    <x v="118"/>
    <d v="2014-09-18T00:00:00"/>
    <x v="2"/>
    <x v="121"/>
    <s v="Barry Blumstein"/>
    <x v="1"/>
    <s v="United States"/>
    <s v="Inglewood"/>
    <x v="1"/>
    <n v="90301"/>
    <s v="West"/>
    <s v="OFF-PA-10002615"/>
    <x v="1"/>
    <x v="10"/>
    <x v="247"/>
    <n v="8.82"/>
    <n v="2"/>
    <x v="0"/>
    <n v="4.0571999999999999"/>
  </r>
  <r>
    <n v="276"/>
    <x v="128"/>
    <x v="3"/>
    <x v="118"/>
    <d v="2014-09-18T00:00:00"/>
    <x v="2"/>
    <x v="121"/>
    <s v="Barry Blumstein"/>
    <x v="1"/>
    <s v="United States"/>
    <s v="Inglewood"/>
    <x v="1"/>
    <n v="90301"/>
    <s v="West"/>
    <s v="OFF-AR-10001427"/>
    <x v="1"/>
    <x v="6"/>
    <x v="248"/>
    <n v="5.98"/>
    <n v="1"/>
    <x v="0"/>
    <n v="1.5548000000000002"/>
  </r>
  <r>
    <n v="277"/>
    <x v="129"/>
    <x v="3"/>
    <x v="119"/>
    <d v="2014-10-18T00:00:00"/>
    <x v="1"/>
    <x v="122"/>
    <s v="Andrew Gjertsen"/>
    <x v="1"/>
    <s v="United States"/>
    <s v="Philadelphia"/>
    <x v="9"/>
    <n v="19140"/>
    <s v="East"/>
    <s v="OFF-PA-10000673"/>
    <x v="1"/>
    <x v="10"/>
    <x v="249"/>
    <n v="11.648000000000001"/>
    <n v="2"/>
    <x v="2"/>
    <n v="4.0768000000000004"/>
  </r>
  <r>
    <n v="278"/>
    <x v="129"/>
    <x v="3"/>
    <x v="119"/>
    <d v="2014-10-18T00:00:00"/>
    <x v="1"/>
    <x v="122"/>
    <s v="Andrew Gjertsen"/>
    <x v="1"/>
    <s v="United States"/>
    <s v="Philadelphia"/>
    <x v="9"/>
    <n v="19140"/>
    <s v="East"/>
    <s v="OFF-PA-10004470"/>
    <x v="1"/>
    <x v="10"/>
    <x v="250"/>
    <n v="18.175999999999998"/>
    <n v="4"/>
    <x v="2"/>
    <n v="5.9071999999999987"/>
  </r>
  <r>
    <n v="279"/>
    <x v="129"/>
    <x v="3"/>
    <x v="119"/>
    <d v="2014-10-18T00:00:00"/>
    <x v="1"/>
    <x v="122"/>
    <s v="Andrew Gjertsen"/>
    <x v="1"/>
    <s v="United States"/>
    <s v="Philadelphia"/>
    <x v="9"/>
    <n v="19140"/>
    <s v="East"/>
    <s v="OFF-ST-10000876"/>
    <x v="1"/>
    <x v="4"/>
    <x v="251"/>
    <n v="59.712000000000003"/>
    <n v="6"/>
    <x v="2"/>
    <n v="5.9711999999999996"/>
  </r>
  <r>
    <n v="280"/>
    <x v="129"/>
    <x v="3"/>
    <x v="119"/>
    <d v="2014-10-18T00:00:00"/>
    <x v="1"/>
    <x v="122"/>
    <s v="Andrew Gjertsen"/>
    <x v="1"/>
    <s v="United States"/>
    <s v="Philadelphia"/>
    <x v="9"/>
    <n v="19140"/>
    <s v="East"/>
    <s v="OFF-LA-10002043"/>
    <x v="1"/>
    <x v="2"/>
    <x v="252"/>
    <n v="24.839999999999996"/>
    <n v="3"/>
    <x v="2"/>
    <n v="8.6940000000000008"/>
  </r>
  <r>
    <n v="281"/>
    <x v="130"/>
    <x v="1"/>
    <x v="120"/>
    <d v="2012-09-28T00:00:00"/>
    <x v="0"/>
    <x v="56"/>
    <s v="Steven Cartwright"/>
    <x v="0"/>
    <s v="United States"/>
    <s v="Houston"/>
    <x v="5"/>
    <n v="77070"/>
    <s v="Central"/>
    <s v="OFF-BI-10004967"/>
    <x v="1"/>
    <x v="8"/>
    <x v="253"/>
    <n v="2.0799999999999996"/>
    <n v="5"/>
    <x v="3"/>
    <n v="-3.4320000000000004"/>
  </r>
  <r>
    <n v="282"/>
    <x v="130"/>
    <x v="1"/>
    <x v="120"/>
    <d v="2012-09-28T00:00:00"/>
    <x v="0"/>
    <x v="56"/>
    <s v="Steven Cartwright"/>
    <x v="0"/>
    <s v="United States"/>
    <s v="Houston"/>
    <x v="5"/>
    <n v="77070"/>
    <s v="Central"/>
    <s v="TEC-PH-10001760"/>
    <x v="2"/>
    <x v="7"/>
    <x v="254"/>
    <n v="1114.4000000000001"/>
    <n v="7"/>
    <x v="2"/>
    <n v="376.11"/>
  </r>
  <r>
    <n v="283"/>
    <x v="131"/>
    <x v="1"/>
    <x v="121"/>
    <d v="2012-11-06T00:00:00"/>
    <x v="1"/>
    <x v="123"/>
    <s v="Jas O'Carroll"/>
    <x v="0"/>
    <s v="United States"/>
    <s v="Los Angeles"/>
    <x v="1"/>
    <n v="90004"/>
    <s v="West"/>
    <s v="FUR-TA-10002903"/>
    <x v="0"/>
    <x v="3"/>
    <x v="255"/>
    <n v="1038.8399999999999"/>
    <n v="5"/>
    <x v="2"/>
    <n v="51.942000000000007"/>
  </r>
  <r>
    <n v="284"/>
    <x v="132"/>
    <x v="1"/>
    <x v="120"/>
    <d v="2012-10-02T00:00:00"/>
    <x v="1"/>
    <x v="14"/>
    <s v="Tracy Blumstein"/>
    <x v="0"/>
    <s v="United States"/>
    <s v="Portland"/>
    <x v="21"/>
    <n v="97206"/>
    <s v="West"/>
    <s v="OFF-PA-10000474"/>
    <x v="1"/>
    <x v="10"/>
    <x v="33"/>
    <n v="141.76"/>
    <n v="5"/>
    <x v="2"/>
    <n v="47.843999999999994"/>
  </r>
  <r>
    <n v="285"/>
    <x v="132"/>
    <x v="1"/>
    <x v="120"/>
    <d v="2012-10-02T00:00:00"/>
    <x v="1"/>
    <x v="14"/>
    <s v="Tracy Blumstein"/>
    <x v="0"/>
    <s v="United States"/>
    <s v="Portland"/>
    <x v="21"/>
    <n v="97206"/>
    <s v="West"/>
    <s v="TEC-AC-10001956"/>
    <x v="2"/>
    <x v="11"/>
    <x v="256"/>
    <n v="239.80000000000004"/>
    <n v="5"/>
    <x v="2"/>
    <n v="47.959999999999987"/>
  </r>
  <r>
    <n v="286"/>
    <x v="132"/>
    <x v="1"/>
    <x v="120"/>
    <d v="2012-10-02T00:00:00"/>
    <x v="1"/>
    <x v="14"/>
    <s v="Tracy Blumstein"/>
    <x v="0"/>
    <s v="United States"/>
    <s v="Portland"/>
    <x v="21"/>
    <n v="97206"/>
    <s v="West"/>
    <s v="OFF-PA-10004100"/>
    <x v="1"/>
    <x v="10"/>
    <x v="257"/>
    <n v="31.104000000000006"/>
    <n v="6"/>
    <x v="2"/>
    <n v="10.8864"/>
  </r>
  <r>
    <n v="287"/>
    <x v="133"/>
    <x v="0"/>
    <x v="122"/>
    <d v="2013-12-21T00:00:00"/>
    <x v="0"/>
    <x v="124"/>
    <s v="Alan Haines"/>
    <x v="1"/>
    <s v="United States"/>
    <s v="Tamarac"/>
    <x v="2"/>
    <n v="33319"/>
    <s v="South"/>
    <s v="OFF-BI-10000778"/>
    <x v="1"/>
    <x v="8"/>
    <x v="258"/>
    <n v="254.05800000000002"/>
    <n v="7"/>
    <x v="6"/>
    <n v="-169.3719999999999"/>
  </r>
  <r>
    <n v="288"/>
    <x v="133"/>
    <x v="0"/>
    <x v="122"/>
    <d v="2013-12-21T00:00:00"/>
    <x v="0"/>
    <x v="124"/>
    <s v="Alan Haines"/>
    <x v="1"/>
    <s v="United States"/>
    <s v="Tamarac"/>
    <x v="2"/>
    <n v="33319"/>
    <s v="South"/>
    <s v="OFF-AP-10002684"/>
    <x v="1"/>
    <x v="9"/>
    <x v="165"/>
    <n v="194.52800000000002"/>
    <n v="2"/>
    <x v="2"/>
    <n v="24.315999999999974"/>
  </r>
  <r>
    <n v="289"/>
    <x v="133"/>
    <x v="0"/>
    <x v="122"/>
    <d v="2013-12-21T00:00:00"/>
    <x v="0"/>
    <x v="124"/>
    <s v="Alan Haines"/>
    <x v="1"/>
    <s v="United States"/>
    <s v="Tamarac"/>
    <x v="2"/>
    <n v="33319"/>
    <s v="South"/>
    <s v="OFF-SU-10000646"/>
    <x v="1"/>
    <x v="14"/>
    <x v="259"/>
    <n v="961.48000000000013"/>
    <n v="5"/>
    <x v="2"/>
    <n v="-204.31449999999995"/>
  </r>
  <r>
    <n v="290"/>
    <x v="134"/>
    <x v="0"/>
    <x v="73"/>
    <d v="2013-11-25T00:00:00"/>
    <x v="0"/>
    <x v="125"/>
    <s v="Nick Zandusky"/>
    <x v="2"/>
    <s v="United States"/>
    <s v="Columbus"/>
    <x v="24"/>
    <n v="43229"/>
    <s v="East"/>
    <s v="OFF-FA-10002983"/>
    <x v="1"/>
    <x v="13"/>
    <x v="260"/>
    <n v="19.096"/>
    <n v="7"/>
    <x v="2"/>
    <n v="6.6835999999999993"/>
  </r>
  <r>
    <n v="291"/>
    <x v="134"/>
    <x v="0"/>
    <x v="73"/>
    <d v="2013-11-25T00:00:00"/>
    <x v="0"/>
    <x v="125"/>
    <s v="Nick Zandusky"/>
    <x v="2"/>
    <s v="United States"/>
    <s v="Columbus"/>
    <x v="24"/>
    <n v="43229"/>
    <s v="East"/>
    <s v="OFF-LA-10004689"/>
    <x v="1"/>
    <x v="2"/>
    <x v="261"/>
    <n v="18.496000000000002"/>
    <n v="8"/>
    <x v="2"/>
    <n v="6.2423999999999999"/>
  </r>
  <r>
    <n v="292"/>
    <x v="134"/>
    <x v="0"/>
    <x v="73"/>
    <d v="2013-11-25T00:00:00"/>
    <x v="0"/>
    <x v="125"/>
    <s v="Nick Zandusky"/>
    <x v="2"/>
    <s v="United States"/>
    <s v="Columbus"/>
    <x v="24"/>
    <n v="43229"/>
    <s v="East"/>
    <s v="TEC-AC-10002001"/>
    <x v="2"/>
    <x v="11"/>
    <x v="262"/>
    <n v="255.98400000000004"/>
    <n v="2"/>
    <x v="2"/>
    <n v="54.396600000000007"/>
  </r>
  <r>
    <n v="293"/>
    <x v="134"/>
    <x v="0"/>
    <x v="73"/>
    <d v="2013-11-25T00:00:00"/>
    <x v="0"/>
    <x v="125"/>
    <s v="Nick Zandusky"/>
    <x v="2"/>
    <s v="United States"/>
    <s v="Columbus"/>
    <x v="24"/>
    <n v="43229"/>
    <s v="East"/>
    <s v="FUR-BO-10004709"/>
    <x v="0"/>
    <x v="0"/>
    <x v="263"/>
    <n v="86.97"/>
    <n v="3"/>
    <x v="5"/>
    <n v="-48.703199999999995"/>
  </r>
  <r>
    <n v="294"/>
    <x v="135"/>
    <x v="2"/>
    <x v="58"/>
    <d v="2011-12-28T00:00:00"/>
    <x v="2"/>
    <x v="126"/>
    <s v="Kelly Lampkin"/>
    <x v="1"/>
    <s v="United States"/>
    <s v="Colorado Springs"/>
    <x v="22"/>
    <n v="80906"/>
    <s v="West"/>
    <s v="FUR-FU-10004091"/>
    <x v="0"/>
    <x v="5"/>
    <x v="264"/>
    <n v="300.416"/>
    <n v="8"/>
    <x v="2"/>
    <n v="78.859200000000001"/>
  </r>
  <r>
    <n v="295"/>
    <x v="135"/>
    <x v="2"/>
    <x v="58"/>
    <d v="2011-12-28T00:00:00"/>
    <x v="2"/>
    <x v="126"/>
    <s v="Kelly Lampkin"/>
    <x v="1"/>
    <s v="United States"/>
    <s v="Colorado Springs"/>
    <x v="22"/>
    <n v="80906"/>
    <s v="West"/>
    <s v="FUR-CH-10001891"/>
    <x v="0"/>
    <x v="1"/>
    <x v="265"/>
    <n v="230.35200000000003"/>
    <n v="3"/>
    <x v="2"/>
    <n v="20.155800000000013"/>
  </r>
  <r>
    <n v="296"/>
    <x v="135"/>
    <x v="2"/>
    <x v="58"/>
    <d v="2011-12-28T00:00:00"/>
    <x v="2"/>
    <x v="126"/>
    <s v="Kelly Lampkin"/>
    <x v="1"/>
    <s v="United States"/>
    <s v="Colorado Springs"/>
    <x v="22"/>
    <n v="80906"/>
    <s v="West"/>
    <s v="FUR-FU-10002918"/>
    <x v="0"/>
    <x v="5"/>
    <x v="266"/>
    <n v="218.35200000000003"/>
    <n v="3"/>
    <x v="2"/>
    <n v="-24.564599999999999"/>
  </r>
  <r>
    <n v="297"/>
    <x v="135"/>
    <x v="2"/>
    <x v="58"/>
    <d v="2011-12-28T00:00:00"/>
    <x v="2"/>
    <x v="126"/>
    <s v="Kelly Lampkin"/>
    <x v="1"/>
    <s v="United States"/>
    <s v="Colorado Springs"/>
    <x v="22"/>
    <n v="80906"/>
    <s v="West"/>
    <s v="OFF-BI-10004593"/>
    <x v="1"/>
    <x v="8"/>
    <x v="267"/>
    <n v="78.600000000000009"/>
    <n v="5"/>
    <x v="6"/>
    <n v="-62.88000000000001"/>
  </r>
  <r>
    <n v="298"/>
    <x v="135"/>
    <x v="2"/>
    <x v="58"/>
    <d v="2011-12-28T00:00:00"/>
    <x v="2"/>
    <x v="126"/>
    <s v="Kelly Lampkin"/>
    <x v="1"/>
    <s v="United States"/>
    <s v="Colorado Springs"/>
    <x v="22"/>
    <n v="80906"/>
    <s v="West"/>
    <s v="OFF-FA-10004854"/>
    <x v="1"/>
    <x v="13"/>
    <x v="268"/>
    <n v="27.552000000000003"/>
    <n v="3"/>
    <x v="2"/>
    <n v="9.2987999999999964"/>
  </r>
  <r>
    <n v="299"/>
    <x v="136"/>
    <x v="0"/>
    <x v="99"/>
    <d v="2013-11-04T00:00:00"/>
    <x v="1"/>
    <x v="63"/>
    <s v="Jonathan Doherty"/>
    <x v="1"/>
    <s v="United States"/>
    <s v="Belleville"/>
    <x v="30"/>
    <n v="7109"/>
    <s v="East"/>
    <s v="OFF-PA-10002105"/>
    <x v="1"/>
    <x v="10"/>
    <x v="269"/>
    <n v="32.400000000000006"/>
    <n v="5"/>
    <x v="0"/>
    <n v="15.552000000000001"/>
  </r>
  <r>
    <n v="300"/>
    <x v="136"/>
    <x v="0"/>
    <x v="99"/>
    <d v="2013-11-04T00:00:00"/>
    <x v="1"/>
    <x v="63"/>
    <s v="Jonathan Doherty"/>
    <x v="1"/>
    <s v="United States"/>
    <s v="Belleville"/>
    <x v="30"/>
    <n v="7109"/>
    <s v="East"/>
    <s v="OFF-ST-10002756"/>
    <x v="1"/>
    <x v="4"/>
    <x v="270"/>
    <n v="1082.48"/>
    <n v="8"/>
    <x v="0"/>
    <n v="10.824800000000096"/>
  </r>
  <r>
    <n v="301"/>
    <x v="136"/>
    <x v="0"/>
    <x v="99"/>
    <d v="2013-11-04T00:00:00"/>
    <x v="1"/>
    <x v="63"/>
    <s v="Jonathan Doherty"/>
    <x v="1"/>
    <s v="United States"/>
    <s v="Belleville"/>
    <x v="30"/>
    <n v="7109"/>
    <s v="East"/>
    <s v="OFF-PA-10004243"/>
    <x v="1"/>
    <x v="10"/>
    <x v="271"/>
    <n v="56.91"/>
    <n v="3"/>
    <x v="0"/>
    <n v="27.316799999999997"/>
  </r>
  <r>
    <n v="302"/>
    <x v="136"/>
    <x v="0"/>
    <x v="99"/>
    <d v="2013-11-04T00:00:00"/>
    <x v="1"/>
    <x v="63"/>
    <s v="Jonathan Doherty"/>
    <x v="1"/>
    <s v="United States"/>
    <s v="Belleville"/>
    <x v="30"/>
    <n v="7109"/>
    <s v="East"/>
    <s v="FUR-FU-10001861"/>
    <x v="0"/>
    <x v="5"/>
    <x v="272"/>
    <n v="77.599999999999994"/>
    <n v="4"/>
    <x v="0"/>
    <n v="38.023999999999994"/>
  </r>
  <r>
    <n v="303"/>
    <x v="136"/>
    <x v="0"/>
    <x v="99"/>
    <d v="2013-11-04T00:00:00"/>
    <x v="1"/>
    <x v="63"/>
    <s v="Jonathan Doherty"/>
    <x v="1"/>
    <s v="United States"/>
    <s v="Belleville"/>
    <x v="30"/>
    <n v="7109"/>
    <s v="East"/>
    <s v="OFF-BI-10002706"/>
    <x v="1"/>
    <x v="8"/>
    <x v="273"/>
    <n v="14.28"/>
    <n v="1"/>
    <x v="0"/>
    <n v="6.5687999999999995"/>
  </r>
  <r>
    <n v="304"/>
    <x v="137"/>
    <x v="3"/>
    <x v="123"/>
    <d v="2014-11-24T00:00:00"/>
    <x v="1"/>
    <x v="101"/>
    <s v="Jonathan Howell"/>
    <x v="0"/>
    <s v="United States"/>
    <s v="Chicago"/>
    <x v="10"/>
    <n v="60623"/>
    <s v="Central"/>
    <s v="FUR-TA-10002533"/>
    <x v="0"/>
    <x v="3"/>
    <x v="274"/>
    <n v="219.07500000000002"/>
    <n v="3"/>
    <x v="5"/>
    <n v="-131.44500000000005"/>
  </r>
  <r>
    <n v="305"/>
    <x v="138"/>
    <x v="1"/>
    <x v="124"/>
    <d v="2012-05-09T00:00:00"/>
    <x v="0"/>
    <x v="127"/>
    <s v="Alan Schoenberger"/>
    <x v="1"/>
    <s v="United States"/>
    <s v="New York City"/>
    <x v="15"/>
    <n v="10024"/>
    <s v="East"/>
    <s v="FUR-FU-10002671"/>
    <x v="0"/>
    <x v="5"/>
    <x v="275"/>
    <n v="26.8"/>
    <n v="2"/>
    <x v="0"/>
    <n v="12.863999999999999"/>
  </r>
  <r>
    <n v="306"/>
    <x v="139"/>
    <x v="2"/>
    <x v="125"/>
    <d v="2012-01-04T00:00:00"/>
    <x v="1"/>
    <x v="33"/>
    <s v="Ken Brennan"/>
    <x v="1"/>
    <s v="United States"/>
    <s v="Taylor"/>
    <x v="12"/>
    <n v="48180"/>
    <s v="Central"/>
    <s v="OFF-AR-10003651"/>
    <x v="1"/>
    <x v="6"/>
    <x v="276"/>
    <n v="9.84"/>
    <n v="3"/>
    <x v="0"/>
    <n v="2.8535999999999988"/>
  </r>
  <r>
    <n v="307"/>
    <x v="140"/>
    <x v="2"/>
    <x v="106"/>
    <d v="2011-06-06T00:00:00"/>
    <x v="1"/>
    <x v="128"/>
    <s v="Corey Roper"/>
    <x v="2"/>
    <s v="United States"/>
    <s v="Lakewood"/>
    <x v="30"/>
    <n v="8701"/>
    <s v="East"/>
    <s v="OFF-BI-10001072"/>
    <x v="1"/>
    <x v="8"/>
    <x v="277"/>
    <n v="45.480000000000004"/>
    <n v="3"/>
    <x v="0"/>
    <n v="20.9208"/>
  </r>
  <r>
    <n v="308"/>
    <x v="140"/>
    <x v="2"/>
    <x v="106"/>
    <d v="2011-06-06T00:00:00"/>
    <x v="1"/>
    <x v="128"/>
    <s v="Corey Roper"/>
    <x v="2"/>
    <s v="United States"/>
    <s v="Lakewood"/>
    <x v="30"/>
    <n v="8701"/>
    <s v="East"/>
    <s v="OFF-AR-10002135"/>
    <x v="1"/>
    <x v="6"/>
    <x v="278"/>
    <n v="289.20000000000005"/>
    <n v="6"/>
    <x v="0"/>
    <n v="83.867999999999967"/>
  </r>
  <r>
    <n v="309"/>
    <x v="141"/>
    <x v="3"/>
    <x v="4"/>
    <d v="2014-04-18T00:00:00"/>
    <x v="2"/>
    <x v="129"/>
    <s v="Shahid Hopkins"/>
    <x v="0"/>
    <s v="United States"/>
    <s v="Arlington"/>
    <x v="17"/>
    <n v="22204"/>
    <s v="South"/>
    <s v="OFF-AR-10002804"/>
    <x v="1"/>
    <x v="6"/>
    <x v="279"/>
    <n v="4.8899999999999997"/>
    <n v="1"/>
    <x v="0"/>
    <n v="2.0049000000000001"/>
  </r>
  <r>
    <n v="310"/>
    <x v="142"/>
    <x v="0"/>
    <x v="126"/>
    <d v="2013-09-15T00:00:00"/>
    <x v="0"/>
    <x v="130"/>
    <s v="Ben Peterman"/>
    <x v="1"/>
    <s v="United States"/>
    <s v="Arvada"/>
    <x v="22"/>
    <n v="80004"/>
    <s v="West"/>
    <s v="FUR-FU-10001918"/>
    <x v="0"/>
    <x v="5"/>
    <x v="280"/>
    <n v="15.136000000000003"/>
    <n v="4"/>
    <x v="2"/>
    <n v="3.5948000000000011"/>
  </r>
  <r>
    <n v="311"/>
    <x v="142"/>
    <x v="0"/>
    <x v="126"/>
    <d v="2013-09-15T00:00:00"/>
    <x v="0"/>
    <x v="130"/>
    <s v="Ben Peterman"/>
    <x v="1"/>
    <s v="United States"/>
    <s v="Arvada"/>
    <x v="22"/>
    <n v="80004"/>
    <s v="West"/>
    <s v="FUR-CH-10004086"/>
    <x v="0"/>
    <x v="1"/>
    <x v="281"/>
    <n v="466.76800000000003"/>
    <n v="2"/>
    <x v="2"/>
    <n v="52.511399999999981"/>
  </r>
  <r>
    <n v="312"/>
    <x v="142"/>
    <x v="0"/>
    <x v="126"/>
    <d v="2013-09-15T00:00:00"/>
    <x v="0"/>
    <x v="130"/>
    <s v="Ben Peterman"/>
    <x v="1"/>
    <s v="United States"/>
    <s v="Arvada"/>
    <x v="22"/>
    <n v="80004"/>
    <s v="West"/>
    <s v="FUR-FU-10001756"/>
    <x v="0"/>
    <x v="5"/>
    <x v="282"/>
    <n v="15.231999999999999"/>
    <n v="1"/>
    <x v="2"/>
    <n v="1.7135999999999978"/>
  </r>
  <r>
    <n v="313"/>
    <x v="142"/>
    <x v="0"/>
    <x v="126"/>
    <d v="2013-09-15T00:00:00"/>
    <x v="0"/>
    <x v="130"/>
    <s v="Ben Peterman"/>
    <x v="1"/>
    <s v="United States"/>
    <s v="Arvada"/>
    <x v="22"/>
    <n v="80004"/>
    <s v="West"/>
    <s v="OFF-LA-10000634"/>
    <x v="1"/>
    <x v="2"/>
    <x v="283"/>
    <n v="6.2640000000000002"/>
    <n v="3"/>
    <x v="2"/>
    <n v="2.0358000000000001"/>
  </r>
  <r>
    <n v="314"/>
    <x v="143"/>
    <x v="2"/>
    <x v="127"/>
    <d v="2011-10-03T00:00:00"/>
    <x v="1"/>
    <x v="131"/>
    <s v="Thomas Seio"/>
    <x v="1"/>
    <s v="United States"/>
    <s v="Hackensack"/>
    <x v="30"/>
    <n v="7601"/>
    <s v="East"/>
    <s v="FUR-FU-10001588"/>
    <x v="0"/>
    <x v="5"/>
    <x v="284"/>
    <n v="87.539999999999992"/>
    <n v="3"/>
    <x v="0"/>
    <n v="37.642200000000003"/>
  </r>
  <r>
    <n v="315"/>
    <x v="144"/>
    <x v="2"/>
    <x v="128"/>
    <d v="2011-08-16T00:00:00"/>
    <x v="1"/>
    <x v="132"/>
    <s v="Andy Gerbode"/>
    <x v="1"/>
    <s v="United States"/>
    <s v="Saint Petersburg"/>
    <x v="2"/>
    <n v="33710"/>
    <s v="South"/>
    <s v="TEC-PH-10002398"/>
    <x v="2"/>
    <x v="7"/>
    <x v="285"/>
    <n v="178.38400000000001"/>
    <n v="2"/>
    <x v="2"/>
    <n v="22.297999999999973"/>
  </r>
  <r>
    <n v="316"/>
    <x v="144"/>
    <x v="2"/>
    <x v="128"/>
    <d v="2011-08-16T00:00:00"/>
    <x v="1"/>
    <x v="132"/>
    <s v="Andy Gerbode"/>
    <x v="1"/>
    <s v="United States"/>
    <s v="Saint Petersburg"/>
    <x v="2"/>
    <n v="33710"/>
    <s v="South"/>
    <s v="OFF-PA-10001937"/>
    <x v="1"/>
    <x v="10"/>
    <x v="286"/>
    <n v="15.552000000000003"/>
    <n v="3"/>
    <x v="2"/>
    <n v="5.4432"/>
  </r>
  <r>
    <n v="317"/>
    <x v="145"/>
    <x v="2"/>
    <x v="129"/>
    <d v="2011-12-30T00:00:00"/>
    <x v="2"/>
    <x v="133"/>
    <s v="Sung Pak"/>
    <x v="1"/>
    <s v="United States"/>
    <s v="Philadelphia"/>
    <x v="9"/>
    <n v="19143"/>
    <s v="East"/>
    <s v="OFF-AR-10003373"/>
    <x v="1"/>
    <x v="6"/>
    <x v="287"/>
    <n v="99.13600000000001"/>
    <n v="4"/>
    <x v="2"/>
    <n v="8.674399999999995"/>
  </r>
  <r>
    <n v="318"/>
    <x v="146"/>
    <x v="2"/>
    <x v="130"/>
    <d v="2011-11-09T00:00:00"/>
    <x v="1"/>
    <x v="134"/>
    <s v="Nathan Mautz"/>
    <x v="2"/>
    <s v="United States"/>
    <s v="New York City"/>
    <x v="15"/>
    <n v="10024"/>
    <s v="East"/>
    <s v="FUR-CH-10002602"/>
    <x v="0"/>
    <x v="1"/>
    <x v="288"/>
    <n v="135.88200000000001"/>
    <n v="1"/>
    <x v="9"/>
    <n v="24.156800000000004"/>
  </r>
  <r>
    <n v="319"/>
    <x v="146"/>
    <x v="2"/>
    <x v="130"/>
    <d v="2011-11-09T00:00:00"/>
    <x v="1"/>
    <x v="134"/>
    <s v="Nathan Mautz"/>
    <x v="2"/>
    <s v="United States"/>
    <s v="New York City"/>
    <x v="15"/>
    <n v="10024"/>
    <s v="East"/>
    <s v="TEC-MA-10002927"/>
    <x v="2"/>
    <x v="15"/>
    <x v="289"/>
    <n v="3991.98"/>
    <n v="2"/>
    <x v="0"/>
    <n v="1995.99"/>
  </r>
  <r>
    <n v="320"/>
    <x v="146"/>
    <x v="2"/>
    <x v="130"/>
    <d v="2011-11-09T00:00:00"/>
    <x v="1"/>
    <x v="134"/>
    <s v="Nathan Mautz"/>
    <x v="2"/>
    <s v="United States"/>
    <s v="New York City"/>
    <x v="15"/>
    <n v="10024"/>
    <s v="East"/>
    <s v="TEC-PH-10004093"/>
    <x v="2"/>
    <x v="7"/>
    <x v="40"/>
    <n v="275.94"/>
    <n v="6"/>
    <x v="0"/>
    <n v="80.022599999999997"/>
  </r>
  <r>
    <n v="321"/>
    <x v="146"/>
    <x v="2"/>
    <x v="130"/>
    <d v="2011-11-09T00:00:00"/>
    <x v="1"/>
    <x v="134"/>
    <s v="Nathan Mautz"/>
    <x v="2"/>
    <s v="United States"/>
    <s v="New York City"/>
    <x v="15"/>
    <n v="10024"/>
    <s v="East"/>
    <s v="TEC-AC-10000892"/>
    <x v="2"/>
    <x v="11"/>
    <x v="290"/>
    <n v="360"/>
    <n v="4"/>
    <x v="0"/>
    <n v="129.6"/>
  </r>
  <r>
    <n v="322"/>
    <x v="146"/>
    <x v="2"/>
    <x v="130"/>
    <d v="2011-11-09T00:00:00"/>
    <x v="1"/>
    <x v="134"/>
    <s v="Nathan Mautz"/>
    <x v="2"/>
    <s v="United States"/>
    <s v="New York City"/>
    <x v="15"/>
    <n v="10024"/>
    <s v="East"/>
    <s v="OFF-ST-10002974"/>
    <x v="1"/>
    <x v="4"/>
    <x v="123"/>
    <n v="43.57"/>
    <n v="1"/>
    <x v="0"/>
    <n v="13.070999999999998"/>
  </r>
  <r>
    <n v="323"/>
    <x v="147"/>
    <x v="2"/>
    <x v="111"/>
    <d v="2011-09-24T00:00:00"/>
    <x v="1"/>
    <x v="135"/>
    <s v="Frank Atkinson"/>
    <x v="1"/>
    <s v="United States"/>
    <s v="Long Beach"/>
    <x v="1"/>
    <n v="90805"/>
    <s v="West"/>
    <s v="OFF-FA-10000624"/>
    <x v="1"/>
    <x v="13"/>
    <x v="291"/>
    <n v="7.16"/>
    <n v="2"/>
    <x v="0"/>
    <n v="3.58"/>
  </r>
  <r>
    <n v="324"/>
    <x v="148"/>
    <x v="0"/>
    <x v="131"/>
    <d v="2013-04-28T00:00:00"/>
    <x v="1"/>
    <x v="136"/>
    <s v="Grace Kelly"/>
    <x v="1"/>
    <s v="United States"/>
    <s v="Hesperia"/>
    <x v="1"/>
    <n v="92345"/>
    <s v="West"/>
    <s v="OFF-BI-10004593"/>
    <x v="1"/>
    <x v="8"/>
    <x v="267"/>
    <n v="251.52"/>
    <n v="6"/>
    <x v="2"/>
    <n v="81.744"/>
  </r>
  <r>
    <n v="325"/>
    <x v="148"/>
    <x v="0"/>
    <x v="131"/>
    <d v="2013-04-28T00:00:00"/>
    <x v="1"/>
    <x v="136"/>
    <s v="Grace Kelly"/>
    <x v="1"/>
    <s v="United States"/>
    <s v="Hesperia"/>
    <x v="1"/>
    <n v="92345"/>
    <s v="West"/>
    <s v="TEC-AC-10001908"/>
    <x v="2"/>
    <x v="11"/>
    <x v="292"/>
    <n v="99.99"/>
    <n v="1"/>
    <x v="0"/>
    <n v="34.996499999999997"/>
  </r>
  <r>
    <n v="326"/>
    <x v="149"/>
    <x v="3"/>
    <x v="132"/>
    <d v="2014-11-06T00:00:00"/>
    <x v="0"/>
    <x v="137"/>
    <s v="Don Jones"/>
    <x v="1"/>
    <s v="United States"/>
    <s v="Murfreesboro"/>
    <x v="18"/>
    <n v="37130"/>
    <s v="South"/>
    <s v="FUR-FU-10001967"/>
    <x v="0"/>
    <x v="5"/>
    <x v="293"/>
    <n v="15.991999999999999"/>
    <n v="1"/>
    <x v="2"/>
    <n v="0.99949999999999894"/>
  </r>
  <r>
    <n v="327"/>
    <x v="150"/>
    <x v="0"/>
    <x v="133"/>
    <d v="2013-09-02T00:00:00"/>
    <x v="2"/>
    <x v="138"/>
    <s v="Patrick O'Brill"/>
    <x v="0"/>
    <s v="United States"/>
    <s v="Philadelphia"/>
    <x v="9"/>
    <n v="19143"/>
    <s v="East"/>
    <s v="TEC-PH-10003645"/>
    <x v="2"/>
    <x v="7"/>
    <x v="294"/>
    <n v="290.89800000000002"/>
    <n v="3"/>
    <x v="10"/>
    <n v="-67.876199999999997"/>
  </r>
  <r>
    <n v="328"/>
    <x v="150"/>
    <x v="0"/>
    <x v="133"/>
    <d v="2013-09-02T00:00:00"/>
    <x v="2"/>
    <x v="138"/>
    <s v="Patrick O'Brill"/>
    <x v="0"/>
    <s v="United States"/>
    <s v="Philadelphia"/>
    <x v="9"/>
    <n v="19143"/>
    <s v="East"/>
    <s v="OFF-ST-10000675"/>
    <x v="1"/>
    <x v="4"/>
    <x v="295"/>
    <n v="54.224000000000004"/>
    <n v="2"/>
    <x v="2"/>
    <n v="3.3889999999999993"/>
  </r>
  <r>
    <n v="329"/>
    <x v="150"/>
    <x v="0"/>
    <x v="133"/>
    <d v="2013-09-02T00:00:00"/>
    <x v="2"/>
    <x v="138"/>
    <s v="Patrick O'Brill"/>
    <x v="0"/>
    <s v="United States"/>
    <s v="Philadelphia"/>
    <x v="9"/>
    <n v="19143"/>
    <s v="East"/>
    <s v="FUR-CH-10003312"/>
    <x v="0"/>
    <x v="1"/>
    <x v="296"/>
    <n v="786.74400000000003"/>
    <n v="4"/>
    <x v="4"/>
    <n v="-258.50160000000011"/>
  </r>
  <r>
    <n v="330"/>
    <x v="150"/>
    <x v="0"/>
    <x v="133"/>
    <d v="2013-09-02T00:00:00"/>
    <x v="2"/>
    <x v="138"/>
    <s v="Patrick O'Brill"/>
    <x v="0"/>
    <s v="United States"/>
    <s v="Philadelphia"/>
    <x v="9"/>
    <n v="19143"/>
    <s v="East"/>
    <s v="OFF-LA-10001074"/>
    <x v="1"/>
    <x v="2"/>
    <x v="297"/>
    <n v="100.24000000000001"/>
    <n v="10"/>
    <x v="2"/>
    <n v="33.830999999999989"/>
  </r>
  <r>
    <n v="331"/>
    <x v="150"/>
    <x v="0"/>
    <x v="133"/>
    <d v="2013-09-02T00:00:00"/>
    <x v="2"/>
    <x v="138"/>
    <s v="Patrick O'Brill"/>
    <x v="0"/>
    <s v="United States"/>
    <s v="Philadelphia"/>
    <x v="9"/>
    <n v="19143"/>
    <s v="East"/>
    <s v="OFF-BI-10001524"/>
    <x v="1"/>
    <x v="8"/>
    <x v="298"/>
    <n v="37.76400000000001"/>
    <n v="6"/>
    <x v="6"/>
    <n v="-27.693600000000004"/>
  </r>
  <r>
    <n v="332"/>
    <x v="151"/>
    <x v="0"/>
    <x v="134"/>
    <d v="2013-04-30T00:00:00"/>
    <x v="0"/>
    <x v="139"/>
    <s v="John Lucas"/>
    <x v="0"/>
    <s v="United States"/>
    <s v="Philadelphia"/>
    <x v="9"/>
    <n v="19134"/>
    <s v="East"/>
    <s v="TEC-PH-10004614"/>
    <x v="2"/>
    <x v="7"/>
    <x v="299"/>
    <n v="82.8"/>
    <n v="2"/>
    <x v="10"/>
    <n v="-20.700000000000003"/>
  </r>
  <r>
    <n v="333"/>
    <x v="151"/>
    <x v="0"/>
    <x v="134"/>
    <d v="2013-04-30T00:00:00"/>
    <x v="0"/>
    <x v="139"/>
    <s v="John Lucas"/>
    <x v="0"/>
    <s v="United States"/>
    <s v="Philadelphia"/>
    <x v="9"/>
    <n v="19134"/>
    <s v="East"/>
    <s v="OFF-BI-10001153"/>
    <x v="1"/>
    <x v="8"/>
    <x v="300"/>
    <n v="20.724000000000004"/>
    <n v="2"/>
    <x v="6"/>
    <n v="-13.815999999999995"/>
  </r>
  <r>
    <n v="334"/>
    <x v="151"/>
    <x v="0"/>
    <x v="134"/>
    <d v="2013-04-30T00:00:00"/>
    <x v="0"/>
    <x v="139"/>
    <s v="John Lucas"/>
    <x v="0"/>
    <s v="United States"/>
    <s v="Philadelphia"/>
    <x v="9"/>
    <n v="19134"/>
    <s v="East"/>
    <s v="OFF-BI-10001982"/>
    <x v="1"/>
    <x v="8"/>
    <x v="301"/>
    <n v="4.8960000000000008"/>
    <n v="3"/>
    <x v="6"/>
    <n v="-3.4271999999999991"/>
  </r>
  <r>
    <n v="335"/>
    <x v="152"/>
    <x v="1"/>
    <x v="135"/>
    <d v="2012-09-04T00:00:00"/>
    <x v="0"/>
    <x v="140"/>
    <s v="Doug Bickford"/>
    <x v="0"/>
    <s v="United States"/>
    <s v="Los Angeles"/>
    <x v="1"/>
    <n v="90045"/>
    <s v="West"/>
    <s v="OFF-BI-10001922"/>
    <x v="1"/>
    <x v="8"/>
    <x v="302"/>
    <n v="4.7520000000000007"/>
    <n v="1"/>
    <x v="2"/>
    <n v="1.6037999999999997"/>
  </r>
  <r>
    <n v="336"/>
    <x v="152"/>
    <x v="1"/>
    <x v="135"/>
    <d v="2012-09-04T00:00:00"/>
    <x v="0"/>
    <x v="140"/>
    <s v="Doug Bickford"/>
    <x v="0"/>
    <s v="United States"/>
    <s v="Los Angeles"/>
    <x v="1"/>
    <n v="90045"/>
    <s v="West"/>
    <s v="TEC-CO-10001449"/>
    <x v="2"/>
    <x v="16"/>
    <x v="303"/>
    <n v="959.98400000000004"/>
    <n v="2"/>
    <x v="2"/>
    <n v="335.99440000000004"/>
  </r>
  <r>
    <n v="337"/>
    <x v="152"/>
    <x v="1"/>
    <x v="135"/>
    <d v="2012-09-04T00:00:00"/>
    <x v="0"/>
    <x v="140"/>
    <s v="Doug Bickford"/>
    <x v="0"/>
    <s v="United States"/>
    <s v="Los Angeles"/>
    <x v="1"/>
    <n v="90045"/>
    <s v="West"/>
    <s v="OFF-BI-10004140"/>
    <x v="1"/>
    <x v="8"/>
    <x v="304"/>
    <n v="14.368000000000002"/>
    <n v="4"/>
    <x v="2"/>
    <n v="4.4899999999999984"/>
  </r>
  <r>
    <n v="338"/>
    <x v="153"/>
    <x v="2"/>
    <x v="136"/>
    <d v="2011-07-17T00:00:00"/>
    <x v="1"/>
    <x v="141"/>
    <s v="Alyssa Crouse"/>
    <x v="1"/>
    <s v="United States"/>
    <s v="San Francisco"/>
    <x v="1"/>
    <n v="94122"/>
    <s v="West"/>
    <s v="OFF-BI-10003314"/>
    <x v="1"/>
    <x v="8"/>
    <x v="305"/>
    <n v="7.7120000000000006"/>
    <n v="2"/>
    <x v="2"/>
    <n v="2.7956000000000003"/>
  </r>
  <r>
    <n v="339"/>
    <x v="153"/>
    <x v="2"/>
    <x v="136"/>
    <d v="2011-07-17T00:00:00"/>
    <x v="1"/>
    <x v="141"/>
    <s v="Alyssa Crouse"/>
    <x v="1"/>
    <s v="United States"/>
    <s v="San Francisco"/>
    <x v="1"/>
    <n v="94122"/>
    <s v="West"/>
    <s v="FUR-TA-10004575"/>
    <x v="0"/>
    <x v="3"/>
    <x v="306"/>
    <n v="698.35200000000009"/>
    <n v="3"/>
    <x v="2"/>
    <n v="-17.458800000000053"/>
  </r>
  <r>
    <n v="340"/>
    <x v="154"/>
    <x v="1"/>
    <x v="137"/>
    <d v="2012-06-26T00:00:00"/>
    <x v="0"/>
    <x v="107"/>
    <s v="Ken Lonsdale"/>
    <x v="0"/>
    <s v="United States"/>
    <s v="Layton"/>
    <x v="7"/>
    <n v="84041"/>
    <s v="West"/>
    <s v="OFF-FA-10000490"/>
    <x v="1"/>
    <x v="13"/>
    <x v="307"/>
    <n v="4.96"/>
    <n v="4"/>
    <x v="0"/>
    <n v="2.3311999999999999"/>
  </r>
  <r>
    <n v="341"/>
    <x v="155"/>
    <x v="2"/>
    <x v="138"/>
    <d v="2011-04-17T00:00:00"/>
    <x v="0"/>
    <x v="63"/>
    <s v="Jonathan Doherty"/>
    <x v="1"/>
    <s v="United States"/>
    <s v="Philadelphia"/>
    <x v="9"/>
    <n v="19140"/>
    <s v="East"/>
    <s v="OFF-AR-10000122"/>
    <x v="1"/>
    <x v="6"/>
    <x v="308"/>
    <n v="17.856000000000002"/>
    <n v="4"/>
    <x v="2"/>
    <n v="1.1159999999999979"/>
  </r>
  <r>
    <n v="342"/>
    <x v="155"/>
    <x v="2"/>
    <x v="138"/>
    <d v="2011-04-17T00:00:00"/>
    <x v="0"/>
    <x v="63"/>
    <s v="Jonathan Doherty"/>
    <x v="1"/>
    <s v="United States"/>
    <s v="Philadelphia"/>
    <x v="9"/>
    <n v="19140"/>
    <s v="East"/>
    <s v="OFF-BI-10003656"/>
    <x v="1"/>
    <x v="8"/>
    <x v="13"/>
    <n v="509.97000000000008"/>
    <n v="10"/>
    <x v="6"/>
    <n v="-407.97599999999989"/>
  </r>
  <r>
    <n v="343"/>
    <x v="155"/>
    <x v="2"/>
    <x v="138"/>
    <d v="2011-04-17T00:00:00"/>
    <x v="0"/>
    <x v="63"/>
    <s v="Jonathan Doherty"/>
    <x v="1"/>
    <s v="United States"/>
    <s v="Philadelphia"/>
    <x v="9"/>
    <n v="19140"/>
    <s v="East"/>
    <s v="OFF-FA-10002780"/>
    <x v="1"/>
    <x v="13"/>
    <x v="33"/>
    <n v="30.991999999999997"/>
    <n v="13"/>
    <x v="2"/>
    <n v="10.072399999999996"/>
  </r>
  <r>
    <n v="344"/>
    <x v="155"/>
    <x v="2"/>
    <x v="138"/>
    <d v="2011-04-17T00:00:00"/>
    <x v="0"/>
    <x v="63"/>
    <s v="Jonathan Doherty"/>
    <x v="1"/>
    <s v="United States"/>
    <s v="Philadelphia"/>
    <x v="9"/>
    <n v="19140"/>
    <s v="East"/>
    <s v="TEC-PH-10000702"/>
    <x v="2"/>
    <x v="7"/>
    <x v="309"/>
    <n v="71.927999999999997"/>
    <n v="12"/>
    <x v="10"/>
    <n v="8.3915999999999897"/>
  </r>
  <r>
    <n v="345"/>
    <x v="156"/>
    <x v="1"/>
    <x v="139"/>
    <d v="2012-12-24T00:00:00"/>
    <x v="1"/>
    <x v="79"/>
    <s v="Chad Sievert"/>
    <x v="0"/>
    <s v="United States"/>
    <s v="Austin"/>
    <x v="5"/>
    <n v="78745"/>
    <s v="Central"/>
    <s v="OFF-ST-10000107"/>
    <x v="1"/>
    <x v="4"/>
    <x v="17"/>
    <n v="88.800000000000011"/>
    <n v="4"/>
    <x v="2"/>
    <n v="-2.2200000000000131"/>
  </r>
  <r>
    <n v="346"/>
    <x v="157"/>
    <x v="3"/>
    <x v="140"/>
    <d v="2014-06-20T00:00:00"/>
    <x v="1"/>
    <x v="142"/>
    <s v="Clay Cheatham"/>
    <x v="0"/>
    <s v="United States"/>
    <s v="San Francisco"/>
    <x v="1"/>
    <n v="94122"/>
    <s v="West"/>
    <s v="TEC-PH-10002293"/>
    <x v="2"/>
    <x v="7"/>
    <x v="126"/>
    <n v="47.975999999999999"/>
    <n v="3"/>
    <x v="2"/>
    <n v="4.7976000000000028"/>
  </r>
  <r>
    <n v="347"/>
    <x v="158"/>
    <x v="3"/>
    <x v="141"/>
    <d v="2014-07-13T00:00:00"/>
    <x v="1"/>
    <x v="143"/>
    <s v="Tamara Dahlen"/>
    <x v="0"/>
    <s v="United States"/>
    <s v="Lowell"/>
    <x v="31"/>
    <n v="1852"/>
    <s v="East"/>
    <s v="OFF-AR-10004027"/>
    <x v="1"/>
    <x v="6"/>
    <x v="182"/>
    <n v="7.5600000000000005"/>
    <n v="3"/>
    <x v="0"/>
    <n v="3.0996000000000006"/>
  </r>
  <r>
    <n v="348"/>
    <x v="158"/>
    <x v="3"/>
    <x v="141"/>
    <d v="2014-07-13T00:00:00"/>
    <x v="1"/>
    <x v="143"/>
    <s v="Tamara Dahlen"/>
    <x v="0"/>
    <s v="United States"/>
    <s v="Lowell"/>
    <x v="31"/>
    <n v="1852"/>
    <s v="East"/>
    <s v="OFF-PA-10000249"/>
    <x v="1"/>
    <x v="10"/>
    <x v="33"/>
    <n v="24.56"/>
    <n v="2"/>
    <x v="0"/>
    <n v="11.543199999999999"/>
  </r>
  <r>
    <n v="349"/>
    <x v="158"/>
    <x v="3"/>
    <x v="141"/>
    <d v="2014-07-13T00:00:00"/>
    <x v="1"/>
    <x v="143"/>
    <s v="Tamara Dahlen"/>
    <x v="0"/>
    <s v="United States"/>
    <s v="Lowell"/>
    <x v="31"/>
    <n v="1852"/>
    <s v="East"/>
    <s v="OFF-AR-10001374"/>
    <x v="1"/>
    <x v="6"/>
    <x v="310"/>
    <n v="12.96"/>
    <n v="2"/>
    <x v="0"/>
    <n v="4.1471999999999998"/>
  </r>
  <r>
    <n v="350"/>
    <x v="159"/>
    <x v="0"/>
    <x v="142"/>
    <d v="2013-09-04T00:00:00"/>
    <x v="2"/>
    <x v="144"/>
    <s v="Adam Bellavance"/>
    <x v="2"/>
    <s v="United States"/>
    <s v="New York City"/>
    <x v="15"/>
    <n v="10009"/>
    <s v="East"/>
    <s v="TEC-AC-10000290"/>
    <x v="2"/>
    <x v="11"/>
    <x v="232"/>
    <n v="6.79"/>
    <n v="1"/>
    <x v="0"/>
    <n v="2.3086000000000002"/>
  </r>
  <r>
    <n v="351"/>
    <x v="159"/>
    <x v="0"/>
    <x v="142"/>
    <d v="2013-09-04T00:00:00"/>
    <x v="2"/>
    <x v="144"/>
    <s v="Adam Bellavance"/>
    <x v="2"/>
    <s v="United States"/>
    <s v="New York City"/>
    <x v="15"/>
    <n v="10009"/>
    <s v="East"/>
    <s v="OFF-PA-10001970"/>
    <x v="1"/>
    <x v="10"/>
    <x v="311"/>
    <n v="24.56"/>
    <n v="2"/>
    <x v="0"/>
    <n v="11.543199999999999"/>
  </r>
  <r>
    <n v="352"/>
    <x v="159"/>
    <x v="0"/>
    <x v="142"/>
    <d v="2013-09-04T00:00:00"/>
    <x v="2"/>
    <x v="144"/>
    <s v="Adam Bellavance"/>
    <x v="2"/>
    <s v="United States"/>
    <s v="New York City"/>
    <x v="15"/>
    <n v="10009"/>
    <s v="East"/>
    <s v="OFF-BI-10002160"/>
    <x v="1"/>
    <x v="8"/>
    <x v="312"/>
    <n v="3.048"/>
    <n v="1"/>
    <x v="2"/>
    <n v="1.0668"/>
  </r>
  <r>
    <n v="353"/>
    <x v="159"/>
    <x v="0"/>
    <x v="142"/>
    <d v="2013-09-04T00:00:00"/>
    <x v="2"/>
    <x v="144"/>
    <s v="Adam Bellavance"/>
    <x v="2"/>
    <s v="United States"/>
    <s v="New York City"/>
    <x v="15"/>
    <n v="10009"/>
    <s v="East"/>
    <s v="OFF-PA-10001970"/>
    <x v="1"/>
    <x v="10"/>
    <x v="311"/>
    <n v="49.12"/>
    <n v="4"/>
    <x v="0"/>
    <n v="23.086399999999998"/>
  </r>
  <r>
    <n v="354"/>
    <x v="159"/>
    <x v="0"/>
    <x v="142"/>
    <d v="2013-09-04T00:00:00"/>
    <x v="2"/>
    <x v="144"/>
    <s v="Adam Bellavance"/>
    <x v="2"/>
    <s v="United States"/>
    <s v="New York City"/>
    <x v="15"/>
    <n v="10009"/>
    <s v="East"/>
    <s v="OFF-BI-10004995"/>
    <x v="1"/>
    <x v="8"/>
    <x v="313"/>
    <n v="4355.1680000000006"/>
    <n v="4"/>
    <x v="2"/>
    <n v="1415.4295999999997"/>
  </r>
  <r>
    <n v="355"/>
    <x v="160"/>
    <x v="0"/>
    <x v="143"/>
    <d v="2013-04-14T00:00:00"/>
    <x v="1"/>
    <x v="145"/>
    <s v="Jeremy Lonsdale"/>
    <x v="0"/>
    <s v="United States"/>
    <s v="New York City"/>
    <x v="15"/>
    <n v="10035"/>
    <s v="East"/>
    <s v="FUR-BO-10002268"/>
    <x v="0"/>
    <x v="0"/>
    <x v="314"/>
    <n v="388.70400000000006"/>
    <n v="6"/>
    <x v="2"/>
    <n v="-4.8588000000000022"/>
  </r>
  <r>
    <n v="356"/>
    <x v="160"/>
    <x v="0"/>
    <x v="143"/>
    <d v="2013-04-14T00:00:00"/>
    <x v="1"/>
    <x v="145"/>
    <s v="Jeremy Lonsdale"/>
    <x v="0"/>
    <s v="United States"/>
    <s v="New York City"/>
    <x v="15"/>
    <n v="10035"/>
    <s v="East"/>
    <s v="OFF-EN-10001137"/>
    <x v="1"/>
    <x v="12"/>
    <x v="315"/>
    <n v="8.26"/>
    <n v="2"/>
    <x v="0"/>
    <n v="3.7995999999999999"/>
  </r>
  <r>
    <n v="357"/>
    <x v="160"/>
    <x v="0"/>
    <x v="143"/>
    <d v="2013-04-14T00:00:00"/>
    <x v="1"/>
    <x v="145"/>
    <s v="Jeremy Lonsdale"/>
    <x v="0"/>
    <s v="United States"/>
    <s v="New York City"/>
    <x v="15"/>
    <n v="10035"/>
    <s v="East"/>
    <s v="OFF-AR-10002399"/>
    <x v="1"/>
    <x v="6"/>
    <x v="316"/>
    <n v="17.04"/>
    <n v="4"/>
    <x v="0"/>
    <n v="6.9863999999999997"/>
  </r>
  <r>
    <n v="358"/>
    <x v="160"/>
    <x v="0"/>
    <x v="143"/>
    <d v="2013-04-14T00:00:00"/>
    <x v="1"/>
    <x v="145"/>
    <s v="Jeremy Lonsdale"/>
    <x v="0"/>
    <s v="United States"/>
    <s v="New York City"/>
    <x v="15"/>
    <n v="10035"/>
    <s v="East"/>
    <s v="OFF-PA-10002713"/>
    <x v="1"/>
    <x v="10"/>
    <x v="317"/>
    <n v="34.4"/>
    <n v="5"/>
    <x v="0"/>
    <n v="15.823999999999998"/>
  </r>
  <r>
    <n v="359"/>
    <x v="161"/>
    <x v="0"/>
    <x v="131"/>
    <d v="2013-04-29T00:00:00"/>
    <x v="1"/>
    <x v="96"/>
    <s v="Heather Kirkland"/>
    <x v="1"/>
    <s v="United States"/>
    <s v="Charlotte"/>
    <x v="3"/>
    <n v="28205"/>
    <s v="South"/>
    <s v="OFF-PA-10002666"/>
    <x v="1"/>
    <x v="10"/>
    <x v="186"/>
    <n v="36.240000000000009"/>
    <n v="5"/>
    <x v="2"/>
    <n v="11.324999999999996"/>
  </r>
  <r>
    <n v="360"/>
    <x v="162"/>
    <x v="3"/>
    <x v="144"/>
    <d v="2014-03-12T00:00:00"/>
    <x v="2"/>
    <x v="146"/>
    <s v="Victoria Brennan"/>
    <x v="1"/>
    <s v="United States"/>
    <s v="Columbus"/>
    <x v="32"/>
    <n v="31907"/>
    <s v="South"/>
    <s v="OFF-AP-10001124"/>
    <x v="1"/>
    <x v="9"/>
    <x v="318"/>
    <n v="647.84"/>
    <n v="8"/>
    <x v="0"/>
    <n v="168.4384"/>
  </r>
  <r>
    <n v="361"/>
    <x v="162"/>
    <x v="3"/>
    <x v="144"/>
    <d v="2014-03-12T00:00:00"/>
    <x v="2"/>
    <x v="146"/>
    <s v="Victoria Brennan"/>
    <x v="1"/>
    <s v="United States"/>
    <s v="Columbus"/>
    <x v="32"/>
    <n v="31907"/>
    <s v="South"/>
    <s v="OFF-LA-10001158"/>
    <x v="1"/>
    <x v="2"/>
    <x v="319"/>
    <n v="20.7"/>
    <n v="2"/>
    <x v="0"/>
    <n v="9.9359999999999999"/>
  </r>
  <r>
    <n v="362"/>
    <x v="163"/>
    <x v="3"/>
    <x v="145"/>
    <d v="2014-10-02T00:00:00"/>
    <x v="1"/>
    <x v="147"/>
    <s v="Katrina Willman"/>
    <x v="0"/>
    <s v="United States"/>
    <s v="New York City"/>
    <x v="15"/>
    <n v="10009"/>
    <s v="East"/>
    <s v="OFF-LA-10001158"/>
    <x v="1"/>
    <x v="2"/>
    <x v="319"/>
    <n v="20.7"/>
    <n v="2"/>
    <x v="0"/>
    <n v="9.9359999999999999"/>
  </r>
  <r>
    <n v="363"/>
    <x v="163"/>
    <x v="3"/>
    <x v="145"/>
    <d v="2014-10-02T00:00:00"/>
    <x v="1"/>
    <x v="147"/>
    <s v="Katrina Willman"/>
    <x v="0"/>
    <s v="United States"/>
    <s v="New York City"/>
    <x v="15"/>
    <n v="10009"/>
    <s v="East"/>
    <s v="FUR-CH-10000785"/>
    <x v="0"/>
    <x v="1"/>
    <x v="320"/>
    <n v="488.64600000000002"/>
    <n v="3"/>
    <x v="9"/>
    <n v="86.870400000000004"/>
  </r>
  <r>
    <n v="364"/>
    <x v="163"/>
    <x v="3"/>
    <x v="145"/>
    <d v="2014-10-02T00:00:00"/>
    <x v="1"/>
    <x v="147"/>
    <s v="Katrina Willman"/>
    <x v="0"/>
    <s v="United States"/>
    <s v="New York City"/>
    <x v="15"/>
    <n v="10009"/>
    <s v="East"/>
    <s v="OFF-AR-10003732"/>
    <x v="1"/>
    <x v="6"/>
    <x v="321"/>
    <n v="5.56"/>
    <n v="2"/>
    <x v="0"/>
    <n v="1.4455999999999998"/>
  </r>
  <r>
    <n v="365"/>
    <x v="163"/>
    <x v="3"/>
    <x v="145"/>
    <d v="2014-10-02T00:00:00"/>
    <x v="1"/>
    <x v="147"/>
    <s v="Katrina Willman"/>
    <x v="0"/>
    <s v="United States"/>
    <s v="New York City"/>
    <x v="15"/>
    <n v="10009"/>
    <s v="East"/>
    <s v="FUR-FU-10000023"/>
    <x v="0"/>
    <x v="5"/>
    <x v="322"/>
    <n v="47.12"/>
    <n v="8"/>
    <x v="0"/>
    <n v="20.732800000000001"/>
  </r>
  <r>
    <n v="366"/>
    <x v="164"/>
    <x v="2"/>
    <x v="146"/>
    <d v="2011-09-29T00:00:00"/>
    <x v="1"/>
    <x v="148"/>
    <s v="Julia Dunbar"/>
    <x v="0"/>
    <s v="United States"/>
    <s v="San Francisco"/>
    <x v="1"/>
    <n v="94109"/>
    <s v="West"/>
    <s v="OFF-ST-10001713"/>
    <x v="1"/>
    <x v="4"/>
    <x v="45"/>
    <n v="211.96"/>
    <n v="4"/>
    <x v="0"/>
    <n v="8.4783999999999935"/>
  </r>
  <r>
    <n v="367"/>
    <x v="165"/>
    <x v="0"/>
    <x v="147"/>
    <d v="2013-10-22T00:00:00"/>
    <x v="3"/>
    <x v="149"/>
    <s v="Michael Kennedy"/>
    <x v="1"/>
    <s v="United States"/>
    <s v="Manchester"/>
    <x v="29"/>
    <n v="6040"/>
    <s v="East"/>
    <s v="OFF-BI-10002412"/>
    <x v="1"/>
    <x v="8"/>
    <x v="323"/>
    <n v="23.2"/>
    <n v="4"/>
    <x v="0"/>
    <n v="10.44"/>
  </r>
  <r>
    <n v="368"/>
    <x v="165"/>
    <x v="0"/>
    <x v="147"/>
    <d v="2013-10-22T00:00:00"/>
    <x v="3"/>
    <x v="149"/>
    <s v="Michael Kennedy"/>
    <x v="1"/>
    <s v="United States"/>
    <s v="Manchester"/>
    <x v="29"/>
    <n v="6040"/>
    <s v="East"/>
    <s v="OFF-SU-10001225"/>
    <x v="1"/>
    <x v="14"/>
    <x v="33"/>
    <n v="7.36"/>
    <n v="2"/>
    <x v="0"/>
    <n v="0.14719999999999978"/>
  </r>
  <r>
    <n v="369"/>
    <x v="165"/>
    <x v="0"/>
    <x v="147"/>
    <d v="2013-10-22T00:00:00"/>
    <x v="3"/>
    <x v="149"/>
    <s v="Michael Kennedy"/>
    <x v="1"/>
    <s v="United States"/>
    <s v="Manchester"/>
    <x v="29"/>
    <n v="6040"/>
    <s v="East"/>
    <s v="OFF-ST-10002406"/>
    <x v="1"/>
    <x v="4"/>
    <x v="324"/>
    <n v="104.79"/>
    <n v="7"/>
    <x v="0"/>
    <n v="29.341200000000008"/>
  </r>
  <r>
    <n v="370"/>
    <x v="165"/>
    <x v="0"/>
    <x v="147"/>
    <d v="2013-10-22T00:00:00"/>
    <x v="3"/>
    <x v="149"/>
    <s v="Michael Kennedy"/>
    <x v="1"/>
    <s v="United States"/>
    <s v="Manchester"/>
    <x v="29"/>
    <n v="6040"/>
    <s v="East"/>
    <s v="FUR-BO-10002545"/>
    <x v="0"/>
    <x v="0"/>
    <x v="37"/>
    <n v="1043.92"/>
    <n v="4"/>
    <x v="0"/>
    <n v="271.41920000000005"/>
  </r>
  <r>
    <n v="371"/>
    <x v="166"/>
    <x v="3"/>
    <x v="148"/>
    <d v="2014-06-05T00:00:00"/>
    <x v="1"/>
    <x v="150"/>
    <s v="Guy Thornton"/>
    <x v="0"/>
    <s v="United States"/>
    <s v="Harlingen"/>
    <x v="5"/>
    <n v="78550"/>
    <s v="Central"/>
    <s v="OFF-PA-10002036"/>
    <x v="1"/>
    <x v="10"/>
    <x v="325"/>
    <n v="25.920000000000005"/>
    <n v="5"/>
    <x v="2"/>
    <n v="9.3960000000000008"/>
  </r>
  <r>
    <n v="372"/>
    <x v="166"/>
    <x v="3"/>
    <x v="148"/>
    <d v="2014-06-05T00:00:00"/>
    <x v="1"/>
    <x v="150"/>
    <s v="Guy Thornton"/>
    <x v="0"/>
    <s v="United States"/>
    <s v="Harlingen"/>
    <x v="5"/>
    <n v="78550"/>
    <s v="Central"/>
    <s v="OFF-ST-10002205"/>
    <x v="1"/>
    <x v="4"/>
    <x v="326"/>
    <n v="53.424000000000007"/>
    <n v="3"/>
    <x v="2"/>
    <n v="4.6746000000000016"/>
  </r>
  <r>
    <n v="373"/>
    <x v="167"/>
    <x v="2"/>
    <x v="149"/>
    <d v="2011-07-27T00:00:00"/>
    <x v="1"/>
    <x v="151"/>
    <s v="Arthur Gainer"/>
    <x v="0"/>
    <s v="United States"/>
    <s v="Tucson"/>
    <x v="16"/>
    <n v="85705"/>
    <s v="West"/>
    <s v="OFF-BI-10001982"/>
    <x v="1"/>
    <x v="8"/>
    <x v="301"/>
    <n v="8.1600000000000019"/>
    <n v="5"/>
    <x v="6"/>
    <n v="-5.7119999999999997"/>
  </r>
  <r>
    <n v="374"/>
    <x v="167"/>
    <x v="2"/>
    <x v="149"/>
    <d v="2011-07-27T00:00:00"/>
    <x v="1"/>
    <x v="151"/>
    <s v="Arthur Gainer"/>
    <x v="0"/>
    <s v="United States"/>
    <s v="Tucson"/>
    <x v="16"/>
    <n v="85705"/>
    <s v="West"/>
    <s v="TEC-AC-10003911"/>
    <x v="2"/>
    <x v="11"/>
    <x v="327"/>
    <n v="1023.9360000000001"/>
    <n v="8"/>
    <x v="2"/>
    <n v="179.1887999999999"/>
  </r>
  <r>
    <n v="375"/>
    <x v="167"/>
    <x v="2"/>
    <x v="149"/>
    <d v="2011-07-27T00:00:00"/>
    <x v="1"/>
    <x v="151"/>
    <s v="Arthur Gainer"/>
    <x v="0"/>
    <s v="United States"/>
    <s v="Tucson"/>
    <x v="16"/>
    <n v="85705"/>
    <s v="West"/>
    <s v="OFF-AR-10000658"/>
    <x v="1"/>
    <x v="6"/>
    <x v="328"/>
    <n v="9.24"/>
    <n v="1"/>
    <x v="2"/>
    <n v="0.92399999999999993"/>
  </r>
  <r>
    <n v="376"/>
    <x v="167"/>
    <x v="2"/>
    <x v="149"/>
    <d v="2011-07-27T00:00:00"/>
    <x v="1"/>
    <x v="151"/>
    <s v="Arthur Gainer"/>
    <x v="0"/>
    <s v="United States"/>
    <s v="Tucson"/>
    <x v="16"/>
    <n v="85705"/>
    <s v="West"/>
    <s v="TEC-AC-10002076"/>
    <x v="2"/>
    <x v="11"/>
    <x v="329"/>
    <n v="479.04"/>
    <n v="10"/>
    <x v="2"/>
    <n v="-29.940000000000012"/>
  </r>
  <r>
    <n v="377"/>
    <x v="168"/>
    <x v="0"/>
    <x v="150"/>
    <d v="2013-10-02T00:00:00"/>
    <x v="2"/>
    <x v="152"/>
    <s v="Muhammed MacIntyre"/>
    <x v="1"/>
    <s v="United States"/>
    <s v="Quincy"/>
    <x v="10"/>
    <n v="62301"/>
    <s v="Central"/>
    <s v="OFF-PA-10003039"/>
    <x v="1"/>
    <x v="10"/>
    <x v="330"/>
    <n v="99.13600000000001"/>
    <n v="4"/>
    <x v="2"/>
    <n v="30.979999999999993"/>
  </r>
  <r>
    <n v="378"/>
    <x v="169"/>
    <x v="3"/>
    <x v="151"/>
    <d v="2014-09-02T00:00:00"/>
    <x v="1"/>
    <x v="153"/>
    <s v="Allen Rosenblatt"/>
    <x v="1"/>
    <s v="United States"/>
    <s v="Franklin"/>
    <x v="31"/>
    <n v="2038"/>
    <s v="East"/>
    <s v="FUR-TA-10004915"/>
    <x v="0"/>
    <x v="3"/>
    <x v="331"/>
    <n v="1488.4239999999998"/>
    <n v="7"/>
    <x v="4"/>
    <n v="-297.68479999999983"/>
  </r>
  <r>
    <n v="379"/>
    <x v="170"/>
    <x v="1"/>
    <x v="152"/>
    <d v="2012-05-05T00:00:00"/>
    <x v="1"/>
    <x v="154"/>
    <s v="Russell Applegate"/>
    <x v="0"/>
    <s v="United States"/>
    <s v="Houston"/>
    <x v="5"/>
    <n v="77095"/>
    <s v="Central"/>
    <s v="OFF-AP-10000696"/>
    <x v="1"/>
    <x v="9"/>
    <x v="332"/>
    <n v="8.6519999999999975"/>
    <n v="3"/>
    <x v="3"/>
    <n v="-20.332200000000007"/>
  </r>
  <r>
    <n v="380"/>
    <x v="170"/>
    <x v="1"/>
    <x v="152"/>
    <d v="2012-05-05T00:00:00"/>
    <x v="1"/>
    <x v="154"/>
    <s v="Russell Applegate"/>
    <x v="0"/>
    <s v="United States"/>
    <s v="Houston"/>
    <x v="5"/>
    <n v="77095"/>
    <s v="Central"/>
    <s v="OFF-ST-10003327"/>
    <x v="1"/>
    <x v="4"/>
    <x v="333"/>
    <n v="23.832000000000001"/>
    <n v="3"/>
    <x v="2"/>
    <n v="2.6810999999999954"/>
  </r>
  <r>
    <n v="381"/>
    <x v="170"/>
    <x v="1"/>
    <x v="152"/>
    <d v="2012-05-05T00:00:00"/>
    <x v="1"/>
    <x v="154"/>
    <s v="Russell Applegate"/>
    <x v="0"/>
    <s v="United States"/>
    <s v="Houston"/>
    <x v="5"/>
    <n v="77095"/>
    <s v="Central"/>
    <s v="OFF-BI-10000309"/>
    <x v="1"/>
    <x v="8"/>
    <x v="334"/>
    <n v="12.175999999999998"/>
    <n v="4"/>
    <x v="3"/>
    <n v="-18.872800000000009"/>
  </r>
  <r>
    <n v="382"/>
    <x v="171"/>
    <x v="0"/>
    <x v="99"/>
    <d v="2013-10-30T00:00:00"/>
    <x v="2"/>
    <x v="155"/>
    <s v="Alejandro Savely"/>
    <x v="1"/>
    <s v="United States"/>
    <s v="San Francisco"/>
    <x v="1"/>
    <n v="94109"/>
    <s v="West"/>
    <s v="OFF-PA-10004734"/>
    <x v="1"/>
    <x v="10"/>
    <x v="335"/>
    <n v="50.96"/>
    <n v="7"/>
    <x v="0"/>
    <n v="25.48"/>
  </r>
  <r>
    <n v="383"/>
    <x v="171"/>
    <x v="0"/>
    <x v="99"/>
    <d v="2013-10-30T00:00:00"/>
    <x v="2"/>
    <x v="155"/>
    <s v="Alejandro Savely"/>
    <x v="1"/>
    <s v="United States"/>
    <s v="San Francisco"/>
    <x v="1"/>
    <n v="94109"/>
    <s v="West"/>
    <s v="OFF-BI-10002225"/>
    <x v="1"/>
    <x v="8"/>
    <x v="336"/>
    <n v="49.536000000000001"/>
    <n v="3"/>
    <x v="2"/>
    <n v="17.337599999999998"/>
  </r>
  <r>
    <n v="384"/>
    <x v="172"/>
    <x v="1"/>
    <x v="153"/>
    <d v="2012-06-29T00:00:00"/>
    <x v="0"/>
    <x v="156"/>
    <s v="Laura Armstrong"/>
    <x v="1"/>
    <s v="United States"/>
    <s v="Taylor"/>
    <x v="12"/>
    <n v="48180"/>
    <s v="Central"/>
    <s v="TEC-AC-10004708"/>
    <x v="2"/>
    <x v="11"/>
    <x v="337"/>
    <n v="41.9"/>
    <n v="2"/>
    <x v="0"/>
    <n v="8.7989999999999995"/>
  </r>
  <r>
    <n v="385"/>
    <x v="173"/>
    <x v="1"/>
    <x v="154"/>
    <d v="2012-12-02T00:00:00"/>
    <x v="1"/>
    <x v="157"/>
    <s v="Denny Ordway"/>
    <x v="0"/>
    <s v="United States"/>
    <s v="Pembroke Pines"/>
    <x v="2"/>
    <n v="33024"/>
    <s v="South"/>
    <s v="FUR-TA-10000617"/>
    <x v="0"/>
    <x v="3"/>
    <x v="338"/>
    <n v="375.45750000000004"/>
    <n v="3"/>
    <x v="1"/>
    <n v="-157.00949999999997"/>
  </r>
  <r>
    <n v="386"/>
    <x v="173"/>
    <x v="1"/>
    <x v="154"/>
    <d v="2012-12-02T00:00:00"/>
    <x v="1"/>
    <x v="157"/>
    <s v="Denny Ordway"/>
    <x v="0"/>
    <s v="United States"/>
    <s v="Pembroke Pines"/>
    <x v="2"/>
    <n v="33024"/>
    <s v="South"/>
    <s v="TEC-AC-10002335"/>
    <x v="2"/>
    <x v="11"/>
    <x v="339"/>
    <n v="83.976000000000013"/>
    <n v="3"/>
    <x v="2"/>
    <n v="-1.049700000000005"/>
  </r>
  <r>
    <n v="387"/>
    <x v="174"/>
    <x v="1"/>
    <x v="155"/>
    <d v="2012-12-07T00:00:00"/>
    <x v="1"/>
    <x v="158"/>
    <s v="Dean Katz"/>
    <x v="1"/>
    <s v="United States"/>
    <s v="Philadelphia"/>
    <x v="9"/>
    <n v="19140"/>
    <s v="East"/>
    <s v="TEC-MA-10001681"/>
    <x v="2"/>
    <x v="15"/>
    <x v="340"/>
    <n v="482.34000000000003"/>
    <n v="4"/>
    <x v="6"/>
    <n v="-337.63799999999981"/>
  </r>
  <r>
    <n v="388"/>
    <x v="174"/>
    <x v="1"/>
    <x v="155"/>
    <d v="2012-12-07T00:00:00"/>
    <x v="1"/>
    <x v="158"/>
    <s v="Dean Katz"/>
    <x v="1"/>
    <s v="United States"/>
    <s v="Philadelphia"/>
    <x v="9"/>
    <n v="19140"/>
    <s v="East"/>
    <s v="FUR-FU-10001935"/>
    <x v="0"/>
    <x v="5"/>
    <x v="341"/>
    <n v="2.9600000000000004"/>
    <n v="1"/>
    <x v="2"/>
    <n v="0.77700000000000025"/>
  </r>
  <r>
    <n v="389"/>
    <x v="175"/>
    <x v="2"/>
    <x v="156"/>
    <d v="2011-11-26T00:00:00"/>
    <x v="2"/>
    <x v="159"/>
    <s v="Nathan Gelder"/>
    <x v="0"/>
    <s v="United States"/>
    <s v="Cincinnati"/>
    <x v="24"/>
    <n v="45231"/>
    <s v="East"/>
    <s v="OFF-AR-10004757"/>
    <x v="1"/>
    <x v="6"/>
    <x v="342"/>
    <n v="2.6240000000000001"/>
    <n v="1"/>
    <x v="2"/>
    <n v="0.42639999999999978"/>
  </r>
  <r>
    <n v="390"/>
    <x v="176"/>
    <x v="3"/>
    <x v="157"/>
    <d v="2014-12-16T00:00:00"/>
    <x v="1"/>
    <x v="160"/>
    <s v="Mike Vittorini"/>
    <x v="0"/>
    <s v="United States"/>
    <s v="New York City"/>
    <x v="15"/>
    <n v="10009"/>
    <s v="East"/>
    <s v="OFF-BI-10000050"/>
    <x v="1"/>
    <x v="8"/>
    <x v="343"/>
    <n v="23.36"/>
    <n v="4"/>
    <x v="2"/>
    <n v="7.8839999999999986"/>
  </r>
  <r>
    <n v="391"/>
    <x v="176"/>
    <x v="3"/>
    <x v="157"/>
    <d v="2014-12-16T00:00:00"/>
    <x v="1"/>
    <x v="160"/>
    <s v="Mike Vittorini"/>
    <x v="0"/>
    <s v="United States"/>
    <s v="New York City"/>
    <x v="15"/>
    <n v="10009"/>
    <s v="East"/>
    <s v="TEC-AC-10001998"/>
    <x v="2"/>
    <x v="11"/>
    <x v="84"/>
    <n v="39.979999999999997"/>
    <n v="2"/>
    <x v="0"/>
    <n v="13.593199999999996"/>
  </r>
  <r>
    <n v="392"/>
    <x v="177"/>
    <x v="2"/>
    <x v="158"/>
    <d v="2011-09-23T00:00:00"/>
    <x v="0"/>
    <x v="161"/>
    <s v="Jack Garza"/>
    <x v="0"/>
    <s v="United States"/>
    <s v="Des Moines"/>
    <x v="4"/>
    <n v="98198"/>
    <s v="West"/>
    <s v="TEC-PH-10003012"/>
    <x v="2"/>
    <x v="7"/>
    <x v="344"/>
    <n v="246.38400000000001"/>
    <n v="2"/>
    <x v="2"/>
    <n v="27.718199999999968"/>
  </r>
  <r>
    <n v="393"/>
    <x v="177"/>
    <x v="2"/>
    <x v="158"/>
    <d v="2011-09-23T00:00:00"/>
    <x v="0"/>
    <x v="161"/>
    <s v="Jack Garza"/>
    <x v="0"/>
    <s v="United States"/>
    <s v="Des Moines"/>
    <x v="4"/>
    <n v="98198"/>
    <s v="West"/>
    <s v="TEC-CO-10002313"/>
    <x v="2"/>
    <x v="16"/>
    <x v="345"/>
    <n v="1799.97"/>
    <n v="3"/>
    <x v="0"/>
    <n v="701.98829999999998"/>
  </r>
  <r>
    <n v="394"/>
    <x v="178"/>
    <x v="2"/>
    <x v="159"/>
    <d v="2011-06-10T00:00:00"/>
    <x v="0"/>
    <x v="162"/>
    <s v="Bart Pistole"/>
    <x v="1"/>
    <s v="United States"/>
    <s v="Peoria"/>
    <x v="10"/>
    <n v="61604"/>
    <s v="Central"/>
    <s v="OFF-BI-10003982"/>
    <x v="1"/>
    <x v="8"/>
    <x v="346"/>
    <n v="12.461999999999996"/>
    <n v="3"/>
    <x v="3"/>
    <n v="-20.5623"/>
  </r>
  <r>
    <n v="395"/>
    <x v="179"/>
    <x v="3"/>
    <x v="160"/>
    <d v="2014-07-06T00:00:00"/>
    <x v="1"/>
    <x v="163"/>
    <s v="Victor Preis"/>
    <x v="2"/>
    <s v="United States"/>
    <s v="Las Vegas"/>
    <x v="33"/>
    <n v="89115"/>
    <s v="West"/>
    <s v="OFF-BI-10004492"/>
    <x v="1"/>
    <x v="8"/>
    <x v="347"/>
    <n v="75.792000000000002"/>
    <n v="3"/>
    <x v="2"/>
    <n v="25.579799999999992"/>
  </r>
  <r>
    <n v="396"/>
    <x v="180"/>
    <x v="3"/>
    <x v="161"/>
    <d v="2014-10-20T00:00:00"/>
    <x v="0"/>
    <x v="164"/>
    <s v="Saphhira Shifley"/>
    <x v="1"/>
    <s v="United States"/>
    <s v="Warwick"/>
    <x v="34"/>
    <n v="2886"/>
    <s v="East"/>
    <s v="OFF-ST-10000798"/>
    <x v="1"/>
    <x v="4"/>
    <x v="348"/>
    <n v="49.96"/>
    <n v="2"/>
    <x v="0"/>
    <n v="9.4923999999999964"/>
  </r>
  <r>
    <n v="397"/>
    <x v="180"/>
    <x v="3"/>
    <x v="161"/>
    <d v="2014-10-20T00:00:00"/>
    <x v="0"/>
    <x v="164"/>
    <s v="Saphhira Shifley"/>
    <x v="1"/>
    <s v="United States"/>
    <s v="Warwick"/>
    <x v="34"/>
    <n v="2886"/>
    <s v="East"/>
    <s v="OFF-PA-10002552"/>
    <x v="1"/>
    <x v="10"/>
    <x v="349"/>
    <n v="12.96"/>
    <n v="2"/>
    <x v="0"/>
    <n v="6.2208000000000006"/>
  </r>
  <r>
    <n v="398"/>
    <x v="181"/>
    <x v="1"/>
    <x v="89"/>
    <d v="2012-11-04T00:00:00"/>
    <x v="1"/>
    <x v="6"/>
    <s v="Harold Pawlan"/>
    <x v="2"/>
    <s v="United States"/>
    <s v="Jackson"/>
    <x v="12"/>
    <n v="49201"/>
    <s v="Central"/>
    <s v="OFF-SU-10002573"/>
    <x v="1"/>
    <x v="14"/>
    <x v="350"/>
    <n v="70.12"/>
    <n v="4"/>
    <x v="0"/>
    <n v="21.035999999999994"/>
  </r>
  <r>
    <n v="399"/>
    <x v="182"/>
    <x v="0"/>
    <x v="162"/>
    <d v="2013-09-11T00:00:00"/>
    <x v="0"/>
    <x v="165"/>
    <s v="Anna Gayman"/>
    <x v="0"/>
    <s v="United States"/>
    <s v="Houston"/>
    <x v="5"/>
    <n v="77036"/>
    <s v="Central"/>
    <s v="OFF-ST-10001580"/>
    <x v="1"/>
    <x v="4"/>
    <x v="351"/>
    <n v="35.952000000000005"/>
    <n v="3"/>
    <x v="2"/>
    <n v="3.5951999999999984"/>
  </r>
  <r>
    <n v="400"/>
    <x v="182"/>
    <x v="0"/>
    <x v="162"/>
    <d v="2013-09-11T00:00:00"/>
    <x v="0"/>
    <x v="165"/>
    <s v="Anna Gayman"/>
    <x v="0"/>
    <s v="United States"/>
    <s v="Houston"/>
    <x v="5"/>
    <n v="77036"/>
    <s v="Central"/>
    <s v="FUR-BO-10004834"/>
    <x v="0"/>
    <x v="0"/>
    <x v="26"/>
    <n v="2396.2655999999997"/>
    <n v="4"/>
    <x v="8"/>
    <n v="-317.15280000000007"/>
  </r>
  <r>
    <n v="401"/>
    <x v="182"/>
    <x v="0"/>
    <x v="162"/>
    <d v="2013-09-11T00:00:00"/>
    <x v="0"/>
    <x v="165"/>
    <s v="Anna Gayman"/>
    <x v="0"/>
    <s v="United States"/>
    <s v="Houston"/>
    <x v="5"/>
    <n v="77036"/>
    <s v="Central"/>
    <s v="OFF-ST-10000934"/>
    <x v="1"/>
    <x v="4"/>
    <x v="352"/>
    <n v="131.136"/>
    <n v="4"/>
    <x v="2"/>
    <n v="-32.783999999999999"/>
  </r>
  <r>
    <n v="402"/>
    <x v="182"/>
    <x v="0"/>
    <x v="162"/>
    <d v="2013-09-11T00:00:00"/>
    <x v="0"/>
    <x v="165"/>
    <s v="Anna Gayman"/>
    <x v="0"/>
    <s v="United States"/>
    <s v="Houston"/>
    <x v="5"/>
    <n v="77036"/>
    <s v="Central"/>
    <s v="TEC-AC-10000158"/>
    <x v="2"/>
    <x v="11"/>
    <x v="353"/>
    <n v="57.584000000000003"/>
    <n v="2"/>
    <x v="2"/>
    <n v="0.71979999999999933"/>
  </r>
  <r>
    <n v="403"/>
    <x v="183"/>
    <x v="2"/>
    <x v="163"/>
    <d v="2011-12-26T00:00:00"/>
    <x v="2"/>
    <x v="166"/>
    <s v="Luke Foster"/>
    <x v="0"/>
    <s v="United States"/>
    <s v="Miami"/>
    <x v="2"/>
    <n v="33180"/>
    <s v="South"/>
    <s v="OFF-PA-10001947"/>
    <x v="1"/>
    <x v="10"/>
    <x v="354"/>
    <n v="9.5680000000000014"/>
    <n v="2"/>
    <x v="2"/>
    <n v="3.4683999999999999"/>
  </r>
  <r>
    <n v="404"/>
    <x v="184"/>
    <x v="2"/>
    <x v="164"/>
    <d v="2011-04-20T00:00:00"/>
    <x v="1"/>
    <x v="70"/>
    <s v="Stephanie Phelps"/>
    <x v="1"/>
    <s v="United States"/>
    <s v="Wilmington"/>
    <x v="3"/>
    <n v="28403"/>
    <s v="South"/>
    <s v="OFF-AR-10003478"/>
    <x v="1"/>
    <x v="6"/>
    <x v="355"/>
    <n v="39.072000000000003"/>
    <n v="6"/>
    <x v="2"/>
    <n v="9.7680000000000007"/>
  </r>
  <r>
    <n v="405"/>
    <x v="185"/>
    <x v="3"/>
    <x v="165"/>
    <d v="2014-12-30T00:00:00"/>
    <x v="1"/>
    <x v="167"/>
    <s v="Roy Französisch"/>
    <x v="0"/>
    <s v="United States"/>
    <s v="New York City"/>
    <x v="15"/>
    <n v="10024"/>
    <s v="East"/>
    <s v="OFF-AP-10004249"/>
    <x v="1"/>
    <x v="9"/>
    <x v="33"/>
    <n v="35.910000000000004"/>
    <n v="3"/>
    <x v="0"/>
    <n v="9.6956999999999987"/>
  </r>
  <r>
    <n v="406"/>
    <x v="186"/>
    <x v="3"/>
    <x v="166"/>
    <d v="2014-12-13T00:00:00"/>
    <x v="1"/>
    <x v="168"/>
    <s v="Keith Herrera"/>
    <x v="0"/>
    <s v="United States"/>
    <s v="San Francisco"/>
    <x v="1"/>
    <n v="94110"/>
    <s v="West"/>
    <s v="TEC-AC-10000158"/>
    <x v="2"/>
    <x v="11"/>
    <x v="353"/>
    <n v="179.95000000000002"/>
    <n v="5"/>
    <x v="0"/>
    <n v="37.789500000000004"/>
  </r>
  <r>
    <n v="407"/>
    <x v="186"/>
    <x v="3"/>
    <x v="166"/>
    <d v="2014-12-13T00:00:00"/>
    <x v="1"/>
    <x v="168"/>
    <s v="Keith Herrera"/>
    <x v="0"/>
    <s v="United States"/>
    <s v="San Francisco"/>
    <x v="1"/>
    <n v="94110"/>
    <s v="West"/>
    <s v="TEC-CO-10004115"/>
    <x v="2"/>
    <x v="16"/>
    <x v="356"/>
    <n v="1199.9760000000001"/>
    <n v="3"/>
    <x v="2"/>
    <n v="434.99130000000002"/>
  </r>
  <r>
    <n v="408"/>
    <x v="186"/>
    <x v="3"/>
    <x v="166"/>
    <d v="2014-12-13T00:00:00"/>
    <x v="1"/>
    <x v="168"/>
    <s v="Keith Herrera"/>
    <x v="0"/>
    <s v="United States"/>
    <s v="San Francisco"/>
    <x v="1"/>
    <n v="94110"/>
    <s v="West"/>
    <s v="OFF-PA-10003724"/>
    <x v="1"/>
    <x v="10"/>
    <x v="357"/>
    <n v="27.15"/>
    <n v="5"/>
    <x v="0"/>
    <n v="13.3035"/>
  </r>
  <r>
    <n v="409"/>
    <x v="186"/>
    <x v="3"/>
    <x v="166"/>
    <d v="2014-12-13T00:00:00"/>
    <x v="1"/>
    <x v="168"/>
    <s v="Keith Herrera"/>
    <x v="0"/>
    <s v="United States"/>
    <s v="San Francisco"/>
    <x v="1"/>
    <n v="94110"/>
    <s v="West"/>
    <s v="FUR-TA-10002041"/>
    <x v="0"/>
    <x v="3"/>
    <x v="358"/>
    <n v="1004.0239999999999"/>
    <n v="7"/>
    <x v="2"/>
    <n v="-112.95269999999994"/>
  </r>
  <r>
    <n v="410"/>
    <x v="186"/>
    <x v="3"/>
    <x v="166"/>
    <d v="2014-12-13T00:00:00"/>
    <x v="1"/>
    <x v="168"/>
    <s v="Keith Herrera"/>
    <x v="0"/>
    <s v="United States"/>
    <s v="San Francisco"/>
    <x v="1"/>
    <n v="94110"/>
    <s v="West"/>
    <s v="OFF-PA-10002893"/>
    <x v="1"/>
    <x v="10"/>
    <x v="359"/>
    <n v="9.68"/>
    <n v="1"/>
    <x v="0"/>
    <n v="4.6463999999999999"/>
  </r>
  <r>
    <n v="411"/>
    <x v="186"/>
    <x v="3"/>
    <x v="166"/>
    <d v="2014-12-13T00:00:00"/>
    <x v="1"/>
    <x v="168"/>
    <s v="Keith Herrera"/>
    <x v="0"/>
    <s v="United States"/>
    <s v="San Francisco"/>
    <x v="1"/>
    <n v="94110"/>
    <s v="West"/>
    <s v="OFF-LA-10003766"/>
    <x v="1"/>
    <x v="2"/>
    <x v="360"/>
    <n v="28.349999999999998"/>
    <n v="9"/>
    <x v="0"/>
    <n v="13.608000000000001"/>
  </r>
  <r>
    <n v="412"/>
    <x v="186"/>
    <x v="3"/>
    <x v="166"/>
    <d v="2014-12-13T00:00:00"/>
    <x v="1"/>
    <x v="168"/>
    <s v="Keith Herrera"/>
    <x v="0"/>
    <s v="United States"/>
    <s v="San Francisco"/>
    <x v="1"/>
    <n v="94110"/>
    <s v="West"/>
    <s v="OFF-PA-10001970"/>
    <x v="1"/>
    <x v="10"/>
    <x v="361"/>
    <n v="55.98"/>
    <n v="1"/>
    <x v="0"/>
    <n v="27.430199999999999"/>
  </r>
  <r>
    <n v="413"/>
    <x v="186"/>
    <x v="3"/>
    <x v="166"/>
    <d v="2014-12-13T00:00:00"/>
    <x v="1"/>
    <x v="168"/>
    <s v="Keith Herrera"/>
    <x v="0"/>
    <s v="United States"/>
    <s v="San Francisco"/>
    <x v="1"/>
    <n v="94110"/>
    <s v="West"/>
    <s v="FUR-BO-10001972"/>
    <x v="0"/>
    <x v="0"/>
    <x v="362"/>
    <n v="1336.829"/>
    <n v="13"/>
    <x v="11"/>
    <n v="31.454799999999949"/>
  </r>
  <r>
    <n v="414"/>
    <x v="186"/>
    <x v="3"/>
    <x v="166"/>
    <d v="2014-12-13T00:00:00"/>
    <x v="1"/>
    <x v="168"/>
    <s v="Keith Herrera"/>
    <x v="0"/>
    <s v="United States"/>
    <s v="San Francisco"/>
    <x v="1"/>
    <n v="94110"/>
    <s v="West"/>
    <s v="FUR-CH-10003956"/>
    <x v="0"/>
    <x v="1"/>
    <x v="363"/>
    <n v="113.56800000000001"/>
    <n v="2"/>
    <x v="2"/>
    <n v="-18.454800000000013"/>
  </r>
  <r>
    <n v="415"/>
    <x v="187"/>
    <x v="3"/>
    <x v="132"/>
    <d v="2014-11-08T00:00:00"/>
    <x v="1"/>
    <x v="169"/>
    <s v="Kimberly Carter"/>
    <x v="1"/>
    <s v="United States"/>
    <s v="Seattle"/>
    <x v="4"/>
    <n v="98105"/>
    <s v="West"/>
    <s v="OFF-PA-10000157"/>
    <x v="1"/>
    <x v="10"/>
    <x v="364"/>
    <n v="139.86000000000001"/>
    <n v="7"/>
    <x v="0"/>
    <n v="65.734199999999987"/>
  </r>
  <r>
    <n v="416"/>
    <x v="187"/>
    <x v="3"/>
    <x v="132"/>
    <d v="2014-11-08T00:00:00"/>
    <x v="1"/>
    <x v="169"/>
    <s v="Kimberly Carter"/>
    <x v="1"/>
    <s v="United States"/>
    <s v="Seattle"/>
    <x v="4"/>
    <n v="98105"/>
    <s v="West"/>
    <s v="FUR-CH-10001891"/>
    <x v="0"/>
    <x v="1"/>
    <x v="265"/>
    <n v="307.13600000000002"/>
    <n v="4"/>
    <x v="2"/>
    <n v="26.874400000000023"/>
  </r>
  <r>
    <n v="417"/>
    <x v="188"/>
    <x v="3"/>
    <x v="92"/>
    <d v="2014-06-29T00:00:00"/>
    <x v="1"/>
    <x v="170"/>
    <s v="Caroline Jumper"/>
    <x v="0"/>
    <s v="United States"/>
    <s v="Huntington Beach"/>
    <x v="1"/>
    <n v="92646"/>
    <s v="West"/>
    <s v="OFF-AR-10004344"/>
    <x v="1"/>
    <x v="6"/>
    <x v="365"/>
    <n v="95.92"/>
    <n v="8"/>
    <x v="0"/>
    <n v="25.898399999999995"/>
  </r>
  <r>
    <n v="418"/>
    <x v="189"/>
    <x v="0"/>
    <x v="167"/>
    <d v="2013-04-19T00:00:00"/>
    <x v="1"/>
    <x v="171"/>
    <s v="Philip Brown"/>
    <x v="0"/>
    <s v="United States"/>
    <s v="Los Angeles"/>
    <x v="1"/>
    <n v="90004"/>
    <s v="West"/>
    <s v="FUR-CH-10004886"/>
    <x v="0"/>
    <x v="1"/>
    <x v="366"/>
    <n v="383.8"/>
    <n v="5"/>
    <x v="2"/>
    <n v="38.379999999999981"/>
  </r>
  <r>
    <n v="419"/>
    <x v="190"/>
    <x v="3"/>
    <x v="44"/>
    <d v="2014-11-11T00:00:00"/>
    <x v="1"/>
    <x v="146"/>
    <s v="Victoria Brennan"/>
    <x v="1"/>
    <s v="United States"/>
    <s v="Richmond"/>
    <x v="0"/>
    <n v="40475"/>
    <s v="South"/>
    <s v="OFF-PA-10003845"/>
    <x v="1"/>
    <x v="10"/>
    <x v="367"/>
    <n v="5.78"/>
    <n v="1"/>
    <x v="0"/>
    <n v="2.8322000000000003"/>
  </r>
  <r>
    <n v="420"/>
    <x v="191"/>
    <x v="3"/>
    <x v="168"/>
    <d v="2014-03-10T00:00:00"/>
    <x v="1"/>
    <x v="133"/>
    <s v="Sung Pak"/>
    <x v="1"/>
    <s v="United States"/>
    <s v="Los Angeles"/>
    <x v="1"/>
    <n v="90045"/>
    <s v="West"/>
    <s v="OFF-AR-10001573"/>
    <x v="1"/>
    <x v="6"/>
    <x v="368"/>
    <n v="9.32"/>
    <n v="4"/>
    <x v="0"/>
    <n v="2.702799999999999"/>
  </r>
  <r>
    <n v="421"/>
    <x v="191"/>
    <x v="3"/>
    <x v="168"/>
    <d v="2014-03-10T00:00:00"/>
    <x v="1"/>
    <x v="133"/>
    <s v="Sung Pak"/>
    <x v="1"/>
    <s v="United States"/>
    <s v="Los Angeles"/>
    <x v="1"/>
    <n v="90045"/>
    <s v="West"/>
    <s v="OFF-EN-10000483"/>
    <x v="1"/>
    <x v="12"/>
    <x v="369"/>
    <n v="15.25"/>
    <n v="1"/>
    <x v="0"/>
    <n v="7.0149999999999988"/>
  </r>
  <r>
    <n v="422"/>
    <x v="192"/>
    <x v="2"/>
    <x v="169"/>
    <d v="2011-06-25T00:00:00"/>
    <x v="2"/>
    <x v="32"/>
    <s v="Joel Eaton"/>
    <x v="0"/>
    <s v="United States"/>
    <s v="Louisville"/>
    <x v="22"/>
    <n v="80027"/>
    <s v="West"/>
    <s v="TEC-AC-10004114"/>
    <x v="2"/>
    <x v="11"/>
    <x v="370"/>
    <n v="196.75200000000001"/>
    <n v="6"/>
    <x v="2"/>
    <n v="56.566200000000009"/>
  </r>
  <r>
    <n v="423"/>
    <x v="193"/>
    <x v="3"/>
    <x v="15"/>
    <d v="2014-10-24T00:00:00"/>
    <x v="1"/>
    <x v="172"/>
    <s v="Michael Paige"/>
    <x v="1"/>
    <s v="United States"/>
    <s v="Lawrence"/>
    <x v="31"/>
    <n v="1841"/>
    <s v="East"/>
    <s v="FUR-FU-10004712"/>
    <x v="0"/>
    <x v="5"/>
    <x v="371"/>
    <n v="56.56"/>
    <n v="4"/>
    <x v="0"/>
    <n v="14.705600000000004"/>
  </r>
  <r>
    <n v="424"/>
    <x v="193"/>
    <x v="3"/>
    <x v="15"/>
    <d v="2014-10-24T00:00:00"/>
    <x v="1"/>
    <x v="172"/>
    <s v="Michael Paige"/>
    <x v="1"/>
    <s v="United States"/>
    <s v="Lawrence"/>
    <x v="31"/>
    <n v="1841"/>
    <s v="East"/>
    <s v="OFF-ST-10000918"/>
    <x v="1"/>
    <x v="4"/>
    <x v="372"/>
    <n v="32.700000000000003"/>
    <n v="3"/>
    <x v="0"/>
    <n v="8.5019999999999989"/>
  </r>
  <r>
    <n v="425"/>
    <x v="194"/>
    <x v="3"/>
    <x v="170"/>
    <d v="2014-08-24T00:00:00"/>
    <x v="0"/>
    <x v="173"/>
    <s v="Natalie Fritzler"/>
    <x v="0"/>
    <s v="United States"/>
    <s v="Jackson"/>
    <x v="35"/>
    <n v="39212"/>
    <s v="South"/>
    <s v="FUR-CH-10000015"/>
    <x v="0"/>
    <x v="1"/>
    <x v="373"/>
    <n v="866.4"/>
    <n v="4"/>
    <x v="0"/>
    <n v="225.26400000000001"/>
  </r>
  <r>
    <n v="426"/>
    <x v="195"/>
    <x v="3"/>
    <x v="51"/>
    <d v="2014-11-27T00:00:00"/>
    <x v="0"/>
    <x v="25"/>
    <s v="Janet Molinari"/>
    <x v="1"/>
    <s v="United States"/>
    <s v="Canton"/>
    <x v="12"/>
    <n v="48187"/>
    <s v="Central"/>
    <s v="FUR-FU-10003347"/>
    <x v="0"/>
    <x v="5"/>
    <x v="374"/>
    <n v="28.4"/>
    <n v="2"/>
    <x v="0"/>
    <n v="11.076000000000001"/>
  </r>
  <r>
    <n v="427"/>
    <x v="195"/>
    <x v="3"/>
    <x v="51"/>
    <d v="2014-11-27T00:00:00"/>
    <x v="0"/>
    <x v="25"/>
    <s v="Janet Molinari"/>
    <x v="1"/>
    <s v="United States"/>
    <s v="Canton"/>
    <x v="12"/>
    <n v="48187"/>
    <s v="Central"/>
    <s v="OFF-BI-10001543"/>
    <x v="1"/>
    <x v="8"/>
    <x v="375"/>
    <n v="287.92"/>
    <n v="8"/>
    <x v="0"/>
    <n v="138.20160000000001"/>
  </r>
  <r>
    <n v="428"/>
    <x v="196"/>
    <x v="2"/>
    <x v="171"/>
    <d v="2011-09-13T00:00:00"/>
    <x v="2"/>
    <x v="174"/>
    <s v="Shirley Daniels"/>
    <x v="2"/>
    <s v="United States"/>
    <s v="New Rochelle"/>
    <x v="15"/>
    <n v="10801"/>
    <s v="East"/>
    <s v="TEC-MA-10000029"/>
    <x v="2"/>
    <x v="15"/>
    <x v="376"/>
    <n v="69.989999999999995"/>
    <n v="1"/>
    <x v="0"/>
    <n v="30.095700000000001"/>
  </r>
  <r>
    <n v="429"/>
    <x v="197"/>
    <x v="3"/>
    <x v="172"/>
    <d v="2014-10-09T00:00:00"/>
    <x v="1"/>
    <x v="175"/>
    <s v="Ken Heidel"/>
    <x v="1"/>
    <s v="United States"/>
    <s v="San Antonio"/>
    <x v="5"/>
    <n v="78207"/>
    <s v="Central"/>
    <s v="OFF-AR-10000369"/>
    <x v="1"/>
    <x v="6"/>
    <x v="377"/>
    <n v="6.6719999999999988"/>
    <n v="6"/>
    <x v="2"/>
    <n v="0.50039999999999996"/>
  </r>
  <r>
    <n v="430"/>
    <x v="198"/>
    <x v="0"/>
    <x v="173"/>
    <d v="2013-04-22T00:00:00"/>
    <x v="1"/>
    <x v="176"/>
    <s v="Ross Baird"/>
    <x v="2"/>
    <s v="United States"/>
    <s v="Gastonia"/>
    <x v="3"/>
    <n v="28052"/>
    <s v="South"/>
    <s v="OFF-BI-10004584"/>
    <x v="1"/>
    <x v="8"/>
    <x v="378"/>
    <n v="189.58800000000005"/>
    <n v="2"/>
    <x v="6"/>
    <n v="-145.35079999999999"/>
  </r>
  <r>
    <n v="431"/>
    <x v="198"/>
    <x v="0"/>
    <x v="173"/>
    <d v="2013-04-22T00:00:00"/>
    <x v="1"/>
    <x v="176"/>
    <s v="Ross Baird"/>
    <x v="2"/>
    <s v="United States"/>
    <s v="Gastonia"/>
    <x v="3"/>
    <n v="28052"/>
    <s v="South"/>
    <s v="TEC-AC-10004659"/>
    <x v="2"/>
    <x v="11"/>
    <x v="170"/>
    <n v="408.74399999999997"/>
    <n v="7"/>
    <x v="2"/>
    <n v="76.639499999999984"/>
  </r>
  <r>
    <n v="432"/>
    <x v="198"/>
    <x v="0"/>
    <x v="173"/>
    <d v="2013-04-22T00:00:00"/>
    <x v="1"/>
    <x v="176"/>
    <s v="Ross Baird"/>
    <x v="2"/>
    <s v="United States"/>
    <s v="Gastonia"/>
    <x v="3"/>
    <n v="28052"/>
    <s v="South"/>
    <s v="TEC-AC-10004659"/>
    <x v="2"/>
    <x v="11"/>
    <x v="170"/>
    <n v="291.95999999999998"/>
    <n v="5"/>
    <x v="2"/>
    <n v="54.742499999999978"/>
  </r>
  <r>
    <n v="433"/>
    <x v="198"/>
    <x v="0"/>
    <x v="173"/>
    <d v="2013-04-22T00:00:00"/>
    <x v="1"/>
    <x v="176"/>
    <s v="Ross Baird"/>
    <x v="2"/>
    <s v="United States"/>
    <s v="Gastonia"/>
    <x v="3"/>
    <n v="28052"/>
    <s v="South"/>
    <s v="OFF-ST-10000617"/>
    <x v="1"/>
    <x v="4"/>
    <x v="379"/>
    <n v="4.7679999999999998"/>
    <n v="2"/>
    <x v="2"/>
    <n v="-0.7748000000000006"/>
  </r>
  <r>
    <n v="434"/>
    <x v="199"/>
    <x v="0"/>
    <x v="112"/>
    <d v="2013-06-08T00:00:00"/>
    <x v="2"/>
    <x v="72"/>
    <s v="Dave Brooks"/>
    <x v="0"/>
    <s v="United States"/>
    <s v="Lowell"/>
    <x v="31"/>
    <n v="1852"/>
    <s v="East"/>
    <s v="OFF-ST-10003306"/>
    <x v="1"/>
    <x v="4"/>
    <x v="380"/>
    <n v="714.30000000000007"/>
    <n v="5"/>
    <x v="0"/>
    <n v="207.14699999999993"/>
  </r>
  <r>
    <n v="435"/>
    <x v="200"/>
    <x v="2"/>
    <x v="174"/>
    <d v="2011-12-25T00:00:00"/>
    <x v="1"/>
    <x v="177"/>
    <s v="Mike Kennedy"/>
    <x v="0"/>
    <s v="United States"/>
    <s v="Jacksonville"/>
    <x v="2"/>
    <n v="32216"/>
    <s v="South"/>
    <s v="OFF-BI-10000773"/>
    <x v="1"/>
    <x v="8"/>
    <x v="381"/>
    <n v="4.8120000000000003"/>
    <n v="2"/>
    <x v="6"/>
    <n v="-3.6891999999999996"/>
  </r>
  <r>
    <n v="436"/>
    <x v="200"/>
    <x v="2"/>
    <x v="174"/>
    <d v="2011-12-25T00:00:00"/>
    <x v="1"/>
    <x v="177"/>
    <s v="Mike Kennedy"/>
    <x v="0"/>
    <s v="United States"/>
    <s v="Jacksonville"/>
    <x v="2"/>
    <n v="32216"/>
    <s v="South"/>
    <s v="TEC-AC-10002600"/>
    <x v="2"/>
    <x v="11"/>
    <x v="382"/>
    <n v="247.8"/>
    <n v="5"/>
    <x v="2"/>
    <n v="-18.584999999999994"/>
  </r>
  <r>
    <n v="437"/>
    <x v="201"/>
    <x v="0"/>
    <x v="1"/>
    <d v="2013-06-15T00:00:00"/>
    <x v="0"/>
    <x v="178"/>
    <s v="Philisse Overcash"/>
    <x v="2"/>
    <s v="United States"/>
    <s v="Chicago"/>
    <x v="10"/>
    <n v="60623"/>
    <s v="Central"/>
    <s v="TEC-MA-10002937"/>
    <x v="2"/>
    <x v="15"/>
    <x v="383"/>
    <n v="1007.979"/>
    <n v="3"/>
    <x v="4"/>
    <n v="43.199100000000044"/>
  </r>
  <r>
    <n v="438"/>
    <x v="201"/>
    <x v="0"/>
    <x v="1"/>
    <d v="2013-06-15T00:00:00"/>
    <x v="0"/>
    <x v="178"/>
    <s v="Philisse Overcash"/>
    <x v="2"/>
    <s v="United States"/>
    <s v="Chicago"/>
    <x v="10"/>
    <n v="60623"/>
    <s v="Central"/>
    <s v="OFF-PA-10001970"/>
    <x v="1"/>
    <x v="10"/>
    <x v="361"/>
    <n v="313.488"/>
    <n v="7"/>
    <x v="2"/>
    <n v="113.63939999999998"/>
  </r>
  <r>
    <n v="439"/>
    <x v="202"/>
    <x v="3"/>
    <x v="175"/>
    <d v="2014-09-20T00:00:00"/>
    <x v="1"/>
    <x v="179"/>
    <s v="Brenda Bowman"/>
    <x v="1"/>
    <s v="United States"/>
    <s v="Houston"/>
    <x v="5"/>
    <n v="77070"/>
    <s v="Central"/>
    <s v="OFF-PA-10002230"/>
    <x v="1"/>
    <x v="10"/>
    <x v="384"/>
    <n v="31.872000000000003"/>
    <n v="8"/>
    <x v="2"/>
    <n v="11.553600000000003"/>
  </r>
  <r>
    <n v="440"/>
    <x v="203"/>
    <x v="3"/>
    <x v="176"/>
    <d v="2014-01-24T00:00:00"/>
    <x v="0"/>
    <x v="51"/>
    <s v="Cynthia Voltz"/>
    <x v="1"/>
    <s v="United States"/>
    <s v="New York City"/>
    <x v="15"/>
    <n v="10024"/>
    <s v="East"/>
    <s v="FUR-CH-10003396"/>
    <x v="0"/>
    <x v="1"/>
    <x v="385"/>
    <n v="207.84600000000003"/>
    <n v="3"/>
    <x v="9"/>
    <n v="2.3093999999999895"/>
  </r>
  <r>
    <n v="441"/>
    <x v="204"/>
    <x v="0"/>
    <x v="64"/>
    <d v="2013-09-08T00:00:00"/>
    <x v="0"/>
    <x v="7"/>
    <s v="Pete Kriz"/>
    <x v="0"/>
    <s v="United States"/>
    <s v="Detroit"/>
    <x v="12"/>
    <n v="48227"/>
    <s v="Central"/>
    <s v="FUR-FU-10000246"/>
    <x v="0"/>
    <x v="5"/>
    <x v="386"/>
    <n v="12.22"/>
    <n v="1"/>
    <x v="0"/>
    <n v="3.6659999999999986"/>
  </r>
  <r>
    <n v="442"/>
    <x v="204"/>
    <x v="0"/>
    <x v="64"/>
    <d v="2013-09-08T00:00:00"/>
    <x v="0"/>
    <x v="7"/>
    <s v="Pete Kriz"/>
    <x v="0"/>
    <s v="United States"/>
    <s v="Detroit"/>
    <x v="12"/>
    <n v="48227"/>
    <s v="Central"/>
    <s v="OFF-ST-10000060"/>
    <x v="1"/>
    <x v="4"/>
    <x v="387"/>
    <n v="194.94"/>
    <n v="3"/>
    <x v="0"/>
    <n v="23.392800000000008"/>
  </r>
  <r>
    <n v="443"/>
    <x v="204"/>
    <x v="0"/>
    <x v="64"/>
    <d v="2013-09-08T00:00:00"/>
    <x v="0"/>
    <x v="7"/>
    <s v="Pete Kriz"/>
    <x v="0"/>
    <s v="United States"/>
    <s v="Detroit"/>
    <x v="12"/>
    <n v="48227"/>
    <s v="Central"/>
    <s v="OFF-ST-10003058"/>
    <x v="1"/>
    <x v="4"/>
    <x v="388"/>
    <n v="70.949999999999989"/>
    <n v="3"/>
    <x v="0"/>
    <n v="20.575499999999998"/>
  </r>
  <r>
    <n v="444"/>
    <x v="204"/>
    <x v="0"/>
    <x v="64"/>
    <d v="2013-09-08T00:00:00"/>
    <x v="0"/>
    <x v="7"/>
    <s v="Pete Kriz"/>
    <x v="0"/>
    <s v="United States"/>
    <s v="Detroit"/>
    <x v="12"/>
    <n v="48227"/>
    <s v="Central"/>
    <s v="OFF-PA-10002222"/>
    <x v="1"/>
    <x v="10"/>
    <x v="389"/>
    <n v="91.36"/>
    <n v="4"/>
    <x v="0"/>
    <n v="42.025599999999997"/>
  </r>
  <r>
    <n v="445"/>
    <x v="204"/>
    <x v="0"/>
    <x v="64"/>
    <d v="2013-09-08T00:00:00"/>
    <x v="0"/>
    <x v="7"/>
    <s v="Pete Kriz"/>
    <x v="0"/>
    <s v="United States"/>
    <s v="Detroit"/>
    <x v="12"/>
    <n v="48227"/>
    <s v="Central"/>
    <s v="FUR-CH-10002372"/>
    <x v="0"/>
    <x v="1"/>
    <x v="390"/>
    <n v="242.94"/>
    <n v="3"/>
    <x v="0"/>
    <n v="29.152800000000013"/>
  </r>
  <r>
    <n v="446"/>
    <x v="204"/>
    <x v="0"/>
    <x v="64"/>
    <d v="2013-09-08T00:00:00"/>
    <x v="0"/>
    <x v="7"/>
    <s v="Pete Kriz"/>
    <x v="0"/>
    <s v="United States"/>
    <s v="Detroit"/>
    <x v="12"/>
    <n v="48227"/>
    <s v="Central"/>
    <s v="OFF-LA-10001317"/>
    <x v="1"/>
    <x v="2"/>
    <x v="391"/>
    <n v="22.05"/>
    <n v="7"/>
    <x v="0"/>
    <n v="10.584"/>
  </r>
  <r>
    <n v="447"/>
    <x v="205"/>
    <x v="3"/>
    <x v="177"/>
    <d v="2014-03-26T00:00:00"/>
    <x v="0"/>
    <x v="180"/>
    <s v="Troy Blackwell"/>
    <x v="0"/>
    <s v="United States"/>
    <s v="Columbus"/>
    <x v="14"/>
    <n v="47201"/>
    <s v="Central"/>
    <s v="FUR-FU-10000206"/>
    <x v="0"/>
    <x v="5"/>
    <x v="392"/>
    <n v="2.91"/>
    <n v="1"/>
    <x v="0"/>
    <n v="1.3676999999999999"/>
  </r>
  <r>
    <n v="448"/>
    <x v="206"/>
    <x v="0"/>
    <x v="178"/>
    <d v="2013-04-04T00:00:00"/>
    <x v="0"/>
    <x v="181"/>
    <s v="Raymond Buch"/>
    <x v="0"/>
    <s v="United States"/>
    <s v="Auburn"/>
    <x v="15"/>
    <n v="13021"/>
    <s v="East"/>
    <s v="OFF-AR-10000588"/>
    <x v="1"/>
    <x v="6"/>
    <x v="393"/>
    <n v="59.519999999999996"/>
    <n v="3"/>
    <x v="0"/>
    <n v="15.475200000000001"/>
  </r>
  <r>
    <n v="449"/>
    <x v="206"/>
    <x v="0"/>
    <x v="178"/>
    <d v="2013-04-04T00:00:00"/>
    <x v="0"/>
    <x v="181"/>
    <s v="Raymond Buch"/>
    <x v="0"/>
    <s v="United States"/>
    <s v="Auburn"/>
    <x v="15"/>
    <n v="13021"/>
    <s v="East"/>
    <s v="OFF-ST-10001469"/>
    <x v="1"/>
    <x v="4"/>
    <x v="394"/>
    <n v="161.94"/>
    <n v="3"/>
    <x v="0"/>
    <n v="9.716399999999993"/>
  </r>
  <r>
    <n v="450"/>
    <x v="206"/>
    <x v="0"/>
    <x v="178"/>
    <d v="2013-04-04T00:00:00"/>
    <x v="0"/>
    <x v="181"/>
    <s v="Raymond Buch"/>
    <x v="0"/>
    <s v="United States"/>
    <s v="Auburn"/>
    <x v="15"/>
    <n v="13021"/>
    <s v="East"/>
    <s v="OFF-AR-10001953"/>
    <x v="1"/>
    <x v="6"/>
    <x v="395"/>
    <n v="263.88"/>
    <n v="6"/>
    <x v="0"/>
    <n v="71.247600000000006"/>
  </r>
  <r>
    <n v="451"/>
    <x v="206"/>
    <x v="0"/>
    <x v="178"/>
    <d v="2013-04-04T00:00:00"/>
    <x v="0"/>
    <x v="181"/>
    <s v="Raymond Buch"/>
    <x v="0"/>
    <s v="United States"/>
    <s v="Auburn"/>
    <x v="15"/>
    <n v="13021"/>
    <s v="East"/>
    <s v="OFF-AR-10003156"/>
    <x v="1"/>
    <x v="6"/>
    <x v="396"/>
    <n v="30.48"/>
    <n v="3"/>
    <x v="0"/>
    <n v="7.9248000000000012"/>
  </r>
  <r>
    <n v="452"/>
    <x v="206"/>
    <x v="0"/>
    <x v="178"/>
    <d v="2013-04-04T00:00:00"/>
    <x v="0"/>
    <x v="181"/>
    <s v="Raymond Buch"/>
    <x v="0"/>
    <s v="United States"/>
    <s v="Auburn"/>
    <x v="15"/>
    <n v="13021"/>
    <s v="East"/>
    <s v="OFF-AR-10004974"/>
    <x v="1"/>
    <x v="6"/>
    <x v="397"/>
    <n v="9.84"/>
    <n v="3"/>
    <x v="0"/>
    <n v="2.8535999999999988"/>
  </r>
  <r>
    <n v="453"/>
    <x v="206"/>
    <x v="0"/>
    <x v="178"/>
    <d v="2013-04-04T00:00:00"/>
    <x v="0"/>
    <x v="181"/>
    <s v="Raymond Buch"/>
    <x v="0"/>
    <s v="United States"/>
    <s v="Auburn"/>
    <x v="15"/>
    <n v="13021"/>
    <s v="East"/>
    <s v="TEC-PH-10002365"/>
    <x v="2"/>
    <x v="7"/>
    <x v="398"/>
    <n v="35.119999999999997"/>
    <n v="4"/>
    <x v="0"/>
    <n v="9.1311999999999998"/>
  </r>
  <r>
    <n v="454"/>
    <x v="207"/>
    <x v="3"/>
    <x v="179"/>
    <d v="2014-10-25T00:00:00"/>
    <x v="1"/>
    <x v="182"/>
    <s v="Ed Braxton"/>
    <x v="1"/>
    <s v="United States"/>
    <s v="Akron"/>
    <x v="24"/>
    <n v="44312"/>
    <s v="East"/>
    <s v="FUR-TA-10001539"/>
    <x v="0"/>
    <x v="3"/>
    <x v="10"/>
    <n v="284.36399999999998"/>
    <n v="2"/>
    <x v="10"/>
    <n v="-75.830400000000054"/>
  </r>
  <r>
    <n v="455"/>
    <x v="207"/>
    <x v="3"/>
    <x v="179"/>
    <d v="2014-10-25T00:00:00"/>
    <x v="1"/>
    <x v="182"/>
    <s v="Ed Braxton"/>
    <x v="1"/>
    <s v="United States"/>
    <s v="Akron"/>
    <x v="24"/>
    <n v="44312"/>
    <s v="East"/>
    <s v="OFF-ST-10000142"/>
    <x v="1"/>
    <x v="4"/>
    <x v="399"/>
    <n v="665.40800000000002"/>
    <n v="2"/>
    <x v="2"/>
    <n v="66.540799999999962"/>
  </r>
  <r>
    <n v="456"/>
    <x v="208"/>
    <x v="0"/>
    <x v="180"/>
    <d v="2013-12-18T00:00:00"/>
    <x v="1"/>
    <x v="175"/>
    <s v="Ken Heidel"/>
    <x v="1"/>
    <s v="United States"/>
    <s v="Norman"/>
    <x v="26"/>
    <n v="73071"/>
    <s v="Central"/>
    <s v="TEC-AC-10001772"/>
    <x v="2"/>
    <x v="11"/>
    <x v="400"/>
    <n v="63.88"/>
    <n v="4"/>
    <x v="0"/>
    <n v="24.913200000000003"/>
  </r>
  <r>
    <n v="457"/>
    <x v="209"/>
    <x v="2"/>
    <x v="181"/>
    <d v="2011-02-19T00:00:00"/>
    <x v="1"/>
    <x v="183"/>
    <s v="Sanjit Chand"/>
    <x v="0"/>
    <s v="United States"/>
    <s v="Concord"/>
    <x v="1"/>
    <n v="94521"/>
    <s v="West"/>
    <s v="FUR-CH-10000225"/>
    <x v="0"/>
    <x v="1"/>
    <x v="401"/>
    <n v="129.56800000000001"/>
    <n v="2"/>
    <x v="2"/>
    <n v="-24.294000000000018"/>
  </r>
  <r>
    <n v="458"/>
    <x v="210"/>
    <x v="0"/>
    <x v="182"/>
    <d v="2013-10-02T00:00:00"/>
    <x v="1"/>
    <x v="173"/>
    <s v="Natalie Fritzler"/>
    <x v="0"/>
    <s v="United States"/>
    <s v="Decatur"/>
    <x v="10"/>
    <n v="62521"/>
    <s v="Central"/>
    <s v="FUR-CH-10002331"/>
    <x v="0"/>
    <x v="1"/>
    <x v="402"/>
    <n v="747.55799999999999"/>
    <n v="3"/>
    <x v="4"/>
    <n v="-96.11460000000011"/>
  </r>
  <r>
    <n v="459"/>
    <x v="210"/>
    <x v="0"/>
    <x v="182"/>
    <d v="2013-10-02T00:00:00"/>
    <x v="1"/>
    <x v="173"/>
    <s v="Natalie Fritzler"/>
    <x v="0"/>
    <s v="United States"/>
    <s v="Decatur"/>
    <x v="10"/>
    <n v="62521"/>
    <s v="Central"/>
    <s v="OFF-EN-10001415"/>
    <x v="1"/>
    <x v="12"/>
    <x v="33"/>
    <n v="8.9280000000000008"/>
    <n v="2"/>
    <x v="2"/>
    <n v="3.3479999999999999"/>
  </r>
  <r>
    <n v="460"/>
    <x v="211"/>
    <x v="1"/>
    <x v="83"/>
    <d v="2012-12-22T00:00:00"/>
    <x v="1"/>
    <x v="98"/>
    <s v="Joseph Holt"/>
    <x v="0"/>
    <s v="United States"/>
    <s v="Seattle"/>
    <x v="4"/>
    <n v="98115"/>
    <s v="West"/>
    <s v="OFF-AP-10002472"/>
    <x v="1"/>
    <x v="9"/>
    <x v="403"/>
    <n v="103.92"/>
    <n v="4"/>
    <x v="0"/>
    <n v="36.372"/>
  </r>
  <r>
    <n v="461"/>
    <x v="211"/>
    <x v="1"/>
    <x v="83"/>
    <d v="2012-12-22T00:00:00"/>
    <x v="1"/>
    <x v="98"/>
    <s v="Joseph Holt"/>
    <x v="0"/>
    <s v="United States"/>
    <s v="Seattle"/>
    <x v="4"/>
    <n v="98115"/>
    <s v="West"/>
    <s v="TEC-AC-10004571"/>
    <x v="2"/>
    <x v="11"/>
    <x v="404"/>
    <n v="899.91"/>
    <n v="9"/>
    <x v="0"/>
    <n v="377.96220000000005"/>
  </r>
  <r>
    <n v="462"/>
    <x v="211"/>
    <x v="1"/>
    <x v="83"/>
    <d v="2012-12-22T00:00:00"/>
    <x v="1"/>
    <x v="98"/>
    <s v="Joseph Holt"/>
    <x v="0"/>
    <s v="United States"/>
    <s v="Seattle"/>
    <x v="4"/>
    <n v="98115"/>
    <s v="West"/>
    <s v="OFF-BI-10001098"/>
    <x v="1"/>
    <x v="8"/>
    <x v="405"/>
    <n v="51.311999999999998"/>
    <n v="3"/>
    <x v="2"/>
    <n v="18.600599999999996"/>
  </r>
  <r>
    <n v="463"/>
    <x v="212"/>
    <x v="0"/>
    <x v="183"/>
    <d v="2013-04-30T00:00:00"/>
    <x v="1"/>
    <x v="184"/>
    <s v="Tanja Norvell"/>
    <x v="2"/>
    <s v="United States"/>
    <s v="Phoenix"/>
    <x v="16"/>
    <n v="85023"/>
    <s v="West"/>
    <s v="FUR-FU-10000023"/>
    <x v="0"/>
    <x v="5"/>
    <x v="322"/>
    <n v="23.56"/>
    <n v="5"/>
    <x v="2"/>
    <n v="7.0680000000000005"/>
  </r>
  <r>
    <n v="464"/>
    <x v="212"/>
    <x v="0"/>
    <x v="183"/>
    <d v="2013-04-30T00:00:00"/>
    <x v="1"/>
    <x v="184"/>
    <s v="Tanja Norvell"/>
    <x v="2"/>
    <s v="United States"/>
    <s v="Phoenix"/>
    <x v="16"/>
    <n v="85023"/>
    <s v="West"/>
    <s v="FUR-TA-10001889"/>
    <x v="0"/>
    <x v="3"/>
    <x v="406"/>
    <n v="1272.6299999999999"/>
    <n v="6"/>
    <x v="5"/>
    <n v="-814.4831999999999"/>
  </r>
  <r>
    <n v="465"/>
    <x v="212"/>
    <x v="0"/>
    <x v="183"/>
    <d v="2013-04-30T00:00:00"/>
    <x v="1"/>
    <x v="184"/>
    <s v="Tanja Norvell"/>
    <x v="2"/>
    <s v="United States"/>
    <s v="Phoenix"/>
    <x v="16"/>
    <n v="85023"/>
    <s v="West"/>
    <s v="OFF-BI-10000315"/>
    <x v="1"/>
    <x v="8"/>
    <x v="407"/>
    <n v="28.484999999999999"/>
    <n v="5"/>
    <x v="6"/>
    <n v="-20.888999999999989"/>
  </r>
  <r>
    <n v="466"/>
    <x v="212"/>
    <x v="0"/>
    <x v="183"/>
    <d v="2013-04-30T00:00:00"/>
    <x v="1"/>
    <x v="184"/>
    <s v="Tanja Norvell"/>
    <x v="2"/>
    <s v="United States"/>
    <s v="Phoenix"/>
    <x v="16"/>
    <n v="85023"/>
    <s v="West"/>
    <s v="OFF-SU-10003505"/>
    <x v="1"/>
    <x v="14"/>
    <x v="408"/>
    <n v="185.376"/>
    <n v="2"/>
    <x v="2"/>
    <n v="-34.758000000000017"/>
  </r>
  <r>
    <n v="467"/>
    <x v="212"/>
    <x v="0"/>
    <x v="183"/>
    <d v="2013-04-30T00:00:00"/>
    <x v="1"/>
    <x v="184"/>
    <s v="Tanja Norvell"/>
    <x v="2"/>
    <s v="United States"/>
    <s v="Phoenix"/>
    <x v="16"/>
    <n v="85023"/>
    <s v="West"/>
    <s v="OFF-AP-10002578"/>
    <x v="1"/>
    <x v="9"/>
    <x v="409"/>
    <n v="78.272000000000006"/>
    <n v="2"/>
    <x v="2"/>
    <n v="5.8704000000000001"/>
  </r>
  <r>
    <n v="468"/>
    <x v="213"/>
    <x v="1"/>
    <x v="184"/>
    <d v="2012-01-24T00:00:00"/>
    <x v="1"/>
    <x v="185"/>
    <s v="Joni Sundaresam"/>
    <x v="2"/>
    <s v="United States"/>
    <s v="Park Ridge"/>
    <x v="10"/>
    <n v="60068"/>
    <s v="Central"/>
    <s v="FUR-FU-10002918"/>
    <x v="0"/>
    <x v="5"/>
    <x v="266"/>
    <n v="254.74400000000003"/>
    <n v="7"/>
    <x v="7"/>
    <n v="-312.06139999999994"/>
  </r>
  <r>
    <n v="469"/>
    <x v="214"/>
    <x v="3"/>
    <x v="185"/>
    <d v="2014-04-05T00:00:00"/>
    <x v="1"/>
    <x v="103"/>
    <s v="David Smith"/>
    <x v="1"/>
    <s v="United States"/>
    <s v="Amarillo"/>
    <x v="5"/>
    <n v="79109"/>
    <s v="Central"/>
    <s v="FUR-BO-10002824"/>
    <x v="0"/>
    <x v="0"/>
    <x v="410"/>
    <n v="205.33279999999996"/>
    <n v="2"/>
    <x v="8"/>
    <n v="-36.235200000000006"/>
  </r>
  <r>
    <n v="470"/>
    <x v="215"/>
    <x v="0"/>
    <x v="186"/>
    <d v="2013-12-21T00:00:00"/>
    <x v="0"/>
    <x v="113"/>
    <s v="Craig Carreira"/>
    <x v="0"/>
    <s v="United States"/>
    <s v="Chicago"/>
    <x v="10"/>
    <n v="60610"/>
    <s v="Central"/>
    <s v="OFF-BI-10002194"/>
    <x v="1"/>
    <x v="8"/>
    <x v="411"/>
    <n v="4.7879999999999985"/>
    <n v="3"/>
    <x v="3"/>
    <n v="-7.9001999999999999"/>
  </r>
  <r>
    <n v="471"/>
    <x v="216"/>
    <x v="1"/>
    <x v="139"/>
    <d v="2012-12-24T00:00:00"/>
    <x v="1"/>
    <x v="186"/>
    <s v="Maya Herman"/>
    <x v="1"/>
    <s v="United States"/>
    <s v="Lindenhurst"/>
    <x v="15"/>
    <n v="11757"/>
    <s v="East"/>
    <s v="OFF-PA-10004071"/>
    <x v="1"/>
    <x v="10"/>
    <x v="412"/>
    <n v="55.48"/>
    <n v="1"/>
    <x v="0"/>
    <n v="26.630399999999998"/>
  </r>
  <r>
    <n v="472"/>
    <x v="217"/>
    <x v="2"/>
    <x v="187"/>
    <d v="2011-11-11T00:00:00"/>
    <x v="0"/>
    <x v="187"/>
    <s v="Jeremy Pistek"/>
    <x v="0"/>
    <s v="United States"/>
    <s v="San Francisco"/>
    <x v="1"/>
    <n v="94110"/>
    <s v="West"/>
    <s v="OFF-ST-10002743"/>
    <x v="1"/>
    <x v="4"/>
    <x v="413"/>
    <n v="340.92"/>
    <n v="3"/>
    <x v="0"/>
    <n v="3.4091999999999842"/>
  </r>
  <r>
    <n v="473"/>
    <x v="217"/>
    <x v="2"/>
    <x v="187"/>
    <d v="2011-11-11T00:00:00"/>
    <x v="0"/>
    <x v="187"/>
    <s v="Jeremy Pistek"/>
    <x v="0"/>
    <s v="United States"/>
    <s v="San Francisco"/>
    <x v="1"/>
    <n v="94110"/>
    <s v="West"/>
    <s v="FUR-BO-10001601"/>
    <x v="0"/>
    <x v="0"/>
    <x v="414"/>
    <n v="222.66599999999997"/>
    <n v="2"/>
    <x v="11"/>
    <n v="10.478399999999979"/>
  </r>
  <r>
    <n v="474"/>
    <x v="217"/>
    <x v="2"/>
    <x v="187"/>
    <d v="2011-11-11T00:00:00"/>
    <x v="0"/>
    <x v="187"/>
    <s v="Jeremy Pistek"/>
    <x v="0"/>
    <s v="United States"/>
    <s v="San Francisco"/>
    <x v="1"/>
    <n v="94110"/>
    <s v="West"/>
    <s v="TEC-PH-10002680"/>
    <x v="2"/>
    <x v="7"/>
    <x v="415"/>
    <n v="703.96800000000007"/>
    <n v="4"/>
    <x v="2"/>
    <n v="87.995999999999924"/>
  </r>
  <r>
    <n v="475"/>
    <x v="217"/>
    <x v="2"/>
    <x v="187"/>
    <d v="2011-11-11T00:00:00"/>
    <x v="0"/>
    <x v="187"/>
    <s v="Jeremy Pistek"/>
    <x v="0"/>
    <s v="United States"/>
    <s v="San Francisco"/>
    <x v="1"/>
    <n v="94110"/>
    <s v="West"/>
    <s v="OFF-ST-10001321"/>
    <x v="1"/>
    <x v="4"/>
    <x v="416"/>
    <n v="92.52"/>
    <n v="6"/>
    <x v="0"/>
    <n v="24.980400000000007"/>
  </r>
  <r>
    <n v="476"/>
    <x v="217"/>
    <x v="2"/>
    <x v="187"/>
    <d v="2011-11-11T00:00:00"/>
    <x v="0"/>
    <x v="187"/>
    <s v="Jeremy Pistek"/>
    <x v="0"/>
    <s v="United States"/>
    <s v="San Francisco"/>
    <x v="1"/>
    <n v="94110"/>
    <s v="West"/>
    <s v="OFF-PA-10001509"/>
    <x v="1"/>
    <x v="10"/>
    <x v="417"/>
    <n v="62.649999999999991"/>
    <n v="7"/>
    <x v="0"/>
    <n v="28.818999999999996"/>
  </r>
  <r>
    <n v="477"/>
    <x v="217"/>
    <x v="2"/>
    <x v="187"/>
    <d v="2011-11-11T00:00:00"/>
    <x v="0"/>
    <x v="187"/>
    <s v="Jeremy Pistek"/>
    <x v="0"/>
    <s v="United States"/>
    <s v="San Francisco"/>
    <x v="1"/>
    <n v="94110"/>
    <s v="West"/>
    <s v="OFF-PA-10003465"/>
    <x v="1"/>
    <x v="10"/>
    <x v="418"/>
    <n v="94.85"/>
    <n v="5"/>
    <x v="0"/>
    <n v="45.527999999999992"/>
  </r>
  <r>
    <n v="478"/>
    <x v="218"/>
    <x v="0"/>
    <x v="188"/>
    <d v="2013-07-20T00:00:00"/>
    <x v="1"/>
    <x v="120"/>
    <s v="Kristen Hastings"/>
    <x v="1"/>
    <s v="United States"/>
    <s v="Los Angeles"/>
    <x v="1"/>
    <n v="90008"/>
    <s v="West"/>
    <s v="TEC-PH-10000149"/>
    <x v="2"/>
    <x v="7"/>
    <x v="419"/>
    <n v="95.76"/>
    <n v="6"/>
    <x v="2"/>
    <n v="7.1819999999999951"/>
  </r>
  <r>
    <n v="479"/>
    <x v="219"/>
    <x v="0"/>
    <x v="189"/>
    <d v="2013-11-03T00:00:00"/>
    <x v="1"/>
    <x v="188"/>
    <s v="Jeremy Ellison"/>
    <x v="0"/>
    <s v="United States"/>
    <s v="Troy"/>
    <x v="15"/>
    <n v="12180"/>
    <s v="East"/>
    <s v="FUR-FU-10002671"/>
    <x v="0"/>
    <x v="5"/>
    <x v="275"/>
    <n v="40.200000000000003"/>
    <n v="3"/>
    <x v="0"/>
    <n v="19.295999999999999"/>
  </r>
  <r>
    <n v="480"/>
    <x v="220"/>
    <x v="0"/>
    <x v="190"/>
    <d v="2013-07-03T00:00:00"/>
    <x v="1"/>
    <x v="189"/>
    <s v="John Grady"/>
    <x v="1"/>
    <s v="United States"/>
    <s v="New York City"/>
    <x v="15"/>
    <n v="10024"/>
    <s v="East"/>
    <s v="OFF-AR-10003045"/>
    <x v="1"/>
    <x v="6"/>
    <x v="420"/>
    <n v="14.7"/>
    <n v="5"/>
    <x v="0"/>
    <n v="6.6150000000000002"/>
  </r>
  <r>
    <n v="481"/>
    <x v="220"/>
    <x v="0"/>
    <x v="190"/>
    <d v="2013-07-03T00:00:00"/>
    <x v="1"/>
    <x v="189"/>
    <s v="John Grady"/>
    <x v="1"/>
    <s v="United States"/>
    <s v="New York City"/>
    <x v="15"/>
    <n v="10024"/>
    <s v="East"/>
    <s v="OFF-ST-10000689"/>
    <x v="1"/>
    <x v="4"/>
    <x v="421"/>
    <n v="704.25"/>
    <n v="5"/>
    <x v="0"/>
    <n v="84.51"/>
  </r>
  <r>
    <n v="482"/>
    <x v="221"/>
    <x v="2"/>
    <x v="191"/>
    <d v="2011-10-10T00:00:00"/>
    <x v="1"/>
    <x v="190"/>
    <s v="Xylona Preis"/>
    <x v="0"/>
    <s v="United States"/>
    <s v="San Diego"/>
    <x v="1"/>
    <n v="92024"/>
    <s v="West"/>
    <s v="TEC-AC-10001445"/>
    <x v="2"/>
    <x v="11"/>
    <x v="422"/>
    <n v="9.09"/>
    <n v="3"/>
    <x v="0"/>
    <n v="1.9088999999999996"/>
  </r>
  <r>
    <n v="483"/>
    <x v="222"/>
    <x v="2"/>
    <x v="192"/>
    <d v="2011-07-27T00:00:00"/>
    <x v="1"/>
    <x v="191"/>
    <s v="Erin Mull"/>
    <x v="0"/>
    <s v="United States"/>
    <s v="New York City"/>
    <x v="15"/>
    <n v="10024"/>
    <s v="East"/>
    <s v="OFF-AR-10002053"/>
    <x v="1"/>
    <x v="6"/>
    <x v="79"/>
    <n v="5.96"/>
    <n v="2"/>
    <x v="0"/>
    <n v="1.6688000000000001"/>
  </r>
  <r>
    <n v="484"/>
    <x v="222"/>
    <x v="2"/>
    <x v="192"/>
    <d v="2011-07-27T00:00:00"/>
    <x v="1"/>
    <x v="191"/>
    <s v="Erin Mull"/>
    <x v="0"/>
    <s v="United States"/>
    <s v="New York City"/>
    <x v="15"/>
    <n v="10024"/>
    <s v="East"/>
    <s v="TEC-AC-10002567"/>
    <x v="2"/>
    <x v="11"/>
    <x v="423"/>
    <n v="159.97999999999999"/>
    <n v="2"/>
    <x v="0"/>
    <n v="57.592799999999997"/>
  </r>
  <r>
    <n v="485"/>
    <x v="223"/>
    <x v="3"/>
    <x v="193"/>
    <d v="2014-06-14T00:00:00"/>
    <x v="2"/>
    <x v="192"/>
    <s v="Michelle Tran"/>
    <x v="2"/>
    <s v="United States"/>
    <s v="Los Angeles"/>
    <x v="1"/>
    <n v="90045"/>
    <s v="West"/>
    <s v="OFF-LA-10003923"/>
    <x v="1"/>
    <x v="2"/>
    <x v="424"/>
    <n v="29.6"/>
    <n v="2"/>
    <x v="0"/>
    <n v="14.8"/>
  </r>
  <r>
    <n v="486"/>
    <x v="223"/>
    <x v="3"/>
    <x v="193"/>
    <d v="2014-06-14T00:00:00"/>
    <x v="2"/>
    <x v="192"/>
    <s v="Michelle Tran"/>
    <x v="2"/>
    <s v="United States"/>
    <s v="Los Angeles"/>
    <x v="1"/>
    <n v="90045"/>
    <s v="West"/>
    <s v="FUR-BO-10001337"/>
    <x v="0"/>
    <x v="0"/>
    <x v="425"/>
    <n v="514.16499999999996"/>
    <n v="5"/>
    <x v="11"/>
    <n v="-30.24499999999999"/>
  </r>
  <r>
    <n v="487"/>
    <x v="223"/>
    <x v="3"/>
    <x v="193"/>
    <d v="2014-06-14T00:00:00"/>
    <x v="2"/>
    <x v="192"/>
    <s v="Michelle Tran"/>
    <x v="2"/>
    <s v="United States"/>
    <s v="Los Angeles"/>
    <x v="1"/>
    <n v="90045"/>
    <s v="West"/>
    <s v="TEC-PH-10001924"/>
    <x v="2"/>
    <x v="7"/>
    <x v="426"/>
    <n v="279.95999999999998"/>
    <n v="5"/>
    <x v="2"/>
    <n v="17.497500000000016"/>
  </r>
  <r>
    <n v="488"/>
    <x v="224"/>
    <x v="2"/>
    <x v="194"/>
    <d v="2011-10-31T00:00:00"/>
    <x v="2"/>
    <x v="193"/>
    <s v="Sue Ann Reed"/>
    <x v="0"/>
    <s v="United States"/>
    <s v="Chicago"/>
    <x v="10"/>
    <n v="60610"/>
    <s v="Central"/>
    <s v="TEC-PH-10001363"/>
    <x v="2"/>
    <x v="7"/>
    <x v="427"/>
    <n v="2735.9520000000002"/>
    <n v="6"/>
    <x v="2"/>
    <n v="341.99399999999969"/>
  </r>
  <r>
    <n v="489"/>
    <x v="225"/>
    <x v="2"/>
    <x v="3"/>
    <d v="2011-06-13T00:00:00"/>
    <x v="0"/>
    <x v="194"/>
    <s v="Carl Weiss"/>
    <x v="2"/>
    <s v="United States"/>
    <s v="Huntsville"/>
    <x v="5"/>
    <n v="77340"/>
    <s v="Central"/>
    <s v="TEC-PH-10000376"/>
    <x v="2"/>
    <x v="7"/>
    <x v="428"/>
    <n v="7.9920000000000009"/>
    <n v="1"/>
    <x v="2"/>
    <n v="0.59940000000000015"/>
  </r>
  <r>
    <n v="490"/>
    <x v="225"/>
    <x v="2"/>
    <x v="3"/>
    <d v="2011-06-13T00:00:00"/>
    <x v="0"/>
    <x v="194"/>
    <s v="Carl Weiss"/>
    <x v="2"/>
    <s v="United States"/>
    <s v="Huntsville"/>
    <x v="5"/>
    <n v="77340"/>
    <s v="Central"/>
    <s v="TEC-AC-10000303"/>
    <x v="2"/>
    <x v="11"/>
    <x v="429"/>
    <n v="63.984000000000009"/>
    <n v="2"/>
    <x v="2"/>
    <n v="10.397399999999998"/>
  </r>
  <r>
    <n v="491"/>
    <x v="225"/>
    <x v="2"/>
    <x v="3"/>
    <d v="2011-06-13T00:00:00"/>
    <x v="0"/>
    <x v="194"/>
    <s v="Carl Weiss"/>
    <x v="2"/>
    <s v="United States"/>
    <s v="Huntsville"/>
    <x v="5"/>
    <n v="77340"/>
    <s v="Central"/>
    <s v="OFF-AR-10001953"/>
    <x v="1"/>
    <x v="6"/>
    <x v="395"/>
    <n v="70.367999999999995"/>
    <n v="2"/>
    <x v="2"/>
    <n v="6.1572000000000031"/>
  </r>
  <r>
    <n v="492"/>
    <x v="226"/>
    <x v="2"/>
    <x v="80"/>
    <d v="2011-09-19T00:00:00"/>
    <x v="1"/>
    <x v="195"/>
    <s v="Astrea Jones"/>
    <x v="0"/>
    <s v="United States"/>
    <s v="Rochester"/>
    <x v="15"/>
    <n v="14609"/>
    <s v="East"/>
    <s v="OFF-ST-10001809"/>
    <x v="1"/>
    <x v="4"/>
    <x v="430"/>
    <n v="449.15"/>
    <n v="5"/>
    <x v="0"/>
    <n v="8.9829999999999899"/>
  </r>
  <r>
    <n v="493"/>
    <x v="226"/>
    <x v="2"/>
    <x v="80"/>
    <d v="2011-09-19T00:00:00"/>
    <x v="1"/>
    <x v="195"/>
    <s v="Astrea Jones"/>
    <x v="0"/>
    <s v="United States"/>
    <s v="Rochester"/>
    <x v="15"/>
    <n v="14609"/>
    <s v="East"/>
    <s v="OFF-EN-10003845"/>
    <x v="1"/>
    <x v="12"/>
    <x v="431"/>
    <n v="11.07"/>
    <n v="3"/>
    <x v="0"/>
    <n v="5.0921999999999992"/>
  </r>
  <r>
    <n v="494"/>
    <x v="227"/>
    <x v="0"/>
    <x v="195"/>
    <d v="2013-05-15T00:00:00"/>
    <x v="1"/>
    <x v="196"/>
    <s v="Sonia Sunley"/>
    <x v="0"/>
    <s v="United States"/>
    <s v="Seattle"/>
    <x v="4"/>
    <n v="98115"/>
    <s v="West"/>
    <s v="TEC-AC-10000991"/>
    <x v="2"/>
    <x v="11"/>
    <x v="432"/>
    <n v="93.98"/>
    <n v="2"/>
    <x v="0"/>
    <n v="13.157200000000003"/>
  </r>
  <r>
    <n v="495"/>
    <x v="228"/>
    <x v="0"/>
    <x v="196"/>
    <d v="2013-03-22T00:00:00"/>
    <x v="0"/>
    <x v="197"/>
    <s v="Rose O'Brian"/>
    <x v="0"/>
    <s v="United States"/>
    <s v="Memphis"/>
    <x v="18"/>
    <n v="38109"/>
    <s v="South"/>
    <s v="FUR-TA-10001857"/>
    <x v="0"/>
    <x v="3"/>
    <x v="433"/>
    <n v="189.88200000000001"/>
    <n v="3"/>
    <x v="10"/>
    <n v="-94.941000000000017"/>
  </r>
  <r>
    <n v="496"/>
    <x v="229"/>
    <x v="1"/>
    <x v="17"/>
    <d v="2012-12-31T00:00:00"/>
    <x v="1"/>
    <x v="198"/>
    <s v="Maribeth Dona"/>
    <x v="0"/>
    <s v="United States"/>
    <s v="Fayetteville"/>
    <x v="36"/>
    <n v="72701"/>
    <s v="South"/>
    <s v="OFF-EN-10001434"/>
    <x v="1"/>
    <x v="12"/>
    <x v="434"/>
    <n v="105.42"/>
    <n v="2"/>
    <x v="0"/>
    <n v="51.655799999999999"/>
  </r>
  <r>
    <n v="497"/>
    <x v="230"/>
    <x v="0"/>
    <x v="197"/>
    <d v="2013-08-01T00:00:00"/>
    <x v="1"/>
    <x v="183"/>
    <s v="Sanjit Chand"/>
    <x v="0"/>
    <s v="United States"/>
    <s v="Costa Mesa"/>
    <x v="1"/>
    <n v="92627"/>
    <s v="West"/>
    <s v="OFF-BI-10002498"/>
    <x v="1"/>
    <x v="8"/>
    <x v="435"/>
    <n v="119.61600000000001"/>
    <n v="8"/>
    <x v="2"/>
    <n v="40.370399999999997"/>
  </r>
  <r>
    <n v="498"/>
    <x v="230"/>
    <x v="0"/>
    <x v="197"/>
    <d v="2013-08-01T00:00:00"/>
    <x v="1"/>
    <x v="183"/>
    <s v="Sanjit Chand"/>
    <x v="0"/>
    <s v="United States"/>
    <s v="Costa Mesa"/>
    <x v="1"/>
    <n v="92627"/>
    <s v="West"/>
    <s v="FUR-FU-10004864"/>
    <x v="0"/>
    <x v="5"/>
    <x v="436"/>
    <n v="255.76"/>
    <n v="4"/>
    <x v="0"/>
    <n v="81.843199999999996"/>
  </r>
  <r>
    <n v="499"/>
    <x v="230"/>
    <x v="0"/>
    <x v="197"/>
    <d v="2013-08-01T00:00:00"/>
    <x v="1"/>
    <x v="183"/>
    <s v="Sanjit Chand"/>
    <x v="0"/>
    <s v="United States"/>
    <s v="Costa Mesa"/>
    <x v="1"/>
    <n v="92627"/>
    <s v="West"/>
    <s v="FUR-CH-10002602"/>
    <x v="0"/>
    <x v="1"/>
    <x v="288"/>
    <n v="241.56799999999998"/>
    <n v="2"/>
    <x v="2"/>
    <n v="18.11760000000001"/>
  </r>
  <r>
    <n v="500"/>
    <x v="230"/>
    <x v="0"/>
    <x v="197"/>
    <d v="2013-08-01T00:00:00"/>
    <x v="1"/>
    <x v="183"/>
    <s v="Sanjit Chand"/>
    <x v="0"/>
    <s v="United States"/>
    <s v="Costa Mesa"/>
    <x v="1"/>
    <n v="92627"/>
    <s v="West"/>
    <s v="FUR-FU-10000073"/>
    <x v="0"/>
    <x v="5"/>
    <x v="437"/>
    <n v="69.3"/>
    <n v="9"/>
    <x v="0"/>
    <n v="22.868999999999996"/>
  </r>
  <r>
    <n v="501"/>
    <x v="231"/>
    <x v="0"/>
    <x v="198"/>
    <d v="2013-06-05T00:00:00"/>
    <x v="1"/>
    <x v="199"/>
    <s v="Maribeth Yedwab"/>
    <x v="1"/>
    <s v="United States"/>
    <s v="Parker"/>
    <x v="22"/>
    <n v="80134"/>
    <s v="West"/>
    <s v="OFF-BI-10001670"/>
    <x v="1"/>
    <x v="8"/>
    <x v="438"/>
    <n v="22.620000000000005"/>
    <n v="2"/>
    <x v="6"/>
    <n v="-15.079999999999998"/>
  </r>
  <r>
    <n v="502"/>
    <x v="231"/>
    <x v="0"/>
    <x v="198"/>
    <d v="2013-06-05T00:00:00"/>
    <x v="1"/>
    <x v="199"/>
    <s v="Maribeth Yedwab"/>
    <x v="1"/>
    <s v="United States"/>
    <s v="Parker"/>
    <x v="22"/>
    <n v="80134"/>
    <s v="West"/>
    <s v="OFF-BI-10001658"/>
    <x v="1"/>
    <x v="8"/>
    <x v="439"/>
    <n v="14.952000000000004"/>
    <n v="2"/>
    <x v="6"/>
    <n v="-11.961599999999997"/>
  </r>
  <r>
    <n v="503"/>
    <x v="231"/>
    <x v="0"/>
    <x v="198"/>
    <d v="2013-06-05T00:00:00"/>
    <x v="1"/>
    <x v="199"/>
    <s v="Maribeth Yedwab"/>
    <x v="1"/>
    <s v="United States"/>
    <s v="Parker"/>
    <x v="22"/>
    <n v="80134"/>
    <s v="West"/>
    <s v="FUR-CH-10001215"/>
    <x v="0"/>
    <x v="1"/>
    <x v="440"/>
    <n v="801.5680000000001"/>
    <n v="2"/>
    <x v="2"/>
    <n v="50.097999999999985"/>
  </r>
  <r>
    <n v="504"/>
    <x v="231"/>
    <x v="0"/>
    <x v="198"/>
    <d v="2013-06-05T00:00:00"/>
    <x v="1"/>
    <x v="199"/>
    <s v="Maribeth Yedwab"/>
    <x v="1"/>
    <s v="United States"/>
    <s v="Parker"/>
    <x v="22"/>
    <n v="80134"/>
    <s v="West"/>
    <s v="OFF-BI-10000831"/>
    <x v="1"/>
    <x v="8"/>
    <x v="441"/>
    <n v="2.3760000000000003"/>
    <n v="3"/>
    <x v="6"/>
    <n v="-1.9007999999999998"/>
  </r>
  <r>
    <n v="505"/>
    <x v="231"/>
    <x v="0"/>
    <x v="198"/>
    <d v="2013-06-05T00:00:00"/>
    <x v="1"/>
    <x v="199"/>
    <s v="Maribeth Yedwab"/>
    <x v="1"/>
    <s v="United States"/>
    <s v="Parker"/>
    <x v="22"/>
    <n v="80134"/>
    <s v="West"/>
    <s v="OFF-PA-10000357"/>
    <x v="1"/>
    <x v="10"/>
    <x v="442"/>
    <n v="32.792000000000002"/>
    <n v="1"/>
    <x v="2"/>
    <n v="11.8871"/>
  </r>
  <r>
    <n v="506"/>
    <x v="232"/>
    <x v="3"/>
    <x v="105"/>
    <d v="2014-11-16T00:00:00"/>
    <x v="0"/>
    <x v="182"/>
    <s v="Ed Braxton"/>
    <x v="1"/>
    <s v="United States"/>
    <s v="New York City"/>
    <x v="15"/>
    <n v="10024"/>
    <s v="East"/>
    <s v="OFF-BI-10003274"/>
    <x v="1"/>
    <x v="8"/>
    <x v="122"/>
    <n v="15.920000000000002"/>
    <n v="5"/>
    <x v="2"/>
    <n v="5.3729999999999993"/>
  </r>
  <r>
    <n v="507"/>
    <x v="233"/>
    <x v="1"/>
    <x v="199"/>
    <d v="2012-03-22T00:00:00"/>
    <x v="1"/>
    <x v="200"/>
    <s v="Christopher Martinez"/>
    <x v="0"/>
    <s v="United States"/>
    <s v="Atlanta"/>
    <x v="32"/>
    <n v="30318"/>
    <s v="South"/>
    <s v="OFF-AR-10001662"/>
    <x v="1"/>
    <x v="6"/>
    <x v="443"/>
    <n v="2.74"/>
    <n v="1"/>
    <x v="0"/>
    <n v="0.73980000000000024"/>
  </r>
  <r>
    <n v="508"/>
    <x v="233"/>
    <x v="1"/>
    <x v="199"/>
    <d v="2012-03-22T00:00:00"/>
    <x v="1"/>
    <x v="200"/>
    <s v="Christopher Martinez"/>
    <x v="0"/>
    <s v="United States"/>
    <s v="Atlanta"/>
    <x v="32"/>
    <n v="30318"/>
    <s v="South"/>
    <s v="OFF-AR-10003856"/>
    <x v="1"/>
    <x v="6"/>
    <x v="444"/>
    <n v="8.34"/>
    <n v="3"/>
    <x v="0"/>
    <n v="2.1683999999999997"/>
  </r>
  <r>
    <n v="509"/>
    <x v="233"/>
    <x v="1"/>
    <x v="199"/>
    <d v="2012-03-22T00:00:00"/>
    <x v="1"/>
    <x v="200"/>
    <s v="Christopher Martinez"/>
    <x v="0"/>
    <s v="United States"/>
    <s v="Atlanta"/>
    <x v="32"/>
    <n v="30318"/>
    <s v="South"/>
    <s v="OFF-ST-10001228"/>
    <x v="1"/>
    <x v="4"/>
    <x v="445"/>
    <n v="46.74"/>
    <n v="3"/>
    <x v="0"/>
    <n v="11.684999999999999"/>
  </r>
  <r>
    <n v="510"/>
    <x v="233"/>
    <x v="1"/>
    <x v="199"/>
    <d v="2012-03-22T00:00:00"/>
    <x v="1"/>
    <x v="200"/>
    <s v="Christopher Martinez"/>
    <x v="0"/>
    <s v="United States"/>
    <s v="Atlanta"/>
    <x v="32"/>
    <n v="30318"/>
    <s v="South"/>
    <s v="OFF-BI-10003527"/>
    <x v="1"/>
    <x v="8"/>
    <x v="446"/>
    <n v="6354.95"/>
    <n v="5"/>
    <x v="0"/>
    <n v="3177.4749999999999"/>
  </r>
  <r>
    <n v="511"/>
    <x v="234"/>
    <x v="3"/>
    <x v="200"/>
    <d v="2014-11-28T00:00:00"/>
    <x v="2"/>
    <x v="201"/>
    <s v="Lynn Smith"/>
    <x v="0"/>
    <s v="United States"/>
    <s v="Gladstone"/>
    <x v="25"/>
    <n v="64118"/>
    <s v="Central"/>
    <s v="FUR-FU-10001290"/>
    <x v="0"/>
    <x v="5"/>
    <x v="447"/>
    <n v="126.30000000000001"/>
    <n v="3"/>
    <x v="0"/>
    <n v="40.415999999999997"/>
  </r>
  <r>
    <n v="512"/>
    <x v="234"/>
    <x v="3"/>
    <x v="200"/>
    <d v="2014-11-28T00:00:00"/>
    <x v="2"/>
    <x v="201"/>
    <s v="Lynn Smith"/>
    <x v="0"/>
    <s v="United States"/>
    <s v="Gladstone"/>
    <x v="25"/>
    <n v="64118"/>
    <s v="Central"/>
    <s v="TEC-AC-10002399"/>
    <x v="2"/>
    <x v="11"/>
    <x v="448"/>
    <n v="38.04"/>
    <n v="2"/>
    <x v="0"/>
    <n v="12.172799999999999"/>
  </r>
  <r>
    <n v="513"/>
    <x v="235"/>
    <x v="0"/>
    <x v="201"/>
    <d v="2013-10-24T00:00:00"/>
    <x v="2"/>
    <x v="166"/>
    <s v="Luke Foster"/>
    <x v="0"/>
    <s v="United States"/>
    <s v="Newark"/>
    <x v="24"/>
    <n v="43055"/>
    <s v="East"/>
    <s v="OFF-AR-10002053"/>
    <x v="1"/>
    <x v="6"/>
    <x v="79"/>
    <n v="7.1519999999999992"/>
    <n v="3"/>
    <x v="2"/>
    <n v="0.71520000000000028"/>
  </r>
  <r>
    <n v="514"/>
    <x v="236"/>
    <x v="3"/>
    <x v="202"/>
    <d v="2014-12-26T00:00:00"/>
    <x v="1"/>
    <x v="202"/>
    <s v="Bradley Nguyen"/>
    <x v="0"/>
    <s v="United States"/>
    <s v="Los Angeles"/>
    <x v="1"/>
    <n v="90049"/>
    <s v="West"/>
    <s v="OFF-AR-10003811"/>
    <x v="1"/>
    <x v="6"/>
    <x v="449"/>
    <n v="6.63"/>
    <n v="3"/>
    <x v="0"/>
    <n v="1.7901"/>
  </r>
  <r>
    <n v="515"/>
    <x v="236"/>
    <x v="3"/>
    <x v="202"/>
    <d v="2014-12-26T00:00:00"/>
    <x v="1"/>
    <x v="202"/>
    <s v="Bradley Nguyen"/>
    <x v="0"/>
    <s v="United States"/>
    <s v="Los Angeles"/>
    <x v="1"/>
    <n v="90049"/>
    <s v="West"/>
    <s v="OFF-AR-10001246"/>
    <x v="1"/>
    <x v="6"/>
    <x v="450"/>
    <n v="5.88"/>
    <n v="2"/>
    <x v="0"/>
    <n v="1.7051999999999996"/>
  </r>
  <r>
    <n v="516"/>
    <x v="237"/>
    <x v="3"/>
    <x v="203"/>
    <d v="2014-01-28T00:00:00"/>
    <x v="1"/>
    <x v="57"/>
    <s v="Alan Dominguez"/>
    <x v="2"/>
    <s v="United States"/>
    <s v="Great Falls"/>
    <x v="37"/>
    <n v="59405"/>
    <s v="West"/>
    <s v="TEC-CO-10003236"/>
    <x v="2"/>
    <x v="16"/>
    <x v="451"/>
    <n v="2999.95"/>
    <n v="5"/>
    <x v="0"/>
    <n v="1379.9769999999999"/>
  </r>
  <r>
    <n v="517"/>
    <x v="237"/>
    <x v="3"/>
    <x v="203"/>
    <d v="2014-01-28T00:00:00"/>
    <x v="1"/>
    <x v="57"/>
    <s v="Alan Dominguez"/>
    <x v="2"/>
    <s v="United States"/>
    <s v="Great Falls"/>
    <x v="37"/>
    <n v="59405"/>
    <s v="West"/>
    <s v="OFF-ST-10004507"/>
    <x v="1"/>
    <x v="4"/>
    <x v="452"/>
    <n v="51.449999999999996"/>
    <n v="3"/>
    <x v="0"/>
    <n v="13.891499999999999"/>
  </r>
  <r>
    <n v="518"/>
    <x v="237"/>
    <x v="3"/>
    <x v="203"/>
    <d v="2014-01-28T00:00:00"/>
    <x v="1"/>
    <x v="57"/>
    <s v="Alan Dominguez"/>
    <x v="2"/>
    <s v="United States"/>
    <s v="Great Falls"/>
    <x v="37"/>
    <n v="59405"/>
    <s v="West"/>
    <s v="OFF-PA-10001667"/>
    <x v="1"/>
    <x v="10"/>
    <x v="453"/>
    <n v="11.96"/>
    <n v="2"/>
    <x v="0"/>
    <n v="5.3819999999999997"/>
  </r>
  <r>
    <n v="519"/>
    <x v="237"/>
    <x v="3"/>
    <x v="203"/>
    <d v="2014-01-28T00:00:00"/>
    <x v="1"/>
    <x v="57"/>
    <s v="Alan Dominguez"/>
    <x v="2"/>
    <s v="United States"/>
    <s v="Great Falls"/>
    <x v="37"/>
    <n v="59405"/>
    <s v="West"/>
    <s v="OFF-ST-10004459"/>
    <x v="1"/>
    <x v="4"/>
    <x v="454"/>
    <n v="1126.02"/>
    <n v="3"/>
    <x v="0"/>
    <n v="56.300999999999988"/>
  </r>
  <r>
    <n v="520"/>
    <x v="238"/>
    <x v="1"/>
    <x v="204"/>
    <d v="2012-03-26T00:00:00"/>
    <x v="1"/>
    <x v="203"/>
    <s v="Dean Braden"/>
    <x v="0"/>
    <s v="United States"/>
    <s v="Houston"/>
    <x v="5"/>
    <n v="77041"/>
    <s v="Central"/>
    <s v="TEC-AC-10000171"/>
    <x v="2"/>
    <x v="11"/>
    <x v="43"/>
    <n v="18.391999999999999"/>
    <n v="1"/>
    <x v="2"/>
    <n v="5.2877000000000001"/>
  </r>
  <r>
    <n v="521"/>
    <x v="238"/>
    <x v="1"/>
    <x v="204"/>
    <d v="2012-03-26T00:00:00"/>
    <x v="1"/>
    <x v="203"/>
    <s v="Dean Braden"/>
    <x v="0"/>
    <s v="United States"/>
    <s v="Houston"/>
    <x v="5"/>
    <n v="77041"/>
    <s v="Central"/>
    <s v="OFF-ST-10000736"/>
    <x v="1"/>
    <x v="4"/>
    <x v="455"/>
    <n v="129.56800000000001"/>
    <n v="2"/>
    <x v="2"/>
    <n v="-25.91360000000001"/>
  </r>
  <r>
    <n v="522"/>
    <x v="238"/>
    <x v="1"/>
    <x v="204"/>
    <d v="2012-03-26T00:00:00"/>
    <x v="1"/>
    <x v="203"/>
    <s v="Dean Braden"/>
    <x v="0"/>
    <s v="United States"/>
    <s v="Houston"/>
    <x v="5"/>
    <n v="77041"/>
    <s v="Central"/>
    <s v="OFF-BI-10000285"/>
    <x v="1"/>
    <x v="8"/>
    <x v="456"/>
    <n v="14.111999999999997"/>
    <n v="9"/>
    <x v="3"/>
    <n v="-21.167999999999999"/>
  </r>
  <r>
    <n v="523"/>
    <x v="239"/>
    <x v="3"/>
    <x v="205"/>
    <d v="2014-01-26T00:00:00"/>
    <x v="2"/>
    <x v="204"/>
    <s v="Matt Connell"/>
    <x v="1"/>
    <s v="United States"/>
    <s v="Detroit"/>
    <x v="12"/>
    <n v="48234"/>
    <s v="Central"/>
    <s v="FUR-TA-10001857"/>
    <x v="0"/>
    <x v="3"/>
    <x v="433"/>
    <n v="210.98"/>
    <n v="2"/>
    <x v="0"/>
    <n v="21.097999999999985"/>
  </r>
  <r>
    <n v="524"/>
    <x v="240"/>
    <x v="0"/>
    <x v="206"/>
    <d v="2013-05-24T00:00:00"/>
    <x v="2"/>
    <x v="109"/>
    <s v="Logan Haushalter"/>
    <x v="0"/>
    <s v="United States"/>
    <s v="Los Angeles"/>
    <x v="1"/>
    <n v="90032"/>
    <s v="West"/>
    <s v="TEC-PH-10003555"/>
    <x v="2"/>
    <x v="7"/>
    <x v="457"/>
    <n v="55.176000000000002"/>
    <n v="3"/>
    <x v="2"/>
    <n v="-12.414599999999997"/>
  </r>
  <r>
    <n v="525"/>
    <x v="240"/>
    <x v="0"/>
    <x v="206"/>
    <d v="2013-05-24T00:00:00"/>
    <x v="2"/>
    <x v="109"/>
    <s v="Logan Haushalter"/>
    <x v="0"/>
    <s v="United States"/>
    <s v="Los Angeles"/>
    <x v="1"/>
    <n v="90032"/>
    <s v="West"/>
    <s v="TEC-AC-10003832"/>
    <x v="2"/>
    <x v="11"/>
    <x v="458"/>
    <n v="66.260000000000005"/>
    <n v="2"/>
    <x v="0"/>
    <n v="27.166600000000003"/>
  </r>
  <r>
    <n v="526"/>
    <x v="241"/>
    <x v="1"/>
    <x v="207"/>
    <d v="2013-01-02T00:00:00"/>
    <x v="1"/>
    <x v="205"/>
    <s v="Brian Dahlen"/>
    <x v="0"/>
    <s v="United States"/>
    <s v="Lawrence"/>
    <x v="31"/>
    <n v="1841"/>
    <s v="East"/>
    <s v="OFF-FA-10002815"/>
    <x v="1"/>
    <x v="13"/>
    <x v="33"/>
    <n v="22.200000000000003"/>
    <n v="5"/>
    <x v="0"/>
    <n v="10.434000000000001"/>
  </r>
  <r>
    <n v="527"/>
    <x v="242"/>
    <x v="3"/>
    <x v="208"/>
    <d v="2014-10-27T00:00:00"/>
    <x v="1"/>
    <x v="206"/>
    <s v="Patricia Hirasaki"/>
    <x v="2"/>
    <s v="United States"/>
    <s v="Lakeland"/>
    <x v="2"/>
    <n v="33801"/>
    <s v="South"/>
    <s v="FUR-CH-10003379"/>
    <x v="0"/>
    <x v="1"/>
    <x v="459"/>
    <n v="683.95200000000011"/>
    <n v="3"/>
    <x v="2"/>
    <n v="42.746999999999986"/>
  </r>
  <r>
    <n v="528"/>
    <x v="242"/>
    <x v="3"/>
    <x v="208"/>
    <d v="2014-10-27T00:00:00"/>
    <x v="1"/>
    <x v="206"/>
    <s v="Patricia Hirasaki"/>
    <x v="2"/>
    <s v="United States"/>
    <s v="Lakeland"/>
    <x v="2"/>
    <n v="33801"/>
    <s v="South"/>
    <s v="FUR-FU-10001756"/>
    <x v="0"/>
    <x v="5"/>
    <x v="282"/>
    <n v="45.695999999999998"/>
    <n v="3"/>
    <x v="2"/>
    <n v="5.1407999999999916"/>
  </r>
  <r>
    <n v="529"/>
    <x v="243"/>
    <x v="1"/>
    <x v="37"/>
    <d v="2012-09-07T00:00:00"/>
    <x v="1"/>
    <x v="207"/>
    <s v="Mike Gockenbach"/>
    <x v="0"/>
    <s v="United States"/>
    <s v="Philadelphia"/>
    <x v="9"/>
    <n v="19134"/>
    <s v="East"/>
    <s v="OFF-ST-10004963"/>
    <x v="1"/>
    <x v="4"/>
    <x v="460"/>
    <n v="36.336000000000006"/>
    <n v="3"/>
    <x v="2"/>
    <n v="-7.2672000000000043"/>
  </r>
  <r>
    <n v="530"/>
    <x v="243"/>
    <x v="1"/>
    <x v="37"/>
    <d v="2012-09-07T00:00:00"/>
    <x v="1"/>
    <x v="207"/>
    <s v="Mike Gockenbach"/>
    <x v="0"/>
    <s v="United States"/>
    <s v="Philadelphia"/>
    <x v="9"/>
    <n v="19134"/>
    <s v="East"/>
    <s v="OFF-SU-10002881"/>
    <x v="1"/>
    <x v="14"/>
    <x v="461"/>
    <n v="666.24800000000005"/>
    <n v="1"/>
    <x v="2"/>
    <n v="-149.9058"/>
  </r>
  <r>
    <n v="531"/>
    <x v="243"/>
    <x v="1"/>
    <x v="37"/>
    <d v="2012-09-07T00:00:00"/>
    <x v="1"/>
    <x v="207"/>
    <s v="Mike Gockenbach"/>
    <x v="0"/>
    <s v="United States"/>
    <s v="Philadelphia"/>
    <x v="9"/>
    <n v="19134"/>
    <s v="East"/>
    <s v="OFF-EN-10001335"/>
    <x v="1"/>
    <x v="12"/>
    <x v="462"/>
    <n v="52.512"/>
    <n v="6"/>
    <x v="2"/>
    <n v="19.692"/>
  </r>
  <r>
    <n v="532"/>
    <x v="244"/>
    <x v="1"/>
    <x v="209"/>
    <d v="2012-11-09T00:00:00"/>
    <x v="0"/>
    <x v="208"/>
    <s v="Karen Bern"/>
    <x v="1"/>
    <s v="United States"/>
    <s v="Los Angeles"/>
    <x v="1"/>
    <n v="90036"/>
    <s v="West"/>
    <s v="FUR-CH-10000595"/>
    <x v="0"/>
    <x v="1"/>
    <x v="463"/>
    <n v="190.72000000000003"/>
    <n v="1"/>
    <x v="2"/>
    <n v="11.919999999999987"/>
  </r>
  <r>
    <n v="533"/>
    <x v="245"/>
    <x v="3"/>
    <x v="210"/>
    <d v="2014-09-12T00:00:00"/>
    <x v="1"/>
    <x v="209"/>
    <s v="Jasper Cacioppo"/>
    <x v="0"/>
    <s v="United States"/>
    <s v="Los Angeles"/>
    <x v="1"/>
    <n v="90032"/>
    <s v="West"/>
    <s v="FUR-FU-10000448"/>
    <x v="0"/>
    <x v="5"/>
    <x v="464"/>
    <n v="47.94"/>
    <n v="3"/>
    <x v="0"/>
    <n v="2.3969999999999985"/>
  </r>
  <r>
    <n v="534"/>
    <x v="246"/>
    <x v="0"/>
    <x v="211"/>
    <d v="2013-06-02T00:00:00"/>
    <x v="0"/>
    <x v="210"/>
    <s v="Rob Lucas"/>
    <x v="0"/>
    <s v="United States"/>
    <s v="Montgomery"/>
    <x v="19"/>
    <n v="36116"/>
    <s v="South"/>
    <s v="TEC-PH-10000984"/>
    <x v="2"/>
    <x v="7"/>
    <x v="465"/>
    <n v="979.95"/>
    <n v="5"/>
    <x v="0"/>
    <n v="274.38600000000008"/>
  </r>
  <r>
    <n v="535"/>
    <x v="246"/>
    <x v="0"/>
    <x v="211"/>
    <d v="2013-06-02T00:00:00"/>
    <x v="0"/>
    <x v="210"/>
    <s v="Rob Lucas"/>
    <x v="0"/>
    <s v="United States"/>
    <s v="Montgomery"/>
    <x v="19"/>
    <n v="36116"/>
    <s v="South"/>
    <s v="OFF-BI-10002557"/>
    <x v="1"/>
    <x v="8"/>
    <x v="246"/>
    <n v="22.75"/>
    <n v="5"/>
    <x v="0"/>
    <n v="11.375"/>
  </r>
  <r>
    <n v="536"/>
    <x v="247"/>
    <x v="0"/>
    <x v="212"/>
    <d v="2013-07-17T00:00:00"/>
    <x v="1"/>
    <x v="211"/>
    <s v="Allen Armold"/>
    <x v="0"/>
    <s v="United States"/>
    <s v="Mesa"/>
    <x v="16"/>
    <n v="85204"/>
    <s v="West"/>
    <s v="OFF-ST-10001325"/>
    <x v="1"/>
    <x v="4"/>
    <x v="466"/>
    <n v="16.768000000000001"/>
    <n v="2"/>
    <x v="2"/>
    <n v="1.4672000000000001"/>
  </r>
  <r>
    <n v="537"/>
    <x v="248"/>
    <x v="3"/>
    <x v="213"/>
    <d v="2014-09-09T00:00:00"/>
    <x v="0"/>
    <x v="212"/>
    <s v="Emily Phan"/>
    <x v="0"/>
    <s v="United States"/>
    <s v="Chicago"/>
    <x v="10"/>
    <n v="60653"/>
    <s v="Central"/>
    <s v="OFF-BI-10002429"/>
    <x v="1"/>
    <x v="8"/>
    <x v="467"/>
    <n v="42.615999999999993"/>
    <n v="7"/>
    <x v="3"/>
    <n v="-68.185600000000022"/>
  </r>
  <r>
    <n v="538"/>
    <x v="249"/>
    <x v="1"/>
    <x v="155"/>
    <d v="2012-12-08T00:00:00"/>
    <x v="1"/>
    <x v="88"/>
    <s v="Mark Packer"/>
    <x v="2"/>
    <s v="United States"/>
    <s v="New York City"/>
    <x v="15"/>
    <n v="10009"/>
    <s v="East"/>
    <s v="OFF-BI-10004528"/>
    <x v="1"/>
    <x v="8"/>
    <x v="468"/>
    <n v="10.752000000000001"/>
    <n v="4"/>
    <x v="2"/>
    <n v="3.359999999999999"/>
  </r>
  <r>
    <n v="539"/>
    <x v="250"/>
    <x v="1"/>
    <x v="214"/>
    <d v="2012-12-11T00:00:00"/>
    <x v="1"/>
    <x v="213"/>
    <s v="Darren Koutras"/>
    <x v="0"/>
    <s v="United States"/>
    <s v="Henderson"/>
    <x v="0"/>
    <n v="42420"/>
    <s v="South"/>
    <s v="OFF-AP-10001271"/>
    <x v="1"/>
    <x v="9"/>
    <x v="469"/>
    <n v="152.94"/>
    <n v="3"/>
    <x v="0"/>
    <n v="41.293800000000005"/>
  </r>
  <r>
    <n v="540"/>
    <x v="250"/>
    <x v="1"/>
    <x v="214"/>
    <d v="2012-12-11T00:00:00"/>
    <x v="1"/>
    <x v="213"/>
    <s v="Darren Koutras"/>
    <x v="0"/>
    <s v="United States"/>
    <s v="Henderson"/>
    <x v="0"/>
    <n v="42420"/>
    <s v="South"/>
    <s v="FUR-CH-10002647"/>
    <x v="0"/>
    <x v="1"/>
    <x v="470"/>
    <n v="283.92"/>
    <n v="4"/>
    <x v="0"/>
    <n v="70.980000000000018"/>
  </r>
  <r>
    <n v="541"/>
    <x v="251"/>
    <x v="2"/>
    <x v="215"/>
    <d v="2011-02-04T00:00:00"/>
    <x v="2"/>
    <x v="214"/>
    <s v="Bradley Drucker"/>
    <x v="0"/>
    <s v="United States"/>
    <s v="Green Bay"/>
    <x v="6"/>
    <n v="54302"/>
    <s v="Central"/>
    <s v="TEC-AC-10001432"/>
    <x v="2"/>
    <x v="11"/>
    <x v="471"/>
    <n v="468.90000000000003"/>
    <n v="6"/>
    <x v="0"/>
    <n v="206.31600000000006"/>
  </r>
  <r>
    <n v="542"/>
    <x v="252"/>
    <x v="0"/>
    <x v="216"/>
    <d v="2013-07-18T00:00:00"/>
    <x v="2"/>
    <x v="20"/>
    <s v="Erin Smith"/>
    <x v="1"/>
    <s v="United States"/>
    <s v="Tucson"/>
    <x v="16"/>
    <n v="85705"/>
    <s v="West"/>
    <s v="TEC-PH-10002262"/>
    <x v="2"/>
    <x v="7"/>
    <x v="472"/>
    <n v="380.86400000000003"/>
    <n v="8"/>
    <x v="2"/>
    <n v="38.086400000000026"/>
  </r>
  <r>
    <n v="543"/>
    <x v="253"/>
    <x v="1"/>
    <x v="217"/>
    <d v="2012-12-23T00:00:00"/>
    <x v="1"/>
    <x v="215"/>
    <s v="Liz MacKendrick"/>
    <x v="0"/>
    <s v="United States"/>
    <s v="Springfield"/>
    <x v="24"/>
    <n v="45503"/>
    <s v="East"/>
    <s v="OFF-ST-10001809"/>
    <x v="1"/>
    <x v="4"/>
    <x v="430"/>
    <n v="646.77600000000007"/>
    <n v="9"/>
    <x v="2"/>
    <n v="-145.52460000000002"/>
  </r>
  <r>
    <n v="544"/>
    <x v="254"/>
    <x v="2"/>
    <x v="218"/>
    <d v="2011-05-16T00:00:00"/>
    <x v="1"/>
    <x v="38"/>
    <s v="Paul Gonzalez"/>
    <x v="0"/>
    <s v="United States"/>
    <s v="Fort Worth"/>
    <x v="5"/>
    <n v="76106"/>
    <s v="Central"/>
    <s v="TEC-AC-10001465"/>
    <x v="2"/>
    <x v="11"/>
    <x v="473"/>
    <n v="58.112000000000002"/>
    <n v="2"/>
    <x v="2"/>
    <n v="7.263999999999994"/>
  </r>
  <r>
    <n v="545"/>
    <x v="254"/>
    <x v="2"/>
    <x v="218"/>
    <d v="2011-05-16T00:00:00"/>
    <x v="1"/>
    <x v="38"/>
    <s v="Paul Gonzalez"/>
    <x v="0"/>
    <s v="United States"/>
    <s v="Fort Worth"/>
    <x v="5"/>
    <n v="76106"/>
    <s v="Central"/>
    <s v="TEC-PH-10002597"/>
    <x v="2"/>
    <x v="7"/>
    <x v="474"/>
    <n v="100.792"/>
    <n v="1"/>
    <x v="2"/>
    <n v="6.2995000000000019"/>
  </r>
  <r>
    <n v="546"/>
    <x v="254"/>
    <x v="2"/>
    <x v="218"/>
    <d v="2011-05-16T00:00:00"/>
    <x v="1"/>
    <x v="38"/>
    <s v="Paul Gonzalez"/>
    <x v="0"/>
    <s v="United States"/>
    <s v="Fort Worth"/>
    <x v="5"/>
    <n v="76106"/>
    <s v="Central"/>
    <s v="FUR-FU-10000723"/>
    <x v="0"/>
    <x v="5"/>
    <x v="475"/>
    <n v="66.112000000000009"/>
    <n v="4"/>
    <x v="7"/>
    <n v="-84.292799999999986"/>
  </r>
  <r>
    <n v="547"/>
    <x v="255"/>
    <x v="3"/>
    <x v="123"/>
    <d v="2014-11-23T00:00:00"/>
    <x v="2"/>
    <x v="216"/>
    <s v="Adrian Shami"/>
    <x v="2"/>
    <s v="United States"/>
    <s v="New York City"/>
    <x v="15"/>
    <n v="10035"/>
    <s v="East"/>
    <s v="OFF-BI-10000404"/>
    <x v="1"/>
    <x v="8"/>
    <x v="476"/>
    <n v="41.28"/>
    <n v="6"/>
    <x v="2"/>
    <n v="13.931999999999999"/>
  </r>
  <r>
    <n v="548"/>
    <x v="255"/>
    <x v="3"/>
    <x v="123"/>
    <d v="2014-11-23T00:00:00"/>
    <x v="2"/>
    <x v="216"/>
    <s v="Adrian Shami"/>
    <x v="2"/>
    <s v="United States"/>
    <s v="New York City"/>
    <x v="15"/>
    <n v="10035"/>
    <s v="East"/>
    <s v="OFF-PA-10002986"/>
    <x v="1"/>
    <x v="10"/>
    <x v="477"/>
    <n v="13.36"/>
    <n v="2"/>
    <x v="0"/>
    <n v="6.4127999999999998"/>
  </r>
  <r>
    <n v="549"/>
    <x v="256"/>
    <x v="1"/>
    <x v="219"/>
    <d v="2012-11-17T00:00:00"/>
    <x v="0"/>
    <x v="158"/>
    <s v="Dean Katz"/>
    <x v="1"/>
    <s v="United States"/>
    <s v="Chicago"/>
    <x v="10"/>
    <n v="60653"/>
    <s v="Central"/>
    <s v="OFF-ST-10000604"/>
    <x v="1"/>
    <x v="4"/>
    <x v="54"/>
    <n v="250.27199999999999"/>
    <n v="9"/>
    <x v="2"/>
    <n v="15.641999999999982"/>
  </r>
  <r>
    <n v="550"/>
    <x v="256"/>
    <x v="1"/>
    <x v="219"/>
    <d v="2012-11-17T00:00:00"/>
    <x v="0"/>
    <x v="158"/>
    <s v="Dean Katz"/>
    <x v="1"/>
    <s v="United States"/>
    <s v="Chicago"/>
    <x v="10"/>
    <n v="60653"/>
    <s v="Central"/>
    <s v="OFF-BI-10004738"/>
    <x v="1"/>
    <x v="8"/>
    <x v="92"/>
    <n v="11.363999999999997"/>
    <n v="3"/>
    <x v="3"/>
    <n v="-17.045999999999999"/>
  </r>
  <r>
    <n v="551"/>
    <x v="256"/>
    <x v="1"/>
    <x v="219"/>
    <d v="2012-11-17T00:00:00"/>
    <x v="0"/>
    <x v="158"/>
    <s v="Dean Katz"/>
    <x v="1"/>
    <s v="United States"/>
    <s v="Chicago"/>
    <x v="10"/>
    <n v="60653"/>
    <s v="Central"/>
    <s v="OFF-SU-10001935"/>
    <x v="1"/>
    <x v="14"/>
    <x v="33"/>
    <n v="8.7200000000000006"/>
    <n v="5"/>
    <x v="2"/>
    <n v="-1.7440000000000015"/>
  </r>
  <r>
    <n v="552"/>
    <x v="257"/>
    <x v="0"/>
    <x v="173"/>
    <d v="2013-04-18T00:00:00"/>
    <x v="0"/>
    <x v="217"/>
    <s v="Bill Donatelli"/>
    <x v="0"/>
    <s v="United States"/>
    <s v="San Francisco"/>
    <x v="1"/>
    <n v="94110"/>
    <s v="West"/>
    <s v="FUR-CH-10002024"/>
    <x v="0"/>
    <x v="1"/>
    <x v="478"/>
    <n v="1121.568"/>
    <n v="2"/>
    <x v="2"/>
    <n v="0"/>
  </r>
  <r>
    <n v="553"/>
    <x v="258"/>
    <x v="3"/>
    <x v="220"/>
    <d v="2014-09-13T00:00:00"/>
    <x v="2"/>
    <x v="53"/>
    <s v="Ryan Crowe"/>
    <x v="0"/>
    <s v="United States"/>
    <s v="Jacksonville"/>
    <x v="2"/>
    <n v="32216"/>
    <s v="South"/>
    <s v="FUR-FU-10003039"/>
    <x v="0"/>
    <x v="5"/>
    <x v="479"/>
    <n v="34.504000000000005"/>
    <n v="1"/>
    <x v="2"/>
    <n v="6.0381999999999998"/>
  </r>
  <r>
    <n v="554"/>
    <x v="259"/>
    <x v="3"/>
    <x v="221"/>
    <d v="2014-11-29T00:00:00"/>
    <x v="1"/>
    <x v="218"/>
    <s v="Greg Tran"/>
    <x v="0"/>
    <s v="United States"/>
    <s v="Houston"/>
    <x v="5"/>
    <n v="77070"/>
    <s v="Central"/>
    <s v="OFF-FA-10004248"/>
    <x v="1"/>
    <x v="13"/>
    <x v="480"/>
    <n v="10.824"/>
    <n v="3"/>
    <x v="2"/>
    <n v="2.5707"/>
  </r>
  <r>
    <n v="555"/>
    <x v="260"/>
    <x v="3"/>
    <x v="222"/>
    <d v="2014-07-04T00:00:00"/>
    <x v="0"/>
    <x v="158"/>
    <s v="Dean Katz"/>
    <x v="1"/>
    <s v="United States"/>
    <s v="Anaheim"/>
    <x v="1"/>
    <n v="92804"/>
    <s v="West"/>
    <s v="OFF-ST-10001780"/>
    <x v="1"/>
    <x v="4"/>
    <x v="481"/>
    <n v="1295.78"/>
    <n v="2"/>
    <x v="0"/>
    <n v="310.98720000000003"/>
  </r>
  <r>
    <n v="556"/>
    <x v="261"/>
    <x v="2"/>
    <x v="223"/>
    <d v="2011-03-07T00:00:00"/>
    <x v="0"/>
    <x v="219"/>
    <s v="Ashley Jarboe"/>
    <x v="0"/>
    <s v="United States"/>
    <s v="Wilmington"/>
    <x v="3"/>
    <n v="28403"/>
    <s v="South"/>
    <s v="OFF-AR-10003560"/>
    <x v="1"/>
    <x v="6"/>
    <x v="482"/>
    <n v="19.456000000000003"/>
    <n v="4"/>
    <x v="2"/>
    <n v="3.4047999999999981"/>
  </r>
  <r>
    <n v="557"/>
    <x v="262"/>
    <x v="0"/>
    <x v="224"/>
    <d v="2013-06-16T00:00:00"/>
    <x v="1"/>
    <x v="220"/>
    <s v="Olvera Toch"/>
    <x v="0"/>
    <s v="United States"/>
    <s v="Los Angeles"/>
    <x v="1"/>
    <n v="90045"/>
    <s v="West"/>
    <s v="OFF-LA-10001297"/>
    <x v="1"/>
    <x v="2"/>
    <x v="483"/>
    <n v="20.7"/>
    <n v="2"/>
    <x v="0"/>
    <n v="9.9359999999999999"/>
  </r>
  <r>
    <n v="558"/>
    <x v="262"/>
    <x v="0"/>
    <x v="224"/>
    <d v="2013-06-16T00:00:00"/>
    <x v="1"/>
    <x v="220"/>
    <s v="Olvera Toch"/>
    <x v="0"/>
    <s v="United States"/>
    <s v="Los Angeles"/>
    <x v="1"/>
    <n v="90045"/>
    <s v="West"/>
    <s v="FUR-TA-10004256"/>
    <x v="0"/>
    <x v="3"/>
    <x v="484"/>
    <n v="1335.68"/>
    <n v="4"/>
    <x v="2"/>
    <n v="-217.04800000000017"/>
  </r>
  <r>
    <n v="559"/>
    <x v="262"/>
    <x v="0"/>
    <x v="224"/>
    <d v="2013-06-16T00:00:00"/>
    <x v="1"/>
    <x v="220"/>
    <s v="Olvera Toch"/>
    <x v="0"/>
    <s v="United States"/>
    <s v="Los Angeles"/>
    <x v="1"/>
    <n v="90045"/>
    <s v="West"/>
    <s v="OFF-PA-10003441"/>
    <x v="1"/>
    <x v="10"/>
    <x v="485"/>
    <n v="32.400000000000006"/>
    <n v="5"/>
    <x v="0"/>
    <n v="15.552000000000001"/>
  </r>
  <r>
    <n v="560"/>
    <x v="263"/>
    <x v="3"/>
    <x v="225"/>
    <d v="2014-11-23T00:00:00"/>
    <x v="0"/>
    <x v="221"/>
    <s v="Liz Pelletier"/>
    <x v="0"/>
    <s v="United States"/>
    <s v="San Francisco"/>
    <x v="1"/>
    <n v="94110"/>
    <s v="West"/>
    <s v="FUR-FU-10003347"/>
    <x v="0"/>
    <x v="5"/>
    <x v="374"/>
    <n v="42.599999999999994"/>
    <n v="3"/>
    <x v="0"/>
    <n v="16.614000000000001"/>
  </r>
  <r>
    <n v="561"/>
    <x v="263"/>
    <x v="3"/>
    <x v="225"/>
    <d v="2014-11-23T00:00:00"/>
    <x v="0"/>
    <x v="221"/>
    <s v="Liz Pelletier"/>
    <x v="0"/>
    <s v="United States"/>
    <s v="San Francisco"/>
    <x v="1"/>
    <n v="94110"/>
    <s v="West"/>
    <s v="OFF-BI-10000069"/>
    <x v="1"/>
    <x v="8"/>
    <x v="486"/>
    <n v="84.056000000000012"/>
    <n v="7"/>
    <x v="2"/>
    <n v="27.318199999999983"/>
  </r>
  <r>
    <n v="562"/>
    <x v="264"/>
    <x v="2"/>
    <x v="80"/>
    <d v="2011-09-18T00:00:00"/>
    <x v="0"/>
    <x v="222"/>
    <s v="Cynthia Arntzen"/>
    <x v="0"/>
    <s v="United States"/>
    <s v="Tampa"/>
    <x v="2"/>
    <n v="33614"/>
    <s v="South"/>
    <s v="OFF-AP-10003914"/>
    <x v="1"/>
    <x v="9"/>
    <x v="487"/>
    <n v="13"/>
    <n v="5"/>
    <x v="2"/>
    <n v="1.3000000000000007"/>
  </r>
  <r>
    <n v="563"/>
    <x v="264"/>
    <x v="2"/>
    <x v="80"/>
    <d v="2011-09-18T00:00:00"/>
    <x v="0"/>
    <x v="222"/>
    <s v="Cynthia Arntzen"/>
    <x v="0"/>
    <s v="United States"/>
    <s v="Tampa"/>
    <x v="2"/>
    <n v="33614"/>
    <s v="South"/>
    <s v="FUR-FU-10004020"/>
    <x v="0"/>
    <x v="5"/>
    <x v="488"/>
    <n v="13.128"/>
    <n v="3"/>
    <x v="2"/>
    <n v="3.7743000000000002"/>
  </r>
  <r>
    <n v="564"/>
    <x v="265"/>
    <x v="1"/>
    <x v="214"/>
    <d v="2012-12-09T00:00:00"/>
    <x v="2"/>
    <x v="223"/>
    <s v="Jeremy Farry"/>
    <x v="0"/>
    <s v="United States"/>
    <s v="Seattle"/>
    <x v="4"/>
    <n v="98105"/>
    <s v="West"/>
    <s v="OFF-FA-10003467"/>
    <x v="1"/>
    <x v="13"/>
    <x v="489"/>
    <n v="3.96"/>
    <n v="2"/>
    <x v="0"/>
    <n v="0"/>
  </r>
  <r>
    <n v="565"/>
    <x v="265"/>
    <x v="1"/>
    <x v="214"/>
    <d v="2012-12-09T00:00:00"/>
    <x v="2"/>
    <x v="223"/>
    <s v="Jeremy Farry"/>
    <x v="0"/>
    <s v="United States"/>
    <s v="Seattle"/>
    <x v="4"/>
    <n v="98105"/>
    <s v="West"/>
    <s v="OFF-LA-10000634"/>
    <x v="1"/>
    <x v="2"/>
    <x v="283"/>
    <n v="2.61"/>
    <n v="1"/>
    <x v="0"/>
    <n v="1.2005999999999999"/>
  </r>
  <r>
    <n v="566"/>
    <x v="266"/>
    <x v="3"/>
    <x v="226"/>
    <d v="2014-12-11T00:00:00"/>
    <x v="2"/>
    <x v="224"/>
    <s v="Frank Preis"/>
    <x v="0"/>
    <s v="United States"/>
    <s v="Los Angeles"/>
    <x v="1"/>
    <n v="90008"/>
    <s v="West"/>
    <s v="TEC-PH-10002496"/>
    <x v="2"/>
    <x v="7"/>
    <x v="490"/>
    <n v="374.37600000000003"/>
    <n v="3"/>
    <x v="2"/>
    <n v="46.796999999999983"/>
  </r>
  <r>
    <n v="567"/>
    <x v="267"/>
    <x v="3"/>
    <x v="172"/>
    <d v="2014-10-09T00:00:00"/>
    <x v="1"/>
    <x v="225"/>
    <s v="Ellis Ballard"/>
    <x v="1"/>
    <s v="United States"/>
    <s v="Seattle"/>
    <x v="4"/>
    <n v="98105"/>
    <s v="West"/>
    <s v="OFF-PA-10004530"/>
    <x v="1"/>
    <x v="10"/>
    <x v="491"/>
    <n v="91.84"/>
    <n v="8"/>
    <x v="0"/>
    <n v="45.001600000000003"/>
  </r>
  <r>
    <n v="568"/>
    <x v="267"/>
    <x v="3"/>
    <x v="172"/>
    <d v="2014-10-09T00:00:00"/>
    <x v="1"/>
    <x v="225"/>
    <s v="Ellis Ballard"/>
    <x v="1"/>
    <s v="United States"/>
    <s v="Seattle"/>
    <x v="4"/>
    <n v="98105"/>
    <s v="West"/>
    <s v="OFF-BI-10001107"/>
    <x v="1"/>
    <x v="8"/>
    <x v="492"/>
    <n v="81.088000000000008"/>
    <n v="7"/>
    <x v="2"/>
    <n v="27.3672"/>
  </r>
  <r>
    <n v="569"/>
    <x v="267"/>
    <x v="3"/>
    <x v="172"/>
    <d v="2014-10-09T00:00:00"/>
    <x v="1"/>
    <x v="225"/>
    <s v="Ellis Ballard"/>
    <x v="1"/>
    <s v="United States"/>
    <s v="Seattle"/>
    <x v="4"/>
    <n v="98105"/>
    <s v="West"/>
    <s v="OFF-PA-10004451"/>
    <x v="1"/>
    <x v="10"/>
    <x v="493"/>
    <n v="19.440000000000001"/>
    <n v="3"/>
    <x v="0"/>
    <n v="9.3312000000000008"/>
  </r>
  <r>
    <n v="570"/>
    <x v="267"/>
    <x v="3"/>
    <x v="172"/>
    <d v="2014-10-09T00:00:00"/>
    <x v="1"/>
    <x v="225"/>
    <s v="Ellis Ballard"/>
    <x v="1"/>
    <s v="United States"/>
    <s v="Seattle"/>
    <x v="4"/>
    <n v="98105"/>
    <s v="West"/>
    <s v="FUR-CH-10004997"/>
    <x v="0"/>
    <x v="1"/>
    <x v="494"/>
    <n v="451.15199999999993"/>
    <n v="3"/>
    <x v="2"/>
    <n v="0"/>
  </r>
  <r>
    <n v="571"/>
    <x v="268"/>
    <x v="3"/>
    <x v="116"/>
    <d v="2015-01-05T00:00:00"/>
    <x v="1"/>
    <x v="226"/>
    <s v="Jennifer Ferguson"/>
    <x v="0"/>
    <s v="United States"/>
    <s v="New York City"/>
    <x v="15"/>
    <n v="10024"/>
    <s v="East"/>
    <s v="OFF-LA-10001297"/>
    <x v="1"/>
    <x v="2"/>
    <x v="483"/>
    <n v="72.45"/>
    <n v="7"/>
    <x v="0"/>
    <n v="34.775999999999996"/>
  </r>
  <r>
    <n v="572"/>
    <x v="268"/>
    <x v="3"/>
    <x v="116"/>
    <d v="2015-01-05T00:00:00"/>
    <x v="1"/>
    <x v="226"/>
    <s v="Jennifer Ferguson"/>
    <x v="0"/>
    <s v="United States"/>
    <s v="New York City"/>
    <x v="15"/>
    <n v="10024"/>
    <s v="East"/>
    <s v="OFF-FA-10000585"/>
    <x v="1"/>
    <x v="13"/>
    <x v="202"/>
    <n v="13.96"/>
    <n v="4"/>
    <x v="0"/>
    <n v="6.4215999999999998"/>
  </r>
  <r>
    <n v="573"/>
    <x v="268"/>
    <x v="3"/>
    <x v="116"/>
    <d v="2015-01-05T00:00:00"/>
    <x v="1"/>
    <x v="226"/>
    <s v="Jennifer Ferguson"/>
    <x v="0"/>
    <s v="United States"/>
    <s v="New York City"/>
    <x v="15"/>
    <n v="10024"/>
    <s v="East"/>
    <s v="OFF-BI-10001922"/>
    <x v="1"/>
    <x v="8"/>
    <x v="302"/>
    <n v="33.264000000000003"/>
    <n v="7"/>
    <x v="2"/>
    <n v="11.226599999999999"/>
  </r>
  <r>
    <n v="574"/>
    <x v="268"/>
    <x v="3"/>
    <x v="116"/>
    <d v="2015-01-05T00:00:00"/>
    <x v="1"/>
    <x v="226"/>
    <s v="Jennifer Ferguson"/>
    <x v="0"/>
    <s v="United States"/>
    <s v="New York City"/>
    <x v="15"/>
    <n v="10024"/>
    <s v="East"/>
    <s v="TEC-PH-10000347"/>
    <x v="2"/>
    <x v="7"/>
    <x v="495"/>
    <n v="14.850000000000001"/>
    <n v="3"/>
    <x v="0"/>
    <n v="4.0095000000000001"/>
  </r>
  <r>
    <n v="575"/>
    <x v="269"/>
    <x v="0"/>
    <x v="54"/>
    <d v="2013-11-08T00:00:00"/>
    <x v="1"/>
    <x v="227"/>
    <s v="Sarah Foster"/>
    <x v="0"/>
    <s v="United States"/>
    <s v="Marysville"/>
    <x v="4"/>
    <n v="98270"/>
    <s v="West"/>
    <s v="OFF-AR-10003394"/>
    <x v="1"/>
    <x v="6"/>
    <x v="496"/>
    <n v="8.82"/>
    <n v="3"/>
    <x v="0"/>
    <n v="2.3814000000000002"/>
  </r>
  <r>
    <n v="576"/>
    <x v="270"/>
    <x v="1"/>
    <x v="227"/>
    <d v="2012-09-22T00:00:00"/>
    <x v="0"/>
    <x v="228"/>
    <s v="Trudy Glocke"/>
    <x v="0"/>
    <s v="United States"/>
    <s v="Long Beach"/>
    <x v="1"/>
    <n v="90805"/>
    <s v="West"/>
    <s v="OFF-PA-10004530"/>
    <x v="1"/>
    <x v="10"/>
    <x v="491"/>
    <n v="160.72"/>
    <n v="14"/>
    <x v="0"/>
    <n v="78.752800000000008"/>
  </r>
  <r>
    <n v="577"/>
    <x v="270"/>
    <x v="1"/>
    <x v="227"/>
    <d v="2012-09-22T00:00:00"/>
    <x v="0"/>
    <x v="228"/>
    <s v="Trudy Glocke"/>
    <x v="0"/>
    <s v="United States"/>
    <s v="Long Beach"/>
    <x v="1"/>
    <n v="90805"/>
    <s v="West"/>
    <s v="OFF-PA-10001450"/>
    <x v="1"/>
    <x v="10"/>
    <x v="497"/>
    <n v="19.920000000000002"/>
    <n v="4"/>
    <x v="0"/>
    <n v="9.7608000000000015"/>
  </r>
  <r>
    <n v="578"/>
    <x v="270"/>
    <x v="1"/>
    <x v="227"/>
    <d v="2012-09-22T00:00:00"/>
    <x v="0"/>
    <x v="228"/>
    <s v="Trudy Glocke"/>
    <x v="0"/>
    <s v="United States"/>
    <s v="Long Beach"/>
    <x v="1"/>
    <n v="90805"/>
    <s v="West"/>
    <s v="OFF-SU-10001574"/>
    <x v="1"/>
    <x v="14"/>
    <x v="498"/>
    <n v="7.3"/>
    <n v="2"/>
    <x v="0"/>
    <n v="2.1899999999999995"/>
  </r>
  <r>
    <n v="579"/>
    <x v="271"/>
    <x v="3"/>
    <x v="228"/>
    <d v="2014-07-27T00:00:00"/>
    <x v="1"/>
    <x v="229"/>
    <s v="Carlos Soltero"/>
    <x v="0"/>
    <s v="United States"/>
    <s v="Chicago"/>
    <x v="10"/>
    <n v="60610"/>
    <s v="Central"/>
    <s v="OFF-ST-10002974"/>
    <x v="1"/>
    <x v="4"/>
    <x v="123"/>
    <n v="69.712000000000003"/>
    <n v="2"/>
    <x v="2"/>
    <n v="8.7139999999999951"/>
  </r>
  <r>
    <n v="580"/>
    <x v="271"/>
    <x v="3"/>
    <x v="228"/>
    <d v="2014-07-27T00:00:00"/>
    <x v="1"/>
    <x v="229"/>
    <s v="Carlos Soltero"/>
    <x v="0"/>
    <s v="United States"/>
    <s v="Chicago"/>
    <x v="10"/>
    <n v="60610"/>
    <s v="Central"/>
    <s v="FUR-FU-10001475"/>
    <x v="0"/>
    <x v="5"/>
    <x v="499"/>
    <n v="8.7919999999999998"/>
    <n v="1"/>
    <x v="7"/>
    <n v="-5.7148000000000003"/>
  </r>
  <r>
    <n v="581"/>
    <x v="272"/>
    <x v="1"/>
    <x v="229"/>
    <d v="2012-09-14T00:00:00"/>
    <x v="1"/>
    <x v="230"/>
    <s v="Charles Crestani"/>
    <x v="0"/>
    <s v="United States"/>
    <s v="Los Angeles"/>
    <x v="1"/>
    <n v="90004"/>
    <s v="West"/>
    <s v="OFF-SU-10004498"/>
    <x v="1"/>
    <x v="14"/>
    <x v="500"/>
    <n v="51.52"/>
    <n v="4"/>
    <x v="0"/>
    <n v="1.5456000000000003"/>
  </r>
  <r>
    <n v="582"/>
    <x v="273"/>
    <x v="3"/>
    <x v="96"/>
    <d v="2014-12-06T00:00:00"/>
    <x v="1"/>
    <x v="231"/>
    <s v="Dianna Vittorini"/>
    <x v="0"/>
    <s v="United States"/>
    <s v="Denver"/>
    <x v="22"/>
    <n v="80219"/>
    <s v="West"/>
    <s v="TEC-PH-10004977"/>
    <x v="2"/>
    <x v="7"/>
    <x v="34"/>
    <n v="470.37600000000009"/>
    <n v="3"/>
    <x v="2"/>
    <n v="52.917299999999955"/>
  </r>
  <r>
    <n v="583"/>
    <x v="273"/>
    <x v="3"/>
    <x v="96"/>
    <d v="2014-12-06T00:00:00"/>
    <x v="1"/>
    <x v="231"/>
    <s v="Dianna Vittorini"/>
    <x v="0"/>
    <s v="United States"/>
    <s v="Denver"/>
    <x v="22"/>
    <n v="80219"/>
    <s v="West"/>
    <s v="TEC-PH-10000586"/>
    <x v="2"/>
    <x v="7"/>
    <x v="501"/>
    <n v="105.584"/>
    <n v="2"/>
    <x v="2"/>
    <n v="9.2386000000000053"/>
  </r>
  <r>
    <n v="584"/>
    <x v="273"/>
    <x v="3"/>
    <x v="96"/>
    <d v="2014-12-06T00:00:00"/>
    <x v="1"/>
    <x v="231"/>
    <s v="Dianna Vittorini"/>
    <x v="0"/>
    <s v="United States"/>
    <s v="Denver"/>
    <x v="22"/>
    <n v="80219"/>
    <s v="West"/>
    <s v="OFF-AP-10000358"/>
    <x v="1"/>
    <x v="9"/>
    <x v="95"/>
    <n v="31.152000000000001"/>
    <n v="3"/>
    <x v="2"/>
    <n v="3.5045999999999964"/>
  </r>
  <r>
    <n v="585"/>
    <x v="273"/>
    <x v="3"/>
    <x v="96"/>
    <d v="2014-12-06T00:00:00"/>
    <x v="1"/>
    <x v="231"/>
    <s v="Dianna Vittorini"/>
    <x v="0"/>
    <s v="United States"/>
    <s v="Denver"/>
    <x v="22"/>
    <n v="80219"/>
    <s v="West"/>
    <s v="OFF-BI-10002764"/>
    <x v="1"/>
    <x v="8"/>
    <x v="502"/>
    <n v="6.7830000000000004"/>
    <n v="7"/>
    <x v="6"/>
    <n v="-4.7480999999999973"/>
  </r>
  <r>
    <n v="586"/>
    <x v="273"/>
    <x v="3"/>
    <x v="96"/>
    <d v="2014-12-06T00:00:00"/>
    <x v="1"/>
    <x v="231"/>
    <s v="Dianna Vittorini"/>
    <x v="0"/>
    <s v="United States"/>
    <s v="Denver"/>
    <x v="22"/>
    <n v="80219"/>
    <s v="West"/>
    <s v="TEC-PH-10001254"/>
    <x v="2"/>
    <x v="7"/>
    <x v="143"/>
    <n v="406.36799999999999"/>
    <n v="4"/>
    <x v="2"/>
    <n v="30.477599999999981"/>
  </r>
  <r>
    <n v="587"/>
    <x v="274"/>
    <x v="1"/>
    <x v="230"/>
    <d v="2012-07-09T00:00:00"/>
    <x v="1"/>
    <x v="232"/>
    <s v="Bruce Degenhardt"/>
    <x v="0"/>
    <s v="United States"/>
    <s v="Richmond"/>
    <x v="0"/>
    <n v="40475"/>
    <s v="South"/>
    <s v="FUR-CH-10003956"/>
    <x v="0"/>
    <x v="1"/>
    <x v="363"/>
    <n v="70.98"/>
    <n v="1"/>
    <x v="0"/>
    <n v="4.968599999999995"/>
  </r>
  <r>
    <n v="588"/>
    <x v="274"/>
    <x v="1"/>
    <x v="230"/>
    <d v="2012-07-09T00:00:00"/>
    <x v="1"/>
    <x v="232"/>
    <s v="Bruce Degenhardt"/>
    <x v="0"/>
    <s v="United States"/>
    <s v="Richmond"/>
    <x v="0"/>
    <n v="40475"/>
    <s v="South"/>
    <s v="OFF-LA-10003930"/>
    <x v="1"/>
    <x v="2"/>
    <x v="503"/>
    <n v="294.93"/>
    <n v="3"/>
    <x v="0"/>
    <n v="144.51570000000001"/>
  </r>
  <r>
    <n v="589"/>
    <x v="275"/>
    <x v="0"/>
    <x v="231"/>
    <d v="2013-03-25T00:00:00"/>
    <x v="1"/>
    <x v="233"/>
    <s v="Zuschuss Carroll"/>
    <x v="0"/>
    <s v="United States"/>
    <s v="Salem"/>
    <x v="21"/>
    <n v="97301"/>
    <s v="West"/>
    <s v="TEC-PH-10003800"/>
    <x v="2"/>
    <x v="7"/>
    <x v="504"/>
    <n v="84.784000000000006"/>
    <n v="2"/>
    <x v="2"/>
    <n v="-20.136200000000006"/>
  </r>
  <r>
    <n v="590"/>
    <x v="275"/>
    <x v="0"/>
    <x v="231"/>
    <d v="2013-03-25T00:00:00"/>
    <x v="1"/>
    <x v="233"/>
    <s v="Zuschuss Carroll"/>
    <x v="0"/>
    <s v="United States"/>
    <s v="Salem"/>
    <x v="21"/>
    <n v="97301"/>
    <s v="West"/>
    <s v="OFF-PA-10002005"/>
    <x v="1"/>
    <x v="10"/>
    <x v="505"/>
    <n v="20.736000000000004"/>
    <n v="4"/>
    <x v="2"/>
    <n v="7.2576000000000001"/>
  </r>
  <r>
    <n v="591"/>
    <x v="275"/>
    <x v="0"/>
    <x v="231"/>
    <d v="2013-03-25T00:00:00"/>
    <x v="1"/>
    <x v="233"/>
    <s v="Zuschuss Carroll"/>
    <x v="0"/>
    <s v="United States"/>
    <s v="Salem"/>
    <x v="21"/>
    <n v="97301"/>
    <s v="West"/>
    <s v="OFF-BI-10002498"/>
    <x v="1"/>
    <x v="8"/>
    <x v="435"/>
    <n v="16.821000000000005"/>
    <n v="3"/>
    <x v="6"/>
    <n v="-12.896100000000004"/>
  </r>
  <r>
    <n v="592"/>
    <x v="275"/>
    <x v="0"/>
    <x v="231"/>
    <d v="2013-03-25T00:00:00"/>
    <x v="1"/>
    <x v="233"/>
    <s v="Zuschuss Carroll"/>
    <x v="0"/>
    <s v="United States"/>
    <s v="Salem"/>
    <x v="21"/>
    <n v="97301"/>
    <s v="West"/>
    <s v="OFF-PA-10004101"/>
    <x v="1"/>
    <x v="10"/>
    <x v="506"/>
    <n v="10.368000000000002"/>
    <n v="2"/>
    <x v="2"/>
    <n v="3.6288"/>
  </r>
  <r>
    <n v="593"/>
    <x v="276"/>
    <x v="2"/>
    <x v="232"/>
    <d v="2011-01-14T00:00:00"/>
    <x v="1"/>
    <x v="234"/>
    <s v="Melanie Seite"/>
    <x v="0"/>
    <s v="United States"/>
    <s v="Laredo"/>
    <x v="5"/>
    <n v="78041"/>
    <s v="Central"/>
    <s v="OFF-AR-10004078"/>
    <x v="1"/>
    <x v="6"/>
    <x v="507"/>
    <n v="9.3439999999999994"/>
    <n v="2"/>
    <x v="2"/>
    <n v="1.1679999999999997"/>
  </r>
  <r>
    <n v="594"/>
    <x v="276"/>
    <x v="2"/>
    <x v="232"/>
    <d v="2011-01-14T00:00:00"/>
    <x v="1"/>
    <x v="234"/>
    <s v="Melanie Seite"/>
    <x v="0"/>
    <s v="United States"/>
    <s v="Laredo"/>
    <x v="5"/>
    <n v="78041"/>
    <s v="Central"/>
    <s v="TEC-AC-10001266"/>
    <x v="2"/>
    <x v="11"/>
    <x v="196"/>
    <n v="31.200000000000003"/>
    <n v="3"/>
    <x v="2"/>
    <n v="9.7499999999999964"/>
  </r>
  <r>
    <n v="595"/>
    <x v="277"/>
    <x v="2"/>
    <x v="233"/>
    <d v="2011-08-15T00:00:00"/>
    <x v="1"/>
    <x v="235"/>
    <s v="Lena Radford"/>
    <x v="0"/>
    <s v="United States"/>
    <s v="San Diego"/>
    <x v="1"/>
    <n v="92024"/>
    <s v="West"/>
    <s v="OFF-AP-10004708"/>
    <x v="1"/>
    <x v="9"/>
    <x v="508"/>
    <n v="76.12"/>
    <n v="2"/>
    <x v="0"/>
    <n v="22.074799999999996"/>
  </r>
  <r>
    <n v="596"/>
    <x v="277"/>
    <x v="2"/>
    <x v="233"/>
    <d v="2011-08-15T00:00:00"/>
    <x v="1"/>
    <x v="235"/>
    <s v="Lena Radford"/>
    <x v="0"/>
    <s v="United States"/>
    <s v="San Diego"/>
    <x v="1"/>
    <n v="92024"/>
    <s v="West"/>
    <s v="TEC-CO-10004115"/>
    <x v="2"/>
    <x v="16"/>
    <x v="356"/>
    <n v="1199.9760000000001"/>
    <n v="3"/>
    <x v="2"/>
    <n v="434.99130000000002"/>
  </r>
  <r>
    <n v="597"/>
    <x v="277"/>
    <x v="2"/>
    <x v="233"/>
    <d v="2011-08-15T00:00:00"/>
    <x v="1"/>
    <x v="235"/>
    <s v="Lena Radford"/>
    <x v="0"/>
    <s v="United States"/>
    <s v="San Diego"/>
    <x v="1"/>
    <n v="92024"/>
    <s v="West"/>
    <s v="TEC-PH-10002398"/>
    <x v="2"/>
    <x v="7"/>
    <x v="285"/>
    <n v="445.96000000000004"/>
    <n v="5"/>
    <x v="2"/>
    <n v="55.744999999999948"/>
  </r>
  <r>
    <n v="598"/>
    <x v="277"/>
    <x v="2"/>
    <x v="233"/>
    <d v="2011-08-15T00:00:00"/>
    <x v="1"/>
    <x v="235"/>
    <s v="Lena Radford"/>
    <x v="0"/>
    <s v="United States"/>
    <s v="San Diego"/>
    <x v="1"/>
    <n v="92024"/>
    <s v="West"/>
    <s v="FUR-FU-10001979"/>
    <x v="0"/>
    <x v="5"/>
    <x v="509"/>
    <n v="327.76"/>
    <n v="8"/>
    <x v="0"/>
    <n v="91.772800000000018"/>
  </r>
  <r>
    <n v="599"/>
    <x v="278"/>
    <x v="0"/>
    <x v="216"/>
    <d v="2013-07-17T00:00:00"/>
    <x v="2"/>
    <x v="236"/>
    <s v="Theone Pippenger"/>
    <x v="0"/>
    <s v="United States"/>
    <s v="Philadelphia"/>
    <x v="9"/>
    <n v="19134"/>
    <s v="East"/>
    <s v="OFF-SU-10004115"/>
    <x v="1"/>
    <x v="14"/>
    <x v="510"/>
    <n v="11.632"/>
    <n v="2"/>
    <x v="2"/>
    <n v="1.0178000000000007"/>
  </r>
  <r>
    <n v="600"/>
    <x v="279"/>
    <x v="0"/>
    <x v="87"/>
    <d v="2013-07-22T00:00:00"/>
    <x v="1"/>
    <x v="237"/>
    <s v="Chloris Kastensmidt"/>
    <x v="0"/>
    <s v="United States"/>
    <s v="Philadelphia"/>
    <x v="9"/>
    <n v="19120"/>
    <s v="East"/>
    <s v="TEC-PH-10001425"/>
    <x v="2"/>
    <x v="7"/>
    <x v="511"/>
    <n v="143.98199999999997"/>
    <n v="3"/>
    <x v="10"/>
    <n v="-28.796400000000006"/>
  </r>
  <r>
    <n v="601"/>
    <x v="279"/>
    <x v="0"/>
    <x v="87"/>
    <d v="2013-07-22T00:00:00"/>
    <x v="1"/>
    <x v="237"/>
    <s v="Chloris Kastensmidt"/>
    <x v="0"/>
    <s v="United States"/>
    <s v="Philadelphia"/>
    <x v="9"/>
    <n v="19120"/>
    <s v="East"/>
    <s v="TEC-PH-10003963"/>
    <x v="2"/>
    <x v="7"/>
    <x v="512"/>
    <n v="494.37599999999998"/>
    <n v="4"/>
    <x v="10"/>
    <n v="-115.35440000000006"/>
  </r>
  <r>
    <n v="602"/>
    <x v="279"/>
    <x v="0"/>
    <x v="87"/>
    <d v="2013-07-22T00:00:00"/>
    <x v="1"/>
    <x v="237"/>
    <s v="Chloris Kastensmidt"/>
    <x v="0"/>
    <s v="United States"/>
    <s v="Philadelphia"/>
    <x v="9"/>
    <n v="19120"/>
    <s v="East"/>
    <s v="OFF-SU-10001574"/>
    <x v="1"/>
    <x v="14"/>
    <x v="498"/>
    <n v="5.84"/>
    <n v="2"/>
    <x v="2"/>
    <n v="0.72999999999999954"/>
  </r>
  <r>
    <n v="603"/>
    <x v="280"/>
    <x v="2"/>
    <x v="234"/>
    <d v="2011-03-19T00:00:00"/>
    <x v="1"/>
    <x v="238"/>
    <s v="Alan Shonely"/>
    <x v="0"/>
    <s v="United States"/>
    <s v="Tampa"/>
    <x v="2"/>
    <n v="33614"/>
    <s v="South"/>
    <s v="OFF-ST-10001490"/>
    <x v="1"/>
    <x v="4"/>
    <x v="513"/>
    <n v="142.77600000000001"/>
    <n v="1"/>
    <x v="2"/>
    <n v="17.84699999999998"/>
  </r>
  <r>
    <n v="604"/>
    <x v="280"/>
    <x v="2"/>
    <x v="234"/>
    <d v="2011-03-19T00:00:00"/>
    <x v="1"/>
    <x v="238"/>
    <s v="Alan Shonely"/>
    <x v="0"/>
    <s v="United States"/>
    <s v="Tampa"/>
    <x v="2"/>
    <n v="33614"/>
    <s v="South"/>
    <s v="FUR-FU-10001756"/>
    <x v="0"/>
    <x v="5"/>
    <x v="282"/>
    <n v="45.695999999999998"/>
    <n v="3"/>
    <x v="2"/>
    <n v="5.1407999999999916"/>
  </r>
  <r>
    <n v="605"/>
    <x v="280"/>
    <x v="2"/>
    <x v="234"/>
    <d v="2011-03-19T00:00:00"/>
    <x v="1"/>
    <x v="238"/>
    <s v="Alan Shonely"/>
    <x v="0"/>
    <s v="United States"/>
    <s v="Tampa"/>
    <x v="2"/>
    <n v="33614"/>
    <s v="South"/>
    <s v="OFF-BI-10000773"/>
    <x v="1"/>
    <x v="8"/>
    <x v="381"/>
    <n v="7.218"/>
    <n v="3"/>
    <x v="6"/>
    <n v="-5.5338000000000012"/>
  </r>
  <r>
    <n v="606"/>
    <x v="280"/>
    <x v="2"/>
    <x v="234"/>
    <d v="2011-03-19T00:00:00"/>
    <x v="1"/>
    <x v="238"/>
    <s v="Alan Shonely"/>
    <x v="0"/>
    <s v="United States"/>
    <s v="Tampa"/>
    <x v="2"/>
    <n v="33614"/>
    <s v="South"/>
    <s v="OFF-BI-10001543"/>
    <x v="1"/>
    <x v="8"/>
    <x v="375"/>
    <n v="43.188000000000009"/>
    <n v="4"/>
    <x v="6"/>
    <n v="-31.671199999999999"/>
  </r>
  <r>
    <n v="607"/>
    <x v="280"/>
    <x v="2"/>
    <x v="234"/>
    <d v="2011-03-19T00:00:00"/>
    <x v="1"/>
    <x v="238"/>
    <s v="Alan Shonely"/>
    <x v="0"/>
    <s v="United States"/>
    <s v="Tampa"/>
    <x v="2"/>
    <n v="33614"/>
    <s v="South"/>
    <s v="OFF-PA-10002120"/>
    <x v="1"/>
    <x v="10"/>
    <x v="514"/>
    <n v="131.904"/>
    <n v="3"/>
    <x v="2"/>
    <n v="47.815200000000004"/>
  </r>
  <r>
    <n v="608"/>
    <x v="281"/>
    <x v="2"/>
    <x v="235"/>
    <d v="2011-05-27T00:00:00"/>
    <x v="1"/>
    <x v="239"/>
    <s v="Andrew Roberts"/>
    <x v="0"/>
    <s v="United States"/>
    <s v="Philadelphia"/>
    <x v="9"/>
    <n v="19134"/>
    <s v="East"/>
    <s v="OFF-BI-10000848"/>
    <x v="1"/>
    <x v="8"/>
    <x v="515"/>
    <n v="3.2820000000000005"/>
    <n v="2"/>
    <x v="6"/>
    <n v="-2.6256000000000004"/>
  </r>
  <r>
    <n v="609"/>
    <x v="281"/>
    <x v="2"/>
    <x v="235"/>
    <d v="2011-05-27T00:00:00"/>
    <x v="1"/>
    <x v="239"/>
    <s v="Andrew Roberts"/>
    <x v="0"/>
    <s v="United States"/>
    <s v="Philadelphia"/>
    <x v="9"/>
    <n v="19134"/>
    <s v="East"/>
    <s v="OFF-AR-10001246"/>
    <x v="1"/>
    <x v="6"/>
    <x v="450"/>
    <n v="21.167999999999999"/>
    <n v="9"/>
    <x v="2"/>
    <n v="2.3813999999999984"/>
  </r>
  <r>
    <n v="610"/>
    <x v="281"/>
    <x v="2"/>
    <x v="235"/>
    <d v="2011-05-27T00:00:00"/>
    <x v="1"/>
    <x v="239"/>
    <s v="Andrew Roberts"/>
    <x v="0"/>
    <s v="United States"/>
    <s v="Philadelphia"/>
    <x v="9"/>
    <n v="19134"/>
    <s v="East"/>
    <s v="TEC-PH-10003092"/>
    <x v="2"/>
    <x v="7"/>
    <x v="516"/>
    <n v="55.188000000000002"/>
    <n v="2"/>
    <x v="10"/>
    <n v="-10.117800000000003"/>
  </r>
  <r>
    <n v="611"/>
    <x v="282"/>
    <x v="0"/>
    <x v="236"/>
    <d v="2013-05-02T00:00:00"/>
    <x v="2"/>
    <x v="240"/>
    <s v="Nona Balk"/>
    <x v="1"/>
    <s v="United States"/>
    <s v="Dallas"/>
    <x v="5"/>
    <n v="75217"/>
    <s v="Central"/>
    <s v="TEC-PH-10003012"/>
    <x v="2"/>
    <x v="7"/>
    <x v="344"/>
    <n v="369.57600000000002"/>
    <n v="3"/>
    <x v="2"/>
    <n v="41.577299999999951"/>
  </r>
  <r>
    <n v="612"/>
    <x v="282"/>
    <x v="0"/>
    <x v="236"/>
    <d v="2013-05-02T00:00:00"/>
    <x v="2"/>
    <x v="240"/>
    <s v="Nona Balk"/>
    <x v="1"/>
    <s v="United States"/>
    <s v="Dallas"/>
    <x v="5"/>
    <n v="75217"/>
    <s v="Central"/>
    <s v="OFF-LA-10004345"/>
    <x v="1"/>
    <x v="2"/>
    <x v="517"/>
    <n v="15.712000000000002"/>
    <n v="4"/>
    <x v="2"/>
    <n v="5.6955999999999989"/>
  </r>
  <r>
    <n v="613"/>
    <x v="283"/>
    <x v="0"/>
    <x v="108"/>
    <d v="2013-09-14T00:00:00"/>
    <x v="0"/>
    <x v="241"/>
    <s v="Giulietta Dortch"/>
    <x v="1"/>
    <s v="United States"/>
    <s v="Philadelphia"/>
    <x v="9"/>
    <n v="19143"/>
    <s v="East"/>
    <s v="OFF-PA-10001204"/>
    <x v="1"/>
    <x v="10"/>
    <x v="518"/>
    <n v="8.4480000000000004"/>
    <n v="2"/>
    <x v="2"/>
    <n v="2.6399999999999997"/>
  </r>
  <r>
    <n v="614"/>
    <x v="283"/>
    <x v="0"/>
    <x v="108"/>
    <d v="2013-09-14T00:00:00"/>
    <x v="0"/>
    <x v="241"/>
    <s v="Giulietta Dortch"/>
    <x v="1"/>
    <s v="United States"/>
    <s v="Philadelphia"/>
    <x v="9"/>
    <n v="19143"/>
    <s v="East"/>
    <s v="TEC-PH-10004667"/>
    <x v="2"/>
    <x v="7"/>
    <x v="519"/>
    <n v="728.94600000000003"/>
    <n v="9"/>
    <x v="10"/>
    <n v="-157.93830000000008"/>
  </r>
  <r>
    <n v="615"/>
    <x v="284"/>
    <x v="3"/>
    <x v="237"/>
    <d v="2014-11-18T00:00:00"/>
    <x v="0"/>
    <x v="242"/>
    <s v="Clytie Kelty"/>
    <x v="0"/>
    <s v="United States"/>
    <s v="Grove City"/>
    <x v="24"/>
    <n v="43123"/>
    <s v="East"/>
    <s v="TEC-PH-10000011"/>
    <x v="2"/>
    <x v="7"/>
    <x v="220"/>
    <n v="119.93999999999998"/>
    <n v="10"/>
    <x v="10"/>
    <n v="15.99199999999999"/>
  </r>
  <r>
    <n v="616"/>
    <x v="284"/>
    <x v="3"/>
    <x v="237"/>
    <d v="2014-11-18T00:00:00"/>
    <x v="0"/>
    <x v="242"/>
    <s v="Clytie Kelty"/>
    <x v="0"/>
    <s v="United States"/>
    <s v="Grove City"/>
    <x v="24"/>
    <n v="43123"/>
    <s v="East"/>
    <s v="OFF-BI-10002949"/>
    <x v="1"/>
    <x v="8"/>
    <x v="520"/>
    <n v="3.6480000000000006"/>
    <n v="2"/>
    <x v="6"/>
    <n v="-2.7967999999999993"/>
  </r>
  <r>
    <n v="617"/>
    <x v="285"/>
    <x v="3"/>
    <x v="238"/>
    <d v="2014-08-24T00:00:00"/>
    <x v="0"/>
    <x v="243"/>
    <s v="Nat Gilpin"/>
    <x v="1"/>
    <s v="United States"/>
    <s v="New York City"/>
    <x v="15"/>
    <n v="10011"/>
    <s v="East"/>
    <s v="FUR-FU-10003849"/>
    <x v="0"/>
    <x v="5"/>
    <x v="521"/>
    <n v="40.479999999999997"/>
    <n v="2"/>
    <x v="0"/>
    <n v="15.787199999999999"/>
  </r>
  <r>
    <n v="618"/>
    <x v="285"/>
    <x v="3"/>
    <x v="238"/>
    <d v="2014-08-24T00:00:00"/>
    <x v="0"/>
    <x v="243"/>
    <s v="Nat Gilpin"/>
    <x v="1"/>
    <s v="United States"/>
    <s v="New York City"/>
    <x v="15"/>
    <n v="10011"/>
    <s v="East"/>
    <s v="FUR-FU-10000010"/>
    <x v="0"/>
    <x v="5"/>
    <x v="522"/>
    <n v="9.94"/>
    <n v="2"/>
    <x v="0"/>
    <n v="3.0813999999999995"/>
  </r>
  <r>
    <n v="619"/>
    <x v="285"/>
    <x v="3"/>
    <x v="238"/>
    <d v="2014-08-24T00:00:00"/>
    <x v="0"/>
    <x v="243"/>
    <s v="Nat Gilpin"/>
    <x v="1"/>
    <s v="United States"/>
    <s v="New York City"/>
    <x v="15"/>
    <n v="10011"/>
    <s v="East"/>
    <s v="OFF-BI-10002824"/>
    <x v="1"/>
    <x v="8"/>
    <x v="523"/>
    <n v="107.42400000000001"/>
    <n v="9"/>
    <x v="2"/>
    <n v="33.569999999999986"/>
  </r>
  <r>
    <n v="620"/>
    <x v="285"/>
    <x v="3"/>
    <x v="238"/>
    <d v="2014-08-24T00:00:00"/>
    <x v="0"/>
    <x v="243"/>
    <s v="Nat Gilpin"/>
    <x v="1"/>
    <s v="United States"/>
    <s v="New York City"/>
    <x v="15"/>
    <n v="10011"/>
    <s v="East"/>
    <s v="TEC-PH-10002538"/>
    <x v="2"/>
    <x v="7"/>
    <x v="524"/>
    <n v="37.909999999999997"/>
    <n v="1"/>
    <x v="0"/>
    <n v="10.993899999999996"/>
  </r>
  <r>
    <n v="621"/>
    <x v="285"/>
    <x v="3"/>
    <x v="238"/>
    <d v="2014-08-24T00:00:00"/>
    <x v="0"/>
    <x v="243"/>
    <s v="Nat Gilpin"/>
    <x v="1"/>
    <s v="United States"/>
    <s v="New York City"/>
    <x v="15"/>
    <n v="10011"/>
    <s v="East"/>
    <s v="FUR-FU-10000521"/>
    <x v="0"/>
    <x v="5"/>
    <x v="138"/>
    <n v="88.02"/>
    <n v="3"/>
    <x v="0"/>
    <n v="27.286199999999994"/>
  </r>
  <r>
    <n v="622"/>
    <x v="286"/>
    <x v="2"/>
    <x v="58"/>
    <d v="2011-12-31T00:00:00"/>
    <x v="1"/>
    <x v="244"/>
    <s v="Christina Anderson"/>
    <x v="0"/>
    <s v="United States"/>
    <s v="Chicago"/>
    <x v="10"/>
    <n v="60610"/>
    <s v="Central"/>
    <s v="OFF-BI-10002103"/>
    <x v="1"/>
    <x v="8"/>
    <x v="525"/>
    <n v="8.6899999999999977"/>
    <n v="5"/>
    <x v="3"/>
    <n v="-14.773"/>
  </r>
  <r>
    <n v="623"/>
    <x v="287"/>
    <x v="1"/>
    <x v="239"/>
    <d v="2012-12-03T00:00:00"/>
    <x v="1"/>
    <x v="245"/>
    <s v="Sylvia Foulston"/>
    <x v="1"/>
    <s v="United States"/>
    <s v="Dearborn"/>
    <x v="12"/>
    <n v="48126"/>
    <s v="Central"/>
    <s v="FUR-CH-10004853"/>
    <x v="0"/>
    <x v="1"/>
    <x v="526"/>
    <n v="301.95999999999998"/>
    <n v="2"/>
    <x v="0"/>
    <n v="87.568399999999968"/>
  </r>
  <r>
    <n v="624"/>
    <x v="287"/>
    <x v="1"/>
    <x v="239"/>
    <d v="2012-12-03T00:00:00"/>
    <x v="1"/>
    <x v="245"/>
    <s v="Sylvia Foulston"/>
    <x v="1"/>
    <s v="United States"/>
    <s v="Dearborn"/>
    <x v="12"/>
    <n v="48126"/>
    <s v="Central"/>
    <s v="OFF-AP-10000179"/>
    <x v="1"/>
    <x v="9"/>
    <x v="527"/>
    <n v="555.21"/>
    <n v="5"/>
    <x v="9"/>
    <n v="178.90100000000001"/>
  </r>
  <r>
    <n v="625"/>
    <x v="287"/>
    <x v="1"/>
    <x v="239"/>
    <d v="2012-12-03T00:00:00"/>
    <x v="1"/>
    <x v="245"/>
    <s v="Sylvia Foulston"/>
    <x v="1"/>
    <s v="United States"/>
    <s v="Dearborn"/>
    <x v="12"/>
    <n v="48126"/>
    <s v="Central"/>
    <s v="OFF-ST-10001272"/>
    <x v="1"/>
    <x v="4"/>
    <x v="528"/>
    <n v="523.48"/>
    <n v="4"/>
    <x v="0"/>
    <n v="130.87"/>
  </r>
  <r>
    <n v="626"/>
    <x v="287"/>
    <x v="1"/>
    <x v="239"/>
    <d v="2012-12-03T00:00:00"/>
    <x v="1"/>
    <x v="245"/>
    <s v="Sylvia Foulston"/>
    <x v="1"/>
    <s v="United States"/>
    <s v="Dearborn"/>
    <x v="12"/>
    <n v="48126"/>
    <s v="Central"/>
    <s v="OFF-AR-10004042"/>
    <x v="1"/>
    <x v="6"/>
    <x v="30"/>
    <n v="161.82"/>
    <n v="9"/>
    <x v="0"/>
    <n v="46.927799999999984"/>
  </r>
  <r>
    <n v="627"/>
    <x v="288"/>
    <x v="3"/>
    <x v="175"/>
    <d v="2014-09-20T00:00:00"/>
    <x v="1"/>
    <x v="246"/>
    <s v="Meg O'Connel"/>
    <x v="2"/>
    <s v="United States"/>
    <s v="New York City"/>
    <x v="15"/>
    <n v="10009"/>
    <s v="East"/>
    <s v="FUR-FU-10000221"/>
    <x v="0"/>
    <x v="5"/>
    <x v="529"/>
    <n v="35.56"/>
    <n v="7"/>
    <x v="0"/>
    <n v="12.090399999999999"/>
  </r>
  <r>
    <n v="628"/>
    <x v="289"/>
    <x v="3"/>
    <x v="240"/>
    <d v="2014-05-24T00:00:00"/>
    <x v="1"/>
    <x v="247"/>
    <s v="Annie Thurman"/>
    <x v="0"/>
    <s v="United States"/>
    <s v="Seattle"/>
    <x v="4"/>
    <n v="98115"/>
    <s v="West"/>
    <s v="OFF-AP-10001563"/>
    <x v="1"/>
    <x v="9"/>
    <x v="530"/>
    <n v="97.16"/>
    <n v="2"/>
    <x v="0"/>
    <n v="28.176399999999987"/>
  </r>
  <r>
    <n v="629"/>
    <x v="290"/>
    <x v="3"/>
    <x v="94"/>
    <d v="2014-12-22T00:00:00"/>
    <x v="1"/>
    <x v="95"/>
    <s v="Logan Currie"/>
    <x v="0"/>
    <s v="United States"/>
    <s v="San Francisco"/>
    <x v="1"/>
    <n v="94122"/>
    <s v="West"/>
    <s v="OFF-BI-10000605"/>
    <x v="1"/>
    <x v="8"/>
    <x v="531"/>
    <n v="15.24"/>
    <n v="5"/>
    <x v="2"/>
    <n v="5.1434999999999977"/>
  </r>
  <r>
    <n v="630"/>
    <x v="290"/>
    <x v="3"/>
    <x v="94"/>
    <d v="2014-12-22T00:00:00"/>
    <x v="1"/>
    <x v="95"/>
    <s v="Logan Currie"/>
    <x v="0"/>
    <s v="United States"/>
    <s v="San Francisco"/>
    <x v="1"/>
    <n v="94122"/>
    <s v="West"/>
    <s v="OFF-PA-10002615"/>
    <x v="1"/>
    <x v="10"/>
    <x v="247"/>
    <n v="13.23"/>
    <n v="3"/>
    <x v="0"/>
    <n v="6.0857999999999999"/>
  </r>
  <r>
    <n v="631"/>
    <x v="291"/>
    <x v="0"/>
    <x v="25"/>
    <d v="2013-12-14T00:00:00"/>
    <x v="0"/>
    <x v="248"/>
    <s v="Fred McMath"/>
    <x v="0"/>
    <s v="United States"/>
    <s v="Aurora"/>
    <x v="22"/>
    <n v="80013"/>
    <s v="West"/>
    <s v="OFF-ST-10001963"/>
    <x v="1"/>
    <x v="4"/>
    <x v="532"/>
    <n v="243.38400000000001"/>
    <n v="3"/>
    <x v="2"/>
    <n v="-51.719100000000012"/>
  </r>
  <r>
    <n v="632"/>
    <x v="291"/>
    <x v="0"/>
    <x v="25"/>
    <d v="2013-12-14T00:00:00"/>
    <x v="0"/>
    <x v="248"/>
    <s v="Fred McMath"/>
    <x v="0"/>
    <s v="United States"/>
    <s v="Aurora"/>
    <x v="22"/>
    <n v="80013"/>
    <s v="West"/>
    <s v="TEC-AC-10001267"/>
    <x v="2"/>
    <x v="11"/>
    <x v="533"/>
    <n v="119.80000000000001"/>
    <n v="5"/>
    <x v="2"/>
    <n v="29.950000000000003"/>
  </r>
  <r>
    <n v="633"/>
    <x v="291"/>
    <x v="0"/>
    <x v="25"/>
    <d v="2013-12-14T00:00:00"/>
    <x v="0"/>
    <x v="248"/>
    <s v="Fred McMath"/>
    <x v="0"/>
    <s v="United States"/>
    <s v="Aurora"/>
    <x v="22"/>
    <n v="80013"/>
    <s v="West"/>
    <s v="TEC-PH-10002103"/>
    <x v="2"/>
    <x v="7"/>
    <x v="534"/>
    <n v="300.76799999999997"/>
    <n v="4"/>
    <x v="2"/>
    <n v="30.076800000000006"/>
  </r>
  <r>
    <n v="634"/>
    <x v="292"/>
    <x v="3"/>
    <x v="241"/>
    <d v="2014-09-27T00:00:00"/>
    <x v="0"/>
    <x v="205"/>
    <s v="Brian Dahlen"/>
    <x v="0"/>
    <s v="United States"/>
    <s v="Miami"/>
    <x v="2"/>
    <n v="33180"/>
    <s v="South"/>
    <s v="TEC-AC-10002857"/>
    <x v="2"/>
    <x v="11"/>
    <x v="535"/>
    <n v="17.880000000000003"/>
    <n v="3"/>
    <x v="2"/>
    <n v="2.458499999999999"/>
  </r>
  <r>
    <n v="635"/>
    <x v="292"/>
    <x v="3"/>
    <x v="241"/>
    <d v="2014-09-27T00:00:00"/>
    <x v="0"/>
    <x v="205"/>
    <s v="Brian Dahlen"/>
    <x v="0"/>
    <s v="United States"/>
    <s v="Miami"/>
    <x v="2"/>
    <n v="33180"/>
    <s v="South"/>
    <s v="OFF-LA-10003930"/>
    <x v="1"/>
    <x v="2"/>
    <x v="503"/>
    <n v="235.94400000000002"/>
    <n v="3"/>
    <x v="2"/>
    <n v="85.529700000000005"/>
  </r>
  <r>
    <n v="636"/>
    <x v="293"/>
    <x v="1"/>
    <x v="242"/>
    <d v="2012-10-09T00:00:00"/>
    <x v="0"/>
    <x v="249"/>
    <s v="Denny Joy"/>
    <x v="1"/>
    <s v="United States"/>
    <s v="Warner Robins"/>
    <x v="32"/>
    <n v="31088"/>
    <s v="South"/>
    <s v="FUR-CH-10001482"/>
    <x v="0"/>
    <x v="1"/>
    <x v="536"/>
    <n v="392.93999999999994"/>
    <n v="3"/>
    <x v="0"/>
    <n v="43.223399999999984"/>
  </r>
  <r>
    <n v="637"/>
    <x v="294"/>
    <x v="0"/>
    <x v="243"/>
    <d v="2013-08-22T00:00:00"/>
    <x v="1"/>
    <x v="250"/>
    <s v="Max Engle"/>
    <x v="0"/>
    <s v="United States"/>
    <s v="Aurora"/>
    <x v="22"/>
    <n v="80013"/>
    <s v="West"/>
    <s v="OFF-BI-10001989"/>
    <x v="1"/>
    <x v="8"/>
    <x v="537"/>
    <n v="18.882000000000005"/>
    <n v="3"/>
    <x v="6"/>
    <n v="-13.846800000000002"/>
  </r>
  <r>
    <n v="638"/>
    <x v="294"/>
    <x v="0"/>
    <x v="243"/>
    <d v="2013-08-22T00:00:00"/>
    <x v="1"/>
    <x v="250"/>
    <s v="Max Engle"/>
    <x v="0"/>
    <s v="United States"/>
    <s v="Aurora"/>
    <x v="22"/>
    <n v="80013"/>
    <s v="West"/>
    <s v="OFF-AP-10003287"/>
    <x v="1"/>
    <x v="9"/>
    <x v="538"/>
    <n v="122.328"/>
    <n v="3"/>
    <x v="2"/>
    <n v="12.232799999999997"/>
  </r>
  <r>
    <n v="639"/>
    <x v="295"/>
    <x v="0"/>
    <x v="244"/>
    <d v="2013-05-26T00:00:00"/>
    <x v="1"/>
    <x v="46"/>
    <s v="Rick Bensley"/>
    <x v="2"/>
    <s v="United States"/>
    <s v="Vallejo"/>
    <x v="1"/>
    <n v="94591"/>
    <s v="West"/>
    <s v="FUR-FU-10000576"/>
    <x v="0"/>
    <x v="5"/>
    <x v="219"/>
    <n v="1049.2"/>
    <n v="5"/>
    <x v="0"/>
    <n v="272.79200000000003"/>
  </r>
  <r>
    <n v="640"/>
    <x v="295"/>
    <x v="0"/>
    <x v="244"/>
    <d v="2013-05-26T00:00:00"/>
    <x v="1"/>
    <x v="46"/>
    <s v="Rick Bensley"/>
    <x v="2"/>
    <s v="United States"/>
    <s v="Vallejo"/>
    <x v="1"/>
    <n v="94591"/>
    <s v="West"/>
    <s v="OFF-BI-10004728"/>
    <x v="1"/>
    <x v="8"/>
    <x v="539"/>
    <n v="15.424000000000001"/>
    <n v="4"/>
    <x v="2"/>
    <n v="5.0128000000000004"/>
  </r>
  <r>
    <n v="641"/>
    <x v="296"/>
    <x v="0"/>
    <x v="122"/>
    <d v="2013-12-23T00:00:00"/>
    <x v="1"/>
    <x v="251"/>
    <s v="Justin Deggeller"/>
    <x v="1"/>
    <s v="United States"/>
    <s v="Minneapolis"/>
    <x v="11"/>
    <n v="55407"/>
    <s v="Central"/>
    <s v="FUR-FU-10000732"/>
    <x v="0"/>
    <x v="5"/>
    <x v="540"/>
    <n v="18.84"/>
    <n v="3"/>
    <x v="0"/>
    <n v="6.0287999999999995"/>
  </r>
  <r>
    <n v="642"/>
    <x v="297"/>
    <x v="3"/>
    <x v="245"/>
    <d v="2014-08-04T00:00:00"/>
    <x v="0"/>
    <x v="252"/>
    <s v="John Lee"/>
    <x v="0"/>
    <s v="United States"/>
    <s v="Mission Viejo"/>
    <x v="1"/>
    <n v="92691"/>
    <s v="West"/>
    <s v="OFF-ST-10000585"/>
    <x v="1"/>
    <x v="4"/>
    <x v="541"/>
    <n v="330.4"/>
    <n v="2"/>
    <x v="0"/>
    <n v="85.903999999999996"/>
  </r>
  <r>
    <n v="643"/>
    <x v="297"/>
    <x v="3"/>
    <x v="245"/>
    <d v="2014-08-04T00:00:00"/>
    <x v="0"/>
    <x v="252"/>
    <s v="John Lee"/>
    <x v="0"/>
    <s v="United States"/>
    <s v="Mission Viejo"/>
    <x v="1"/>
    <n v="92691"/>
    <s v="West"/>
    <s v="OFF-LA-10002787"/>
    <x v="1"/>
    <x v="2"/>
    <x v="542"/>
    <n v="26.25"/>
    <n v="7"/>
    <x v="0"/>
    <n v="12.599999999999998"/>
  </r>
  <r>
    <n v="644"/>
    <x v="298"/>
    <x v="3"/>
    <x v="193"/>
    <d v="2014-06-16T00:00:00"/>
    <x v="1"/>
    <x v="253"/>
    <s v="Sean Christensen"/>
    <x v="0"/>
    <s v="United States"/>
    <s v="Rochester Hills"/>
    <x v="12"/>
    <n v="48307"/>
    <s v="Central"/>
    <s v="TEC-AC-10003832"/>
    <x v="2"/>
    <x v="11"/>
    <x v="458"/>
    <n v="132.52000000000001"/>
    <n v="4"/>
    <x v="0"/>
    <n v="54.333200000000005"/>
  </r>
  <r>
    <n v="645"/>
    <x v="299"/>
    <x v="3"/>
    <x v="246"/>
    <d v="2014-07-26T00:00:00"/>
    <x v="1"/>
    <x v="69"/>
    <s v="Tamara Willingham"/>
    <x v="2"/>
    <s v="United States"/>
    <s v="Plainfield"/>
    <x v="30"/>
    <n v="7060"/>
    <s v="East"/>
    <s v="OFF-PA-10001934"/>
    <x v="1"/>
    <x v="10"/>
    <x v="543"/>
    <n v="6.48"/>
    <n v="1"/>
    <x v="0"/>
    <n v="3.1752000000000002"/>
  </r>
  <r>
    <n v="646"/>
    <x v="300"/>
    <x v="3"/>
    <x v="247"/>
    <d v="2015-01-06T00:00:00"/>
    <x v="1"/>
    <x v="254"/>
    <s v="Chuck Clark"/>
    <x v="2"/>
    <s v="United States"/>
    <s v="Columbus"/>
    <x v="14"/>
    <n v="47201"/>
    <s v="Central"/>
    <s v="OFF-AP-10002457"/>
    <x v="1"/>
    <x v="9"/>
    <x v="544"/>
    <n v="209.3"/>
    <n v="2"/>
    <x v="0"/>
    <n v="56.510999999999996"/>
  </r>
  <r>
    <n v="647"/>
    <x v="301"/>
    <x v="0"/>
    <x v="178"/>
    <d v="2013-04-09T00:00:00"/>
    <x v="1"/>
    <x v="121"/>
    <s v="Barry Blumstein"/>
    <x v="1"/>
    <s v="United States"/>
    <s v="Sierra Vista"/>
    <x v="16"/>
    <n v="85635"/>
    <s v="West"/>
    <s v="OFF-FA-10003112"/>
    <x v="1"/>
    <x v="13"/>
    <x v="33"/>
    <n v="31.560000000000002"/>
    <n v="5"/>
    <x v="2"/>
    <n v="9.8624999999999972"/>
  </r>
  <r>
    <n v="648"/>
    <x v="301"/>
    <x v="0"/>
    <x v="178"/>
    <d v="2013-04-09T00:00:00"/>
    <x v="1"/>
    <x v="121"/>
    <s v="Barry Blumstein"/>
    <x v="1"/>
    <s v="United States"/>
    <s v="Sierra Vista"/>
    <x v="16"/>
    <n v="85635"/>
    <s v="West"/>
    <s v="OFF-AP-10002350"/>
    <x v="1"/>
    <x v="9"/>
    <x v="545"/>
    <n v="30.144000000000002"/>
    <n v="2"/>
    <x v="2"/>
    <n v="3.0143999999999993"/>
  </r>
  <r>
    <n v="649"/>
    <x v="302"/>
    <x v="0"/>
    <x v="25"/>
    <d v="2013-12-17T00:00:00"/>
    <x v="0"/>
    <x v="255"/>
    <s v="Anthony Rawles"/>
    <x v="1"/>
    <s v="United States"/>
    <s v="Vancouver"/>
    <x v="4"/>
    <n v="98661"/>
    <s v="West"/>
    <s v="FUR-FU-10001935"/>
    <x v="0"/>
    <x v="5"/>
    <x v="341"/>
    <n v="14.8"/>
    <n v="4"/>
    <x v="0"/>
    <n v="6.0680000000000014"/>
  </r>
  <r>
    <n v="650"/>
    <x v="302"/>
    <x v="0"/>
    <x v="25"/>
    <d v="2013-12-17T00:00:00"/>
    <x v="0"/>
    <x v="255"/>
    <s v="Anthony Rawles"/>
    <x v="1"/>
    <s v="United States"/>
    <s v="Vancouver"/>
    <x v="4"/>
    <n v="98661"/>
    <s v="West"/>
    <s v="TEC-PH-10003273"/>
    <x v="2"/>
    <x v="7"/>
    <x v="171"/>
    <n v="302.37599999999998"/>
    <n v="3"/>
    <x v="2"/>
    <n v="22.678200000000018"/>
  </r>
  <r>
    <n v="651"/>
    <x v="302"/>
    <x v="0"/>
    <x v="25"/>
    <d v="2013-12-17T00:00:00"/>
    <x v="0"/>
    <x v="255"/>
    <s v="Anthony Rawles"/>
    <x v="1"/>
    <s v="United States"/>
    <s v="Vancouver"/>
    <x v="4"/>
    <n v="98661"/>
    <s v="West"/>
    <s v="TEC-AC-10001142"/>
    <x v="2"/>
    <x v="11"/>
    <x v="546"/>
    <n v="316"/>
    <n v="4"/>
    <x v="0"/>
    <n v="31.599999999999966"/>
  </r>
  <r>
    <n v="652"/>
    <x v="303"/>
    <x v="0"/>
    <x v="248"/>
    <d v="2013-10-30T00:00:00"/>
    <x v="1"/>
    <x v="256"/>
    <s v="Steven Roelle"/>
    <x v="2"/>
    <s v="United States"/>
    <s v="New York City"/>
    <x v="15"/>
    <n v="10024"/>
    <s v="East"/>
    <s v="OFF-PA-10000482"/>
    <x v="1"/>
    <x v="10"/>
    <x v="67"/>
    <n v="379.4"/>
    <n v="10"/>
    <x v="0"/>
    <n v="178.31799999999998"/>
  </r>
  <r>
    <n v="653"/>
    <x v="304"/>
    <x v="3"/>
    <x v="249"/>
    <d v="2014-06-24T00:00:00"/>
    <x v="1"/>
    <x v="153"/>
    <s v="Allen Rosenblatt"/>
    <x v="1"/>
    <s v="United States"/>
    <s v="New York City"/>
    <x v="15"/>
    <n v="10035"/>
    <s v="East"/>
    <s v="OFF-PA-10003892"/>
    <x v="1"/>
    <x v="10"/>
    <x v="62"/>
    <n v="97.82"/>
    <n v="2"/>
    <x v="0"/>
    <n v="45.975399999999993"/>
  </r>
  <r>
    <n v="654"/>
    <x v="304"/>
    <x v="3"/>
    <x v="249"/>
    <d v="2014-06-24T00:00:00"/>
    <x v="1"/>
    <x v="153"/>
    <s v="Allen Rosenblatt"/>
    <x v="1"/>
    <s v="United States"/>
    <s v="New York City"/>
    <x v="15"/>
    <n v="10035"/>
    <s v="East"/>
    <s v="TEC-AC-10001101"/>
    <x v="2"/>
    <x v="11"/>
    <x v="547"/>
    <n v="103.12"/>
    <n v="8"/>
    <x v="0"/>
    <n v="10.311999999999998"/>
  </r>
  <r>
    <n v="655"/>
    <x v="305"/>
    <x v="0"/>
    <x v="250"/>
    <d v="2013-08-29T00:00:00"/>
    <x v="1"/>
    <x v="257"/>
    <s v="Craig Reiter"/>
    <x v="0"/>
    <s v="United States"/>
    <s v="Columbus"/>
    <x v="24"/>
    <n v="43229"/>
    <s v="East"/>
    <s v="OFF-AP-10002439"/>
    <x v="1"/>
    <x v="9"/>
    <x v="548"/>
    <n v="113.55200000000001"/>
    <n v="2"/>
    <x v="2"/>
    <n v="8.5163999999999938"/>
  </r>
  <r>
    <n v="656"/>
    <x v="305"/>
    <x v="0"/>
    <x v="250"/>
    <d v="2013-08-29T00:00:00"/>
    <x v="1"/>
    <x v="257"/>
    <s v="Craig Reiter"/>
    <x v="0"/>
    <s v="United States"/>
    <s v="Columbus"/>
    <x v="24"/>
    <n v="43229"/>
    <s v="East"/>
    <s v="OFF-BI-10002827"/>
    <x v="1"/>
    <x v="8"/>
    <x v="549"/>
    <n v="3.3180000000000005"/>
    <n v="2"/>
    <x v="6"/>
    <n v="-2.6543999999999999"/>
  </r>
  <r>
    <n v="657"/>
    <x v="305"/>
    <x v="0"/>
    <x v="250"/>
    <d v="2013-08-29T00:00:00"/>
    <x v="1"/>
    <x v="257"/>
    <s v="Craig Reiter"/>
    <x v="0"/>
    <s v="United States"/>
    <s v="Columbus"/>
    <x v="24"/>
    <n v="43229"/>
    <s v="East"/>
    <s v="OFF-EN-10002230"/>
    <x v="1"/>
    <x v="12"/>
    <x v="550"/>
    <n v="134.28800000000001"/>
    <n v="2"/>
    <x v="2"/>
    <n v="45.322199999999995"/>
  </r>
  <r>
    <n v="658"/>
    <x v="306"/>
    <x v="0"/>
    <x v="251"/>
    <d v="2013-09-20T00:00:00"/>
    <x v="3"/>
    <x v="258"/>
    <s v="Eugene Hildebrand"/>
    <x v="2"/>
    <s v="United States"/>
    <s v="Aurora"/>
    <x v="10"/>
    <n v="60505"/>
    <s v="Central"/>
    <s v="FUR-CH-10001215"/>
    <x v="0"/>
    <x v="1"/>
    <x v="440"/>
    <n v="701.37199999999996"/>
    <n v="2"/>
    <x v="4"/>
    <n v="-50.098000000000013"/>
  </r>
  <r>
    <n v="659"/>
    <x v="306"/>
    <x v="0"/>
    <x v="251"/>
    <d v="2013-09-20T00:00:00"/>
    <x v="3"/>
    <x v="258"/>
    <s v="Eugene Hildebrand"/>
    <x v="2"/>
    <s v="United States"/>
    <s v="Aurora"/>
    <x v="10"/>
    <n v="60505"/>
    <s v="Central"/>
    <s v="OFF-BI-10004654"/>
    <x v="1"/>
    <x v="8"/>
    <x v="68"/>
    <n v="2.3079999999999994"/>
    <n v="2"/>
    <x v="3"/>
    <n v="-3.4619999999999997"/>
  </r>
  <r>
    <n v="660"/>
    <x v="307"/>
    <x v="1"/>
    <x v="252"/>
    <d v="2012-08-28T00:00:00"/>
    <x v="1"/>
    <x v="90"/>
    <s v="Cassandra Brandow"/>
    <x v="0"/>
    <s v="United States"/>
    <s v="Arlington"/>
    <x v="5"/>
    <n v="76017"/>
    <s v="Central"/>
    <s v="OFF-ST-10001490"/>
    <x v="1"/>
    <x v="4"/>
    <x v="513"/>
    <n v="999.43200000000002"/>
    <n v="7"/>
    <x v="2"/>
    <n v="124.92899999999986"/>
  </r>
  <r>
    <n v="661"/>
    <x v="307"/>
    <x v="1"/>
    <x v="252"/>
    <d v="2012-08-28T00:00:00"/>
    <x v="1"/>
    <x v="90"/>
    <s v="Cassandra Brandow"/>
    <x v="0"/>
    <s v="United States"/>
    <s v="Arlington"/>
    <x v="5"/>
    <n v="76017"/>
    <s v="Central"/>
    <s v="OFF-ST-10001511"/>
    <x v="1"/>
    <x v="4"/>
    <x v="551"/>
    <n v="724.08"/>
    <n v="14"/>
    <x v="2"/>
    <n v="-135.7650000000001"/>
  </r>
  <r>
    <n v="662"/>
    <x v="307"/>
    <x v="1"/>
    <x v="252"/>
    <d v="2012-08-28T00:00:00"/>
    <x v="1"/>
    <x v="90"/>
    <s v="Cassandra Brandow"/>
    <x v="0"/>
    <s v="United States"/>
    <s v="Arlington"/>
    <x v="5"/>
    <n v="76017"/>
    <s v="Central"/>
    <s v="FUR-TA-10001768"/>
    <x v="0"/>
    <x v="3"/>
    <x v="114"/>
    <n v="918.78499999999985"/>
    <n v="5"/>
    <x v="4"/>
    <n v="-118.12950000000006"/>
  </r>
  <r>
    <n v="663"/>
    <x v="307"/>
    <x v="1"/>
    <x v="252"/>
    <d v="2012-08-28T00:00:00"/>
    <x v="1"/>
    <x v="90"/>
    <s v="Cassandra Brandow"/>
    <x v="0"/>
    <s v="United States"/>
    <s v="Arlington"/>
    <x v="5"/>
    <n v="76017"/>
    <s v="Central"/>
    <s v="OFF-BI-10003981"/>
    <x v="1"/>
    <x v="8"/>
    <x v="109"/>
    <n v="2.7239999999999993"/>
    <n v="3"/>
    <x v="3"/>
    <n v="-4.2222000000000008"/>
  </r>
  <r>
    <n v="664"/>
    <x v="308"/>
    <x v="0"/>
    <x v="253"/>
    <d v="2013-03-31T00:00:00"/>
    <x v="1"/>
    <x v="259"/>
    <s v="Sibella Parks"/>
    <x v="1"/>
    <s v="United States"/>
    <s v="New York City"/>
    <x v="15"/>
    <n v="10011"/>
    <s v="East"/>
    <s v="OFF-ST-10001522"/>
    <x v="1"/>
    <x v="4"/>
    <x v="195"/>
    <n v="459.95"/>
    <n v="5"/>
    <x v="0"/>
    <n v="18.397999999999968"/>
  </r>
  <r>
    <n v="665"/>
    <x v="309"/>
    <x v="0"/>
    <x v="254"/>
    <d v="2013-11-05T00:00:00"/>
    <x v="3"/>
    <x v="116"/>
    <s v="Roy Collins"/>
    <x v="0"/>
    <s v="United States"/>
    <s v="Louisville"/>
    <x v="0"/>
    <n v="40214"/>
    <s v="South"/>
    <s v="OFF-FA-10000621"/>
    <x v="1"/>
    <x v="13"/>
    <x v="110"/>
    <n v="10.74"/>
    <n v="3"/>
    <x v="0"/>
    <n v="5.2625999999999999"/>
  </r>
  <r>
    <n v="666"/>
    <x v="310"/>
    <x v="3"/>
    <x v="110"/>
    <d v="2014-06-11T00:00:00"/>
    <x v="0"/>
    <x v="260"/>
    <s v="Tiffany House"/>
    <x v="1"/>
    <s v="United States"/>
    <s v="Dallas"/>
    <x v="5"/>
    <n v="75081"/>
    <s v="Central"/>
    <s v="OFF-SU-10004231"/>
    <x v="1"/>
    <x v="14"/>
    <x v="552"/>
    <n v="23.76"/>
    <n v="3"/>
    <x v="2"/>
    <n v="2.0789999999999997"/>
  </r>
  <r>
    <n v="667"/>
    <x v="310"/>
    <x v="3"/>
    <x v="110"/>
    <d v="2014-06-11T00:00:00"/>
    <x v="0"/>
    <x v="260"/>
    <s v="Tiffany House"/>
    <x v="1"/>
    <s v="United States"/>
    <s v="Dallas"/>
    <x v="5"/>
    <n v="75081"/>
    <s v="Central"/>
    <s v="OFF-PA-10000474"/>
    <x v="1"/>
    <x v="10"/>
    <x v="33"/>
    <n v="85.055999999999997"/>
    <n v="3"/>
    <x v="2"/>
    <n v="28.706399999999991"/>
  </r>
  <r>
    <n v="668"/>
    <x v="310"/>
    <x v="3"/>
    <x v="110"/>
    <d v="2014-06-11T00:00:00"/>
    <x v="0"/>
    <x v="260"/>
    <s v="Tiffany House"/>
    <x v="1"/>
    <s v="United States"/>
    <s v="Dallas"/>
    <x v="5"/>
    <n v="75081"/>
    <s v="Central"/>
    <s v="TEC-PH-10004042"/>
    <x v="2"/>
    <x v="7"/>
    <x v="553"/>
    <n v="381.57600000000002"/>
    <n v="3"/>
    <x v="2"/>
    <n v="28.618200000000002"/>
  </r>
  <r>
    <n v="669"/>
    <x v="311"/>
    <x v="2"/>
    <x v="163"/>
    <d v="2011-12-26T00:00:00"/>
    <x v="2"/>
    <x v="261"/>
    <s v="Resi Pölking"/>
    <x v="0"/>
    <s v="United States"/>
    <s v="Cleveland"/>
    <x v="24"/>
    <n v="44105"/>
    <s v="East"/>
    <s v="FUR-FU-10003096"/>
    <x v="0"/>
    <x v="5"/>
    <x v="554"/>
    <n v="30.36"/>
    <n v="5"/>
    <x v="2"/>
    <n v="8.7285000000000004"/>
  </r>
  <r>
    <n v="670"/>
    <x v="312"/>
    <x v="3"/>
    <x v="255"/>
    <d v="2014-06-14T00:00:00"/>
    <x v="1"/>
    <x v="246"/>
    <s v="Meg O'Connel"/>
    <x v="2"/>
    <s v="United States"/>
    <s v="Chicago"/>
    <x v="10"/>
    <n v="60653"/>
    <s v="Central"/>
    <s v="FUR-FU-10002759"/>
    <x v="0"/>
    <x v="5"/>
    <x v="555"/>
    <n v="23.976000000000003"/>
    <n v="3"/>
    <x v="7"/>
    <n v="-14.385599999999997"/>
  </r>
  <r>
    <n v="671"/>
    <x v="312"/>
    <x v="3"/>
    <x v="255"/>
    <d v="2014-06-14T00:00:00"/>
    <x v="1"/>
    <x v="246"/>
    <s v="Meg O'Connel"/>
    <x v="2"/>
    <s v="United States"/>
    <s v="Chicago"/>
    <x v="10"/>
    <n v="60653"/>
    <s v="Central"/>
    <s v="FUR-TA-10000688"/>
    <x v="0"/>
    <x v="3"/>
    <x v="556"/>
    <n v="108.925"/>
    <n v="1"/>
    <x v="5"/>
    <n v="-71.890500000000017"/>
  </r>
  <r>
    <n v="672"/>
    <x v="312"/>
    <x v="3"/>
    <x v="255"/>
    <d v="2014-06-14T00:00:00"/>
    <x v="1"/>
    <x v="246"/>
    <s v="Meg O'Connel"/>
    <x v="2"/>
    <s v="United States"/>
    <s v="Chicago"/>
    <x v="10"/>
    <n v="60653"/>
    <s v="Central"/>
    <s v="OFF-PA-10002377"/>
    <x v="1"/>
    <x v="10"/>
    <x v="557"/>
    <n v="36.351999999999997"/>
    <n v="8"/>
    <x v="2"/>
    <n v="11.359999999999998"/>
  </r>
  <r>
    <n v="673"/>
    <x v="313"/>
    <x v="3"/>
    <x v="140"/>
    <d v="2014-06-23T00:00:00"/>
    <x v="1"/>
    <x v="143"/>
    <s v="Tamara Dahlen"/>
    <x v="0"/>
    <s v="United States"/>
    <s v="Quincy"/>
    <x v="10"/>
    <n v="62301"/>
    <s v="Central"/>
    <s v="OFF-AR-10001954"/>
    <x v="1"/>
    <x v="6"/>
    <x v="558"/>
    <n v="19.559999999999999"/>
    <n v="5"/>
    <x v="2"/>
    <n v="1.7115"/>
  </r>
  <r>
    <n v="674"/>
    <x v="314"/>
    <x v="3"/>
    <x v="256"/>
    <d v="2014-12-09T00:00:00"/>
    <x v="2"/>
    <x v="262"/>
    <s v="Rob Beeghly"/>
    <x v="0"/>
    <s v="United States"/>
    <s v="Columbus"/>
    <x v="14"/>
    <n v="47201"/>
    <s v="Central"/>
    <s v="OFF-AP-10004532"/>
    <x v="1"/>
    <x v="9"/>
    <x v="559"/>
    <n v="61.44"/>
    <n v="3"/>
    <x v="0"/>
    <n v="16.588799999999999"/>
  </r>
  <r>
    <n v="675"/>
    <x v="314"/>
    <x v="3"/>
    <x v="256"/>
    <d v="2014-12-09T00:00:00"/>
    <x v="2"/>
    <x v="262"/>
    <s v="Rob Beeghly"/>
    <x v="0"/>
    <s v="United States"/>
    <s v="Columbus"/>
    <x v="14"/>
    <n v="47201"/>
    <s v="Central"/>
    <s v="OFF-PA-10002137"/>
    <x v="1"/>
    <x v="10"/>
    <x v="560"/>
    <n v="38.9"/>
    <n v="5"/>
    <x v="0"/>
    <n v="17.504999999999995"/>
  </r>
  <r>
    <n v="676"/>
    <x v="314"/>
    <x v="3"/>
    <x v="256"/>
    <d v="2014-12-09T00:00:00"/>
    <x v="2"/>
    <x v="262"/>
    <s v="Rob Beeghly"/>
    <x v="0"/>
    <s v="United States"/>
    <s v="Columbus"/>
    <x v="14"/>
    <n v="47201"/>
    <s v="Central"/>
    <s v="TEC-AC-10003832"/>
    <x v="2"/>
    <x v="11"/>
    <x v="458"/>
    <n v="99.390000000000015"/>
    <n v="3"/>
    <x v="0"/>
    <n v="40.749900000000004"/>
  </r>
  <r>
    <n v="677"/>
    <x v="315"/>
    <x v="3"/>
    <x v="257"/>
    <d v="2014-03-24T00:00:00"/>
    <x v="1"/>
    <x v="263"/>
    <s v="Carol Darley"/>
    <x v="0"/>
    <s v="United States"/>
    <s v="Tyler"/>
    <x v="5"/>
    <n v="75701"/>
    <s v="Central"/>
    <s v="OFF-AP-10000804"/>
    <x v="1"/>
    <x v="9"/>
    <x v="561"/>
    <n v="2.6879999999999997"/>
    <n v="3"/>
    <x v="3"/>
    <n v="-7.3920000000000021"/>
  </r>
  <r>
    <n v="678"/>
    <x v="315"/>
    <x v="3"/>
    <x v="257"/>
    <d v="2014-03-24T00:00:00"/>
    <x v="1"/>
    <x v="263"/>
    <s v="Carol Darley"/>
    <x v="0"/>
    <s v="United States"/>
    <s v="Tyler"/>
    <x v="5"/>
    <n v="75701"/>
    <s v="Central"/>
    <s v="TEC-AC-10003614"/>
    <x v="2"/>
    <x v="11"/>
    <x v="562"/>
    <n v="27.816000000000003"/>
    <n v="3"/>
    <x v="2"/>
    <n v="4.5200999999999958"/>
  </r>
  <r>
    <n v="679"/>
    <x v="315"/>
    <x v="3"/>
    <x v="257"/>
    <d v="2014-03-24T00:00:00"/>
    <x v="1"/>
    <x v="263"/>
    <s v="Carol Darley"/>
    <x v="0"/>
    <s v="United States"/>
    <s v="Tyler"/>
    <x v="5"/>
    <n v="75701"/>
    <s v="Central"/>
    <s v="FUR-FU-10003553"/>
    <x v="0"/>
    <x v="5"/>
    <x v="563"/>
    <n v="82.524000000000001"/>
    <n v="3"/>
    <x v="7"/>
    <n v="-41.261999999999972"/>
  </r>
  <r>
    <n v="680"/>
    <x v="315"/>
    <x v="3"/>
    <x v="257"/>
    <d v="2014-03-24T00:00:00"/>
    <x v="1"/>
    <x v="263"/>
    <s v="Carol Darley"/>
    <x v="0"/>
    <s v="United States"/>
    <s v="Tyler"/>
    <x v="5"/>
    <n v="75701"/>
    <s v="Central"/>
    <s v="OFF-BI-10004632"/>
    <x v="1"/>
    <x v="8"/>
    <x v="564"/>
    <n v="182.99399999999997"/>
    <n v="3"/>
    <x v="3"/>
    <n v="-320.23950000000013"/>
  </r>
  <r>
    <n v="681"/>
    <x v="316"/>
    <x v="0"/>
    <x v="258"/>
    <d v="2013-11-25T00:00:00"/>
    <x v="1"/>
    <x v="264"/>
    <s v="Doug Jacobs"/>
    <x v="0"/>
    <s v="United States"/>
    <s v="New York City"/>
    <x v="15"/>
    <n v="10024"/>
    <s v="East"/>
    <s v="OFF-BI-10003305"/>
    <x v="1"/>
    <x v="8"/>
    <x v="565"/>
    <n v="14.352000000000002"/>
    <n v="3"/>
    <x v="2"/>
    <n v="4.6643999999999988"/>
  </r>
  <r>
    <n v="682"/>
    <x v="316"/>
    <x v="0"/>
    <x v="258"/>
    <d v="2013-11-25T00:00:00"/>
    <x v="1"/>
    <x v="264"/>
    <s v="Doug Jacobs"/>
    <x v="0"/>
    <s v="United States"/>
    <s v="New York City"/>
    <x v="15"/>
    <n v="10024"/>
    <s v="East"/>
    <s v="OFF-ST-10002583"/>
    <x v="1"/>
    <x v="4"/>
    <x v="566"/>
    <n v="64.959999999999994"/>
    <n v="2"/>
    <x v="0"/>
    <n v="2.598399999999998"/>
  </r>
  <r>
    <n v="683"/>
    <x v="316"/>
    <x v="0"/>
    <x v="258"/>
    <d v="2013-11-25T00:00:00"/>
    <x v="1"/>
    <x v="264"/>
    <s v="Doug Jacobs"/>
    <x v="0"/>
    <s v="United States"/>
    <s v="New York City"/>
    <x v="15"/>
    <n v="10024"/>
    <s v="East"/>
    <s v="OFF-ST-10004507"/>
    <x v="1"/>
    <x v="4"/>
    <x v="452"/>
    <n v="68.599999999999994"/>
    <n v="4"/>
    <x v="0"/>
    <n v="18.521999999999998"/>
  </r>
  <r>
    <n v="684"/>
    <x v="317"/>
    <x v="3"/>
    <x v="259"/>
    <d v="2014-11-05T00:00:00"/>
    <x v="3"/>
    <x v="265"/>
    <s v="Grant Thornton"/>
    <x v="1"/>
    <s v="United States"/>
    <s v="Burlington"/>
    <x v="3"/>
    <n v="27217"/>
    <s v="South"/>
    <s v="TEC-MA-10004125"/>
    <x v="2"/>
    <x v="15"/>
    <x v="567"/>
    <n v="7999.98"/>
    <n v="4"/>
    <x v="5"/>
    <n v="-3839.9903999999988"/>
  </r>
  <r>
    <n v="685"/>
    <x v="317"/>
    <x v="3"/>
    <x v="259"/>
    <d v="2014-11-05T00:00:00"/>
    <x v="3"/>
    <x v="265"/>
    <s v="Grant Thornton"/>
    <x v="1"/>
    <s v="United States"/>
    <s v="Burlington"/>
    <x v="3"/>
    <n v="27217"/>
    <s v="South"/>
    <s v="OFF-AP-10002457"/>
    <x v="1"/>
    <x v="9"/>
    <x v="544"/>
    <n v="167.44000000000003"/>
    <n v="2"/>
    <x v="2"/>
    <n v="14.650999999999989"/>
  </r>
  <r>
    <n v="686"/>
    <x v="318"/>
    <x v="2"/>
    <x v="260"/>
    <d v="2011-07-08T00:00:00"/>
    <x v="2"/>
    <x v="266"/>
    <s v="Michael Chen"/>
    <x v="0"/>
    <s v="United States"/>
    <s v="Jackson"/>
    <x v="35"/>
    <n v="39212"/>
    <s v="South"/>
    <s v="TEC-AC-10003911"/>
    <x v="2"/>
    <x v="11"/>
    <x v="327"/>
    <n v="479.97"/>
    <n v="3"/>
    <x v="0"/>
    <n v="163.18979999999999"/>
  </r>
  <r>
    <n v="687"/>
    <x v="318"/>
    <x v="2"/>
    <x v="260"/>
    <d v="2011-07-08T00:00:00"/>
    <x v="2"/>
    <x v="266"/>
    <s v="Michael Chen"/>
    <x v="0"/>
    <s v="United States"/>
    <s v="Jackson"/>
    <x v="35"/>
    <n v="39212"/>
    <s v="South"/>
    <s v="OFF-LA-10001934"/>
    <x v="1"/>
    <x v="2"/>
    <x v="568"/>
    <n v="14.62"/>
    <n v="2"/>
    <x v="0"/>
    <n v="6.8713999999999995"/>
  </r>
  <r>
    <n v="688"/>
    <x v="318"/>
    <x v="2"/>
    <x v="260"/>
    <d v="2011-07-08T00:00:00"/>
    <x v="2"/>
    <x v="266"/>
    <s v="Michael Chen"/>
    <x v="0"/>
    <s v="United States"/>
    <s v="Jackson"/>
    <x v="35"/>
    <n v="39212"/>
    <s v="South"/>
    <s v="OFF-PA-10000304"/>
    <x v="1"/>
    <x v="10"/>
    <x v="88"/>
    <n v="19.440000000000001"/>
    <n v="3"/>
    <x v="0"/>
    <n v="9.3312000000000008"/>
  </r>
  <r>
    <n v="689"/>
    <x v="319"/>
    <x v="3"/>
    <x v="53"/>
    <d v="2014-12-30T00:00:00"/>
    <x v="1"/>
    <x v="267"/>
    <s v="Ralph Arnett"/>
    <x v="0"/>
    <s v="United States"/>
    <s v="New York City"/>
    <x v="15"/>
    <n v="10035"/>
    <s v="East"/>
    <s v="FUR-BO-10004015"/>
    <x v="0"/>
    <x v="0"/>
    <x v="569"/>
    <n v="191.98400000000001"/>
    <n v="2"/>
    <x v="2"/>
    <n v="4.7995999999999768"/>
  </r>
  <r>
    <n v="690"/>
    <x v="320"/>
    <x v="2"/>
    <x v="261"/>
    <d v="2011-06-23T00:00:00"/>
    <x v="0"/>
    <x v="268"/>
    <s v="Naresj Patel"/>
    <x v="0"/>
    <s v="United States"/>
    <s v="Waynesboro"/>
    <x v="17"/>
    <n v="22980"/>
    <s v="South"/>
    <s v="FUR-FU-10004071"/>
    <x v="0"/>
    <x v="5"/>
    <x v="570"/>
    <n v="104.01"/>
    <n v="1"/>
    <x v="0"/>
    <n v="14.561400000000006"/>
  </r>
  <r>
    <n v="691"/>
    <x v="320"/>
    <x v="2"/>
    <x v="261"/>
    <d v="2011-06-23T00:00:00"/>
    <x v="0"/>
    <x v="268"/>
    <s v="Naresj Patel"/>
    <x v="0"/>
    <s v="United States"/>
    <s v="Waynesboro"/>
    <x v="17"/>
    <n v="22980"/>
    <s v="South"/>
    <s v="TEC-PH-10002033"/>
    <x v="2"/>
    <x v="7"/>
    <x v="11"/>
    <n v="284.82"/>
    <n v="1"/>
    <x v="0"/>
    <n v="74.053200000000004"/>
  </r>
  <r>
    <n v="692"/>
    <x v="320"/>
    <x v="2"/>
    <x v="261"/>
    <d v="2011-06-23T00:00:00"/>
    <x v="0"/>
    <x v="268"/>
    <s v="Naresj Patel"/>
    <x v="0"/>
    <s v="United States"/>
    <s v="Waynesboro"/>
    <x v="17"/>
    <n v="22980"/>
    <s v="South"/>
    <s v="OFF-ST-10002444"/>
    <x v="1"/>
    <x v="4"/>
    <x v="571"/>
    <n v="36.839999999999996"/>
    <n v="3"/>
    <x v="0"/>
    <n v="10.315199999999999"/>
  </r>
  <r>
    <n v="693"/>
    <x v="321"/>
    <x v="1"/>
    <x v="262"/>
    <d v="2012-04-02T00:00:00"/>
    <x v="1"/>
    <x v="269"/>
    <s v="Alan Barnes"/>
    <x v="0"/>
    <s v="United States"/>
    <s v="Los Angeles"/>
    <x v="1"/>
    <n v="90036"/>
    <s v="West"/>
    <s v="TEC-AC-10002253"/>
    <x v="2"/>
    <x v="11"/>
    <x v="572"/>
    <n v="166.24"/>
    <n v="1"/>
    <x v="0"/>
    <n v="24.936000000000007"/>
  </r>
  <r>
    <n v="694"/>
    <x v="321"/>
    <x v="1"/>
    <x v="262"/>
    <d v="2012-04-02T00:00:00"/>
    <x v="1"/>
    <x v="269"/>
    <s v="Alan Barnes"/>
    <x v="0"/>
    <s v="United States"/>
    <s v="Los Angeles"/>
    <x v="1"/>
    <n v="90036"/>
    <s v="West"/>
    <s v="OFF-PA-10000743"/>
    <x v="1"/>
    <x v="10"/>
    <x v="573"/>
    <n v="33.4"/>
    <n v="5"/>
    <x v="0"/>
    <n v="16.032"/>
  </r>
  <r>
    <n v="695"/>
    <x v="322"/>
    <x v="1"/>
    <x v="263"/>
    <d v="2012-05-17T00:00:00"/>
    <x v="2"/>
    <x v="270"/>
    <s v="Jesus Ocampo"/>
    <x v="2"/>
    <s v="United States"/>
    <s v="Chester"/>
    <x v="9"/>
    <n v="19013"/>
    <s v="East"/>
    <s v="OFF-AR-10003373"/>
    <x v="1"/>
    <x v="6"/>
    <x v="287"/>
    <n v="198.27200000000002"/>
    <n v="8"/>
    <x v="2"/>
    <n v="17.34879999999999"/>
  </r>
  <r>
    <n v="696"/>
    <x v="322"/>
    <x v="1"/>
    <x v="263"/>
    <d v="2012-05-17T00:00:00"/>
    <x v="2"/>
    <x v="270"/>
    <s v="Jesus Ocampo"/>
    <x v="2"/>
    <s v="United States"/>
    <s v="Chester"/>
    <x v="9"/>
    <n v="19013"/>
    <s v="East"/>
    <s v="OFF-LA-10002312"/>
    <x v="1"/>
    <x v="2"/>
    <x v="574"/>
    <n v="47.360000000000007"/>
    <n v="4"/>
    <x v="2"/>
    <n v="17.759999999999998"/>
  </r>
  <r>
    <n v="697"/>
    <x v="322"/>
    <x v="1"/>
    <x v="263"/>
    <d v="2012-05-17T00:00:00"/>
    <x v="2"/>
    <x v="270"/>
    <s v="Jesus Ocampo"/>
    <x v="2"/>
    <s v="United States"/>
    <s v="Chester"/>
    <x v="9"/>
    <n v="19013"/>
    <s v="East"/>
    <s v="OFF-EN-10000927"/>
    <x v="1"/>
    <x v="12"/>
    <x v="81"/>
    <n v="200.98400000000004"/>
    <n v="7"/>
    <x v="2"/>
    <n v="62.807499999999976"/>
  </r>
  <r>
    <n v="698"/>
    <x v="322"/>
    <x v="1"/>
    <x v="263"/>
    <d v="2012-05-17T00:00:00"/>
    <x v="2"/>
    <x v="270"/>
    <s v="Jesus Ocampo"/>
    <x v="2"/>
    <s v="United States"/>
    <s v="Chester"/>
    <x v="9"/>
    <n v="19013"/>
    <s v="East"/>
    <s v="OFF-LA-10003510"/>
    <x v="1"/>
    <x v="2"/>
    <x v="575"/>
    <n v="97.696000000000012"/>
    <n v="4"/>
    <x v="2"/>
    <n v="31.751200000000001"/>
  </r>
  <r>
    <n v="699"/>
    <x v="322"/>
    <x v="1"/>
    <x v="263"/>
    <d v="2012-05-17T00:00:00"/>
    <x v="2"/>
    <x v="270"/>
    <s v="Jesus Ocampo"/>
    <x v="2"/>
    <s v="United States"/>
    <s v="Chester"/>
    <x v="9"/>
    <n v="19013"/>
    <s v="East"/>
    <s v="OFF-AR-10001118"/>
    <x v="1"/>
    <x v="6"/>
    <x v="576"/>
    <n v="2.6960000000000002"/>
    <n v="1"/>
    <x v="2"/>
    <n v="0.8088000000000003"/>
  </r>
  <r>
    <n v="700"/>
    <x v="322"/>
    <x v="1"/>
    <x v="263"/>
    <d v="2012-05-17T00:00:00"/>
    <x v="2"/>
    <x v="270"/>
    <s v="Jesus Ocampo"/>
    <x v="2"/>
    <s v="United States"/>
    <s v="Chester"/>
    <x v="9"/>
    <n v="19013"/>
    <s v="East"/>
    <s v="OFF-BI-10001575"/>
    <x v="1"/>
    <x v="8"/>
    <x v="577"/>
    <n v="18.588000000000005"/>
    <n v="2"/>
    <x v="6"/>
    <n v="-13.6312"/>
  </r>
  <r>
    <n v="701"/>
    <x v="322"/>
    <x v="1"/>
    <x v="263"/>
    <d v="2012-05-17T00:00:00"/>
    <x v="2"/>
    <x v="270"/>
    <s v="Jesus Ocampo"/>
    <x v="2"/>
    <s v="United States"/>
    <s v="Chester"/>
    <x v="9"/>
    <n v="19013"/>
    <s v="East"/>
    <s v="OFF-BI-10001982"/>
    <x v="1"/>
    <x v="8"/>
    <x v="301"/>
    <n v="4.8960000000000008"/>
    <n v="3"/>
    <x v="6"/>
    <n v="-3.4271999999999991"/>
  </r>
  <r>
    <n v="702"/>
    <x v="323"/>
    <x v="3"/>
    <x v="264"/>
    <d v="2014-09-09T00:00:00"/>
    <x v="1"/>
    <x v="114"/>
    <s v="Dorris liebe"/>
    <x v="1"/>
    <s v="United States"/>
    <s v="Cleveland"/>
    <x v="24"/>
    <n v="44105"/>
    <s v="East"/>
    <s v="FUR-FU-10002960"/>
    <x v="0"/>
    <x v="5"/>
    <x v="190"/>
    <n v="15.072000000000003"/>
    <n v="3"/>
    <x v="2"/>
    <n v="4.1448"/>
  </r>
  <r>
    <n v="703"/>
    <x v="324"/>
    <x v="0"/>
    <x v="254"/>
    <d v="2013-11-09T00:00:00"/>
    <x v="0"/>
    <x v="155"/>
    <s v="Alejandro Savely"/>
    <x v="1"/>
    <s v="United States"/>
    <s v="Seattle"/>
    <x v="4"/>
    <n v="98103"/>
    <s v="West"/>
    <s v="FUR-FU-10003394"/>
    <x v="0"/>
    <x v="5"/>
    <x v="578"/>
    <n v="209.88"/>
    <n v="3"/>
    <x v="0"/>
    <n v="35.679599999999979"/>
  </r>
  <r>
    <n v="704"/>
    <x v="325"/>
    <x v="1"/>
    <x v="265"/>
    <d v="2012-04-14T00:00:00"/>
    <x v="1"/>
    <x v="271"/>
    <s v="Jay Kimmel"/>
    <x v="0"/>
    <s v="United States"/>
    <s v="Long Beach"/>
    <x v="1"/>
    <n v="90805"/>
    <s v="West"/>
    <s v="FUR-TA-10002774"/>
    <x v="0"/>
    <x v="3"/>
    <x v="579"/>
    <n v="369.91200000000003"/>
    <n v="3"/>
    <x v="2"/>
    <n v="-13.871700000000047"/>
  </r>
  <r>
    <n v="705"/>
    <x v="326"/>
    <x v="2"/>
    <x v="171"/>
    <d v="2011-09-17T00:00:00"/>
    <x v="1"/>
    <x v="272"/>
    <s v="Brad Norvell"/>
    <x v="1"/>
    <s v="United States"/>
    <s v="Cary"/>
    <x v="3"/>
    <n v="27511"/>
    <s v="South"/>
    <s v="OFF-PA-10001800"/>
    <x v="1"/>
    <x v="10"/>
    <x v="580"/>
    <n v="10.368000000000002"/>
    <n v="2"/>
    <x v="2"/>
    <n v="3.6288"/>
  </r>
  <r>
    <n v="706"/>
    <x v="326"/>
    <x v="2"/>
    <x v="171"/>
    <d v="2011-09-17T00:00:00"/>
    <x v="1"/>
    <x v="272"/>
    <s v="Brad Norvell"/>
    <x v="1"/>
    <s v="United States"/>
    <s v="Cary"/>
    <x v="3"/>
    <n v="27511"/>
    <s v="South"/>
    <s v="OFF-AP-10001469"/>
    <x v="1"/>
    <x v="9"/>
    <x v="581"/>
    <n v="166.84"/>
    <n v="5"/>
    <x v="2"/>
    <n v="18.769499999999987"/>
  </r>
  <r>
    <n v="707"/>
    <x v="326"/>
    <x v="2"/>
    <x v="171"/>
    <d v="2011-09-17T00:00:00"/>
    <x v="1"/>
    <x v="272"/>
    <s v="Brad Norvell"/>
    <x v="1"/>
    <s v="United States"/>
    <s v="Cary"/>
    <x v="3"/>
    <n v="27511"/>
    <s v="South"/>
    <s v="TEC-AC-10002399"/>
    <x v="2"/>
    <x v="11"/>
    <x v="448"/>
    <n v="15.216000000000001"/>
    <n v="1"/>
    <x v="2"/>
    <n v="2.2823999999999991"/>
  </r>
  <r>
    <n v="708"/>
    <x v="327"/>
    <x v="2"/>
    <x v="266"/>
    <d v="2011-12-04T00:00:00"/>
    <x v="2"/>
    <x v="273"/>
    <s v="David Philippe"/>
    <x v="0"/>
    <s v="United States"/>
    <s v="New York City"/>
    <x v="15"/>
    <n v="10035"/>
    <s v="East"/>
    <s v="TEC-AC-10003628"/>
    <x v="2"/>
    <x v="11"/>
    <x v="244"/>
    <n v="119.96"/>
    <n v="4"/>
    <x v="0"/>
    <n v="52.78240000000001"/>
  </r>
  <r>
    <n v="709"/>
    <x v="327"/>
    <x v="2"/>
    <x v="266"/>
    <d v="2011-12-04T00:00:00"/>
    <x v="2"/>
    <x v="273"/>
    <s v="David Philippe"/>
    <x v="0"/>
    <s v="United States"/>
    <s v="New York City"/>
    <x v="15"/>
    <n v="10035"/>
    <s v="East"/>
    <s v="FUR-BO-10003272"/>
    <x v="0"/>
    <x v="0"/>
    <x v="582"/>
    <n v="883.92"/>
    <n v="5"/>
    <x v="2"/>
    <n v="-110.49000000000007"/>
  </r>
  <r>
    <n v="710"/>
    <x v="327"/>
    <x v="2"/>
    <x v="266"/>
    <d v="2011-12-04T00:00:00"/>
    <x v="2"/>
    <x v="273"/>
    <s v="David Philippe"/>
    <x v="0"/>
    <s v="United States"/>
    <s v="New York City"/>
    <x v="15"/>
    <n v="10035"/>
    <s v="East"/>
    <s v="OFF-BI-10000050"/>
    <x v="1"/>
    <x v="8"/>
    <x v="343"/>
    <n v="46.72"/>
    <n v="8"/>
    <x v="2"/>
    <n v="15.767999999999997"/>
  </r>
  <r>
    <n v="711"/>
    <x v="328"/>
    <x v="2"/>
    <x v="267"/>
    <d v="2011-04-07T00:00:00"/>
    <x v="2"/>
    <x v="274"/>
    <s v="Tracy Hopkins"/>
    <x v="2"/>
    <s v="United States"/>
    <s v="New York City"/>
    <x v="15"/>
    <n v="10035"/>
    <s v="East"/>
    <s v="OFF-PA-10004071"/>
    <x v="1"/>
    <x v="10"/>
    <x v="412"/>
    <n v="55.48"/>
    <n v="1"/>
    <x v="0"/>
    <n v="26.630399999999998"/>
  </r>
  <r>
    <n v="712"/>
    <x v="329"/>
    <x v="3"/>
    <x v="213"/>
    <d v="2014-09-08T00:00:00"/>
    <x v="1"/>
    <x v="275"/>
    <s v="Arthur Prichep"/>
    <x v="0"/>
    <s v="United States"/>
    <s v="Palm Coast"/>
    <x v="2"/>
    <n v="32137"/>
    <s v="South"/>
    <s v="OFF-EN-10001219"/>
    <x v="1"/>
    <x v="12"/>
    <x v="583"/>
    <n v="24.448"/>
    <n v="4"/>
    <x v="2"/>
    <n v="8.8623999999999992"/>
  </r>
  <r>
    <n v="713"/>
    <x v="330"/>
    <x v="3"/>
    <x v="240"/>
    <d v="2014-05-25T00:00:00"/>
    <x v="1"/>
    <x v="276"/>
    <s v="Roland Schwarz"/>
    <x v="1"/>
    <s v="United States"/>
    <s v="Mount Vernon"/>
    <x v="15"/>
    <n v="10550"/>
    <s v="East"/>
    <s v="OFF-AP-10001154"/>
    <x v="1"/>
    <x v="9"/>
    <x v="584"/>
    <n v="281.34000000000003"/>
    <n v="6"/>
    <x v="0"/>
    <n v="109.72260000000001"/>
  </r>
  <r>
    <n v="714"/>
    <x v="330"/>
    <x v="3"/>
    <x v="240"/>
    <d v="2014-05-25T00:00:00"/>
    <x v="1"/>
    <x v="276"/>
    <s v="Roland Schwarz"/>
    <x v="1"/>
    <s v="United States"/>
    <s v="Mount Vernon"/>
    <x v="15"/>
    <n v="10550"/>
    <s v="East"/>
    <s v="TEC-PH-10003012"/>
    <x v="2"/>
    <x v="7"/>
    <x v="344"/>
    <n v="307.98"/>
    <n v="2"/>
    <x v="0"/>
    <n v="89.314199999999971"/>
  </r>
  <r>
    <n v="715"/>
    <x v="330"/>
    <x v="3"/>
    <x v="240"/>
    <d v="2014-05-25T00:00:00"/>
    <x v="1"/>
    <x v="276"/>
    <s v="Roland Schwarz"/>
    <x v="1"/>
    <s v="United States"/>
    <s v="Mount Vernon"/>
    <x v="15"/>
    <n v="10550"/>
    <s v="East"/>
    <s v="TEC-AC-10001606"/>
    <x v="2"/>
    <x v="11"/>
    <x v="585"/>
    <n v="299.96999999999997"/>
    <n v="3"/>
    <x v="0"/>
    <n v="113.98860000000001"/>
  </r>
  <r>
    <n v="716"/>
    <x v="331"/>
    <x v="2"/>
    <x v="268"/>
    <d v="2011-07-06T00:00:00"/>
    <x v="0"/>
    <x v="114"/>
    <s v="Dorris liebe"/>
    <x v="1"/>
    <s v="United States"/>
    <s v="Seattle"/>
    <x v="4"/>
    <n v="98105"/>
    <s v="West"/>
    <s v="OFF-BI-10003355"/>
    <x v="1"/>
    <x v="8"/>
    <x v="586"/>
    <n v="19.920000000000002"/>
    <n v="5"/>
    <x v="2"/>
    <n v="6.9719999999999995"/>
  </r>
  <r>
    <n v="717"/>
    <x v="332"/>
    <x v="2"/>
    <x v="269"/>
    <d v="2011-01-15T00:00:00"/>
    <x v="2"/>
    <x v="277"/>
    <s v="Seth Vernon"/>
    <x v="0"/>
    <s v="United States"/>
    <s v="Dover"/>
    <x v="13"/>
    <n v="19901"/>
    <s v="East"/>
    <s v="FUR-FU-10000010"/>
    <x v="0"/>
    <x v="5"/>
    <x v="522"/>
    <n v="9.94"/>
    <n v="2"/>
    <x v="0"/>
    <n v="3.0813999999999995"/>
  </r>
  <r>
    <n v="718"/>
    <x v="333"/>
    <x v="3"/>
    <x v="241"/>
    <d v="2014-09-30T00:00:00"/>
    <x v="1"/>
    <x v="110"/>
    <s v="Kelly Collister"/>
    <x v="0"/>
    <s v="United States"/>
    <s v="Newark"/>
    <x v="24"/>
    <n v="43055"/>
    <s v="East"/>
    <s v="FUR-FU-10002253"/>
    <x v="0"/>
    <x v="5"/>
    <x v="587"/>
    <n v="103.05599999999998"/>
    <n v="3"/>
    <x v="2"/>
    <n v="24.475800000000007"/>
  </r>
  <r>
    <n v="719"/>
    <x v="334"/>
    <x v="2"/>
    <x v="270"/>
    <d v="2011-06-07T00:00:00"/>
    <x v="1"/>
    <x v="278"/>
    <s v="Christine Kargatis"/>
    <x v="2"/>
    <s v="United States"/>
    <s v="Orem"/>
    <x v="7"/>
    <n v="84057"/>
    <s v="West"/>
    <s v="OFF-BI-10001658"/>
    <x v="1"/>
    <x v="8"/>
    <x v="439"/>
    <n v="59.808000000000007"/>
    <n v="3"/>
    <x v="2"/>
    <n v="19.4376"/>
  </r>
  <r>
    <n v="720"/>
    <x v="334"/>
    <x v="2"/>
    <x v="270"/>
    <d v="2011-06-07T00:00:00"/>
    <x v="1"/>
    <x v="278"/>
    <s v="Christine Kargatis"/>
    <x v="2"/>
    <s v="United States"/>
    <s v="Orem"/>
    <x v="7"/>
    <n v="84057"/>
    <s v="West"/>
    <s v="FUR-FU-10000246"/>
    <x v="0"/>
    <x v="5"/>
    <x v="386"/>
    <n v="73.320000000000007"/>
    <n v="6"/>
    <x v="0"/>
    <n v="21.995999999999992"/>
  </r>
  <r>
    <n v="721"/>
    <x v="335"/>
    <x v="0"/>
    <x v="271"/>
    <d v="2013-02-18T00:00:00"/>
    <x v="1"/>
    <x v="279"/>
    <s v="Ross DeVincentis"/>
    <x v="2"/>
    <s v="United States"/>
    <s v="Los Angeles"/>
    <x v="1"/>
    <n v="90045"/>
    <s v="West"/>
    <s v="OFF-PA-10004092"/>
    <x v="1"/>
    <x v="10"/>
    <x v="588"/>
    <n v="146.82"/>
    <n v="3"/>
    <x v="0"/>
    <n v="73.41"/>
  </r>
  <r>
    <n v="722"/>
    <x v="336"/>
    <x v="0"/>
    <x v="272"/>
    <d v="2013-12-20T00:00:00"/>
    <x v="1"/>
    <x v="172"/>
    <s v="Michael Paige"/>
    <x v="1"/>
    <s v="United States"/>
    <s v="Detroit"/>
    <x v="12"/>
    <n v="48205"/>
    <s v="Central"/>
    <s v="FUR-TA-10000198"/>
    <x v="0"/>
    <x v="3"/>
    <x v="589"/>
    <n v="1652.94"/>
    <n v="3"/>
    <x v="0"/>
    <n v="231.41160000000002"/>
  </r>
  <r>
    <n v="723"/>
    <x v="336"/>
    <x v="0"/>
    <x v="272"/>
    <d v="2013-12-20T00:00:00"/>
    <x v="1"/>
    <x v="172"/>
    <s v="Michael Paige"/>
    <x v="1"/>
    <s v="United States"/>
    <s v="Detroit"/>
    <x v="12"/>
    <n v="48205"/>
    <s v="Central"/>
    <s v="OFF-ST-10000036"/>
    <x v="1"/>
    <x v="4"/>
    <x v="590"/>
    <n v="296.37"/>
    <n v="3"/>
    <x v="0"/>
    <n v="80.019899999999993"/>
  </r>
  <r>
    <n v="724"/>
    <x v="337"/>
    <x v="2"/>
    <x v="273"/>
    <d v="2011-10-13T00:00:00"/>
    <x v="1"/>
    <x v="280"/>
    <s v="Mathew Reese"/>
    <x v="2"/>
    <s v="United States"/>
    <s v="Philadelphia"/>
    <x v="9"/>
    <n v="19140"/>
    <s v="East"/>
    <s v="FUR-FU-10000222"/>
    <x v="0"/>
    <x v="5"/>
    <x v="591"/>
    <n v="129.91999999999999"/>
    <n v="5"/>
    <x v="2"/>
    <n v="21.112000000000002"/>
  </r>
  <r>
    <n v="725"/>
    <x v="338"/>
    <x v="0"/>
    <x v="274"/>
    <d v="2013-07-13T00:00:00"/>
    <x v="1"/>
    <x v="281"/>
    <s v="Steve Chapman"/>
    <x v="1"/>
    <s v="United States"/>
    <s v="Hialeah"/>
    <x v="2"/>
    <n v="33012"/>
    <s v="South"/>
    <s v="OFF-SU-10004664"/>
    <x v="1"/>
    <x v="14"/>
    <x v="592"/>
    <n v="45.584000000000003"/>
    <n v="7"/>
    <x v="2"/>
    <n v="5.1281999999999996"/>
  </r>
  <r>
    <n v="726"/>
    <x v="339"/>
    <x v="3"/>
    <x v="118"/>
    <d v="2014-09-21T00:00:00"/>
    <x v="1"/>
    <x v="282"/>
    <s v="Jay Fein"/>
    <x v="0"/>
    <s v="United States"/>
    <s v="Austin"/>
    <x v="5"/>
    <n v="78745"/>
    <s v="Central"/>
    <s v="OFF-EN-10001141"/>
    <x v="1"/>
    <x v="12"/>
    <x v="593"/>
    <n v="17.568000000000001"/>
    <n v="2"/>
    <x v="2"/>
    <n v="6.3684000000000003"/>
  </r>
  <r>
    <n v="727"/>
    <x v="339"/>
    <x v="3"/>
    <x v="118"/>
    <d v="2014-09-21T00:00:00"/>
    <x v="1"/>
    <x v="282"/>
    <s v="Jay Fein"/>
    <x v="0"/>
    <s v="United States"/>
    <s v="Austin"/>
    <x v="5"/>
    <n v="78745"/>
    <s v="Central"/>
    <s v="TEC-PH-10002170"/>
    <x v="2"/>
    <x v="7"/>
    <x v="594"/>
    <n v="55.991999999999997"/>
    <n v="1"/>
    <x v="2"/>
    <n v="5.5992000000000015"/>
  </r>
  <r>
    <n v="728"/>
    <x v="340"/>
    <x v="0"/>
    <x v="275"/>
    <d v="2013-12-07T00:00:00"/>
    <x v="2"/>
    <x v="283"/>
    <s v="Emily Grady"/>
    <x v="0"/>
    <s v="United States"/>
    <s v="Oceanside"/>
    <x v="15"/>
    <n v="11572"/>
    <s v="East"/>
    <s v="OFF-PA-10001954"/>
    <x v="1"/>
    <x v="10"/>
    <x v="595"/>
    <n v="182.72"/>
    <n v="8"/>
    <x v="0"/>
    <n v="84.051199999999994"/>
  </r>
  <r>
    <n v="729"/>
    <x v="340"/>
    <x v="0"/>
    <x v="275"/>
    <d v="2013-12-07T00:00:00"/>
    <x v="2"/>
    <x v="283"/>
    <s v="Emily Grady"/>
    <x v="0"/>
    <s v="United States"/>
    <s v="Oceanside"/>
    <x v="15"/>
    <n v="11572"/>
    <s v="East"/>
    <s v="FUR-TA-10002228"/>
    <x v="0"/>
    <x v="3"/>
    <x v="596"/>
    <n v="400.03199999999998"/>
    <n v="2"/>
    <x v="10"/>
    <n v="-153.34560000000005"/>
  </r>
  <r>
    <n v="730"/>
    <x v="340"/>
    <x v="0"/>
    <x v="275"/>
    <d v="2013-12-07T00:00:00"/>
    <x v="2"/>
    <x v="283"/>
    <s v="Emily Grady"/>
    <x v="0"/>
    <s v="United States"/>
    <s v="Oceanside"/>
    <x v="15"/>
    <n v="11572"/>
    <s v="East"/>
    <s v="OFF-ST-10004634"/>
    <x v="1"/>
    <x v="4"/>
    <x v="597"/>
    <n v="33.630000000000003"/>
    <n v="3"/>
    <x v="0"/>
    <n v="10.088999999999999"/>
  </r>
  <r>
    <n v="731"/>
    <x v="340"/>
    <x v="0"/>
    <x v="275"/>
    <d v="2013-12-07T00:00:00"/>
    <x v="2"/>
    <x v="283"/>
    <s v="Emily Grady"/>
    <x v="0"/>
    <s v="United States"/>
    <s v="Oceanside"/>
    <x v="15"/>
    <n v="11572"/>
    <s v="East"/>
    <s v="FUR-CH-10002965"/>
    <x v="0"/>
    <x v="1"/>
    <x v="226"/>
    <n v="542.64599999999996"/>
    <n v="3"/>
    <x v="9"/>
    <n v="102.49980000000001"/>
  </r>
  <r>
    <n v="732"/>
    <x v="340"/>
    <x v="0"/>
    <x v="275"/>
    <d v="2013-12-07T00:00:00"/>
    <x v="2"/>
    <x v="283"/>
    <s v="Emily Grady"/>
    <x v="0"/>
    <s v="United States"/>
    <s v="Oceanside"/>
    <x v="15"/>
    <n v="11572"/>
    <s v="East"/>
    <s v="OFF-LA-10001317"/>
    <x v="1"/>
    <x v="2"/>
    <x v="391"/>
    <n v="6.3"/>
    <n v="2"/>
    <x v="0"/>
    <n v="3.024"/>
  </r>
  <r>
    <n v="733"/>
    <x v="341"/>
    <x v="3"/>
    <x v="276"/>
    <d v="2014-01-26T00:00:00"/>
    <x v="1"/>
    <x v="284"/>
    <s v="Darrin Sayre"/>
    <x v="2"/>
    <s v="United States"/>
    <s v="Seattle"/>
    <x v="4"/>
    <n v="98115"/>
    <s v="West"/>
    <s v="OFF-ST-10000736"/>
    <x v="1"/>
    <x v="4"/>
    <x v="455"/>
    <n v="242.94"/>
    <n v="3"/>
    <x v="0"/>
    <n v="9.7175999999999902"/>
  </r>
  <r>
    <n v="734"/>
    <x v="341"/>
    <x v="3"/>
    <x v="276"/>
    <d v="2014-01-26T00:00:00"/>
    <x v="1"/>
    <x v="284"/>
    <s v="Darrin Sayre"/>
    <x v="2"/>
    <s v="United States"/>
    <s v="Seattle"/>
    <x v="4"/>
    <n v="98115"/>
    <s v="West"/>
    <s v="TEC-AC-10003610"/>
    <x v="2"/>
    <x v="11"/>
    <x v="598"/>
    <n v="179.97"/>
    <n v="3"/>
    <x v="0"/>
    <n v="86.385600000000011"/>
  </r>
  <r>
    <n v="735"/>
    <x v="341"/>
    <x v="3"/>
    <x v="276"/>
    <d v="2014-01-26T00:00:00"/>
    <x v="1"/>
    <x v="284"/>
    <s v="Darrin Sayre"/>
    <x v="2"/>
    <s v="United States"/>
    <s v="Seattle"/>
    <x v="4"/>
    <n v="98115"/>
    <s v="West"/>
    <s v="OFF-BI-10003982"/>
    <x v="1"/>
    <x v="8"/>
    <x v="346"/>
    <n v="99.695999999999998"/>
    <n v="6"/>
    <x v="2"/>
    <n v="33.647399999999998"/>
  </r>
  <r>
    <n v="736"/>
    <x v="341"/>
    <x v="3"/>
    <x v="276"/>
    <d v="2014-01-26T00:00:00"/>
    <x v="1"/>
    <x v="284"/>
    <s v="Darrin Sayre"/>
    <x v="2"/>
    <s v="United States"/>
    <s v="Seattle"/>
    <x v="4"/>
    <n v="98115"/>
    <s v="West"/>
    <s v="OFF-BI-10003291"/>
    <x v="1"/>
    <x v="8"/>
    <x v="44"/>
    <n v="27.936000000000003"/>
    <n v="4"/>
    <x v="2"/>
    <n v="9.4283999999999963"/>
  </r>
  <r>
    <n v="737"/>
    <x v="341"/>
    <x v="3"/>
    <x v="276"/>
    <d v="2014-01-26T00:00:00"/>
    <x v="1"/>
    <x v="284"/>
    <s v="Darrin Sayre"/>
    <x v="2"/>
    <s v="United States"/>
    <s v="Seattle"/>
    <x v="4"/>
    <n v="98115"/>
    <s v="West"/>
    <s v="FUR-BO-10001619"/>
    <x v="0"/>
    <x v="0"/>
    <x v="599"/>
    <n v="84.98"/>
    <n v="1"/>
    <x v="0"/>
    <n v="18.695599999999999"/>
  </r>
  <r>
    <n v="738"/>
    <x v="341"/>
    <x v="3"/>
    <x v="276"/>
    <d v="2014-01-26T00:00:00"/>
    <x v="1"/>
    <x v="284"/>
    <s v="Darrin Sayre"/>
    <x v="2"/>
    <s v="United States"/>
    <s v="Seattle"/>
    <x v="4"/>
    <n v="98115"/>
    <s v="West"/>
    <s v="OFF-BI-10000138"/>
    <x v="1"/>
    <x v="8"/>
    <x v="600"/>
    <n v="18.72"/>
    <n v="5"/>
    <x v="2"/>
    <n v="6.5519999999999996"/>
  </r>
  <r>
    <n v="739"/>
    <x v="342"/>
    <x v="2"/>
    <x v="78"/>
    <d v="2011-09-12T00:00:00"/>
    <x v="1"/>
    <x v="47"/>
    <s v="Gary Zandusky"/>
    <x v="0"/>
    <s v="United States"/>
    <s v="San Francisco"/>
    <x v="1"/>
    <n v="94110"/>
    <s v="West"/>
    <s v="TEC-AC-10001383"/>
    <x v="2"/>
    <x v="11"/>
    <x v="601"/>
    <n v="49.98"/>
    <n v="2"/>
    <x v="0"/>
    <n v="8.4965999999999937"/>
  </r>
  <r>
    <n v="740"/>
    <x v="343"/>
    <x v="2"/>
    <x v="277"/>
    <d v="2011-01-09T00:00:00"/>
    <x v="1"/>
    <x v="285"/>
    <s v="Phillina Ober"/>
    <x v="2"/>
    <s v="United States"/>
    <s v="Naperville"/>
    <x v="10"/>
    <n v="60540"/>
    <s v="Central"/>
    <s v="OFF-LA-10003223"/>
    <x v="1"/>
    <x v="2"/>
    <x v="602"/>
    <n v="11.784000000000001"/>
    <n v="3"/>
    <x v="2"/>
    <n v="4.2716999999999992"/>
  </r>
  <r>
    <n v="741"/>
    <x v="343"/>
    <x v="2"/>
    <x v="277"/>
    <d v="2011-01-09T00:00:00"/>
    <x v="1"/>
    <x v="285"/>
    <s v="Phillina Ober"/>
    <x v="2"/>
    <s v="United States"/>
    <s v="Naperville"/>
    <x v="10"/>
    <n v="60540"/>
    <s v="Central"/>
    <s v="OFF-ST-10002743"/>
    <x v="1"/>
    <x v="4"/>
    <x v="413"/>
    <n v="272.73599999999999"/>
    <n v="3"/>
    <x v="2"/>
    <n v="-64.774800000000013"/>
  </r>
  <r>
    <n v="742"/>
    <x v="343"/>
    <x v="2"/>
    <x v="277"/>
    <d v="2011-01-09T00:00:00"/>
    <x v="1"/>
    <x v="285"/>
    <s v="Phillina Ober"/>
    <x v="2"/>
    <s v="United States"/>
    <s v="Naperville"/>
    <x v="10"/>
    <n v="60540"/>
    <s v="Central"/>
    <s v="OFF-BI-10004094"/>
    <x v="1"/>
    <x v="8"/>
    <x v="603"/>
    <n v="3.5399999999999991"/>
    <n v="2"/>
    <x v="3"/>
    <n v="-5.4870000000000001"/>
  </r>
  <r>
    <n v="743"/>
    <x v="344"/>
    <x v="0"/>
    <x v="278"/>
    <d v="2013-09-02T00:00:00"/>
    <x v="1"/>
    <x v="286"/>
    <s v="Sung Shariari"/>
    <x v="0"/>
    <s v="United States"/>
    <s v="Dallas"/>
    <x v="5"/>
    <n v="75220"/>
    <s v="Central"/>
    <s v="OFF-SU-10004498"/>
    <x v="1"/>
    <x v="14"/>
    <x v="500"/>
    <n v="51.52000000000001"/>
    <n v="5"/>
    <x v="2"/>
    <n v="-10.948000000000002"/>
  </r>
  <r>
    <n v="744"/>
    <x v="344"/>
    <x v="0"/>
    <x v="278"/>
    <d v="2013-09-02T00:00:00"/>
    <x v="1"/>
    <x v="286"/>
    <s v="Sung Shariari"/>
    <x v="0"/>
    <s v="United States"/>
    <s v="Dallas"/>
    <x v="5"/>
    <n v="75220"/>
    <s v="Central"/>
    <s v="OFF-PA-10002615"/>
    <x v="1"/>
    <x v="10"/>
    <x v="247"/>
    <n v="3.5280000000000005"/>
    <n v="1"/>
    <x v="2"/>
    <n v="1.1465999999999998"/>
  </r>
  <r>
    <n v="745"/>
    <x v="344"/>
    <x v="0"/>
    <x v="278"/>
    <d v="2013-09-02T00:00:00"/>
    <x v="1"/>
    <x v="286"/>
    <s v="Sung Shariari"/>
    <x v="0"/>
    <s v="United States"/>
    <s v="Dallas"/>
    <x v="5"/>
    <n v="75220"/>
    <s v="Central"/>
    <s v="OFF-PA-10004971"/>
    <x v="1"/>
    <x v="10"/>
    <x v="604"/>
    <n v="4.6240000000000006"/>
    <n v="1"/>
    <x v="2"/>
    <n v="1.6762000000000001"/>
  </r>
  <r>
    <n v="746"/>
    <x v="344"/>
    <x v="0"/>
    <x v="278"/>
    <d v="2013-09-02T00:00:00"/>
    <x v="1"/>
    <x v="286"/>
    <s v="Sung Shariari"/>
    <x v="0"/>
    <s v="United States"/>
    <s v="Dallas"/>
    <x v="5"/>
    <n v="75220"/>
    <s v="Central"/>
    <s v="OFF-SU-10004261"/>
    <x v="1"/>
    <x v="14"/>
    <x v="605"/>
    <n v="55.167999999999999"/>
    <n v="4"/>
    <x v="2"/>
    <n v="6.2063999999999897"/>
  </r>
  <r>
    <n v="747"/>
    <x v="345"/>
    <x v="2"/>
    <x v="279"/>
    <d v="2011-05-27T00:00:00"/>
    <x v="3"/>
    <x v="186"/>
    <s v="Maya Herman"/>
    <x v="1"/>
    <s v="United States"/>
    <s v="San Diego"/>
    <x v="1"/>
    <n v="92105"/>
    <s v="West"/>
    <s v="FUR-TA-10002607"/>
    <x v="0"/>
    <x v="3"/>
    <x v="221"/>
    <n v="567.12"/>
    <n v="10"/>
    <x v="2"/>
    <n v="-28.355999999999952"/>
  </r>
  <r>
    <n v="748"/>
    <x v="345"/>
    <x v="2"/>
    <x v="279"/>
    <d v="2011-05-27T00:00:00"/>
    <x v="3"/>
    <x v="186"/>
    <s v="Maya Herman"/>
    <x v="1"/>
    <s v="United States"/>
    <s v="San Diego"/>
    <x v="1"/>
    <n v="92105"/>
    <s v="West"/>
    <s v="OFF-ST-10001809"/>
    <x v="1"/>
    <x v="4"/>
    <x v="430"/>
    <n v="359.32"/>
    <n v="4"/>
    <x v="0"/>
    <n v="7.1863999999999919"/>
  </r>
  <r>
    <n v="749"/>
    <x v="346"/>
    <x v="0"/>
    <x v="231"/>
    <d v="2013-03-23T00:00:00"/>
    <x v="0"/>
    <x v="287"/>
    <s v="Peter Bühler"/>
    <x v="0"/>
    <s v="United States"/>
    <s v="Evanston"/>
    <x v="10"/>
    <n v="60201"/>
    <s v="Central"/>
    <s v="TEC-PH-10000004"/>
    <x v="2"/>
    <x v="7"/>
    <x v="606"/>
    <n v="11.992000000000001"/>
    <n v="1"/>
    <x v="2"/>
    <n v="0.89939999999999909"/>
  </r>
  <r>
    <n v="750"/>
    <x v="347"/>
    <x v="3"/>
    <x v="280"/>
    <d v="2014-10-07T00:00:00"/>
    <x v="1"/>
    <x v="288"/>
    <s v="Roland Fjeld"/>
    <x v="0"/>
    <s v="United States"/>
    <s v="Trenton"/>
    <x v="12"/>
    <n v="48183"/>
    <s v="Central"/>
    <s v="OFF-BI-10003638"/>
    <x v="1"/>
    <x v="8"/>
    <x v="607"/>
    <n v="58.050000000000004"/>
    <n v="3"/>
    <x v="0"/>
    <n v="26.702999999999999"/>
  </r>
  <r>
    <n v="751"/>
    <x v="347"/>
    <x v="3"/>
    <x v="280"/>
    <d v="2014-10-07T00:00:00"/>
    <x v="1"/>
    <x v="288"/>
    <s v="Roland Fjeld"/>
    <x v="0"/>
    <s v="United States"/>
    <s v="Trenton"/>
    <x v="12"/>
    <n v="48183"/>
    <s v="Central"/>
    <s v="FUR-FU-10003577"/>
    <x v="0"/>
    <x v="5"/>
    <x v="608"/>
    <n v="157.74"/>
    <n v="11"/>
    <x v="0"/>
    <n v="56.7864"/>
  </r>
  <r>
    <n v="752"/>
    <x v="347"/>
    <x v="3"/>
    <x v="280"/>
    <d v="2014-10-07T00:00:00"/>
    <x v="1"/>
    <x v="288"/>
    <s v="Roland Fjeld"/>
    <x v="0"/>
    <s v="United States"/>
    <s v="Trenton"/>
    <x v="12"/>
    <n v="48183"/>
    <s v="Central"/>
    <s v="OFF-AR-10003478"/>
    <x v="1"/>
    <x v="6"/>
    <x v="355"/>
    <n v="56.980000000000004"/>
    <n v="7"/>
    <x v="0"/>
    <n v="22.792000000000002"/>
  </r>
  <r>
    <n v="753"/>
    <x v="347"/>
    <x v="3"/>
    <x v="280"/>
    <d v="2014-10-07T00:00:00"/>
    <x v="1"/>
    <x v="288"/>
    <s v="Roland Fjeld"/>
    <x v="0"/>
    <s v="United States"/>
    <s v="Trenton"/>
    <x v="12"/>
    <n v="48183"/>
    <s v="Central"/>
    <s v="OFF-BI-10000546"/>
    <x v="1"/>
    <x v="8"/>
    <x v="609"/>
    <n v="2.88"/>
    <n v="1"/>
    <x v="0"/>
    <n v="1.4112"/>
  </r>
  <r>
    <n v="754"/>
    <x v="348"/>
    <x v="0"/>
    <x v="281"/>
    <d v="2013-04-10T00:00:00"/>
    <x v="2"/>
    <x v="289"/>
    <s v="Yoseph Carroll"/>
    <x v="1"/>
    <s v="United States"/>
    <s v="San Francisco"/>
    <x v="1"/>
    <n v="94110"/>
    <s v="West"/>
    <s v="TEC-CO-10002095"/>
    <x v="2"/>
    <x v="16"/>
    <x v="610"/>
    <n v="1199.9760000000001"/>
    <n v="3"/>
    <x v="2"/>
    <n v="374.99249999999995"/>
  </r>
  <r>
    <n v="755"/>
    <x v="349"/>
    <x v="1"/>
    <x v="214"/>
    <d v="2012-12-12T00:00:00"/>
    <x v="1"/>
    <x v="234"/>
    <s v="Melanie Seite"/>
    <x v="0"/>
    <s v="United States"/>
    <s v="Los Angeles"/>
    <x v="1"/>
    <n v="90036"/>
    <s v="West"/>
    <s v="FUR-FU-10002759"/>
    <x v="0"/>
    <x v="5"/>
    <x v="555"/>
    <n v="79.92"/>
    <n v="4"/>
    <x v="0"/>
    <n v="28.7712"/>
  </r>
  <r>
    <n v="756"/>
    <x v="350"/>
    <x v="0"/>
    <x v="31"/>
    <d v="2013-09-23T00:00:00"/>
    <x v="1"/>
    <x v="240"/>
    <s v="Nona Balk"/>
    <x v="1"/>
    <s v="United States"/>
    <s v="Jacksonville"/>
    <x v="2"/>
    <n v="32216"/>
    <s v="South"/>
    <s v="FUR-TA-10001095"/>
    <x v="0"/>
    <x v="3"/>
    <x v="611"/>
    <n v="383.43799999999999"/>
    <n v="4"/>
    <x v="1"/>
    <n v="-167.3184"/>
  </r>
  <r>
    <n v="757"/>
    <x v="351"/>
    <x v="2"/>
    <x v="282"/>
    <d v="2012-01-02T00:00:00"/>
    <x v="1"/>
    <x v="290"/>
    <s v="Debra Catini"/>
    <x v="0"/>
    <s v="United States"/>
    <s v="Cottage Grove"/>
    <x v="11"/>
    <n v="55016"/>
    <s v="Central"/>
    <s v="OFF-ST-10002444"/>
    <x v="1"/>
    <x v="4"/>
    <x v="571"/>
    <n v="24.56"/>
    <n v="2"/>
    <x v="0"/>
    <n v="6.8767999999999994"/>
  </r>
  <r>
    <n v="758"/>
    <x v="351"/>
    <x v="2"/>
    <x v="282"/>
    <d v="2012-01-02T00:00:00"/>
    <x v="1"/>
    <x v="290"/>
    <s v="Debra Catini"/>
    <x v="0"/>
    <s v="United States"/>
    <s v="Cottage Grove"/>
    <x v="11"/>
    <n v="55016"/>
    <s v="Central"/>
    <s v="TEC-AC-10001267"/>
    <x v="2"/>
    <x v="11"/>
    <x v="533"/>
    <n v="119.8"/>
    <n v="4"/>
    <x v="0"/>
    <n v="47.92"/>
  </r>
  <r>
    <n v="759"/>
    <x v="352"/>
    <x v="3"/>
    <x v="283"/>
    <d v="2014-07-29T00:00:00"/>
    <x v="1"/>
    <x v="291"/>
    <s v="Christine Phan"/>
    <x v="1"/>
    <s v="United States"/>
    <s v="New York City"/>
    <x v="15"/>
    <n v="10009"/>
    <s v="East"/>
    <s v="OFF-BI-10000848"/>
    <x v="1"/>
    <x v="8"/>
    <x v="515"/>
    <n v="13.128"/>
    <n v="3"/>
    <x v="2"/>
    <n v="4.2665999999999986"/>
  </r>
  <r>
    <n v="760"/>
    <x v="353"/>
    <x v="3"/>
    <x v="65"/>
    <d v="2014-09-23T00:00:00"/>
    <x v="1"/>
    <x v="292"/>
    <s v="Barry Französisch"/>
    <x v="1"/>
    <s v="United States"/>
    <s v="Green Bay"/>
    <x v="6"/>
    <n v="54302"/>
    <s v="Central"/>
    <s v="OFF-PA-10002377"/>
    <x v="1"/>
    <x v="10"/>
    <x v="557"/>
    <n v="22.72"/>
    <n v="4"/>
    <x v="0"/>
    <n v="10.223999999999998"/>
  </r>
  <r>
    <n v="761"/>
    <x v="354"/>
    <x v="1"/>
    <x v="284"/>
    <d v="2012-09-05T00:00:00"/>
    <x v="1"/>
    <x v="239"/>
    <s v="Andrew Roberts"/>
    <x v="0"/>
    <s v="United States"/>
    <s v="Los Angeles"/>
    <x v="1"/>
    <n v="90004"/>
    <s v="West"/>
    <s v="OFF-PA-10003441"/>
    <x v="1"/>
    <x v="10"/>
    <x v="485"/>
    <n v="58.320000000000007"/>
    <n v="9"/>
    <x v="0"/>
    <n v="27.993600000000001"/>
  </r>
  <r>
    <n v="762"/>
    <x v="355"/>
    <x v="3"/>
    <x v="132"/>
    <d v="2014-11-08T00:00:00"/>
    <x v="1"/>
    <x v="36"/>
    <s v="Julie Creighton"/>
    <x v="1"/>
    <s v="United States"/>
    <s v="Atlanta"/>
    <x v="32"/>
    <n v="30318"/>
    <s v="South"/>
    <s v="OFF-LA-10004484"/>
    <x v="1"/>
    <x v="2"/>
    <x v="612"/>
    <n v="12.39"/>
    <n v="3"/>
    <x v="0"/>
    <n v="5.6993999999999998"/>
  </r>
  <r>
    <n v="763"/>
    <x v="356"/>
    <x v="1"/>
    <x v="285"/>
    <d v="2012-02-13T00:00:00"/>
    <x v="1"/>
    <x v="293"/>
    <s v="Lisa Hazard"/>
    <x v="0"/>
    <s v="United States"/>
    <s v="Columbus"/>
    <x v="24"/>
    <n v="43229"/>
    <s v="East"/>
    <s v="TEC-PH-10003931"/>
    <x v="2"/>
    <x v="7"/>
    <x v="159"/>
    <n v="107.982"/>
    <n v="3"/>
    <x v="10"/>
    <n v="-26.995499999999993"/>
  </r>
  <r>
    <n v="764"/>
    <x v="357"/>
    <x v="2"/>
    <x v="286"/>
    <d v="2011-01-16T00:00:00"/>
    <x v="0"/>
    <x v="294"/>
    <s v="Chris Selesnick"/>
    <x v="1"/>
    <s v="United States"/>
    <s v="Bossier City"/>
    <x v="28"/>
    <n v="71111"/>
    <s v="South"/>
    <s v="OFF-EN-10001990"/>
    <x v="1"/>
    <x v="12"/>
    <x v="33"/>
    <n v="11.36"/>
    <n v="2"/>
    <x v="0"/>
    <n v="5.3391999999999991"/>
  </r>
  <r>
    <n v="765"/>
    <x v="357"/>
    <x v="2"/>
    <x v="286"/>
    <d v="2011-01-16T00:00:00"/>
    <x v="0"/>
    <x v="294"/>
    <s v="Chris Selesnick"/>
    <x v="1"/>
    <s v="United States"/>
    <s v="Bossier City"/>
    <x v="28"/>
    <n v="71111"/>
    <s v="South"/>
    <s v="OFF-EN-10001532"/>
    <x v="1"/>
    <x v="12"/>
    <x v="613"/>
    <n v="50.94"/>
    <n v="3"/>
    <x v="0"/>
    <n v="25.47"/>
  </r>
  <r>
    <n v="766"/>
    <x v="357"/>
    <x v="2"/>
    <x v="286"/>
    <d v="2011-01-16T00:00:00"/>
    <x v="0"/>
    <x v="294"/>
    <s v="Chris Selesnick"/>
    <x v="1"/>
    <s v="United States"/>
    <s v="Bossier City"/>
    <x v="28"/>
    <n v="71111"/>
    <s v="South"/>
    <s v="TEC-AC-10003174"/>
    <x v="2"/>
    <x v="11"/>
    <x v="614"/>
    <n v="646.74"/>
    <n v="6"/>
    <x v="0"/>
    <n v="258.69600000000003"/>
  </r>
  <r>
    <n v="767"/>
    <x v="357"/>
    <x v="2"/>
    <x v="286"/>
    <d v="2011-01-16T00:00:00"/>
    <x v="0"/>
    <x v="294"/>
    <s v="Chris Selesnick"/>
    <x v="1"/>
    <s v="United States"/>
    <s v="Bossier City"/>
    <x v="28"/>
    <n v="71111"/>
    <s v="South"/>
    <s v="OFF-BI-10004187"/>
    <x v="1"/>
    <x v="8"/>
    <x v="33"/>
    <n v="5.64"/>
    <n v="3"/>
    <x v="0"/>
    <n v="2.7071999999999994"/>
  </r>
  <r>
    <n v="768"/>
    <x v="357"/>
    <x v="2"/>
    <x v="286"/>
    <d v="2011-01-16T00:00:00"/>
    <x v="0"/>
    <x v="294"/>
    <s v="Chris Selesnick"/>
    <x v="1"/>
    <s v="United States"/>
    <s v="Bossier City"/>
    <x v="28"/>
    <n v="71111"/>
    <s v="South"/>
    <s v="OFF-ST-10000025"/>
    <x v="1"/>
    <x v="4"/>
    <x v="615"/>
    <n v="572.58000000000004"/>
    <n v="6"/>
    <x v="0"/>
    <n v="34.354799999999955"/>
  </r>
  <r>
    <n v="769"/>
    <x v="358"/>
    <x v="2"/>
    <x v="287"/>
    <d v="2011-05-20T00:00:00"/>
    <x v="1"/>
    <x v="295"/>
    <s v="Anthony Johnson"/>
    <x v="1"/>
    <s v="United States"/>
    <s v="Saint Petersburg"/>
    <x v="2"/>
    <n v="33710"/>
    <s v="South"/>
    <s v="FUR-FU-10004306"/>
    <x v="0"/>
    <x v="5"/>
    <x v="616"/>
    <n v="310.88000000000005"/>
    <n v="2"/>
    <x v="2"/>
    <n v="23.315999999999988"/>
  </r>
  <r>
    <n v="770"/>
    <x v="359"/>
    <x v="0"/>
    <x v="288"/>
    <d v="2013-05-25T00:00:00"/>
    <x v="1"/>
    <x v="97"/>
    <s v="Laurel Elliston"/>
    <x v="0"/>
    <s v="United States"/>
    <s v="Arlington"/>
    <x v="17"/>
    <n v="22204"/>
    <s v="South"/>
    <s v="FUR-CH-10003746"/>
    <x v="0"/>
    <x v="1"/>
    <x v="617"/>
    <n v="641.96"/>
    <n v="2"/>
    <x v="0"/>
    <n v="179.74880000000002"/>
  </r>
  <r>
    <n v="771"/>
    <x v="360"/>
    <x v="3"/>
    <x v="289"/>
    <d v="2014-02-06T00:00:00"/>
    <x v="1"/>
    <x v="296"/>
    <s v="Benjamin Venier"/>
    <x v="1"/>
    <s v="United States"/>
    <s v="Des Moines"/>
    <x v="23"/>
    <n v="50315"/>
    <s v="Central"/>
    <s v="OFF-BI-10001036"/>
    <x v="1"/>
    <x v="8"/>
    <x v="618"/>
    <n v="18.28"/>
    <n v="2"/>
    <x v="0"/>
    <n v="9.14"/>
  </r>
  <r>
    <n v="772"/>
    <x v="360"/>
    <x v="3"/>
    <x v="289"/>
    <d v="2014-02-06T00:00:00"/>
    <x v="1"/>
    <x v="296"/>
    <s v="Benjamin Venier"/>
    <x v="1"/>
    <s v="United States"/>
    <s v="Des Moines"/>
    <x v="23"/>
    <n v="50315"/>
    <s v="Central"/>
    <s v="TEC-PH-10004614"/>
    <x v="2"/>
    <x v="7"/>
    <x v="299"/>
    <n v="207"/>
    <n v="3"/>
    <x v="0"/>
    <n v="51.75"/>
  </r>
  <r>
    <n v="773"/>
    <x v="360"/>
    <x v="3"/>
    <x v="289"/>
    <d v="2014-02-06T00:00:00"/>
    <x v="1"/>
    <x v="296"/>
    <s v="Benjamin Venier"/>
    <x v="1"/>
    <s v="United States"/>
    <s v="Des Moines"/>
    <x v="23"/>
    <n v="50315"/>
    <s v="Central"/>
    <s v="OFF-BI-10000301"/>
    <x v="1"/>
    <x v="8"/>
    <x v="619"/>
    <n v="32.35"/>
    <n v="5"/>
    <x v="0"/>
    <n v="16.175000000000001"/>
  </r>
  <r>
    <n v="774"/>
    <x v="360"/>
    <x v="3"/>
    <x v="289"/>
    <d v="2014-02-06T00:00:00"/>
    <x v="1"/>
    <x v="296"/>
    <s v="Benjamin Venier"/>
    <x v="1"/>
    <s v="United States"/>
    <s v="Des Moines"/>
    <x v="23"/>
    <n v="50315"/>
    <s v="Central"/>
    <s v="OFF-BI-10003910"/>
    <x v="1"/>
    <x v="8"/>
    <x v="8"/>
    <n v="7.71"/>
    <n v="1"/>
    <x v="0"/>
    <n v="3.4695"/>
  </r>
  <r>
    <n v="775"/>
    <x v="360"/>
    <x v="3"/>
    <x v="289"/>
    <d v="2014-02-06T00:00:00"/>
    <x v="1"/>
    <x v="296"/>
    <s v="Benjamin Venier"/>
    <x v="1"/>
    <s v="United States"/>
    <s v="Des Moines"/>
    <x v="23"/>
    <n v="50315"/>
    <s v="Central"/>
    <s v="OFF-AR-10004648"/>
    <x v="1"/>
    <x v="6"/>
    <x v="620"/>
    <n v="40.299999999999997"/>
    <n v="2"/>
    <x v="0"/>
    <n v="10.881"/>
  </r>
  <r>
    <n v="776"/>
    <x v="360"/>
    <x v="3"/>
    <x v="289"/>
    <d v="2014-02-06T00:00:00"/>
    <x v="1"/>
    <x v="296"/>
    <s v="Benjamin Venier"/>
    <x v="1"/>
    <s v="United States"/>
    <s v="Des Moines"/>
    <x v="23"/>
    <n v="50315"/>
    <s v="Central"/>
    <s v="FUR-FU-10002597"/>
    <x v="0"/>
    <x v="5"/>
    <x v="621"/>
    <n v="34.580000000000005"/>
    <n v="7"/>
    <x v="0"/>
    <n v="14.523600000000002"/>
  </r>
  <r>
    <n v="777"/>
    <x v="361"/>
    <x v="2"/>
    <x v="290"/>
    <d v="2011-07-06T00:00:00"/>
    <x v="1"/>
    <x v="297"/>
    <s v="Dan Lawera"/>
    <x v="0"/>
    <s v="United States"/>
    <s v="Cincinnati"/>
    <x v="24"/>
    <n v="45231"/>
    <s v="East"/>
    <s v="OFF-AR-10003405"/>
    <x v="1"/>
    <x v="6"/>
    <x v="622"/>
    <n v="32.76"/>
    <n v="7"/>
    <x v="2"/>
    <n v="3.6854999999999958"/>
  </r>
  <r>
    <n v="778"/>
    <x v="362"/>
    <x v="1"/>
    <x v="291"/>
    <d v="2012-08-23T00:00:00"/>
    <x v="2"/>
    <x v="125"/>
    <s v="Nick Zandusky"/>
    <x v="2"/>
    <s v="United States"/>
    <s v="San Francisco"/>
    <x v="1"/>
    <n v="94110"/>
    <s v="West"/>
    <s v="FUR-CH-10002335"/>
    <x v="0"/>
    <x v="1"/>
    <x v="623"/>
    <n v="544.00800000000004"/>
    <n v="3"/>
    <x v="2"/>
    <n v="40.800600000000003"/>
  </r>
  <r>
    <n v="779"/>
    <x v="362"/>
    <x v="1"/>
    <x v="291"/>
    <d v="2012-08-23T00:00:00"/>
    <x v="2"/>
    <x v="125"/>
    <s v="Nick Zandusky"/>
    <x v="2"/>
    <s v="United States"/>
    <s v="San Francisco"/>
    <x v="1"/>
    <n v="94110"/>
    <s v="West"/>
    <s v="OFF-PA-10000157"/>
    <x v="1"/>
    <x v="10"/>
    <x v="364"/>
    <n v="59.94"/>
    <n v="3"/>
    <x v="0"/>
    <n v="28.171799999999998"/>
  </r>
  <r>
    <n v="780"/>
    <x v="362"/>
    <x v="1"/>
    <x v="291"/>
    <d v="2012-08-23T00:00:00"/>
    <x v="2"/>
    <x v="125"/>
    <s v="Nick Zandusky"/>
    <x v="2"/>
    <s v="United States"/>
    <s v="San Francisco"/>
    <x v="1"/>
    <n v="94110"/>
    <s v="West"/>
    <s v="OFF-PA-10001947"/>
    <x v="1"/>
    <x v="10"/>
    <x v="354"/>
    <n v="23.92"/>
    <n v="4"/>
    <x v="0"/>
    <n v="11.720800000000001"/>
  </r>
  <r>
    <n v="781"/>
    <x v="362"/>
    <x v="1"/>
    <x v="291"/>
    <d v="2012-08-23T00:00:00"/>
    <x v="2"/>
    <x v="125"/>
    <s v="Nick Zandusky"/>
    <x v="2"/>
    <s v="United States"/>
    <s v="San Francisco"/>
    <x v="1"/>
    <n v="94110"/>
    <s v="West"/>
    <s v="OFF-PA-10003657"/>
    <x v="1"/>
    <x v="10"/>
    <x v="624"/>
    <n v="4.28"/>
    <n v="1"/>
    <x v="0"/>
    <n v="1.9259999999999997"/>
  </r>
  <r>
    <n v="782"/>
    <x v="363"/>
    <x v="1"/>
    <x v="292"/>
    <d v="2012-10-06T00:00:00"/>
    <x v="0"/>
    <x v="298"/>
    <s v="Bryan Mills"/>
    <x v="0"/>
    <s v="United States"/>
    <s v="Columbus"/>
    <x v="24"/>
    <n v="43229"/>
    <s v="East"/>
    <s v="OFF-BI-10001098"/>
    <x v="1"/>
    <x v="8"/>
    <x v="405"/>
    <n v="32.07"/>
    <n v="5"/>
    <x v="6"/>
    <n v="-22.448999999999991"/>
  </r>
  <r>
    <n v="783"/>
    <x v="363"/>
    <x v="1"/>
    <x v="292"/>
    <d v="2012-10-06T00:00:00"/>
    <x v="0"/>
    <x v="298"/>
    <s v="Bryan Mills"/>
    <x v="0"/>
    <s v="United States"/>
    <s v="Columbus"/>
    <x v="24"/>
    <n v="43229"/>
    <s v="East"/>
    <s v="TEC-AC-10002167"/>
    <x v="2"/>
    <x v="11"/>
    <x v="46"/>
    <n v="24"/>
    <n v="2"/>
    <x v="2"/>
    <n v="-2.6999999999999993"/>
  </r>
  <r>
    <n v="784"/>
    <x v="363"/>
    <x v="1"/>
    <x v="292"/>
    <d v="2012-10-06T00:00:00"/>
    <x v="0"/>
    <x v="298"/>
    <s v="Bryan Mills"/>
    <x v="0"/>
    <s v="United States"/>
    <s v="Columbus"/>
    <x v="24"/>
    <n v="43229"/>
    <s v="East"/>
    <s v="FUR-BO-10004409"/>
    <x v="0"/>
    <x v="0"/>
    <x v="625"/>
    <n v="35.49"/>
    <n v="1"/>
    <x v="5"/>
    <n v="-15.615600000000001"/>
  </r>
  <r>
    <n v="785"/>
    <x v="363"/>
    <x v="1"/>
    <x v="292"/>
    <d v="2012-10-06T00:00:00"/>
    <x v="0"/>
    <x v="298"/>
    <s v="Bryan Mills"/>
    <x v="0"/>
    <s v="United States"/>
    <s v="Columbus"/>
    <x v="24"/>
    <n v="43229"/>
    <s v="East"/>
    <s v="TEC-AC-10000057"/>
    <x v="2"/>
    <x v="11"/>
    <x v="626"/>
    <n v="47.984000000000002"/>
    <n v="2"/>
    <x v="2"/>
    <n v="0.59979999999999656"/>
  </r>
  <r>
    <n v="786"/>
    <x v="364"/>
    <x v="1"/>
    <x v="293"/>
    <d v="2012-05-28T00:00:00"/>
    <x v="1"/>
    <x v="105"/>
    <s v="Erin Ashbrook"/>
    <x v="1"/>
    <s v="United States"/>
    <s v="Columbia"/>
    <x v="20"/>
    <n v="29203"/>
    <s v="South"/>
    <s v="OFF-EN-10000056"/>
    <x v="1"/>
    <x v="12"/>
    <x v="627"/>
    <n v="186.69"/>
    <n v="3"/>
    <x v="0"/>
    <n v="87.744299999999981"/>
  </r>
  <r>
    <n v="787"/>
    <x v="365"/>
    <x v="3"/>
    <x v="294"/>
    <d v="2014-03-22T00:00:00"/>
    <x v="0"/>
    <x v="52"/>
    <s v="Clay Ludtke"/>
    <x v="0"/>
    <s v="United States"/>
    <s v="Lancaster"/>
    <x v="1"/>
    <n v="93534"/>
    <s v="West"/>
    <s v="OFF-BI-10000014"/>
    <x v="1"/>
    <x v="8"/>
    <x v="628"/>
    <n v="17.456"/>
    <n v="2"/>
    <x v="2"/>
    <n v="5.8914"/>
  </r>
  <r>
    <n v="788"/>
    <x v="366"/>
    <x v="1"/>
    <x v="295"/>
    <d v="2012-12-16T00:00:00"/>
    <x v="1"/>
    <x v="299"/>
    <s v="Liz Thompson"/>
    <x v="0"/>
    <s v="United States"/>
    <s v="Lancaster"/>
    <x v="1"/>
    <n v="93534"/>
    <s v="West"/>
    <s v="FUR-CH-10004675"/>
    <x v="0"/>
    <x v="1"/>
    <x v="629"/>
    <n v="348.92800000000005"/>
    <n v="2"/>
    <x v="2"/>
    <n v="34.89279999999998"/>
  </r>
  <r>
    <n v="789"/>
    <x v="367"/>
    <x v="1"/>
    <x v="153"/>
    <d v="2012-06-30T00:00:00"/>
    <x v="1"/>
    <x v="193"/>
    <s v="Sue Ann Reed"/>
    <x v="0"/>
    <s v="United States"/>
    <s v="Richmond"/>
    <x v="17"/>
    <n v="23223"/>
    <s v="South"/>
    <s v="OFF-BI-10001543"/>
    <x v="1"/>
    <x v="8"/>
    <x v="375"/>
    <n v="143.96"/>
    <n v="4"/>
    <x v="0"/>
    <n v="69.100800000000007"/>
  </r>
  <r>
    <n v="790"/>
    <x v="367"/>
    <x v="1"/>
    <x v="153"/>
    <d v="2012-06-30T00:00:00"/>
    <x v="1"/>
    <x v="193"/>
    <s v="Sue Ann Reed"/>
    <x v="0"/>
    <s v="United States"/>
    <s v="Richmond"/>
    <x v="17"/>
    <n v="23223"/>
    <s v="South"/>
    <s v="OFF-ST-10001321"/>
    <x v="1"/>
    <x v="4"/>
    <x v="416"/>
    <n v="15.42"/>
    <n v="1"/>
    <x v="0"/>
    <n v="4.1634000000000011"/>
  </r>
  <r>
    <n v="791"/>
    <x v="367"/>
    <x v="1"/>
    <x v="153"/>
    <d v="2012-06-30T00:00:00"/>
    <x v="1"/>
    <x v="193"/>
    <s v="Sue Ann Reed"/>
    <x v="0"/>
    <s v="United States"/>
    <s v="Richmond"/>
    <x v="17"/>
    <n v="23223"/>
    <s v="South"/>
    <s v="OFF-BI-10001132"/>
    <x v="1"/>
    <x v="8"/>
    <x v="630"/>
    <n v="43.04"/>
    <n v="8"/>
    <x v="0"/>
    <n v="21.089600000000001"/>
  </r>
  <r>
    <n v="792"/>
    <x v="367"/>
    <x v="1"/>
    <x v="153"/>
    <d v="2012-06-30T00:00:00"/>
    <x v="1"/>
    <x v="193"/>
    <s v="Sue Ann Reed"/>
    <x v="0"/>
    <s v="United States"/>
    <s v="Richmond"/>
    <x v="17"/>
    <n v="23223"/>
    <s v="South"/>
    <s v="FUR-CH-10003199"/>
    <x v="0"/>
    <x v="1"/>
    <x v="631"/>
    <n v="332.94"/>
    <n v="3"/>
    <x v="0"/>
    <n v="79.905599999999993"/>
  </r>
  <r>
    <n v="793"/>
    <x v="368"/>
    <x v="0"/>
    <x v="244"/>
    <d v="2013-05-21T00:00:00"/>
    <x v="3"/>
    <x v="300"/>
    <s v="Joe Kamberova"/>
    <x v="0"/>
    <s v="United States"/>
    <s v="Asheville"/>
    <x v="3"/>
    <n v="28806"/>
    <s v="South"/>
    <s v="TEC-PH-10001530"/>
    <x v="2"/>
    <x v="7"/>
    <x v="632"/>
    <n v="1363.96"/>
    <n v="5"/>
    <x v="2"/>
    <n v="85.247500000000002"/>
  </r>
  <r>
    <n v="794"/>
    <x v="369"/>
    <x v="2"/>
    <x v="59"/>
    <d v="2011-09-26T00:00:00"/>
    <x v="1"/>
    <x v="301"/>
    <s v="Erica Smith"/>
    <x v="0"/>
    <s v="United States"/>
    <s v="San Francisco"/>
    <x v="1"/>
    <n v="94110"/>
    <s v="West"/>
    <s v="OFF-LA-10001569"/>
    <x v="1"/>
    <x v="2"/>
    <x v="633"/>
    <n v="9.9600000000000009"/>
    <n v="2"/>
    <x v="0"/>
    <n v="4.5815999999999999"/>
  </r>
  <r>
    <n v="795"/>
    <x v="369"/>
    <x v="2"/>
    <x v="59"/>
    <d v="2011-09-26T00:00:00"/>
    <x v="1"/>
    <x v="301"/>
    <s v="Erica Smith"/>
    <x v="0"/>
    <s v="United States"/>
    <s v="San Francisco"/>
    <x v="1"/>
    <n v="94110"/>
    <s v="West"/>
    <s v="OFF-PA-10003724"/>
    <x v="1"/>
    <x v="10"/>
    <x v="357"/>
    <n v="21.72"/>
    <n v="4"/>
    <x v="0"/>
    <n v="10.642799999999999"/>
  </r>
  <r>
    <n v="796"/>
    <x v="370"/>
    <x v="3"/>
    <x v="296"/>
    <d v="2014-09-27T00:00:00"/>
    <x v="1"/>
    <x v="302"/>
    <s v="Rick Hansen"/>
    <x v="0"/>
    <s v="United States"/>
    <s v="Rochester"/>
    <x v="11"/>
    <n v="55901"/>
    <s v="Central"/>
    <s v="OFF-BI-10000546"/>
    <x v="1"/>
    <x v="8"/>
    <x v="609"/>
    <n v="20.16"/>
    <n v="7"/>
    <x v="0"/>
    <n v="9.8783999999999992"/>
  </r>
  <r>
    <n v="797"/>
    <x v="371"/>
    <x v="1"/>
    <x v="100"/>
    <d v="2012-12-26T00:00:00"/>
    <x v="2"/>
    <x v="106"/>
    <s v="David Bremer"/>
    <x v="1"/>
    <s v="United States"/>
    <s v="Rochester"/>
    <x v="15"/>
    <n v="14609"/>
    <s v="East"/>
    <s v="OFF-PA-10000176"/>
    <x v="1"/>
    <x v="10"/>
    <x v="634"/>
    <n v="132.79"/>
    <n v="7"/>
    <x v="0"/>
    <n v="63.739199999999997"/>
  </r>
  <r>
    <n v="798"/>
    <x v="371"/>
    <x v="1"/>
    <x v="100"/>
    <d v="2012-12-26T00:00:00"/>
    <x v="2"/>
    <x v="106"/>
    <s v="David Bremer"/>
    <x v="1"/>
    <s v="United States"/>
    <s v="Rochester"/>
    <x v="15"/>
    <n v="14609"/>
    <s v="East"/>
    <s v="OFF-PA-10002365"/>
    <x v="1"/>
    <x v="10"/>
    <x v="12"/>
    <n v="12.96"/>
    <n v="2"/>
    <x v="0"/>
    <n v="6.2208000000000006"/>
  </r>
  <r>
    <n v="799"/>
    <x v="371"/>
    <x v="1"/>
    <x v="100"/>
    <d v="2012-12-26T00:00:00"/>
    <x v="2"/>
    <x v="106"/>
    <s v="David Bremer"/>
    <x v="1"/>
    <s v="United States"/>
    <s v="Rochester"/>
    <x v="15"/>
    <n v="14609"/>
    <s v="East"/>
    <s v="OFF-LA-10002271"/>
    <x v="1"/>
    <x v="2"/>
    <x v="635"/>
    <n v="21.560000000000002"/>
    <n v="7"/>
    <x v="0"/>
    <n v="10.348799999999999"/>
  </r>
  <r>
    <n v="800"/>
    <x v="372"/>
    <x v="1"/>
    <x v="154"/>
    <d v="2012-12-03T00:00:00"/>
    <x v="1"/>
    <x v="303"/>
    <s v="Carlos Daly"/>
    <x v="0"/>
    <s v="United States"/>
    <s v="Lake Elsinore"/>
    <x v="1"/>
    <n v="92530"/>
    <s v="West"/>
    <s v="FUR-CH-10002647"/>
    <x v="0"/>
    <x v="1"/>
    <x v="470"/>
    <n v="283.92"/>
    <n v="5"/>
    <x v="2"/>
    <n v="17.745000000000019"/>
  </r>
  <r>
    <n v="801"/>
    <x v="373"/>
    <x v="3"/>
    <x v="297"/>
    <d v="2014-02-24T00:00:00"/>
    <x v="2"/>
    <x v="304"/>
    <s v="Helen Wasserman"/>
    <x v="1"/>
    <s v="United States"/>
    <s v="San Diego"/>
    <x v="1"/>
    <n v="92105"/>
    <s v="West"/>
    <s v="FUR-FU-10004090"/>
    <x v="0"/>
    <x v="5"/>
    <x v="636"/>
    <n v="22.23"/>
    <n v="1"/>
    <x v="0"/>
    <n v="7.3358999999999988"/>
  </r>
  <r>
    <n v="802"/>
    <x v="373"/>
    <x v="3"/>
    <x v="297"/>
    <d v="2014-02-24T00:00:00"/>
    <x v="2"/>
    <x v="304"/>
    <s v="Helen Wasserman"/>
    <x v="1"/>
    <s v="United States"/>
    <s v="San Diego"/>
    <x v="1"/>
    <n v="92105"/>
    <s v="West"/>
    <s v="TEC-PH-10001580"/>
    <x v="2"/>
    <x v="7"/>
    <x v="231"/>
    <n v="215.96799999999999"/>
    <n v="2"/>
    <x v="2"/>
    <n v="18.897199999999991"/>
  </r>
  <r>
    <n v="803"/>
    <x v="374"/>
    <x v="0"/>
    <x v="298"/>
    <d v="2013-08-24T00:00:00"/>
    <x v="0"/>
    <x v="304"/>
    <s v="Helen Wasserman"/>
    <x v="1"/>
    <s v="United States"/>
    <s v="New York City"/>
    <x v="15"/>
    <n v="10024"/>
    <s v="East"/>
    <s v="OFF-AP-10000576"/>
    <x v="1"/>
    <x v="9"/>
    <x v="637"/>
    <n v="355.32"/>
    <n v="9"/>
    <x v="0"/>
    <n v="99.48960000000001"/>
  </r>
  <r>
    <n v="804"/>
    <x v="375"/>
    <x v="0"/>
    <x v="299"/>
    <d v="2013-03-18T00:00:00"/>
    <x v="1"/>
    <x v="305"/>
    <s v="Mike Caudle"/>
    <x v="1"/>
    <s v="United States"/>
    <s v="Monroe"/>
    <x v="28"/>
    <n v="71203"/>
    <s v="South"/>
    <s v="OFF-PA-10003953"/>
    <x v="1"/>
    <x v="10"/>
    <x v="638"/>
    <n v="12.96"/>
    <n v="2"/>
    <x v="0"/>
    <n v="6.2208000000000006"/>
  </r>
  <r>
    <n v="805"/>
    <x v="376"/>
    <x v="3"/>
    <x v="300"/>
    <d v="2014-04-25T00:00:00"/>
    <x v="2"/>
    <x v="306"/>
    <s v="Gary McGarr"/>
    <x v="0"/>
    <s v="United States"/>
    <s v="San Francisco"/>
    <x v="1"/>
    <n v="94122"/>
    <s v="West"/>
    <s v="FUR-FU-10000794"/>
    <x v="0"/>
    <x v="5"/>
    <x v="639"/>
    <n v="18.28"/>
    <n v="2"/>
    <x v="0"/>
    <n v="6.2151999999999994"/>
  </r>
  <r>
    <n v="806"/>
    <x v="377"/>
    <x v="2"/>
    <x v="301"/>
    <d v="2011-11-07T00:00:00"/>
    <x v="1"/>
    <x v="154"/>
    <s v="Russell Applegate"/>
    <x v="0"/>
    <s v="United States"/>
    <s v="Denver"/>
    <x v="22"/>
    <n v="80219"/>
    <s v="West"/>
    <s v="OFF-AR-10001897"/>
    <x v="1"/>
    <x v="6"/>
    <x v="640"/>
    <n v="43.176000000000002"/>
    <n v="3"/>
    <x v="2"/>
    <n v="4.3176000000000005"/>
  </r>
  <r>
    <n v="807"/>
    <x v="377"/>
    <x v="2"/>
    <x v="301"/>
    <d v="2011-11-07T00:00:00"/>
    <x v="1"/>
    <x v="154"/>
    <s v="Russell Applegate"/>
    <x v="0"/>
    <s v="United States"/>
    <s v="Denver"/>
    <x v="22"/>
    <n v="80219"/>
    <s v="West"/>
    <s v="TEC-PH-10001795"/>
    <x v="2"/>
    <x v="7"/>
    <x v="641"/>
    <n v="1983.9680000000001"/>
    <n v="4"/>
    <x v="2"/>
    <n v="247.99599999999981"/>
  </r>
  <r>
    <n v="808"/>
    <x v="378"/>
    <x v="1"/>
    <x v="302"/>
    <d v="2012-02-05T00:00:00"/>
    <x v="2"/>
    <x v="211"/>
    <s v="Allen Armold"/>
    <x v="0"/>
    <s v="United States"/>
    <s v="Omaha"/>
    <x v="8"/>
    <n v="68104"/>
    <s v="Central"/>
    <s v="FUR-FU-10003347"/>
    <x v="0"/>
    <x v="5"/>
    <x v="374"/>
    <n v="28.4"/>
    <n v="2"/>
    <x v="0"/>
    <n v="11.076000000000001"/>
  </r>
  <r>
    <n v="809"/>
    <x v="378"/>
    <x v="1"/>
    <x v="302"/>
    <d v="2012-02-05T00:00:00"/>
    <x v="2"/>
    <x v="211"/>
    <s v="Allen Armold"/>
    <x v="0"/>
    <s v="United States"/>
    <s v="Omaha"/>
    <x v="8"/>
    <n v="68104"/>
    <s v="Central"/>
    <s v="TEC-AC-10004901"/>
    <x v="2"/>
    <x v="11"/>
    <x v="642"/>
    <n v="149.97"/>
    <n v="3"/>
    <x v="0"/>
    <n v="50.989800000000002"/>
  </r>
  <r>
    <n v="810"/>
    <x v="379"/>
    <x v="2"/>
    <x v="303"/>
    <d v="2011-10-15T00:00:00"/>
    <x v="2"/>
    <x v="233"/>
    <s v="Zuschuss Carroll"/>
    <x v="0"/>
    <s v="United States"/>
    <s v="Edmonds"/>
    <x v="4"/>
    <n v="98026"/>
    <s v="West"/>
    <s v="OFF-AR-10003190"/>
    <x v="1"/>
    <x v="6"/>
    <x v="643"/>
    <n v="11.52"/>
    <n v="4"/>
    <x v="0"/>
    <n v="3.2256"/>
  </r>
  <r>
    <n v="811"/>
    <x v="379"/>
    <x v="2"/>
    <x v="303"/>
    <d v="2011-10-15T00:00:00"/>
    <x v="2"/>
    <x v="233"/>
    <s v="Zuschuss Carroll"/>
    <x v="0"/>
    <s v="United States"/>
    <s v="Edmonds"/>
    <x v="4"/>
    <n v="98026"/>
    <s v="West"/>
    <s v="FUR-TA-10002903"/>
    <x v="0"/>
    <x v="3"/>
    <x v="255"/>
    <n v="1298.55"/>
    <n v="5"/>
    <x v="0"/>
    <n v="311.65199999999999"/>
  </r>
  <r>
    <n v="812"/>
    <x v="379"/>
    <x v="2"/>
    <x v="303"/>
    <d v="2011-10-15T00:00:00"/>
    <x v="2"/>
    <x v="233"/>
    <s v="Zuschuss Carroll"/>
    <x v="0"/>
    <s v="United States"/>
    <s v="Edmonds"/>
    <x v="4"/>
    <n v="98026"/>
    <s v="West"/>
    <s v="OFF-AP-10000240"/>
    <x v="1"/>
    <x v="9"/>
    <x v="644"/>
    <n v="213.92"/>
    <n v="4"/>
    <x v="0"/>
    <n v="62.036799999999971"/>
  </r>
  <r>
    <n v="813"/>
    <x v="379"/>
    <x v="2"/>
    <x v="303"/>
    <d v="2011-10-15T00:00:00"/>
    <x v="2"/>
    <x v="233"/>
    <s v="Zuschuss Carroll"/>
    <x v="0"/>
    <s v="United States"/>
    <s v="Edmonds"/>
    <x v="4"/>
    <n v="98026"/>
    <s v="West"/>
    <s v="TEC-AC-10001101"/>
    <x v="2"/>
    <x v="11"/>
    <x v="547"/>
    <n v="25.78"/>
    <n v="2"/>
    <x v="0"/>
    <n v="2.5779999999999994"/>
  </r>
  <r>
    <n v="814"/>
    <x v="380"/>
    <x v="3"/>
    <x v="304"/>
    <d v="2014-05-15T00:00:00"/>
    <x v="3"/>
    <x v="307"/>
    <s v="Pauline Johnson"/>
    <x v="0"/>
    <s v="United States"/>
    <s v="Santa Ana"/>
    <x v="1"/>
    <n v="92704"/>
    <s v="West"/>
    <s v="FUR-FU-10000794"/>
    <x v="0"/>
    <x v="5"/>
    <x v="639"/>
    <n v="18.28"/>
    <n v="2"/>
    <x v="0"/>
    <n v="6.2151999999999994"/>
  </r>
  <r>
    <n v="815"/>
    <x v="380"/>
    <x v="3"/>
    <x v="304"/>
    <d v="2014-05-15T00:00:00"/>
    <x v="3"/>
    <x v="307"/>
    <s v="Pauline Johnson"/>
    <x v="0"/>
    <s v="United States"/>
    <s v="Santa Ana"/>
    <x v="1"/>
    <n v="92704"/>
    <s v="West"/>
    <s v="TEC-AC-10001838"/>
    <x v="2"/>
    <x v="11"/>
    <x v="645"/>
    <n v="1399.93"/>
    <n v="7"/>
    <x v="0"/>
    <n v="601.96990000000005"/>
  </r>
  <r>
    <n v="816"/>
    <x v="381"/>
    <x v="1"/>
    <x v="305"/>
    <d v="2012-03-23T00:00:00"/>
    <x v="2"/>
    <x v="308"/>
    <s v="Bart Watters"/>
    <x v="1"/>
    <s v="United States"/>
    <s v="Milwaukee"/>
    <x v="6"/>
    <n v="53209"/>
    <s v="Central"/>
    <s v="OFF-PA-10000061"/>
    <x v="1"/>
    <x v="10"/>
    <x v="179"/>
    <n v="51.84"/>
    <n v="8"/>
    <x v="0"/>
    <n v="24.883200000000002"/>
  </r>
  <r>
    <n v="817"/>
    <x v="382"/>
    <x v="0"/>
    <x v="306"/>
    <d v="2013-09-20T00:00:00"/>
    <x v="1"/>
    <x v="203"/>
    <s v="Dean Braden"/>
    <x v="0"/>
    <s v="United States"/>
    <s v="Philadelphia"/>
    <x v="9"/>
    <n v="19140"/>
    <s v="East"/>
    <s v="OFF-PA-10003651"/>
    <x v="1"/>
    <x v="10"/>
    <x v="646"/>
    <n v="5.3440000000000003"/>
    <n v="1"/>
    <x v="2"/>
    <n v="1.8703999999999998"/>
  </r>
  <r>
    <n v="818"/>
    <x v="383"/>
    <x v="2"/>
    <x v="307"/>
    <d v="2011-07-02T00:00:00"/>
    <x v="1"/>
    <x v="222"/>
    <s v="Cynthia Arntzen"/>
    <x v="0"/>
    <s v="United States"/>
    <s v="Philadelphia"/>
    <x v="9"/>
    <n v="19140"/>
    <s v="East"/>
    <s v="OFF-PA-10000304"/>
    <x v="1"/>
    <x v="10"/>
    <x v="88"/>
    <n v="41.472000000000008"/>
    <n v="8"/>
    <x v="2"/>
    <n v="14.5152"/>
  </r>
  <r>
    <n v="819"/>
    <x v="383"/>
    <x v="2"/>
    <x v="307"/>
    <d v="2011-07-02T00:00:00"/>
    <x v="1"/>
    <x v="222"/>
    <s v="Cynthia Arntzen"/>
    <x v="0"/>
    <s v="United States"/>
    <s v="Philadelphia"/>
    <x v="9"/>
    <n v="19140"/>
    <s v="East"/>
    <s v="OFF-BI-10003094"/>
    <x v="1"/>
    <x v="8"/>
    <x v="647"/>
    <n v="3.168000000000001"/>
    <n v="3"/>
    <x v="6"/>
    <n v="-2.4287999999999998"/>
  </r>
  <r>
    <n v="820"/>
    <x v="383"/>
    <x v="2"/>
    <x v="307"/>
    <d v="2011-07-02T00:00:00"/>
    <x v="1"/>
    <x v="222"/>
    <s v="Cynthia Arntzen"/>
    <x v="0"/>
    <s v="United States"/>
    <s v="Philadelphia"/>
    <x v="9"/>
    <n v="19140"/>
    <s v="East"/>
    <s v="FUR-CH-10001394"/>
    <x v="0"/>
    <x v="1"/>
    <x v="648"/>
    <n v="1228.4649999999999"/>
    <n v="5"/>
    <x v="4"/>
    <n v="0"/>
  </r>
  <r>
    <n v="821"/>
    <x v="383"/>
    <x v="2"/>
    <x v="307"/>
    <d v="2011-07-02T00:00:00"/>
    <x v="1"/>
    <x v="222"/>
    <s v="Cynthia Arntzen"/>
    <x v="0"/>
    <s v="United States"/>
    <s v="Philadelphia"/>
    <x v="9"/>
    <n v="19140"/>
    <s v="East"/>
    <s v="OFF-BI-10004230"/>
    <x v="1"/>
    <x v="8"/>
    <x v="649"/>
    <n v="31.086000000000006"/>
    <n v="3"/>
    <x v="6"/>
    <n v="-22.796399999999991"/>
  </r>
  <r>
    <n v="822"/>
    <x v="383"/>
    <x v="2"/>
    <x v="307"/>
    <d v="2011-07-02T00:00:00"/>
    <x v="1"/>
    <x v="222"/>
    <s v="Cynthia Arntzen"/>
    <x v="0"/>
    <s v="United States"/>
    <s v="Philadelphia"/>
    <x v="9"/>
    <n v="19140"/>
    <s v="East"/>
    <s v="OFF-PA-10003395"/>
    <x v="1"/>
    <x v="10"/>
    <x v="650"/>
    <n v="335.52"/>
    <n v="4"/>
    <x v="2"/>
    <n v="117.43199999999999"/>
  </r>
  <r>
    <n v="823"/>
    <x v="384"/>
    <x v="3"/>
    <x v="308"/>
    <d v="2014-06-28T00:00:00"/>
    <x v="1"/>
    <x v="309"/>
    <s v="Toby Ritter"/>
    <x v="0"/>
    <s v="United States"/>
    <s v="Belleville"/>
    <x v="30"/>
    <n v="7109"/>
    <s v="East"/>
    <s v="TEC-AC-10002402"/>
    <x v="2"/>
    <x v="11"/>
    <x v="651"/>
    <n v="239.96999999999997"/>
    <n v="3"/>
    <x v="0"/>
    <n v="71.990999999999985"/>
  </r>
  <r>
    <n v="824"/>
    <x v="384"/>
    <x v="3"/>
    <x v="308"/>
    <d v="2014-06-28T00:00:00"/>
    <x v="1"/>
    <x v="309"/>
    <s v="Toby Ritter"/>
    <x v="0"/>
    <s v="United States"/>
    <s v="Belleville"/>
    <x v="30"/>
    <n v="7109"/>
    <s v="East"/>
    <s v="OFF-LA-10003223"/>
    <x v="1"/>
    <x v="2"/>
    <x v="602"/>
    <n v="9.82"/>
    <n v="2"/>
    <x v="0"/>
    <n v="4.8117999999999999"/>
  </r>
  <r>
    <n v="825"/>
    <x v="385"/>
    <x v="2"/>
    <x v="309"/>
    <d v="2011-05-15T00:00:00"/>
    <x v="1"/>
    <x v="310"/>
    <s v="Patrick Gardner"/>
    <x v="0"/>
    <s v="United States"/>
    <s v="San Francisco"/>
    <x v="1"/>
    <n v="94110"/>
    <s v="West"/>
    <s v="TEC-AC-10003441"/>
    <x v="2"/>
    <x v="11"/>
    <x v="652"/>
    <n v="67.8"/>
    <n v="4"/>
    <x v="0"/>
    <n v="4.0679999999999978"/>
  </r>
  <r>
    <n v="826"/>
    <x v="385"/>
    <x v="2"/>
    <x v="309"/>
    <d v="2011-05-15T00:00:00"/>
    <x v="1"/>
    <x v="310"/>
    <s v="Patrick Gardner"/>
    <x v="0"/>
    <s v="United States"/>
    <s v="San Francisco"/>
    <x v="1"/>
    <n v="94110"/>
    <s v="West"/>
    <s v="TEC-AC-10000109"/>
    <x v="2"/>
    <x v="11"/>
    <x v="200"/>
    <n v="167.97"/>
    <n v="3"/>
    <x v="0"/>
    <n v="40.31280000000001"/>
  </r>
  <r>
    <n v="827"/>
    <x v="386"/>
    <x v="3"/>
    <x v="170"/>
    <d v="2014-08-29T00:00:00"/>
    <x v="1"/>
    <x v="218"/>
    <s v="Greg Tran"/>
    <x v="0"/>
    <s v="United States"/>
    <s v="Lakeville"/>
    <x v="11"/>
    <n v="55044"/>
    <s v="Central"/>
    <s v="OFF-FA-10002280"/>
    <x v="1"/>
    <x v="13"/>
    <x v="653"/>
    <n v="35"/>
    <n v="7"/>
    <x v="0"/>
    <n v="16.8"/>
  </r>
  <r>
    <n v="828"/>
    <x v="386"/>
    <x v="3"/>
    <x v="170"/>
    <d v="2014-08-29T00:00:00"/>
    <x v="1"/>
    <x v="218"/>
    <s v="Greg Tran"/>
    <x v="0"/>
    <s v="United States"/>
    <s v="Lakeville"/>
    <x v="11"/>
    <n v="55044"/>
    <s v="Central"/>
    <s v="OFF-SU-10000381"/>
    <x v="1"/>
    <x v="14"/>
    <x v="654"/>
    <n v="37.24"/>
    <n v="4"/>
    <x v="0"/>
    <n v="10.799599999999998"/>
  </r>
  <r>
    <n v="829"/>
    <x v="386"/>
    <x v="3"/>
    <x v="170"/>
    <d v="2014-08-29T00:00:00"/>
    <x v="1"/>
    <x v="218"/>
    <s v="Greg Tran"/>
    <x v="0"/>
    <s v="United States"/>
    <s v="Lakeville"/>
    <x v="11"/>
    <n v="55044"/>
    <s v="Central"/>
    <s v="OFF-EN-10004459"/>
    <x v="1"/>
    <x v="12"/>
    <x v="655"/>
    <n v="15.28"/>
    <n v="2"/>
    <x v="0"/>
    <n v="7.4871999999999996"/>
  </r>
  <r>
    <n v="830"/>
    <x v="387"/>
    <x v="3"/>
    <x v="114"/>
    <d v="2014-06-22T00:00:00"/>
    <x v="0"/>
    <x v="32"/>
    <s v="Joel Eaton"/>
    <x v="0"/>
    <s v="United States"/>
    <s v="Florence"/>
    <x v="0"/>
    <n v="41042"/>
    <s v="South"/>
    <s v="FUR-CH-10000665"/>
    <x v="0"/>
    <x v="1"/>
    <x v="656"/>
    <n v="301.95999999999998"/>
    <n v="2"/>
    <x v="0"/>
    <n v="90.587999999999965"/>
  </r>
  <r>
    <n v="831"/>
    <x v="387"/>
    <x v="3"/>
    <x v="114"/>
    <d v="2014-06-22T00:00:00"/>
    <x v="0"/>
    <x v="32"/>
    <s v="Joel Eaton"/>
    <x v="0"/>
    <s v="United States"/>
    <s v="Florence"/>
    <x v="0"/>
    <n v="41042"/>
    <s v="South"/>
    <s v="OFF-AP-10003884"/>
    <x v="1"/>
    <x v="9"/>
    <x v="657"/>
    <n v="180.66"/>
    <n v="3"/>
    <x v="0"/>
    <n v="50.584800000000008"/>
  </r>
  <r>
    <n v="832"/>
    <x v="387"/>
    <x v="3"/>
    <x v="114"/>
    <d v="2014-06-22T00:00:00"/>
    <x v="0"/>
    <x v="32"/>
    <s v="Joel Eaton"/>
    <x v="0"/>
    <s v="United States"/>
    <s v="Florence"/>
    <x v="0"/>
    <n v="41042"/>
    <s v="South"/>
    <s v="TEC-PH-10001557"/>
    <x v="2"/>
    <x v="7"/>
    <x v="658"/>
    <n v="191.98"/>
    <n v="2"/>
    <x v="0"/>
    <n v="51.834599999999995"/>
  </r>
  <r>
    <n v="833"/>
    <x v="387"/>
    <x v="3"/>
    <x v="114"/>
    <d v="2014-06-22T00:00:00"/>
    <x v="0"/>
    <x v="32"/>
    <s v="Joel Eaton"/>
    <x v="0"/>
    <s v="United States"/>
    <s v="Florence"/>
    <x v="0"/>
    <n v="41042"/>
    <s v="South"/>
    <s v="TEC-PH-10002085"/>
    <x v="2"/>
    <x v="7"/>
    <x v="659"/>
    <n v="65.989999999999995"/>
    <n v="1"/>
    <x v="0"/>
    <n v="17.157400000000003"/>
  </r>
  <r>
    <n v="834"/>
    <x v="388"/>
    <x v="0"/>
    <x v="310"/>
    <d v="2013-07-28T00:00:00"/>
    <x v="1"/>
    <x v="80"/>
    <s v="Jennifer Braxton"/>
    <x v="1"/>
    <s v="United States"/>
    <s v="Tampa"/>
    <x v="2"/>
    <n v="33614"/>
    <s v="South"/>
    <s v="OFF-AR-10002956"/>
    <x v="1"/>
    <x v="6"/>
    <x v="660"/>
    <n v="35.216000000000001"/>
    <n v="2"/>
    <x v="2"/>
    <n v="2.6411999999999995"/>
  </r>
  <r>
    <n v="835"/>
    <x v="388"/>
    <x v="0"/>
    <x v="310"/>
    <d v="2013-07-28T00:00:00"/>
    <x v="1"/>
    <x v="80"/>
    <s v="Jennifer Braxton"/>
    <x v="1"/>
    <s v="United States"/>
    <s v="Tampa"/>
    <x v="2"/>
    <n v="33614"/>
    <s v="South"/>
    <s v="OFF-AP-10003266"/>
    <x v="1"/>
    <x v="9"/>
    <x v="661"/>
    <n v="23.696000000000002"/>
    <n v="2"/>
    <x v="2"/>
    <n v="6.5164"/>
  </r>
  <r>
    <n v="836"/>
    <x v="388"/>
    <x v="0"/>
    <x v="310"/>
    <d v="2013-07-28T00:00:00"/>
    <x v="1"/>
    <x v="80"/>
    <s v="Jennifer Braxton"/>
    <x v="1"/>
    <s v="United States"/>
    <s v="Tampa"/>
    <x v="2"/>
    <n v="33614"/>
    <s v="South"/>
    <s v="TEC-MA-10004002"/>
    <x v="2"/>
    <x v="15"/>
    <x v="662"/>
    <n v="265.47500000000002"/>
    <n v="1"/>
    <x v="5"/>
    <n v="-111.49950000000007"/>
  </r>
  <r>
    <n v="837"/>
    <x v="389"/>
    <x v="2"/>
    <x v="78"/>
    <d v="2011-09-13T00:00:00"/>
    <x v="0"/>
    <x v="293"/>
    <s v="Lisa Hazard"/>
    <x v="0"/>
    <s v="United States"/>
    <s v="Tyler"/>
    <x v="5"/>
    <n v="75701"/>
    <s v="Central"/>
    <s v="OFF-BI-10001071"/>
    <x v="1"/>
    <x v="8"/>
    <x v="663"/>
    <n v="51.183999999999983"/>
    <n v="4"/>
    <x v="3"/>
    <n v="-79.335199999999986"/>
  </r>
  <r>
    <n v="838"/>
    <x v="390"/>
    <x v="3"/>
    <x v="259"/>
    <d v="2014-11-12T00:00:00"/>
    <x v="1"/>
    <x v="311"/>
    <s v="James Lanier"/>
    <x v="2"/>
    <s v="United States"/>
    <s v="Columbia"/>
    <x v="18"/>
    <n v="38401"/>
    <s v="South"/>
    <s v="OFF-PA-10001560"/>
    <x v="1"/>
    <x v="10"/>
    <x v="664"/>
    <n v="9.6640000000000015"/>
    <n v="2"/>
    <x v="2"/>
    <n v="3.2615999999999996"/>
  </r>
  <r>
    <n v="839"/>
    <x v="391"/>
    <x v="0"/>
    <x v="311"/>
    <d v="2013-03-13T00:00:00"/>
    <x v="1"/>
    <x v="182"/>
    <s v="Ed Braxton"/>
    <x v="1"/>
    <s v="United States"/>
    <s v="Fort Worth"/>
    <x v="5"/>
    <n v="76106"/>
    <s v="Central"/>
    <s v="TEC-PH-10002365"/>
    <x v="2"/>
    <x v="7"/>
    <x v="398"/>
    <n v="21.071999999999999"/>
    <n v="3"/>
    <x v="2"/>
    <n v="1.5804"/>
  </r>
  <r>
    <n v="840"/>
    <x v="392"/>
    <x v="1"/>
    <x v="312"/>
    <d v="2012-11-25T00:00:00"/>
    <x v="1"/>
    <x v="312"/>
    <s v="Brian Moss"/>
    <x v="1"/>
    <s v="United States"/>
    <s v="New York City"/>
    <x v="15"/>
    <n v="10035"/>
    <s v="East"/>
    <s v="OFF-AR-10004648"/>
    <x v="1"/>
    <x v="6"/>
    <x v="620"/>
    <n v="60.449999999999996"/>
    <n v="3"/>
    <x v="0"/>
    <n v="16.3215"/>
  </r>
  <r>
    <n v="841"/>
    <x v="392"/>
    <x v="1"/>
    <x v="312"/>
    <d v="2012-11-25T00:00:00"/>
    <x v="1"/>
    <x v="312"/>
    <s v="Brian Moss"/>
    <x v="1"/>
    <s v="United States"/>
    <s v="New York City"/>
    <x v="15"/>
    <n v="10035"/>
    <s v="East"/>
    <s v="OFF-AR-10002578"/>
    <x v="1"/>
    <x v="6"/>
    <x v="665"/>
    <n v="11.52"/>
    <n v="4"/>
    <x v="0"/>
    <n v="3.3407999999999998"/>
  </r>
  <r>
    <n v="842"/>
    <x v="392"/>
    <x v="1"/>
    <x v="312"/>
    <d v="2012-11-25T00:00:00"/>
    <x v="1"/>
    <x v="312"/>
    <s v="Brian Moss"/>
    <x v="1"/>
    <s v="United States"/>
    <s v="New York City"/>
    <x v="15"/>
    <n v="10035"/>
    <s v="East"/>
    <s v="FUR-BO-10001519"/>
    <x v="0"/>
    <x v="0"/>
    <x v="666"/>
    <n v="186.048"/>
    <n v="4"/>
    <x v="2"/>
    <n v="9.3024000000000058"/>
  </r>
  <r>
    <n v="843"/>
    <x v="393"/>
    <x v="0"/>
    <x v="77"/>
    <d v="2013-11-10T00:00:00"/>
    <x v="2"/>
    <x v="313"/>
    <s v="Eudokia Martin"/>
    <x v="1"/>
    <s v="United States"/>
    <s v="Los Angeles"/>
    <x v="1"/>
    <n v="90036"/>
    <s v="West"/>
    <s v="OFF-BI-10001294"/>
    <x v="1"/>
    <x v="8"/>
    <x v="667"/>
    <n v="37.44"/>
    <n v="4"/>
    <x v="2"/>
    <n v="11.699999999999996"/>
  </r>
  <r>
    <n v="844"/>
    <x v="393"/>
    <x v="0"/>
    <x v="77"/>
    <d v="2013-11-10T00:00:00"/>
    <x v="2"/>
    <x v="313"/>
    <s v="Eudokia Martin"/>
    <x v="1"/>
    <s v="United States"/>
    <s v="Los Angeles"/>
    <x v="1"/>
    <n v="90036"/>
    <s v="West"/>
    <s v="OFF-BI-10001636"/>
    <x v="1"/>
    <x v="8"/>
    <x v="668"/>
    <n v="26.975999999999999"/>
    <n v="4"/>
    <x v="2"/>
    <n v="8.767199999999999"/>
  </r>
  <r>
    <n v="845"/>
    <x v="393"/>
    <x v="0"/>
    <x v="77"/>
    <d v="2013-11-10T00:00:00"/>
    <x v="2"/>
    <x v="313"/>
    <s v="Eudokia Martin"/>
    <x v="1"/>
    <s v="United States"/>
    <s v="Los Angeles"/>
    <x v="1"/>
    <n v="90036"/>
    <s v="West"/>
    <s v="OFF-SU-10002503"/>
    <x v="1"/>
    <x v="14"/>
    <x v="669"/>
    <n v="11.36"/>
    <n v="2"/>
    <x v="0"/>
    <n v="3.2943999999999996"/>
  </r>
  <r>
    <n v="846"/>
    <x v="393"/>
    <x v="0"/>
    <x v="77"/>
    <d v="2013-11-10T00:00:00"/>
    <x v="2"/>
    <x v="313"/>
    <s v="Eudokia Martin"/>
    <x v="1"/>
    <s v="United States"/>
    <s v="Los Angeles"/>
    <x v="1"/>
    <n v="90036"/>
    <s v="West"/>
    <s v="OFF-LA-10004093"/>
    <x v="1"/>
    <x v="2"/>
    <x v="670"/>
    <n v="14.62"/>
    <n v="2"/>
    <x v="0"/>
    <n v="6.8713999999999995"/>
  </r>
  <r>
    <n v="847"/>
    <x v="394"/>
    <x v="1"/>
    <x v="313"/>
    <d v="2012-10-17T00:00:00"/>
    <x v="1"/>
    <x v="314"/>
    <s v="Art Foster"/>
    <x v="0"/>
    <s v="United States"/>
    <s v="Louisville"/>
    <x v="0"/>
    <n v="40214"/>
    <s v="South"/>
    <s v="TEC-PH-10001552"/>
    <x v="2"/>
    <x v="7"/>
    <x v="178"/>
    <n v="83.72"/>
    <n v="7"/>
    <x v="0"/>
    <n v="23.441600000000005"/>
  </r>
  <r>
    <n v="848"/>
    <x v="394"/>
    <x v="1"/>
    <x v="313"/>
    <d v="2012-10-17T00:00:00"/>
    <x v="1"/>
    <x v="314"/>
    <s v="Art Foster"/>
    <x v="0"/>
    <s v="United States"/>
    <s v="Louisville"/>
    <x v="0"/>
    <n v="40214"/>
    <s v="South"/>
    <s v="FUR-CH-10001891"/>
    <x v="0"/>
    <x v="1"/>
    <x v="265"/>
    <n v="287.94"/>
    <n v="3"/>
    <x v="0"/>
    <n v="77.743800000000022"/>
  </r>
  <r>
    <n v="849"/>
    <x v="395"/>
    <x v="3"/>
    <x v="314"/>
    <d v="2014-01-07T00:00:00"/>
    <x v="1"/>
    <x v="315"/>
    <s v="Guy Armstrong"/>
    <x v="0"/>
    <s v="United States"/>
    <s v="Lorain"/>
    <x v="24"/>
    <n v="44052"/>
    <s v="East"/>
    <s v="FUR-FU-10003878"/>
    <x v="0"/>
    <x v="5"/>
    <x v="671"/>
    <n v="48.896000000000001"/>
    <n v="4"/>
    <x v="2"/>
    <n v="8.5567999999999991"/>
  </r>
  <r>
    <n v="850"/>
    <x v="396"/>
    <x v="2"/>
    <x v="315"/>
    <d v="2011-02-13T00:00:00"/>
    <x v="1"/>
    <x v="316"/>
    <s v="Cyma Kinney"/>
    <x v="1"/>
    <s v="United States"/>
    <s v="Linden"/>
    <x v="30"/>
    <n v="7036"/>
    <s v="East"/>
    <s v="TEC-AC-10000710"/>
    <x v="2"/>
    <x v="11"/>
    <x v="672"/>
    <n v="115.36"/>
    <n v="7"/>
    <x v="0"/>
    <n v="49.604800000000012"/>
  </r>
  <r>
    <n v="851"/>
    <x v="397"/>
    <x v="0"/>
    <x v="23"/>
    <d v="2013-06-26T00:00:00"/>
    <x v="0"/>
    <x v="317"/>
    <s v="Dave Poirier"/>
    <x v="1"/>
    <s v="United States"/>
    <s v="Salinas"/>
    <x v="1"/>
    <n v="93905"/>
    <s v="West"/>
    <s v="OFF-AR-10002335"/>
    <x v="1"/>
    <x v="6"/>
    <x v="673"/>
    <n v="5.16"/>
    <n v="2"/>
    <x v="0"/>
    <n v="1.3416000000000001"/>
  </r>
  <r>
    <n v="852"/>
    <x v="397"/>
    <x v="0"/>
    <x v="23"/>
    <d v="2013-06-26T00:00:00"/>
    <x v="0"/>
    <x v="317"/>
    <s v="Dave Poirier"/>
    <x v="1"/>
    <s v="United States"/>
    <s v="Salinas"/>
    <x v="1"/>
    <n v="93905"/>
    <s v="West"/>
    <s v="OFF-PA-10001870"/>
    <x v="1"/>
    <x v="10"/>
    <x v="674"/>
    <n v="38.880000000000003"/>
    <n v="6"/>
    <x v="0"/>
    <n v="18.662400000000002"/>
  </r>
  <r>
    <n v="853"/>
    <x v="398"/>
    <x v="0"/>
    <x v="316"/>
    <d v="2013-06-05T00:00:00"/>
    <x v="1"/>
    <x v="104"/>
    <s v="Valerie Dominguez"/>
    <x v="0"/>
    <s v="United States"/>
    <s v="Jackson"/>
    <x v="35"/>
    <n v="39212"/>
    <s v="South"/>
    <s v="OFF-AR-10003373"/>
    <x v="1"/>
    <x v="6"/>
    <x v="287"/>
    <n v="185.88"/>
    <n v="6"/>
    <x v="0"/>
    <n v="50.187599999999996"/>
  </r>
  <r>
    <n v="854"/>
    <x v="399"/>
    <x v="0"/>
    <x v="317"/>
    <d v="2013-02-24T00:00:00"/>
    <x v="1"/>
    <x v="218"/>
    <s v="Greg Tran"/>
    <x v="0"/>
    <s v="United States"/>
    <s v="New York City"/>
    <x v="15"/>
    <n v="10035"/>
    <s v="East"/>
    <s v="FUR-FU-10004090"/>
    <x v="0"/>
    <x v="5"/>
    <x v="636"/>
    <n v="44.46"/>
    <n v="2"/>
    <x v="0"/>
    <n v="14.671799999999998"/>
  </r>
  <r>
    <n v="855"/>
    <x v="399"/>
    <x v="0"/>
    <x v="317"/>
    <d v="2013-02-24T00:00:00"/>
    <x v="1"/>
    <x v="218"/>
    <s v="Greg Tran"/>
    <x v="0"/>
    <s v="United States"/>
    <s v="New York City"/>
    <x v="15"/>
    <n v="10035"/>
    <s v="East"/>
    <s v="OFF-ST-10000736"/>
    <x v="1"/>
    <x v="4"/>
    <x v="455"/>
    <n v="242.94"/>
    <n v="3"/>
    <x v="0"/>
    <n v="9.7175999999999902"/>
  </r>
  <r>
    <n v="856"/>
    <x v="400"/>
    <x v="2"/>
    <x v="93"/>
    <d v="2011-08-08T00:00:00"/>
    <x v="1"/>
    <x v="318"/>
    <s v="Berenike Kampe"/>
    <x v="0"/>
    <s v="United States"/>
    <s v="New York City"/>
    <x v="15"/>
    <n v="10035"/>
    <s v="East"/>
    <s v="OFF-PA-10001019"/>
    <x v="1"/>
    <x v="10"/>
    <x v="675"/>
    <n v="39.96"/>
    <n v="2"/>
    <x v="0"/>
    <n v="18.781199999999998"/>
  </r>
  <r>
    <n v="857"/>
    <x v="400"/>
    <x v="2"/>
    <x v="93"/>
    <d v="2011-08-08T00:00:00"/>
    <x v="1"/>
    <x v="318"/>
    <s v="Berenike Kampe"/>
    <x v="0"/>
    <s v="United States"/>
    <s v="New York City"/>
    <x v="15"/>
    <n v="10035"/>
    <s v="East"/>
    <s v="OFF-SU-10002537"/>
    <x v="1"/>
    <x v="14"/>
    <x v="676"/>
    <n v="102.30000000000001"/>
    <n v="10"/>
    <x v="0"/>
    <n v="26.598000000000006"/>
  </r>
  <r>
    <n v="858"/>
    <x v="400"/>
    <x v="2"/>
    <x v="93"/>
    <d v="2011-08-08T00:00:00"/>
    <x v="1"/>
    <x v="318"/>
    <s v="Berenike Kampe"/>
    <x v="0"/>
    <s v="United States"/>
    <s v="New York City"/>
    <x v="15"/>
    <n v="10035"/>
    <s v="East"/>
    <s v="OFF-ST-10003221"/>
    <x v="1"/>
    <x v="4"/>
    <x v="33"/>
    <n v="21.36"/>
    <n v="2"/>
    <x v="0"/>
    <n v="5.7672000000000008"/>
  </r>
  <r>
    <n v="859"/>
    <x v="401"/>
    <x v="3"/>
    <x v="318"/>
    <d v="2014-04-16T00:00:00"/>
    <x v="1"/>
    <x v="319"/>
    <s v="Sanjit Jacobs"/>
    <x v="2"/>
    <s v="United States"/>
    <s v="New Brunswick"/>
    <x v="30"/>
    <n v="8901"/>
    <s v="East"/>
    <s v="OFF-PA-10004569"/>
    <x v="1"/>
    <x v="10"/>
    <x v="227"/>
    <n v="7.61"/>
    <n v="1"/>
    <x v="0"/>
    <n v="3.5766999999999998"/>
  </r>
  <r>
    <n v="860"/>
    <x v="401"/>
    <x v="3"/>
    <x v="318"/>
    <d v="2014-04-16T00:00:00"/>
    <x v="1"/>
    <x v="319"/>
    <s v="Sanjit Jacobs"/>
    <x v="2"/>
    <s v="United States"/>
    <s v="New Brunswick"/>
    <x v="30"/>
    <n v="8901"/>
    <s v="East"/>
    <s v="OFF-FA-10000624"/>
    <x v="1"/>
    <x v="13"/>
    <x v="291"/>
    <n v="7.16"/>
    <n v="2"/>
    <x v="0"/>
    <n v="3.58"/>
  </r>
  <r>
    <n v="861"/>
    <x v="402"/>
    <x v="2"/>
    <x v="3"/>
    <d v="2011-06-16T00:00:00"/>
    <x v="1"/>
    <x v="320"/>
    <s v="Chuck Magee"/>
    <x v="0"/>
    <s v="United States"/>
    <s v="San Francisco"/>
    <x v="1"/>
    <n v="94122"/>
    <s v="West"/>
    <s v="OFF-SU-10001225"/>
    <x v="1"/>
    <x v="14"/>
    <x v="33"/>
    <n v="7.36"/>
    <n v="2"/>
    <x v="0"/>
    <n v="0.14719999999999978"/>
  </r>
  <r>
    <n v="862"/>
    <x v="402"/>
    <x v="2"/>
    <x v="3"/>
    <d v="2011-06-16T00:00:00"/>
    <x v="1"/>
    <x v="320"/>
    <s v="Chuck Magee"/>
    <x v="0"/>
    <s v="United States"/>
    <s v="San Francisco"/>
    <x v="1"/>
    <n v="94122"/>
    <s v="West"/>
    <s v="OFF-AR-10003752"/>
    <x v="1"/>
    <x v="6"/>
    <x v="677"/>
    <n v="23.1"/>
    <n v="2"/>
    <x v="0"/>
    <n v="10.625999999999999"/>
  </r>
  <r>
    <n v="863"/>
    <x v="403"/>
    <x v="0"/>
    <x v="319"/>
    <d v="2013-01-07T00:00:00"/>
    <x v="0"/>
    <x v="295"/>
    <s v="Anthony Johnson"/>
    <x v="1"/>
    <s v="United States"/>
    <s v="Jacksonville"/>
    <x v="2"/>
    <n v="32216"/>
    <s v="South"/>
    <s v="TEC-AC-10001714"/>
    <x v="2"/>
    <x v="11"/>
    <x v="678"/>
    <n v="191.47200000000001"/>
    <n v="6"/>
    <x v="2"/>
    <n v="40.687800000000003"/>
  </r>
  <r>
    <n v="864"/>
    <x v="403"/>
    <x v="0"/>
    <x v="319"/>
    <d v="2013-01-07T00:00:00"/>
    <x v="0"/>
    <x v="295"/>
    <s v="Anthony Johnson"/>
    <x v="1"/>
    <s v="United States"/>
    <s v="Jacksonville"/>
    <x v="2"/>
    <n v="32216"/>
    <s v="South"/>
    <s v="OFF-AR-10003958"/>
    <x v="1"/>
    <x v="6"/>
    <x v="679"/>
    <n v="5.2480000000000002"/>
    <n v="2"/>
    <x v="2"/>
    <n v="0.59039999999999915"/>
  </r>
  <r>
    <n v="865"/>
    <x v="403"/>
    <x v="0"/>
    <x v="319"/>
    <d v="2013-01-07T00:00:00"/>
    <x v="0"/>
    <x v="295"/>
    <s v="Anthony Johnson"/>
    <x v="1"/>
    <s v="United States"/>
    <s v="Jacksonville"/>
    <x v="2"/>
    <n v="32216"/>
    <s v="South"/>
    <s v="TEC-PH-10002923"/>
    <x v="2"/>
    <x v="7"/>
    <x v="680"/>
    <n v="59.184000000000005"/>
    <n v="2"/>
    <x v="2"/>
    <n v="5.1786000000000012"/>
  </r>
  <r>
    <n v="866"/>
    <x v="404"/>
    <x v="2"/>
    <x v="320"/>
    <d v="2011-01-16T00:00:00"/>
    <x v="1"/>
    <x v="321"/>
    <s v="Anthony Jacobs"/>
    <x v="1"/>
    <s v="United States"/>
    <s v="Springfield"/>
    <x v="17"/>
    <n v="22153"/>
    <s v="South"/>
    <s v="OFF-LA-10004272"/>
    <x v="1"/>
    <x v="2"/>
    <x v="681"/>
    <n v="2.89"/>
    <n v="1"/>
    <x v="0"/>
    <n v="1.3583000000000001"/>
  </r>
  <r>
    <n v="867"/>
    <x v="404"/>
    <x v="2"/>
    <x v="320"/>
    <d v="2011-01-16T00:00:00"/>
    <x v="1"/>
    <x v="321"/>
    <s v="Anthony Jacobs"/>
    <x v="1"/>
    <s v="United States"/>
    <s v="Springfield"/>
    <x v="17"/>
    <n v="22153"/>
    <s v="South"/>
    <s v="FUR-FU-10000965"/>
    <x v="0"/>
    <x v="5"/>
    <x v="682"/>
    <n v="51.94"/>
    <n v="1"/>
    <x v="0"/>
    <n v="21.295400000000001"/>
  </r>
  <r>
    <n v="868"/>
    <x v="405"/>
    <x v="0"/>
    <x v="321"/>
    <d v="2013-10-03T00:00:00"/>
    <x v="2"/>
    <x v="322"/>
    <s v="Linda Southworth"/>
    <x v="1"/>
    <s v="United States"/>
    <s v="Philadelphia"/>
    <x v="9"/>
    <n v="19140"/>
    <s v="East"/>
    <s v="OFF-LA-10004853"/>
    <x v="1"/>
    <x v="2"/>
    <x v="683"/>
    <n v="15.936000000000002"/>
    <n v="4"/>
    <x v="2"/>
    <n v="5.1791999999999998"/>
  </r>
  <r>
    <n v="869"/>
    <x v="406"/>
    <x v="2"/>
    <x v="322"/>
    <d v="2011-04-10T00:00:00"/>
    <x v="1"/>
    <x v="323"/>
    <s v="Guy Phonely"/>
    <x v="1"/>
    <s v="United States"/>
    <s v="Lancaster"/>
    <x v="9"/>
    <n v="17602"/>
    <s v="East"/>
    <s v="OFF-BI-10003719"/>
    <x v="1"/>
    <x v="8"/>
    <x v="684"/>
    <n v="44.910000000000011"/>
    <n v="6"/>
    <x v="6"/>
    <n v="-35.927999999999997"/>
  </r>
  <r>
    <n v="870"/>
    <x v="407"/>
    <x v="0"/>
    <x v="323"/>
    <d v="2013-09-06T00:00:00"/>
    <x v="2"/>
    <x v="324"/>
    <s v="Paul Knutson"/>
    <x v="2"/>
    <s v="United States"/>
    <s v="Philadelphia"/>
    <x v="9"/>
    <n v="19143"/>
    <s v="East"/>
    <s v="OFF-BI-10000545"/>
    <x v="1"/>
    <x v="8"/>
    <x v="685"/>
    <n v="1141.4700000000003"/>
    <n v="5"/>
    <x v="6"/>
    <n v="-760.98000000000025"/>
  </r>
  <r>
    <n v="871"/>
    <x v="407"/>
    <x v="0"/>
    <x v="323"/>
    <d v="2013-09-06T00:00:00"/>
    <x v="2"/>
    <x v="324"/>
    <s v="Paul Knutson"/>
    <x v="2"/>
    <s v="United States"/>
    <s v="Philadelphia"/>
    <x v="9"/>
    <n v="19143"/>
    <s v="East"/>
    <s v="TEC-PH-10002496"/>
    <x v="2"/>
    <x v="7"/>
    <x v="490"/>
    <n v="280.78200000000004"/>
    <n v="3"/>
    <x v="10"/>
    <n v="-46.797000000000025"/>
  </r>
  <r>
    <n v="872"/>
    <x v="408"/>
    <x v="1"/>
    <x v="324"/>
    <d v="2012-10-20T00:00:00"/>
    <x v="2"/>
    <x v="14"/>
    <s v="Tracy Blumstein"/>
    <x v="0"/>
    <s v="United States"/>
    <s v="Concord"/>
    <x v="38"/>
    <n v="3301"/>
    <s v="East"/>
    <s v="OFF-PA-10003591"/>
    <x v="1"/>
    <x v="10"/>
    <x v="686"/>
    <n v="34.44"/>
    <n v="3"/>
    <x v="0"/>
    <n v="17.22"/>
  </r>
  <r>
    <n v="873"/>
    <x v="409"/>
    <x v="2"/>
    <x v="325"/>
    <d v="2011-12-15T00:00:00"/>
    <x v="1"/>
    <x v="325"/>
    <s v="Sally Matthias"/>
    <x v="0"/>
    <s v="United States"/>
    <s v="New York City"/>
    <x v="15"/>
    <n v="10009"/>
    <s v="East"/>
    <s v="OFF-PA-10004470"/>
    <x v="1"/>
    <x v="10"/>
    <x v="250"/>
    <n v="11.36"/>
    <n v="2"/>
    <x v="0"/>
    <n v="5.2255999999999991"/>
  </r>
  <r>
    <n v="874"/>
    <x v="409"/>
    <x v="2"/>
    <x v="325"/>
    <d v="2011-12-15T00:00:00"/>
    <x v="1"/>
    <x v="325"/>
    <s v="Sally Matthias"/>
    <x v="0"/>
    <s v="United States"/>
    <s v="New York City"/>
    <x v="15"/>
    <n v="10009"/>
    <s v="East"/>
    <s v="OFF-BI-10000315"/>
    <x v="1"/>
    <x v="8"/>
    <x v="407"/>
    <n v="106.34399999999999"/>
    <n v="7"/>
    <x v="2"/>
    <n v="37.220399999999998"/>
  </r>
  <r>
    <n v="875"/>
    <x v="410"/>
    <x v="3"/>
    <x v="326"/>
    <d v="2014-08-30T00:00:00"/>
    <x v="1"/>
    <x v="315"/>
    <s v="Guy Armstrong"/>
    <x v="0"/>
    <s v="United States"/>
    <s v="Charlotte"/>
    <x v="3"/>
    <n v="28205"/>
    <s v="South"/>
    <s v="OFF-PA-10001790"/>
    <x v="1"/>
    <x v="10"/>
    <x v="687"/>
    <n v="192.16000000000003"/>
    <n v="5"/>
    <x v="2"/>
    <n v="67.255999999999986"/>
  </r>
  <r>
    <n v="876"/>
    <x v="411"/>
    <x v="0"/>
    <x v="327"/>
    <d v="2013-01-21T00:00:00"/>
    <x v="1"/>
    <x v="254"/>
    <s v="Chuck Clark"/>
    <x v="2"/>
    <s v="United States"/>
    <s v="Concord"/>
    <x v="38"/>
    <n v="3301"/>
    <s v="East"/>
    <s v="FUR-FU-10004017"/>
    <x v="0"/>
    <x v="5"/>
    <x v="215"/>
    <n v="322.59000000000003"/>
    <n v="3"/>
    <x v="0"/>
    <n v="64.518000000000001"/>
  </r>
  <r>
    <n v="877"/>
    <x v="411"/>
    <x v="0"/>
    <x v="327"/>
    <d v="2013-01-21T00:00:00"/>
    <x v="1"/>
    <x v="254"/>
    <s v="Chuck Clark"/>
    <x v="2"/>
    <s v="United States"/>
    <s v="Concord"/>
    <x v="38"/>
    <n v="3301"/>
    <s v="East"/>
    <s v="TEC-AC-10003628"/>
    <x v="2"/>
    <x v="11"/>
    <x v="244"/>
    <n v="29.99"/>
    <n v="1"/>
    <x v="0"/>
    <n v="13.195600000000002"/>
  </r>
  <r>
    <n v="878"/>
    <x v="411"/>
    <x v="0"/>
    <x v="327"/>
    <d v="2013-01-21T00:00:00"/>
    <x v="1"/>
    <x v="254"/>
    <s v="Chuck Clark"/>
    <x v="2"/>
    <s v="United States"/>
    <s v="Concord"/>
    <x v="38"/>
    <n v="3301"/>
    <s v="East"/>
    <s v="TEC-AC-10002049"/>
    <x v="2"/>
    <x v="11"/>
    <x v="688"/>
    <n v="371.96999999999997"/>
    <n v="3"/>
    <x v="0"/>
    <n v="66.954599999999971"/>
  </r>
  <r>
    <n v="879"/>
    <x v="412"/>
    <x v="2"/>
    <x v="328"/>
    <d v="2011-09-21T00:00:00"/>
    <x v="1"/>
    <x v="326"/>
    <s v="Anthony Garverick"/>
    <x v="2"/>
    <s v="United States"/>
    <s v="Philadelphia"/>
    <x v="9"/>
    <n v="19120"/>
    <s v="East"/>
    <s v="OFF-BI-10003712"/>
    <x v="1"/>
    <x v="8"/>
    <x v="689"/>
    <n v="5.8920000000000012"/>
    <n v="4"/>
    <x v="6"/>
    <n v="-4.1243999999999996"/>
  </r>
  <r>
    <n v="880"/>
    <x v="413"/>
    <x v="3"/>
    <x v="329"/>
    <d v="2014-12-03T00:00:00"/>
    <x v="0"/>
    <x v="6"/>
    <s v="Harold Pawlan"/>
    <x v="2"/>
    <s v="United States"/>
    <s v="New York City"/>
    <x v="15"/>
    <n v="10024"/>
    <s v="East"/>
    <s v="OFF-BI-10003984"/>
    <x v="1"/>
    <x v="8"/>
    <x v="690"/>
    <n v="68.472000000000008"/>
    <n v="3"/>
    <x v="2"/>
    <n v="23.109299999999998"/>
  </r>
  <r>
    <n v="881"/>
    <x v="413"/>
    <x v="3"/>
    <x v="329"/>
    <d v="2014-12-03T00:00:00"/>
    <x v="0"/>
    <x v="6"/>
    <s v="Harold Pawlan"/>
    <x v="2"/>
    <s v="United States"/>
    <s v="New York City"/>
    <x v="15"/>
    <n v="10024"/>
    <s v="East"/>
    <s v="FUR-CH-10004287"/>
    <x v="0"/>
    <x v="1"/>
    <x v="156"/>
    <n v="1242.8999999999999"/>
    <n v="5"/>
    <x v="9"/>
    <n v="262.38999999999987"/>
  </r>
  <r>
    <n v="882"/>
    <x v="414"/>
    <x v="1"/>
    <x v="330"/>
    <d v="2012-10-13T00:00:00"/>
    <x v="1"/>
    <x v="54"/>
    <s v="Dave Kipp"/>
    <x v="0"/>
    <s v="United States"/>
    <s v="Springfield"/>
    <x v="17"/>
    <n v="22153"/>
    <s v="South"/>
    <s v="OFF-ST-10001321"/>
    <x v="1"/>
    <x v="4"/>
    <x v="416"/>
    <n v="30.84"/>
    <n v="2"/>
    <x v="0"/>
    <n v="8.3268000000000022"/>
  </r>
  <r>
    <n v="883"/>
    <x v="415"/>
    <x v="3"/>
    <x v="331"/>
    <d v="2014-12-24T00:00:00"/>
    <x v="3"/>
    <x v="47"/>
    <s v="Gary Zandusky"/>
    <x v="0"/>
    <s v="United States"/>
    <s v="San Francisco"/>
    <x v="1"/>
    <n v="94109"/>
    <s v="West"/>
    <s v="OFF-AR-10001118"/>
    <x v="1"/>
    <x v="6"/>
    <x v="576"/>
    <n v="13.48"/>
    <n v="4"/>
    <x v="0"/>
    <n v="5.9312000000000014"/>
  </r>
  <r>
    <n v="884"/>
    <x v="416"/>
    <x v="0"/>
    <x v="332"/>
    <d v="2013-10-25T00:00:00"/>
    <x v="2"/>
    <x v="327"/>
    <s v="Peter McVee"/>
    <x v="2"/>
    <s v="United States"/>
    <s v="Detroit"/>
    <x v="12"/>
    <n v="48227"/>
    <s v="Central"/>
    <s v="FUR-FU-10000732"/>
    <x v="0"/>
    <x v="5"/>
    <x v="540"/>
    <n v="31.400000000000002"/>
    <n v="5"/>
    <x v="0"/>
    <n v="10.047999999999998"/>
  </r>
  <r>
    <n v="885"/>
    <x v="417"/>
    <x v="2"/>
    <x v="333"/>
    <d v="2011-05-04T00:00:00"/>
    <x v="1"/>
    <x v="328"/>
    <s v="Lauren Leatherbury"/>
    <x v="0"/>
    <s v="United States"/>
    <s v="Rochester"/>
    <x v="15"/>
    <n v="14609"/>
    <s v="East"/>
    <s v="FUR-FU-10001424"/>
    <x v="0"/>
    <x v="5"/>
    <x v="691"/>
    <n v="17.46"/>
    <n v="2"/>
    <x v="0"/>
    <n v="5.936399999999999"/>
  </r>
  <r>
    <n v="886"/>
    <x v="418"/>
    <x v="1"/>
    <x v="334"/>
    <d v="2012-04-28T00:00:00"/>
    <x v="0"/>
    <x v="329"/>
    <s v="Jill Stevenson"/>
    <x v="1"/>
    <s v="United States"/>
    <s v="Los Angeles"/>
    <x v="1"/>
    <n v="90045"/>
    <s v="West"/>
    <s v="OFF-BI-10002071"/>
    <x v="1"/>
    <x v="8"/>
    <x v="692"/>
    <n v="13.943999999999999"/>
    <n v="3"/>
    <x v="2"/>
    <n v="4.5317999999999996"/>
  </r>
  <r>
    <n v="887"/>
    <x v="419"/>
    <x v="3"/>
    <x v="335"/>
    <d v="2014-07-03T00:00:00"/>
    <x v="1"/>
    <x v="220"/>
    <s v="Olvera Toch"/>
    <x v="0"/>
    <s v="United States"/>
    <s v="San Diego"/>
    <x v="1"/>
    <n v="92105"/>
    <s v="West"/>
    <s v="OFF-ST-10002486"/>
    <x v="1"/>
    <x v="4"/>
    <x v="693"/>
    <n v="83.76"/>
    <n v="12"/>
    <x v="0"/>
    <n v="1.6751999999999967"/>
  </r>
  <r>
    <n v="888"/>
    <x v="420"/>
    <x v="3"/>
    <x v="336"/>
    <d v="2014-10-20T00:00:00"/>
    <x v="1"/>
    <x v="330"/>
    <s v="Ed Ludwig"/>
    <x v="2"/>
    <s v="United States"/>
    <s v="Columbia"/>
    <x v="39"/>
    <n v="21044"/>
    <s v="East"/>
    <s v="OFF-BI-10001078"/>
    <x v="1"/>
    <x v="8"/>
    <x v="61"/>
    <n v="37.659999999999997"/>
    <n v="7"/>
    <x v="0"/>
    <n v="18.453400000000002"/>
  </r>
  <r>
    <n v="889"/>
    <x v="421"/>
    <x v="2"/>
    <x v="337"/>
    <d v="2011-12-16T00:00:00"/>
    <x v="1"/>
    <x v="316"/>
    <s v="Cyma Kinney"/>
    <x v="1"/>
    <s v="United States"/>
    <s v="San Francisco"/>
    <x v="1"/>
    <n v="94122"/>
    <s v="West"/>
    <s v="OFF-PA-10003845"/>
    <x v="1"/>
    <x v="10"/>
    <x v="367"/>
    <n v="34.68"/>
    <n v="6"/>
    <x v="0"/>
    <n v="16.993200000000002"/>
  </r>
  <r>
    <n v="890"/>
    <x v="422"/>
    <x v="3"/>
    <x v="308"/>
    <d v="2014-06-27T00:00:00"/>
    <x v="1"/>
    <x v="188"/>
    <s v="Jeremy Ellison"/>
    <x v="0"/>
    <s v="United States"/>
    <s v="New Rochelle"/>
    <x v="15"/>
    <n v="10801"/>
    <s v="East"/>
    <s v="TEC-AC-10000927"/>
    <x v="2"/>
    <x v="11"/>
    <x v="694"/>
    <n v="149.94999999999999"/>
    <n v="5"/>
    <x v="0"/>
    <n v="14.994999999999994"/>
  </r>
  <r>
    <n v="891"/>
    <x v="422"/>
    <x v="3"/>
    <x v="308"/>
    <d v="2014-06-27T00:00:00"/>
    <x v="1"/>
    <x v="188"/>
    <s v="Jeremy Ellison"/>
    <x v="0"/>
    <s v="United States"/>
    <s v="New Rochelle"/>
    <x v="15"/>
    <n v="10801"/>
    <s v="East"/>
    <s v="OFF-BI-10001098"/>
    <x v="1"/>
    <x v="8"/>
    <x v="405"/>
    <n v="51.311999999999998"/>
    <n v="3"/>
    <x v="2"/>
    <n v="18.600599999999996"/>
  </r>
  <r>
    <n v="892"/>
    <x v="423"/>
    <x v="3"/>
    <x v="335"/>
    <d v="2014-06-28T00:00:00"/>
    <x v="2"/>
    <x v="274"/>
    <s v="Tracy Hopkins"/>
    <x v="2"/>
    <s v="United States"/>
    <s v="Detroit"/>
    <x v="12"/>
    <n v="48227"/>
    <s v="Central"/>
    <s v="OFF-PA-10001622"/>
    <x v="1"/>
    <x v="10"/>
    <x v="695"/>
    <n v="4.54"/>
    <n v="1"/>
    <x v="0"/>
    <n v="2.0429999999999997"/>
  </r>
  <r>
    <n v="893"/>
    <x v="423"/>
    <x v="3"/>
    <x v="335"/>
    <d v="2014-06-28T00:00:00"/>
    <x v="2"/>
    <x v="274"/>
    <s v="Tracy Hopkins"/>
    <x v="2"/>
    <s v="United States"/>
    <s v="Detroit"/>
    <x v="12"/>
    <n v="48227"/>
    <s v="Central"/>
    <s v="OFF-AR-10003158"/>
    <x v="1"/>
    <x v="6"/>
    <x v="696"/>
    <n v="15.92"/>
    <n v="4"/>
    <x v="0"/>
    <n v="5.4127999999999989"/>
  </r>
  <r>
    <n v="894"/>
    <x v="423"/>
    <x v="3"/>
    <x v="335"/>
    <d v="2014-06-28T00:00:00"/>
    <x v="2"/>
    <x v="274"/>
    <s v="Tracy Hopkins"/>
    <x v="2"/>
    <s v="United States"/>
    <s v="Detroit"/>
    <x v="12"/>
    <n v="48227"/>
    <s v="Central"/>
    <s v="TEC-PH-10002660"/>
    <x v="2"/>
    <x v="7"/>
    <x v="697"/>
    <n v="543.91999999999996"/>
    <n v="8"/>
    <x v="0"/>
    <n v="135.98000000000002"/>
  </r>
  <r>
    <n v="895"/>
    <x v="424"/>
    <x v="0"/>
    <x v="338"/>
    <d v="2013-11-13T00:00:00"/>
    <x v="2"/>
    <x v="331"/>
    <s v="Pamela Coakley"/>
    <x v="1"/>
    <s v="United States"/>
    <s v="San Francisco"/>
    <x v="1"/>
    <n v="94122"/>
    <s v="West"/>
    <s v="OFF-ST-10002205"/>
    <x v="1"/>
    <x v="4"/>
    <x v="326"/>
    <n v="155.82000000000002"/>
    <n v="7"/>
    <x v="0"/>
    <n v="42.071400000000011"/>
  </r>
  <r>
    <n v="896"/>
    <x v="424"/>
    <x v="0"/>
    <x v="338"/>
    <d v="2013-11-13T00:00:00"/>
    <x v="2"/>
    <x v="331"/>
    <s v="Pamela Coakley"/>
    <x v="1"/>
    <s v="United States"/>
    <s v="San Francisco"/>
    <x v="1"/>
    <n v="94122"/>
    <s v="West"/>
    <s v="OFF-BI-10003364"/>
    <x v="1"/>
    <x v="8"/>
    <x v="698"/>
    <n v="70.00800000000001"/>
    <n v="3"/>
    <x v="2"/>
    <n v="24.502800000000001"/>
  </r>
  <r>
    <n v="897"/>
    <x v="425"/>
    <x v="0"/>
    <x v="339"/>
    <d v="2013-10-07T00:00:00"/>
    <x v="0"/>
    <x v="332"/>
    <s v="Hunter Lopez"/>
    <x v="0"/>
    <s v="United States"/>
    <s v="Houston"/>
    <x v="5"/>
    <n v="77095"/>
    <s v="Central"/>
    <s v="OFF-EN-10001099"/>
    <x v="1"/>
    <x v="12"/>
    <x v="33"/>
    <n v="15.648"/>
    <n v="2"/>
    <x v="2"/>
    <n v="5.0855999999999986"/>
  </r>
  <r>
    <n v="898"/>
    <x v="426"/>
    <x v="2"/>
    <x v="340"/>
    <d v="2011-09-15T00:00:00"/>
    <x v="1"/>
    <x v="333"/>
    <s v="Maribeth Schnelling"/>
    <x v="0"/>
    <s v="United States"/>
    <s v="Detroit"/>
    <x v="12"/>
    <n v="48227"/>
    <s v="Central"/>
    <s v="OFF-LA-10003923"/>
    <x v="1"/>
    <x v="2"/>
    <x v="424"/>
    <n v="103.60000000000001"/>
    <n v="7"/>
    <x v="0"/>
    <n v="51.800000000000004"/>
  </r>
  <r>
    <n v="899"/>
    <x v="427"/>
    <x v="3"/>
    <x v="341"/>
    <d v="2014-11-01T00:00:00"/>
    <x v="0"/>
    <x v="334"/>
    <s v="George Bell"/>
    <x v="1"/>
    <s v="United States"/>
    <s v="Auburn"/>
    <x v="15"/>
    <n v="13021"/>
    <s v="East"/>
    <s v="OFF-PA-10002250"/>
    <x v="1"/>
    <x v="10"/>
    <x v="699"/>
    <n v="46.96"/>
    <n v="8"/>
    <x v="0"/>
    <n v="22.540800000000001"/>
  </r>
  <r>
    <n v="900"/>
    <x v="428"/>
    <x v="0"/>
    <x v="342"/>
    <d v="2013-04-13T00:00:00"/>
    <x v="2"/>
    <x v="335"/>
    <s v="Justin Ritter"/>
    <x v="1"/>
    <s v="United States"/>
    <s v="Springfield"/>
    <x v="24"/>
    <n v="45503"/>
    <s v="East"/>
    <s v="OFF-BI-10004716"/>
    <x v="1"/>
    <x v="8"/>
    <x v="700"/>
    <n v="8.9040000000000017"/>
    <n v="2"/>
    <x v="6"/>
    <n v="-6.5296000000000003"/>
  </r>
  <r>
    <n v="901"/>
    <x v="429"/>
    <x v="3"/>
    <x v="343"/>
    <d v="2014-11-14T00:00:00"/>
    <x v="2"/>
    <x v="143"/>
    <s v="Tamara Dahlen"/>
    <x v="0"/>
    <s v="United States"/>
    <s v="Garland"/>
    <x v="5"/>
    <n v="75043"/>
    <s v="Central"/>
    <s v="OFF-LA-10001045"/>
    <x v="1"/>
    <x v="2"/>
    <x v="701"/>
    <n v="10.440000000000001"/>
    <n v="5"/>
    <x v="2"/>
    <n v="3.3929999999999989"/>
  </r>
  <r>
    <n v="902"/>
    <x v="429"/>
    <x v="3"/>
    <x v="343"/>
    <d v="2014-11-14T00:00:00"/>
    <x v="2"/>
    <x v="143"/>
    <s v="Tamara Dahlen"/>
    <x v="0"/>
    <s v="United States"/>
    <s v="Garland"/>
    <x v="5"/>
    <n v="75043"/>
    <s v="Central"/>
    <s v="OFF-BI-10001510"/>
    <x v="1"/>
    <x v="8"/>
    <x v="702"/>
    <n v="18.335999999999999"/>
    <n v="4"/>
    <x v="3"/>
    <n v="-32.088000000000008"/>
  </r>
  <r>
    <n v="903"/>
    <x v="430"/>
    <x v="3"/>
    <x v="175"/>
    <d v="2014-09-18T00:00:00"/>
    <x v="2"/>
    <x v="72"/>
    <s v="Dave Brooks"/>
    <x v="0"/>
    <s v="United States"/>
    <s v="Chicago"/>
    <x v="10"/>
    <n v="60653"/>
    <s v="Central"/>
    <s v="TEC-PH-10004536"/>
    <x v="2"/>
    <x v="7"/>
    <x v="149"/>
    <n v="323.97600000000006"/>
    <n v="3"/>
    <x v="2"/>
    <n v="20.248499999999993"/>
  </r>
  <r>
    <n v="904"/>
    <x v="431"/>
    <x v="0"/>
    <x v="143"/>
    <d v="2013-04-13T00:00:00"/>
    <x v="1"/>
    <x v="95"/>
    <s v="Logan Currie"/>
    <x v="0"/>
    <s v="United States"/>
    <s v="Los Angeles"/>
    <x v="1"/>
    <n v="90032"/>
    <s v="West"/>
    <s v="OFF-PA-10002947"/>
    <x v="1"/>
    <x v="10"/>
    <x v="703"/>
    <n v="20.04"/>
    <n v="3"/>
    <x v="0"/>
    <n v="9.6191999999999993"/>
  </r>
  <r>
    <n v="905"/>
    <x v="431"/>
    <x v="0"/>
    <x v="143"/>
    <d v="2013-04-13T00:00:00"/>
    <x v="1"/>
    <x v="95"/>
    <s v="Logan Currie"/>
    <x v="0"/>
    <s v="United States"/>
    <s v="Los Angeles"/>
    <x v="1"/>
    <n v="90032"/>
    <s v="West"/>
    <s v="OFF-ST-10002583"/>
    <x v="1"/>
    <x v="4"/>
    <x v="566"/>
    <n v="64.959999999999994"/>
    <n v="2"/>
    <x v="0"/>
    <n v="2.598399999999998"/>
  </r>
  <r>
    <n v="906"/>
    <x v="431"/>
    <x v="0"/>
    <x v="143"/>
    <d v="2013-04-13T00:00:00"/>
    <x v="1"/>
    <x v="95"/>
    <s v="Logan Currie"/>
    <x v="0"/>
    <s v="United States"/>
    <s v="Los Angeles"/>
    <x v="1"/>
    <n v="90032"/>
    <s v="West"/>
    <s v="OFF-PA-10000019"/>
    <x v="1"/>
    <x v="10"/>
    <x v="704"/>
    <n v="12.96"/>
    <n v="2"/>
    <x v="0"/>
    <n v="6.2208000000000006"/>
  </r>
  <r>
    <n v="907"/>
    <x v="432"/>
    <x v="3"/>
    <x v="247"/>
    <d v="2015-01-04T00:00:00"/>
    <x v="1"/>
    <x v="22"/>
    <s v="Patrick O'Donnell"/>
    <x v="0"/>
    <s v="United States"/>
    <s v="New York City"/>
    <x v="15"/>
    <n v="10009"/>
    <s v="East"/>
    <s v="FUR-BO-10003441"/>
    <x v="0"/>
    <x v="0"/>
    <x v="705"/>
    <n v="323.13600000000002"/>
    <n v="4"/>
    <x v="2"/>
    <n v="12.117599999999968"/>
  </r>
  <r>
    <n v="908"/>
    <x v="432"/>
    <x v="3"/>
    <x v="247"/>
    <d v="2015-01-04T00:00:00"/>
    <x v="1"/>
    <x v="22"/>
    <s v="Patrick O'Donnell"/>
    <x v="0"/>
    <s v="United States"/>
    <s v="New York City"/>
    <x v="15"/>
    <n v="10009"/>
    <s v="East"/>
    <s v="TEC-PH-10004774"/>
    <x v="2"/>
    <x v="7"/>
    <x v="706"/>
    <n v="90.93"/>
    <n v="7"/>
    <x v="0"/>
    <n v="2.7278999999999964"/>
  </r>
  <r>
    <n v="909"/>
    <x v="432"/>
    <x v="3"/>
    <x v="247"/>
    <d v="2015-01-04T00:00:00"/>
    <x v="1"/>
    <x v="22"/>
    <s v="Patrick O'Donnell"/>
    <x v="0"/>
    <s v="United States"/>
    <s v="New York City"/>
    <x v="15"/>
    <n v="10009"/>
    <s v="East"/>
    <s v="OFF-BI-10003684"/>
    <x v="1"/>
    <x v="8"/>
    <x v="707"/>
    <n v="52.775999999999996"/>
    <n v="3"/>
    <x v="2"/>
    <n v="19.791"/>
  </r>
  <r>
    <n v="910"/>
    <x v="433"/>
    <x v="3"/>
    <x v="264"/>
    <d v="2014-09-08T00:00:00"/>
    <x v="1"/>
    <x v="336"/>
    <s v="Bill Eplett"/>
    <x v="2"/>
    <s v="United States"/>
    <s v="Jackson"/>
    <x v="12"/>
    <n v="49201"/>
    <s v="Central"/>
    <s v="TEC-PH-10001494"/>
    <x v="2"/>
    <x v="7"/>
    <x v="708"/>
    <n v="1199.8"/>
    <n v="4"/>
    <x v="0"/>
    <n v="323.94600000000003"/>
  </r>
  <r>
    <n v="911"/>
    <x v="433"/>
    <x v="3"/>
    <x v="264"/>
    <d v="2014-09-08T00:00:00"/>
    <x v="1"/>
    <x v="336"/>
    <s v="Bill Eplett"/>
    <x v="2"/>
    <s v="United States"/>
    <s v="Jackson"/>
    <x v="12"/>
    <n v="49201"/>
    <s v="Central"/>
    <s v="TEC-AC-10004666"/>
    <x v="2"/>
    <x v="11"/>
    <x v="709"/>
    <n v="1928.7800000000002"/>
    <n v="7"/>
    <x v="0"/>
    <n v="829.37540000000024"/>
  </r>
  <r>
    <n v="912"/>
    <x v="433"/>
    <x v="3"/>
    <x v="264"/>
    <d v="2014-09-08T00:00:00"/>
    <x v="1"/>
    <x v="336"/>
    <s v="Bill Eplett"/>
    <x v="2"/>
    <s v="United States"/>
    <s v="Jackson"/>
    <x v="12"/>
    <n v="49201"/>
    <s v="Central"/>
    <s v="OFF-ST-10003816"/>
    <x v="1"/>
    <x v="4"/>
    <x v="710"/>
    <n v="352.38"/>
    <n v="2"/>
    <x v="0"/>
    <n v="81.047399999999982"/>
  </r>
  <r>
    <n v="913"/>
    <x v="434"/>
    <x v="1"/>
    <x v="70"/>
    <d v="2012-06-07T00:00:00"/>
    <x v="1"/>
    <x v="337"/>
    <s v="Sample Company A"/>
    <x v="2"/>
    <s v="United States"/>
    <s v="Norwich"/>
    <x v="29"/>
    <n v="6360"/>
    <s v="East"/>
    <s v="FUR-FU-10001935"/>
    <x v="0"/>
    <x v="5"/>
    <x v="341"/>
    <n v="22.200000000000003"/>
    <n v="6"/>
    <x v="0"/>
    <n v="9.1020000000000021"/>
  </r>
  <r>
    <n v="914"/>
    <x v="435"/>
    <x v="3"/>
    <x v="344"/>
    <d v="2014-11-30T00:00:00"/>
    <x v="2"/>
    <x v="312"/>
    <s v="Brian Moss"/>
    <x v="1"/>
    <s v="United States"/>
    <s v="Milwaukee"/>
    <x v="6"/>
    <n v="53209"/>
    <s v="Central"/>
    <s v="FUR-FU-10004091"/>
    <x v="0"/>
    <x v="5"/>
    <x v="264"/>
    <n v="46.94"/>
    <n v="1"/>
    <x v="0"/>
    <n v="19.2454"/>
  </r>
  <r>
    <n v="915"/>
    <x v="435"/>
    <x v="3"/>
    <x v="344"/>
    <d v="2014-11-30T00:00:00"/>
    <x v="2"/>
    <x v="312"/>
    <s v="Brian Moss"/>
    <x v="1"/>
    <s v="United States"/>
    <s v="Milwaukee"/>
    <x v="6"/>
    <n v="53209"/>
    <s v="Central"/>
    <s v="TEC-AC-10001772"/>
    <x v="2"/>
    <x v="11"/>
    <x v="400"/>
    <n v="143.73000000000002"/>
    <n v="9"/>
    <x v="0"/>
    <n v="56.054700000000011"/>
  </r>
  <r>
    <n v="916"/>
    <x v="436"/>
    <x v="2"/>
    <x v="345"/>
    <d v="2011-06-21T00:00:00"/>
    <x v="1"/>
    <x v="126"/>
    <s v="Kelly Lampkin"/>
    <x v="1"/>
    <s v="United States"/>
    <s v="San Antonio"/>
    <x v="5"/>
    <n v="78207"/>
    <s v="Central"/>
    <s v="FUR-TA-10001520"/>
    <x v="0"/>
    <x v="3"/>
    <x v="711"/>
    <n v="99.918000000000006"/>
    <n v="2"/>
    <x v="4"/>
    <n v="-18.556200000000018"/>
  </r>
  <r>
    <n v="917"/>
    <x v="436"/>
    <x v="2"/>
    <x v="345"/>
    <d v="2011-06-21T00:00:00"/>
    <x v="1"/>
    <x v="126"/>
    <s v="Kelly Lampkin"/>
    <x v="1"/>
    <s v="United States"/>
    <s v="San Antonio"/>
    <x v="5"/>
    <n v="78207"/>
    <s v="Central"/>
    <s v="FUR-CH-10003379"/>
    <x v="0"/>
    <x v="1"/>
    <x v="459"/>
    <n v="797.94399999999996"/>
    <n v="4"/>
    <x v="4"/>
    <n v="-56.995999999999981"/>
  </r>
  <r>
    <n v="918"/>
    <x v="436"/>
    <x v="2"/>
    <x v="345"/>
    <d v="2011-06-21T00:00:00"/>
    <x v="1"/>
    <x v="126"/>
    <s v="Kelly Lampkin"/>
    <x v="1"/>
    <s v="United States"/>
    <s v="San Antonio"/>
    <x v="5"/>
    <n v="78207"/>
    <s v="Central"/>
    <s v="OFF-BI-10002706"/>
    <x v="1"/>
    <x v="8"/>
    <x v="273"/>
    <n v="8.5679999999999978"/>
    <n v="3"/>
    <x v="3"/>
    <n v="-14.5656"/>
  </r>
  <r>
    <n v="919"/>
    <x v="437"/>
    <x v="0"/>
    <x v="346"/>
    <d v="2013-03-12T00:00:00"/>
    <x v="1"/>
    <x v="338"/>
    <s v="Rob Williams"/>
    <x v="1"/>
    <s v="United States"/>
    <s v="Dallas"/>
    <x v="5"/>
    <n v="75220"/>
    <s v="Central"/>
    <s v="OFF-EN-10000056"/>
    <x v="1"/>
    <x v="12"/>
    <x v="627"/>
    <n v="149.352"/>
    <n v="3"/>
    <x v="2"/>
    <n v="50.40629999999998"/>
  </r>
  <r>
    <n v="920"/>
    <x v="437"/>
    <x v="0"/>
    <x v="346"/>
    <d v="2013-03-12T00:00:00"/>
    <x v="1"/>
    <x v="338"/>
    <s v="Rob Williams"/>
    <x v="1"/>
    <s v="United States"/>
    <s v="Dallas"/>
    <x v="5"/>
    <n v="75220"/>
    <s v="Central"/>
    <s v="OFF-ST-10001558"/>
    <x v="1"/>
    <x v="4"/>
    <x v="712"/>
    <n v="12.991999999999999"/>
    <n v="1"/>
    <x v="2"/>
    <n v="-0.81199999999999983"/>
  </r>
  <r>
    <n v="921"/>
    <x v="438"/>
    <x v="2"/>
    <x v="29"/>
    <d v="2011-12-12T00:00:00"/>
    <x v="1"/>
    <x v="116"/>
    <s v="Roy Collins"/>
    <x v="0"/>
    <s v="United States"/>
    <s v="Alexandria"/>
    <x v="17"/>
    <n v="22304"/>
    <s v="South"/>
    <s v="OFF-ST-10002444"/>
    <x v="1"/>
    <x v="4"/>
    <x v="571"/>
    <n v="24.56"/>
    <n v="2"/>
    <x v="0"/>
    <n v="6.8767999999999994"/>
  </r>
  <r>
    <n v="922"/>
    <x v="439"/>
    <x v="1"/>
    <x v="347"/>
    <d v="2012-04-15T00:00:00"/>
    <x v="1"/>
    <x v="339"/>
    <s v="Sanjit Engle"/>
    <x v="0"/>
    <s v="United States"/>
    <s v="New York City"/>
    <x v="15"/>
    <n v="10009"/>
    <s v="East"/>
    <s v="TEC-AC-10002473"/>
    <x v="2"/>
    <x v="11"/>
    <x v="713"/>
    <n v="85.14"/>
    <n v="3"/>
    <x v="0"/>
    <n v="34.907399999999996"/>
  </r>
  <r>
    <n v="923"/>
    <x v="439"/>
    <x v="1"/>
    <x v="347"/>
    <d v="2012-04-15T00:00:00"/>
    <x v="1"/>
    <x v="339"/>
    <s v="Sanjit Engle"/>
    <x v="0"/>
    <s v="United States"/>
    <s v="New York City"/>
    <x v="15"/>
    <n v="10009"/>
    <s v="East"/>
    <s v="TEC-PH-10004531"/>
    <x v="2"/>
    <x v="7"/>
    <x v="714"/>
    <n v="21.99"/>
    <n v="1"/>
    <x v="0"/>
    <n v="10.555199999999999"/>
  </r>
  <r>
    <n v="924"/>
    <x v="439"/>
    <x v="1"/>
    <x v="347"/>
    <d v="2012-04-15T00:00:00"/>
    <x v="1"/>
    <x v="339"/>
    <s v="Sanjit Engle"/>
    <x v="0"/>
    <s v="United States"/>
    <s v="New York City"/>
    <x v="15"/>
    <n v="10009"/>
    <s v="East"/>
    <s v="OFF-AP-10004487"/>
    <x v="1"/>
    <x v="9"/>
    <x v="715"/>
    <n v="406.59999999999997"/>
    <n v="5"/>
    <x v="0"/>
    <n v="113.84799999999998"/>
  </r>
  <r>
    <n v="925"/>
    <x v="440"/>
    <x v="0"/>
    <x v="306"/>
    <d v="2013-09-21T00:00:00"/>
    <x v="1"/>
    <x v="340"/>
    <s v="Adam Hart"/>
    <x v="1"/>
    <s v="United States"/>
    <s v="New York City"/>
    <x v="15"/>
    <n v="10011"/>
    <s v="East"/>
    <s v="OFF-BI-10003650"/>
    <x v="1"/>
    <x v="8"/>
    <x v="115"/>
    <n v="841.5680000000001"/>
    <n v="2"/>
    <x v="2"/>
    <n v="294.54879999999991"/>
  </r>
  <r>
    <n v="926"/>
    <x v="441"/>
    <x v="2"/>
    <x v="103"/>
    <d v="2011-09-16T00:00:00"/>
    <x v="2"/>
    <x v="341"/>
    <s v="Jessica Myrick"/>
    <x v="0"/>
    <s v="United States"/>
    <s v="Philadelphia"/>
    <x v="9"/>
    <n v="19143"/>
    <s v="East"/>
    <s v="OFF-PA-10003543"/>
    <x v="1"/>
    <x v="10"/>
    <x v="716"/>
    <n v="15.552000000000003"/>
    <n v="3"/>
    <x v="2"/>
    <n v="5.4432"/>
  </r>
  <r>
    <n v="927"/>
    <x v="441"/>
    <x v="2"/>
    <x v="103"/>
    <d v="2011-09-16T00:00:00"/>
    <x v="2"/>
    <x v="341"/>
    <s v="Jessica Myrick"/>
    <x v="0"/>
    <s v="United States"/>
    <s v="Philadelphia"/>
    <x v="9"/>
    <n v="19143"/>
    <s v="East"/>
    <s v="TEC-AC-10004353"/>
    <x v="2"/>
    <x v="11"/>
    <x v="717"/>
    <n v="252.00000000000003"/>
    <n v="5"/>
    <x v="2"/>
    <n v="53.550000000000004"/>
  </r>
  <r>
    <n v="928"/>
    <x v="442"/>
    <x v="1"/>
    <x v="348"/>
    <d v="2012-10-09T00:00:00"/>
    <x v="1"/>
    <x v="342"/>
    <s v="Joel Jenkins"/>
    <x v="2"/>
    <s v="United States"/>
    <s v="Springfield"/>
    <x v="17"/>
    <n v="22153"/>
    <s v="South"/>
    <s v="OFF-AR-10000658"/>
    <x v="1"/>
    <x v="6"/>
    <x v="328"/>
    <n v="46.2"/>
    <n v="4"/>
    <x v="0"/>
    <n v="12.936"/>
  </r>
  <r>
    <n v="929"/>
    <x v="442"/>
    <x v="1"/>
    <x v="348"/>
    <d v="2012-10-09T00:00:00"/>
    <x v="1"/>
    <x v="342"/>
    <s v="Joel Jenkins"/>
    <x v="2"/>
    <s v="United States"/>
    <s v="Springfield"/>
    <x v="17"/>
    <n v="22153"/>
    <s v="South"/>
    <s v="OFF-AP-10000696"/>
    <x v="1"/>
    <x v="9"/>
    <x v="332"/>
    <n v="28.84"/>
    <n v="2"/>
    <x v="0"/>
    <n v="9.517199999999999"/>
  </r>
  <r>
    <n v="930"/>
    <x v="443"/>
    <x v="3"/>
    <x v="349"/>
    <d v="2014-04-18T00:00:00"/>
    <x v="2"/>
    <x v="269"/>
    <s v="Alan Barnes"/>
    <x v="0"/>
    <s v="United States"/>
    <s v="Toledo"/>
    <x v="24"/>
    <n v="43615"/>
    <s v="East"/>
    <s v="OFF-AR-10003560"/>
    <x v="1"/>
    <x v="6"/>
    <x v="482"/>
    <n v="14.592000000000002"/>
    <n v="3"/>
    <x v="2"/>
    <n v="2.5535999999999985"/>
  </r>
  <r>
    <n v="931"/>
    <x v="443"/>
    <x v="3"/>
    <x v="349"/>
    <d v="2014-04-18T00:00:00"/>
    <x v="2"/>
    <x v="269"/>
    <s v="Alan Barnes"/>
    <x v="0"/>
    <s v="United States"/>
    <s v="Toledo"/>
    <x v="24"/>
    <n v="43615"/>
    <s v="East"/>
    <s v="OFF-AR-10001468"/>
    <x v="1"/>
    <x v="6"/>
    <x v="718"/>
    <n v="89.855999999999995"/>
    <n v="3"/>
    <x v="2"/>
    <n v="21.340800000000002"/>
  </r>
  <r>
    <n v="932"/>
    <x v="443"/>
    <x v="3"/>
    <x v="349"/>
    <d v="2014-04-18T00:00:00"/>
    <x v="2"/>
    <x v="269"/>
    <s v="Alan Barnes"/>
    <x v="0"/>
    <s v="United States"/>
    <s v="Toledo"/>
    <x v="24"/>
    <n v="43615"/>
    <s v="East"/>
    <s v="OFF-PA-10004971"/>
    <x v="1"/>
    <x v="10"/>
    <x v="604"/>
    <n v="13.872000000000002"/>
    <n v="3"/>
    <x v="2"/>
    <n v="5.0286000000000008"/>
  </r>
  <r>
    <n v="933"/>
    <x v="444"/>
    <x v="3"/>
    <x v="264"/>
    <d v="2014-09-07T00:00:00"/>
    <x v="1"/>
    <x v="343"/>
    <s v="Ralph Kennedy"/>
    <x v="0"/>
    <s v="United States"/>
    <s v="Philadelphia"/>
    <x v="9"/>
    <n v="19140"/>
    <s v="East"/>
    <s v="OFF-PA-10002195"/>
    <x v="1"/>
    <x v="10"/>
    <x v="719"/>
    <n v="12.192"/>
    <n v="3"/>
    <x v="2"/>
    <n v="4.1147999999999998"/>
  </r>
  <r>
    <n v="934"/>
    <x v="445"/>
    <x v="0"/>
    <x v="23"/>
    <d v="2013-06-25T00:00:00"/>
    <x v="1"/>
    <x v="344"/>
    <s v="Catherine Glotzbach"/>
    <x v="2"/>
    <s v="United States"/>
    <s v="Philadelphia"/>
    <x v="9"/>
    <n v="19120"/>
    <s v="East"/>
    <s v="OFF-PA-10001745"/>
    <x v="1"/>
    <x v="10"/>
    <x v="720"/>
    <n v="45.056000000000004"/>
    <n v="8"/>
    <x v="2"/>
    <n v="15.206399999999997"/>
  </r>
  <r>
    <n v="935"/>
    <x v="445"/>
    <x v="0"/>
    <x v="23"/>
    <d v="2013-06-25T00:00:00"/>
    <x v="1"/>
    <x v="344"/>
    <s v="Catherine Glotzbach"/>
    <x v="2"/>
    <s v="United States"/>
    <s v="Philadelphia"/>
    <x v="9"/>
    <n v="19120"/>
    <s v="East"/>
    <s v="OFF-BI-10004826"/>
    <x v="1"/>
    <x v="8"/>
    <x v="721"/>
    <n v="29.718000000000007"/>
    <n v="6"/>
    <x v="6"/>
    <n v="-21.793199999999992"/>
  </r>
  <r>
    <n v="936"/>
    <x v="445"/>
    <x v="0"/>
    <x v="23"/>
    <d v="2013-06-25T00:00:00"/>
    <x v="1"/>
    <x v="344"/>
    <s v="Catherine Glotzbach"/>
    <x v="2"/>
    <s v="United States"/>
    <s v="Philadelphia"/>
    <x v="9"/>
    <n v="19120"/>
    <s v="East"/>
    <s v="OFF-PA-10001870"/>
    <x v="1"/>
    <x v="10"/>
    <x v="674"/>
    <n v="15.552000000000003"/>
    <n v="3"/>
    <x v="2"/>
    <n v="5.4432"/>
  </r>
  <r>
    <n v="937"/>
    <x v="445"/>
    <x v="0"/>
    <x v="23"/>
    <d v="2013-06-25T00:00:00"/>
    <x v="1"/>
    <x v="344"/>
    <s v="Catherine Glotzbach"/>
    <x v="2"/>
    <s v="United States"/>
    <s v="Philadelphia"/>
    <x v="9"/>
    <n v="19120"/>
    <s v="East"/>
    <s v="OFF-AP-10001058"/>
    <x v="1"/>
    <x v="9"/>
    <x v="137"/>
    <n v="447.69600000000003"/>
    <n v="2"/>
    <x v="2"/>
    <n v="33.577199999999976"/>
  </r>
  <r>
    <n v="938"/>
    <x v="446"/>
    <x v="3"/>
    <x v="60"/>
    <d v="2014-11-07T00:00:00"/>
    <x v="2"/>
    <x v="19"/>
    <s v="Ruben Ausman"/>
    <x v="1"/>
    <s v="United States"/>
    <s v="Farmington"/>
    <x v="27"/>
    <n v="87401"/>
    <s v="West"/>
    <s v="TEC-AC-10003911"/>
    <x v="2"/>
    <x v="11"/>
    <x v="327"/>
    <n v="159.99"/>
    <n v="1"/>
    <x v="0"/>
    <n v="54.396599999999992"/>
  </r>
  <r>
    <n v="939"/>
    <x v="447"/>
    <x v="1"/>
    <x v="350"/>
    <d v="2012-12-17T00:00:00"/>
    <x v="1"/>
    <x v="345"/>
    <s v="Rachel Payne"/>
    <x v="1"/>
    <s v="United States"/>
    <s v="Riverside"/>
    <x v="1"/>
    <n v="92503"/>
    <s v="West"/>
    <s v="OFF-PA-10000289"/>
    <x v="1"/>
    <x v="10"/>
    <x v="722"/>
    <n v="12.96"/>
    <n v="2"/>
    <x v="0"/>
    <n v="6.2208000000000006"/>
  </r>
  <r>
    <n v="940"/>
    <x v="447"/>
    <x v="1"/>
    <x v="350"/>
    <d v="2012-12-17T00:00:00"/>
    <x v="1"/>
    <x v="345"/>
    <s v="Rachel Payne"/>
    <x v="1"/>
    <s v="United States"/>
    <s v="Riverside"/>
    <x v="1"/>
    <n v="92503"/>
    <s v="West"/>
    <s v="OFF-AP-10003040"/>
    <x v="1"/>
    <x v="9"/>
    <x v="723"/>
    <n v="134.47999999999999"/>
    <n v="4"/>
    <x v="0"/>
    <n v="34.964799999999997"/>
  </r>
  <r>
    <n v="941"/>
    <x v="448"/>
    <x v="0"/>
    <x v="351"/>
    <d v="2013-06-21T00:00:00"/>
    <x v="2"/>
    <x v="346"/>
    <s v="Karen Carlisle"/>
    <x v="1"/>
    <s v="United States"/>
    <s v="San Francisco"/>
    <x v="1"/>
    <n v="94110"/>
    <s v="West"/>
    <s v="OFF-PA-10000350"/>
    <x v="1"/>
    <x v="10"/>
    <x v="724"/>
    <n v="17.12"/>
    <n v="2"/>
    <x v="0"/>
    <n v="8.0464000000000002"/>
  </r>
  <r>
    <n v="942"/>
    <x v="449"/>
    <x v="0"/>
    <x v="180"/>
    <d v="2013-12-21T00:00:00"/>
    <x v="1"/>
    <x v="338"/>
    <s v="Rob Williams"/>
    <x v="1"/>
    <s v="United States"/>
    <s v="Torrance"/>
    <x v="1"/>
    <n v="90503"/>
    <s v="West"/>
    <s v="OFF-BI-10001759"/>
    <x v="1"/>
    <x v="8"/>
    <x v="725"/>
    <n v="6.0960000000000001"/>
    <n v="2"/>
    <x v="2"/>
    <n v="2.2098"/>
  </r>
  <r>
    <n v="943"/>
    <x v="449"/>
    <x v="0"/>
    <x v="180"/>
    <d v="2013-12-21T00:00:00"/>
    <x v="1"/>
    <x v="338"/>
    <s v="Rob Williams"/>
    <x v="1"/>
    <s v="United States"/>
    <s v="Torrance"/>
    <x v="1"/>
    <n v="90503"/>
    <s v="West"/>
    <s v="FUR-TA-10000577"/>
    <x v="0"/>
    <x v="3"/>
    <x v="3"/>
    <n v="1114.2719999999999"/>
    <n v="4"/>
    <x v="2"/>
    <n v="41.785200000000032"/>
  </r>
  <r>
    <n v="944"/>
    <x v="450"/>
    <x v="1"/>
    <x v="352"/>
    <d v="2012-06-03T00:00:00"/>
    <x v="1"/>
    <x v="139"/>
    <s v="John Lucas"/>
    <x v="0"/>
    <s v="United States"/>
    <s v="Seattle"/>
    <x v="4"/>
    <n v="98105"/>
    <s v="West"/>
    <s v="OFF-PA-10004101"/>
    <x v="1"/>
    <x v="10"/>
    <x v="506"/>
    <n v="32.400000000000006"/>
    <n v="5"/>
    <x v="0"/>
    <n v="15.552000000000001"/>
  </r>
  <r>
    <n v="945"/>
    <x v="450"/>
    <x v="1"/>
    <x v="352"/>
    <d v="2012-06-03T00:00:00"/>
    <x v="1"/>
    <x v="139"/>
    <s v="John Lucas"/>
    <x v="0"/>
    <s v="United States"/>
    <s v="Seattle"/>
    <x v="4"/>
    <n v="98105"/>
    <s v="West"/>
    <s v="OFF-ST-10001496"/>
    <x v="1"/>
    <x v="4"/>
    <x v="726"/>
    <n v="540.56999999999994"/>
    <n v="3"/>
    <x v="0"/>
    <n v="140.54820000000001"/>
  </r>
  <r>
    <n v="946"/>
    <x v="450"/>
    <x v="1"/>
    <x v="352"/>
    <d v="2012-06-03T00:00:00"/>
    <x v="1"/>
    <x v="139"/>
    <s v="John Lucas"/>
    <x v="0"/>
    <s v="United States"/>
    <s v="Seattle"/>
    <x v="4"/>
    <n v="98105"/>
    <s v="West"/>
    <s v="OFF-BI-10002931"/>
    <x v="1"/>
    <x v="8"/>
    <x v="727"/>
    <n v="167.76"/>
    <n v="5"/>
    <x v="2"/>
    <n v="62.91"/>
  </r>
  <r>
    <n v="947"/>
    <x v="451"/>
    <x v="1"/>
    <x v="353"/>
    <d v="2012-07-28T00:00:00"/>
    <x v="2"/>
    <x v="222"/>
    <s v="Cynthia Arntzen"/>
    <x v="0"/>
    <s v="United States"/>
    <s v="Mesa"/>
    <x v="16"/>
    <n v="85204"/>
    <s v="West"/>
    <s v="FUR-TA-10002356"/>
    <x v="0"/>
    <x v="3"/>
    <x v="728"/>
    <n v="393.16500000000002"/>
    <n v="3"/>
    <x v="5"/>
    <n v="-204.44580000000005"/>
  </r>
  <r>
    <n v="948"/>
    <x v="452"/>
    <x v="3"/>
    <x v="354"/>
    <d v="2014-12-03T00:00:00"/>
    <x v="1"/>
    <x v="176"/>
    <s v="Ross Baird"/>
    <x v="2"/>
    <s v="United States"/>
    <s v="Philadelphia"/>
    <x v="9"/>
    <n v="19120"/>
    <s v="East"/>
    <s v="FUR-FU-10003601"/>
    <x v="0"/>
    <x v="5"/>
    <x v="729"/>
    <n v="516.48800000000006"/>
    <n v="7"/>
    <x v="2"/>
    <n v="-12.912200000000027"/>
  </r>
  <r>
    <n v="949"/>
    <x v="452"/>
    <x v="3"/>
    <x v="354"/>
    <d v="2014-12-03T00:00:00"/>
    <x v="1"/>
    <x v="176"/>
    <s v="Ross Baird"/>
    <x v="2"/>
    <s v="United States"/>
    <s v="Philadelphia"/>
    <x v="9"/>
    <n v="19120"/>
    <s v="East"/>
    <s v="FUR-FU-10000576"/>
    <x v="0"/>
    <x v="5"/>
    <x v="219"/>
    <n v="1007.2320000000001"/>
    <n v="6"/>
    <x v="2"/>
    <n v="75.542400000000015"/>
  </r>
  <r>
    <n v="950"/>
    <x v="452"/>
    <x v="3"/>
    <x v="354"/>
    <d v="2014-12-03T00:00:00"/>
    <x v="1"/>
    <x v="176"/>
    <s v="Ross Baird"/>
    <x v="2"/>
    <s v="United States"/>
    <s v="Philadelphia"/>
    <x v="9"/>
    <n v="19120"/>
    <s v="East"/>
    <s v="FUR-TA-10004154"/>
    <x v="0"/>
    <x v="3"/>
    <x v="730"/>
    <n v="2065.3200000000002"/>
    <n v="12"/>
    <x v="10"/>
    <n v="-619.59600000000012"/>
  </r>
  <r>
    <n v="951"/>
    <x v="452"/>
    <x v="3"/>
    <x v="354"/>
    <d v="2014-12-03T00:00:00"/>
    <x v="1"/>
    <x v="176"/>
    <s v="Ross Baird"/>
    <x v="2"/>
    <s v="United States"/>
    <s v="Philadelphia"/>
    <x v="9"/>
    <n v="19120"/>
    <s v="East"/>
    <s v="OFF-PA-10000788"/>
    <x v="1"/>
    <x v="10"/>
    <x v="731"/>
    <n v="15.552000000000003"/>
    <n v="3"/>
    <x v="2"/>
    <n v="5.4432"/>
  </r>
  <r>
    <n v="952"/>
    <x v="452"/>
    <x v="3"/>
    <x v="354"/>
    <d v="2014-12-03T00:00:00"/>
    <x v="1"/>
    <x v="176"/>
    <s v="Ross Baird"/>
    <x v="2"/>
    <s v="United States"/>
    <s v="Philadelphia"/>
    <x v="9"/>
    <n v="19120"/>
    <s v="East"/>
    <s v="OFF-PA-10002479"/>
    <x v="1"/>
    <x v="10"/>
    <x v="217"/>
    <n v="25.344000000000001"/>
    <n v="6"/>
    <x v="2"/>
    <n v="7.92"/>
  </r>
  <r>
    <n v="953"/>
    <x v="453"/>
    <x v="3"/>
    <x v="355"/>
    <d v="2014-04-08T00:00:00"/>
    <x v="1"/>
    <x v="347"/>
    <s v="Katherine Hughes"/>
    <x v="0"/>
    <s v="United States"/>
    <s v="Philadelphia"/>
    <x v="9"/>
    <n v="19143"/>
    <s v="East"/>
    <s v="FUR-FU-10001940"/>
    <x v="0"/>
    <x v="5"/>
    <x v="33"/>
    <n v="25.472000000000001"/>
    <n v="4"/>
    <x v="2"/>
    <n v="7.6416000000000022"/>
  </r>
  <r>
    <n v="954"/>
    <x v="454"/>
    <x v="3"/>
    <x v="116"/>
    <d v="2015-01-02T00:00:00"/>
    <x v="1"/>
    <x v="348"/>
    <s v="Greg Hansen"/>
    <x v="0"/>
    <s v="United States"/>
    <s v="Round Rock"/>
    <x v="5"/>
    <n v="78664"/>
    <s v="Central"/>
    <s v="OFF-AR-10001958"/>
    <x v="1"/>
    <x v="6"/>
    <x v="206"/>
    <n v="27.168000000000003"/>
    <n v="2"/>
    <x v="2"/>
    <n v="2.7168000000000001"/>
  </r>
  <r>
    <n v="955"/>
    <x v="454"/>
    <x v="3"/>
    <x v="116"/>
    <d v="2015-01-02T00:00:00"/>
    <x v="1"/>
    <x v="348"/>
    <s v="Greg Hansen"/>
    <x v="0"/>
    <s v="United States"/>
    <s v="Round Rock"/>
    <x v="5"/>
    <n v="78664"/>
    <s v="Central"/>
    <s v="FUR-BO-10004709"/>
    <x v="0"/>
    <x v="0"/>
    <x v="263"/>
    <n v="78.852799999999988"/>
    <n v="2"/>
    <x v="8"/>
    <n v="-11.595999999999997"/>
  </r>
  <r>
    <n v="956"/>
    <x v="455"/>
    <x v="3"/>
    <x v="329"/>
    <d v="2014-12-05T00:00:00"/>
    <x v="1"/>
    <x v="349"/>
    <s v="Scott Williamson"/>
    <x v="0"/>
    <s v="United States"/>
    <s v="Jackson"/>
    <x v="35"/>
    <n v="39212"/>
    <s v="South"/>
    <s v="OFF-ST-10000604"/>
    <x v="1"/>
    <x v="4"/>
    <x v="54"/>
    <n v="173.79999999999998"/>
    <n v="5"/>
    <x v="0"/>
    <n v="43.449999999999989"/>
  </r>
  <r>
    <n v="957"/>
    <x v="456"/>
    <x v="3"/>
    <x v="356"/>
    <d v="2014-05-19T00:00:00"/>
    <x v="0"/>
    <x v="350"/>
    <s v="Joseph Airdo"/>
    <x v="0"/>
    <s v="United States"/>
    <s v="Phoenix"/>
    <x v="16"/>
    <n v="85023"/>
    <s v="West"/>
    <s v="TEC-PH-10002923"/>
    <x v="2"/>
    <x v="7"/>
    <x v="680"/>
    <n v="29.592000000000002"/>
    <n v="1"/>
    <x v="2"/>
    <n v="2.5893000000000006"/>
  </r>
  <r>
    <n v="958"/>
    <x v="456"/>
    <x v="3"/>
    <x v="356"/>
    <d v="2014-05-19T00:00:00"/>
    <x v="0"/>
    <x v="350"/>
    <s v="Joseph Airdo"/>
    <x v="0"/>
    <s v="United States"/>
    <s v="Phoenix"/>
    <x v="16"/>
    <n v="85023"/>
    <s v="West"/>
    <s v="OFF-BI-10004465"/>
    <x v="1"/>
    <x v="8"/>
    <x v="732"/>
    <n v="4.7520000000000007"/>
    <n v="2"/>
    <x v="6"/>
    <n v="-3.1679999999999993"/>
  </r>
  <r>
    <n v="959"/>
    <x v="456"/>
    <x v="3"/>
    <x v="356"/>
    <d v="2014-05-19T00:00:00"/>
    <x v="0"/>
    <x v="350"/>
    <s v="Joseph Airdo"/>
    <x v="0"/>
    <s v="United States"/>
    <s v="Phoenix"/>
    <x v="16"/>
    <n v="85023"/>
    <s v="West"/>
    <s v="OFF-PA-10002333"/>
    <x v="1"/>
    <x v="10"/>
    <x v="733"/>
    <n v="15.552000000000003"/>
    <n v="3"/>
    <x v="2"/>
    <n v="5.6375999999999999"/>
  </r>
  <r>
    <n v="960"/>
    <x v="457"/>
    <x v="1"/>
    <x v="357"/>
    <d v="2012-09-22T00:00:00"/>
    <x v="3"/>
    <x v="351"/>
    <s v="Daniel Lacy"/>
    <x v="0"/>
    <s v="United States"/>
    <s v="Oceanside"/>
    <x v="1"/>
    <n v="92054"/>
    <s v="West"/>
    <s v="FUR-FU-10004188"/>
    <x v="0"/>
    <x v="5"/>
    <x v="734"/>
    <n v="204.6"/>
    <n v="2"/>
    <x v="0"/>
    <n v="53.195999999999998"/>
  </r>
  <r>
    <n v="961"/>
    <x v="458"/>
    <x v="3"/>
    <x v="237"/>
    <d v="2014-11-20T00:00:00"/>
    <x v="1"/>
    <x v="352"/>
    <s v="Lindsay Williams"/>
    <x v="1"/>
    <s v="United States"/>
    <s v="San Francisco"/>
    <x v="1"/>
    <n v="94110"/>
    <s v="West"/>
    <s v="FUR-CH-10002965"/>
    <x v="0"/>
    <x v="1"/>
    <x v="226"/>
    <n v="321.56799999999998"/>
    <n v="2"/>
    <x v="2"/>
    <n v="28.137200000000007"/>
  </r>
  <r>
    <n v="962"/>
    <x v="459"/>
    <x v="1"/>
    <x v="154"/>
    <d v="2012-12-01T00:00:00"/>
    <x v="1"/>
    <x v="353"/>
    <s v="Thomas Brumley"/>
    <x v="2"/>
    <s v="United States"/>
    <s v="Fayetteville"/>
    <x v="36"/>
    <n v="72701"/>
    <s v="South"/>
    <s v="OFF-BI-10000145"/>
    <x v="1"/>
    <x v="8"/>
    <x v="735"/>
    <n v="6.24"/>
    <n v="2"/>
    <x v="0"/>
    <n v="3.0575999999999999"/>
  </r>
  <r>
    <n v="963"/>
    <x v="460"/>
    <x v="0"/>
    <x v="142"/>
    <d v="2013-09-05T00:00:00"/>
    <x v="2"/>
    <x v="51"/>
    <s v="Cynthia Voltz"/>
    <x v="1"/>
    <s v="United States"/>
    <s v="San Francisco"/>
    <x v="1"/>
    <n v="94110"/>
    <s v="West"/>
    <s v="OFF-EN-10001335"/>
    <x v="1"/>
    <x v="12"/>
    <x v="462"/>
    <n v="21.88"/>
    <n v="2"/>
    <x v="0"/>
    <n v="10.94"/>
  </r>
  <r>
    <n v="964"/>
    <x v="461"/>
    <x v="2"/>
    <x v="358"/>
    <d v="2011-09-24T00:00:00"/>
    <x v="0"/>
    <x v="333"/>
    <s v="Maribeth Schnelling"/>
    <x v="0"/>
    <s v="United States"/>
    <s v="Boca Raton"/>
    <x v="2"/>
    <n v="33433"/>
    <s v="South"/>
    <s v="OFF-LA-10001613"/>
    <x v="1"/>
    <x v="2"/>
    <x v="736"/>
    <n v="4.6079999999999997"/>
    <n v="2"/>
    <x v="2"/>
    <n v="1.6704000000000001"/>
  </r>
  <r>
    <n v="965"/>
    <x v="462"/>
    <x v="3"/>
    <x v="359"/>
    <d v="2014-04-12T00:00:00"/>
    <x v="2"/>
    <x v="354"/>
    <s v="Bryan Spruell"/>
    <x v="2"/>
    <s v="United States"/>
    <s v="New York City"/>
    <x v="15"/>
    <n v="10011"/>
    <s v="East"/>
    <s v="OFF-LA-10004055"/>
    <x v="1"/>
    <x v="2"/>
    <x v="737"/>
    <n v="9.82"/>
    <n v="2"/>
    <x v="0"/>
    <n v="4.8117999999999999"/>
  </r>
  <r>
    <n v="966"/>
    <x v="462"/>
    <x v="3"/>
    <x v="359"/>
    <d v="2014-04-12T00:00:00"/>
    <x v="2"/>
    <x v="354"/>
    <s v="Bryan Spruell"/>
    <x v="2"/>
    <s v="United States"/>
    <s v="New York City"/>
    <x v="15"/>
    <n v="10011"/>
    <s v="East"/>
    <s v="OFF-AR-10004344"/>
    <x v="1"/>
    <x v="6"/>
    <x v="365"/>
    <n v="35.97"/>
    <n v="3"/>
    <x v="0"/>
    <n v="9.7118999999999982"/>
  </r>
  <r>
    <n v="967"/>
    <x v="462"/>
    <x v="3"/>
    <x v="359"/>
    <d v="2014-04-12T00:00:00"/>
    <x v="2"/>
    <x v="354"/>
    <s v="Bryan Spruell"/>
    <x v="2"/>
    <s v="United States"/>
    <s v="New York City"/>
    <x v="15"/>
    <n v="10011"/>
    <s v="East"/>
    <s v="OFF-PA-10004621"/>
    <x v="1"/>
    <x v="10"/>
    <x v="738"/>
    <n v="12.96"/>
    <n v="2"/>
    <x v="0"/>
    <n v="6.2208000000000006"/>
  </r>
  <r>
    <n v="968"/>
    <x v="462"/>
    <x v="3"/>
    <x v="359"/>
    <d v="2014-04-12T00:00:00"/>
    <x v="2"/>
    <x v="354"/>
    <s v="Bryan Spruell"/>
    <x v="2"/>
    <s v="United States"/>
    <s v="New York City"/>
    <x v="15"/>
    <n v="10011"/>
    <s v="East"/>
    <s v="OFF-PA-10001281"/>
    <x v="1"/>
    <x v="10"/>
    <x v="739"/>
    <n v="191.6"/>
    <n v="4"/>
    <x v="0"/>
    <n v="91.967999999999989"/>
  </r>
  <r>
    <n v="969"/>
    <x v="462"/>
    <x v="3"/>
    <x v="359"/>
    <d v="2014-04-12T00:00:00"/>
    <x v="2"/>
    <x v="354"/>
    <s v="Bryan Spruell"/>
    <x v="2"/>
    <s v="United States"/>
    <s v="New York City"/>
    <x v="15"/>
    <n v="10011"/>
    <s v="East"/>
    <s v="OFF-LA-10001613"/>
    <x v="1"/>
    <x v="2"/>
    <x v="736"/>
    <n v="8.64"/>
    <n v="3"/>
    <x v="0"/>
    <n v="4.2336"/>
  </r>
  <r>
    <n v="970"/>
    <x v="462"/>
    <x v="3"/>
    <x v="359"/>
    <d v="2014-04-12T00:00:00"/>
    <x v="2"/>
    <x v="354"/>
    <s v="Bryan Spruell"/>
    <x v="2"/>
    <s v="United States"/>
    <s v="New York City"/>
    <x v="15"/>
    <n v="10011"/>
    <s v="East"/>
    <s v="OFF-ST-10001097"/>
    <x v="1"/>
    <x v="4"/>
    <x v="740"/>
    <n v="501.81000000000006"/>
    <n v="3"/>
    <x v="0"/>
    <n v="0"/>
  </r>
  <r>
    <n v="971"/>
    <x v="463"/>
    <x v="2"/>
    <x v="360"/>
    <d v="2011-01-19T00:00:00"/>
    <x v="0"/>
    <x v="111"/>
    <s v="Delfina Latchford"/>
    <x v="0"/>
    <s v="United States"/>
    <s v="Philadelphia"/>
    <x v="9"/>
    <n v="19134"/>
    <s v="East"/>
    <s v="FUR-FU-10001095"/>
    <x v="0"/>
    <x v="5"/>
    <x v="741"/>
    <n v="127.10400000000001"/>
    <n v="6"/>
    <x v="2"/>
    <n v="28.598399999999998"/>
  </r>
  <r>
    <n v="972"/>
    <x v="463"/>
    <x v="2"/>
    <x v="360"/>
    <d v="2011-01-19T00:00:00"/>
    <x v="0"/>
    <x v="111"/>
    <s v="Delfina Latchford"/>
    <x v="0"/>
    <s v="United States"/>
    <s v="Philadelphia"/>
    <x v="9"/>
    <n v="19134"/>
    <s v="East"/>
    <s v="TEC-PH-10004614"/>
    <x v="2"/>
    <x v="7"/>
    <x v="299"/>
    <n v="124.19999999999999"/>
    <n v="3"/>
    <x v="10"/>
    <n v="-31.050000000000011"/>
  </r>
  <r>
    <n v="973"/>
    <x v="463"/>
    <x v="2"/>
    <x v="360"/>
    <d v="2011-01-19T00:00:00"/>
    <x v="0"/>
    <x v="111"/>
    <s v="Delfina Latchford"/>
    <x v="0"/>
    <s v="United States"/>
    <s v="Philadelphia"/>
    <x v="9"/>
    <n v="19134"/>
    <s v="East"/>
    <s v="OFF-BI-10001575"/>
    <x v="1"/>
    <x v="8"/>
    <x v="577"/>
    <n v="18.588000000000005"/>
    <n v="2"/>
    <x v="6"/>
    <n v="-13.6312"/>
  </r>
  <r>
    <n v="974"/>
    <x v="463"/>
    <x v="2"/>
    <x v="360"/>
    <d v="2011-01-19T00:00:00"/>
    <x v="0"/>
    <x v="111"/>
    <s v="Delfina Latchford"/>
    <x v="0"/>
    <s v="United States"/>
    <s v="Philadelphia"/>
    <x v="9"/>
    <n v="19134"/>
    <s v="East"/>
    <s v="OFF-LA-10001074"/>
    <x v="1"/>
    <x v="2"/>
    <x v="297"/>
    <n v="30.072000000000003"/>
    <n v="3"/>
    <x v="2"/>
    <n v="10.149299999999997"/>
  </r>
  <r>
    <n v="975"/>
    <x v="464"/>
    <x v="3"/>
    <x v="361"/>
    <d v="2014-10-09T00:00:00"/>
    <x v="0"/>
    <x v="285"/>
    <s v="Phillina Ober"/>
    <x v="2"/>
    <s v="United States"/>
    <s v="New York City"/>
    <x v="15"/>
    <n v="10011"/>
    <s v="East"/>
    <s v="TEC-PH-10003555"/>
    <x v="2"/>
    <x v="7"/>
    <x v="457"/>
    <n v="160.92999999999998"/>
    <n v="7"/>
    <x v="0"/>
    <n v="3.2186000000000092"/>
  </r>
  <r>
    <n v="976"/>
    <x v="464"/>
    <x v="3"/>
    <x v="361"/>
    <d v="2014-10-09T00:00:00"/>
    <x v="0"/>
    <x v="285"/>
    <s v="Phillina Ober"/>
    <x v="2"/>
    <s v="United States"/>
    <s v="New York City"/>
    <x v="15"/>
    <n v="10011"/>
    <s v="East"/>
    <s v="OFF-BI-10004492"/>
    <x v="1"/>
    <x v="8"/>
    <x v="347"/>
    <n v="75.792000000000002"/>
    <n v="3"/>
    <x v="2"/>
    <n v="25.579799999999992"/>
  </r>
  <r>
    <n v="977"/>
    <x v="465"/>
    <x v="3"/>
    <x v="362"/>
    <d v="2014-07-16T00:00:00"/>
    <x v="1"/>
    <x v="143"/>
    <s v="Tamara Dahlen"/>
    <x v="0"/>
    <s v="United States"/>
    <s v="Portland"/>
    <x v="21"/>
    <n v="97206"/>
    <s v="West"/>
    <s v="OFF-BI-10002012"/>
    <x v="1"/>
    <x v="8"/>
    <x v="742"/>
    <n v="1.0800000000000003"/>
    <n v="2"/>
    <x v="6"/>
    <n v="-0.79200000000000004"/>
  </r>
  <r>
    <n v="978"/>
    <x v="466"/>
    <x v="3"/>
    <x v="363"/>
    <d v="2014-01-11T00:00:00"/>
    <x v="2"/>
    <x v="308"/>
    <s v="Bart Watters"/>
    <x v="1"/>
    <s v="United States"/>
    <s v="Detroit"/>
    <x v="12"/>
    <n v="48205"/>
    <s v="Central"/>
    <s v="TEC-MA-10000822"/>
    <x v="2"/>
    <x v="15"/>
    <x v="154"/>
    <n v="3059.982"/>
    <n v="2"/>
    <x v="9"/>
    <n v="679.99599999999964"/>
  </r>
  <r>
    <n v="979"/>
    <x v="467"/>
    <x v="0"/>
    <x v="198"/>
    <d v="2013-06-01T00:00:00"/>
    <x v="2"/>
    <x v="355"/>
    <s v="Robert Waldorf"/>
    <x v="0"/>
    <s v="United States"/>
    <s v="Wilmington"/>
    <x v="3"/>
    <n v="28403"/>
    <s v="South"/>
    <s v="OFF-BI-10000848"/>
    <x v="1"/>
    <x v="8"/>
    <x v="515"/>
    <n v="3.2820000000000005"/>
    <n v="2"/>
    <x v="6"/>
    <n v="-2.6256000000000004"/>
  </r>
  <r>
    <n v="980"/>
    <x v="468"/>
    <x v="1"/>
    <x v="364"/>
    <d v="2012-12-12T00:00:00"/>
    <x v="2"/>
    <x v="33"/>
    <s v="Ken Brennan"/>
    <x v="1"/>
    <s v="United States"/>
    <s v="Columbus"/>
    <x v="14"/>
    <n v="47201"/>
    <s v="Central"/>
    <s v="OFF-PA-10004156"/>
    <x v="1"/>
    <x v="10"/>
    <x v="743"/>
    <n v="34.019999999999996"/>
    <n v="3"/>
    <x v="0"/>
    <n v="16.669799999999999"/>
  </r>
  <r>
    <n v="981"/>
    <x v="469"/>
    <x v="0"/>
    <x v="339"/>
    <d v="2013-10-09T00:00:00"/>
    <x v="1"/>
    <x v="12"/>
    <s v="Emily Burns"/>
    <x v="0"/>
    <s v="United States"/>
    <s v="New York City"/>
    <x v="15"/>
    <n v="10035"/>
    <s v="East"/>
    <s v="FUR-CH-10003199"/>
    <x v="0"/>
    <x v="1"/>
    <x v="631"/>
    <n v="599.29200000000003"/>
    <n v="6"/>
    <x v="9"/>
    <n v="93.223199999999977"/>
  </r>
  <r>
    <n v="982"/>
    <x v="470"/>
    <x v="2"/>
    <x v="7"/>
    <d v="2011-11-14T00:00:00"/>
    <x v="0"/>
    <x v="356"/>
    <s v="Tracy Zic"/>
    <x v="0"/>
    <s v="United States"/>
    <s v="Louisville"/>
    <x v="22"/>
    <n v="80027"/>
    <s v="West"/>
    <s v="OFF-AR-10000034"/>
    <x v="1"/>
    <x v="6"/>
    <x v="744"/>
    <n v="3.3920000000000003"/>
    <n v="1"/>
    <x v="2"/>
    <n v="0.80559999999999987"/>
  </r>
  <r>
    <n v="983"/>
    <x v="470"/>
    <x v="2"/>
    <x v="7"/>
    <d v="2011-11-14T00:00:00"/>
    <x v="0"/>
    <x v="356"/>
    <s v="Tracy Zic"/>
    <x v="0"/>
    <s v="United States"/>
    <s v="Louisville"/>
    <x v="22"/>
    <n v="80027"/>
    <s v="West"/>
    <s v="TEC-PH-10000560"/>
    <x v="2"/>
    <x v="7"/>
    <x v="745"/>
    <n v="559.98400000000004"/>
    <n v="2"/>
    <x v="2"/>
    <n v="55.998400000000032"/>
  </r>
  <r>
    <n v="984"/>
    <x v="470"/>
    <x v="2"/>
    <x v="7"/>
    <d v="2011-11-14T00:00:00"/>
    <x v="0"/>
    <x v="356"/>
    <s v="Tracy Zic"/>
    <x v="0"/>
    <s v="United States"/>
    <s v="Louisville"/>
    <x v="22"/>
    <n v="80027"/>
    <s v="West"/>
    <s v="FUR-CH-10000665"/>
    <x v="0"/>
    <x v="1"/>
    <x v="656"/>
    <n v="603.91999999999996"/>
    <n v="5"/>
    <x v="2"/>
    <n v="75.489999999999924"/>
  </r>
  <r>
    <n v="985"/>
    <x v="471"/>
    <x v="3"/>
    <x v="365"/>
    <d v="2014-10-06T00:00:00"/>
    <x v="1"/>
    <x v="357"/>
    <s v="Ann Steele"/>
    <x v="2"/>
    <s v="United States"/>
    <s v="Pasadena"/>
    <x v="5"/>
    <n v="77506"/>
    <s v="Central"/>
    <s v="OFF-LA-10001569"/>
    <x v="1"/>
    <x v="2"/>
    <x v="633"/>
    <n v="7.9680000000000009"/>
    <n v="2"/>
    <x v="2"/>
    <n v="2.5895999999999999"/>
  </r>
  <r>
    <n v="986"/>
    <x v="471"/>
    <x v="3"/>
    <x v="365"/>
    <d v="2014-10-06T00:00:00"/>
    <x v="1"/>
    <x v="357"/>
    <s v="Ann Steele"/>
    <x v="2"/>
    <s v="United States"/>
    <s v="Pasadena"/>
    <x v="5"/>
    <n v="77506"/>
    <s v="Central"/>
    <s v="OFF-EN-10000461"/>
    <x v="1"/>
    <x v="12"/>
    <x v="746"/>
    <n v="27.968000000000004"/>
    <n v="4"/>
    <x v="2"/>
    <n v="9.4391999999999996"/>
  </r>
  <r>
    <n v="987"/>
    <x v="471"/>
    <x v="3"/>
    <x v="365"/>
    <d v="2014-10-06T00:00:00"/>
    <x v="1"/>
    <x v="357"/>
    <s v="Ann Steele"/>
    <x v="2"/>
    <s v="United States"/>
    <s v="Pasadena"/>
    <x v="5"/>
    <n v="77506"/>
    <s v="Central"/>
    <s v="TEC-MA-10003066"/>
    <x v="2"/>
    <x v="15"/>
    <x v="747"/>
    <n v="336.51"/>
    <n v="3"/>
    <x v="10"/>
    <n v="44.867999999999967"/>
  </r>
  <r>
    <n v="988"/>
    <x v="472"/>
    <x v="1"/>
    <x v="366"/>
    <d v="2012-03-10T00:00:00"/>
    <x v="3"/>
    <x v="358"/>
    <s v="Toby Swindell"/>
    <x v="0"/>
    <s v="United States"/>
    <s v="Houston"/>
    <x v="5"/>
    <n v="77041"/>
    <s v="Central"/>
    <s v="OFF-BI-10004022"/>
    <x v="1"/>
    <x v="8"/>
    <x v="748"/>
    <n v="1.1119999999999997"/>
    <n v="2"/>
    <x v="3"/>
    <n v="-1.8904000000000001"/>
  </r>
  <r>
    <n v="989"/>
    <x v="473"/>
    <x v="3"/>
    <x v="367"/>
    <d v="2014-05-27T00:00:00"/>
    <x v="1"/>
    <x v="189"/>
    <s v="John Grady"/>
    <x v="1"/>
    <s v="United States"/>
    <s v="Auburn"/>
    <x v="15"/>
    <n v="13021"/>
    <s v="East"/>
    <s v="FUR-FU-10004071"/>
    <x v="0"/>
    <x v="5"/>
    <x v="570"/>
    <n v="520.05000000000007"/>
    <n v="5"/>
    <x v="0"/>
    <n v="72.807000000000031"/>
  </r>
  <r>
    <n v="990"/>
    <x v="473"/>
    <x v="3"/>
    <x v="367"/>
    <d v="2014-05-27T00:00:00"/>
    <x v="1"/>
    <x v="189"/>
    <s v="John Grady"/>
    <x v="1"/>
    <s v="United States"/>
    <s v="Auburn"/>
    <x v="15"/>
    <n v="13021"/>
    <s v="East"/>
    <s v="OFF-AR-10001988"/>
    <x v="1"/>
    <x v="6"/>
    <x v="749"/>
    <n v="17.97"/>
    <n v="3"/>
    <x v="0"/>
    <n v="5.2112999999999996"/>
  </r>
  <r>
    <n v="991"/>
    <x v="474"/>
    <x v="1"/>
    <x v="368"/>
    <d v="2012-03-31T00:00:00"/>
    <x v="0"/>
    <x v="359"/>
    <s v="Sara Luxemburg"/>
    <x v="2"/>
    <s v="United States"/>
    <s v="Jacksonville"/>
    <x v="2"/>
    <n v="32216"/>
    <s v="South"/>
    <s v="FUR-CH-10004086"/>
    <x v="0"/>
    <x v="1"/>
    <x v="281"/>
    <n v="1166.92"/>
    <n v="5"/>
    <x v="2"/>
    <n v="131.27849999999995"/>
  </r>
  <r>
    <n v="992"/>
    <x v="475"/>
    <x v="0"/>
    <x v="369"/>
    <d v="2013-09-12T00:00:00"/>
    <x v="2"/>
    <x v="59"/>
    <s v="Troy Staebel"/>
    <x v="0"/>
    <s v="United States"/>
    <s v="New York City"/>
    <x v="15"/>
    <n v="10024"/>
    <s v="East"/>
    <s v="OFF-BI-10001036"/>
    <x v="1"/>
    <x v="8"/>
    <x v="618"/>
    <n v="14.624000000000002"/>
    <n v="2"/>
    <x v="2"/>
    <n v="5.484"/>
  </r>
  <r>
    <n v="993"/>
    <x v="476"/>
    <x v="0"/>
    <x v="370"/>
    <d v="2013-08-28T00:00:00"/>
    <x v="2"/>
    <x v="288"/>
    <s v="Roland Fjeld"/>
    <x v="0"/>
    <s v="United States"/>
    <s v="San Jose"/>
    <x v="1"/>
    <n v="95123"/>
    <s v="West"/>
    <s v="OFF-FA-10002983"/>
    <x v="1"/>
    <x v="13"/>
    <x v="260"/>
    <n v="10.23"/>
    <n v="3"/>
    <x v="0"/>
    <n v="4.9104000000000001"/>
  </r>
  <r>
    <n v="994"/>
    <x v="476"/>
    <x v="0"/>
    <x v="370"/>
    <d v="2013-08-28T00:00:00"/>
    <x v="2"/>
    <x v="288"/>
    <s v="Roland Fjeld"/>
    <x v="0"/>
    <s v="United States"/>
    <s v="San Jose"/>
    <x v="1"/>
    <n v="95123"/>
    <s v="West"/>
    <s v="OFF-PA-10003625"/>
    <x v="1"/>
    <x v="10"/>
    <x v="750"/>
    <n v="154.9"/>
    <n v="5"/>
    <x v="0"/>
    <n v="69.704999999999998"/>
  </r>
  <r>
    <n v="995"/>
    <x v="477"/>
    <x v="2"/>
    <x v="371"/>
    <d v="2011-05-25T00:00:00"/>
    <x v="1"/>
    <x v="360"/>
    <s v="Mitch Willingham"/>
    <x v="1"/>
    <s v="United States"/>
    <s v="Virginia Beach"/>
    <x v="17"/>
    <n v="23464"/>
    <s v="South"/>
    <s v="OFF-BI-10003925"/>
    <x v="1"/>
    <x v="8"/>
    <x v="751"/>
    <n v="2715.9300000000003"/>
    <n v="7"/>
    <x v="0"/>
    <n v="1276.4871000000001"/>
  </r>
  <r>
    <n v="996"/>
    <x v="477"/>
    <x v="2"/>
    <x v="371"/>
    <d v="2011-05-25T00:00:00"/>
    <x v="1"/>
    <x v="360"/>
    <s v="Mitch Willingham"/>
    <x v="1"/>
    <s v="United States"/>
    <s v="Virginia Beach"/>
    <x v="17"/>
    <n v="23464"/>
    <s v="South"/>
    <s v="TEC-PH-10001530"/>
    <x v="2"/>
    <x v="7"/>
    <x v="752"/>
    <n v="617.97"/>
    <n v="3"/>
    <x v="0"/>
    <n v="173.0316"/>
  </r>
  <r>
    <n v="997"/>
    <x v="478"/>
    <x v="1"/>
    <x v="372"/>
    <d v="2012-11-03T00:00:00"/>
    <x v="1"/>
    <x v="361"/>
    <s v="Rob Dowd"/>
    <x v="0"/>
    <s v="United States"/>
    <s v="Henderson"/>
    <x v="0"/>
    <n v="42420"/>
    <s v="South"/>
    <s v="OFF-EN-10003862"/>
    <x v="1"/>
    <x v="12"/>
    <x v="753"/>
    <n v="10.67"/>
    <n v="1"/>
    <x v="0"/>
    <n v="4.9081999999999999"/>
  </r>
  <r>
    <n v="998"/>
    <x v="478"/>
    <x v="1"/>
    <x v="372"/>
    <d v="2012-11-03T00:00:00"/>
    <x v="1"/>
    <x v="361"/>
    <s v="Rob Dowd"/>
    <x v="0"/>
    <s v="United States"/>
    <s v="Henderson"/>
    <x v="0"/>
    <n v="42420"/>
    <s v="South"/>
    <s v="OFF-ST-10004258"/>
    <x v="1"/>
    <x v="4"/>
    <x v="754"/>
    <n v="36.630000000000003"/>
    <n v="3"/>
    <x v="0"/>
    <n v="9.8901000000000039"/>
  </r>
  <r>
    <n v="999"/>
    <x v="478"/>
    <x v="1"/>
    <x v="372"/>
    <d v="2012-11-03T00:00:00"/>
    <x v="1"/>
    <x v="361"/>
    <s v="Rob Dowd"/>
    <x v="0"/>
    <s v="United States"/>
    <s v="Henderson"/>
    <x v="0"/>
    <n v="42420"/>
    <s v="South"/>
    <s v="FUR-FU-10002885"/>
    <x v="0"/>
    <x v="5"/>
    <x v="755"/>
    <n v="24.1"/>
    <n v="5"/>
    <x v="0"/>
    <n v="9.1580000000000013"/>
  </r>
  <r>
    <n v="1000"/>
    <x v="478"/>
    <x v="1"/>
    <x v="372"/>
    <d v="2012-11-03T00:00:00"/>
    <x v="1"/>
    <x v="361"/>
    <s v="Rob Dowd"/>
    <x v="0"/>
    <s v="United States"/>
    <s v="Henderson"/>
    <x v="0"/>
    <n v="42420"/>
    <s v="South"/>
    <s v="FUR-FU-10001918"/>
    <x v="0"/>
    <x v="5"/>
    <x v="280"/>
    <n v="33.11"/>
    <n v="7"/>
    <x v="0"/>
    <n v="12.912900000000004"/>
  </r>
  <r>
    <n v="1001"/>
    <x v="479"/>
    <x v="0"/>
    <x v="373"/>
    <d v="2013-11-18T00:00:00"/>
    <x v="1"/>
    <x v="86"/>
    <s v="Frank Merwin"/>
    <x v="2"/>
    <s v="United States"/>
    <s v="Vancouver"/>
    <x v="4"/>
    <n v="98661"/>
    <s v="West"/>
    <s v="OFF-AR-10002956"/>
    <x v="1"/>
    <x v="6"/>
    <x v="660"/>
    <n v="44.02"/>
    <n v="2"/>
    <x v="0"/>
    <n v="11.4452"/>
  </r>
  <r>
    <n v="1002"/>
    <x v="480"/>
    <x v="1"/>
    <x v="374"/>
    <d v="2012-07-31T00:00:00"/>
    <x v="3"/>
    <x v="302"/>
    <s v="Rick Hansen"/>
    <x v="0"/>
    <s v="United States"/>
    <s v="New York City"/>
    <x v="15"/>
    <n v="10024"/>
    <s v="East"/>
    <s v="TEC-AC-10003033"/>
    <x v="2"/>
    <x v="11"/>
    <x v="756"/>
    <n v="2309.65"/>
    <n v="7"/>
    <x v="0"/>
    <n v="762.18449999999984"/>
  </r>
  <r>
    <n v="1003"/>
    <x v="480"/>
    <x v="1"/>
    <x v="374"/>
    <d v="2012-07-31T00:00:00"/>
    <x v="3"/>
    <x v="302"/>
    <s v="Rick Hansen"/>
    <x v="0"/>
    <s v="United States"/>
    <s v="New York City"/>
    <x v="15"/>
    <n v="10024"/>
    <s v="East"/>
    <s v="FUR-TA-10002903"/>
    <x v="0"/>
    <x v="3"/>
    <x v="255"/>
    <n v="1090.7819999999999"/>
    <n v="7"/>
    <x v="10"/>
    <n v="-290.87520000000001"/>
  </r>
  <r>
    <n v="1004"/>
    <x v="480"/>
    <x v="1"/>
    <x v="374"/>
    <d v="2012-07-31T00:00:00"/>
    <x v="3"/>
    <x v="302"/>
    <s v="Rick Hansen"/>
    <x v="0"/>
    <s v="United States"/>
    <s v="New York City"/>
    <x v="15"/>
    <n v="10024"/>
    <s v="East"/>
    <s v="OFF-PA-10004621"/>
    <x v="1"/>
    <x v="10"/>
    <x v="738"/>
    <n v="19.440000000000001"/>
    <n v="3"/>
    <x v="0"/>
    <n v="9.3312000000000008"/>
  </r>
  <r>
    <n v="1005"/>
    <x v="481"/>
    <x v="1"/>
    <x v="375"/>
    <d v="2012-08-31T00:00:00"/>
    <x v="1"/>
    <x v="362"/>
    <s v="Ryan Akin"/>
    <x v="0"/>
    <s v="United States"/>
    <s v="Murrieta"/>
    <x v="1"/>
    <n v="92563"/>
    <s v="West"/>
    <s v="OFF-ST-10000046"/>
    <x v="1"/>
    <x v="4"/>
    <x v="757"/>
    <n v="484.65000000000003"/>
    <n v="3"/>
    <x v="0"/>
    <n v="92.083500000000015"/>
  </r>
  <r>
    <n v="1006"/>
    <x v="482"/>
    <x v="1"/>
    <x v="50"/>
    <d v="2012-11-17T00:00:00"/>
    <x v="1"/>
    <x v="300"/>
    <s v="Joe Kamberova"/>
    <x v="0"/>
    <s v="United States"/>
    <s v="Jacksonville"/>
    <x v="3"/>
    <n v="28540"/>
    <s v="South"/>
    <s v="OFF-PA-10001790"/>
    <x v="1"/>
    <x v="10"/>
    <x v="687"/>
    <n v="115.29600000000001"/>
    <n v="3"/>
    <x v="2"/>
    <n v="40.353599999999986"/>
  </r>
  <r>
    <n v="1007"/>
    <x v="483"/>
    <x v="1"/>
    <x v="376"/>
    <d v="2012-11-09T00:00:00"/>
    <x v="2"/>
    <x v="363"/>
    <s v="Meg Tillman"/>
    <x v="0"/>
    <s v="United States"/>
    <s v="Scottsdale"/>
    <x v="16"/>
    <n v="85254"/>
    <s v="West"/>
    <s v="OFF-EN-10002600"/>
    <x v="1"/>
    <x v="12"/>
    <x v="111"/>
    <n v="7.080000000000001"/>
    <n v="3"/>
    <x v="2"/>
    <n v="2.4779999999999989"/>
  </r>
  <r>
    <n v="1008"/>
    <x v="483"/>
    <x v="1"/>
    <x v="376"/>
    <d v="2012-11-09T00:00:00"/>
    <x v="2"/>
    <x v="363"/>
    <s v="Meg Tillman"/>
    <x v="0"/>
    <s v="United States"/>
    <s v="Scottsdale"/>
    <x v="16"/>
    <n v="85254"/>
    <s v="West"/>
    <s v="OFF-BI-10002049"/>
    <x v="1"/>
    <x v="8"/>
    <x v="758"/>
    <n v="4.4009999999999998"/>
    <n v="3"/>
    <x v="6"/>
    <n v="-3.5207999999999995"/>
  </r>
  <r>
    <n v="1009"/>
    <x v="484"/>
    <x v="3"/>
    <x v="377"/>
    <d v="2015-01-02T00:00:00"/>
    <x v="1"/>
    <x v="138"/>
    <s v="Patrick O'Brill"/>
    <x v="0"/>
    <s v="United States"/>
    <s v="Burlington"/>
    <x v="23"/>
    <n v="52601"/>
    <s v="Central"/>
    <s v="OFF-PA-10001509"/>
    <x v="1"/>
    <x v="10"/>
    <x v="417"/>
    <n v="44.75"/>
    <n v="5"/>
    <x v="0"/>
    <n v="20.584999999999994"/>
  </r>
  <r>
    <n v="1010"/>
    <x v="485"/>
    <x v="3"/>
    <x v="378"/>
    <d v="2014-08-04T00:00:00"/>
    <x v="2"/>
    <x v="247"/>
    <s v="Annie Thurman"/>
    <x v="0"/>
    <s v="United States"/>
    <s v="Chicago"/>
    <x v="10"/>
    <n v="60653"/>
    <s v="Central"/>
    <s v="TEC-PH-10003931"/>
    <x v="2"/>
    <x v="7"/>
    <x v="159"/>
    <n v="95.984000000000009"/>
    <n v="2"/>
    <x v="2"/>
    <n v="5.9990000000000023"/>
  </r>
  <r>
    <n v="1011"/>
    <x v="486"/>
    <x v="2"/>
    <x v="156"/>
    <d v="2011-11-26T00:00:00"/>
    <x v="2"/>
    <x v="364"/>
    <s v="Vivek Gonzalez"/>
    <x v="0"/>
    <s v="United States"/>
    <s v="San Diego"/>
    <x v="1"/>
    <n v="92037"/>
    <s v="West"/>
    <s v="FUR-FU-10001602"/>
    <x v="0"/>
    <x v="5"/>
    <x v="759"/>
    <n v="151.72"/>
    <n v="4"/>
    <x v="0"/>
    <n v="27.309599999999989"/>
  </r>
  <r>
    <n v="1012"/>
    <x v="487"/>
    <x v="3"/>
    <x v="46"/>
    <d v="2014-06-22T00:00:00"/>
    <x v="0"/>
    <x v="58"/>
    <s v="Philip Fox"/>
    <x v="0"/>
    <s v="United States"/>
    <s v="Olympia"/>
    <x v="4"/>
    <n v="98502"/>
    <s v="West"/>
    <s v="FUR-FU-10004848"/>
    <x v="0"/>
    <x v="5"/>
    <x v="28"/>
    <n v="155.25"/>
    <n v="3"/>
    <x v="0"/>
    <n v="46.574999999999996"/>
  </r>
  <r>
    <n v="1013"/>
    <x v="487"/>
    <x v="3"/>
    <x v="46"/>
    <d v="2014-06-22T00:00:00"/>
    <x v="0"/>
    <x v="58"/>
    <s v="Philip Fox"/>
    <x v="0"/>
    <s v="United States"/>
    <s v="Olympia"/>
    <x v="4"/>
    <n v="98502"/>
    <s v="West"/>
    <s v="OFF-ST-10003722"/>
    <x v="1"/>
    <x v="4"/>
    <x v="760"/>
    <n v="14.03"/>
    <n v="1"/>
    <x v="0"/>
    <n v="4.068699999999998"/>
  </r>
  <r>
    <n v="1014"/>
    <x v="488"/>
    <x v="1"/>
    <x v="379"/>
    <d v="2012-12-24T00:00:00"/>
    <x v="0"/>
    <x v="365"/>
    <s v="John Stevenson"/>
    <x v="0"/>
    <s v="United States"/>
    <s v="Seattle"/>
    <x v="4"/>
    <n v="98103"/>
    <s v="West"/>
    <s v="FUR-TA-10003748"/>
    <x v="0"/>
    <x v="3"/>
    <x v="208"/>
    <n v="1618.37"/>
    <n v="13"/>
    <x v="0"/>
    <n v="356.04139999999995"/>
  </r>
  <r>
    <n v="1015"/>
    <x v="488"/>
    <x v="1"/>
    <x v="379"/>
    <d v="2012-12-24T00:00:00"/>
    <x v="0"/>
    <x v="365"/>
    <s v="John Stevenson"/>
    <x v="0"/>
    <s v="United States"/>
    <s v="Seattle"/>
    <x v="4"/>
    <n v="98103"/>
    <s v="West"/>
    <s v="TEC-AC-10003198"/>
    <x v="2"/>
    <x v="11"/>
    <x v="761"/>
    <n v="99.6"/>
    <n v="1"/>
    <x v="0"/>
    <n v="36.851999999999997"/>
  </r>
  <r>
    <n v="1016"/>
    <x v="489"/>
    <x v="1"/>
    <x v="14"/>
    <d v="2012-09-19T00:00:00"/>
    <x v="0"/>
    <x v="246"/>
    <s v="Meg O'Connel"/>
    <x v="2"/>
    <s v="United States"/>
    <s v="Los Angeles"/>
    <x v="1"/>
    <n v="90036"/>
    <s v="West"/>
    <s v="OFF-PA-10004100"/>
    <x v="1"/>
    <x v="10"/>
    <x v="257"/>
    <n v="32.400000000000006"/>
    <n v="5"/>
    <x v="0"/>
    <n v="15.552000000000001"/>
  </r>
  <r>
    <n v="1017"/>
    <x v="490"/>
    <x v="1"/>
    <x v="380"/>
    <d v="2012-07-10T00:00:00"/>
    <x v="1"/>
    <x v="366"/>
    <s v="Kalyca Meade"/>
    <x v="1"/>
    <s v="United States"/>
    <s v="New York City"/>
    <x v="15"/>
    <n v="10011"/>
    <s v="East"/>
    <s v="FUR-FU-10002191"/>
    <x v="0"/>
    <x v="5"/>
    <x v="762"/>
    <n v="13.96"/>
    <n v="2"/>
    <x v="0"/>
    <n v="6.7008000000000001"/>
  </r>
  <r>
    <n v="1018"/>
    <x v="490"/>
    <x v="1"/>
    <x v="380"/>
    <d v="2012-07-10T00:00:00"/>
    <x v="1"/>
    <x v="366"/>
    <s v="Kalyca Meade"/>
    <x v="1"/>
    <s v="United States"/>
    <s v="New York City"/>
    <x v="15"/>
    <n v="10011"/>
    <s v="East"/>
    <s v="FUR-FU-10000965"/>
    <x v="0"/>
    <x v="5"/>
    <x v="682"/>
    <n v="155.82"/>
    <n v="3"/>
    <x v="0"/>
    <n v="63.886200000000002"/>
  </r>
  <r>
    <n v="1019"/>
    <x v="490"/>
    <x v="1"/>
    <x v="380"/>
    <d v="2012-07-10T00:00:00"/>
    <x v="1"/>
    <x v="366"/>
    <s v="Kalyca Meade"/>
    <x v="1"/>
    <s v="United States"/>
    <s v="New York City"/>
    <x v="15"/>
    <n v="10011"/>
    <s v="East"/>
    <s v="TEC-PH-10004188"/>
    <x v="2"/>
    <x v="7"/>
    <x v="763"/>
    <n v="124.94999999999999"/>
    <n v="5"/>
    <x v="0"/>
    <n v="2.4990000000000023"/>
  </r>
  <r>
    <n v="1020"/>
    <x v="490"/>
    <x v="1"/>
    <x v="380"/>
    <d v="2012-07-10T00:00:00"/>
    <x v="1"/>
    <x v="366"/>
    <s v="Kalyca Meade"/>
    <x v="1"/>
    <s v="United States"/>
    <s v="New York City"/>
    <x v="15"/>
    <n v="10011"/>
    <s v="East"/>
    <s v="OFF-ST-10001526"/>
    <x v="1"/>
    <x v="4"/>
    <x v="764"/>
    <n v="601.65"/>
    <n v="5"/>
    <x v="0"/>
    <n v="156.42899999999997"/>
  </r>
  <r>
    <n v="1021"/>
    <x v="491"/>
    <x v="1"/>
    <x v="381"/>
    <d v="2012-05-03T00:00:00"/>
    <x v="1"/>
    <x v="218"/>
    <s v="Greg Tran"/>
    <x v="0"/>
    <s v="United States"/>
    <s v="Washington"/>
    <x v="40"/>
    <n v="20016"/>
    <s v="East"/>
    <s v="OFF-AR-10001166"/>
    <x v="1"/>
    <x v="6"/>
    <x v="33"/>
    <n v="22.740000000000002"/>
    <n v="3"/>
    <x v="0"/>
    <n v="8.8686000000000007"/>
  </r>
  <r>
    <n v="1022"/>
    <x v="491"/>
    <x v="1"/>
    <x v="381"/>
    <d v="2012-05-03T00:00:00"/>
    <x v="1"/>
    <x v="218"/>
    <s v="Greg Tran"/>
    <x v="0"/>
    <s v="United States"/>
    <s v="Washington"/>
    <x v="40"/>
    <n v="20016"/>
    <s v="East"/>
    <s v="FUR-CH-10000309"/>
    <x v="0"/>
    <x v="1"/>
    <x v="765"/>
    <n v="1267.53"/>
    <n v="3"/>
    <x v="0"/>
    <n v="316.88249999999999"/>
  </r>
  <r>
    <n v="1023"/>
    <x v="491"/>
    <x v="1"/>
    <x v="381"/>
    <d v="2012-05-03T00:00:00"/>
    <x v="1"/>
    <x v="218"/>
    <s v="Greg Tran"/>
    <x v="0"/>
    <s v="United States"/>
    <s v="Washington"/>
    <x v="40"/>
    <n v="20016"/>
    <s v="East"/>
    <s v="TEC-MA-10004212"/>
    <x v="2"/>
    <x v="15"/>
    <x v="766"/>
    <n v="1379.92"/>
    <n v="8"/>
    <x v="0"/>
    <n v="648.56240000000003"/>
  </r>
  <r>
    <n v="1024"/>
    <x v="492"/>
    <x v="1"/>
    <x v="382"/>
    <d v="2012-06-20T00:00:00"/>
    <x v="1"/>
    <x v="171"/>
    <s v="Philip Brown"/>
    <x v="0"/>
    <s v="United States"/>
    <s v="Philadelphia"/>
    <x v="9"/>
    <n v="19134"/>
    <s v="East"/>
    <s v="OFF-EN-10003072"/>
    <x v="1"/>
    <x v="12"/>
    <x v="767"/>
    <n v="6.2080000000000002"/>
    <n v="2"/>
    <x v="2"/>
    <n v="2.1728000000000001"/>
  </r>
  <r>
    <n v="1025"/>
    <x v="493"/>
    <x v="3"/>
    <x v="94"/>
    <d v="2014-12-21T00:00:00"/>
    <x v="2"/>
    <x v="367"/>
    <s v="Hallie Redmond"/>
    <x v="2"/>
    <s v="United States"/>
    <s v="Los Angeles"/>
    <x v="1"/>
    <n v="90045"/>
    <s v="West"/>
    <s v="OFF-BI-10000320"/>
    <x v="1"/>
    <x v="8"/>
    <x v="768"/>
    <n v="11.808"/>
    <n v="2"/>
    <x v="2"/>
    <n v="4.2804000000000002"/>
  </r>
  <r>
    <n v="1026"/>
    <x v="494"/>
    <x v="0"/>
    <x v="383"/>
    <d v="2013-01-13T00:00:00"/>
    <x v="0"/>
    <x v="368"/>
    <s v="Deanra Eno"/>
    <x v="2"/>
    <s v="United States"/>
    <s v="Springfield"/>
    <x v="24"/>
    <n v="45503"/>
    <s v="East"/>
    <s v="OFF-PA-10001166"/>
    <x v="1"/>
    <x v="10"/>
    <x v="769"/>
    <n v="15.552000000000003"/>
    <n v="3"/>
    <x v="2"/>
    <n v="5.4432"/>
  </r>
  <r>
    <n v="1027"/>
    <x v="494"/>
    <x v="0"/>
    <x v="383"/>
    <d v="2013-01-13T00:00:00"/>
    <x v="0"/>
    <x v="368"/>
    <s v="Deanra Eno"/>
    <x v="2"/>
    <s v="United States"/>
    <s v="Springfield"/>
    <x v="24"/>
    <n v="45503"/>
    <s v="East"/>
    <s v="OFF-PA-10003656"/>
    <x v="1"/>
    <x v="10"/>
    <x v="770"/>
    <n v="63.311999999999998"/>
    <n v="3"/>
    <x v="2"/>
    <n v="20.576399999999996"/>
  </r>
  <r>
    <n v="1028"/>
    <x v="494"/>
    <x v="0"/>
    <x v="383"/>
    <d v="2013-01-13T00:00:00"/>
    <x v="0"/>
    <x v="368"/>
    <s v="Deanra Eno"/>
    <x v="2"/>
    <s v="United States"/>
    <s v="Springfield"/>
    <x v="24"/>
    <n v="45503"/>
    <s v="East"/>
    <s v="TEC-PH-10000148"/>
    <x v="2"/>
    <x v="7"/>
    <x v="771"/>
    <n v="15.587999999999999"/>
    <n v="2"/>
    <x v="10"/>
    <n v="-9.8724000000000007"/>
  </r>
  <r>
    <n v="1029"/>
    <x v="495"/>
    <x v="2"/>
    <x v="384"/>
    <d v="2011-07-15T00:00:00"/>
    <x v="1"/>
    <x v="156"/>
    <s v="Laura Armstrong"/>
    <x v="1"/>
    <s v="United States"/>
    <s v="Hackensack"/>
    <x v="30"/>
    <n v="7601"/>
    <s v="East"/>
    <s v="OFF-PA-10000474"/>
    <x v="1"/>
    <x v="10"/>
    <x v="33"/>
    <n v="177.2"/>
    <n v="5"/>
    <x v="0"/>
    <n v="83.283999999999992"/>
  </r>
  <r>
    <n v="1030"/>
    <x v="495"/>
    <x v="2"/>
    <x v="384"/>
    <d v="2011-07-15T00:00:00"/>
    <x v="1"/>
    <x v="156"/>
    <s v="Laura Armstrong"/>
    <x v="1"/>
    <s v="United States"/>
    <s v="Hackensack"/>
    <x v="30"/>
    <n v="7601"/>
    <s v="East"/>
    <s v="TEC-PH-10003885"/>
    <x v="2"/>
    <x v="7"/>
    <x v="772"/>
    <n v="197.96999999999997"/>
    <n v="3"/>
    <x v="0"/>
    <n v="57.41129999999999"/>
  </r>
  <r>
    <n v="1031"/>
    <x v="495"/>
    <x v="2"/>
    <x v="384"/>
    <d v="2011-07-15T00:00:00"/>
    <x v="1"/>
    <x v="156"/>
    <s v="Laura Armstrong"/>
    <x v="1"/>
    <s v="United States"/>
    <s v="Hackensack"/>
    <x v="30"/>
    <n v="7601"/>
    <s v="East"/>
    <s v="FUR-CH-10003379"/>
    <x v="0"/>
    <x v="1"/>
    <x v="459"/>
    <n v="854.94"/>
    <n v="3"/>
    <x v="0"/>
    <n v="213.73500000000001"/>
  </r>
  <r>
    <n v="1032"/>
    <x v="495"/>
    <x v="2"/>
    <x v="384"/>
    <d v="2011-07-15T00:00:00"/>
    <x v="1"/>
    <x v="156"/>
    <s v="Laura Armstrong"/>
    <x v="1"/>
    <s v="United States"/>
    <s v="Hackensack"/>
    <x v="30"/>
    <n v="7601"/>
    <s v="East"/>
    <s v="FUR-FU-10000629"/>
    <x v="0"/>
    <x v="5"/>
    <x v="93"/>
    <n v="124.10999999999999"/>
    <n v="9"/>
    <x v="0"/>
    <n v="52.126200000000004"/>
  </r>
  <r>
    <n v="1033"/>
    <x v="495"/>
    <x v="2"/>
    <x v="384"/>
    <d v="2011-07-15T00:00:00"/>
    <x v="1"/>
    <x v="156"/>
    <s v="Laura Armstrong"/>
    <x v="1"/>
    <s v="United States"/>
    <s v="Hackensack"/>
    <x v="30"/>
    <n v="7601"/>
    <s v="East"/>
    <s v="OFF-LA-10001175"/>
    <x v="1"/>
    <x v="2"/>
    <x v="773"/>
    <n v="14.399999999999999"/>
    <n v="5"/>
    <x v="0"/>
    <n v="7.056"/>
  </r>
  <r>
    <n v="1034"/>
    <x v="496"/>
    <x v="0"/>
    <x v="73"/>
    <d v="2013-11-23T00:00:00"/>
    <x v="2"/>
    <x v="369"/>
    <s v="Allen Goldenen"/>
    <x v="0"/>
    <s v="United States"/>
    <s v="Cincinnati"/>
    <x v="24"/>
    <n v="45231"/>
    <s v="East"/>
    <s v="OFF-PA-10000955"/>
    <x v="1"/>
    <x v="10"/>
    <x v="774"/>
    <n v="15.696000000000002"/>
    <n v="3"/>
    <x v="2"/>
    <n v="5.1011999999999995"/>
  </r>
  <r>
    <n v="1035"/>
    <x v="496"/>
    <x v="0"/>
    <x v="73"/>
    <d v="2013-11-23T00:00:00"/>
    <x v="2"/>
    <x v="369"/>
    <s v="Allen Goldenen"/>
    <x v="0"/>
    <s v="United States"/>
    <s v="Cincinnati"/>
    <x v="24"/>
    <n v="45231"/>
    <s v="East"/>
    <s v="OFF-BI-10003460"/>
    <x v="1"/>
    <x v="8"/>
    <x v="234"/>
    <n v="2.6280000000000001"/>
    <n v="2"/>
    <x v="6"/>
    <n v="-1.9272"/>
  </r>
  <r>
    <n v="1036"/>
    <x v="496"/>
    <x v="0"/>
    <x v="73"/>
    <d v="2013-11-23T00:00:00"/>
    <x v="2"/>
    <x v="369"/>
    <s v="Allen Goldenen"/>
    <x v="0"/>
    <s v="United States"/>
    <s v="Cincinnati"/>
    <x v="24"/>
    <n v="45231"/>
    <s v="East"/>
    <s v="OFF-BI-10000474"/>
    <x v="1"/>
    <x v="8"/>
    <x v="27"/>
    <n v="14.427000000000003"/>
    <n v="3"/>
    <x v="6"/>
    <n v="-10.579799999999999"/>
  </r>
  <r>
    <n v="1037"/>
    <x v="497"/>
    <x v="0"/>
    <x v="183"/>
    <d v="2013-04-27T00:00:00"/>
    <x v="1"/>
    <x v="330"/>
    <s v="Ed Ludwig"/>
    <x v="2"/>
    <s v="United States"/>
    <s v="Jefferson City"/>
    <x v="25"/>
    <n v="65109"/>
    <s v="Central"/>
    <s v="FUR-FU-10003975"/>
    <x v="0"/>
    <x v="5"/>
    <x v="775"/>
    <n v="86.62"/>
    <n v="2"/>
    <x v="0"/>
    <n v="8.6619999999999919"/>
  </r>
  <r>
    <n v="1038"/>
    <x v="498"/>
    <x v="1"/>
    <x v="385"/>
    <d v="2012-06-14T00:00:00"/>
    <x v="2"/>
    <x v="370"/>
    <s v="Jennifer Jackson"/>
    <x v="0"/>
    <s v="United States"/>
    <s v="Los Angeles"/>
    <x v="1"/>
    <n v="90004"/>
    <s v="West"/>
    <s v="OFF-BI-10003707"/>
    <x v="1"/>
    <x v="8"/>
    <x v="776"/>
    <n v="36.624000000000002"/>
    <n v="3"/>
    <x v="2"/>
    <n v="13.734"/>
  </r>
  <r>
    <n v="1039"/>
    <x v="499"/>
    <x v="3"/>
    <x v="225"/>
    <d v="2014-11-22T00:00:00"/>
    <x v="2"/>
    <x v="371"/>
    <s v="Jennifer Halladay"/>
    <x v="0"/>
    <s v="United States"/>
    <s v="Burlington"/>
    <x v="3"/>
    <n v="27217"/>
    <s v="South"/>
    <s v="OFF-AR-10000203"/>
    <x v="1"/>
    <x v="6"/>
    <x v="777"/>
    <n v="23.968000000000004"/>
    <n v="7"/>
    <x v="2"/>
    <n v="2.696399999999997"/>
  </r>
  <r>
    <n v="1040"/>
    <x v="499"/>
    <x v="3"/>
    <x v="225"/>
    <d v="2014-11-22T00:00:00"/>
    <x v="2"/>
    <x v="371"/>
    <s v="Jennifer Halladay"/>
    <x v="0"/>
    <s v="United States"/>
    <s v="Burlington"/>
    <x v="3"/>
    <n v="27217"/>
    <s v="South"/>
    <s v="OFF-AR-10004790"/>
    <x v="1"/>
    <x v="6"/>
    <x v="33"/>
    <n v="28.728000000000002"/>
    <n v="3"/>
    <x v="2"/>
    <n v="1.7954999999999988"/>
  </r>
  <r>
    <n v="1041"/>
    <x v="500"/>
    <x v="0"/>
    <x v="231"/>
    <d v="2013-03-25T00:00:00"/>
    <x v="1"/>
    <x v="372"/>
    <s v="Robert Dilbeck"/>
    <x v="2"/>
    <s v="United States"/>
    <s v="Saint Peters"/>
    <x v="25"/>
    <n v="63376"/>
    <s v="Central"/>
    <s v="FUR-TA-10001095"/>
    <x v="0"/>
    <x v="3"/>
    <x v="611"/>
    <n v="697.16"/>
    <n v="4"/>
    <x v="0"/>
    <n v="146.40359999999998"/>
  </r>
  <r>
    <n v="1042"/>
    <x v="501"/>
    <x v="0"/>
    <x v="47"/>
    <d v="2013-09-10T00:00:00"/>
    <x v="0"/>
    <x v="373"/>
    <s v="Mary O'Rourke"/>
    <x v="0"/>
    <s v="United States"/>
    <s v="New York City"/>
    <x v="15"/>
    <n v="10035"/>
    <s v="East"/>
    <s v="TEC-AC-10004761"/>
    <x v="2"/>
    <x v="11"/>
    <x v="778"/>
    <n v="31.86"/>
    <n v="2"/>
    <x v="0"/>
    <n v="11.151"/>
  </r>
  <r>
    <n v="1043"/>
    <x v="501"/>
    <x v="0"/>
    <x v="47"/>
    <d v="2013-09-10T00:00:00"/>
    <x v="0"/>
    <x v="373"/>
    <s v="Mary O'Rourke"/>
    <x v="0"/>
    <s v="United States"/>
    <s v="New York City"/>
    <x v="15"/>
    <n v="10035"/>
    <s v="East"/>
    <s v="FUR-BO-10001811"/>
    <x v="0"/>
    <x v="0"/>
    <x v="779"/>
    <n v="722.35200000000009"/>
    <n v="3"/>
    <x v="2"/>
    <n v="90.293999999999926"/>
  </r>
  <r>
    <n v="1044"/>
    <x v="502"/>
    <x v="3"/>
    <x v="362"/>
    <d v="2014-07-13T00:00:00"/>
    <x v="2"/>
    <x v="374"/>
    <s v="Noel Staavos"/>
    <x v="1"/>
    <s v="United States"/>
    <s v="Chicago"/>
    <x v="10"/>
    <n v="60610"/>
    <s v="Central"/>
    <s v="OFF-AR-10001130"/>
    <x v="1"/>
    <x v="6"/>
    <x v="780"/>
    <n v="8.84"/>
    <n v="5"/>
    <x v="2"/>
    <n v="2.9835000000000003"/>
  </r>
  <r>
    <n v="1045"/>
    <x v="502"/>
    <x v="3"/>
    <x v="362"/>
    <d v="2014-07-13T00:00:00"/>
    <x v="2"/>
    <x v="374"/>
    <s v="Noel Staavos"/>
    <x v="1"/>
    <s v="United States"/>
    <s v="Chicago"/>
    <x v="10"/>
    <n v="60610"/>
    <s v="Central"/>
    <s v="OFF-AP-10000055"/>
    <x v="1"/>
    <x v="9"/>
    <x v="781"/>
    <n v="58.463999999999977"/>
    <n v="9"/>
    <x v="3"/>
    <n v="-146.16000000000003"/>
  </r>
  <r>
    <n v="1046"/>
    <x v="503"/>
    <x v="3"/>
    <x v="386"/>
    <d v="2014-10-17T00:00:00"/>
    <x v="1"/>
    <x v="17"/>
    <s v="Steve Nguyen"/>
    <x v="2"/>
    <s v="United States"/>
    <s v="Rockford"/>
    <x v="10"/>
    <n v="61107"/>
    <s v="Central"/>
    <s v="FUR-CH-10002304"/>
    <x v="0"/>
    <x v="1"/>
    <x v="782"/>
    <n v="254.60399999999998"/>
    <n v="14"/>
    <x v="4"/>
    <n v="-18.185999999999993"/>
  </r>
  <r>
    <n v="1047"/>
    <x v="504"/>
    <x v="0"/>
    <x v="387"/>
    <d v="2013-03-14T00:00:00"/>
    <x v="1"/>
    <x v="233"/>
    <s v="Zuschuss Carroll"/>
    <x v="0"/>
    <s v="United States"/>
    <s v="Miami"/>
    <x v="2"/>
    <n v="33142"/>
    <s v="South"/>
    <s v="TEC-PH-10001530"/>
    <x v="2"/>
    <x v="7"/>
    <x v="632"/>
    <n v="1363.96"/>
    <n v="5"/>
    <x v="2"/>
    <n v="85.247500000000002"/>
  </r>
  <r>
    <n v="1048"/>
    <x v="504"/>
    <x v="0"/>
    <x v="387"/>
    <d v="2013-03-14T00:00:00"/>
    <x v="1"/>
    <x v="233"/>
    <s v="Zuschuss Carroll"/>
    <x v="0"/>
    <s v="United States"/>
    <s v="Miami"/>
    <x v="2"/>
    <n v="33142"/>
    <s v="South"/>
    <s v="FUR-FU-10004006"/>
    <x v="0"/>
    <x v="5"/>
    <x v="101"/>
    <n v="102.35999999999999"/>
    <n v="3"/>
    <x v="2"/>
    <n v="-3.8385000000000105"/>
  </r>
  <r>
    <n v="1049"/>
    <x v="505"/>
    <x v="2"/>
    <x v="279"/>
    <d v="2011-06-01T00:00:00"/>
    <x v="0"/>
    <x v="62"/>
    <s v="Lena Creighton"/>
    <x v="0"/>
    <s v="United States"/>
    <s v="San Francisco"/>
    <x v="1"/>
    <n v="94109"/>
    <s v="West"/>
    <s v="TEC-PH-10000486"/>
    <x v="2"/>
    <x v="7"/>
    <x v="39"/>
    <n v="1113.5039999999999"/>
    <n v="12"/>
    <x v="2"/>
    <n v="125.2691999999999"/>
  </r>
  <r>
    <n v="1050"/>
    <x v="505"/>
    <x v="2"/>
    <x v="279"/>
    <d v="2011-06-01T00:00:00"/>
    <x v="0"/>
    <x v="62"/>
    <s v="Lena Creighton"/>
    <x v="0"/>
    <s v="United States"/>
    <s v="San Francisco"/>
    <x v="1"/>
    <n v="94109"/>
    <s v="West"/>
    <s v="TEC-AC-10001606"/>
    <x v="2"/>
    <x v="11"/>
    <x v="585"/>
    <n v="99.99"/>
    <n v="1"/>
    <x v="0"/>
    <n v="37.996200000000002"/>
  </r>
  <r>
    <n v="1051"/>
    <x v="506"/>
    <x v="1"/>
    <x v="230"/>
    <d v="2012-07-05T00:00:00"/>
    <x v="2"/>
    <x v="375"/>
    <s v="Deirdre Greer"/>
    <x v="1"/>
    <s v="United States"/>
    <s v="Philadelphia"/>
    <x v="9"/>
    <n v="19134"/>
    <s v="East"/>
    <s v="FUR-FU-10000293"/>
    <x v="0"/>
    <x v="5"/>
    <x v="783"/>
    <n v="168.46400000000003"/>
    <n v="2"/>
    <x v="2"/>
    <n v="-29.481200000000022"/>
  </r>
  <r>
    <n v="1052"/>
    <x v="506"/>
    <x v="1"/>
    <x v="230"/>
    <d v="2012-07-05T00:00:00"/>
    <x v="2"/>
    <x v="375"/>
    <s v="Deirdre Greer"/>
    <x v="1"/>
    <s v="United States"/>
    <s v="Philadelphia"/>
    <x v="9"/>
    <n v="19134"/>
    <s v="East"/>
    <s v="OFF-PA-10001307"/>
    <x v="1"/>
    <x v="10"/>
    <x v="784"/>
    <n v="6.7200000000000006"/>
    <n v="2"/>
    <x v="2"/>
    <n v="2.4359999999999995"/>
  </r>
  <r>
    <n v="1053"/>
    <x v="506"/>
    <x v="1"/>
    <x v="230"/>
    <d v="2012-07-05T00:00:00"/>
    <x v="2"/>
    <x v="375"/>
    <s v="Deirdre Greer"/>
    <x v="1"/>
    <s v="United States"/>
    <s v="Philadelphia"/>
    <x v="9"/>
    <n v="19134"/>
    <s v="East"/>
    <s v="FUR-FU-10004460"/>
    <x v="0"/>
    <x v="5"/>
    <x v="785"/>
    <n v="282.88800000000003"/>
    <n v="9"/>
    <x v="2"/>
    <n v="56.577599999999961"/>
  </r>
  <r>
    <n v="1054"/>
    <x v="507"/>
    <x v="1"/>
    <x v="388"/>
    <d v="2012-04-08T00:00:00"/>
    <x v="1"/>
    <x v="376"/>
    <s v="Nicole Fjeld"/>
    <x v="2"/>
    <s v="United States"/>
    <s v="New York City"/>
    <x v="15"/>
    <n v="10009"/>
    <s v="East"/>
    <s v="OFF-AR-10000716"/>
    <x v="1"/>
    <x v="6"/>
    <x v="786"/>
    <n v="11.16"/>
    <n v="2"/>
    <x v="0"/>
    <n v="4.3524000000000003"/>
  </r>
  <r>
    <n v="1055"/>
    <x v="507"/>
    <x v="1"/>
    <x v="388"/>
    <d v="2012-04-08T00:00:00"/>
    <x v="1"/>
    <x v="376"/>
    <s v="Nicole Fjeld"/>
    <x v="2"/>
    <s v="United States"/>
    <s v="New York City"/>
    <x v="15"/>
    <n v="10009"/>
    <s v="East"/>
    <s v="FUR-FU-10004622"/>
    <x v="0"/>
    <x v="5"/>
    <x v="787"/>
    <n v="108.4"/>
    <n v="2"/>
    <x v="0"/>
    <n v="22.763999999999996"/>
  </r>
  <r>
    <n v="1056"/>
    <x v="507"/>
    <x v="1"/>
    <x v="388"/>
    <d v="2012-04-08T00:00:00"/>
    <x v="1"/>
    <x v="376"/>
    <s v="Nicole Fjeld"/>
    <x v="2"/>
    <s v="United States"/>
    <s v="New York City"/>
    <x v="15"/>
    <n v="10009"/>
    <s v="East"/>
    <s v="OFF-BI-10002735"/>
    <x v="1"/>
    <x v="8"/>
    <x v="141"/>
    <n v="82.344000000000008"/>
    <n v="3"/>
    <x v="2"/>
    <n v="27.791100000000004"/>
  </r>
  <r>
    <n v="1057"/>
    <x v="507"/>
    <x v="1"/>
    <x v="388"/>
    <d v="2012-04-08T00:00:00"/>
    <x v="1"/>
    <x v="376"/>
    <s v="Nicole Fjeld"/>
    <x v="2"/>
    <s v="United States"/>
    <s v="New York City"/>
    <x v="15"/>
    <n v="10009"/>
    <s v="East"/>
    <s v="OFF-BI-10003529"/>
    <x v="1"/>
    <x v="8"/>
    <x v="788"/>
    <n v="9.0879999999999992"/>
    <n v="4"/>
    <x v="2"/>
    <n v="3.2944"/>
  </r>
  <r>
    <n v="1058"/>
    <x v="508"/>
    <x v="3"/>
    <x v="389"/>
    <d v="2014-12-18T00:00:00"/>
    <x v="1"/>
    <x v="130"/>
    <s v="Ben Peterman"/>
    <x v="1"/>
    <s v="United States"/>
    <s v="San Diego"/>
    <x v="1"/>
    <n v="92037"/>
    <s v="West"/>
    <s v="OFF-BI-10001097"/>
    <x v="1"/>
    <x v="8"/>
    <x v="789"/>
    <n v="19.936000000000003"/>
    <n v="4"/>
    <x v="2"/>
    <n v="7.2267999999999999"/>
  </r>
  <r>
    <n v="1059"/>
    <x v="508"/>
    <x v="3"/>
    <x v="389"/>
    <d v="2014-12-18T00:00:00"/>
    <x v="1"/>
    <x v="130"/>
    <s v="Ben Peterman"/>
    <x v="1"/>
    <s v="United States"/>
    <s v="San Diego"/>
    <x v="1"/>
    <n v="92037"/>
    <s v="West"/>
    <s v="OFF-BI-10001597"/>
    <x v="1"/>
    <x v="8"/>
    <x v="790"/>
    <n v="65.567999999999998"/>
    <n v="2"/>
    <x v="2"/>
    <n v="22.948799999999995"/>
  </r>
  <r>
    <n v="1060"/>
    <x v="509"/>
    <x v="0"/>
    <x v="390"/>
    <d v="2013-12-02T00:00:00"/>
    <x v="1"/>
    <x v="377"/>
    <s v="Matthew Grinstein"/>
    <x v="2"/>
    <s v="United States"/>
    <s v="Philadelphia"/>
    <x v="9"/>
    <n v="19143"/>
    <s v="East"/>
    <s v="OFF-FA-10001754"/>
    <x v="1"/>
    <x v="13"/>
    <x v="791"/>
    <n v="4.4160000000000004"/>
    <n v="3"/>
    <x v="2"/>
    <n v="1.6008"/>
  </r>
  <r>
    <n v="1061"/>
    <x v="510"/>
    <x v="1"/>
    <x v="391"/>
    <d v="2012-03-29T00:00:00"/>
    <x v="1"/>
    <x v="148"/>
    <s v="Julia Dunbar"/>
    <x v="0"/>
    <s v="United States"/>
    <s v="Houston"/>
    <x v="5"/>
    <n v="77095"/>
    <s v="Central"/>
    <s v="FUR-CH-10003396"/>
    <x v="0"/>
    <x v="1"/>
    <x v="385"/>
    <n v="107.77200000000001"/>
    <n v="2"/>
    <x v="4"/>
    <n v="-29.252400000000009"/>
  </r>
  <r>
    <n v="1062"/>
    <x v="511"/>
    <x v="1"/>
    <x v="392"/>
    <d v="2012-04-21T00:00:00"/>
    <x v="1"/>
    <x v="378"/>
    <s v="Theresa Swint"/>
    <x v="1"/>
    <s v="United States"/>
    <s v="Toledo"/>
    <x v="24"/>
    <n v="43615"/>
    <s v="East"/>
    <s v="OFF-AP-10002350"/>
    <x v="1"/>
    <x v="9"/>
    <x v="545"/>
    <n v="45.216000000000001"/>
    <n v="3"/>
    <x v="2"/>
    <n v="4.5215999999999994"/>
  </r>
  <r>
    <n v="1063"/>
    <x v="511"/>
    <x v="1"/>
    <x v="392"/>
    <d v="2012-04-21T00:00:00"/>
    <x v="1"/>
    <x v="378"/>
    <s v="Theresa Swint"/>
    <x v="1"/>
    <s v="United States"/>
    <s v="Toledo"/>
    <x v="24"/>
    <n v="43615"/>
    <s v="East"/>
    <s v="OFF-FA-10004838"/>
    <x v="1"/>
    <x v="13"/>
    <x v="792"/>
    <n v="10.416000000000002"/>
    <n v="7"/>
    <x v="2"/>
    <n v="-2.2134"/>
  </r>
  <r>
    <n v="1064"/>
    <x v="511"/>
    <x v="1"/>
    <x v="392"/>
    <d v="2012-04-21T00:00:00"/>
    <x v="1"/>
    <x v="378"/>
    <s v="Theresa Swint"/>
    <x v="1"/>
    <s v="United States"/>
    <s v="Toledo"/>
    <x v="24"/>
    <n v="43615"/>
    <s v="East"/>
    <s v="OFF-AR-10004757"/>
    <x v="1"/>
    <x v="6"/>
    <x v="342"/>
    <n v="7.8719999999999999"/>
    <n v="3"/>
    <x v="2"/>
    <n v="1.2791999999999994"/>
  </r>
  <r>
    <n v="1065"/>
    <x v="511"/>
    <x v="1"/>
    <x v="392"/>
    <d v="2012-04-21T00:00:00"/>
    <x v="1"/>
    <x v="378"/>
    <s v="Theresa Swint"/>
    <x v="1"/>
    <s v="United States"/>
    <s v="Toledo"/>
    <x v="24"/>
    <n v="43615"/>
    <s v="East"/>
    <s v="TEC-PH-10002115"/>
    <x v="2"/>
    <x v="7"/>
    <x v="793"/>
    <n v="118.78199999999998"/>
    <n v="3"/>
    <x v="10"/>
    <n v="-27.715799999999994"/>
  </r>
  <r>
    <n v="1066"/>
    <x v="511"/>
    <x v="1"/>
    <x v="392"/>
    <d v="2012-04-21T00:00:00"/>
    <x v="1"/>
    <x v="378"/>
    <s v="Theresa Swint"/>
    <x v="1"/>
    <s v="United States"/>
    <s v="Toledo"/>
    <x v="24"/>
    <n v="43615"/>
    <s v="East"/>
    <s v="OFF-FA-10003059"/>
    <x v="1"/>
    <x v="13"/>
    <x v="794"/>
    <n v="1.4480000000000002"/>
    <n v="1"/>
    <x v="2"/>
    <n v="0.2352999999999999"/>
  </r>
  <r>
    <n v="1067"/>
    <x v="511"/>
    <x v="1"/>
    <x v="392"/>
    <d v="2012-04-21T00:00:00"/>
    <x v="1"/>
    <x v="378"/>
    <s v="Theresa Swint"/>
    <x v="1"/>
    <s v="United States"/>
    <s v="Toledo"/>
    <x v="24"/>
    <n v="43615"/>
    <s v="East"/>
    <s v="OFF-BI-10004330"/>
    <x v="1"/>
    <x v="8"/>
    <x v="795"/>
    <n v="55.470000000000006"/>
    <n v="5"/>
    <x v="6"/>
    <n v="-46.224999999999994"/>
  </r>
  <r>
    <n v="1068"/>
    <x v="512"/>
    <x v="0"/>
    <x v="393"/>
    <d v="2013-10-03T00:00:00"/>
    <x v="2"/>
    <x v="379"/>
    <s v="Brian DeCherney"/>
    <x v="0"/>
    <s v="United States"/>
    <s v="San Francisco"/>
    <x v="1"/>
    <n v="94122"/>
    <s v="West"/>
    <s v="FUR-CH-10001146"/>
    <x v="0"/>
    <x v="1"/>
    <x v="64"/>
    <n v="194.84800000000001"/>
    <n v="4"/>
    <x v="2"/>
    <n v="12.177999999999983"/>
  </r>
  <r>
    <n v="1069"/>
    <x v="513"/>
    <x v="3"/>
    <x v="394"/>
    <d v="2014-10-01T00:00:00"/>
    <x v="0"/>
    <x v="380"/>
    <s v="Charles McCrossin"/>
    <x v="0"/>
    <s v="United States"/>
    <s v="Brownsville"/>
    <x v="5"/>
    <n v="78521"/>
    <s v="Central"/>
    <s v="OFF-SU-10001935"/>
    <x v="1"/>
    <x v="14"/>
    <x v="33"/>
    <n v="1.7440000000000002"/>
    <n v="1"/>
    <x v="2"/>
    <n v="-0.34880000000000033"/>
  </r>
  <r>
    <n v="1070"/>
    <x v="514"/>
    <x v="1"/>
    <x v="395"/>
    <d v="2012-07-29T00:00:00"/>
    <x v="1"/>
    <x v="176"/>
    <s v="Ross Baird"/>
    <x v="2"/>
    <s v="United States"/>
    <s v="Philadelphia"/>
    <x v="9"/>
    <n v="19143"/>
    <s v="East"/>
    <s v="OFF-BI-10001524"/>
    <x v="1"/>
    <x v="8"/>
    <x v="298"/>
    <n v="25.176000000000005"/>
    <n v="4"/>
    <x v="6"/>
    <n v="-18.462400000000002"/>
  </r>
  <r>
    <n v="1071"/>
    <x v="515"/>
    <x v="1"/>
    <x v="312"/>
    <d v="2012-11-26T00:00:00"/>
    <x v="1"/>
    <x v="381"/>
    <s v="Skye Norling"/>
    <x v="2"/>
    <s v="United States"/>
    <s v="Los Angeles"/>
    <x v="1"/>
    <n v="90008"/>
    <s v="West"/>
    <s v="OFF-AR-10003732"/>
    <x v="1"/>
    <x v="6"/>
    <x v="321"/>
    <n v="19.459999999999997"/>
    <n v="7"/>
    <x v="0"/>
    <n v="5.0595999999999997"/>
  </r>
  <r>
    <n v="1072"/>
    <x v="516"/>
    <x v="0"/>
    <x v="236"/>
    <d v="2013-05-03T00:00:00"/>
    <x v="1"/>
    <x v="382"/>
    <s v="Erica Hernandez"/>
    <x v="2"/>
    <s v="United States"/>
    <s v="Denver"/>
    <x v="22"/>
    <n v="80219"/>
    <s v="West"/>
    <s v="OFF-PA-10001970"/>
    <x v="1"/>
    <x v="10"/>
    <x v="311"/>
    <n v="29.472000000000001"/>
    <n v="3"/>
    <x v="2"/>
    <n v="9.9467999999999979"/>
  </r>
  <r>
    <n v="1073"/>
    <x v="517"/>
    <x v="3"/>
    <x v="237"/>
    <d v="2014-11-20T00:00:00"/>
    <x v="1"/>
    <x v="383"/>
    <s v="Frank Olsen"/>
    <x v="0"/>
    <s v="United States"/>
    <s v="New York City"/>
    <x v="15"/>
    <n v="10035"/>
    <s v="East"/>
    <s v="OFF-BI-10003669"/>
    <x v="1"/>
    <x v="8"/>
    <x v="796"/>
    <n v="8.64"/>
    <n v="2"/>
    <x v="2"/>
    <n v="3.024"/>
  </r>
  <r>
    <n v="1074"/>
    <x v="518"/>
    <x v="0"/>
    <x v="396"/>
    <d v="2013-11-20T00:00:00"/>
    <x v="1"/>
    <x v="384"/>
    <s v="Maurice Satty"/>
    <x v="0"/>
    <s v="United States"/>
    <s v="Mesa"/>
    <x v="16"/>
    <n v="85204"/>
    <s v="West"/>
    <s v="OFF-BI-10003727"/>
    <x v="1"/>
    <x v="8"/>
    <x v="797"/>
    <n v="6.27"/>
    <n v="5"/>
    <x v="6"/>
    <n v="-4.5980000000000008"/>
  </r>
  <r>
    <n v="1075"/>
    <x v="518"/>
    <x v="0"/>
    <x v="396"/>
    <d v="2013-11-20T00:00:00"/>
    <x v="1"/>
    <x v="384"/>
    <s v="Maurice Satty"/>
    <x v="0"/>
    <s v="United States"/>
    <s v="Mesa"/>
    <x v="16"/>
    <n v="85204"/>
    <s v="West"/>
    <s v="OFF-BI-10004967"/>
    <x v="1"/>
    <x v="8"/>
    <x v="253"/>
    <n v="4.3680000000000003"/>
    <n v="7"/>
    <x v="6"/>
    <n v="-3.3487999999999998"/>
  </r>
  <r>
    <n v="1076"/>
    <x v="518"/>
    <x v="0"/>
    <x v="396"/>
    <d v="2013-11-20T00:00:00"/>
    <x v="1"/>
    <x v="384"/>
    <s v="Maurice Satty"/>
    <x v="0"/>
    <s v="United States"/>
    <s v="Mesa"/>
    <x v="16"/>
    <n v="85204"/>
    <s v="West"/>
    <s v="TEC-AC-10003447"/>
    <x v="2"/>
    <x v="11"/>
    <x v="798"/>
    <n v="31.983999999999998"/>
    <n v="2"/>
    <x v="2"/>
    <n v="1.9989999999999979"/>
  </r>
  <r>
    <n v="1077"/>
    <x v="519"/>
    <x v="0"/>
    <x v="321"/>
    <d v="2013-10-01T00:00:00"/>
    <x v="2"/>
    <x v="385"/>
    <s v="Chad Cunningham"/>
    <x v="2"/>
    <s v="United States"/>
    <s v="Columbus"/>
    <x v="14"/>
    <n v="47201"/>
    <s v="Central"/>
    <s v="OFF-AR-10000255"/>
    <x v="1"/>
    <x v="6"/>
    <x v="799"/>
    <n v="40.879999999999995"/>
    <n v="7"/>
    <x v="0"/>
    <n v="10.628799999999998"/>
  </r>
  <r>
    <n v="1078"/>
    <x v="520"/>
    <x v="3"/>
    <x v="397"/>
    <d v="2014-09-26T00:00:00"/>
    <x v="0"/>
    <x v="386"/>
    <s v="Don Weiss"/>
    <x v="0"/>
    <s v="United States"/>
    <s v="Seattle"/>
    <x v="4"/>
    <n v="98105"/>
    <s v="West"/>
    <s v="OFF-AP-10002191"/>
    <x v="1"/>
    <x v="9"/>
    <x v="800"/>
    <n v="119.96"/>
    <n v="2"/>
    <x v="0"/>
    <n v="33.588800000000006"/>
  </r>
  <r>
    <n v="1079"/>
    <x v="520"/>
    <x v="3"/>
    <x v="397"/>
    <d v="2014-09-26T00:00:00"/>
    <x v="0"/>
    <x v="386"/>
    <s v="Don Weiss"/>
    <x v="0"/>
    <s v="United States"/>
    <s v="Seattle"/>
    <x v="4"/>
    <n v="98105"/>
    <s v="West"/>
    <s v="OFF-ST-10001325"/>
    <x v="1"/>
    <x v="4"/>
    <x v="466"/>
    <n v="31.44"/>
    <n v="3"/>
    <x v="0"/>
    <n v="8.4888000000000012"/>
  </r>
  <r>
    <n v="1080"/>
    <x v="520"/>
    <x v="3"/>
    <x v="397"/>
    <d v="2014-09-26T00:00:00"/>
    <x v="0"/>
    <x v="386"/>
    <s v="Don Weiss"/>
    <x v="0"/>
    <s v="United States"/>
    <s v="Seattle"/>
    <x v="4"/>
    <n v="98105"/>
    <s v="West"/>
    <s v="OFF-BI-10000404"/>
    <x v="1"/>
    <x v="8"/>
    <x v="476"/>
    <n v="6.88"/>
    <n v="1"/>
    <x v="2"/>
    <n v="2.3220000000000001"/>
  </r>
  <r>
    <n v="1081"/>
    <x v="521"/>
    <x v="1"/>
    <x v="239"/>
    <d v="2012-12-04T00:00:00"/>
    <x v="1"/>
    <x v="387"/>
    <s v="Bill Tyler"/>
    <x v="1"/>
    <s v="United States"/>
    <s v="Detroit"/>
    <x v="12"/>
    <n v="48227"/>
    <s v="Central"/>
    <s v="OFF-PA-10000349"/>
    <x v="1"/>
    <x v="10"/>
    <x v="33"/>
    <n v="19.920000000000002"/>
    <n v="4"/>
    <x v="0"/>
    <n v="9.3624000000000009"/>
  </r>
  <r>
    <n v="1082"/>
    <x v="521"/>
    <x v="1"/>
    <x v="239"/>
    <d v="2012-12-04T00:00:00"/>
    <x v="1"/>
    <x v="387"/>
    <s v="Bill Tyler"/>
    <x v="1"/>
    <s v="United States"/>
    <s v="Detroit"/>
    <x v="12"/>
    <n v="48227"/>
    <s v="Central"/>
    <s v="FUR-CH-10002880"/>
    <x v="0"/>
    <x v="1"/>
    <x v="801"/>
    <n v="1106.9099999999999"/>
    <n v="9"/>
    <x v="0"/>
    <n v="121.76009999999994"/>
  </r>
  <r>
    <n v="1083"/>
    <x v="522"/>
    <x v="0"/>
    <x v="398"/>
    <d v="2013-03-06T00:00:00"/>
    <x v="1"/>
    <x v="30"/>
    <s v="Karen Daniels"/>
    <x v="0"/>
    <s v="United States"/>
    <s v="Yonkers"/>
    <x v="15"/>
    <n v="10701"/>
    <s v="East"/>
    <s v="FUR-TA-10001095"/>
    <x v="0"/>
    <x v="3"/>
    <x v="611"/>
    <n v="836.59199999999998"/>
    <n v="8"/>
    <x v="10"/>
    <n v="-264.92079999999999"/>
  </r>
  <r>
    <n v="1084"/>
    <x v="522"/>
    <x v="0"/>
    <x v="398"/>
    <d v="2013-03-06T00:00:00"/>
    <x v="1"/>
    <x v="30"/>
    <s v="Karen Daniels"/>
    <x v="0"/>
    <s v="United States"/>
    <s v="Yonkers"/>
    <x v="15"/>
    <n v="10701"/>
    <s v="East"/>
    <s v="OFF-PA-10003127"/>
    <x v="1"/>
    <x v="10"/>
    <x v="33"/>
    <n v="26.38"/>
    <n v="1"/>
    <x v="0"/>
    <n v="12.134799999999998"/>
  </r>
  <r>
    <n v="1085"/>
    <x v="522"/>
    <x v="0"/>
    <x v="398"/>
    <d v="2013-03-06T00:00:00"/>
    <x v="1"/>
    <x v="30"/>
    <s v="Karen Daniels"/>
    <x v="0"/>
    <s v="United States"/>
    <s v="Yonkers"/>
    <x v="15"/>
    <n v="10701"/>
    <s v="East"/>
    <s v="OFF-ST-10003208"/>
    <x v="1"/>
    <x v="4"/>
    <x v="243"/>
    <n v="362.92"/>
    <n v="2"/>
    <x v="0"/>
    <n v="105.24679999999995"/>
  </r>
  <r>
    <n v="1086"/>
    <x v="522"/>
    <x v="0"/>
    <x v="398"/>
    <d v="2013-03-06T00:00:00"/>
    <x v="1"/>
    <x v="30"/>
    <s v="Karen Daniels"/>
    <x v="0"/>
    <s v="United States"/>
    <s v="Yonkers"/>
    <x v="15"/>
    <n v="10701"/>
    <s v="East"/>
    <s v="TEC-MA-10003979"/>
    <x v="2"/>
    <x v="15"/>
    <x v="802"/>
    <n v="4899.93"/>
    <n v="7"/>
    <x v="0"/>
    <n v="2400.9656999999997"/>
  </r>
  <r>
    <n v="1087"/>
    <x v="523"/>
    <x v="0"/>
    <x v="399"/>
    <d v="2013-08-13T00:00:00"/>
    <x v="3"/>
    <x v="48"/>
    <s v="Lena Cacioppo"/>
    <x v="0"/>
    <s v="United States"/>
    <s v="Des Moines"/>
    <x v="23"/>
    <n v="50315"/>
    <s v="Central"/>
    <s v="OFF-PA-10000029"/>
    <x v="1"/>
    <x v="10"/>
    <x v="803"/>
    <n v="6.48"/>
    <n v="1"/>
    <x v="0"/>
    <n v="3.1104000000000003"/>
  </r>
  <r>
    <n v="1088"/>
    <x v="524"/>
    <x v="0"/>
    <x v="243"/>
    <d v="2013-08-21T00:00:00"/>
    <x v="0"/>
    <x v="388"/>
    <s v="Craig Yedwab"/>
    <x v="1"/>
    <s v="United States"/>
    <s v="Oakland"/>
    <x v="1"/>
    <n v="94601"/>
    <s v="West"/>
    <s v="TEC-PH-10004896"/>
    <x v="2"/>
    <x v="7"/>
    <x v="172"/>
    <n v="71.975999999999999"/>
    <n v="3"/>
    <x v="2"/>
    <n v="7.1976000000000049"/>
  </r>
  <r>
    <n v="1089"/>
    <x v="524"/>
    <x v="0"/>
    <x v="243"/>
    <d v="2013-08-21T00:00:00"/>
    <x v="0"/>
    <x v="388"/>
    <s v="Craig Yedwab"/>
    <x v="1"/>
    <s v="United States"/>
    <s v="Oakland"/>
    <x v="1"/>
    <n v="94601"/>
    <s v="West"/>
    <s v="OFF-LA-10000452"/>
    <x v="1"/>
    <x v="2"/>
    <x v="804"/>
    <n v="3.15"/>
    <n v="1"/>
    <x v="0"/>
    <n v="1.512"/>
  </r>
  <r>
    <n v="1090"/>
    <x v="525"/>
    <x v="3"/>
    <x v="400"/>
    <d v="2014-06-11T00:00:00"/>
    <x v="1"/>
    <x v="352"/>
    <s v="Lindsay Williams"/>
    <x v="1"/>
    <s v="United States"/>
    <s v="Monroe"/>
    <x v="3"/>
    <n v="28110"/>
    <s v="South"/>
    <s v="FUR-FU-10001967"/>
    <x v="0"/>
    <x v="5"/>
    <x v="293"/>
    <n v="31.983999999999998"/>
    <n v="2"/>
    <x v="2"/>
    <n v="1.9989999999999979"/>
  </r>
  <r>
    <n v="1091"/>
    <x v="525"/>
    <x v="3"/>
    <x v="400"/>
    <d v="2014-06-11T00:00:00"/>
    <x v="1"/>
    <x v="352"/>
    <s v="Lindsay Williams"/>
    <x v="1"/>
    <s v="United States"/>
    <s v="Monroe"/>
    <x v="3"/>
    <n v="28110"/>
    <s v="South"/>
    <s v="TEC-PH-10001819"/>
    <x v="2"/>
    <x v="7"/>
    <x v="805"/>
    <n v="71.984000000000009"/>
    <n v="2"/>
    <x v="2"/>
    <n v="25.194399999999995"/>
  </r>
  <r>
    <n v="1092"/>
    <x v="526"/>
    <x v="1"/>
    <x v="401"/>
    <d v="2012-12-13T00:00:00"/>
    <x v="1"/>
    <x v="268"/>
    <s v="Naresj Patel"/>
    <x v="0"/>
    <s v="United States"/>
    <s v="San Diego"/>
    <x v="1"/>
    <n v="92105"/>
    <s v="West"/>
    <s v="OFF-AR-10002952"/>
    <x v="1"/>
    <x v="6"/>
    <x v="806"/>
    <n v="120.14999999999999"/>
    <n v="9"/>
    <x v="0"/>
    <n v="33.641999999999996"/>
  </r>
  <r>
    <n v="1093"/>
    <x v="526"/>
    <x v="1"/>
    <x v="401"/>
    <d v="2012-12-13T00:00:00"/>
    <x v="1"/>
    <x v="268"/>
    <s v="Naresj Patel"/>
    <x v="0"/>
    <s v="United States"/>
    <s v="San Diego"/>
    <x v="1"/>
    <n v="92105"/>
    <s v="West"/>
    <s v="TEC-PH-10000576"/>
    <x v="2"/>
    <x v="7"/>
    <x v="807"/>
    <n v="219.18400000000003"/>
    <n v="2"/>
    <x v="2"/>
    <n v="19.178600000000003"/>
  </r>
  <r>
    <n v="1094"/>
    <x v="527"/>
    <x v="1"/>
    <x v="17"/>
    <d v="2012-12-31T00:00:00"/>
    <x v="1"/>
    <x v="389"/>
    <s v="Brad Thomas"/>
    <x v="2"/>
    <s v="United States"/>
    <s v="Clinton"/>
    <x v="39"/>
    <n v="20735"/>
    <s v="East"/>
    <s v="OFF-PA-10000605"/>
    <x v="1"/>
    <x v="10"/>
    <x v="808"/>
    <n v="28.900000000000002"/>
    <n v="5"/>
    <x v="0"/>
    <n v="14.161000000000001"/>
  </r>
  <r>
    <n v="1095"/>
    <x v="527"/>
    <x v="1"/>
    <x v="17"/>
    <d v="2012-12-31T00:00:00"/>
    <x v="1"/>
    <x v="389"/>
    <s v="Brad Thomas"/>
    <x v="2"/>
    <s v="United States"/>
    <s v="Clinton"/>
    <x v="39"/>
    <n v="20735"/>
    <s v="East"/>
    <s v="OFF-AP-10002518"/>
    <x v="1"/>
    <x v="9"/>
    <x v="158"/>
    <n v="355.96"/>
    <n v="2"/>
    <x v="0"/>
    <n v="103.22839999999997"/>
  </r>
  <r>
    <n v="1096"/>
    <x v="528"/>
    <x v="3"/>
    <x v="276"/>
    <d v="2014-01-27T00:00:00"/>
    <x v="1"/>
    <x v="390"/>
    <s v="Penelope Sewall"/>
    <x v="2"/>
    <s v="United States"/>
    <s v="Charlotte"/>
    <x v="3"/>
    <n v="28205"/>
    <s v="South"/>
    <s v="OFF-ST-10004340"/>
    <x v="1"/>
    <x v="4"/>
    <x v="809"/>
    <n v="348.20799999999997"/>
    <n v="7"/>
    <x v="2"/>
    <n v="30.468200000000024"/>
  </r>
  <r>
    <n v="1097"/>
    <x v="528"/>
    <x v="3"/>
    <x v="276"/>
    <d v="2014-01-27T00:00:00"/>
    <x v="1"/>
    <x v="390"/>
    <s v="Penelope Sewall"/>
    <x v="2"/>
    <s v="United States"/>
    <s v="Charlotte"/>
    <x v="3"/>
    <n v="28205"/>
    <s v="South"/>
    <s v="OFF-BI-10004001"/>
    <x v="1"/>
    <x v="8"/>
    <x v="810"/>
    <n v="35.783999999999999"/>
    <n v="7"/>
    <x v="6"/>
    <n v="-28.627200000000009"/>
  </r>
  <r>
    <n v="1098"/>
    <x v="529"/>
    <x v="2"/>
    <x v="402"/>
    <d v="2011-06-28T00:00:00"/>
    <x v="2"/>
    <x v="374"/>
    <s v="Noel Staavos"/>
    <x v="1"/>
    <s v="United States"/>
    <s v="Los Angeles"/>
    <x v="1"/>
    <n v="90049"/>
    <s v="West"/>
    <s v="FUR-TA-10004147"/>
    <x v="0"/>
    <x v="3"/>
    <x v="811"/>
    <n v="447.84"/>
    <n v="5"/>
    <x v="2"/>
    <n v="11.19599999999997"/>
  </r>
  <r>
    <n v="1099"/>
    <x v="530"/>
    <x v="0"/>
    <x v="403"/>
    <d v="2013-06-18T00:00:00"/>
    <x v="2"/>
    <x v="391"/>
    <s v="Paul Van Hugh"/>
    <x v="2"/>
    <s v="United States"/>
    <s v="San Francisco"/>
    <x v="1"/>
    <n v="94122"/>
    <s v="West"/>
    <s v="OFF-AR-10001545"/>
    <x v="1"/>
    <x v="6"/>
    <x v="812"/>
    <n v="7.04"/>
    <n v="4"/>
    <x v="0"/>
    <n v="2.0415999999999999"/>
  </r>
  <r>
    <n v="1100"/>
    <x v="530"/>
    <x v="0"/>
    <x v="403"/>
    <d v="2013-06-18T00:00:00"/>
    <x v="2"/>
    <x v="391"/>
    <s v="Paul Van Hugh"/>
    <x v="2"/>
    <s v="United States"/>
    <s v="San Francisco"/>
    <x v="1"/>
    <n v="94122"/>
    <s v="West"/>
    <s v="FUR-FU-10000206"/>
    <x v="0"/>
    <x v="5"/>
    <x v="392"/>
    <n v="8.73"/>
    <n v="3"/>
    <x v="0"/>
    <n v="4.1030999999999995"/>
  </r>
  <r>
    <n v="1101"/>
    <x v="530"/>
    <x v="0"/>
    <x v="403"/>
    <d v="2013-06-18T00:00:00"/>
    <x v="2"/>
    <x v="391"/>
    <s v="Paul Van Hugh"/>
    <x v="2"/>
    <s v="United States"/>
    <s v="San Francisco"/>
    <x v="1"/>
    <n v="94122"/>
    <s v="West"/>
    <s v="TEC-AC-10001013"/>
    <x v="2"/>
    <x v="11"/>
    <x v="813"/>
    <n v="29.29"/>
    <n v="1"/>
    <x v="0"/>
    <n v="9.6656999999999975"/>
  </r>
  <r>
    <n v="1102"/>
    <x v="530"/>
    <x v="0"/>
    <x v="403"/>
    <d v="2013-06-18T00:00:00"/>
    <x v="2"/>
    <x v="391"/>
    <s v="Paul Van Hugh"/>
    <x v="2"/>
    <s v="United States"/>
    <s v="San Francisco"/>
    <x v="1"/>
    <n v="94122"/>
    <s v="West"/>
    <s v="OFF-AR-10002255"/>
    <x v="1"/>
    <x v="6"/>
    <x v="814"/>
    <n v="8.64"/>
    <n v="3"/>
    <x v="0"/>
    <n v="2.5055999999999998"/>
  </r>
  <r>
    <n v="1103"/>
    <x v="531"/>
    <x v="3"/>
    <x v="81"/>
    <d v="2014-04-28T00:00:00"/>
    <x v="1"/>
    <x v="261"/>
    <s v="Resi Pölking"/>
    <x v="0"/>
    <s v="United States"/>
    <s v="Houston"/>
    <x v="5"/>
    <n v="77041"/>
    <s v="Central"/>
    <s v="OFF-BI-10004140"/>
    <x v="1"/>
    <x v="8"/>
    <x v="304"/>
    <n v="2.6939999999999995"/>
    <n v="3"/>
    <x v="3"/>
    <n v="-4.7145000000000028"/>
  </r>
  <r>
    <n v="1104"/>
    <x v="531"/>
    <x v="3"/>
    <x v="81"/>
    <d v="2014-04-28T00:00:00"/>
    <x v="1"/>
    <x v="261"/>
    <s v="Resi Pölking"/>
    <x v="0"/>
    <s v="United States"/>
    <s v="Houston"/>
    <x v="5"/>
    <n v="77041"/>
    <s v="Central"/>
    <s v="OFF-BI-10002049"/>
    <x v="1"/>
    <x v="8"/>
    <x v="758"/>
    <n v="2.9339999999999993"/>
    <n v="3"/>
    <x v="3"/>
    <n v="-4.9878000000000018"/>
  </r>
  <r>
    <n v="1105"/>
    <x v="532"/>
    <x v="0"/>
    <x v="147"/>
    <d v="2013-10-28T00:00:00"/>
    <x v="1"/>
    <x v="392"/>
    <s v="Neoma Murray"/>
    <x v="0"/>
    <s v="United States"/>
    <s v="Riverside"/>
    <x v="1"/>
    <n v="92503"/>
    <s v="West"/>
    <s v="OFF-PA-10001892"/>
    <x v="1"/>
    <x v="10"/>
    <x v="815"/>
    <n v="22.919999999999998"/>
    <n v="3"/>
    <x v="0"/>
    <n v="11.230799999999999"/>
  </r>
  <r>
    <n v="1106"/>
    <x v="533"/>
    <x v="0"/>
    <x v="258"/>
    <d v="2013-11-25T00:00:00"/>
    <x v="1"/>
    <x v="13"/>
    <s v="Eric Hoffmann"/>
    <x v="0"/>
    <s v="United States"/>
    <s v="Houston"/>
    <x v="5"/>
    <n v="77041"/>
    <s v="Central"/>
    <s v="OFF-ST-10000642"/>
    <x v="1"/>
    <x v="4"/>
    <x v="192"/>
    <n v="100.70400000000001"/>
    <n v="6"/>
    <x v="2"/>
    <n v="-16.36440000000001"/>
  </r>
  <r>
    <n v="1107"/>
    <x v="533"/>
    <x v="0"/>
    <x v="258"/>
    <d v="2013-11-25T00:00:00"/>
    <x v="1"/>
    <x v="13"/>
    <s v="Eric Hoffmann"/>
    <x v="0"/>
    <s v="United States"/>
    <s v="Houston"/>
    <x v="5"/>
    <n v="77041"/>
    <s v="Central"/>
    <s v="FUR-FU-10000206"/>
    <x v="0"/>
    <x v="5"/>
    <x v="392"/>
    <n v="2.3280000000000003"/>
    <n v="2"/>
    <x v="7"/>
    <n v="-0.75660000000000016"/>
  </r>
  <r>
    <n v="1108"/>
    <x v="533"/>
    <x v="0"/>
    <x v="258"/>
    <d v="2013-11-25T00:00:00"/>
    <x v="1"/>
    <x v="13"/>
    <s v="Eric Hoffmann"/>
    <x v="0"/>
    <s v="United States"/>
    <s v="Houston"/>
    <x v="5"/>
    <n v="77041"/>
    <s v="Central"/>
    <s v="OFF-BI-10003676"/>
    <x v="1"/>
    <x v="8"/>
    <x v="816"/>
    <n v="10.779999999999996"/>
    <n v="5"/>
    <x v="3"/>
    <n v="-17.248000000000008"/>
  </r>
  <r>
    <n v="1109"/>
    <x v="533"/>
    <x v="0"/>
    <x v="258"/>
    <d v="2013-11-25T00:00:00"/>
    <x v="1"/>
    <x v="13"/>
    <s v="Eric Hoffmann"/>
    <x v="0"/>
    <s v="United States"/>
    <s v="Houston"/>
    <x v="5"/>
    <n v="77041"/>
    <s v="Central"/>
    <s v="OFF-FA-10003495"/>
    <x v="1"/>
    <x v="13"/>
    <x v="33"/>
    <n v="58.368000000000009"/>
    <n v="12"/>
    <x v="2"/>
    <n v="21.888000000000002"/>
  </r>
  <r>
    <n v="1110"/>
    <x v="533"/>
    <x v="0"/>
    <x v="258"/>
    <d v="2013-11-25T00:00:00"/>
    <x v="1"/>
    <x v="13"/>
    <s v="Eric Hoffmann"/>
    <x v="0"/>
    <s v="United States"/>
    <s v="Houston"/>
    <x v="5"/>
    <n v="77041"/>
    <s v="Central"/>
    <s v="OFF-EN-10003798"/>
    <x v="1"/>
    <x v="12"/>
    <x v="817"/>
    <n v="40.968000000000004"/>
    <n v="3"/>
    <x v="2"/>
    <n v="13.826699999999999"/>
  </r>
  <r>
    <n v="1111"/>
    <x v="533"/>
    <x v="0"/>
    <x v="258"/>
    <d v="2013-11-25T00:00:00"/>
    <x v="1"/>
    <x v="13"/>
    <s v="Eric Hoffmann"/>
    <x v="0"/>
    <s v="United States"/>
    <s v="Houston"/>
    <x v="5"/>
    <n v="77041"/>
    <s v="Central"/>
    <s v="TEC-PH-10003589"/>
    <x v="2"/>
    <x v="7"/>
    <x v="818"/>
    <n v="71.959999999999994"/>
    <n v="5"/>
    <x v="2"/>
    <n v="25.185999999999996"/>
  </r>
  <r>
    <n v="1112"/>
    <x v="533"/>
    <x v="0"/>
    <x v="258"/>
    <d v="2013-11-25T00:00:00"/>
    <x v="1"/>
    <x v="13"/>
    <s v="Eric Hoffmann"/>
    <x v="0"/>
    <s v="United States"/>
    <s v="Houston"/>
    <x v="5"/>
    <n v="77041"/>
    <s v="Central"/>
    <s v="OFF-PA-10004735"/>
    <x v="1"/>
    <x v="10"/>
    <x v="819"/>
    <n v="10.368000000000002"/>
    <n v="2"/>
    <x v="2"/>
    <n v="3.6288"/>
  </r>
  <r>
    <n v="1113"/>
    <x v="533"/>
    <x v="0"/>
    <x v="258"/>
    <d v="2013-11-25T00:00:00"/>
    <x v="1"/>
    <x v="13"/>
    <s v="Eric Hoffmann"/>
    <x v="0"/>
    <s v="United States"/>
    <s v="Houston"/>
    <x v="5"/>
    <n v="77041"/>
    <s v="Central"/>
    <s v="OFF-BI-10002609"/>
    <x v="1"/>
    <x v="8"/>
    <x v="98"/>
    <n v="1.1919999999999997"/>
    <n v="2"/>
    <x v="3"/>
    <n v="-2.0264000000000002"/>
  </r>
  <r>
    <n v="1114"/>
    <x v="534"/>
    <x v="3"/>
    <x v="404"/>
    <d v="2014-12-24T00:00:00"/>
    <x v="0"/>
    <x v="154"/>
    <s v="Russell Applegate"/>
    <x v="0"/>
    <s v="United States"/>
    <s v="Encinitas"/>
    <x v="1"/>
    <n v="92024"/>
    <s v="West"/>
    <s v="OFF-BI-10003364"/>
    <x v="1"/>
    <x v="8"/>
    <x v="698"/>
    <n v="46.672000000000004"/>
    <n v="2"/>
    <x v="2"/>
    <n v="16.3352"/>
  </r>
  <r>
    <n v="1115"/>
    <x v="534"/>
    <x v="3"/>
    <x v="404"/>
    <d v="2014-12-24T00:00:00"/>
    <x v="0"/>
    <x v="154"/>
    <s v="Russell Applegate"/>
    <x v="0"/>
    <s v="United States"/>
    <s v="Encinitas"/>
    <x v="1"/>
    <n v="92024"/>
    <s v="West"/>
    <s v="FUR-BO-10002206"/>
    <x v="0"/>
    <x v="0"/>
    <x v="820"/>
    <n v="119.83299999999998"/>
    <n v="1"/>
    <x v="11"/>
    <n v="-12.688200000000002"/>
  </r>
  <r>
    <n v="1116"/>
    <x v="534"/>
    <x v="3"/>
    <x v="404"/>
    <d v="2014-12-24T00:00:00"/>
    <x v="0"/>
    <x v="154"/>
    <s v="Russell Applegate"/>
    <x v="0"/>
    <s v="United States"/>
    <s v="Encinitas"/>
    <x v="1"/>
    <n v="92024"/>
    <s v="West"/>
    <s v="TEC-AC-10003610"/>
    <x v="2"/>
    <x v="11"/>
    <x v="598"/>
    <n v="119.98"/>
    <n v="2"/>
    <x v="0"/>
    <n v="57.590400000000002"/>
  </r>
  <r>
    <n v="1117"/>
    <x v="535"/>
    <x v="0"/>
    <x v="405"/>
    <d v="2013-07-25T00:00:00"/>
    <x v="0"/>
    <x v="393"/>
    <s v="Dionis Lloyd"/>
    <x v="1"/>
    <s v="United States"/>
    <s v="San Francisco"/>
    <x v="1"/>
    <n v="94110"/>
    <s v="West"/>
    <s v="OFF-LA-10003766"/>
    <x v="1"/>
    <x v="2"/>
    <x v="360"/>
    <n v="6.3"/>
    <n v="2"/>
    <x v="0"/>
    <n v="3.024"/>
  </r>
  <r>
    <n v="1118"/>
    <x v="536"/>
    <x v="1"/>
    <x v="406"/>
    <d v="2012-09-08T00:00:00"/>
    <x v="1"/>
    <x v="394"/>
    <s v="Christine Sundaresam"/>
    <x v="0"/>
    <s v="United States"/>
    <s v="Roswell"/>
    <x v="32"/>
    <n v="30076"/>
    <s v="South"/>
    <s v="OFF-PA-10001970"/>
    <x v="1"/>
    <x v="10"/>
    <x v="361"/>
    <n v="279.89999999999998"/>
    <n v="5"/>
    <x v="0"/>
    <n v="137.15100000000001"/>
  </r>
  <r>
    <n v="1119"/>
    <x v="536"/>
    <x v="1"/>
    <x v="406"/>
    <d v="2012-09-08T00:00:00"/>
    <x v="1"/>
    <x v="394"/>
    <s v="Christine Sundaresam"/>
    <x v="0"/>
    <s v="United States"/>
    <s v="Roswell"/>
    <x v="32"/>
    <n v="30076"/>
    <s v="South"/>
    <s v="TEC-AC-10002049"/>
    <x v="2"/>
    <x v="11"/>
    <x v="688"/>
    <n v="619.94999999999993"/>
    <n v="5"/>
    <x v="0"/>
    <n v="111.59099999999995"/>
  </r>
  <r>
    <n v="1120"/>
    <x v="536"/>
    <x v="1"/>
    <x v="406"/>
    <d v="2012-09-08T00:00:00"/>
    <x v="1"/>
    <x v="394"/>
    <s v="Christine Sundaresam"/>
    <x v="0"/>
    <s v="United States"/>
    <s v="Roswell"/>
    <x v="32"/>
    <n v="30076"/>
    <s v="South"/>
    <s v="OFF-PA-10000141"/>
    <x v="1"/>
    <x v="10"/>
    <x v="821"/>
    <n v="4.3600000000000003"/>
    <n v="2"/>
    <x v="0"/>
    <n v="2.0491999999999999"/>
  </r>
  <r>
    <n v="1121"/>
    <x v="536"/>
    <x v="1"/>
    <x v="406"/>
    <d v="2012-09-08T00:00:00"/>
    <x v="1"/>
    <x v="394"/>
    <s v="Christine Sundaresam"/>
    <x v="0"/>
    <s v="United States"/>
    <s v="Roswell"/>
    <x v="32"/>
    <n v="30076"/>
    <s v="South"/>
    <s v="OFF-EN-10004459"/>
    <x v="1"/>
    <x v="12"/>
    <x v="655"/>
    <n v="15.28"/>
    <n v="2"/>
    <x v="0"/>
    <n v="7.4871999999999996"/>
  </r>
  <r>
    <n v="1122"/>
    <x v="537"/>
    <x v="2"/>
    <x v="407"/>
    <d v="2011-01-27T00:00:00"/>
    <x v="1"/>
    <x v="332"/>
    <s v="Hunter Lopez"/>
    <x v="0"/>
    <s v="United States"/>
    <s v="Jonesboro"/>
    <x v="36"/>
    <n v="72401"/>
    <s v="South"/>
    <s v="TEC-PH-10001061"/>
    <x v="2"/>
    <x v="7"/>
    <x v="822"/>
    <n v="699.93"/>
    <n v="7"/>
    <x v="0"/>
    <n v="181.98179999999999"/>
  </r>
  <r>
    <n v="1123"/>
    <x v="537"/>
    <x v="2"/>
    <x v="407"/>
    <d v="2011-01-27T00:00:00"/>
    <x v="1"/>
    <x v="332"/>
    <s v="Hunter Lopez"/>
    <x v="0"/>
    <s v="United States"/>
    <s v="Jonesboro"/>
    <x v="36"/>
    <n v="72401"/>
    <s v="South"/>
    <s v="OFF-AR-10002375"/>
    <x v="1"/>
    <x v="6"/>
    <x v="823"/>
    <n v="22.959999999999997"/>
    <n v="7"/>
    <x v="0"/>
    <n v="6.6583999999999968"/>
  </r>
  <r>
    <n v="1124"/>
    <x v="537"/>
    <x v="2"/>
    <x v="407"/>
    <d v="2011-01-27T00:00:00"/>
    <x v="1"/>
    <x v="332"/>
    <s v="Hunter Lopez"/>
    <x v="0"/>
    <s v="United States"/>
    <s v="Jonesboro"/>
    <x v="36"/>
    <n v="72401"/>
    <s v="South"/>
    <s v="FUR-FU-10003194"/>
    <x v="0"/>
    <x v="5"/>
    <x v="76"/>
    <n v="38.6"/>
    <n v="4"/>
    <x v="0"/>
    <n v="11.579999999999998"/>
  </r>
  <r>
    <n v="1125"/>
    <x v="537"/>
    <x v="2"/>
    <x v="407"/>
    <d v="2011-01-27T00:00:00"/>
    <x v="1"/>
    <x v="332"/>
    <s v="Hunter Lopez"/>
    <x v="0"/>
    <s v="United States"/>
    <s v="Jonesboro"/>
    <x v="36"/>
    <n v="72401"/>
    <s v="South"/>
    <s v="OFF-AR-10003811"/>
    <x v="1"/>
    <x v="6"/>
    <x v="449"/>
    <n v="6.63"/>
    <n v="3"/>
    <x v="0"/>
    <n v="1.7901"/>
  </r>
  <r>
    <n v="1126"/>
    <x v="537"/>
    <x v="2"/>
    <x v="407"/>
    <d v="2011-01-27T00:00:00"/>
    <x v="1"/>
    <x v="332"/>
    <s v="Hunter Lopez"/>
    <x v="0"/>
    <s v="United States"/>
    <s v="Jonesboro"/>
    <x v="36"/>
    <n v="72401"/>
    <s v="South"/>
    <s v="OFF-EN-10001539"/>
    <x v="1"/>
    <x v="12"/>
    <x v="33"/>
    <n v="23.34"/>
    <n v="3"/>
    <x v="0"/>
    <n v="10.969799999999999"/>
  </r>
  <r>
    <n v="1127"/>
    <x v="537"/>
    <x v="2"/>
    <x v="407"/>
    <d v="2011-01-27T00:00:00"/>
    <x v="1"/>
    <x v="332"/>
    <s v="Hunter Lopez"/>
    <x v="0"/>
    <s v="United States"/>
    <s v="Jonesboro"/>
    <x v="36"/>
    <n v="72401"/>
    <s v="South"/>
    <s v="FUR-CH-10002331"/>
    <x v="0"/>
    <x v="1"/>
    <x v="402"/>
    <n v="1067.94"/>
    <n v="3"/>
    <x v="0"/>
    <n v="224.2673999999999"/>
  </r>
  <r>
    <n v="1128"/>
    <x v="538"/>
    <x v="1"/>
    <x v="56"/>
    <d v="2012-03-07T00:00:00"/>
    <x v="1"/>
    <x v="50"/>
    <s v="Pete Armstrong"/>
    <x v="2"/>
    <s v="United States"/>
    <s v="Richmond"/>
    <x v="14"/>
    <n v="47374"/>
    <s v="Central"/>
    <s v="OFF-AR-10003156"/>
    <x v="1"/>
    <x v="6"/>
    <x v="396"/>
    <n v="10.16"/>
    <n v="1"/>
    <x v="0"/>
    <n v="2.6416000000000004"/>
  </r>
  <r>
    <n v="1129"/>
    <x v="538"/>
    <x v="1"/>
    <x v="56"/>
    <d v="2012-03-07T00:00:00"/>
    <x v="1"/>
    <x v="50"/>
    <s v="Pete Armstrong"/>
    <x v="2"/>
    <s v="United States"/>
    <s v="Richmond"/>
    <x v="14"/>
    <n v="47374"/>
    <s v="Central"/>
    <s v="OFF-EN-10001532"/>
    <x v="1"/>
    <x v="12"/>
    <x v="613"/>
    <n v="101.88"/>
    <n v="6"/>
    <x v="0"/>
    <n v="50.94"/>
  </r>
  <r>
    <n v="1130"/>
    <x v="539"/>
    <x v="0"/>
    <x v="408"/>
    <d v="2013-04-17T00:00:00"/>
    <x v="1"/>
    <x v="205"/>
    <s v="Brian Dahlen"/>
    <x v="0"/>
    <s v="United States"/>
    <s v="Springfield"/>
    <x v="17"/>
    <n v="22153"/>
    <s v="South"/>
    <s v="FUR-TA-10004086"/>
    <x v="0"/>
    <x v="3"/>
    <x v="824"/>
    <n v="343.92"/>
    <n v="4"/>
    <x v="0"/>
    <n v="75.662399999999991"/>
  </r>
  <r>
    <n v="1131"/>
    <x v="539"/>
    <x v="0"/>
    <x v="408"/>
    <d v="2013-04-17T00:00:00"/>
    <x v="1"/>
    <x v="205"/>
    <s v="Brian Dahlen"/>
    <x v="0"/>
    <s v="United States"/>
    <s v="Springfield"/>
    <x v="17"/>
    <n v="22153"/>
    <s v="South"/>
    <s v="OFF-PA-10000100"/>
    <x v="1"/>
    <x v="10"/>
    <x v="825"/>
    <n v="40.99"/>
    <n v="1"/>
    <x v="0"/>
    <n v="20.085100000000001"/>
  </r>
  <r>
    <n v="1132"/>
    <x v="539"/>
    <x v="0"/>
    <x v="408"/>
    <d v="2013-04-17T00:00:00"/>
    <x v="1"/>
    <x v="205"/>
    <s v="Brian Dahlen"/>
    <x v="0"/>
    <s v="United States"/>
    <s v="Springfield"/>
    <x v="17"/>
    <n v="22153"/>
    <s v="South"/>
    <s v="OFF-EN-10002500"/>
    <x v="1"/>
    <x v="12"/>
    <x v="118"/>
    <n v="63.9"/>
    <n v="5"/>
    <x v="0"/>
    <n v="28.754999999999995"/>
  </r>
  <r>
    <n v="1133"/>
    <x v="540"/>
    <x v="0"/>
    <x v="409"/>
    <d v="2013-12-08T00:00:00"/>
    <x v="2"/>
    <x v="55"/>
    <s v="Greg Guthrie"/>
    <x v="1"/>
    <s v="United States"/>
    <s v="Antioch"/>
    <x v="1"/>
    <n v="94509"/>
    <s v="West"/>
    <s v="OFF-PA-10004100"/>
    <x v="1"/>
    <x v="10"/>
    <x v="257"/>
    <n v="19.440000000000001"/>
    <n v="3"/>
    <x v="0"/>
    <n v="9.3312000000000008"/>
  </r>
  <r>
    <n v="1134"/>
    <x v="541"/>
    <x v="0"/>
    <x v="410"/>
    <d v="2013-06-10T00:00:00"/>
    <x v="1"/>
    <x v="185"/>
    <s v="Joni Sundaresam"/>
    <x v="2"/>
    <s v="United States"/>
    <s v="Philadelphia"/>
    <x v="9"/>
    <n v="19134"/>
    <s v="East"/>
    <s v="OFF-ST-10003479"/>
    <x v="1"/>
    <x v="4"/>
    <x v="41"/>
    <n v="124.608"/>
    <n v="4"/>
    <x v="2"/>
    <n v="-23.364000000000019"/>
  </r>
  <r>
    <n v="1135"/>
    <x v="541"/>
    <x v="0"/>
    <x v="410"/>
    <d v="2013-06-10T00:00:00"/>
    <x v="1"/>
    <x v="185"/>
    <s v="Joni Sundaresam"/>
    <x v="2"/>
    <s v="United States"/>
    <s v="Philadelphia"/>
    <x v="9"/>
    <n v="19134"/>
    <s v="East"/>
    <s v="OFF-LA-10000973"/>
    <x v="1"/>
    <x v="2"/>
    <x v="826"/>
    <n v="7.5600000000000005"/>
    <n v="3"/>
    <x v="2"/>
    <n v="2.6459999999999995"/>
  </r>
  <r>
    <n v="1136"/>
    <x v="542"/>
    <x v="0"/>
    <x v="25"/>
    <d v="2013-12-12T00:00:00"/>
    <x v="3"/>
    <x v="235"/>
    <s v="Lena Radford"/>
    <x v="0"/>
    <s v="United States"/>
    <s v="Homestead"/>
    <x v="2"/>
    <n v="33030"/>
    <s v="South"/>
    <s v="OFF-ST-10001476"/>
    <x v="1"/>
    <x v="4"/>
    <x v="827"/>
    <n v="85.224000000000004"/>
    <n v="3"/>
    <x v="2"/>
    <n v="7.4571000000000041"/>
  </r>
  <r>
    <n v="1137"/>
    <x v="543"/>
    <x v="0"/>
    <x v="396"/>
    <d v="2013-11-16T00:00:00"/>
    <x v="0"/>
    <x v="395"/>
    <s v="Frank Hawley"/>
    <x v="1"/>
    <s v="United States"/>
    <s v="La Porte"/>
    <x v="14"/>
    <n v="46350"/>
    <s v="Central"/>
    <s v="OFF-EN-10002831"/>
    <x v="1"/>
    <x v="12"/>
    <x v="828"/>
    <n v="287.52"/>
    <n v="8"/>
    <x v="0"/>
    <n v="129.38399999999999"/>
  </r>
  <r>
    <n v="1138"/>
    <x v="543"/>
    <x v="0"/>
    <x v="396"/>
    <d v="2013-11-16T00:00:00"/>
    <x v="0"/>
    <x v="395"/>
    <s v="Frank Hawley"/>
    <x v="1"/>
    <s v="United States"/>
    <s v="La Porte"/>
    <x v="14"/>
    <n v="46350"/>
    <s v="Central"/>
    <s v="OFF-AP-10002350"/>
    <x v="1"/>
    <x v="9"/>
    <x v="545"/>
    <n v="37.68"/>
    <n v="2"/>
    <x v="0"/>
    <n v="10.5504"/>
  </r>
  <r>
    <n v="1139"/>
    <x v="543"/>
    <x v="0"/>
    <x v="396"/>
    <d v="2013-11-16T00:00:00"/>
    <x v="0"/>
    <x v="395"/>
    <s v="Frank Hawley"/>
    <x v="1"/>
    <s v="United States"/>
    <s v="La Porte"/>
    <x v="14"/>
    <n v="46350"/>
    <s v="Central"/>
    <s v="OFF-PA-10001763"/>
    <x v="1"/>
    <x v="10"/>
    <x v="829"/>
    <n v="19.98"/>
    <n v="2"/>
    <x v="0"/>
    <n v="8.9909999999999997"/>
  </r>
  <r>
    <n v="1140"/>
    <x v="543"/>
    <x v="0"/>
    <x v="396"/>
    <d v="2013-11-16T00:00:00"/>
    <x v="0"/>
    <x v="395"/>
    <s v="Frank Hawley"/>
    <x v="1"/>
    <s v="United States"/>
    <s v="La Porte"/>
    <x v="14"/>
    <n v="46350"/>
    <s v="Central"/>
    <s v="OFF-AR-10003394"/>
    <x v="1"/>
    <x v="6"/>
    <x v="496"/>
    <n v="20.58"/>
    <n v="7"/>
    <x v="0"/>
    <n v="5.5566000000000004"/>
  </r>
  <r>
    <n v="1141"/>
    <x v="543"/>
    <x v="0"/>
    <x v="396"/>
    <d v="2013-11-16T00:00:00"/>
    <x v="0"/>
    <x v="395"/>
    <s v="Frank Hawley"/>
    <x v="1"/>
    <s v="United States"/>
    <s v="La Porte"/>
    <x v="14"/>
    <n v="46350"/>
    <s v="Central"/>
    <s v="OFF-BI-10002072"/>
    <x v="1"/>
    <x v="8"/>
    <x v="830"/>
    <n v="17.38"/>
    <n v="2"/>
    <x v="0"/>
    <n v="8.69"/>
  </r>
  <r>
    <n v="1142"/>
    <x v="544"/>
    <x v="2"/>
    <x v="411"/>
    <d v="2011-10-03T00:00:00"/>
    <x v="1"/>
    <x v="275"/>
    <s v="Arthur Prichep"/>
    <x v="0"/>
    <s v="United States"/>
    <s v="Los Angeles"/>
    <x v="1"/>
    <n v="90045"/>
    <s v="West"/>
    <s v="FUR-FU-10004188"/>
    <x v="0"/>
    <x v="5"/>
    <x v="734"/>
    <n v="204.6"/>
    <n v="2"/>
    <x v="0"/>
    <n v="53.195999999999998"/>
  </r>
  <r>
    <n v="1143"/>
    <x v="544"/>
    <x v="2"/>
    <x v="411"/>
    <d v="2011-10-03T00:00:00"/>
    <x v="1"/>
    <x v="275"/>
    <s v="Arthur Prichep"/>
    <x v="0"/>
    <s v="United States"/>
    <s v="Los Angeles"/>
    <x v="1"/>
    <n v="90045"/>
    <s v="West"/>
    <s v="OFF-FA-10001561"/>
    <x v="1"/>
    <x v="13"/>
    <x v="831"/>
    <n v="8.7200000000000006"/>
    <n v="4"/>
    <x v="0"/>
    <n v="2.8776000000000002"/>
  </r>
  <r>
    <n v="1144"/>
    <x v="544"/>
    <x v="2"/>
    <x v="411"/>
    <d v="2011-10-03T00:00:00"/>
    <x v="1"/>
    <x v="275"/>
    <s v="Arthur Prichep"/>
    <x v="0"/>
    <s v="United States"/>
    <s v="Los Angeles"/>
    <x v="1"/>
    <n v="90045"/>
    <s v="West"/>
    <s v="OFF-PA-10002105"/>
    <x v="1"/>
    <x v="10"/>
    <x v="269"/>
    <n v="6.48"/>
    <n v="1"/>
    <x v="0"/>
    <n v="3.1104000000000003"/>
  </r>
  <r>
    <n v="1145"/>
    <x v="544"/>
    <x v="2"/>
    <x v="411"/>
    <d v="2011-10-03T00:00:00"/>
    <x v="1"/>
    <x v="275"/>
    <s v="Arthur Prichep"/>
    <x v="0"/>
    <s v="United States"/>
    <s v="Los Angeles"/>
    <x v="1"/>
    <n v="90045"/>
    <s v="West"/>
    <s v="TEC-MA-10004241"/>
    <x v="2"/>
    <x v="15"/>
    <x v="832"/>
    <n v="686.32"/>
    <n v="2"/>
    <x v="2"/>
    <n v="223.05399999999995"/>
  </r>
  <r>
    <n v="1146"/>
    <x v="544"/>
    <x v="2"/>
    <x v="411"/>
    <d v="2011-10-03T00:00:00"/>
    <x v="1"/>
    <x v="275"/>
    <s v="Arthur Prichep"/>
    <x v="0"/>
    <s v="United States"/>
    <s v="Los Angeles"/>
    <x v="1"/>
    <n v="90045"/>
    <s v="West"/>
    <s v="OFF-ST-10004340"/>
    <x v="1"/>
    <x v="4"/>
    <x v="809"/>
    <n v="62.18"/>
    <n v="1"/>
    <x v="0"/>
    <n v="16.788600000000002"/>
  </r>
  <r>
    <n v="1147"/>
    <x v="545"/>
    <x v="1"/>
    <x v="388"/>
    <d v="2012-04-04T00:00:00"/>
    <x v="3"/>
    <x v="396"/>
    <s v="Nat Carroll"/>
    <x v="0"/>
    <s v="United States"/>
    <s v="Lansing"/>
    <x v="12"/>
    <n v="48911"/>
    <s v="Central"/>
    <s v="OFF-AP-10003849"/>
    <x v="1"/>
    <x v="9"/>
    <x v="833"/>
    <n v="644.07600000000002"/>
    <n v="2"/>
    <x v="9"/>
    <n v="107.34599999999996"/>
  </r>
  <r>
    <n v="1148"/>
    <x v="545"/>
    <x v="1"/>
    <x v="388"/>
    <d v="2012-04-04T00:00:00"/>
    <x v="3"/>
    <x v="396"/>
    <s v="Nat Carroll"/>
    <x v="0"/>
    <s v="United States"/>
    <s v="Lansing"/>
    <x v="12"/>
    <n v="48911"/>
    <s v="Central"/>
    <s v="OFF-FA-10000735"/>
    <x v="1"/>
    <x v="13"/>
    <x v="33"/>
    <n v="5.84"/>
    <n v="2"/>
    <x v="0"/>
    <n v="2.6279999999999997"/>
  </r>
  <r>
    <n v="1149"/>
    <x v="545"/>
    <x v="1"/>
    <x v="388"/>
    <d v="2012-04-04T00:00:00"/>
    <x v="3"/>
    <x v="396"/>
    <s v="Nat Carroll"/>
    <x v="0"/>
    <s v="United States"/>
    <s v="Lansing"/>
    <x v="12"/>
    <n v="48911"/>
    <s v="Central"/>
    <s v="OFF-BI-10003350"/>
    <x v="1"/>
    <x v="8"/>
    <x v="834"/>
    <n v="12.76"/>
    <n v="2"/>
    <x v="0"/>
    <n v="5.8695999999999993"/>
  </r>
  <r>
    <n v="1150"/>
    <x v="545"/>
    <x v="1"/>
    <x v="388"/>
    <d v="2012-04-04T00:00:00"/>
    <x v="3"/>
    <x v="396"/>
    <s v="Nat Carroll"/>
    <x v="0"/>
    <s v="United States"/>
    <s v="Lansing"/>
    <x v="12"/>
    <n v="48911"/>
    <s v="Central"/>
    <s v="TEC-PH-10000307"/>
    <x v="2"/>
    <x v="7"/>
    <x v="835"/>
    <n v="10.95"/>
    <n v="1"/>
    <x v="0"/>
    <n v="0.43799999999999883"/>
  </r>
  <r>
    <n v="1151"/>
    <x v="545"/>
    <x v="1"/>
    <x v="388"/>
    <d v="2012-04-04T00:00:00"/>
    <x v="3"/>
    <x v="396"/>
    <s v="Nat Carroll"/>
    <x v="0"/>
    <s v="United States"/>
    <s v="Lansing"/>
    <x v="12"/>
    <n v="48911"/>
    <s v="Central"/>
    <s v="TEC-CO-10004202"/>
    <x v="2"/>
    <x v="16"/>
    <x v="836"/>
    <n v="599.98"/>
    <n v="2"/>
    <x v="0"/>
    <n v="209.99299999999999"/>
  </r>
  <r>
    <n v="1152"/>
    <x v="546"/>
    <x v="1"/>
    <x v="412"/>
    <d v="2012-05-14T00:00:00"/>
    <x v="1"/>
    <x v="118"/>
    <s v="Claudia Bergmann"/>
    <x v="1"/>
    <s v="United States"/>
    <s v="Cuyahoga Falls"/>
    <x v="24"/>
    <n v="44221"/>
    <s v="East"/>
    <s v="FUR-FU-10001852"/>
    <x v="0"/>
    <x v="5"/>
    <x v="837"/>
    <n v="8.3520000000000003"/>
    <n v="6"/>
    <x v="2"/>
    <n v="1.2527999999999997"/>
  </r>
  <r>
    <n v="1153"/>
    <x v="547"/>
    <x v="3"/>
    <x v="413"/>
    <d v="2014-01-07T00:00:00"/>
    <x v="1"/>
    <x v="126"/>
    <s v="Kelly Lampkin"/>
    <x v="1"/>
    <s v="United States"/>
    <s v="Reno"/>
    <x v="33"/>
    <n v="89502"/>
    <s v="West"/>
    <s v="OFF-AR-10003759"/>
    <x v="1"/>
    <x v="6"/>
    <x v="838"/>
    <n v="3.64"/>
    <n v="2"/>
    <x v="0"/>
    <n v="1.6379999999999999"/>
  </r>
  <r>
    <n v="1154"/>
    <x v="547"/>
    <x v="3"/>
    <x v="413"/>
    <d v="2014-01-07T00:00:00"/>
    <x v="1"/>
    <x v="126"/>
    <s v="Kelly Lampkin"/>
    <x v="1"/>
    <s v="United States"/>
    <s v="Reno"/>
    <x v="33"/>
    <n v="89502"/>
    <s v="West"/>
    <s v="OFF-BI-10003984"/>
    <x v="1"/>
    <x v="8"/>
    <x v="690"/>
    <n v="159.768"/>
    <n v="7"/>
    <x v="2"/>
    <n v="53.921700000000008"/>
  </r>
  <r>
    <n v="1155"/>
    <x v="548"/>
    <x v="2"/>
    <x v="414"/>
    <d v="2011-12-21T00:00:00"/>
    <x v="2"/>
    <x v="390"/>
    <s v="Penelope Sewall"/>
    <x v="2"/>
    <s v="United States"/>
    <s v="Harrisonburg"/>
    <x v="17"/>
    <n v="22801"/>
    <s v="South"/>
    <s v="OFF-ST-10004337"/>
    <x v="1"/>
    <x v="4"/>
    <x v="839"/>
    <n v="122.48"/>
    <n v="2"/>
    <x v="0"/>
    <n v="0"/>
  </r>
  <r>
    <n v="1156"/>
    <x v="548"/>
    <x v="2"/>
    <x v="414"/>
    <d v="2011-12-21T00:00:00"/>
    <x v="2"/>
    <x v="390"/>
    <s v="Penelope Sewall"/>
    <x v="2"/>
    <s v="United States"/>
    <s v="Harrisonburg"/>
    <x v="17"/>
    <n v="22801"/>
    <s v="South"/>
    <s v="FUR-TA-10001932"/>
    <x v="0"/>
    <x v="3"/>
    <x v="840"/>
    <n v="2244.48"/>
    <n v="7"/>
    <x v="0"/>
    <n v="493.78559999999993"/>
  </r>
  <r>
    <n v="1157"/>
    <x v="548"/>
    <x v="2"/>
    <x v="414"/>
    <d v="2011-12-21T00:00:00"/>
    <x v="2"/>
    <x v="390"/>
    <s v="Penelope Sewall"/>
    <x v="2"/>
    <s v="United States"/>
    <s v="Harrisonburg"/>
    <x v="17"/>
    <n v="22801"/>
    <s v="South"/>
    <s v="OFF-BI-10003982"/>
    <x v="1"/>
    <x v="8"/>
    <x v="346"/>
    <n v="62.31"/>
    <n v="3"/>
    <x v="0"/>
    <n v="29.285699999999999"/>
  </r>
  <r>
    <n v="1158"/>
    <x v="548"/>
    <x v="2"/>
    <x v="414"/>
    <d v="2011-12-21T00:00:00"/>
    <x v="2"/>
    <x v="390"/>
    <s v="Penelope Sewall"/>
    <x v="2"/>
    <s v="United States"/>
    <s v="Harrisonburg"/>
    <x v="17"/>
    <n v="22801"/>
    <s v="South"/>
    <s v="FUR-TA-10000617"/>
    <x v="0"/>
    <x v="3"/>
    <x v="338"/>
    <n v="455.1"/>
    <n v="2"/>
    <x v="0"/>
    <n v="100.12200000000001"/>
  </r>
  <r>
    <n v="1159"/>
    <x v="549"/>
    <x v="0"/>
    <x v="415"/>
    <d v="2013-07-08T00:00:00"/>
    <x v="0"/>
    <x v="334"/>
    <s v="George Bell"/>
    <x v="1"/>
    <s v="United States"/>
    <s v="Los Angeles"/>
    <x v="1"/>
    <n v="90004"/>
    <s v="West"/>
    <s v="FUR-CH-10002126"/>
    <x v="0"/>
    <x v="1"/>
    <x v="841"/>
    <n v="195.184"/>
    <n v="1"/>
    <x v="2"/>
    <n v="19.518400000000007"/>
  </r>
  <r>
    <n v="1160"/>
    <x v="550"/>
    <x v="3"/>
    <x v="222"/>
    <d v="2014-07-05T00:00:00"/>
    <x v="1"/>
    <x v="397"/>
    <s v="Alex Avila"/>
    <x v="0"/>
    <s v="United States"/>
    <s v="Minneapolis"/>
    <x v="11"/>
    <n v="55407"/>
    <s v="Central"/>
    <s v="OFF-AP-10000576"/>
    <x v="1"/>
    <x v="9"/>
    <x v="842"/>
    <n v="362.94"/>
    <n v="3"/>
    <x v="0"/>
    <n v="90.735000000000014"/>
  </r>
  <r>
    <n v="1161"/>
    <x v="550"/>
    <x v="3"/>
    <x v="222"/>
    <d v="2014-07-05T00:00:00"/>
    <x v="1"/>
    <x v="397"/>
    <s v="Alex Avila"/>
    <x v="0"/>
    <s v="United States"/>
    <s v="Minneapolis"/>
    <x v="11"/>
    <n v="55407"/>
    <s v="Central"/>
    <s v="OFF-BI-10004654"/>
    <x v="1"/>
    <x v="8"/>
    <x v="68"/>
    <n v="11.54"/>
    <n v="2"/>
    <x v="0"/>
    <n v="5.77"/>
  </r>
  <r>
    <n v="1162"/>
    <x v="551"/>
    <x v="2"/>
    <x v="416"/>
    <d v="2011-09-05T00:00:00"/>
    <x v="0"/>
    <x v="398"/>
    <s v="Larry Tron"/>
    <x v="0"/>
    <s v="United States"/>
    <s v="Escondido"/>
    <x v="1"/>
    <n v="92025"/>
    <s v="West"/>
    <s v="OFF-AR-10004042"/>
    <x v="1"/>
    <x v="6"/>
    <x v="30"/>
    <n v="53.94"/>
    <n v="3"/>
    <x v="0"/>
    <n v="15.642599999999995"/>
  </r>
  <r>
    <n v="1163"/>
    <x v="552"/>
    <x v="2"/>
    <x v="223"/>
    <d v="2011-03-08T00:00:00"/>
    <x v="1"/>
    <x v="399"/>
    <s v="Anne Pryor"/>
    <x v="2"/>
    <s v="United States"/>
    <s v="New York City"/>
    <x v="15"/>
    <n v="10035"/>
    <s v="East"/>
    <s v="TEC-PH-10004700"/>
    <x v="2"/>
    <x v="7"/>
    <x v="843"/>
    <n v="9.99"/>
    <n v="1"/>
    <x v="0"/>
    <n v="4.5953999999999997"/>
  </r>
  <r>
    <n v="1164"/>
    <x v="552"/>
    <x v="2"/>
    <x v="223"/>
    <d v="2011-03-08T00:00:00"/>
    <x v="1"/>
    <x v="399"/>
    <s v="Anne Pryor"/>
    <x v="2"/>
    <s v="United States"/>
    <s v="New York City"/>
    <x v="15"/>
    <n v="10035"/>
    <s v="East"/>
    <s v="OFF-BI-10004593"/>
    <x v="1"/>
    <x v="8"/>
    <x v="267"/>
    <n v="125.76"/>
    <n v="3"/>
    <x v="2"/>
    <n v="40.872"/>
  </r>
  <r>
    <n v="1165"/>
    <x v="552"/>
    <x v="2"/>
    <x v="223"/>
    <d v="2011-03-08T00:00:00"/>
    <x v="1"/>
    <x v="399"/>
    <s v="Anne Pryor"/>
    <x v="2"/>
    <s v="United States"/>
    <s v="New York City"/>
    <x v="15"/>
    <n v="10035"/>
    <s v="East"/>
    <s v="OFF-BI-10003429"/>
    <x v="1"/>
    <x v="8"/>
    <x v="844"/>
    <n v="25.32"/>
    <n v="5"/>
    <x v="2"/>
    <n v="9.1785000000000014"/>
  </r>
  <r>
    <n v="1166"/>
    <x v="553"/>
    <x v="2"/>
    <x v="417"/>
    <d v="2011-05-08T00:00:00"/>
    <x v="1"/>
    <x v="400"/>
    <s v="Paul MacIntyre"/>
    <x v="0"/>
    <s v="United States"/>
    <s v="Jackson"/>
    <x v="12"/>
    <n v="49201"/>
    <s v="Central"/>
    <s v="OFF-BI-10001294"/>
    <x v="1"/>
    <x v="8"/>
    <x v="667"/>
    <n v="46.8"/>
    <n v="4"/>
    <x v="0"/>
    <n v="21.059999999999995"/>
  </r>
  <r>
    <n v="1167"/>
    <x v="554"/>
    <x v="1"/>
    <x v="121"/>
    <d v="2012-11-02T00:00:00"/>
    <x v="3"/>
    <x v="110"/>
    <s v="Kelly Collister"/>
    <x v="0"/>
    <s v="United States"/>
    <s v="Seattle"/>
    <x v="4"/>
    <n v="98115"/>
    <s v="West"/>
    <s v="TEC-AC-10001552"/>
    <x v="2"/>
    <x v="11"/>
    <x v="100"/>
    <n v="447.93"/>
    <n v="9"/>
    <x v="0"/>
    <n v="49.272299999999987"/>
  </r>
  <r>
    <n v="1168"/>
    <x v="555"/>
    <x v="3"/>
    <x v="166"/>
    <d v="2014-12-11T00:00:00"/>
    <x v="0"/>
    <x v="111"/>
    <s v="Delfina Latchford"/>
    <x v="0"/>
    <s v="United States"/>
    <s v="New York City"/>
    <x v="15"/>
    <n v="10035"/>
    <s v="East"/>
    <s v="FUR-FU-10004952"/>
    <x v="0"/>
    <x v="5"/>
    <x v="845"/>
    <n v="109.48"/>
    <n v="2"/>
    <x v="0"/>
    <n v="33.938800000000001"/>
  </r>
  <r>
    <n v="1169"/>
    <x v="555"/>
    <x v="3"/>
    <x v="166"/>
    <d v="2014-12-11T00:00:00"/>
    <x v="0"/>
    <x v="111"/>
    <s v="Delfina Latchford"/>
    <x v="0"/>
    <s v="United States"/>
    <s v="New York City"/>
    <x v="15"/>
    <n v="10035"/>
    <s v="East"/>
    <s v="OFF-ST-10004123"/>
    <x v="1"/>
    <x v="4"/>
    <x v="72"/>
    <n v="272.94"/>
    <n v="3"/>
    <x v="0"/>
    <n v="0"/>
  </r>
  <r>
    <n v="1170"/>
    <x v="555"/>
    <x v="3"/>
    <x v="166"/>
    <d v="2014-12-11T00:00:00"/>
    <x v="0"/>
    <x v="111"/>
    <s v="Delfina Latchford"/>
    <x v="0"/>
    <s v="United States"/>
    <s v="New York City"/>
    <x v="15"/>
    <n v="10035"/>
    <s v="East"/>
    <s v="OFF-PA-10003172"/>
    <x v="1"/>
    <x v="10"/>
    <x v="846"/>
    <n v="19.440000000000001"/>
    <n v="3"/>
    <x v="0"/>
    <n v="9.3312000000000008"/>
  </r>
  <r>
    <n v="1171"/>
    <x v="555"/>
    <x v="3"/>
    <x v="166"/>
    <d v="2014-12-11T00:00:00"/>
    <x v="0"/>
    <x v="111"/>
    <s v="Delfina Latchford"/>
    <x v="0"/>
    <s v="United States"/>
    <s v="New York City"/>
    <x v="15"/>
    <n v="10035"/>
    <s v="East"/>
    <s v="OFF-ST-10002352"/>
    <x v="1"/>
    <x v="4"/>
    <x v="847"/>
    <n v="31.92"/>
    <n v="4"/>
    <x v="0"/>
    <n v="8.299199999999999"/>
  </r>
  <r>
    <n v="1172"/>
    <x v="556"/>
    <x v="2"/>
    <x v="418"/>
    <d v="2011-03-14T00:00:00"/>
    <x v="1"/>
    <x v="349"/>
    <s v="Scott Williamson"/>
    <x v="0"/>
    <s v="United States"/>
    <s v="Royal Oak"/>
    <x v="12"/>
    <n v="48073"/>
    <s v="Central"/>
    <s v="OFF-PA-10002259"/>
    <x v="1"/>
    <x v="10"/>
    <x v="848"/>
    <n v="22.38"/>
    <n v="2"/>
    <x v="0"/>
    <n v="10.7424"/>
  </r>
  <r>
    <n v="1173"/>
    <x v="557"/>
    <x v="2"/>
    <x v="419"/>
    <d v="2011-04-25T00:00:00"/>
    <x v="1"/>
    <x v="211"/>
    <s v="Allen Armold"/>
    <x v="0"/>
    <s v="United States"/>
    <s v="Los Angeles"/>
    <x v="1"/>
    <n v="90008"/>
    <s v="West"/>
    <s v="OFF-BI-10002976"/>
    <x v="1"/>
    <x v="8"/>
    <x v="849"/>
    <n v="16.520000000000003"/>
    <n v="5"/>
    <x v="2"/>
    <n v="5.5754999999999999"/>
  </r>
  <r>
    <n v="1174"/>
    <x v="558"/>
    <x v="1"/>
    <x v="420"/>
    <d v="2012-10-26T00:00:00"/>
    <x v="1"/>
    <x v="299"/>
    <s v="Liz Thompson"/>
    <x v="0"/>
    <s v="United States"/>
    <s v="Bloomington"/>
    <x v="10"/>
    <n v="61701"/>
    <s v="Central"/>
    <s v="OFF-BI-10000301"/>
    <x v="1"/>
    <x v="8"/>
    <x v="619"/>
    <n v="5.1759999999999984"/>
    <n v="4"/>
    <x v="3"/>
    <n v="-7.7640000000000011"/>
  </r>
  <r>
    <n v="1175"/>
    <x v="559"/>
    <x v="1"/>
    <x v="421"/>
    <d v="2012-08-25T00:00:00"/>
    <x v="2"/>
    <x v="317"/>
    <s v="Dave Poirier"/>
    <x v="1"/>
    <s v="United States"/>
    <s v="New York City"/>
    <x v="15"/>
    <n v="10035"/>
    <s v="East"/>
    <s v="OFF-BI-10003694"/>
    <x v="1"/>
    <x v="8"/>
    <x v="850"/>
    <n v="50.112000000000002"/>
    <n v="6"/>
    <x v="2"/>
    <n v="16.2864"/>
  </r>
  <r>
    <n v="1176"/>
    <x v="560"/>
    <x v="0"/>
    <x v="48"/>
    <d v="2013-09-04T00:00:00"/>
    <x v="1"/>
    <x v="144"/>
    <s v="Adam Bellavance"/>
    <x v="2"/>
    <s v="United States"/>
    <s v="Concord"/>
    <x v="38"/>
    <n v="3301"/>
    <s v="East"/>
    <s v="OFF-SU-10000381"/>
    <x v="1"/>
    <x v="14"/>
    <x v="654"/>
    <n v="27.93"/>
    <n v="3"/>
    <x v="0"/>
    <n v="8.0996999999999986"/>
  </r>
  <r>
    <n v="1177"/>
    <x v="561"/>
    <x v="2"/>
    <x v="422"/>
    <d v="2011-12-30T00:00:00"/>
    <x v="0"/>
    <x v="401"/>
    <s v="Alyssa Tate"/>
    <x v="2"/>
    <s v="United States"/>
    <s v="Los Angeles"/>
    <x v="1"/>
    <n v="90004"/>
    <s v="West"/>
    <s v="OFF-LA-10004425"/>
    <x v="1"/>
    <x v="2"/>
    <x v="33"/>
    <n v="11.56"/>
    <n v="4"/>
    <x v="0"/>
    <n v="5.4332000000000003"/>
  </r>
  <r>
    <n v="1178"/>
    <x v="562"/>
    <x v="0"/>
    <x v="49"/>
    <d v="2013-12-06T00:00:00"/>
    <x v="1"/>
    <x v="32"/>
    <s v="Joel Eaton"/>
    <x v="0"/>
    <s v="United States"/>
    <s v="Rockville"/>
    <x v="39"/>
    <n v="20852"/>
    <s v="East"/>
    <s v="FUR-CH-10001270"/>
    <x v="0"/>
    <x v="1"/>
    <x v="851"/>
    <n v="172.5"/>
    <n v="2"/>
    <x v="0"/>
    <n v="51.749999999999986"/>
  </r>
  <r>
    <n v="1179"/>
    <x v="562"/>
    <x v="0"/>
    <x v="49"/>
    <d v="2013-12-06T00:00:00"/>
    <x v="1"/>
    <x v="32"/>
    <s v="Joel Eaton"/>
    <x v="0"/>
    <s v="United States"/>
    <s v="Rockville"/>
    <x v="39"/>
    <n v="20852"/>
    <s v="East"/>
    <s v="TEC-PH-10003931"/>
    <x v="2"/>
    <x v="7"/>
    <x v="159"/>
    <n v="179.97"/>
    <n v="3"/>
    <x v="0"/>
    <n v="44.992500000000007"/>
  </r>
  <r>
    <n v="1180"/>
    <x v="563"/>
    <x v="0"/>
    <x v="423"/>
    <d v="2013-04-28T00:00:00"/>
    <x v="0"/>
    <x v="402"/>
    <s v="Cathy Armstrong"/>
    <x v="2"/>
    <s v="United States"/>
    <s v="Houston"/>
    <x v="5"/>
    <n v="77070"/>
    <s v="Central"/>
    <s v="TEC-AC-10003174"/>
    <x v="2"/>
    <x v="11"/>
    <x v="614"/>
    <n v="258.69600000000003"/>
    <n v="3"/>
    <x v="2"/>
    <n v="64.674000000000007"/>
  </r>
  <r>
    <n v="1181"/>
    <x v="564"/>
    <x v="2"/>
    <x v="261"/>
    <d v="2011-06-25T00:00:00"/>
    <x v="1"/>
    <x v="72"/>
    <s v="Dave Brooks"/>
    <x v="0"/>
    <s v="United States"/>
    <s v="Lakewood"/>
    <x v="30"/>
    <n v="8701"/>
    <s v="East"/>
    <s v="TEC-PH-10004539"/>
    <x v="2"/>
    <x v="7"/>
    <x v="852"/>
    <n v="1322.93"/>
    <n v="7"/>
    <x v="0"/>
    <n v="357.19110000000001"/>
  </r>
  <r>
    <n v="1182"/>
    <x v="564"/>
    <x v="2"/>
    <x v="261"/>
    <d v="2011-06-25T00:00:00"/>
    <x v="1"/>
    <x v="72"/>
    <s v="Dave Brooks"/>
    <x v="0"/>
    <s v="United States"/>
    <s v="Lakewood"/>
    <x v="30"/>
    <n v="8701"/>
    <s v="East"/>
    <s v="OFF-AR-10001919"/>
    <x v="1"/>
    <x v="6"/>
    <x v="853"/>
    <n v="3.76"/>
    <n v="2"/>
    <x v="0"/>
    <n v="1.0903999999999998"/>
  </r>
  <r>
    <n v="1183"/>
    <x v="565"/>
    <x v="3"/>
    <x v="424"/>
    <d v="2014-01-16T00:00:00"/>
    <x v="2"/>
    <x v="262"/>
    <s v="Rob Beeghly"/>
    <x v="0"/>
    <s v="United States"/>
    <s v="Jacksonville"/>
    <x v="3"/>
    <n v="28540"/>
    <s v="South"/>
    <s v="OFF-EN-10002504"/>
    <x v="1"/>
    <x v="12"/>
    <x v="113"/>
    <n v="21.744"/>
    <n v="1"/>
    <x v="2"/>
    <n v="7.3385999999999996"/>
  </r>
  <r>
    <n v="1184"/>
    <x v="565"/>
    <x v="3"/>
    <x v="424"/>
    <d v="2014-01-16T00:00:00"/>
    <x v="2"/>
    <x v="262"/>
    <s v="Rob Beeghly"/>
    <x v="0"/>
    <s v="United States"/>
    <s v="Jacksonville"/>
    <x v="3"/>
    <n v="28540"/>
    <s v="South"/>
    <s v="TEC-PH-10003655"/>
    <x v="2"/>
    <x v="7"/>
    <x v="854"/>
    <n v="7.92"/>
    <n v="5"/>
    <x v="2"/>
    <n v="0.69300000000000006"/>
  </r>
  <r>
    <n v="1185"/>
    <x v="566"/>
    <x v="2"/>
    <x v="156"/>
    <d v="2011-11-30T00:00:00"/>
    <x v="1"/>
    <x v="403"/>
    <s v="Harold Ryan"/>
    <x v="1"/>
    <s v="United States"/>
    <s v="Seattle"/>
    <x v="4"/>
    <n v="98103"/>
    <s v="West"/>
    <s v="OFF-BI-10004656"/>
    <x v="1"/>
    <x v="8"/>
    <x v="855"/>
    <n v="12.096000000000002"/>
    <n v="7"/>
    <x v="2"/>
    <n v="4.2335999999999991"/>
  </r>
  <r>
    <n v="1186"/>
    <x v="566"/>
    <x v="2"/>
    <x v="156"/>
    <d v="2011-11-30T00:00:00"/>
    <x v="1"/>
    <x v="403"/>
    <s v="Harold Ryan"/>
    <x v="1"/>
    <s v="United States"/>
    <s v="Seattle"/>
    <x v="4"/>
    <n v="98103"/>
    <s v="West"/>
    <s v="OFF-ST-10002344"/>
    <x v="1"/>
    <x v="4"/>
    <x v="856"/>
    <n v="485.88"/>
    <n v="6"/>
    <x v="0"/>
    <n v="9.7176000000000329"/>
  </r>
  <r>
    <n v="1187"/>
    <x v="566"/>
    <x v="2"/>
    <x v="156"/>
    <d v="2011-11-30T00:00:00"/>
    <x v="1"/>
    <x v="403"/>
    <s v="Harold Ryan"/>
    <x v="1"/>
    <s v="United States"/>
    <s v="Seattle"/>
    <x v="4"/>
    <n v="98103"/>
    <s v="West"/>
    <s v="OFF-PA-10001800"/>
    <x v="1"/>
    <x v="10"/>
    <x v="580"/>
    <n v="25.92"/>
    <n v="4"/>
    <x v="0"/>
    <n v="12.441600000000001"/>
  </r>
  <r>
    <n v="1188"/>
    <x v="566"/>
    <x v="2"/>
    <x v="156"/>
    <d v="2011-11-30T00:00:00"/>
    <x v="1"/>
    <x v="403"/>
    <s v="Harold Ryan"/>
    <x v="1"/>
    <s v="United States"/>
    <s v="Seattle"/>
    <x v="4"/>
    <n v="98103"/>
    <s v="West"/>
    <s v="OFF-ST-10000036"/>
    <x v="1"/>
    <x v="4"/>
    <x v="590"/>
    <n v="197.58"/>
    <n v="2"/>
    <x v="0"/>
    <n v="53.346599999999995"/>
  </r>
  <r>
    <n v="1189"/>
    <x v="567"/>
    <x v="3"/>
    <x v="425"/>
    <d v="2014-03-01T00:00:00"/>
    <x v="0"/>
    <x v="404"/>
    <s v="Bradley Talbott"/>
    <x v="2"/>
    <s v="United States"/>
    <s v="Los Angeles"/>
    <x v="1"/>
    <n v="90036"/>
    <s v="West"/>
    <s v="OFF-AP-10004532"/>
    <x v="1"/>
    <x v="9"/>
    <x v="559"/>
    <n v="81.92"/>
    <n v="4"/>
    <x v="0"/>
    <n v="22.118400000000001"/>
  </r>
  <r>
    <n v="1190"/>
    <x v="567"/>
    <x v="3"/>
    <x v="425"/>
    <d v="2014-03-01T00:00:00"/>
    <x v="0"/>
    <x v="404"/>
    <s v="Bradley Talbott"/>
    <x v="2"/>
    <s v="United States"/>
    <s v="Los Angeles"/>
    <x v="1"/>
    <n v="90036"/>
    <s v="West"/>
    <s v="TEC-PH-10004447"/>
    <x v="2"/>
    <x v="7"/>
    <x v="857"/>
    <n v="889.53600000000006"/>
    <n v="8"/>
    <x v="2"/>
    <n v="66.715199999999982"/>
  </r>
  <r>
    <n v="1191"/>
    <x v="567"/>
    <x v="3"/>
    <x v="425"/>
    <d v="2014-03-01T00:00:00"/>
    <x v="0"/>
    <x v="404"/>
    <s v="Bradley Talbott"/>
    <x v="2"/>
    <s v="United States"/>
    <s v="Los Angeles"/>
    <x v="1"/>
    <n v="90036"/>
    <s v="West"/>
    <s v="FUR-CH-10003973"/>
    <x v="0"/>
    <x v="1"/>
    <x v="858"/>
    <n v="892.22400000000005"/>
    <n v="3"/>
    <x v="2"/>
    <n v="89.222400000000022"/>
  </r>
  <r>
    <n v="1192"/>
    <x v="567"/>
    <x v="3"/>
    <x v="425"/>
    <d v="2014-03-01T00:00:00"/>
    <x v="0"/>
    <x v="404"/>
    <s v="Bradley Talbott"/>
    <x v="2"/>
    <s v="United States"/>
    <s v="Los Angeles"/>
    <x v="1"/>
    <n v="90036"/>
    <s v="West"/>
    <s v="OFF-PA-10001970"/>
    <x v="1"/>
    <x v="10"/>
    <x v="361"/>
    <n v="223.92"/>
    <n v="4"/>
    <x v="0"/>
    <n v="109.7208"/>
  </r>
  <r>
    <n v="1193"/>
    <x v="567"/>
    <x v="3"/>
    <x v="425"/>
    <d v="2014-03-01T00:00:00"/>
    <x v="0"/>
    <x v="404"/>
    <s v="Bradley Talbott"/>
    <x v="2"/>
    <s v="United States"/>
    <s v="Los Angeles"/>
    <x v="1"/>
    <n v="90036"/>
    <s v="West"/>
    <s v="OFF-PA-10000682"/>
    <x v="1"/>
    <x v="10"/>
    <x v="859"/>
    <n v="23.12"/>
    <n v="4"/>
    <x v="0"/>
    <n v="11.328800000000001"/>
  </r>
  <r>
    <n v="1194"/>
    <x v="568"/>
    <x v="1"/>
    <x v="426"/>
    <d v="2012-09-15T00:00:00"/>
    <x v="3"/>
    <x v="243"/>
    <s v="Nat Gilpin"/>
    <x v="1"/>
    <s v="United States"/>
    <s v="Coral Springs"/>
    <x v="2"/>
    <n v="33065"/>
    <s v="South"/>
    <s v="OFF-PA-10001937"/>
    <x v="1"/>
    <x v="10"/>
    <x v="286"/>
    <n v="15.552000000000003"/>
    <n v="3"/>
    <x v="2"/>
    <n v="5.4432"/>
  </r>
  <r>
    <n v="1195"/>
    <x v="568"/>
    <x v="1"/>
    <x v="426"/>
    <d v="2012-09-15T00:00:00"/>
    <x v="3"/>
    <x v="243"/>
    <s v="Nat Gilpin"/>
    <x v="1"/>
    <s v="United States"/>
    <s v="Coral Springs"/>
    <x v="2"/>
    <n v="33065"/>
    <s v="South"/>
    <s v="FUR-FU-10002268"/>
    <x v="0"/>
    <x v="5"/>
    <x v="860"/>
    <n v="15.712000000000002"/>
    <n v="4"/>
    <x v="2"/>
    <n v="2.553199999999999"/>
  </r>
  <r>
    <n v="1196"/>
    <x v="568"/>
    <x v="1"/>
    <x v="426"/>
    <d v="2012-09-15T00:00:00"/>
    <x v="3"/>
    <x v="243"/>
    <s v="Nat Gilpin"/>
    <x v="1"/>
    <s v="United States"/>
    <s v="Coral Springs"/>
    <x v="2"/>
    <n v="33065"/>
    <s v="South"/>
    <s v="OFF-ST-10001321"/>
    <x v="1"/>
    <x v="4"/>
    <x v="416"/>
    <n v="24.672000000000001"/>
    <n v="2"/>
    <x v="2"/>
    <n v="2.1588000000000021"/>
  </r>
  <r>
    <n v="1197"/>
    <x v="568"/>
    <x v="1"/>
    <x v="426"/>
    <d v="2012-09-15T00:00:00"/>
    <x v="3"/>
    <x v="243"/>
    <s v="Nat Gilpin"/>
    <x v="1"/>
    <s v="United States"/>
    <s v="Coral Springs"/>
    <x v="2"/>
    <n v="33065"/>
    <s v="South"/>
    <s v="FUR-FU-10003394"/>
    <x v="0"/>
    <x v="5"/>
    <x v="578"/>
    <n v="55.967999999999996"/>
    <n v="1"/>
    <x v="2"/>
    <n v="-2.098800000000006"/>
  </r>
  <r>
    <n v="1198"/>
    <x v="569"/>
    <x v="0"/>
    <x v="143"/>
    <d v="2013-04-13T00:00:00"/>
    <x v="1"/>
    <x v="233"/>
    <s v="Zuschuss Carroll"/>
    <x v="0"/>
    <s v="United States"/>
    <s v="Houston"/>
    <x v="5"/>
    <n v="77041"/>
    <s v="Central"/>
    <s v="TEC-AC-10001990"/>
    <x v="2"/>
    <x v="11"/>
    <x v="861"/>
    <n v="431.92800000000005"/>
    <n v="9"/>
    <x v="2"/>
    <n v="64.789199999999951"/>
  </r>
  <r>
    <n v="1199"/>
    <x v="569"/>
    <x v="0"/>
    <x v="143"/>
    <d v="2013-04-13T00:00:00"/>
    <x v="1"/>
    <x v="233"/>
    <s v="Zuschuss Carroll"/>
    <x v="0"/>
    <s v="United States"/>
    <s v="Houston"/>
    <x v="5"/>
    <n v="77041"/>
    <s v="Central"/>
    <s v="FUR-CH-10004540"/>
    <x v="0"/>
    <x v="1"/>
    <x v="862"/>
    <n v="95.983999999999995"/>
    <n v="4"/>
    <x v="4"/>
    <n v="-4.1135999999999981"/>
  </r>
  <r>
    <n v="1200"/>
    <x v="569"/>
    <x v="0"/>
    <x v="143"/>
    <d v="2013-04-13T00:00:00"/>
    <x v="1"/>
    <x v="233"/>
    <s v="Zuschuss Carroll"/>
    <x v="0"/>
    <s v="United States"/>
    <s v="Houston"/>
    <x v="5"/>
    <n v="77041"/>
    <s v="Central"/>
    <s v="OFF-BI-10004995"/>
    <x v="1"/>
    <x v="8"/>
    <x v="313"/>
    <n v="1088.7919999999997"/>
    <n v="4"/>
    <x v="3"/>
    <n v="-1850.9464000000007"/>
  </r>
  <r>
    <n v="1201"/>
    <x v="570"/>
    <x v="0"/>
    <x v="427"/>
    <d v="2013-07-25T00:00:00"/>
    <x v="1"/>
    <x v="322"/>
    <s v="Linda Southworth"/>
    <x v="1"/>
    <s v="United States"/>
    <s v="Denver"/>
    <x v="22"/>
    <n v="80219"/>
    <s v="West"/>
    <s v="FUR-CH-10002335"/>
    <x v="0"/>
    <x v="1"/>
    <x v="623"/>
    <n v="544.00800000000004"/>
    <n v="3"/>
    <x v="2"/>
    <n v="40.800600000000003"/>
  </r>
  <r>
    <n v="1202"/>
    <x v="570"/>
    <x v="0"/>
    <x v="427"/>
    <d v="2013-07-25T00:00:00"/>
    <x v="1"/>
    <x v="322"/>
    <s v="Linda Southworth"/>
    <x v="1"/>
    <s v="United States"/>
    <s v="Denver"/>
    <x v="22"/>
    <n v="80219"/>
    <s v="West"/>
    <s v="OFF-BI-10004967"/>
    <x v="1"/>
    <x v="8"/>
    <x v="253"/>
    <n v="1.8720000000000003"/>
    <n v="3"/>
    <x v="6"/>
    <n v="-1.4352"/>
  </r>
  <r>
    <n v="1203"/>
    <x v="570"/>
    <x v="0"/>
    <x v="427"/>
    <d v="2013-07-25T00:00:00"/>
    <x v="1"/>
    <x v="322"/>
    <s v="Linda Southworth"/>
    <x v="1"/>
    <s v="United States"/>
    <s v="Denver"/>
    <x v="22"/>
    <n v="80219"/>
    <s v="West"/>
    <s v="FUR-CH-10002331"/>
    <x v="0"/>
    <x v="1"/>
    <x v="402"/>
    <n v="854.35200000000009"/>
    <n v="3"/>
    <x v="2"/>
    <n v="10.679399999999873"/>
  </r>
  <r>
    <n v="1204"/>
    <x v="570"/>
    <x v="0"/>
    <x v="427"/>
    <d v="2013-07-25T00:00:00"/>
    <x v="1"/>
    <x v="322"/>
    <s v="Linda Southworth"/>
    <x v="1"/>
    <s v="United States"/>
    <s v="Denver"/>
    <x v="22"/>
    <n v="80219"/>
    <s v="West"/>
    <s v="OFF-ST-10002292"/>
    <x v="1"/>
    <x v="4"/>
    <x v="863"/>
    <n v="593.5680000000001"/>
    <n v="2"/>
    <x v="2"/>
    <n v="0"/>
  </r>
  <r>
    <n v="1205"/>
    <x v="570"/>
    <x v="0"/>
    <x v="427"/>
    <d v="2013-07-25T00:00:00"/>
    <x v="1"/>
    <x v="322"/>
    <s v="Linda Southworth"/>
    <x v="1"/>
    <s v="United States"/>
    <s v="Denver"/>
    <x v="22"/>
    <n v="80219"/>
    <s v="West"/>
    <s v="OFF-ST-10000689"/>
    <x v="1"/>
    <x v="4"/>
    <x v="421"/>
    <n v="338.04"/>
    <n v="3"/>
    <x v="2"/>
    <n v="-33.804000000000002"/>
  </r>
  <r>
    <n v="1206"/>
    <x v="571"/>
    <x v="3"/>
    <x v="378"/>
    <d v="2014-08-05T00:00:00"/>
    <x v="2"/>
    <x v="405"/>
    <s v="Larry Hughes"/>
    <x v="0"/>
    <s v="United States"/>
    <s v="Charlotte"/>
    <x v="3"/>
    <n v="28205"/>
    <s v="South"/>
    <s v="TEC-PH-10002660"/>
    <x v="2"/>
    <x v="7"/>
    <x v="697"/>
    <n v="271.95999999999998"/>
    <n v="5"/>
    <x v="2"/>
    <n v="16.997500000000016"/>
  </r>
  <r>
    <n v="1207"/>
    <x v="572"/>
    <x v="0"/>
    <x v="216"/>
    <d v="2013-07-19T00:00:00"/>
    <x v="0"/>
    <x v="406"/>
    <s v="Steven Ward"/>
    <x v="1"/>
    <s v="United States"/>
    <s v="New York City"/>
    <x v="15"/>
    <n v="10009"/>
    <s v="East"/>
    <s v="OFF-ST-10004634"/>
    <x v="1"/>
    <x v="4"/>
    <x v="597"/>
    <n v="11.21"/>
    <n v="1"/>
    <x v="0"/>
    <n v="3.3629999999999995"/>
  </r>
  <r>
    <n v="1208"/>
    <x v="572"/>
    <x v="0"/>
    <x v="216"/>
    <d v="2013-07-19T00:00:00"/>
    <x v="0"/>
    <x v="406"/>
    <s v="Steven Ward"/>
    <x v="1"/>
    <s v="United States"/>
    <s v="New York City"/>
    <x v="15"/>
    <n v="10009"/>
    <s v="East"/>
    <s v="OFF-BI-10002160"/>
    <x v="1"/>
    <x v="8"/>
    <x v="312"/>
    <n v="9.1440000000000001"/>
    <n v="3"/>
    <x v="2"/>
    <n v="3.2003999999999997"/>
  </r>
  <r>
    <n v="1209"/>
    <x v="572"/>
    <x v="0"/>
    <x v="216"/>
    <d v="2013-07-19T00:00:00"/>
    <x v="0"/>
    <x v="406"/>
    <s v="Steven Ward"/>
    <x v="1"/>
    <s v="United States"/>
    <s v="New York City"/>
    <x v="15"/>
    <n v="10009"/>
    <s v="East"/>
    <s v="OFF-FA-10002988"/>
    <x v="1"/>
    <x v="13"/>
    <x v="131"/>
    <n v="14.069999999999999"/>
    <n v="7"/>
    <x v="0"/>
    <n v="6.8942999999999994"/>
  </r>
  <r>
    <n v="1210"/>
    <x v="572"/>
    <x v="0"/>
    <x v="216"/>
    <d v="2013-07-19T00:00:00"/>
    <x v="0"/>
    <x v="406"/>
    <s v="Steven Ward"/>
    <x v="1"/>
    <s v="United States"/>
    <s v="New York City"/>
    <x v="15"/>
    <n v="10009"/>
    <s v="East"/>
    <s v="OFF-AR-10004999"/>
    <x v="1"/>
    <x v="6"/>
    <x v="864"/>
    <n v="41.86"/>
    <n v="7"/>
    <x v="0"/>
    <n v="10.465"/>
  </r>
  <r>
    <n v="1211"/>
    <x v="572"/>
    <x v="0"/>
    <x v="216"/>
    <d v="2013-07-19T00:00:00"/>
    <x v="0"/>
    <x v="406"/>
    <s v="Steven Ward"/>
    <x v="1"/>
    <s v="United States"/>
    <s v="New York City"/>
    <x v="15"/>
    <n v="10009"/>
    <s v="East"/>
    <s v="OFF-BI-10001031"/>
    <x v="1"/>
    <x v="8"/>
    <x v="865"/>
    <n v="8.5440000000000005"/>
    <n v="2"/>
    <x v="2"/>
    <n v="2.8835999999999995"/>
  </r>
  <r>
    <n v="1212"/>
    <x v="572"/>
    <x v="0"/>
    <x v="216"/>
    <d v="2013-07-19T00:00:00"/>
    <x v="0"/>
    <x v="406"/>
    <s v="Steven Ward"/>
    <x v="1"/>
    <s v="United States"/>
    <s v="New York City"/>
    <x v="15"/>
    <n v="10009"/>
    <s v="East"/>
    <s v="FUR-BO-10004695"/>
    <x v="0"/>
    <x v="0"/>
    <x v="198"/>
    <n v="579.13599999999997"/>
    <n v="4"/>
    <x v="2"/>
    <n v="21.717599999999948"/>
  </r>
  <r>
    <n v="1213"/>
    <x v="573"/>
    <x v="3"/>
    <x v="428"/>
    <d v="2014-09-14T00:00:00"/>
    <x v="1"/>
    <x v="407"/>
    <s v="Stefania Perrino"/>
    <x v="1"/>
    <s v="United States"/>
    <s v="Philadelphia"/>
    <x v="9"/>
    <n v="19134"/>
    <s v="East"/>
    <s v="FUR-CH-10004860"/>
    <x v="0"/>
    <x v="1"/>
    <x v="210"/>
    <n v="141.37199999999999"/>
    <n v="2"/>
    <x v="4"/>
    <n v="-48.470400000000019"/>
  </r>
  <r>
    <n v="1214"/>
    <x v="573"/>
    <x v="3"/>
    <x v="428"/>
    <d v="2014-09-14T00:00:00"/>
    <x v="1"/>
    <x v="407"/>
    <s v="Stefania Perrino"/>
    <x v="1"/>
    <s v="United States"/>
    <s v="Philadelphia"/>
    <x v="9"/>
    <n v="19134"/>
    <s v="East"/>
    <s v="OFF-BI-10002432"/>
    <x v="1"/>
    <x v="8"/>
    <x v="866"/>
    <n v="3.036"/>
    <n v="2"/>
    <x v="6"/>
    <n v="-2.3275999999999994"/>
  </r>
  <r>
    <n v="1215"/>
    <x v="573"/>
    <x v="3"/>
    <x v="428"/>
    <d v="2014-09-14T00:00:00"/>
    <x v="1"/>
    <x v="407"/>
    <s v="Stefania Perrino"/>
    <x v="1"/>
    <s v="United States"/>
    <s v="Philadelphia"/>
    <x v="9"/>
    <n v="19134"/>
    <s v="East"/>
    <s v="OFF-BI-10000069"/>
    <x v="1"/>
    <x v="8"/>
    <x v="486"/>
    <n v="4.503000000000001"/>
    <n v="1"/>
    <x v="6"/>
    <n v="-3.6024000000000012"/>
  </r>
  <r>
    <n v="1216"/>
    <x v="573"/>
    <x v="3"/>
    <x v="428"/>
    <d v="2014-09-14T00:00:00"/>
    <x v="1"/>
    <x v="407"/>
    <s v="Stefania Perrino"/>
    <x v="1"/>
    <s v="United States"/>
    <s v="Philadelphia"/>
    <x v="9"/>
    <n v="19134"/>
    <s v="East"/>
    <s v="OFF-AR-10003602"/>
    <x v="1"/>
    <x v="6"/>
    <x v="239"/>
    <n v="4.6719999999999997"/>
    <n v="1"/>
    <x v="2"/>
    <n v="1.5767999999999998"/>
  </r>
  <r>
    <n v="1217"/>
    <x v="573"/>
    <x v="3"/>
    <x v="428"/>
    <d v="2014-09-14T00:00:00"/>
    <x v="1"/>
    <x v="407"/>
    <s v="Stefania Perrino"/>
    <x v="1"/>
    <s v="United States"/>
    <s v="Philadelphia"/>
    <x v="9"/>
    <n v="19134"/>
    <s v="East"/>
    <s v="TEC-AC-10004469"/>
    <x v="2"/>
    <x v="11"/>
    <x v="238"/>
    <n v="95.88000000000001"/>
    <n v="3"/>
    <x v="2"/>
    <n v="28.764000000000006"/>
  </r>
  <r>
    <n v="1218"/>
    <x v="573"/>
    <x v="3"/>
    <x v="428"/>
    <d v="2014-09-14T00:00:00"/>
    <x v="1"/>
    <x v="407"/>
    <s v="Stefania Perrino"/>
    <x v="1"/>
    <s v="United States"/>
    <s v="Philadelphia"/>
    <x v="9"/>
    <n v="19134"/>
    <s v="East"/>
    <s v="FUR-FU-10001867"/>
    <x v="0"/>
    <x v="5"/>
    <x v="867"/>
    <n v="17.024000000000001"/>
    <n v="2"/>
    <x v="2"/>
    <n v="1.7024000000000008"/>
  </r>
  <r>
    <n v="1219"/>
    <x v="573"/>
    <x v="3"/>
    <x v="428"/>
    <d v="2014-09-14T00:00:00"/>
    <x v="1"/>
    <x v="407"/>
    <s v="Stefania Perrino"/>
    <x v="1"/>
    <s v="United States"/>
    <s v="Philadelphia"/>
    <x v="9"/>
    <n v="19134"/>
    <s v="East"/>
    <s v="TEC-AC-10003174"/>
    <x v="2"/>
    <x v="11"/>
    <x v="614"/>
    <n v="258.69600000000003"/>
    <n v="3"/>
    <x v="2"/>
    <n v="64.674000000000007"/>
  </r>
  <r>
    <n v="1220"/>
    <x v="573"/>
    <x v="3"/>
    <x v="428"/>
    <d v="2014-09-14T00:00:00"/>
    <x v="1"/>
    <x v="407"/>
    <s v="Stefania Perrino"/>
    <x v="1"/>
    <s v="United States"/>
    <s v="Philadelphia"/>
    <x v="9"/>
    <n v="19134"/>
    <s v="East"/>
    <s v="TEC-PH-10002200"/>
    <x v="2"/>
    <x v="7"/>
    <x v="868"/>
    <n v="1931.9579999999999"/>
    <n v="7"/>
    <x v="10"/>
    <n v="-386.3915999999997"/>
  </r>
  <r>
    <n v="1221"/>
    <x v="574"/>
    <x v="2"/>
    <x v="136"/>
    <d v="2011-07-16T00:00:00"/>
    <x v="1"/>
    <x v="408"/>
    <s v="Ben Ferrer"/>
    <x v="2"/>
    <s v="United States"/>
    <s v="Los Angeles"/>
    <x v="1"/>
    <n v="90036"/>
    <s v="West"/>
    <s v="OFF-ST-10000107"/>
    <x v="1"/>
    <x v="4"/>
    <x v="17"/>
    <n v="249.75"/>
    <n v="9"/>
    <x v="0"/>
    <n v="44.954999999999977"/>
  </r>
  <r>
    <n v="1222"/>
    <x v="574"/>
    <x v="2"/>
    <x v="136"/>
    <d v="2011-07-16T00:00:00"/>
    <x v="1"/>
    <x v="408"/>
    <s v="Ben Ferrer"/>
    <x v="2"/>
    <s v="United States"/>
    <s v="Los Angeles"/>
    <x v="1"/>
    <n v="90036"/>
    <s v="West"/>
    <s v="TEC-PH-10000439"/>
    <x v="2"/>
    <x v="7"/>
    <x v="869"/>
    <n v="255.93600000000004"/>
    <n v="8"/>
    <x v="2"/>
    <n v="28.792799999999971"/>
  </r>
  <r>
    <n v="1223"/>
    <x v="575"/>
    <x v="0"/>
    <x v="429"/>
    <d v="2013-12-06T00:00:00"/>
    <x v="2"/>
    <x v="78"/>
    <s v="Becky Martin"/>
    <x v="0"/>
    <s v="United States"/>
    <s v="New York City"/>
    <x v="15"/>
    <n v="10024"/>
    <s v="East"/>
    <s v="FUR-FU-10001602"/>
    <x v="0"/>
    <x v="5"/>
    <x v="759"/>
    <n v="113.78999999999999"/>
    <n v="3"/>
    <x v="0"/>
    <n v="20.482199999999992"/>
  </r>
  <r>
    <n v="1224"/>
    <x v="575"/>
    <x v="0"/>
    <x v="429"/>
    <d v="2013-12-06T00:00:00"/>
    <x v="2"/>
    <x v="78"/>
    <s v="Becky Martin"/>
    <x v="0"/>
    <s v="United States"/>
    <s v="New York City"/>
    <x v="15"/>
    <n v="10024"/>
    <s v="East"/>
    <s v="TEC-AC-10001432"/>
    <x v="2"/>
    <x v="11"/>
    <x v="471"/>
    <n v="78.150000000000006"/>
    <n v="1"/>
    <x v="0"/>
    <n v="34.38600000000001"/>
  </r>
  <r>
    <n v="1225"/>
    <x v="575"/>
    <x v="0"/>
    <x v="429"/>
    <d v="2013-12-06T00:00:00"/>
    <x v="2"/>
    <x v="78"/>
    <s v="Becky Martin"/>
    <x v="0"/>
    <s v="United States"/>
    <s v="New York City"/>
    <x v="15"/>
    <n v="10024"/>
    <s v="East"/>
    <s v="OFF-BI-10004656"/>
    <x v="1"/>
    <x v="8"/>
    <x v="855"/>
    <n v="1.7280000000000002"/>
    <n v="1"/>
    <x v="2"/>
    <n v="0.60479999999999989"/>
  </r>
  <r>
    <n v="1226"/>
    <x v="575"/>
    <x v="0"/>
    <x v="429"/>
    <d v="2013-12-06T00:00:00"/>
    <x v="2"/>
    <x v="78"/>
    <s v="Becky Martin"/>
    <x v="0"/>
    <s v="United States"/>
    <s v="New York City"/>
    <x v="15"/>
    <n v="10024"/>
    <s v="East"/>
    <s v="OFF-PA-10001685"/>
    <x v="1"/>
    <x v="10"/>
    <x v="33"/>
    <n v="40.56"/>
    <n v="4"/>
    <x v="0"/>
    <n v="19.874400000000001"/>
  </r>
  <r>
    <n v="1227"/>
    <x v="575"/>
    <x v="0"/>
    <x v="429"/>
    <d v="2013-12-06T00:00:00"/>
    <x v="2"/>
    <x v="78"/>
    <s v="Becky Martin"/>
    <x v="0"/>
    <s v="United States"/>
    <s v="New York City"/>
    <x v="15"/>
    <n v="10024"/>
    <s v="East"/>
    <s v="OFF-ST-10001418"/>
    <x v="1"/>
    <x v="4"/>
    <x v="870"/>
    <n v="182.94"/>
    <n v="3"/>
    <x v="0"/>
    <n v="3.6587999999999994"/>
  </r>
  <r>
    <n v="1228"/>
    <x v="575"/>
    <x v="0"/>
    <x v="429"/>
    <d v="2013-12-06T00:00:00"/>
    <x v="2"/>
    <x v="78"/>
    <s v="Becky Martin"/>
    <x v="0"/>
    <s v="United States"/>
    <s v="New York City"/>
    <x v="15"/>
    <n v="10024"/>
    <s v="East"/>
    <s v="OFF-ST-10000676"/>
    <x v="1"/>
    <x v="4"/>
    <x v="871"/>
    <n v="193.86"/>
    <n v="2"/>
    <x v="0"/>
    <n v="11.631599999999992"/>
  </r>
  <r>
    <n v="1229"/>
    <x v="576"/>
    <x v="3"/>
    <x v="44"/>
    <d v="2014-11-12T00:00:00"/>
    <x v="1"/>
    <x v="233"/>
    <s v="Zuschuss Carroll"/>
    <x v="0"/>
    <s v="United States"/>
    <s v="Los Angeles"/>
    <x v="1"/>
    <n v="90045"/>
    <s v="West"/>
    <s v="OFF-EN-10001219"/>
    <x v="1"/>
    <x v="12"/>
    <x v="583"/>
    <n v="15.28"/>
    <n v="2"/>
    <x v="0"/>
    <n v="7.4871999999999996"/>
  </r>
  <r>
    <n v="1230"/>
    <x v="576"/>
    <x v="3"/>
    <x v="44"/>
    <d v="2014-11-12T00:00:00"/>
    <x v="1"/>
    <x v="233"/>
    <s v="Zuschuss Carroll"/>
    <x v="0"/>
    <s v="United States"/>
    <s v="Los Angeles"/>
    <x v="1"/>
    <n v="90045"/>
    <s v="West"/>
    <s v="FUR-FU-10001424"/>
    <x v="0"/>
    <x v="5"/>
    <x v="691"/>
    <n v="8.73"/>
    <n v="1"/>
    <x v="0"/>
    <n v="2.9681999999999995"/>
  </r>
  <r>
    <n v="1231"/>
    <x v="576"/>
    <x v="3"/>
    <x v="44"/>
    <d v="2014-11-12T00:00:00"/>
    <x v="1"/>
    <x v="233"/>
    <s v="Zuschuss Carroll"/>
    <x v="0"/>
    <s v="United States"/>
    <s v="Los Angeles"/>
    <x v="1"/>
    <n v="90045"/>
    <s v="West"/>
    <s v="OFF-AR-10001022"/>
    <x v="1"/>
    <x v="6"/>
    <x v="872"/>
    <n v="5.68"/>
    <n v="2"/>
    <x v="0"/>
    <n v="1.7607999999999997"/>
  </r>
  <r>
    <n v="1232"/>
    <x v="577"/>
    <x v="1"/>
    <x v="89"/>
    <d v="2012-11-02T00:00:00"/>
    <x v="0"/>
    <x v="409"/>
    <s v="Kean Thornton"/>
    <x v="0"/>
    <s v="United States"/>
    <s v="Buffalo"/>
    <x v="15"/>
    <n v="14215"/>
    <s v="East"/>
    <s v="OFF-AR-10000369"/>
    <x v="1"/>
    <x v="6"/>
    <x v="377"/>
    <n v="2.78"/>
    <n v="2"/>
    <x v="0"/>
    <n v="0.72279999999999989"/>
  </r>
  <r>
    <n v="1233"/>
    <x v="577"/>
    <x v="1"/>
    <x v="89"/>
    <d v="2012-11-02T00:00:00"/>
    <x v="0"/>
    <x v="409"/>
    <s v="Kean Thornton"/>
    <x v="0"/>
    <s v="United States"/>
    <s v="Buffalo"/>
    <x v="15"/>
    <n v="14215"/>
    <s v="East"/>
    <s v="OFF-EN-10003055"/>
    <x v="1"/>
    <x v="12"/>
    <x v="873"/>
    <n v="79.959999999999994"/>
    <n v="2"/>
    <x v="0"/>
    <n v="35.981999999999992"/>
  </r>
  <r>
    <n v="1234"/>
    <x v="578"/>
    <x v="0"/>
    <x v="198"/>
    <d v="2013-06-02T00:00:00"/>
    <x v="2"/>
    <x v="410"/>
    <s v="Brooke Gillingham"/>
    <x v="1"/>
    <s v="United States"/>
    <s v="Cincinnati"/>
    <x v="24"/>
    <n v="45231"/>
    <s v="East"/>
    <s v="TEC-CO-10001046"/>
    <x v="2"/>
    <x v="16"/>
    <x v="874"/>
    <n v="839.98799999999994"/>
    <n v="2"/>
    <x v="10"/>
    <n v="69.99899999999991"/>
  </r>
  <r>
    <n v="1235"/>
    <x v="579"/>
    <x v="0"/>
    <x v="99"/>
    <d v="2013-10-29T00:00:00"/>
    <x v="3"/>
    <x v="310"/>
    <s v="Patrick Gardner"/>
    <x v="0"/>
    <s v="United States"/>
    <s v="Boynton Beach"/>
    <x v="2"/>
    <n v="33437"/>
    <s v="South"/>
    <s v="FUR-FU-10000076"/>
    <x v="0"/>
    <x v="5"/>
    <x v="875"/>
    <n v="47.952000000000005"/>
    <n v="3"/>
    <x v="2"/>
    <n v="13.786200000000006"/>
  </r>
  <r>
    <n v="1236"/>
    <x v="579"/>
    <x v="0"/>
    <x v="99"/>
    <d v="2013-10-29T00:00:00"/>
    <x v="3"/>
    <x v="310"/>
    <s v="Patrick Gardner"/>
    <x v="0"/>
    <s v="United States"/>
    <s v="Boynton Beach"/>
    <x v="2"/>
    <n v="33437"/>
    <s v="South"/>
    <s v="OFF-BI-10003719"/>
    <x v="1"/>
    <x v="8"/>
    <x v="684"/>
    <n v="37.425000000000004"/>
    <n v="5"/>
    <x v="6"/>
    <n v="-29.940000000000012"/>
  </r>
  <r>
    <n v="1237"/>
    <x v="579"/>
    <x v="0"/>
    <x v="99"/>
    <d v="2013-10-29T00:00:00"/>
    <x v="3"/>
    <x v="310"/>
    <s v="Patrick Gardner"/>
    <x v="0"/>
    <s v="United States"/>
    <s v="Boynton Beach"/>
    <x v="2"/>
    <n v="33437"/>
    <s v="South"/>
    <s v="FUR-FU-10003268"/>
    <x v="0"/>
    <x v="5"/>
    <x v="876"/>
    <n v="63.967999999999996"/>
    <n v="2"/>
    <x v="2"/>
    <n v="0"/>
  </r>
  <r>
    <n v="1238"/>
    <x v="579"/>
    <x v="0"/>
    <x v="99"/>
    <d v="2013-10-29T00:00:00"/>
    <x v="3"/>
    <x v="310"/>
    <s v="Patrick Gardner"/>
    <x v="0"/>
    <s v="United States"/>
    <s v="Boynton Beach"/>
    <x v="2"/>
    <n v="33437"/>
    <s v="South"/>
    <s v="FUR-FU-10003553"/>
    <x v="0"/>
    <x v="5"/>
    <x v="563"/>
    <n v="165.048"/>
    <n v="3"/>
    <x v="2"/>
    <n v="41.262"/>
  </r>
  <r>
    <n v="1239"/>
    <x v="580"/>
    <x v="2"/>
    <x v="430"/>
    <d v="2011-08-15T00:00:00"/>
    <x v="1"/>
    <x v="411"/>
    <s v="Greg Matthias"/>
    <x v="0"/>
    <s v="United States"/>
    <s v="Seattle"/>
    <x v="4"/>
    <n v="98105"/>
    <s v="West"/>
    <s v="FUR-FU-10003691"/>
    <x v="0"/>
    <x v="5"/>
    <x v="877"/>
    <n v="12.35"/>
    <n v="1"/>
    <x v="0"/>
    <n v="5.4340000000000002"/>
  </r>
  <r>
    <n v="1240"/>
    <x v="580"/>
    <x v="2"/>
    <x v="430"/>
    <d v="2011-08-15T00:00:00"/>
    <x v="1"/>
    <x v="411"/>
    <s v="Greg Matthias"/>
    <x v="0"/>
    <s v="United States"/>
    <s v="Seattle"/>
    <x v="4"/>
    <n v="98105"/>
    <s v="West"/>
    <s v="OFF-AR-10003903"/>
    <x v="1"/>
    <x v="6"/>
    <x v="878"/>
    <n v="40.97"/>
    <n v="1"/>
    <x v="0"/>
    <n v="10.652200000000001"/>
  </r>
  <r>
    <n v="1241"/>
    <x v="580"/>
    <x v="2"/>
    <x v="430"/>
    <d v="2011-08-15T00:00:00"/>
    <x v="1"/>
    <x v="411"/>
    <s v="Greg Matthias"/>
    <x v="0"/>
    <s v="United States"/>
    <s v="Seattle"/>
    <x v="4"/>
    <n v="98105"/>
    <s v="West"/>
    <s v="OFF-FA-10004854"/>
    <x v="1"/>
    <x v="13"/>
    <x v="268"/>
    <n v="22.96"/>
    <n v="2"/>
    <x v="0"/>
    <n v="10.7912"/>
  </r>
  <r>
    <n v="1242"/>
    <x v="581"/>
    <x v="0"/>
    <x v="48"/>
    <d v="2013-09-05T00:00:00"/>
    <x v="1"/>
    <x v="246"/>
    <s v="Meg O'Connel"/>
    <x v="2"/>
    <s v="United States"/>
    <s v="New York City"/>
    <x v="15"/>
    <n v="10024"/>
    <s v="East"/>
    <s v="TEC-PH-10003442"/>
    <x v="2"/>
    <x v="7"/>
    <x v="879"/>
    <n v="22"/>
    <n v="4"/>
    <x v="0"/>
    <n v="5.5"/>
  </r>
  <r>
    <n v="1243"/>
    <x v="582"/>
    <x v="0"/>
    <x v="431"/>
    <d v="2013-02-22T00:00:00"/>
    <x v="1"/>
    <x v="310"/>
    <s v="Patrick Gardner"/>
    <x v="0"/>
    <s v="United States"/>
    <s v="New York City"/>
    <x v="15"/>
    <n v="10009"/>
    <s v="East"/>
    <s v="OFF-BI-10004519"/>
    <x v="1"/>
    <x v="8"/>
    <x v="880"/>
    <n v="398.35199999999998"/>
    <n v="3"/>
    <x v="2"/>
    <n v="124.48499999999999"/>
  </r>
  <r>
    <n v="1244"/>
    <x v="582"/>
    <x v="0"/>
    <x v="431"/>
    <d v="2013-02-22T00:00:00"/>
    <x v="1"/>
    <x v="310"/>
    <s v="Patrick Gardner"/>
    <x v="0"/>
    <s v="United States"/>
    <s v="New York City"/>
    <x v="15"/>
    <n v="10009"/>
    <s v="East"/>
    <s v="OFF-FA-10000304"/>
    <x v="1"/>
    <x v="13"/>
    <x v="52"/>
    <n v="8.7200000000000006"/>
    <n v="4"/>
    <x v="0"/>
    <n v="3.5752000000000006"/>
  </r>
  <r>
    <n v="1245"/>
    <x v="583"/>
    <x v="3"/>
    <x v="304"/>
    <d v="2014-05-22T00:00:00"/>
    <x v="1"/>
    <x v="412"/>
    <s v="Eva Jacobs"/>
    <x v="0"/>
    <s v="United States"/>
    <s v="Gulfport"/>
    <x v="35"/>
    <n v="39503"/>
    <s v="South"/>
    <s v="OFF-EN-10004955"/>
    <x v="1"/>
    <x v="12"/>
    <x v="881"/>
    <n v="48.69"/>
    <n v="9"/>
    <x v="0"/>
    <n v="23.8581"/>
  </r>
  <r>
    <n v="1246"/>
    <x v="584"/>
    <x v="2"/>
    <x v="432"/>
    <d v="2011-12-14T00:00:00"/>
    <x v="0"/>
    <x v="413"/>
    <s v="Nora Preis"/>
    <x v="0"/>
    <s v="United States"/>
    <s v="Fresno"/>
    <x v="1"/>
    <n v="93727"/>
    <s v="West"/>
    <s v="FUR-TA-10004619"/>
    <x v="0"/>
    <x v="3"/>
    <x v="882"/>
    <n v="764.6880000000001"/>
    <n v="6"/>
    <x v="2"/>
    <n v="95.585999999999899"/>
  </r>
  <r>
    <n v="1247"/>
    <x v="584"/>
    <x v="2"/>
    <x v="432"/>
    <d v="2011-12-14T00:00:00"/>
    <x v="0"/>
    <x v="413"/>
    <s v="Nora Preis"/>
    <x v="0"/>
    <s v="United States"/>
    <s v="Fresno"/>
    <x v="1"/>
    <n v="93727"/>
    <s v="West"/>
    <s v="FUR-TA-10003473"/>
    <x v="0"/>
    <x v="3"/>
    <x v="214"/>
    <n v="3610.848"/>
    <n v="12"/>
    <x v="2"/>
    <n v="135.4068000000002"/>
  </r>
  <r>
    <n v="1248"/>
    <x v="584"/>
    <x v="2"/>
    <x v="432"/>
    <d v="2011-12-14T00:00:00"/>
    <x v="0"/>
    <x v="413"/>
    <s v="Nora Preis"/>
    <x v="0"/>
    <s v="United States"/>
    <s v="Fresno"/>
    <x v="1"/>
    <n v="93727"/>
    <s v="West"/>
    <s v="FUR-BO-10004467"/>
    <x v="0"/>
    <x v="0"/>
    <x v="883"/>
    <n v="254.97449999999998"/>
    <n v="3"/>
    <x v="11"/>
    <n v="11.998799999999989"/>
  </r>
  <r>
    <n v="1249"/>
    <x v="585"/>
    <x v="3"/>
    <x v="404"/>
    <d v="2014-12-25T00:00:00"/>
    <x v="1"/>
    <x v="264"/>
    <s v="Doug Jacobs"/>
    <x v="0"/>
    <s v="United States"/>
    <s v="New York City"/>
    <x v="15"/>
    <n v="10009"/>
    <s v="East"/>
    <s v="OFF-AR-10002280"/>
    <x v="1"/>
    <x v="6"/>
    <x v="33"/>
    <n v="38.82"/>
    <n v="6"/>
    <x v="0"/>
    <n v="17.468999999999998"/>
  </r>
  <r>
    <n v="1250"/>
    <x v="585"/>
    <x v="3"/>
    <x v="404"/>
    <d v="2014-12-25T00:00:00"/>
    <x v="1"/>
    <x v="264"/>
    <s v="Doug Jacobs"/>
    <x v="0"/>
    <s v="United States"/>
    <s v="New York City"/>
    <x v="15"/>
    <n v="10009"/>
    <s v="East"/>
    <s v="FUR-CH-10001708"/>
    <x v="0"/>
    <x v="1"/>
    <x v="884"/>
    <n v="1141.9379999999999"/>
    <n v="9"/>
    <x v="9"/>
    <n v="139.57019999999989"/>
  </r>
  <r>
    <n v="1251"/>
    <x v="585"/>
    <x v="3"/>
    <x v="404"/>
    <d v="2014-12-25T00:00:00"/>
    <x v="1"/>
    <x v="264"/>
    <s v="Doug Jacobs"/>
    <x v="0"/>
    <s v="United States"/>
    <s v="New York City"/>
    <x v="15"/>
    <n v="10009"/>
    <s v="East"/>
    <s v="OFF-AP-10000891"/>
    <x v="1"/>
    <x v="9"/>
    <x v="163"/>
    <n v="1704.56"/>
    <n v="13"/>
    <x v="0"/>
    <n v="511.36799999999999"/>
  </r>
  <r>
    <n v="1252"/>
    <x v="585"/>
    <x v="3"/>
    <x v="404"/>
    <d v="2014-12-25T00:00:00"/>
    <x v="1"/>
    <x v="264"/>
    <s v="Doug Jacobs"/>
    <x v="0"/>
    <s v="United States"/>
    <s v="New York City"/>
    <x v="15"/>
    <n v="10009"/>
    <s v="East"/>
    <s v="OFF-AR-10000462"/>
    <x v="1"/>
    <x v="6"/>
    <x v="885"/>
    <n v="3.2"/>
    <n v="2"/>
    <x v="0"/>
    <n v="1.3760000000000003"/>
  </r>
  <r>
    <n v="1253"/>
    <x v="586"/>
    <x v="1"/>
    <x v="433"/>
    <d v="2012-07-09T00:00:00"/>
    <x v="1"/>
    <x v="5"/>
    <s v="Irene Maddox"/>
    <x v="0"/>
    <s v="United States"/>
    <s v="Milwaukee"/>
    <x v="6"/>
    <n v="53209"/>
    <s v="Central"/>
    <s v="TEC-PH-10004165"/>
    <x v="2"/>
    <x v="7"/>
    <x v="886"/>
    <n v="1099.96"/>
    <n v="4"/>
    <x v="0"/>
    <n v="285.9896"/>
  </r>
  <r>
    <n v="1254"/>
    <x v="587"/>
    <x v="3"/>
    <x v="434"/>
    <d v="2014-03-15T00:00:00"/>
    <x v="1"/>
    <x v="414"/>
    <s v="Mick Hernandez"/>
    <x v="2"/>
    <s v="United States"/>
    <s v="Chester"/>
    <x v="9"/>
    <n v="19013"/>
    <s v="East"/>
    <s v="OFF-AR-10003958"/>
    <x v="1"/>
    <x v="6"/>
    <x v="679"/>
    <n v="5.2480000000000002"/>
    <n v="2"/>
    <x v="2"/>
    <n v="0.59039999999999915"/>
  </r>
  <r>
    <n v="1255"/>
    <x v="587"/>
    <x v="3"/>
    <x v="434"/>
    <d v="2014-03-15T00:00:00"/>
    <x v="1"/>
    <x v="414"/>
    <s v="Mick Hernandez"/>
    <x v="2"/>
    <s v="United States"/>
    <s v="Chester"/>
    <x v="9"/>
    <n v="19013"/>
    <s v="East"/>
    <s v="TEC-PH-10000149"/>
    <x v="2"/>
    <x v="7"/>
    <x v="419"/>
    <n v="35.909999999999997"/>
    <n v="3"/>
    <x v="10"/>
    <n v="-8.3790000000000031"/>
  </r>
  <r>
    <n v="1256"/>
    <x v="587"/>
    <x v="3"/>
    <x v="434"/>
    <d v="2014-03-15T00:00:00"/>
    <x v="1"/>
    <x v="414"/>
    <s v="Mick Hernandez"/>
    <x v="2"/>
    <s v="United States"/>
    <s v="Chester"/>
    <x v="9"/>
    <n v="19013"/>
    <s v="East"/>
    <s v="FUR-FU-10003724"/>
    <x v="0"/>
    <x v="5"/>
    <x v="887"/>
    <n v="6.6959999999999997"/>
    <n v="1"/>
    <x v="2"/>
    <n v="0.50219999999999976"/>
  </r>
  <r>
    <n v="1257"/>
    <x v="587"/>
    <x v="3"/>
    <x v="434"/>
    <d v="2014-03-15T00:00:00"/>
    <x v="1"/>
    <x v="414"/>
    <s v="Mick Hernandez"/>
    <x v="2"/>
    <s v="United States"/>
    <s v="Chester"/>
    <x v="9"/>
    <n v="19013"/>
    <s v="East"/>
    <s v="FUR-FU-10003535"/>
    <x v="0"/>
    <x v="5"/>
    <x v="888"/>
    <n v="43.872000000000007"/>
    <n v="2"/>
    <x v="2"/>
    <n v="11.516399999999999"/>
  </r>
  <r>
    <n v="1258"/>
    <x v="588"/>
    <x v="0"/>
    <x v="435"/>
    <d v="2013-12-29T00:00:00"/>
    <x v="0"/>
    <x v="176"/>
    <s v="Ross Baird"/>
    <x v="2"/>
    <s v="United States"/>
    <s v="Charlotte"/>
    <x v="3"/>
    <n v="28205"/>
    <s v="South"/>
    <s v="OFF-BI-10001575"/>
    <x v="1"/>
    <x v="8"/>
    <x v="577"/>
    <n v="27.882000000000005"/>
    <n v="3"/>
    <x v="6"/>
    <n v="-20.446799999999996"/>
  </r>
  <r>
    <n v="1259"/>
    <x v="588"/>
    <x v="0"/>
    <x v="435"/>
    <d v="2013-12-29T00:00:00"/>
    <x v="0"/>
    <x v="176"/>
    <s v="Ross Baird"/>
    <x v="2"/>
    <s v="United States"/>
    <s v="Charlotte"/>
    <x v="3"/>
    <n v="28205"/>
    <s v="South"/>
    <s v="OFF-ST-10003716"/>
    <x v="1"/>
    <x v="4"/>
    <x v="889"/>
    <n v="540.048"/>
    <n v="3"/>
    <x v="2"/>
    <n v="-47.254199999999997"/>
  </r>
  <r>
    <n v="1260"/>
    <x v="588"/>
    <x v="0"/>
    <x v="435"/>
    <d v="2013-12-29T00:00:00"/>
    <x v="0"/>
    <x v="176"/>
    <s v="Ross Baird"/>
    <x v="2"/>
    <s v="United States"/>
    <s v="Charlotte"/>
    <x v="3"/>
    <n v="28205"/>
    <s v="South"/>
    <s v="TEC-AC-10004469"/>
    <x v="2"/>
    <x v="11"/>
    <x v="238"/>
    <n v="255.68000000000004"/>
    <n v="8"/>
    <x v="2"/>
    <n v="76.704000000000008"/>
  </r>
  <r>
    <n v="1261"/>
    <x v="589"/>
    <x v="3"/>
    <x v="436"/>
    <d v="2014-10-28T00:00:00"/>
    <x v="1"/>
    <x v="415"/>
    <s v="Jocasta Rupert"/>
    <x v="0"/>
    <s v="United States"/>
    <s v="Jacksonville"/>
    <x v="2"/>
    <n v="32216"/>
    <s v="South"/>
    <s v="TEC-PH-10004586"/>
    <x v="2"/>
    <x v="7"/>
    <x v="890"/>
    <n v="863.87999999999988"/>
    <n v="3"/>
    <x v="2"/>
    <n v="107.98499999999996"/>
  </r>
  <r>
    <n v="1262"/>
    <x v="590"/>
    <x v="0"/>
    <x v="99"/>
    <d v="2013-11-05T00:00:00"/>
    <x v="1"/>
    <x v="416"/>
    <s v="Suzanne McNair"/>
    <x v="1"/>
    <s v="United States"/>
    <s v="Greenville"/>
    <x v="3"/>
    <n v="27834"/>
    <s v="South"/>
    <s v="OFF-BI-10004236"/>
    <x v="1"/>
    <x v="8"/>
    <x v="891"/>
    <n v="17.616000000000003"/>
    <n v="4"/>
    <x v="6"/>
    <n v="-14.0928"/>
  </r>
  <r>
    <n v="1263"/>
    <x v="591"/>
    <x v="3"/>
    <x v="437"/>
    <d v="2014-07-10T00:00:00"/>
    <x v="0"/>
    <x v="394"/>
    <s v="Christine Sundaresam"/>
    <x v="0"/>
    <s v="United States"/>
    <s v="Long Beach"/>
    <x v="15"/>
    <n v="11561"/>
    <s v="East"/>
    <s v="OFF-BI-10001634"/>
    <x v="1"/>
    <x v="8"/>
    <x v="24"/>
    <n v="17.472000000000001"/>
    <n v="3"/>
    <x v="2"/>
    <n v="6.3336000000000006"/>
  </r>
  <r>
    <n v="1264"/>
    <x v="592"/>
    <x v="0"/>
    <x v="393"/>
    <d v="2013-10-03T00:00:00"/>
    <x v="2"/>
    <x v="417"/>
    <s v="Chris Cortes"/>
    <x v="0"/>
    <s v="United States"/>
    <s v="La Porte"/>
    <x v="14"/>
    <n v="46350"/>
    <s v="Central"/>
    <s v="TEC-PH-10000215"/>
    <x v="2"/>
    <x v="7"/>
    <x v="139"/>
    <n v="69.900000000000006"/>
    <n v="2"/>
    <x v="0"/>
    <n v="18.873000000000005"/>
  </r>
  <r>
    <n v="1265"/>
    <x v="592"/>
    <x v="0"/>
    <x v="393"/>
    <d v="2013-10-03T00:00:00"/>
    <x v="2"/>
    <x v="417"/>
    <s v="Chris Cortes"/>
    <x v="0"/>
    <s v="United States"/>
    <s v="La Porte"/>
    <x v="14"/>
    <n v="46350"/>
    <s v="Central"/>
    <s v="FUR-FU-10003724"/>
    <x v="0"/>
    <x v="5"/>
    <x v="887"/>
    <n v="41.849999999999994"/>
    <n v="5"/>
    <x v="0"/>
    <n v="10.880999999999998"/>
  </r>
  <r>
    <n v="1266"/>
    <x v="593"/>
    <x v="3"/>
    <x v="264"/>
    <d v="2014-09-08T00:00:00"/>
    <x v="1"/>
    <x v="418"/>
    <s v="Phillip Flathmann"/>
    <x v="0"/>
    <s v="United States"/>
    <s v="San Francisco"/>
    <x v="1"/>
    <n v="94122"/>
    <s v="West"/>
    <s v="OFF-AR-10000422"/>
    <x v="1"/>
    <x v="6"/>
    <x v="892"/>
    <n v="6.57"/>
    <n v="3"/>
    <x v="0"/>
    <n v="1.7738999999999998"/>
  </r>
  <r>
    <n v="1267"/>
    <x v="594"/>
    <x v="2"/>
    <x v="163"/>
    <d v="2011-12-29T00:00:00"/>
    <x v="1"/>
    <x v="36"/>
    <s v="Julie Creighton"/>
    <x v="1"/>
    <s v="United States"/>
    <s v="Los Angeles"/>
    <x v="1"/>
    <n v="90045"/>
    <s v="West"/>
    <s v="OFF-ST-10003306"/>
    <x v="1"/>
    <x v="4"/>
    <x v="380"/>
    <n v="142.86000000000001"/>
    <n v="1"/>
    <x v="0"/>
    <n v="41.429399999999987"/>
  </r>
  <r>
    <n v="1268"/>
    <x v="594"/>
    <x v="2"/>
    <x v="163"/>
    <d v="2011-12-29T00:00:00"/>
    <x v="1"/>
    <x v="36"/>
    <s v="Julie Creighton"/>
    <x v="1"/>
    <s v="United States"/>
    <s v="Los Angeles"/>
    <x v="1"/>
    <n v="90045"/>
    <s v="West"/>
    <s v="FUR-CH-10001146"/>
    <x v="0"/>
    <x v="1"/>
    <x v="64"/>
    <n v="292.27200000000005"/>
    <n v="6"/>
    <x v="2"/>
    <n v="18.266999999999967"/>
  </r>
  <r>
    <n v="1269"/>
    <x v="595"/>
    <x v="3"/>
    <x v="397"/>
    <d v="2014-09-28T00:00:00"/>
    <x v="1"/>
    <x v="410"/>
    <s v="Brooke Gillingham"/>
    <x v="1"/>
    <s v="United States"/>
    <s v="Louisville"/>
    <x v="22"/>
    <n v="80027"/>
    <s v="West"/>
    <s v="FUR-FU-10000246"/>
    <x v="0"/>
    <x v="5"/>
    <x v="386"/>
    <n v="29.328000000000003"/>
    <n v="3"/>
    <x v="2"/>
    <n v="3.665999999999995"/>
  </r>
  <r>
    <n v="1270"/>
    <x v="596"/>
    <x v="3"/>
    <x v="400"/>
    <d v="2014-06-09T00:00:00"/>
    <x v="1"/>
    <x v="419"/>
    <s v="Dan Campbell"/>
    <x v="0"/>
    <s v="United States"/>
    <s v="Florence"/>
    <x v="19"/>
    <n v="35630"/>
    <s v="South"/>
    <s v="OFF-PA-10002870"/>
    <x v="1"/>
    <x v="10"/>
    <x v="893"/>
    <n v="12.48"/>
    <n v="2"/>
    <x v="0"/>
    <n v="5.6159999999999997"/>
  </r>
  <r>
    <n v="1271"/>
    <x v="597"/>
    <x v="0"/>
    <x v="438"/>
    <d v="2013-04-27T00:00:00"/>
    <x v="1"/>
    <x v="259"/>
    <s v="Sibella Parks"/>
    <x v="1"/>
    <s v="United States"/>
    <s v="Chicago"/>
    <x v="10"/>
    <n v="60623"/>
    <s v="Central"/>
    <s v="OFF-ST-10000563"/>
    <x v="1"/>
    <x v="4"/>
    <x v="894"/>
    <n v="102.33600000000001"/>
    <n v="4"/>
    <x v="2"/>
    <n v="-12.792000000000002"/>
  </r>
  <r>
    <n v="1272"/>
    <x v="597"/>
    <x v="0"/>
    <x v="438"/>
    <d v="2013-04-27T00:00:00"/>
    <x v="1"/>
    <x v="259"/>
    <s v="Sibella Parks"/>
    <x v="1"/>
    <s v="United States"/>
    <s v="Chicago"/>
    <x v="10"/>
    <n v="60623"/>
    <s v="Central"/>
    <s v="OFF-AP-10004487"/>
    <x v="1"/>
    <x v="9"/>
    <x v="715"/>
    <n v="48.791999999999987"/>
    <n v="3"/>
    <x v="3"/>
    <n v="-126.85920000000002"/>
  </r>
  <r>
    <n v="1273"/>
    <x v="597"/>
    <x v="0"/>
    <x v="438"/>
    <d v="2013-04-27T00:00:00"/>
    <x v="1"/>
    <x v="259"/>
    <s v="Sibella Parks"/>
    <x v="1"/>
    <s v="United States"/>
    <s v="Chicago"/>
    <x v="10"/>
    <n v="60623"/>
    <s v="Central"/>
    <s v="OFF-BI-10002854"/>
    <x v="1"/>
    <x v="8"/>
    <x v="895"/>
    <n v="44.847999999999992"/>
    <n v="8"/>
    <x v="3"/>
    <n v="-67.27200000000002"/>
  </r>
  <r>
    <n v="1274"/>
    <x v="598"/>
    <x v="0"/>
    <x v="439"/>
    <d v="2013-05-27T00:00:00"/>
    <x v="3"/>
    <x v="384"/>
    <s v="Maurice Satty"/>
    <x v="0"/>
    <s v="United States"/>
    <s v="Fort Worth"/>
    <x v="5"/>
    <n v="76106"/>
    <s v="Central"/>
    <s v="OFF-PA-10004621"/>
    <x v="1"/>
    <x v="10"/>
    <x v="738"/>
    <n v="10.368000000000002"/>
    <n v="2"/>
    <x v="2"/>
    <n v="3.6288"/>
  </r>
  <r>
    <n v="1275"/>
    <x v="598"/>
    <x v="0"/>
    <x v="439"/>
    <d v="2013-05-27T00:00:00"/>
    <x v="3"/>
    <x v="384"/>
    <s v="Maurice Satty"/>
    <x v="0"/>
    <s v="United States"/>
    <s v="Fort Worth"/>
    <x v="5"/>
    <n v="76106"/>
    <s v="Central"/>
    <s v="FUR-CH-10001973"/>
    <x v="0"/>
    <x v="1"/>
    <x v="896"/>
    <n v="388.42999999999995"/>
    <n v="5"/>
    <x v="4"/>
    <n v="-88.783999999999978"/>
  </r>
  <r>
    <n v="1276"/>
    <x v="598"/>
    <x v="0"/>
    <x v="439"/>
    <d v="2013-05-27T00:00:00"/>
    <x v="3"/>
    <x v="384"/>
    <s v="Maurice Satty"/>
    <x v="0"/>
    <s v="United States"/>
    <s v="Fort Worth"/>
    <x v="5"/>
    <n v="76106"/>
    <s v="Central"/>
    <s v="OFF-PA-10004040"/>
    <x v="1"/>
    <x v="10"/>
    <x v="99"/>
    <n v="14.352000000000002"/>
    <n v="3"/>
    <x v="2"/>
    <n v="5.2026000000000003"/>
  </r>
  <r>
    <n v="1277"/>
    <x v="598"/>
    <x v="0"/>
    <x v="439"/>
    <d v="2013-05-27T00:00:00"/>
    <x v="3"/>
    <x v="384"/>
    <s v="Maurice Satty"/>
    <x v="0"/>
    <s v="United States"/>
    <s v="Fort Worth"/>
    <x v="5"/>
    <n v="76106"/>
    <s v="Central"/>
    <s v="TEC-AC-10000580"/>
    <x v="2"/>
    <x v="11"/>
    <x v="897"/>
    <n v="63.991999999999997"/>
    <n v="1"/>
    <x v="2"/>
    <n v="-7.1990999999999961"/>
  </r>
  <r>
    <n v="1278"/>
    <x v="599"/>
    <x v="0"/>
    <x v="440"/>
    <d v="2013-05-08T00:00:00"/>
    <x v="1"/>
    <x v="420"/>
    <s v="Bryan Davis"/>
    <x v="0"/>
    <s v="United States"/>
    <s v="Houston"/>
    <x v="5"/>
    <n v="77070"/>
    <s v="Central"/>
    <s v="OFF-AR-10004022"/>
    <x v="1"/>
    <x v="6"/>
    <x v="898"/>
    <n v="86.352000000000004"/>
    <n v="3"/>
    <x v="2"/>
    <n v="5.3969999999999914"/>
  </r>
  <r>
    <n v="1279"/>
    <x v="600"/>
    <x v="2"/>
    <x v="78"/>
    <d v="2011-09-11T00:00:00"/>
    <x v="2"/>
    <x v="346"/>
    <s v="Karen Carlisle"/>
    <x v="1"/>
    <s v="United States"/>
    <s v="Macon"/>
    <x v="32"/>
    <n v="31204"/>
    <s v="South"/>
    <s v="TEC-AC-10004209"/>
    <x v="2"/>
    <x v="11"/>
    <x v="899"/>
    <n v="32.97"/>
    <n v="3"/>
    <x v="0"/>
    <n v="12.8583"/>
  </r>
  <r>
    <n v="1280"/>
    <x v="600"/>
    <x v="2"/>
    <x v="78"/>
    <d v="2011-09-11T00:00:00"/>
    <x v="2"/>
    <x v="346"/>
    <s v="Karen Carlisle"/>
    <x v="1"/>
    <s v="United States"/>
    <s v="Macon"/>
    <x v="32"/>
    <n v="31204"/>
    <s v="South"/>
    <s v="TEC-AC-10000023"/>
    <x v="2"/>
    <x v="11"/>
    <x v="900"/>
    <n v="83.88"/>
    <n v="4"/>
    <x v="0"/>
    <n v="30.196799999999996"/>
  </r>
  <r>
    <n v="1281"/>
    <x v="601"/>
    <x v="0"/>
    <x v="64"/>
    <d v="2013-09-07T00:00:00"/>
    <x v="2"/>
    <x v="309"/>
    <s v="Toby Ritter"/>
    <x v="0"/>
    <s v="United States"/>
    <s v="Cedar Rapids"/>
    <x v="23"/>
    <n v="52402"/>
    <s v="Central"/>
    <s v="TEC-PH-10003505"/>
    <x v="2"/>
    <x v="7"/>
    <x v="901"/>
    <n v="278.39999999999998"/>
    <n v="3"/>
    <x v="0"/>
    <n v="80.735999999999976"/>
  </r>
  <r>
    <n v="1282"/>
    <x v="602"/>
    <x v="3"/>
    <x v="359"/>
    <d v="2014-04-12T00:00:00"/>
    <x v="2"/>
    <x v="193"/>
    <s v="Sue Ann Reed"/>
    <x v="0"/>
    <s v="United States"/>
    <s v="Jacksonville"/>
    <x v="2"/>
    <n v="32216"/>
    <s v="South"/>
    <s v="OFF-LA-10000121"/>
    <x v="1"/>
    <x v="2"/>
    <x v="902"/>
    <n v="15.120000000000001"/>
    <n v="3"/>
    <x v="2"/>
    <n v="4.9139999999999988"/>
  </r>
  <r>
    <n v="1283"/>
    <x v="602"/>
    <x v="3"/>
    <x v="359"/>
    <d v="2014-04-12T00:00:00"/>
    <x v="2"/>
    <x v="193"/>
    <s v="Sue Ann Reed"/>
    <x v="0"/>
    <s v="United States"/>
    <s v="Jacksonville"/>
    <x v="2"/>
    <n v="32216"/>
    <s v="South"/>
    <s v="OFF-BI-10002026"/>
    <x v="1"/>
    <x v="8"/>
    <x v="903"/>
    <n v="17.430000000000003"/>
    <n v="1"/>
    <x v="6"/>
    <n v="-13.363000000000003"/>
  </r>
  <r>
    <n v="1284"/>
    <x v="602"/>
    <x v="3"/>
    <x v="359"/>
    <d v="2014-04-12T00:00:00"/>
    <x v="2"/>
    <x v="193"/>
    <s v="Sue Ann Reed"/>
    <x v="0"/>
    <s v="United States"/>
    <s v="Jacksonville"/>
    <x v="2"/>
    <n v="32216"/>
    <s v="South"/>
    <s v="OFF-PA-10000994"/>
    <x v="1"/>
    <x v="10"/>
    <x v="904"/>
    <n v="251.64"/>
    <n v="3"/>
    <x v="2"/>
    <n v="88.073999999999984"/>
  </r>
  <r>
    <n v="1285"/>
    <x v="603"/>
    <x v="1"/>
    <x v="401"/>
    <d v="2012-12-12T00:00:00"/>
    <x v="1"/>
    <x v="147"/>
    <s v="Katrina Willman"/>
    <x v="0"/>
    <s v="United States"/>
    <s v="Austin"/>
    <x v="5"/>
    <n v="78745"/>
    <s v="Central"/>
    <s v="OFF-BI-10002813"/>
    <x v="1"/>
    <x v="8"/>
    <x v="905"/>
    <n v="2.7719999999999994"/>
    <n v="7"/>
    <x v="3"/>
    <n v="-4.8510000000000009"/>
  </r>
  <r>
    <n v="1286"/>
    <x v="604"/>
    <x v="0"/>
    <x v="190"/>
    <d v="2013-07-04T00:00:00"/>
    <x v="1"/>
    <x v="421"/>
    <s v="Gene McClure"/>
    <x v="0"/>
    <s v="United States"/>
    <s v="Providence"/>
    <x v="34"/>
    <n v="2908"/>
    <s v="East"/>
    <s v="OFF-ST-10000617"/>
    <x v="1"/>
    <x v="4"/>
    <x v="379"/>
    <n v="14.9"/>
    <n v="5"/>
    <x v="0"/>
    <n v="1.0429999999999984"/>
  </r>
  <r>
    <n v="1287"/>
    <x v="605"/>
    <x v="1"/>
    <x v="433"/>
    <d v="2012-07-08T00:00:00"/>
    <x v="1"/>
    <x v="57"/>
    <s v="Alan Dominguez"/>
    <x v="2"/>
    <s v="United States"/>
    <s v="New York City"/>
    <x v="15"/>
    <n v="10035"/>
    <s v="East"/>
    <s v="OFF-AR-10004817"/>
    <x v="1"/>
    <x v="6"/>
    <x v="906"/>
    <n v="15.48"/>
    <n v="3"/>
    <x v="0"/>
    <n v="4.4891999999999985"/>
  </r>
  <r>
    <n v="1288"/>
    <x v="606"/>
    <x v="0"/>
    <x v="441"/>
    <d v="2013-11-27T00:00:00"/>
    <x v="1"/>
    <x v="422"/>
    <s v="Todd Boyes"/>
    <x v="1"/>
    <s v="United States"/>
    <s v="New York City"/>
    <x v="15"/>
    <n v="10009"/>
    <s v="East"/>
    <s v="FUR-FU-10000397"/>
    <x v="0"/>
    <x v="5"/>
    <x v="63"/>
    <n v="39.880000000000003"/>
    <n v="2"/>
    <x v="0"/>
    <n v="11.166400000000003"/>
  </r>
  <r>
    <n v="1289"/>
    <x v="606"/>
    <x v="0"/>
    <x v="441"/>
    <d v="2013-11-27T00:00:00"/>
    <x v="1"/>
    <x v="422"/>
    <s v="Todd Boyes"/>
    <x v="1"/>
    <s v="United States"/>
    <s v="New York City"/>
    <x v="15"/>
    <n v="10009"/>
    <s v="East"/>
    <s v="OFF-BI-10000605"/>
    <x v="1"/>
    <x v="8"/>
    <x v="531"/>
    <n v="12.192"/>
    <n v="4"/>
    <x v="2"/>
    <n v="4.1147999999999989"/>
  </r>
  <r>
    <n v="1290"/>
    <x v="606"/>
    <x v="0"/>
    <x v="441"/>
    <d v="2013-11-27T00:00:00"/>
    <x v="1"/>
    <x v="422"/>
    <s v="Todd Boyes"/>
    <x v="1"/>
    <s v="United States"/>
    <s v="New York City"/>
    <x v="15"/>
    <n v="10009"/>
    <s v="East"/>
    <s v="OFF-AR-10001860"/>
    <x v="1"/>
    <x v="6"/>
    <x v="907"/>
    <n v="20.82"/>
    <n v="3"/>
    <x v="0"/>
    <n v="7.4952000000000005"/>
  </r>
  <r>
    <n v="1291"/>
    <x v="607"/>
    <x v="0"/>
    <x v="338"/>
    <d v="2013-11-13T00:00:00"/>
    <x v="2"/>
    <x v="254"/>
    <s v="Chuck Clark"/>
    <x v="2"/>
    <s v="United States"/>
    <s v="San Francisco"/>
    <x v="1"/>
    <n v="94122"/>
    <s v="West"/>
    <s v="OFF-BI-10004970"/>
    <x v="1"/>
    <x v="8"/>
    <x v="908"/>
    <n v="13.216000000000001"/>
    <n v="4"/>
    <x v="2"/>
    <n v="4.4603999999999999"/>
  </r>
  <r>
    <n v="1292"/>
    <x v="607"/>
    <x v="0"/>
    <x v="338"/>
    <d v="2013-11-13T00:00:00"/>
    <x v="2"/>
    <x v="254"/>
    <s v="Chuck Clark"/>
    <x v="2"/>
    <s v="United States"/>
    <s v="San Francisco"/>
    <x v="1"/>
    <n v="94122"/>
    <s v="West"/>
    <s v="OFF-PA-10003172"/>
    <x v="1"/>
    <x v="10"/>
    <x v="846"/>
    <n v="32.400000000000006"/>
    <n v="5"/>
    <x v="0"/>
    <n v="15.552000000000001"/>
  </r>
  <r>
    <n v="1293"/>
    <x v="608"/>
    <x v="1"/>
    <x v="375"/>
    <d v="2012-09-01T00:00:00"/>
    <x v="1"/>
    <x v="58"/>
    <s v="Philip Fox"/>
    <x v="0"/>
    <s v="United States"/>
    <s v="San Diego"/>
    <x v="1"/>
    <n v="92105"/>
    <s v="West"/>
    <s v="OFF-SU-10001218"/>
    <x v="1"/>
    <x v="14"/>
    <x v="133"/>
    <n v="32.94"/>
    <n v="3"/>
    <x v="0"/>
    <n v="9.2232000000000021"/>
  </r>
  <r>
    <n v="1294"/>
    <x v="608"/>
    <x v="1"/>
    <x v="375"/>
    <d v="2012-09-01T00:00:00"/>
    <x v="1"/>
    <x v="58"/>
    <s v="Philip Fox"/>
    <x v="0"/>
    <s v="United States"/>
    <s v="San Diego"/>
    <x v="1"/>
    <n v="92105"/>
    <s v="West"/>
    <s v="OFF-PA-10002968"/>
    <x v="1"/>
    <x v="10"/>
    <x v="909"/>
    <n v="114.2"/>
    <n v="5"/>
    <x v="0"/>
    <n v="52.531999999999996"/>
  </r>
  <r>
    <n v="1295"/>
    <x v="608"/>
    <x v="1"/>
    <x v="375"/>
    <d v="2012-09-01T00:00:00"/>
    <x v="1"/>
    <x v="58"/>
    <s v="Philip Fox"/>
    <x v="0"/>
    <s v="United States"/>
    <s v="San Diego"/>
    <x v="1"/>
    <n v="92105"/>
    <s v="West"/>
    <s v="OFF-LA-10000134"/>
    <x v="1"/>
    <x v="2"/>
    <x v="85"/>
    <n v="3.08"/>
    <n v="1"/>
    <x v="0"/>
    <n v="1.4783999999999999"/>
  </r>
  <r>
    <n v="1296"/>
    <x v="609"/>
    <x v="1"/>
    <x v="442"/>
    <d v="2012-05-29T00:00:00"/>
    <x v="1"/>
    <x v="423"/>
    <s v="Justin Hirsh"/>
    <x v="0"/>
    <s v="United States"/>
    <s v="Pueblo"/>
    <x v="22"/>
    <n v="81001"/>
    <s v="West"/>
    <s v="OFF-AP-10004487"/>
    <x v="1"/>
    <x v="9"/>
    <x v="715"/>
    <n v="845.72799999999995"/>
    <n v="13"/>
    <x v="2"/>
    <n v="84.572799999999944"/>
  </r>
  <r>
    <n v="1297"/>
    <x v="610"/>
    <x v="3"/>
    <x v="247"/>
    <d v="2015-01-04T00:00:00"/>
    <x v="1"/>
    <x v="424"/>
    <s v="Erica Bern"/>
    <x v="1"/>
    <s v="United States"/>
    <s v="Fairfield"/>
    <x v="1"/>
    <n v="94533"/>
    <s v="West"/>
    <s v="OFF-BI-10002103"/>
    <x v="1"/>
    <x v="8"/>
    <x v="525"/>
    <n v="13.904"/>
    <n v="2"/>
    <x v="2"/>
    <n v="4.5187999999999997"/>
  </r>
  <r>
    <n v="1298"/>
    <x v="610"/>
    <x v="3"/>
    <x v="247"/>
    <d v="2015-01-04T00:00:00"/>
    <x v="1"/>
    <x v="424"/>
    <s v="Erica Bern"/>
    <x v="1"/>
    <s v="United States"/>
    <s v="Fairfield"/>
    <x v="1"/>
    <n v="94533"/>
    <s v="West"/>
    <s v="OFF-BI-10004632"/>
    <x v="1"/>
    <x v="8"/>
    <x v="910"/>
    <n v="20.72"/>
    <n v="2"/>
    <x v="2"/>
    <n v="6.4749999999999979"/>
  </r>
  <r>
    <n v="1299"/>
    <x v="611"/>
    <x v="0"/>
    <x v="16"/>
    <d v="2013-12-13T00:00:00"/>
    <x v="0"/>
    <x v="425"/>
    <s v="Quincy Jones"/>
    <x v="1"/>
    <s v="United States"/>
    <s v="Saint Paul"/>
    <x v="11"/>
    <n v="55106"/>
    <s v="Central"/>
    <s v="TEC-PH-10003555"/>
    <x v="2"/>
    <x v="7"/>
    <x v="457"/>
    <n v="114.94999999999999"/>
    <n v="5"/>
    <x v="0"/>
    <n v="2.2990000000000066"/>
  </r>
  <r>
    <n v="1300"/>
    <x v="612"/>
    <x v="1"/>
    <x v="242"/>
    <d v="2012-10-07T00:00:00"/>
    <x v="2"/>
    <x v="397"/>
    <s v="Alex Avila"/>
    <x v="0"/>
    <s v="United States"/>
    <s v="San Francisco"/>
    <x v="1"/>
    <n v="94109"/>
    <s v="West"/>
    <s v="OFF-ST-10001590"/>
    <x v="1"/>
    <x v="4"/>
    <x v="146"/>
    <n v="26.96"/>
    <n v="2"/>
    <x v="0"/>
    <n v="7.0095999999999989"/>
  </r>
  <r>
    <n v="1301"/>
    <x v="613"/>
    <x v="0"/>
    <x v="443"/>
    <d v="2013-12-26T00:00:00"/>
    <x v="0"/>
    <x v="95"/>
    <s v="Logan Currie"/>
    <x v="0"/>
    <s v="United States"/>
    <s v="Springfield"/>
    <x v="17"/>
    <n v="22153"/>
    <s v="South"/>
    <s v="FUR-FU-10003664"/>
    <x v="0"/>
    <x v="5"/>
    <x v="35"/>
    <n v="572.76"/>
    <n v="6"/>
    <x v="0"/>
    <n v="166.10039999999995"/>
  </r>
  <r>
    <n v="1302"/>
    <x v="613"/>
    <x v="0"/>
    <x v="443"/>
    <d v="2013-12-26T00:00:00"/>
    <x v="0"/>
    <x v="95"/>
    <s v="Logan Currie"/>
    <x v="0"/>
    <s v="United States"/>
    <s v="Springfield"/>
    <x v="17"/>
    <n v="22153"/>
    <s v="South"/>
    <s v="FUR-FU-10003664"/>
    <x v="0"/>
    <x v="5"/>
    <x v="35"/>
    <n v="286.38"/>
    <n v="3"/>
    <x v="0"/>
    <n v="83.050199999999975"/>
  </r>
  <r>
    <n v="1303"/>
    <x v="614"/>
    <x v="1"/>
    <x v="444"/>
    <d v="2012-09-24T00:00:00"/>
    <x v="0"/>
    <x v="426"/>
    <s v="Tracy Collins"/>
    <x v="2"/>
    <s v="United States"/>
    <s v="Arlington"/>
    <x v="17"/>
    <n v="22204"/>
    <s v="South"/>
    <s v="FUR-BO-10003433"/>
    <x v="0"/>
    <x v="0"/>
    <x v="911"/>
    <n v="61.96"/>
    <n v="2"/>
    <x v="0"/>
    <n v="4.3371999999999957"/>
  </r>
  <r>
    <n v="1304"/>
    <x v="615"/>
    <x v="3"/>
    <x v="445"/>
    <d v="2014-07-08T00:00:00"/>
    <x v="1"/>
    <x v="427"/>
    <s v="Chuck Sachs"/>
    <x v="0"/>
    <s v="United States"/>
    <s v="Columbus"/>
    <x v="32"/>
    <n v="31907"/>
    <s v="South"/>
    <s v="FUR-FU-10002554"/>
    <x v="0"/>
    <x v="5"/>
    <x v="912"/>
    <n v="23.99"/>
    <n v="1"/>
    <x v="0"/>
    <n v="5.5176999999999978"/>
  </r>
  <r>
    <n v="1305"/>
    <x v="615"/>
    <x v="3"/>
    <x v="445"/>
    <d v="2014-07-08T00:00:00"/>
    <x v="1"/>
    <x v="427"/>
    <s v="Chuck Sachs"/>
    <x v="0"/>
    <s v="United States"/>
    <s v="Columbus"/>
    <x v="32"/>
    <n v="31907"/>
    <s v="South"/>
    <s v="TEC-PH-10001557"/>
    <x v="2"/>
    <x v="7"/>
    <x v="658"/>
    <n v="287.96999999999997"/>
    <n v="3"/>
    <x v="0"/>
    <n v="77.751899999999992"/>
  </r>
  <r>
    <n v="1306"/>
    <x v="616"/>
    <x v="0"/>
    <x v="216"/>
    <d v="2013-07-17T00:00:00"/>
    <x v="0"/>
    <x v="298"/>
    <s v="Bryan Mills"/>
    <x v="0"/>
    <s v="United States"/>
    <s v="Houston"/>
    <x v="5"/>
    <n v="77036"/>
    <s v="Central"/>
    <s v="TEC-PH-10003437"/>
    <x v="2"/>
    <x v="7"/>
    <x v="913"/>
    <n v="419.94399999999996"/>
    <n v="7"/>
    <x v="2"/>
    <n v="52.492999999999967"/>
  </r>
  <r>
    <n v="1307"/>
    <x v="617"/>
    <x v="0"/>
    <x v="23"/>
    <d v="2013-06-22T00:00:00"/>
    <x v="2"/>
    <x v="116"/>
    <s v="Roy Collins"/>
    <x v="0"/>
    <s v="United States"/>
    <s v="Pasadena"/>
    <x v="1"/>
    <n v="91104"/>
    <s v="West"/>
    <s v="OFF-PA-10002986"/>
    <x v="1"/>
    <x v="10"/>
    <x v="477"/>
    <n v="46.76"/>
    <n v="7"/>
    <x v="0"/>
    <n v="22.444800000000001"/>
  </r>
  <r>
    <n v="1308"/>
    <x v="617"/>
    <x v="0"/>
    <x v="23"/>
    <d v="2013-06-22T00:00:00"/>
    <x v="2"/>
    <x v="116"/>
    <s v="Roy Collins"/>
    <x v="0"/>
    <s v="United States"/>
    <s v="Pasadena"/>
    <x v="1"/>
    <n v="91104"/>
    <s v="West"/>
    <s v="OFF-BI-10000320"/>
    <x v="1"/>
    <x v="8"/>
    <x v="768"/>
    <n v="17.712"/>
    <n v="3"/>
    <x v="2"/>
    <n v="6.4206000000000012"/>
  </r>
  <r>
    <n v="1309"/>
    <x v="617"/>
    <x v="0"/>
    <x v="23"/>
    <d v="2013-06-22T00:00:00"/>
    <x v="2"/>
    <x v="116"/>
    <s v="Roy Collins"/>
    <x v="0"/>
    <s v="United States"/>
    <s v="Pasadena"/>
    <x v="1"/>
    <n v="91104"/>
    <s v="West"/>
    <s v="OFF-AP-10003971"/>
    <x v="1"/>
    <x v="9"/>
    <x v="914"/>
    <n v="21.78"/>
    <n v="2"/>
    <x v="0"/>
    <n v="5.6628000000000007"/>
  </r>
  <r>
    <n v="1310"/>
    <x v="617"/>
    <x v="0"/>
    <x v="23"/>
    <d v="2013-06-22T00:00:00"/>
    <x v="2"/>
    <x v="116"/>
    <s v="Roy Collins"/>
    <x v="0"/>
    <s v="United States"/>
    <s v="Pasadena"/>
    <x v="1"/>
    <n v="91104"/>
    <s v="West"/>
    <s v="OFF-ST-10001469"/>
    <x v="1"/>
    <x v="4"/>
    <x v="394"/>
    <n v="161.94"/>
    <n v="3"/>
    <x v="0"/>
    <n v="9.716399999999993"/>
  </r>
  <r>
    <n v="1311"/>
    <x v="617"/>
    <x v="0"/>
    <x v="23"/>
    <d v="2013-06-22T00:00:00"/>
    <x v="2"/>
    <x v="116"/>
    <s v="Roy Collins"/>
    <x v="0"/>
    <s v="United States"/>
    <s v="Pasadena"/>
    <x v="1"/>
    <n v="91104"/>
    <s v="West"/>
    <s v="FUR-CH-10003846"/>
    <x v="0"/>
    <x v="1"/>
    <x v="915"/>
    <n v="161.56800000000001"/>
    <n v="2"/>
    <x v="2"/>
    <n v="-8.0783999999999949"/>
  </r>
  <r>
    <n v="1312"/>
    <x v="618"/>
    <x v="0"/>
    <x v="10"/>
    <d v="2013-12-14T00:00:00"/>
    <x v="1"/>
    <x v="248"/>
    <s v="Fred McMath"/>
    <x v="0"/>
    <s v="United States"/>
    <s v="Lawrence"/>
    <x v="31"/>
    <n v="1841"/>
    <s v="East"/>
    <s v="OFF-LA-10001404"/>
    <x v="1"/>
    <x v="2"/>
    <x v="916"/>
    <n v="3.69"/>
    <n v="1"/>
    <x v="0"/>
    <n v="1.7343"/>
  </r>
  <r>
    <n v="1313"/>
    <x v="618"/>
    <x v="0"/>
    <x v="10"/>
    <d v="2013-12-14T00:00:00"/>
    <x v="1"/>
    <x v="248"/>
    <s v="Fred McMath"/>
    <x v="0"/>
    <s v="United States"/>
    <s v="Lawrence"/>
    <x v="31"/>
    <n v="1841"/>
    <s v="East"/>
    <s v="OFF-LA-10001474"/>
    <x v="1"/>
    <x v="2"/>
    <x v="917"/>
    <n v="122.12"/>
    <n v="4"/>
    <x v="0"/>
    <n v="56.175200000000004"/>
  </r>
  <r>
    <n v="1314"/>
    <x v="619"/>
    <x v="0"/>
    <x v="446"/>
    <d v="2013-10-02T00:00:00"/>
    <x v="1"/>
    <x v="7"/>
    <s v="Pete Kriz"/>
    <x v="0"/>
    <s v="United States"/>
    <s v="Columbus"/>
    <x v="24"/>
    <n v="43229"/>
    <s v="East"/>
    <s v="FUR-CH-10003199"/>
    <x v="0"/>
    <x v="1"/>
    <x v="631"/>
    <n v="155.37199999999999"/>
    <n v="2"/>
    <x v="4"/>
    <n v="-13.317599999999999"/>
  </r>
  <r>
    <n v="1315"/>
    <x v="620"/>
    <x v="0"/>
    <x v="122"/>
    <d v="2013-12-24T00:00:00"/>
    <x v="1"/>
    <x v="428"/>
    <s v="Henry Goldwyn"/>
    <x v="1"/>
    <s v="United States"/>
    <s v="Los Angeles"/>
    <x v="1"/>
    <n v="90032"/>
    <s v="West"/>
    <s v="OFF-PA-10003072"/>
    <x v="1"/>
    <x v="10"/>
    <x v="918"/>
    <n v="38.880000000000003"/>
    <n v="6"/>
    <x v="0"/>
    <n v="18.662400000000002"/>
  </r>
  <r>
    <n v="1316"/>
    <x v="620"/>
    <x v="0"/>
    <x v="122"/>
    <d v="2013-12-24T00:00:00"/>
    <x v="1"/>
    <x v="428"/>
    <s v="Henry Goldwyn"/>
    <x v="1"/>
    <s v="United States"/>
    <s v="Los Angeles"/>
    <x v="1"/>
    <n v="90032"/>
    <s v="West"/>
    <s v="FUR-FU-10004960"/>
    <x v="0"/>
    <x v="5"/>
    <x v="919"/>
    <n v="183.84"/>
    <n v="8"/>
    <x v="0"/>
    <n v="62.505600000000001"/>
  </r>
  <r>
    <n v="1317"/>
    <x v="620"/>
    <x v="0"/>
    <x v="122"/>
    <d v="2013-12-24T00:00:00"/>
    <x v="1"/>
    <x v="428"/>
    <s v="Henry Goldwyn"/>
    <x v="1"/>
    <s v="United States"/>
    <s v="Los Angeles"/>
    <x v="1"/>
    <n v="90032"/>
    <s v="West"/>
    <s v="OFF-SU-10003505"/>
    <x v="1"/>
    <x v="14"/>
    <x v="408"/>
    <n v="579.29999999999995"/>
    <n v="5"/>
    <x v="0"/>
    <n v="28.964999999999961"/>
  </r>
  <r>
    <n v="1318"/>
    <x v="621"/>
    <x v="3"/>
    <x v="389"/>
    <d v="2014-12-15T00:00:00"/>
    <x v="1"/>
    <x v="66"/>
    <s v="Helen Andreada"/>
    <x v="0"/>
    <s v="United States"/>
    <s v="Philadelphia"/>
    <x v="9"/>
    <n v="19120"/>
    <s v="East"/>
    <s v="TEC-AC-10003116"/>
    <x v="2"/>
    <x v="11"/>
    <x v="920"/>
    <n v="14.200000000000001"/>
    <n v="1"/>
    <x v="2"/>
    <n v="3.3724999999999992"/>
  </r>
  <r>
    <n v="1319"/>
    <x v="622"/>
    <x v="2"/>
    <x v="268"/>
    <d v="2011-07-05T00:00:00"/>
    <x v="1"/>
    <x v="429"/>
    <s v="Laurel Workman"/>
    <x v="1"/>
    <s v="United States"/>
    <s v="Deltona"/>
    <x v="2"/>
    <n v="32725"/>
    <s v="South"/>
    <s v="TEC-PH-10004586"/>
    <x v="2"/>
    <x v="7"/>
    <x v="890"/>
    <n v="575.91999999999996"/>
    <n v="2"/>
    <x v="2"/>
    <n v="71.989999999999981"/>
  </r>
  <r>
    <n v="1320"/>
    <x v="622"/>
    <x v="2"/>
    <x v="268"/>
    <d v="2011-07-05T00:00:00"/>
    <x v="1"/>
    <x v="429"/>
    <s v="Laurel Workman"/>
    <x v="1"/>
    <s v="United States"/>
    <s v="Deltona"/>
    <x v="2"/>
    <n v="32725"/>
    <s v="South"/>
    <s v="OFF-BI-10000546"/>
    <x v="1"/>
    <x v="8"/>
    <x v="609"/>
    <n v="5.1840000000000011"/>
    <n v="6"/>
    <x v="6"/>
    <n v="-3.6288"/>
  </r>
  <r>
    <n v="1321"/>
    <x v="623"/>
    <x v="3"/>
    <x v="447"/>
    <d v="2014-02-09T00:00:00"/>
    <x v="1"/>
    <x v="430"/>
    <s v="Matt Collins"/>
    <x v="0"/>
    <s v="United States"/>
    <s v="Cincinnati"/>
    <x v="24"/>
    <n v="45231"/>
    <s v="East"/>
    <s v="OFF-BI-10002071"/>
    <x v="1"/>
    <x v="8"/>
    <x v="692"/>
    <n v="5.2290000000000001"/>
    <n v="3"/>
    <x v="6"/>
    <n v="-4.1831999999999976"/>
  </r>
  <r>
    <n v="1322"/>
    <x v="623"/>
    <x v="3"/>
    <x v="447"/>
    <d v="2014-02-09T00:00:00"/>
    <x v="1"/>
    <x v="430"/>
    <s v="Matt Collins"/>
    <x v="0"/>
    <s v="United States"/>
    <s v="Cincinnati"/>
    <x v="24"/>
    <n v="45231"/>
    <s v="East"/>
    <s v="OFF-ST-10001490"/>
    <x v="1"/>
    <x v="4"/>
    <x v="513"/>
    <n v="285.55200000000002"/>
    <n v="2"/>
    <x v="2"/>
    <n v="35.69399999999996"/>
  </r>
  <r>
    <n v="1323"/>
    <x v="624"/>
    <x v="3"/>
    <x v="448"/>
    <d v="2014-03-09T00:00:00"/>
    <x v="1"/>
    <x v="431"/>
    <s v="Liz Preis"/>
    <x v="0"/>
    <s v="United States"/>
    <s v="Murray"/>
    <x v="0"/>
    <n v="42071"/>
    <s v="South"/>
    <s v="OFF-AP-10004859"/>
    <x v="1"/>
    <x v="9"/>
    <x v="921"/>
    <n v="72.8"/>
    <n v="5"/>
    <x v="0"/>
    <n v="19.656000000000002"/>
  </r>
  <r>
    <n v="1324"/>
    <x v="625"/>
    <x v="3"/>
    <x v="449"/>
    <d v="2014-10-11T00:00:00"/>
    <x v="2"/>
    <x v="432"/>
    <s v="Evan Bailliet"/>
    <x v="0"/>
    <s v="United States"/>
    <s v="Wilmington"/>
    <x v="3"/>
    <n v="28403"/>
    <s v="South"/>
    <s v="OFF-PA-10002659"/>
    <x v="1"/>
    <x v="10"/>
    <x v="922"/>
    <n v="10.816000000000001"/>
    <n v="4"/>
    <x v="2"/>
    <n v="3.5151999999999988"/>
  </r>
  <r>
    <n v="1325"/>
    <x v="626"/>
    <x v="2"/>
    <x v="450"/>
    <d v="2011-10-03T00:00:00"/>
    <x v="1"/>
    <x v="433"/>
    <s v="George Zrebassa"/>
    <x v="1"/>
    <s v="United States"/>
    <s v="Lawrence"/>
    <x v="31"/>
    <n v="1841"/>
    <s v="East"/>
    <s v="OFF-ST-10001321"/>
    <x v="1"/>
    <x v="4"/>
    <x v="416"/>
    <n v="46.26"/>
    <n v="3"/>
    <x v="0"/>
    <n v="12.490200000000003"/>
  </r>
  <r>
    <n v="1326"/>
    <x v="627"/>
    <x v="2"/>
    <x v="279"/>
    <d v="2011-05-30T00:00:00"/>
    <x v="2"/>
    <x v="97"/>
    <s v="Laurel Elliston"/>
    <x v="0"/>
    <s v="United States"/>
    <s v="Chicago"/>
    <x v="10"/>
    <n v="60653"/>
    <s v="Central"/>
    <s v="OFF-BI-10004139"/>
    <x v="1"/>
    <x v="8"/>
    <x v="923"/>
    <n v="17.459999999999997"/>
    <n v="6"/>
    <x v="3"/>
    <n v="-30.555000000000007"/>
  </r>
  <r>
    <n v="1327"/>
    <x v="628"/>
    <x v="1"/>
    <x v="451"/>
    <d v="2012-06-18T00:00:00"/>
    <x v="1"/>
    <x v="57"/>
    <s v="Alan Dominguez"/>
    <x v="2"/>
    <s v="United States"/>
    <s v="Philadelphia"/>
    <x v="9"/>
    <n v="19120"/>
    <s v="East"/>
    <s v="FUR-FU-10001867"/>
    <x v="0"/>
    <x v="5"/>
    <x v="867"/>
    <n v="51.072000000000003"/>
    <n v="6"/>
    <x v="2"/>
    <n v="5.1072000000000024"/>
  </r>
  <r>
    <n v="1328"/>
    <x v="629"/>
    <x v="0"/>
    <x v="452"/>
    <d v="2013-04-02T00:00:00"/>
    <x v="2"/>
    <x v="434"/>
    <s v="Cathy Prescott"/>
    <x v="1"/>
    <s v="United States"/>
    <s v="Norwich"/>
    <x v="29"/>
    <n v="6360"/>
    <s v="East"/>
    <s v="OFF-PA-10004156"/>
    <x v="1"/>
    <x v="10"/>
    <x v="743"/>
    <n v="11.34"/>
    <n v="1"/>
    <x v="0"/>
    <n v="5.5565999999999995"/>
  </r>
  <r>
    <n v="1329"/>
    <x v="630"/>
    <x v="3"/>
    <x v="453"/>
    <d v="2014-10-19T00:00:00"/>
    <x v="0"/>
    <x v="435"/>
    <s v="Frank Gastineau"/>
    <x v="2"/>
    <s v="United States"/>
    <s v="San Francisco"/>
    <x v="1"/>
    <n v="94110"/>
    <s v="West"/>
    <s v="OFF-AR-10002818"/>
    <x v="1"/>
    <x v="6"/>
    <x v="924"/>
    <n v="87.92"/>
    <n v="4"/>
    <x v="0"/>
    <n v="26.375999999999998"/>
  </r>
  <r>
    <n v="1330"/>
    <x v="631"/>
    <x v="0"/>
    <x v="454"/>
    <d v="2013-05-28T00:00:00"/>
    <x v="1"/>
    <x v="436"/>
    <s v="Lisa DeCherney"/>
    <x v="0"/>
    <s v="United States"/>
    <s v="San Francisco"/>
    <x v="1"/>
    <n v="94109"/>
    <s v="West"/>
    <s v="FUR-FU-10003691"/>
    <x v="0"/>
    <x v="5"/>
    <x v="877"/>
    <n v="37.049999999999997"/>
    <n v="3"/>
    <x v="0"/>
    <n v="16.302"/>
  </r>
  <r>
    <n v="1331"/>
    <x v="632"/>
    <x v="3"/>
    <x v="455"/>
    <d v="2014-06-07T00:00:00"/>
    <x v="1"/>
    <x v="437"/>
    <s v="Alejandro Ballentine"/>
    <x v="2"/>
    <s v="United States"/>
    <s v="Lorain"/>
    <x v="24"/>
    <n v="44052"/>
    <s v="East"/>
    <s v="TEC-PH-10000347"/>
    <x v="2"/>
    <x v="7"/>
    <x v="495"/>
    <n v="2.97"/>
    <n v="1"/>
    <x v="10"/>
    <n v="-0.64350000000000018"/>
  </r>
  <r>
    <n v="1332"/>
    <x v="632"/>
    <x v="3"/>
    <x v="455"/>
    <d v="2014-06-07T00:00:00"/>
    <x v="1"/>
    <x v="437"/>
    <s v="Alejandro Ballentine"/>
    <x v="2"/>
    <s v="United States"/>
    <s v="Lorain"/>
    <x v="24"/>
    <n v="44052"/>
    <s v="East"/>
    <s v="OFF-ST-10004507"/>
    <x v="1"/>
    <x v="4"/>
    <x v="452"/>
    <n v="27.439999999999998"/>
    <n v="2"/>
    <x v="2"/>
    <n v="2.4009999999999998"/>
  </r>
  <r>
    <n v="1333"/>
    <x v="633"/>
    <x v="2"/>
    <x v="456"/>
    <d v="2011-02-22T00:00:00"/>
    <x v="1"/>
    <x v="438"/>
    <s v="Michael Nguyen"/>
    <x v="0"/>
    <s v="United States"/>
    <s v="Dallas"/>
    <x v="5"/>
    <n v="75220"/>
    <s v="Central"/>
    <s v="OFF-BI-10002012"/>
    <x v="1"/>
    <x v="8"/>
    <x v="742"/>
    <n v="1.0799999999999998"/>
    <n v="3"/>
    <x v="3"/>
    <n v="-1.7280000000000002"/>
  </r>
  <r>
    <n v="1334"/>
    <x v="633"/>
    <x v="2"/>
    <x v="456"/>
    <d v="2011-02-22T00:00:00"/>
    <x v="1"/>
    <x v="438"/>
    <s v="Michael Nguyen"/>
    <x v="0"/>
    <s v="United States"/>
    <s v="Dallas"/>
    <x v="5"/>
    <n v="75220"/>
    <s v="Central"/>
    <s v="OFF-AP-10001303"/>
    <x v="1"/>
    <x v="9"/>
    <x v="925"/>
    <n v="7.9599999999999973"/>
    <n v="2"/>
    <x v="3"/>
    <n v="-13.930000000000003"/>
  </r>
  <r>
    <n v="1335"/>
    <x v="634"/>
    <x v="2"/>
    <x v="457"/>
    <d v="2011-05-10T00:00:00"/>
    <x v="1"/>
    <x v="6"/>
    <s v="Harold Pawlan"/>
    <x v="2"/>
    <s v="United States"/>
    <s v="Los Angeles"/>
    <x v="1"/>
    <n v="90049"/>
    <s v="West"/>
    <s v="OFF-BI-10003684"/>
    <x v="1"/>
    <x v="8"/>
    <x v="707"/>
    <n v="140.73599999999999"/>
    <n v="8"/>
    <x v="2"/>
    <n v="52.775999999999996"/>
  </r>
  <r>
    <n v="1336"/>
    <x v="635"/>
    <x v="0"/>
    <x v="458"/>
    <d v="2013-05-24T00:00:00"/>
    <x v="1"/>
    <x v="439"/>
    <s v="Jim Radford"/>
    <x v="0"/>
    <s v="United States"/>
    <s v="Middletown"/>
    <x v="29"/>
    <n v="6457"/>
    <s v="East"/>
    <s v="OFF-ST-10002574"/>
    <x v="1"/>
    <x v="4"/>
    <x v="926"/>
    <n v="552.55999999999995"/>
    <n v="4"/>
    <x v="0"/>
    <n v="0"/>
  </r>
  <r>
    <n v="1337"/>
    <x v="636"/>
    <x v="3"/>
    <x v="459"/>
    <d v="2014-04-08T00:00:00"/>
    <x v="1"/>
    <x v="440"/>
    <s v="Jamie Frazer"/>
    <x v="0"/>
    <s v="United States"/>
    <s v="Los Angeles"/>
    <x v="1"/>
    <n v="90008"/>
    <s v="West"/>
    <s v="FUR-FU-10003724"/>
    <x v="0"/>
    <x v="5"/>
    <x v="887"/>
    <n v="25.11"/>
    <n v="3"/>
    <x v="0"/>
    <n v="6.5285999999999991"/>
  </r>
  <r>
    <n v="1338"/>
    <x v="637"/>
    <x v="3"/>
    <x v="185"/>
    <d v="2014-04-03T00:00:00"/>
    <x v="0"/>
    <x v="441"/>
    <s v="Chad McGuire"/>
    <x v="0"/>
    <s v="United States"/>
    <s v="New York City"/>
    <x v="15"/>
    <n v="10011"/>
    <s v="East"/>
    <s v="FUR-FU-10004018"/>
    <x v="0"/>
    <x v="5"/>
    <x v="927"/>
    <n v="29.78"/>
    <n v="2"/>
    <x v="0"/>
    <n v="8.0406000000000013"/>
  </r>
  <r>
    <n v="1339"/>
    <x v="637"/>
    <x v="3"/>
    <x v="185"/>
    <d v="2014-04-03T00:00:00"/>
    <x v="0"/>
    <x v="441"/>
    <s v="Chad McGuire"/>
    <x v="0"/>
    <s v="United States"/>
    <s v="New York City"/>
    <x v="15"/>
    <n v="10011"/>
    <s v="East"/>
    <s v="TEC-PH-10002549"/>
    <x v="2"/>
    <x v="7"/>
    <x v="928"/>
    <n v="677.58"/>
    <n v="3"/>
    <x v="0"/>
    <n v="176.17080000000001"/>
  </r>
  <r>
    <n v="1340"/>
    <x v="637"/>
    <x v="3"/>
    <x v="185"/>
    <d v="2014-04-03T00:00:00"/>
    <x v="0"/>
    <x v="441"/>
    <s v="Chad McGuire"/>
    <x v="0"/>
    <s v="United States"/>
    <s v="New York City"/>
    <x v="15"/>
    <n v="10011"/>
    <s v="East"/>
    <s v="OFF-PA-10004911"/>
    <x v="1"/>
    <x v="10"/>
    <x v="929"/>
    <n v="75.040000000000006"/>
    <n v="8"/>
    <x v="0"/>
    <n v="36.019200000000005"/>
  </r>
  <r>
    <n v="1341"/>
    <x v="638"/>
    <x v="3"/>
    <x v="460"/>
    <d v="2014-01-05T00:00:00"/>
    <x v="2"/>
    <x v="442"/>
    <s v="Aaron Smayling"/>
    <x v="1"/>
    <s v="United States"/>
    <s v="Jacksonville"/>
    <x v="3"/>
    <n v="28540"/>
    <s v="South"/>
    <s v="TEC-MA-10002178"/>
    <x v="2"/>
    <x v="15"/>
    <x v="930"/>
    <n v="695.7"/>
    <n v="2"/>
    <x v="5"/>
    <n v="-27.827999999999975"/>
  </r>
  <r>
    <n v="1342"/>
    <x v="638"/>
    <x v="3"/>
    <x v="460"/>
    <d v="2014-01-05T00:00:00"/>
    <x v="2"/>
    <x v="442"/>
    <s v="Aaron Smayling"/>
    <x v="1"/>
    <s v="United States"/>
    <s v="Jacksonville"/>
    <x v="3"/>
    <n v="28540"/>
    <s v="South"/>
    <s v="OFF-BI-10003694"/>
    <x v="1"/>
    <x v="8"/>
    <x v="850"/>
    <n v="15.66"/>
    <n v="5"/>
    <x v="6"/>
    <n v="-12.527999999999995"/>
  </r>
  <r>
    <n v="1343"/>
    <x v="638"/>
    <x v="3"/>
    <x v="460"/>
    <d v="2014-01-05T00:00:00"/>
    <x v="2"/>
    <x v="442"/>
    <s v="Aaron Smayling"/>
    <x v="1"/>
    <s v="United States"/>
    <s v="Jacksonville"/>
    <x v="3"/>
    <n v="28540"/>
    <s v="South"/>
    <s v="OFF-BI-10000474"/>
    <x v="1"/>
    <x v="8"/>
    <x v="27"/>
    <n v="28.854000000000006"/>
    <n v="6"/>
    <x v="6"/>
    <n v="-21.159599999999998"/>
  </r>
  <r>
    <n v="1344"/>
    <x v="639"/>
    <x v="1"/>
    <x v="71"/>
    <d v="2012-06-01T00:00:00"/>
    <x v="1"/>
    <x v="41"/>
    <s v="Karl Braun"/>
    <x v="0"/>
    <s v="United States"/>
    <s v="Freeport"/>
    <x v="15"/>
    <n v="11520"/>
    <s v="East"/>
    <s v="OFF-AR-10000411"/>
    <x v="1"/>
    <x v="6"/>
    <x v="931"/>
    <n v="47.82"/>
    <n v="3"/>
    <x v="0"/>
    <n v="14.345999999999995"/>
  </r>
  <r>
    <n v="1345"/>
    <x v="639"/>
    <x v="1"/>
    <x v="71"/>
    <d v="2012-06-01T00:00:00"/>
    <x v="1"/>
    <x v="41"/>
    <s v="Karl Braun"/>
    <x v="0"/>
    <s v="United States"/>
    <s v="Freeport"/>
    <x v="15"/>
    <n v="11520"/>
    <s v="East"/>
    <s v="OFF-LA-10000262"/>
    <x v="1"/>
    <x v="2"/>
    <x v="932"/>
    <n v="13.049999999999999"/>
    <n v="5"/>
    <x v="0"/>
    <n v="6.0029999999999992"/>
  </r>
  <r>
    <n v="1346"/>
    <x v="640"/>
    <x v="2"/>
    <x v="461"/>
    <d v="2011-03-24T00:00:00"/>
    <x v="1"/>
    <x v="202"/>
    <s v="Bradley Nguyen"/>
    <x v="0"/>
    <s v="United States"/>
    <s v="Lakeville"/>
    <x v="11"/>
    <n v="55044"/>
    <s v="Central"/>
    <s v="OFF-AP-10001154"/>
    <x v="1"/>
    <x v="9"/>
    <x v="584"/>
    <n v="93.78"/>
    <n v="2"/>
    <x v="0"/>
    <n v="36.574200000000005"/>
  </r>
  <r>
    <n v="1347"/>
    <x v="640"/>
    <x v="2"/>
    <x v="461"/>
    <d v="2011-03-24T00:00:00"/>
    <x v="1"/>
    <x v="202"/>
    <s v="Bradley Nguyen"/>
    <x v="0"/>
    <s v="United States"/>
    <s v="Lakeville"/>
    <x v="11"/>
    <n v="55044"/>
    <s v="Central"/>
    <s v="OFF-PA-10000466"/>
    <x v="1"/>
    <x v="10"/>
    <x v="933"/>
    <n v="47.18"/>
    <n v="7"/>
    <x v="0"/>
    <n v="23.59"/>
  </r>
  <r>
    <n v="1348"/>
    <x v="640"/>
    <x v="2"/>
    <x v="461"/>
    <d v="2011-03-24T00:00:00"/>
    <x v="1"/>
    <x v="202"/>
    <s v="Bradley Nguyen"/>
    <x v="0"/>
    <s v="United States"/>
    <s v="Lakeville"/>
    <x v="11"/>
    <n v="55044"/>
    <s v="Central"/>
    <s v="OFF-AR-10003829"/>
    <x v="1"/>
    <x v="6"/>
    <x v="934"/>
    <n v="19.68"/>
    <n v="6"/>
    <x v="0"/>
    <n v="5.7071999999999976"/>
  </r>
  <r>
    <n v="1349"/>
    <x v="640"/>
    <x v="2"/>
    <x v="461"/>
    <d v="2011-03-24T00:00:00"/>
    <x v="1"/>
    <x v="202"/>
    <s v="Bradley Nguyen"/>
    <x v="0"/>
    <s v="United States"/>
    <s v="Lakeville"/>
    <x v="11"/>
    <n v="55044"/>
    <s v="Central"/>
    <s v="OFF-BI-10001758"/>
    <x v="1"/>
    <x v="8"/>
    <x v="935"/>
    <n v="53.4"/>
    <n v="10"/>
    <x v="0"/>
    <n v="25.097999999999999"/>
  </r>
  <r>
    <n v="1350"/>
    <x v="640"/>
    <x v="2"/>
    <x v="461"/>
    <d v="2011-03-24T00:00:00"/>
    <x v="1"/>
    <x v="202"/>
    <s v="Bradley Nguyen"/>
    <x v="0"/>
    <s v="United States"/>
    <s v="Lakeville"/>
    <x v="11"/>
    <n v="55044"/>
    <s v="Central"/>
    <s v="OFF-BI-10000136"/>
    <x v="1"/>
    <x v="8"/>
    <x v="936"/>
    <n v="35.880000000000003"/>
    <n v="6"/>
    <x v="0"/>
    <n v="17.2224"/>
  </r>
  <r>
    <n v="1351"/>
    <x v="641"/>
    <x v="2"/>
    <x v="462"/>
    <d v="2011-10-08T00:00:00"/>
    <x v="0"/>
    <x v="443"/>
    <s v="Beth Paige"/>
    <x v="0"/>
    <s v="United States"/>
    <s v="Evanston"/>
    <x v="10"/>
    <n v="60201"/>
    <s v="Central"/>
    <s v="FUR-CH-10002880"/>
    <x v="0"/>
    <x v="1"/>
    <x v="801"/>
    <n v="258.279"/>
    <n v="3"/>
    <x v="4"/>
    <n v="-70.104300000000023"/>
  </r>
  <r>
    <n v="1352"/>
    <x v="642"/>
    <x v="0"/>
    <x v="463"/>
    <d v="2013-04-01T00:00:00"/>
    <x v="2"/>
    <x v="442"/>
    <s v="Aaron Smayling"/>
    <x v="1"/>
    <s v="United States"/>
    <s v="Arlington"/>
    <x v="17"/>
    <n v="22204"/>
    <s v="South"/>
    <s v="OFF-ST-10000649"/>
    <x v="1"/>
    <x v="4"/>
    <x v="937"/>
    <n v="31.4"/>
    <n v="2"/>
    <x v="0"/>
    <n v="7.8500000000000014"/>
  </r>
  <r>
    <n v="1353"/>
    <x v="643"/>
    <x v="3"/>
    <x v="464"/>
    <d v="2014-05-10T00:00:00"/>
    <x v="1"/>
    <x v="352"/>
    <s v="Lindsay Williams"/>
    <x v="1"/>
    <s v="United States"/>
    <s v="San Francisco"/>
    <x v="1"/>
    <n v="94109"/>
    <s v="West"/>
    <s v="TEC-PH-10003092"/>
    <x v="2"/>
    <x v="7"/>
    <x v="516"/>
    <n v="183.96"/>
    <n v="5"/>
    <x v="2"/>
    <n v="20.695499999999988"/>
  </r>
  <r>
    <n v="1354"/>
    <x v="643"/>
    <x v="3"/>
    <x v="464"/>
    <d v="2014-05-10T00:00:00"/>
    <x v="1"/>
    <x v="352"/>
    <s v="Lindsay Williams"/>
    <x v="1"/>
    <s v="United States"/>
    <s v="San Francisco"/>
    <x v="1"/>
    <n v="94109"/>
    <s v="West"/>
    <s v="OFF-PA-10002250"/>
    <x v="1"/>
    <x v="10"/>
    <x v="699"/>
    <n v="17.61"/>
    <n v="3"/>
    <x v="0"/>
    <n v="8.4527999999999999"/>
  </r>
  <r>
    <n v="1355"/>
    <x v="643"/>
    <x v="3"/>
    <x v="464"/>
    <d v="2014-05-10T00:00:00"/>
    <x v="1"/>
    <x v="352"/>
    <s v="Lindsay Williams"/>
    <x v="1"/>
    <s v="United States"/>
    <s v="San Francisco"/>
    <x v="1"/>
    <n v="94109"/>
    <s v="West"/>
    <s v="FUR-TA-10003473"/>
    <x v="0"/>
    <x v="3"/>
    <x v="214"/>
    <n v="300.904"/>
    <n v="1"/>
    <x v="2"/>
    <n v="11.283900000000017"/>
  </r>
  <r>
    <n v="1356"/>
    <x v="644"/>
    <x v="2"/>
    <x v="260"/>
    <d v="2011-07-05T00:00:00"/>
    <x v="3"/>
    <x v="419"/>
    <s v="Dan Campbell"/>
    <x v="0"/>
    <s v="United States"/>
    <s v="Houston"/>
    <x v="5"/>
    <n v="77036"/>
    <s v="Central"/>
    <s v="OFF-ST-10001522"/>
    <x v="1"/>
    <x v="4"/>
    <x v="195"/>
    <n v="220.77600000000001"/>
    <n v="3"/>
    <x v="2"/>
    <n v="-44.155200000000022"/>
  </r>
  <r>
    <n v="1357"/>
    <x v="644"/>
    <x v="2"/>
    <x v="260"/>
    <d v="2011-07-05T00:00:00"/>
    <x v="3"/>
    <x v="419"/>
    <s v="Dan Campbell"/>
    <x v="0"/>
    <s v="United States"/>
    <s v="Houston"/>
    <x v="5"/>
    <n v="77036"/>
    <s v="Central"/>
    <s v="OFF-ST-10000563"/>
    <x v="1"/>
    <x v="4"/>
    <x v="894"/>
    <n v="281.42400000000004"/>
    <n v="11"/>
    <x v="2"/>
    <n v="-35.178000000000004"/>
  </r>
  <r>
    <n v="1358"/>
    <x v="645"/>
    <x v="0"/>
    <x v="465"/>
    <d v="2013-05-08T00:00:00"/>
    <x v="2"/>
    <x v="444"/>
    <s v="Natalie DeCherney"/>
    <x v="0"/>
    <s v="United States"/>
    <s v="Louisville"/>
    <x v="0"/>
    <n v="40214"/>
    <s v="South"/>
    <s v="OFF-PA-10003641"/>
    <x v="1"/>
    <x v="10"/>
    <x v="938"/>
    <n v="79.14"/>
    <n v="3"/>
    <x v="0"/>
    <n v="36.404399999999995"/>
  </r>
  <r>
    <n v="1359"/>
    <x v="646"/>
    <x v="3"/>
    <x v="466"/>
    <d v="2014-04-28T00:00:00"/>
    <x v="2"/>
    <x v="445"/>
    <s v="Larry Blacks"/>
    <x v="0"/>
    <s v="United States"/>
    <s v="Fort Worth"/>
    <x v="5"/>
    <n v="76106"/>
    <s v="Central"/>
    <s v="FUR-FU-10000010"/>
    <x v="0"/>
    <x v="5"/>
    <x v="522"/>
    <n v="1.988"/>
    <n v="1"/>
    <x v="7"/>
    <n v="-1.4413"/>
  </r>
  <r>
    <n v="1360"/>
    <x v="647"/>
    <x v="2"/>
    <x v="467"/>
    <d v="2011-10-01T00:00:00"/>
    <x v="0"/>
    <x v="446"/>
    <s v="Kean Takahito"/>
    <x v="0"/>
    <s v="United States"/>
    <s v="Los Angeles"/>
    <x v="1"/>
    <n v="90049"/>
    <s v="West"/>
    <s v="FUR-CH-10002961"/>
    <x v="0"/>
    <x v="1"/>
    <x v="939"/>
    <n v="145.56800000000001"/>
    <n v="2"/>
    <x v="2"/>
    <n v="0"/>
  </r>
  <r>
    <n v="1361"/>
    <x v="648"/>
    <x v="3"/>
    <x v="15"/>
    <d v="2014-10-26T00:00:00"/>
    <x v="1"/>
    <x v="447"/>
    <s v="Harry Marie"/>
    <x v="1"/>
    <s v="United States"/>
    <s v="Philadelphia"/>
    <x v="9"/>
    <n v="19120"/>
    <s v="East"/>
    <s v="OFF-AR-10002956"/>
    <x v="1"/>
    <x v="6"/>
    <x v="660"/>
    <n v="123.256"/>
    <n v="7"/>
    <x v="2"/>
    <n v="9.2441999999999993"/>
  </r>
  <r>
    <n v="1362"/>
    <x v="648"/>
    <x v="3"/>
    <x v="15"/>
    <d v="2014-10-26T00:00:00"/>
    <x v="1"/>
    <x v="447"/>
    <s v="Harry Marie"/>
    <x v="1"/>
    <s v="United States"/>
    <s v="Philadelphia"/>
    <x v="9"/>
    <n v="19120"/>
    <s v="East"/>
    <s v="OFF-PA-10004041"/>
    <x v="1"/>
    <x v="10"/>
    <x v="940"/>
    <n v="23.680000000000003"/>
    <n v="4"/>
    <x v="2"/>
    <n v="7.3999999999999995"/>
  </r>
  <r>
    <n v="1363"/>
    <x v="648"/>
    <x v="3"/>
    <x v="15"/>
    <d v="2014-10-26T00:00:00"/>
    <x v="1"/>
    <x v="447"/>
    <s v="Harry Marie"/>
    <x v="1"/>
    <s v="United States"/>
    <s v="Philadelphia"/>
    <x v="9"/>
    <n v="19120"/>
    <s v="East"/>
    <s v="TEC-PH-10001336"/>
    <x v="2"/>
    <x v="7"/>
    <x v="941"/>
    <n v="309.57600000000002"/>
    <n v="4"/>
    <x v="10"/>
    <n v="-56.755600000000015"/>
  </r>
  <r>
    <n v="1364"/>
    <x v="649"/>
    <x v="3"/>
    <x v="468"/>
    <d v="2014-11-12T00:00:00"/>
    <x v="2"/>
    <x v="448"/>
    <s v="Ann Blume"/>
    <x v="1"/>
    <s v="United States"/>
    <s v="Tucson"/>
    <x v="16"/>
    <n v="85705"/>
    <s v="West"/>
    <s v="OFF-BI-10001036"/>
    <x v="1"/>
    <x v="8"/>
    <x v="618"/>
    <n v="38.388000000000005"/>
    <n v="14"/>
    <x v="6"/>
    <n v="-25.591999999999999"/>
  </r>
  <r>
    <n v="1365"/>
    <x v="649"/>
    <x v="3"/>
    <x v="468"/>
    <d v="2014-11-12T00:00:00"/>
    <x v="2"/>
    <x v="448"/>
    <s v="Ann Blume"/>
    <x v="1"/>
    <s v="United States"/>
    <s v="Tucson"/>
    <x v="16"/>
    <n v="85705"/>
    <s v="West"/>
    <s v="TEC-MA-10003183"/>
    <x v="2"/>
    <x v="15"/>
    <x v="942"/>
    <n v="95.994000000000014"/>
    <n v="2"/>
    <x v="6"/>
    <n v="-63.995999999999981"/>
  </r>
  <r>
    <n v="1366"/>
    <x v="649"/>
    <x v="3"/>
    <x v="468"/>
    <d v="2014-11-12T00:00:00"/>
    <x v="2"/>
    <x v="448"/>
    <s v="Ann Blume"/>
    <x v="1"/>
    <s v="United States"/>
    <s v="Tucson"/>
    <x v="16"/>
    <n v="85705"/>
    <s v="West"/>
    <s v="TEC-AC-10001314"/>
    <x v="2"/>
    <x v="11"/>
    <x v="943"/>
    <n v="239.95200000000003"/>
    <n v="6"/>
    <x v="2"/>
    <n v="-35.992800000000038"/>
  </r>
  <r>
    <n v="1367"/>
    <x v="649"/>
    <x v="3"/>
    <x v="468"/>
    <d v="2014-11-12T00:00:00"/>
    <x v="2"/>
    <x v="448"/>
    <s v="Ann Blume"/>
    <x v="1"/>
    <s v="United States"/>
    <s v="Tucson"/>
    <x v="16"/>
    <n v="85705"/>
    <s v="West"/>
    <s v="TEC-PH-10002563"/>
    <x v="2"/>
    <x v="7"/>
    <x v="201"/>
    <n v="201.584"/>
    <n v="2"/>
    <x v="2"/>
    <n v="15.118800000000007"/>
  </r>
  <r>
    <n v="1368"/>
    <x v="649"/>
    <x v="3"/>
    <x v="468"/>
    <d v="2014-11-12T00:00:00"/>
    <x v="2"/>
    <x v="448"/>
    <s v="Ann Blume"/>
    <x v="1"/>
    <s v="United States"/>
    <s v="Tucson"/>
    <x v="16"/>
    <n v="85705"/>
    <s v="West"/>
    <s v="FUR-CH-10003312"/>
    <x v="0"/>
    <x v="1"/>
    <x v="296"/>
    <n v="899.13600000000008"/>
    <n v="4"/>
    <x v="2"/>
    <n v="-146.10960000000014"/>
  </r>
  <r>
    <n v="1369"/>
    <x v="650"/>
    <x v="3"/>
    <x v="141"/>
    <d v="2014-07-12T00:00:00"/>
    <x v="2"/>
    <x v="449"/>
    <s v="Sam Zeldin"/>
    <x v="2"/>
    <s v="United States"/>
    <s v="Pico Rivera"/>
    <x v="1"/>
    <n v="90660"/>
    <s v="West"/>
    <s v="FUR-FU-10001588"/>
    <x v="0"/>
    <x v="5"/>
    <x v="284"/>
    <n v="145.9"/>
    <n v="5"/>
    <x v="0"/>
    <n v="62.736999999999995"/>
  </r>
  <r>
    <n v="1370"/>
    <x v="651"/>
    <x v="1"/>
    <x v="100"/>
    <d v="2012-12-28T00:00:00"/>
    <x v="1"/>
    <x v="439"/>
    <s v="Jim Radford"/>
    <x v="0"/>
    <s v="United States"/>
    <s v="Colorado Springs"/>
    <x v="22"/>
    <n v="80906"/>
    <s v="West"/>
    <s v="FUR-BO-10002613"/>
    <x v="0"/>
    <x v="0"/>
    <x v="177"/>
    <n v="590.05800000000011"/>
    <n v="7"/>
    <x v="6"/>
    <n v="-786.74400000000026"/>
  </r>
  <r>
    <n v="1371"/>
    <x v="651"/>
    <x v="1"/>
    <x v="100"/>
    <d v="2012-12-28T00:00:00"/>
    <x v="1"/>
    <x v="439"/>
    <s v="Jim Radford"/>
    <x v="0"/>
    <s v="United States"/>
    <s v="Colorado Springs"/>
    <x v="22"/>
    <n v="80906"/>
    <s v="West"/>
    <s v="OFF-AR-10003405"/>
    <x v="1"/>
    <x v="6"/>
    <x v="622"/>
    <n v="14.04"/>
    <n v="3"/>
    <x v="2"/>
    <n v="1.5794999999999986"/>
  </r>
  <r>
    <n v="1372"/>
    <x v="652"/>
    <x v="3"/>
    <x v="469"/>
    <d v="2014-03-13T00:00:00"/>
    <x v="1"/>
    <x v="450"/>
    <s v="Michael Granlund"/>
    <x v="2"/>
    <s v="United States"/>
    <s v="Clinton"/>
    <x v="39"/>
    <n v="20735"/>
    <s v="East"/>
    <s v="TEC-AC-10004510"/>
    <x v="2"/>
    <x v="11"/>
    <x v="944"/>
    <n v="49.08"/>
    <n v="3"/>
    <x v="0"/>
    <n v="4.9079999999999977"/>
  </r>
  <r>
    <n v="1373"/>
    <x v="653"/>
    <x v="2"/>
    <x v="470"/>
    <d v="2011-04-06T00:00:00"/>
    <x v="0"/>
    <x v="27"/>
    <s v="Kunst Miller"/>
    <x v="0"/>
    <s v="United States"/>
    <s v="Vallejo"/>
    <x v="1"/>
    <n v="94591"/>
    <s v="West"/>
    <s v="OFF-LA-10002312"/>
    <x v="1"/>
    <x v="2"/>
    <x v="574"/>
    <n v="29.6"/>
    <n v="2"/>
    <x v="0"/>
    <n v="14.8"/>
  </r>
  <r>
    <n v="1374"/>
    <x v="653"/>
    <x v="2"/>
    <x v="470"/>
    <d v="2011-04-06T00:00:00"/>
    <x v="0"/>
    <x v="27"/>
    <s v="Kunst Miller"/>
    <x v="0"/>
    <s v="United States"/>
    <s v="Vallejo"/>
    <x v="1"/>
    <n v="94591"/>
    <s v="West"/>
    <s v="OFF-BI-10000042"/>
    <x v="1"/>
    <x v="8"/>
    <x v="945"/>
    <n v="17.088000000000001"/>
    <n v="4"/>
    <x v="2"/>
    <n v="5.5535999999999994"/>
  </r>
  <r>
    <n v="1375"/>
    <x v="654"/>
    <x v="1"/>
    <x v="471"/>
    <d v="2012-09-19T00:00:00"/>
    <x v="1"/>
    <x v="244"/>
    <s v="Christina Anderson"/>
    <x v="0"/>
    <s v="United States"/>
    <s v="Provo"/>
    <x v="7"/>
    <n v="84604"/>
    <s v="West"/>
    <s v="FUR-TA-10003008"/>
    <x v="0"/>
    <x v="3"/>
    <x v="946"/>
    <n v="912.75"/>
    <n v="5"/>
    <x v="0"/>
    <n v="118.65750000000006"/>
  </r>
  <r>
    <n v="1376"/>
    <x v="655"/>
    <x v="2"/>
    <x v="472"/>
    <d v="2011-08-09T00:00:00"/>
    <x v="0"/>
    <x v="104"/>
    <s v="Valerie Dominguez"/>
    <x v="0"/>
    <s v="United States"/>
    <s v="Pleasant Grove"/>
    <x v="7"/>
    <n v="84062"/>
    <s v="West"/>
    <s v="OFF-AP-10003590"/>
    <x v="1"/>
    <x v="9"/>
    <x v="947"/>
    <n v="1089.75"/>
    <n v="3"/>
    <x v="0"/>
    <n v="305.13000000000011"/>
  </r>
  <r>
    <n v="1377"/>
    <x v="655"/>
    <x v="2"/>
    <x v="472"/>
    <d v="2011-08-09T00:00:00"/>
    <x v="0"/>
    <x v="104"/>
    <s v="Valerie Dominguez"/>
    <x v="0"/>
    <s v="United States"/>
    <s v="Pleasant Grove"/>
    <x v="7"/>
    <n v="84062"/>
    <s v="West"/>
    <s v="OFF-PA-10000806"/>
    <x v="1"/>
    <x v="10"/>
    <x v="948"/>
    <n v="447.84"/>
    <n v="8"/>
    <x v="0"/>
    <n v="219.44159999999999"/>
  </r>
  <r>
    <n v="1378"/>
    <x v="655"/>
    <x v="2"/>
    <x v="472"/>
    <d v="2011-08-09T00:00:00"/>
    <x v="0"/>
    <x v="104"/>
    <s v="Valerie Dominguez"/>
    <x v="0"/>
    <s v="United States"/>
    <s v="Pleasant Grove"/>
    <x v="7"/>
    <n v="84062"/>
    <s v="West"/>
    <s v="OFF-AR-10000896"/>
    <x v="1"/>
    <x v="6"/>
    <x v="949"/>
    <n v="16.399999999999999"/>
    <n v="5"/>
    <x v="0"/>
    <n v="4.2639999999999993"/>
  </r>
  <r>
    <n v="1379"/>
    <x v="655"/>
    <x v="2"/>
    <x v="472"/>
    <d v="2011-08-09T00:00:00"/>
    <x v="0"/>
    <x v="104"/>
    <s v="Valerie Dominguez"/>
    <x v="0"/>
    <s v="United States"/>
    <s v="Pleasant Grove"/>
    <x v="7"/>
    <n v="84062"/>
    <s v="West"/>
    <s v="TEC-PH-10002310"/>
    <x v="2"/>
    <x v="7"/>
    <x v="950"/>
    <n v="399.96000000000004"/>
    <n v="5"/>
    <x v="2"/>
    <n v="34.996499999999969"/>
  </r>
  <r>
    <n v="1380"/>
    <x v="655"/>
    <x v="2"/>
    <x v="472"/>
    <d v="2011-08-09T00:00:00"/>
    <x v="0"/>
    <x v="104"/>
    <s v="Valerie Dominguez"/>
    <x v="0"/>
    <s v="United States"/>
    <s v="Pleasant Grove"/>
    <x v="7"/>
    <n v="84062"/>
    <s v="West"/>
    <s v="OFF-ST-10002289"/>
    <x v="1"/>
    <x v="4"/>
    <x v="951"/>
    <n v="158.9"/>
    <n v="5"/>
    <x v="0"/>
    <n v="7.9449999999999932"/>
  </r>
  <r>
    <n v="1381"/>
    <x v="655"/>
    <x v="2"/>
    <x v="472"/>
    <d v="2011-08-09T00:00:00"/>
    <x v="0"/>
    <x v="104"/>
    <s v="Valerie Dominguez"/>
    <x v="0"/>
    <s v="United States"/>
    <s v="Pleasant Grove"/>
    <x v="7"/>
    <n v="84062"/>
    <s v="West"/>
    <s v="OFF-BI-10002852"/>
    <x v="1"/>
    <x v="8"/>
    <x v="91"/>
    <n v="13.184000000000001"/>
    <n v="1"/>
    <x v="2"/>
    <n v="4.7792000000000003"/>
  </r>
  <r>
    <n v="1382"/>
    <x v="656"/>
    <x v="0"/>
    <x v="323"/>
    <d v="2013-09-10T00:00:00"/>
    <x v="1"/>
    <x v="451"/>
    <s v="Julie Kriz"/>
    <x v="2"/>
    <s v="United States"/>
    <s v="Aurora"/>
    <x v="10"/>
    <n v="60505"/>
    <s v="Central"/>
    <s v="FUR-FU-10003394"/>
    <x v="0"/>
    <x v="5"/>
    <x v="578"/>
    <n v="83.951999999999998"/>
    <n v="3"/>
    <x v="7"/>
    <n v="-90.24839999999999"/>
  </r>
  <r>
    <n v="1383"/>
    <x v="657"/>
    <x v="0"/>
    <x v="473"/>
    <d v="2013-02-05T00:00:00"/>
    <x v="3"/>
    <x v="452"/>
    <s v="Paul Prost"/>
    <x v="2"/>
    <s v="United States"/>
    <s v="Smyrna"/>
    <x v="32"/>
    <n v="30080"/>
    <s v="South"/>
    <s v="OFF-ST-10002344"/>
    <x v="1"/>
    <x v="4"/>
    <x v="856"/>
    <n v="80.98"/>
    <n v="1"/>
    <x v="0"/>
    <n v="1.6196000000000055"/>
  </r>
  <r>
    <n v="1384"/>
    <x v="657"/>
    <x v="0"/>
    <x v="473"/>
    <d v="2013-02-05T00:00:00"/>
    <x v="3"/>
    <x v="452"/>
    <s v="Paul Prost"/>
    <x v="2"/>
    <s v="United States"/>
    <s v="Smyrna"/>
    <x v="32"/>
    <n v="30080"/>
    <s v="South"/>
    <s v="OFF-PA-10001289"/>
    <x v="1"/>
    <x v="10"/>
    <x v="952"/>
    <n v="348.84"/>
    <n v="9"/>
    <x v="0"/>
    <n v="170.9316"/>
  </r>
  <r>
    <n v="1385"/>
    <x v="657"/>
    <x v="0"/>
    <x v="473"/>
    <d v="2013-02-05T00:00:00"/>
    <x v="3"/>
    <x v="452"/>
    <s v="Paul Prost"/>
    <x v="2"/>
    <s v="United States"/>
    <s v="Smyrna"/>
    <x v="32"/>
    <n v="30080"/>
    <s v="South"/>
    <s v="OFF-FA-10000053"/>
    <x v="1"/>
    <x v="13"/>
    <x v="953"/>
    <n v="9.4499999999999993"/>
    <n v="5"/>
    <x v="0"/>
    <n v="0.18900000000000028"/>
  </r>
  <r>
    <n v="1386"/>
    <x v="657"/>
    <x v="0"/>
    <x v="473"/>
    <d v="2013-02-05T00:00:00"/>
    <x v="3"/>
    <x v="452"/>
    <s v="Paul Prost"/>
    <x v="2"/>
    <s v="United States"/>
    <s v="Smyrna"/>
    <x v="32"/>
    <n v="30080"/>
    <s v="South"/>
    <s v="FUR-FU-10004091"/>
    <x v="0"/>
    <x v="5"/>
    <x v="954"/>
    <n v="18.84"/>
    <n v="3"/>
    <x v="0"/>
    <n v="7.1592000000000002"/>
  </r>
  <r>
    <n v="1387"/>
    <x v="657"/>
    <x v="0"/>
    <x v="473"/>
    <d v="2013-02-05T00:00:00"/>
    <x v="3"/>
    <x v="452"/>
    <s v="Paul Prost"/>
    <x v="2"/>
    <s v="United States"/>
    <s v="Smyrna"/>
    <x v="32"/>
    <n v="30080"/>
    <s v="South"/>
    <s v="FUR-BO-10004015"/>
    <x v="0"/>
    <x v="0"/>
    <x v="569"/>
    <n v="239.98"/>
    <n v="2"/>
    <x v="0"/>
    <n v="52.795599999999979"/>
  </r>
  <r>
    <n v="1388"/>
    <x v="657"/>
    <x v="0"/>
    <x v="473"/>
    <d v="2013-02-05T00:00:00"/>
    <x v="3"/>
    <x v="452"/>
    <s v="Paul Prost"/>
    <x v="2"/>
    <s v="United States"/>
    <s v="Smyrna"/>
    <x v="32"/>
    <n v="30080"/>
    <s v="South"/>
    <s v="OFF-EN-10003001"/>
    <x v="1"/>
    <x v="12"/>
    <x v="955"/>
    <n v="167.96"/>
    <n v="2"/>
    <x v="0"/>
    <n v="78.941199999999995"/>
  </r>
  <r>
    <n v="1389"/>
    <x v="657"/>
    <x v="0"/>
    <x v="473"/>
    <d v="2013-02-05T00:00:00"/>
    <x v="3"/>
    <x v="452"/>
    <s v="Paul Prost"/>
    <x v="2"/>
    <s v="United States"/>
    <s v="Smyrna"/>
    <x v="32"/>
    <n v="30080"/>
    <s v="South"/>
    <s v="TEC-PH-10000215"/>
    <x v="2"/>
    <x v="7"/>
    <x v="139"/>
    <n v="104.85000000000001"/>
    <n v="3"/>
    <x v="0"/>
    <n v="28.309500000000007"/>
  </r>
  <r>
    <n v="1390"/>
    <x v="657"/>
    <x v="0"/>
    <x v="473"/>
    <d v="2013-02-05T00:00:00"/>
    <x v="3"/>
    <x v="452"/>
    <s v="Paul Prost"/>
    <x v="2"/>
    <s v="United States"/>
    <s v="Smyrna"/>
    <x v="32"/>
    <n v="30080"/>
    <s v="South"/>
    <s v="TEC-PH-10003645"/>
    <x v="2"/>
    <x v="7"/>
    <x v="294"/>
    <n v="484.83000000000004"/>
    <n v="3"/>
    <x v="0"/>
    <n v="126.05580000000002"/>
  </r>
  <r>
    <n v="1391"/>
    <x v="657"/>
    <x v="0"/>
    <x v="473"/>
    <d v="2013-02-05T00:00:00"/>
    <x v="3"/>
    <x v="452"/>
    <s v="Paul Prost"/>
    <x v="2"/>
    <s v="United States"/>
    <s v="Smyrna"/>
    <x v="32"/>
    <n v="30080"/>
    <s v="South"/>
    <s v="OFF-PA-10000357"/>
    <x v="1"/>
    <x v="10"/>
    <x v="442"/>
    <n v="122.97"/>
    <n v="3"/>
    <x v="0"/>
    <n v="60.255300000000005"/>
  </r>
  <r>
    <n v="1392"/>
    <x v="657"/>
    <x v="0"/>
    <x v="473"/>
    <d v="2013-02-05T00:00:00"/>
    <x v="3"/>
    <x v="452"/>
    <s v="Paul Prost"/>
    <x v="2"/>
    <s v="United States"/>
    <s v="Smyrna"/>
    <x v="32"/>
    <n v="30080"/>
    <s v="South"/>
    <s v="OFF-ST-10004804"/>
    <x v="1"/>
    <x v="4"/>
    <x v="230"/>
    <n v="154.44"/>
    <n v="3"/>
    <x v="0"/>
    <n v="1.5444000000000031"/>
  </r>
  <r>
    <n v="1393"/>
    <x v="657"/>
    <x v="0"/>
    <x v="473"/>
    <d v="2013-02-05T00:00:00"/>
    <x v="3"/>
    <x v="452"/>
    <s v="Paul Prost"/>
    <x v="2"/>
    <s v="United States"/>
    <s v="Smyrna"/>
    <x v="32"/>
    <n v="30080"/>
    <s v="South"/>
    <s v="OFF-PA-10003892"/>
    <x v="1"/>
    <x v="10"/>
    <x v="62"/>
    <n v="342.37"/>
    <n v="7"/>
    <x v="0"/>
    <n v="160.91389999999998"/>
  </r>
  <r>
    <n v="1394"/>
    <x v="658"/>
    <x v="3"/>
    <x v="445"/>
    <d v="2014-07-05T00:00:00"/>
    <x v="2"/>
    <x v="453"/>
    <s v="Yana Sorensen"/>
    <x v="1"/>
    <s v="United States"/>
    <s v="Burlington"/>
    <x v="3"/>
    <n v="27217"/>
    <s v="South"/>
    <s v="OFF-AR-10003514"/>
    <x v="1"/>
    <x v="6"/>
    <x v="180"/>
    <n v="9.5519999999999996"/>
    <n v="3"/>
    <x v="2"/>
    <n v="1.5521999999999991"/>
  </r>
  <r>
    <n v="1395"/>
    <x v="659"/>
    <x v="3"/>
    <x v="449"/>
    <d v="2014-10-15T00:00:00"/>
    <x v="1"/>
    <x v="316"/>
    <s v="Cyma Kinney"/>
    <x v="1"/>
    <s v="United States"/>
    <s v="Aurora"/>
    <x v="10"/>
    <n v="60505"/>
    <s v="Central"/>
    <s v="FUR-TA-10002958"/>
    <x v="0"/>
    <x v="3"/>
    <x v="956"/>
    <n v="652.45000000000005"/>
    <n v="5"/>
    <x v="5"/>
    <n v="-430.61700000000019"/>
  </r>
  <r>
    <n v="1396"/>
    <x v="659"/>
    <x v="3"/>
    <x v="449"/>
    <d v="2014-10-15T00:00:00"/>
    <x v="1"/>
    <x v="316"/>
    <s v="Cyma Kinney"/>
    <x v="1"/>
    <s v="United States"/>
    <s v="Aurora"/>
    <x v="10"/>
    <n v="60505"/>
    <s v="Central"/>
    <s v="FUR-TA-10001676"/>
    <x v="0"/>
    <x v="3"/>
    <x v="957"/>
    <n v="66.644999999999996"/>
    <n v="3"/>
    <x v="5"/>
    <n v="-42.652799999999999"/>
  </r>
  <r>
    <n v="1397"/>
    <x v="660"/>
    <x v="0"/>
    <x v="390"/>
    <d v="2013-11-27T00:00:00"/>
    <x v="2"/>
    <x v="396"/>
    <s v="Nat Carroll"/>
    <x v="0"/>
    <s v="United States"/>
    <s v="New York City"/>
    <x v="15"/>
    <n v="10035"/>
    <s v="East"/>
    <s v="OFF-BI-10000822"/>
    <x v="1"/>
    <x v="8"/>
    <x v="958"/>
    <n v="17.216000000000001"/>
    <n v="4"/>
    <x v="2"/>
    <n v="6.025599999999999"/>
  </r>
  <r>
    <n v="1398"/>
    <x v="660"/>
    <x v="0"/>
    <x v="390"/>
    <d v="2013-11-27T00:00:00"/>
    <x v="2"/>
    <x v="396"/>
    <s v="Nat Carroll"/>
    <x v="0"/>
    <s v="United States"/>
    <s v="New York City"/>
    <x v="15"/>
    <n v="10035"/>
    <s v="East"/>
    <s v="OFF-PA-10004971"/>
    <x v="1"/>
    <x v="10"/>
    <x v="604"/>
    <n v="11.56"/>
    <n v="2"/>
    <x v="0"/>
    <n v="5.6644000000000005"/>
  </r>
  <r>
    <n v="1399"/>
    <x v="660"/>
    <x v="0"/>
    <x v="390"/>
    <d v="2013-11-27T00:00:00"/>
    <x v="2"/>
    <x v="396"/>
    <s v="Nat Carroll"/>
    <x v="0"/>
    <s v="United States"/>
    <s v="New York City"/>
    <x v="15"/>
    <n v="10035"/>
    <s v="East"/>
    <s v="TEC-AC-10002323"/>
    <x v="2"/>
    <x v="11"/>
    <x v="175"/>
    <n v="88.4"/>
    <n v="4"/>
    <x v="0"/>
    <n v="11.492000000000004"/>
  </r>
  <r>
    <n v="1400"/>
    <x v="660"/>
    <x v="0"/>
    <x v="390"/>
    <d v="2013-11-27T00:00:00"/>
    <x v="2"/>
    <x v="396"/>
    <s v="Nat Carroll"/>
    <x v="0"/>
    <s v="United States"/>
    <s v="New York City"/>
    <x v="15"/>
    <n v="10035"/>
    <s v="East"/>
    <s v="OFF-PA-10004888"/>
    <x v="1"/>
    <x v="10"/>
    <x v="959"/>
    <n v="6.48"/>
    <n v="1"/>
    <x v="0"/>
    <n v="3.1104000000000003"/>
  </r>
  <r>
    <n v="1401"/>
    <x v="661"/>
    <x v="0"/>
    <x v="474"/>
    <d v="2013-11-06T00:00:00"/>
    <x v="1"/>
    <x v="454"/>
    <s v="Katherine Murray"/>
    <x v="2"/>
    <s v="United States"/>
    <s v="Salem"/>
    <x v="17"/>
    <n v="24153"/>
    <s v="South"/>
    <s v="TEC-PH-10003988"/>
    <x v="2"/>
    <x v="7"/>
    <x v="47"/>
    <n v="21.8"/>
    <n v="2"/>
    <x v="0"/>
    <n v="6.104000000000001"/>
  </r>
  <r>
    <n v="1402"/>
    <x v="661"/>
    <x v="0"/>
    <x v="474"/>
    <d v="2013-11-06T00:00:00"/>
    <x v="1"/>
    <x v="454"/>
    <s v="Katherine Murray"/>
    <x v="2"/>
    <s v="United States"/>
    <s v="Salem"/>
    <x v="17"/>
    <n v="24153"/>
    <s v="South"/>
    <s v="OFF-EN-10002230"/>
    <x v="1"/>
    <x v="12"/>
    <x v="550"/>
    <n v="251.79000000000002"/>
    <n v="3"/>
    <x v="0"/>
    <n v="118.34129999999999"/>
  </r>
  <r>
    <n v="1403"/>
    <x v="662"/>
    <x v="0"/>
    <x v="475"/>
    <d v="2013-04-26T00:00:00"/>
    <x v="1"/>
    <x v="39"/>
    <s v="Gary Mitchum"/>
    <x v="2"/>
    <s v="United States"/>
    <s v="Columbus"/>
    <x v="24"/>
    <n v="43229"/>
    <s v="East"/>
    <s v="FUR-TA-10002622"/>
    <x v="0"/>
    <x v="3"/>
    <x v="960"/>
    <n v="205.17599999999999"/>
    <n v="2"/>
    <x v="10"/>
    <n v="-58.133199999999988"/>
  </r>
  <r>
    <n v="1404"/>
    <x v="662"/>
    <x v="0"/>
    <x v="475"/>
    <d v="2013-04-26T00:00:00"/>
    <x v="1"/>
    <x v="39"/>
    <s v="Gary Mitchum"/>
    <x v="2"/>
    <s v="United States"/>
    <s v="Columbus"/>
    <x v="24"/>
    <n v="43229"/>
    <s v="East"/>
    <s v="OFF-PA-10000418"/>
    <x v="1"/>
    <x v="10"/>
    <x v="961"/>
    <n v="419.4"/>
    <n v="5"/>
    <x v="2"/>
    <n v="146.79"/>
  </r>
  <r>
    <n v="1405"/>
    <x v="663"/>
    <x v="2"/>
    <x v="322"/>
    <d v="2011-04-08T00:00:00"/>
    <x v="2"/>
    <x v="174"/>
    <s v="Shirley Daniels"/>
    <x v="2"/>
    <s v="United States"/>
    <s v="Philadelphia"/>
    <x v="9"/>
    <n v="19143"/>
    <s v="East"/>
    <s v="OFF-SU-10004498"/>
    <x v="1"/>
    <x v="14"/>
    <x v="500"/>
    <n v="10.304000000000002"/>
    <n v="1"/>
    <x v="2"/>
    <n v="-2.1896000000000004"/>
  </r>
  <r>
    <n v="1406"/>
    <x v="663"/>
    <x v="2"/>
    <x v="322"/>
    <d v="2011-04-08T00:00:00"/>
    <x v="2"/>
    <x v="174"/>
    <s v="Shirley Daniels"/>
    <x v="2"/>
    <s v="United States"/>
    <s v="Philadelphia"/>
    <x v="9"/>
    <n v="19143"/>
    <s v="East"/>
    <s v="FUR-TA-10001039"/>
    <x v="0"/>
    <x v="3"/>
    <x v="824"/>
    <n v="154.76400000000001"/>
    <n v="3"/>
    <x v="10"/>
    <n v="-36.11160000000001"/>
  </r>
  <r>
    <n v="1407"/>
    <x v="663"/>
    <x v="2"/>
    <x v="322"/>
    <d v="2011-04-08T00:00:00"/>
    <x v="2"/>
    <x v="174"/>
    <s v="Shirley Daniels"/>
    <x v="2"/>
    <s v="United States"/>
    <s v="Philadelphia"/>
    <x v="9"/>
    <n v="19143"/>
    <s v="East"/>
    <s v="TEC-AC-10004659"/>
    <x v="2"/>
    <x v="11"/>
    <x v="170"/>
    <n v="116.78399999999999"/>
    <n v="2"/>
    <x v="2"/>
    <n v="21.896999999999991"/>
  </r>
  <r>
    <n v="1408"/>
    <x v="664"/>
    <x v="0"/>
    <x v="476"/>
    <d v="2013-09-07T00:00:00"/>
    <x v="1"/>
    <x v="30"/>
    <s v="Karen Daniels"/>
    <x v="0"/>
    <s v="United States"/>
    <s v="New York City"/>
    <x v="15"/>
    <n v="10024"/>
    <s v="East"/>
    <s v="OFF-AR-10002240"/>
    <x v="1"/>
    <x v="6"/>
    <x v="962"/>
    <n v="75.48"/>
    <n v="2"/>
    <x v="0"/>
    <n v="19.6248"/>
  </r>
  <r>
    <n v="1409"/>
    <x v="664"/>
    <x v="0"/>
    <x v="476"/>
    <d v="2013-09-07T00:00:00"/>
    <x v="1"/>
    <x v="30"/>
    <s v="Karen Daniels"/>
    <x v="0"/>
    <s v="United States"/>
    <s v="New York City"/>
    <x v="15"/>
    <n v="10024"/>
    <s v="East"/>
    <s v="FUR-FU-10001967"/>
    <x v="0"/>
    <x v="5"/>
    <x v="293"/>
    <n v="39.979999999999997"/>
    <n v="2"/>
    <x v="0"/>
    <n v="9.9949999999999974"/>
  </r>
  <r>
    <n v="1410"/>
    <x v="665"/>
    <x v="0"/>
    <x v="477"/>
    <d v="2013-10-01T00:00:00"/>
    <x v="1"/>
    <x v="455"/>
    <s v="Adrian Barton"/>
    <x v="0"/>
    <s v="United States"/>
    <s v="Phoenix"/>
    <x v="16"/>
    <n v="85023"/>
    <s v="West"/>
    <s v="FUR-TA-10002356"/>
    <x v="0"/>
    <x v="3"/>
    <x v="728"/>
    <n v="393.16500000000002"/>
    <n v="3"/>
    <x v="5"/>
    <n v="-204.44580000000005"/>
  </r>
  <r>
    <n v="1411"/>
    <x v="666"/>
    <x v="3"/>
    <x v="259"/>
    <d v="2014-11-12T00:00:00"/>
    <x v="1"/>
    <x v="449"/>
    <s v="Sam Zeldin"/>
    <x v="2"/>
    <s v="United States"/>
    <s v="Grand Prairie"/>
    <x v="5"/>
    <n v="75051"/>
    <s v="Central"/>
    <s v="OFF-LA-10003923"/>
    <x v="1"/>
    <x v="2"/>
    <x v="424"/>
    <n v="23.680000000000003"/>
    <n v="2"/>
    <x v="2"/>
    <n v="8.879999999999999"/>
  </r>
  <r>
    <n v="1412"/>
    <x v="667"/>
    <x v="0"/>
    <x v="478"/>
    <d v="2013-07-14T00:00:00"/>
    <x v="1"/>
    <x v="63"/>
    <s v="Jonathan Doherty"/>
    <x v="1"/>
    <s v="United States"/>
    <s v="New York City"/>
    <x v="15"/>
    <n v="10035"/>
    <s v="East"/>
    <s v="FUR-CH-10002335"/>
    <x v="0"/>
    <x v="1"/>
    <x v="623"/>
    <n v="408.00599999999997"/>
    <n v="2"/>
    <x v="9"/>
    <n v="72.534400000000005"/>
  </r>
  <r>
    <n v="1413"/>
    <x v="667"/>
    <x v="0"/>
    <x v="478"/>
    <d v="2013-07-14T00:00:00"/>
    <x v="1"/>
    <x v="63"/>
    <s v="Jonathan Doherty"/>
    <x v="1"/>
    <s v="United States"/>
    <s v="New York City"/>
    <x v="15"/>
    <n v="10035"/>
    <s v="East"/>
    <s v="FUR-FU-10000723"/>
    <x v="0"/>
    <x v="5"/>
    <x v="475"/>
    <n v="165.28"/>
    <n v="4"/>
    <x v="0"/>
    <n v="14.875200000000007"/>
  </r>
  <r>
    <n v="1414"/>
    <x v="668"/>
    <x v="2"/>
    <x v="479"/>
    <d v="2011-07-05T00:00:00"/>
    <x v="1"/>
    <x v="456"/>
    <s v="Helen Abelman"/>
    <x v="0"/>
    <s v="United States"/>
    <s v="New York City"/>
    <x v="15"/>
    <n v="10024"/>
    <s v="East"/>
    <s v="OFF-BI-10002867"/>
    <x v="1"/>
    <x v="8"/>
    <x v="963"/>
    <n v="334.76800000000003"/>
    <n v="7"/>
    <x v="2"/>
    <n v="108.79959999999997"/>
  </r>
  <r>
    <n v="1415"/>
    <x v="669"/>
    <x v="3"/>
    <x v="480"/>
    <d v="2014-02-01T00:00:00"/>
    <x v="0"/>
    <x v="457"/>
    <s v="Beth Thompson"/>
    <x v="2"/>
    <s v="United States"/>
    <s v="Costa Mesa"/>
    <x v="1"/>
    <n v="92627"/>
    <s v="West"/>
    <s v="TEC-AC-10000580"/>
    <x v="2"/>
    <x v="11"/>
    <x v="897"/>
    <n v="239.96999999999997"/>
    <n v="3"/>
    <x v="0"/>
    <n v="26.39670000000001"/>
  </r>
  <r>
    <n v="1416"/>
    <x v="669"/>
    <x v="3"/>
    <x v="480"/>
    <d v="2014-02-01T00:00:00"/>
    <x v="0"/>
    <x v="457"/>
    <s v="Beth Thompson"/>
    <x v="2"/>
    <s v="United States"/>
    <s v="Costa Mesa"/>
    <x v="1"/>
    <n v="92627"/>
    <s v="West"/>
    <s v="FUR-FU-10003976"/>
    <x v="0"/>
    <x v="5"/>
    <x v="964"/>
    <n v="37.74"/>
    <n v="3"/>
    <x v="0"/>
    <n v="12.831599999999996"/>
  </r>
  <r>
    <n v="1417"/>
    <x v="670"/>
    <x v="1"/>
    <x v="481"/>
    <d v="2012-09-24T00:00:00"/>
    <x v="2"/>
    <x v="458"/>
    <s v="Stuart Van"/>
    <x v="1"/>
    <s v="United States"/>
    <s v="Houston"/>
    <x v="5"/>
    <n v="77041"/>
    <s v="Central"/>
    <s v="TEC-PH-10002922"/>
    <x v="2"/>
    <x v="7"/>
    <x v="965"/>
    <n v="946.34400000000005"/>
    <n v="7"/>
    <x v="2"/>
    <n v="118.29299999999989"/>
  </r>
  <r>
    <n v="1418"/>
    <x v="670"/>
    <x v="1"/>
    <x v="481"/>
    <d v="2012-09-24T00:00:00"/>
    <x v="2"/>
    <x v="458"/>
    <s v="Stuart Van"/>
    <x v="1"/>
    <s v="United States"/>
    <s v="Houston"/>
    <x v="5"/>
    <n v="77041"/>
    <s v="Central"/>
    <s v="TEC-AC-10004353"/>
    <x v="2"/>
    <x v="11"/>
    <x v="717"/>
    <n v="151.20000000000002"/>
    <n v="3"/>
    <x v="2"/>
    <n v="32.130000000000003"/>
  </r>
  <r>
    <n v="1419"/>
    <x v="670"/>
    <x v="1"/>
    <x v="481"/>
    <d v="2012-09-24T00:00:00"/>
    <x v="2"/>
    <x v="458"/>
    <s v="Stuart Van"/>
    <x v="1"/>
    <s v="United States"/>
    <s v="Houston"/>
    <x v="5"/>
    <n v="77041"/>
    <s v="Central"/>
    <s v="FUR-FU-10001706"/>
    <x v="0"/>
    <x v="5"/>
    <x v="50"/>
    <n v="4.9280000000000008"/>
    <n v="4"/>
    <x v="7"/>
    <n v="-1.4783999999999997"/>
  </r>
  <r>
    <n v="1420"/>
    <x v="671"/>
    <x v="1"/>
    <x v="120"/>
    <d v="2012-09-30T00:00:00"/>
    <x v="1"/>
    <x v="459"/>
    <s v="Rick Wilson"/>
    <x v="1"/>
    <s v="United States"/>
    <s v="Mesa"/>
    <x v="16"/>
    <n v="85204"/>
    <s v="West"/>
    <s v="OFF-PA-10000501"/>
    <x v="1"/>
    <x v="10"/>
    <x v="966"/>
    <n v="86.272000000000006"/>
    <n v="4"/>
    <x v="2"/>
    <n v="31.273599999999998"/>
  </r>
  <r>
    <n v="1421"/>
    <x v="671"/>
    <x v="1"/>
    <x v="120"/>
    <d v="2012-09-30T00:00:00"/>
    <x v="1"/>
    <x v="459"/>
    <s v="Rick Wilson"/>
    <x v="1"/>
    <s v="United States"/>
    <s v="Mesa"/>
    <x v="16"/>
    <n v="85204"/>
    <s v="West"/>
    <s v="OFF-BI-10000778"/>
    <x v="1"/>
    <x v="8"/>
    <x v="258"/>
    <n v="72.588000000000008"/>
    <n v="2"/>
    <x v="6"/>
    <n v="-48.391999999999982"/>
  </r>
  <r>
    <n v="1422"/>
    <x v="671"/>
    <x v="1"/>
    <x v="120"/>
    <d v="2012-09-30T00:00:00"/>
    <x v="1"/>
    <x v="459"/>
    <s v="Rick Wilson"/>
    <x v="1"/>
    <s v="United States"/>
    <s v="Mesa"/>
    <x v="16"/>
    <n v="85204"/>
    <s v="West"/>
    <s v="OFF-AP-10004980"/>
    <x v="1"/>
    <x v="9"/>
    <x v="967"/>
    <n v="60.672000000000004"/>
    <n v="2"/>
    <x v="2"/>
    <n v="14.409600000000003"/>
  </r>
  <r>
    <n v="1423"/>
    <x v="671"/>
    <x v="1"/>
    <x v="120"/>
    <d v="2012-09-30T00:00:00"/>
    <x v="1"/>
    <x v="459"/>
    <s v="Rick Wilson"/>
    <x v="1"/>
    <s v="United States"/>
    <s v="Mesa"/>
    <x v="16"/>
    <n v="85204"/>
    <s v="West"/>
    <s v="OFF-BI-10003984"/>
    <x v="1"/>
    <x v="8"/>
    <x v="690"/>
    <n v="77.031000000000006"/>
    <n v="9"/>
    <x v="6"/>
    <n v="-59.057100000000005"/>
  </r>
  <r>
    <n v="1424"/>
    <x v="671"/>
    <x v="1"/>
    <x v="120"/>
    <d v="2012-09-30T00:00:00"/>
    <x v="1"/>
    <x v="459"/>
    <s v="Rick Wilson"/>
    <x v="1"/>
    <s v="United States"/>
    <s v="Mesa"/>
    <x v="16"/>
    <n v="85204"/>
    <s v="West"/>
    <s v="OFF-ST-10000798"/>
    <x v="1"/>
    <x v="4"/>
    <x v="348"/>
    <n v="119.90400000000001"/>
    <n v="6"/>
    <x v="2"/>
    <n v="-1.4988000000000135"/>
  </r>
  <r>
    <n v="1425"/>
    <x v="671"/>
    <x v="1"/>
    <x v="120"/>
    <d v="2012-09-30T00:00:00"/>
    <x v="1"/>
    <x v="459"/>
    <s v="Rick Wilson"/>
    <x v="1"/>
    <s v="United States"/>
    <s v="Mesa"/>
    <x v="16"/>
    <n v="85204"/>
    <s v="West"/>
    <s v="TEC-PH-10001750"/>
    <x v="2"/>
    <x v="7"/>
    <x v="968"/>
    <n v="263.96000000000004"/>
    <n v="5"/>
    <x v="2"/>
    <n v="23.096500000000006"/>
  </r>
  <r>
    <n v="1426"/>
    <x v="671"/>
    <x v="1"/>
    <x v="120"/>
    <d v="2012-09-30T00:00:00"/>
    <x v="1"/>
    <x v="459"/>
    <s v="Rick Wilson"/>
    <x v="1"/>
    <s v="United States"/>
    <s v="Mesa"/>
    <x v="16"/>
    <n v="85204"/>
    <s v="West"/>
    <s v="OFF-ST-10002743"/>
    <x v="1"/>
    <x v="4"/>
    <x v="413"/>
    <n v="363.64800000000002"/>
    <n v="4"/>
    <x v="2"/>
    <n v="-86.366400000000027"/>
  </r>
  <r>
    <n v="1427"/>
    <x v="672"/>
    <x v="1"/>
    <x v="89"/>
    <d v="2012-11-04T00:00:00"/>
    <x v="0"/>
    <x v="460"/>
    <s v="Damala Kotsonis"/>
    <x v="1"/>
    <s v="United States"/>
    <s v="Salinas"/>
    <x v="1"/>
    <n v="93905"/>
    <s v="West"/>
    <s v="OFF-BI-10002949"/>
    <x v="1"/>
    <x v="8"/>
    <x v="520"/>
    <n v="9.7280000000000015"/>
    <n v="2"/>
    <x v="2"/>
    <n v="3.283199999999999"/>
  </r>
  <r>
    <n v="1428"/>
    <x v="672"/>
    <x v="1"/>
    <x v="89"/>
    <d v="2012-11-04T00:00:00"/>
    <x v="0"/>
    <x v="460"/>
    <s v="Damala Kotsonis"/>
    <x v="1"/>
    <s v="United States"/>
    <s v="Salinas"/>
    <x v="1"/>
    <n v="93905"/>
    <s v="West"/>
    <s v="OFF-EN-10002600"/>
    <x v="1"/>
    <x v="12"/>
    <x v="111"/>
    <n v="14.75"/>
    <n v="5"/>
    <x v="0"/>
    <n v="7.08"/>
  </r>
  <r>
    <n v="1429"/>
    <x v="672"/>
    <x v="1"/>
    <x v="89"/>
    <d v="2012-11-04T00:00:00"/>
    <x v="0"/>
    <x v="460"/>
    <s v="Damala Kotsonis"/>
    <x v="1"/>
    <s v="United States"/>
    <s v="Salinas"/>
    <x v="1"/>
    <n v="93905"/>
    <s v="West"/>
    <s v="OFF-BI-10003708"/>
    <x v="1"/>
    <x v="8"/>
    <x v="969"/>
    <n v="29.800000000000004"/>
    <n v="5"/>
    <x v="2"/>
    <n v="9.3124999999999982"/>
  </r>
  <r>
    <n v="1430"/>
    <x v="672"/>
    <x v="1"/>
    <x v="89"/>
    <d v="2012-11-04T00:00:00"/>
    <x v="0"/>
    <x v="460"/>
    <s v="Damala Kotsonis"/>
    <x v="1"/>
    <s v="United States"/>
    <s v="Salinas"/>
    <x v="1"/>
    <n v="93905"/>
    <s v="West"/>
    <s v="OFF-LA-10003510"/>
    <x v="1"/>
    <x v="2"/>
    <x v="575"/>
    <n v="427.42"/>
    <n v="14"/>
    <x v="0"/>
    <n v="196.61320000000001"/>
  </r>
  <r>
    <n v="1431"/>
    <x v="673"/>
    <x v="3"/>
    <x v="200"/>
    <d v="2014-12-01T00:00:00"/>
    <x v="1"/>
    <x v="299"/>
    <s v="Liz Thompson"/>
    <x v="0"/>
    <s v="United States"/>
    <s v="Columbus"/>
    <x v="24"/>
    <n v="43229"/>
    <s v="East"/>
    <s v="TEC-PH-10003092"/>
    <x v="2"/>
    <x v="7"/>
    <x v="516"/>
    <n v="220.75200000000001"/>
    <n v="8"/>
    <x v="10"/>
    <n v="-40.47120000000001"/>
  </r>
  <r>
    <n v="1432"/>
    <x v="674"/>
    <x v="2"/>
    <x v="174"/>
    <d v="2011-12-21T00:00:00"/>
    <x v="0"/>
    <x v="5"/>
    <s v="Irene Maddox"/>
    <x v="0"/>
    <s v="United States"/>
    <s v="Florence"/>
    <x v="19"/>
    <n v="35630"/>
    <s v="South"/>
    <s v="OFF-BI-10001191"/>
    <x v="1"/>
    <x v="8"/>
    <x v="970"/>
    <n v="152.76"/>
    <n v="6"/>
    <x v="0"/>
    <n v="74.852400000000003"/>
  </r>
  <r>
    <n v="1433"/>
    <x v="674"/>
    <x v="2"/>
    <x v="174"/>
    <d v="2011-12-21T00:00:00"/>
    <x v="0"/>
    <x v="5"/>
    <s v="Irene Maddox"/>
    <x v="0"/>
    <s v="United States"/>
    <s v="Florence"/>
    <x v="19"/>
    <n v="35630"/>
    <s v="South"/>
    <s v="OFF-SU-10004115"/>
    <x v="1"/>
    <x v="14"/>
    <x v="510"/>
    <n v="7.27"/>
    <n v="1"/>
    <x v="0"/>
    <n v="1.9629000000000003"/>
  </r>
  <r>
    <n v="1434"/>
    <x v="674"/>
    <x v="2"/>
    <x v="174"/>
    <d v="2011-12-21T00:00:00"/>
    <x v="0"/>
    <x v="5"/>
    <s v="Irene Maddox"/>
    <x v="0"/>
    <s v="United States"/>
    <s v="Florence"/>
    <x v="19"/>
    <n v="35630"/>
    <s v="South"/>
    <s v="FUR-CH-10000513"/>
    <x v="0"/>
    <x v="1"/>
    <x v="70"/>
    <n v="1819.8600000000001"/>
    <n v="14"/>
    <x v="0"/>
    <n v="163.78740000000002"/>
  </r>
  <r>
    <n v="1435"/>
    <x v="675"/>
    <x v="0"/>
    <x v="482"/>
    <d v="2013-12-31T00:00:00"/>
    <x v="1"/>
    <x v="224"/>
    <s v="Frank Preis"/>
    <x v="0"/>
    <s v="United States"/>
    <s v="Seattle"/>
    <x v="4"/>
    <n v="98105"/>
    <s v="West"/>
    <s v="OFF-PA-10003673"/>
    <x v="1"/>
    <x v="10"/>
    <x v="971"/>
    <n v="33.9"/>
    <n v="5"/>
    <x v="0"/>
    <n v="15.593999999999999"/>
  </r>
  <r>
    <n v="1436"/>
    <x v="676"/>
    <x v="3"/>
    <x v="308"/>
    <d v="2014-06-28T00:00:00"/>
    <x v="1"/>
    <x v="461"/>
    <s v="Shui Tom"/>
    <x v="0"/>
    <s v="United States"/>
    <s v="Parma"/>
    <x v="24"/>
    <n v="44134"/>
    <s v="East"/>
    <s v="OFF-PA-10001639"/>
    <x v="1"/>
    <x v="10"/>
    <x v="972"/>
    <n v="31.104000000000006"/>
    <n v="6"/>
    <x v="2"/>
    <n v="10.8864"/>
  </r>
  <r>
    <n v="1437"/>
    <x v="676"/>
    <x v="3"/>
    <x v="308"/>
    <d v="2014-06-28T00:00:00"/>
    <x v="1"/>
    <x v="461"/>
    <s v="Shui Tom"/>
    <x v="0"/>
    <s v="United States"/>
    <s v="Parma"/>
    <x v="24"/>
    <n v="44134"/>
    <s v="East"/>
    <s v="OFF-AR-10003829"/>
    <x v="1"/>
    <x v="6"/>
    <x v="934"/>
    <n v="5.2480000000000002"/>
    <n v="2"/>
    <x v="2"/>
    <n v="0.59039999999999915"/>
  </r>
  <r>
    <n v="1438"/>
    <x v="677"/>
    <x v="1"/>
    <x v="52"/>
    <d v="2012-10-15T00:00:00"/>
    <x v="3"/>
    <x v="32"/>
    <s v="Joel Eaton"/>
    <x v="0"/>
    <s v="United States"/>
    <s v="Amarillo"/>
    <x v="5"/>
    <n v="79109"/>
    <s v="Central"/>
    <s v="TEC-AC-10004975"/>
    <x v="2"/>
    <x v="11"/>
    <x v="973"/>
    <n v="263.88"/>
    <n v="3"/>
    <x v="2"/>
    <n v="42.880500000000012"/>
  </r>
  <r>
    <n v="1439"/>
    <x v="677"/>
    <x v="1"/>
    <x v="52"/>
    <d v="2012-10-15T00:00:00"/>
    <x v="3"/>
    <x v="32"/>
    <s v="Joel Eaton"/>
    <x v="0"/>
    <s v="United States"/>
    <s v="Amarillo"/>
    <x v="5"/>
    <n v="79109"/>
    <s v="Central"/>
    <s v="FUR-CH-10002024"/>
    <x v="0"/>
    <x v="1"/>
    <x v="478"/>
    <n v="2453.4299999999998"/>
    <n v="5"/>
    <x v="4"/>
    <n v="-350.4899999999999"/>
  </r>
  <r>
    <n v="1440"/>
    <x v="678"/>
    <x v="3"/>
    <x v="483"/>
    <d v="2014-04-16T00:00:00"/>
    <x v="0"/>
    <x v="217"/>
    <s v="Bill Donatelli"/>
    <x v="0"/>
    <s v="United States"/>
    <s v="Providence"/>
    <x v="34"/>
    <n v="2908"/>
    <s v="East"/>
    <s v="OFF-BI-10004364"/>
    <x v="1"/>
    <x v="8"/>
    <x v="302"/>
    <n v="29.700000000000003"/>
    <n v="5"/>
    <x v="0"/>
    <n v="13.365"/>
  </r>
  <r>
    <n v="1441"/>
    <x v="678"/>
    <x v="3"/>
    <x v="483"/>
    <d v="2014-04-16T00:00:00"/>
    <x v="0"/>
    <x v="217"/>
    <s v="Bill Donatelli"/>
    <x v="0"/>
    <s v="United States"/>
    <s v="Providence"/>
    <x v="34"/>
    <n v="2908"/>
    <s v="East"/>
    <s v="OFF-PA-10001712"/>
    <x v="1"/>
    <x v="10"/>
    <x v="974"/>
    <n v="39.96"/>
    <n v="4"/>
    <x v="0"/>
    <n v="17.981999999999999"/>
  </r>
  <r>
    <n v="1442"/>
    <x v="679"/>
    <x v="3"/>
    <x v="484"/>
    <d v="2014-12-25T00:00:00"/>
    <x v="0"/>
    <x v="462"/>
    <s v="Michael Moore"/>
    <x v="0"/>
    <s v="United States"/>
    <s v="San Francisco"/>
    <x v="1"/>
    <n v="94110"/>
    <s v="West"/>
    <s v="OFF-BI-10001510"/>
    <x v="1"/>
    <x v="8"/>
    <x v="702"/>
    <n v="36.672000000000004"/>
    <n v="2"/>
    <x v="2"/>
    <n v="11.459999999999999"/>
  </r>
  <r>
    <n v="1443"/>
    <x v="680"/>
    <x v="3"/>
    <x v="485"/>
    <d v="2014-08-09T00:00:00"/>
    <x v="2"/>
    <x v="463"/>
    <s v="Pauline Webber"/>
    <x v="1"/>
    <s v="United States"/>
    <s v="Richmond"/>
    <x v="0"/>
    <n v="40475"/>
    <s v="South"/>
    <s v="OFF-PA-10002713"/>
    <x v="1"/>
    <x v="10"/>
    <x v="317"/>
    <n v="13.76"/>
    <n v="2"/>
    <x v="0"/>
    <n v="6.3295999999999992"/>
  </r>
  <r>
    <n v="1444"/>
    <x v="681"/>
    <x v="1"/>
    <x v="486"/>
    <d v="2012-10-06T00:00:00"/>
    <x v="1"/>
    <x v="464"/>
    <s v="Shaun Chance"/>
    <x v="1"/>
    <s v="United States"/>
    <s v="Aurora"/>
    <x v="22"/>
    <n v="80013"/>
    <s v="West"/>
    <s v="OFF-ST-10002974"/>
    <x v="1"/>
    <x v="4"/>
    <x v="123"/>
    <n v="139.42400000000001"/>
    <n v="4"/>
    <x v="2"/>
    <n v="17.42799999999999"/>
  </r>
  <r>
    <n v="1445"/>
    <x v="682"/>
    <x v="0"/>
    <x v="454"/>
    <d v="2013-05-29T00:00:00"/>
    <x v="1"/>
    <x v="107"/>
    <s v="Ken Lonsdale"/>
    <x v="0"/>
    <s v="United States"/>
    <s v="Chicago"/>
    <x v="10"/>
    <n v="60623"/>
    <s v="Central"/>
    <s v="TEC-PH-10004165"/>
    <x v="2"/>
    <x v="7"/>
    <x v="886"/>
    <n v="1979.9280000000001"/>
    <n v="9"/>
    <x v="2"/>
    <n v="148.49459999999993"/>
  </r>
  <r>
    <n v="1446"/>
    <x v="683"/>
    <x v="3"/>
    <x v="487"/>
    <d v="2014-06-17T00:00:00"/>
    <x v="2"/>
    <x v="174"/>
    <s v="Shirley Daniels"/>
    <x v="2"/>
    <s v="United States"/>
    <s v="Chicago"/>
    <x v="10"/>
    <n v="60653"/>
    <s v="Central"/>
    <s v="OFF-ST-10004804"/>
    <x v="1"/>
    <x v="4"/>
    <x v="230"/>
    <n v="164.73599999999999"/>
    <n v="4"/>
    <x v="2"/>
    <n v="-39.124799999999993"/>
  </r>
  <r>
    <n v="1447"/>
    <x v="683"/>
    <x v="3"/>
    <x v="487"/>
    <d v="2014-06-17T00:00:00"/>
    <x v="2"/>
    <x v="174"/>
    <s v="Shirley Daniels"/>
    <x v="2"/>
    <s v="United States"/>
    <s v="Chicago"/>
    <x v="10"/>
    <n v="60653"/>
    <s v="Central"/>
    <s v="FUR-CH-10004289"/>
    <x v="0"/>
    <x v="1"/>
    <x v="975"/>
    <n v="470.30199999999996"/>
    <n v="7"/>
    <x v="4"/>
    <n v="-87.341800000000035"/>
  </r>
  <r>
    <n v="1448"/>
    <x v="683"/>
    <x v="3"/>
    <x v="487"/>
    <d v="2014-06-17T00:00:00"/>
    <x v="2"/>
    <x v="174"/>
    <s v="Shirley Daniels"/>
    <x v="2"/>
    <s v="United States"/>
    <s v="Chicago"/>
    <x v="10"/>
    <n v="60653"/>
    <s v="Central"/>
    <s v="TEC-PH-10002564"/>
    <x v="2"/>
    <x v="7"/>
    <x v="976"/>
    <n v="47.984000000000002"/>
    <n v="2"/>
    <x v="2"/>
    <n v="5.9979999999999922"/>
  </r>
  <r>
    <n v="1449"/>
    <x v="684"/>
    <x v="2"/>
    <x v="488"/>
    <d v="2011-04-24T00:00:00"/>
    <x v="2"/>
    <x v="378"/>
    <s v="Theresa Swint"/>
    <x v="1"/>
    <s v="United States"/>
    <s v="Philadelphia"/>
    <x v="9"/>
    <n v="19134"/>
    <s v="East"/>
    <s v="OFF-BI-10004876"/>
    <x v="1"/>
    <x v="8"/>
    <x v="977"/>
    <n v="2.5020000000000002"/>
    <n v="3"/>
    <x v="6"/>
    <n v="-1.7513999999999994"/>
  </r>
  <r>
    <n v="1450"/>
    <x v="685"/>
    <x v="1"/>
    <x v="489"/>
    <d v="2012-05-07T00:00:00"/>
    <x v="1"/>
    <x v="80"/>
    <s v="Jennifer Braxton"/>
    <x v="1"/>
    <s v="United States"/>
    <s v="Los Angeles"/>
    <x v="1"/>
    <n v="90008"/>
    <s v="West"/>
    <s v="TEC-PH-10004348"/>
    <x v="2"/>
    <x v="7"/>
    <x v="978"/>
    <n v="88.751999999999995"/>
    <n v="3"/>
    <x v="2"/>
    <n v="11.093999999999998"/>
  </r>
  <r>
    <n v="1451"/>
    <x v="686"/>
    <x v="1"/>
    <x v="490"/>
    <d v="2012-07-20T00:00:00"/>
    <x v="2"/>
    <x v="465"/>
    <s v="Thais Sissman"/>
    <x v="0"/>
    <s v="United States"/>
    <s v="Phoenix"/>
    <x v="16"/>
    <n v="85023"/>
    <s v="West"/>
    <s v="OFF-BI-10004352"/>
    <x v="1"/>
    <x v="8"/>
    <x v="979"/>
    <n v="2.0250000000000004"/>
    <n v="1"/>
    <x v="6"/>
    <n v="-1.3499999999999996"/>
  </r>
  <r>
    <n v="1452"/>
    <x v="687"/>
    <x v="0"/>
    <x v="491"/>
    <d v="2013-11-30T00:00:00"/>
    <x v="2"/>
    <x v="466"/>
    <s v="Mark Cousins"/>
    <x v="1"/>
    <s v="United States"/>
    <s v="Mobile"/>
    <x v="19"/>
    <n v="36608"/>
    <s v="South"/>
    <s v="OFF-PA-10001685"/>
    <x v="1"/>
    <x v="10"/>
    <x v="33"/>
    <n v="70.98"/>
    <n v="7"/>
    <x v="0"/>
    <n v="34.780200000000001"/>
  </r>
  <r>
    <n v="1453"/>
    <x v="687"/>
    <x v="0"/>
    <x v="491"/>
    <d v="2013-11-30T00:00:00"/>
    <x v="2"/>
    <x v="466"/>
    <s v="Mark Cousins"/>
    <x v="1"/>
    <s v="United States"/>
    <s v="Mobile"/>
    <x v="19"/>
    <n v="36608"/>
    <s v="South"/>
    <s v="OFF-BI-10000666"/>
    <x v="1"/>
    <x v="8"/>
    <x v="980"/>
    <n v="91.679999999999993"/>
    <n v="3"/>
    <x v="0"/>
    <n v="45.839999999999996"/>
  </r>
  <r>
    <n v="1454"/>
    <x v="687"/>
    <x v="0"/>
    <x v="491"/>
    <d v="2013-11-30T00:00:00"/>
    <x v="2"/>
    <x v="466"/>
    <s v="Mark Cousins"/>
    <x v="1"/>
    <s v="United States"/>
    <s v="Mobile"/>
    <x v="19"/>
    <n v="36608"/>
    <s v="South"/>
    <s v="OFF-BI-10004352"/>
    <x v="1"/>
    <x v="8"/>
    <x v="979"/>
    <n v="33.75"/>
    <n v="5"/>
    <x v="0"/>
    <n v="16.875"/>
  </r>
  <r>
    <n v="1455"/>
    <x v="687"/>
    <x v="0"/>
    <x v="491"/>
    <d v="2013-11-30T00:00:00"/>
    <x v="2"/>
    <x v="466"/>
    <s v="Mark Cousins"/>
    <x v="1"/>
    <s v="United States"/>
    <s v="Mobile"/>
    <x v="19"/>
    <n v="36608"/>
    <s v="South"/>
    <s v="TEC-MA-10000010"/>
    <x v="2"/>
    <x v="15"/>
    <x v="981"/>
    <n v="3040"/>
    <n v="8"/>
    <x v="0"/>
    <n v="1459.2"/>
  </r>
  <r>
    <n v="1456"/>
    <x v="688"/>
    <x v="3"/>
    <x v="492"/>
    <d v="2014-06-20T00:00:00"/>
    <x v="1"/>
    <x v="467"/>
    <s v="Maria Etezadi"/>
    <x v="2"/>
    <s v="United States"/>
    <s v="Columbus"/>
    <x v="32"/>
    <n v="31907"/>
    <s v="South"/>
    <s v="OFF-BI-10000977"/>
    <x v="1"/>
    <x v="8"/>
    <x v="982"/>
    <n v="91.199999999999989"/>
    <n v="3"/>
    <x v="0"/>
    <n v="41.951999999999998"/>
  </r>
  <r>
    <n v="1457"/>
    <x v="688"/>
    <x v="3"/>
    <x v="492"/>
    <d v="2014-06-20T00:00:00"/>
    <x v="1"/>
    <x v="467"/>
    <s v="Maria Etezadi"/>
    <x v="2"/>
    <s v="United States"/>
    <s v="Columbus"/>
    <x v="32"/>
    <n v="31907"/>
    <s v="South"/>
    <s v="FUR-TA-10002530"/>
    <x v="0"/>
    <x v="3"/>
    <x v="983"/>
    <n v="452.93999999999994"/>
    <n v="3"/>
    <x v="0"/>
    <n v="67.940999999999974"/>
  </r>
  <r>
    <n v="1458"/>
    <x v="689"/>
    <x v="1"/>
    <x v="493"/>
    <d v="2012-08-21T00:00:00"/>
    <x v="1"/>
    <x v="464"/>
    <s v="Shaun Chance"/>
    <x v="1"/>
    <s v="United States"/>
    <s v="New Bedford"/>
    <x v="31"/>
    <n v="2740"/>
    <s v="East"/>
    <s v="OFF-BI-10002412"/>
    <x v="1"/>
    <x v="8"/>
    <x v="323"/>
    <n v="52.199999999999996"/>
    <n v="9"/>
    <x v="0"/>
    <n v="23.49"/>
  </r>
  <r>
    <n v="1459"/>
    <x v="690"/>
    <x v="0"/>
    <x v="477"/>
    <d v="2013-10-02T00:00:00"/>
    <x v="1"/>
    <x v="468"/>
    <s v="Nicole Hansen"/>
    <x v="1"/>
    <s v="United States"/>
    <s v="Irving"/>
    <x v="5"/>
    <n v="75061"/>
    <s v="Central"/>
    <s v="OFF-LA-10001569"/>
    <x v="1"/>
    <x v="2"/>
    <x v="633"/>
    <n v="15.936000000000002"/>
    <n v="4"/>
    <x v="2"/>
    <n v="5.1791999999999998"/>
  </r>
  <r>
    <n v="1460"/>
    <x v="691"/>
    <x v="2"/>
    <x v="417"/>
    <d v="2011-05-04T00:00:00"/>
    <x v="3"/>
    <x v="4"/>
    <s v="Andrew Allen"/>
    <x v="0"/>
    <s v="United States"/>
    <s v="Middletown"/>
    <x v="29"/>
    <n v="6457"/>
    <s v="East"/>
    <s v="FUR-FU-10001473"/>
    <x v="0"/>
    <x v="5"/>
    <x v="984"/>
    <n v="27.46"/>
    <n v="2"/>
    <x v="0"/>
    <n v="9.8856000000000002"/>
  </r>
  <r>
    <n v="1461"/>
    <x v="692"/>
    <x v="1"/>
    <x v="494"/>
    <d v="2012-12-08T00:00:00"/>
    <x v="1"/>
    <x v="95"/>
    <s v="Logan Currie"/>
    <x v="0"/>
    <s v="United States"/>
    <s v="Seattle"/>
    <x v="4"/>
    <n v="98103"/>
    <s v="West"/>
    <s v="OFF-BI-10001765"/>
    <x v="1"/>
    <x v="8"/>
    <x v="985"/>
    <n v="55.424000000000007"/>
    <n v="2"/>
    <x v="2"/>
    <n v="19.398399999999995"/>
  </r>
  <r>
    <n v="1462"/>
    <x v="693"/>
    <x v="0"/>
    <x v="21"/>
    <d v="2013-03-16T00:00:00"/>
    <x v="1"/>
    <x v="469"/>
    <s v="Mick Brown"/>
    <x v="0"/>
    <s v="United States"/>
    <s v="Vineland"/>
    <x v="30"/>
    <n v="8360"/>
    <s v="East"/>
    <s v="FUR-TA-10001095"/>
    <x v="0"/>
    <x v="3"/>
    <x v="611"/>
    <n v="244.00599999999997"/>
    <n v="2"/>
    <x v="4"/>
    <n v="-31.372200000000007"/>
  </r>
  <r>
    <n v="1463"/>
    <x v="694"/>
    <x v="0"/>
    <x v="370"/>
    <d v="2013-08-29T00:00:00"/>
    <x v="2"/>
    <x v="18"/>
    <s v="Linda Cazamias"/>
    <x v="1"/>
    <s v="United States"/>
    <s v="Pasadena"/>
    <x v="5"/>
    <n v="77506"/>
    <s v="Central"/>
    <s v="TEC-AC-10004571"/>
    <x v="2"/>
    <x v="11"/>
    <x v="404"/>
    <n v="159.98400000000001"/>
    <n v="2"/>
    <x v="2"/>
    <n v="43.995600000000003"/>
  </r>
  <r>
    <n v="1464"/>
    <x v="694"/>
    <x v="0"/>
    <x v="370"/>
    <d v="2013-08-29T00:00:00"/>
    <x v="2"/>
    <x v="18"/>
    <s v="Linda Cazamias"/>
    <x v="1"/>
    <s v="United States"/>
    <s v="Pasadena"/>
    <x v="5"/>
    <n v="77506"/>
    <s v="Central"/>
    <s v="FUR-CH-10002126"/>
    <x v="0"/>
    <x v="1"/>
    <x v="841"/>
    <n v="1024.7159999999999"/>
    <n v="6"/>
    <x v="4"/>
    <n v="-29.277599999999893"/>
  </r>
  <r>
    <n v="1465"/>
    <x v="695"/>
    <x v="0"/>
    <x v="186"/>
    <d v="2013-12-20T00:00:00"/>
    <x v="2"/>
    <x v="470"/>
    <s v="Keith Dawkins"/>
    <x v="1"/>
    <s v="United States"/>
    <s v="New York City"/>
    <x v="15"/>
    <n v="10009"/>
    <s v="East"/>
    <s v="OFF-FA-10001754"/>
    <x v="1"/>
    <x v="13"/>
    <x v="791"/>
    <n v="3.68"/>
    <n v="2"/>
    <x v="0"/>
    <n v="1.8032000000000001"/>
  </r>
  <r>
    <n v="1466"/>
    <x v="696"/>
    <x v="2"/>
    <x v="233"/>
    <d v="2011-08-14T00:00:00"/>
    <x v="1"/>
    <x v="93"/>
    <s v="Maria Bertelson"/>
    <x v="0"/>
    <s v="United States"/>
    <s v="Glendale"/>
    <x v="16"/>
    <n v="85301"/>
    <s v="West"/>
    <s v="FUR-FU-10001602"/>
    <x v="0"/>
    <x v="5"/>
    <x v="759"/>
    <n v="121.376"/>
    <n v="4"/>
    <x v="2"/>
    <n v="-3.0344000000000122"/>
  </r>
  <r>
    <n v="1467"/>
    <x v="696"/>
    <x v="2"/>
    <x v="233"/>
    <d v="2011-08-14T00:00:00"/>
    <x v="1"/>
    <x v="93"/>
    <s v="Maria Bertelson"/>
    <x v="0"/>
    <s v="United States"/>
    <s v="Glendale"/>
    <x v="16"/>
    <n v="85301"/>
    <s v="West"/>
    <s v="TEC-AC-10001767"/>
    <x v="2"/>
    <x v="11"/>
    <x v="97"/>
    <n v="95.976000000000013"/>
    <n v="3"/>
    <x v="2"/>
    <n v="-10.797300000000011"/>
  </r>
  <r>
    <n v="1468"/>
    <x v="697"/>
    <x v="1"/>
    <x v="495"/>
    <d v="2012-05-16T00:00:00"/>
    <x v="3"/>
    <x v="274"/>
    <s v="Tracy Hopkins"/>
    <x v="2"/>
    <s v="United States"/>
    <s v="Jacksonville"/>
    <x v="2"/>
    <n v="32216"/>
    <s v="South"/>
    <s v="TEC-AC-10002402"/>
    <x v="2"/>
    <x v="11"/>
    <x v="651"/>
    <n v="255.96799999999999"/>
    <n v="4"/>
    <x v="2"/>
    <n v="31.995999999999974"/>
  </r>
  <r>
    <n v="1469"/>
    <x v="698"/>
    <x v="3"/>
    <x v="34"/>
    <d v="2014-12-14T00:00:00"/>
    <x v="1"/>
    <x v="460"/>
    <s v="Damala Kotsonis"/>
    <x v="1"/>
    <s v="United States"/>
    <s v="Detroit"/>
    <x v="12"/>
    <n v="48234"/>
    <s v="Central"/>
    <s v="FUR-CH-10000847"/>
    <x v="0"/>
    <x v="1"/>
    <x v="986"/>
    <n v="872.94"/>
    <n v="3"/>
    <x v="0"/>
    <n v="226.96439999999998"/>
  </r>
  <r>
    <n v="1470"/>
    <x v="698"/>
    <x v="3"/>
    <x v="34"/>
    <d v="2014-12-14T00:00:00"/>
    <x v="1"/>
    <x v="460"/>
    <s v="Damala Kotsonis"/>
    <x v="1"/>
    <s v="United States"/>
    <s v="Detroit"/>
    <x v="12"/>
    <n v="48234"/>
    <s v="Central"/>
    <s v="OFF-BI-10003982"/>
    <x v="1"/>
    <x v="8"/>
    <x v="346"/>
    <n v="41.54"/>
    <n v="2"/>
    <x v="0"/>
    <n v="19.523799999999998"/>
  </r>
  <r>
    <n v="1471"/>
    <x v="698"/>
    <x v="3"/>
    <x v="34"/>
    <d v="2014-12-14T00:00:00"/>
    <x v="1"/>
    <x v="460"/>
    <s v="Damala Kotsonis"/>
    <x v="1"/>
    <s v="United States"/>
    <s v="Detroit"/>
    <x v="12"/>
    <n v="48234"/>
    <s v="Central"/>
    <s v="OFF-PA-10001293"/>
    <x v="1"/>
    <x v="10"/>
    <x v="987"/>
    <n v="12.96"/>
    <n v="2"/>
    <x v="0"/>
    <n v="6.2208000000000006"/>
  </r>
  <r>
    <n v="1472"/>
    <x v="699"/>
    <x v="1"/>
    <x v="496"/>
    <d v="2012-09-27T00:00:00"/>
    <x v="0"/>
    <x v="21"/>
    <s v="Odella Nelson"/>
    <x v="1"/>
    <s v="United States"/>
    <s v="Philadelphia"/>
    <x v="9"/>
    <n v="19120"/>
    <s v="East"/>
    <s v="OFF-AR-10000634"/>
    <x v="1"/>
    <x v="6"/>
    <x v="988"/>
    <n v="6.8480000000000008"/>
    <n v="2"/>
    <x v="2"/>
    <n v="0.59920000000000018"/>
  </r>
  <r>
    <n v="1473"/>
    <x v="700"/>
    <x v="3"/>
    <x v="497"/>
    <d v="2014-07-16T00:00:00"/>
    <x v="1"/>
    <x v="471"/>
    <s v="Katherine Nockton"/>
    <x v="1"/>
    <s v="United States"/>
    <s v="Los Angeles"/>
    <x v="1"/>
    <n v="90004"/>
    <s v="West"/>
    <s v="OFF-LA-10004272"/>
    <x v="1"/>
    <x v="2"/>
    <x v="681"/>
    <n v="8.67"/>
    <n v="3"/>
    <x v="0"/>
    <n v="4.0749000000000004"/>
  </r>
  <r>
    <n v="1474"/>
    <x v="701"/>
    <x v="1"/>
    <x v="494"/>
    <d v="2012-12-02T00:00:00"/>
    <x v="3"/>
    <x v="392"/>
    <s v="Neoma Murray"/>
    <x v="0"/>
    <s v="United States"/>
    <s v="Houston"/>
    <x v="5"/>
    <n v="77036"/>
    <s v="Central"/>
    <s v="FUR-FU-10004270"/>
    <x v="0"/>
    <x v="5"/>
    <x v="989"/>
    <n v="6.6879999999999997"/>
    <n v="4"/>
    <x v="7"/>
    <n v="-4.0127999999999986"/>
  </r>
  <r>
    <n v="1475"/>
    <x v="702"/>
    <x v="0"/>
    <x v="258"/>
    <d v="2013-11-26T00:00:00"/>
    <x v="1"/>
    <x v="472"/>
    <s v="Nora Pelletier"/>
    <x v="2"/>
    <s v="United States"/>
    <s v="Niagara Falls"/>
    <x v="15"/>
    <n v="14304"/>
    <s v="East"/>
    <s v="OFF-AR-10003770"/>
    <x v="1"/>
    <x v="6"/>
    <x v="990"/>
    <n v="17.28"/>
    <n v="6"/>
    <x v="0"/>
    <n v="5.0111999999999997"/>
  </r>
  <r>
    <n v="1476"/>
    <x v="702"/>
    <x v="0"/>
    <x v="258"/>
    <d v="2013-11-26T00:00:00"/>
    <x v="1"/>
    <x v="472"/>
    <s v="Nora Pelletier"/>
    <x v="2"/>
    <s v="United States"/>
    <s v="Niagara Falls"/>
    <x v="15"/>
    <n v="14304"/>
    <s v="East"/>
    <s v="OFF-BI-10000320"/>
    <x v="1"/>
    <x v="8"/>
    <x v="768"/>
    <n v="17.712"/>
    <n v="3"/>
    <x v="2"/>
    <n v="6.4206000000000012"/>
  </r>
  <r>
    <n v="1477"/>
    <x v="703"/>
    <x v="3"/>
    <x v="498"/>
    <d v="2014-03-25T00:00:00"/>
    <x v="1"/>
    <x v="344"/>
    <s v="Catherine Glotzbach"/>
    <x v="2"/>
    <s v="United States"/>
    <s v="New York City"/>
    <x v="15"/>
    <n v="10024"/>
    <s v="East"/>
    <s v="OFF-LA-10003121"/>
    <x v="1"/>
    <x v="2"/>
    <x v="991"/>
    <n v="28.91"/>
    <n v="7"/>
    <x v="0"/>
    <n v="13.2986"/>
  </r>
  <r>
    <n v="1478"/>
    <x v="704"/>
    <x v="0"/>
    <x v="373"/>
    <d v="2013-11-18T00:00:00"/>
    <x v="1"/>
    <x v="473"/>
    <s v="Cindy Stewart"/>
    <x v="0"/>
    <s v="United States"/>
    <s v="Thomasville"/>
    <x v="3"/>
    <n v="27360"/>
    <s v="South"/>
    <s v="OFF-SU-10000381"/>
    <x v="1"/>
    <x v="14"/>
    <x v="654"/>
    <n v="52.136000000000003"/>
    <n v="7"/>
    <x v="2"/>
    <n v="5.865299999999996"/>
  </r>
  <r>
    <n v="1479"/>
    <x v="705"/>
    <x v="3"/>
    <x v="123"/>
    <d v="2014-11-21T00:00:00"/>
    <x v="2"/>
    <x v="44"/>
    <s v="Katherine Ducich"/>
    <x v="0"/>
    <s v="United States"/>
    <s v="Westminster"/>
    <x v="1"/>
    <n v="92683"/>
    <s v="West"/>
    <s v="TEC-PH-10000376"/>
    <x v="2"/>
    <x v="7"/>
    <x v="428"/>
    <n v="31.968000000000004"/>
    <n v="4"/>
    <x v="2"/>
    <n v="2.3976000000000006"/>
  </r>
  <r>
    <n v="1480"/>
    <x v="706"/>
    <x v="0"/>
    <x v="499"/>
    <d v="2013-12-09T00:00:00"/>
    <x v="1"/>
    <x v="177"/>
    <s v="Mike Kennedy"/>
    <x v="0"/>
    <s v="United States"/>
    <s v="San Francisco"/>
    <x v="1"/>
    <n v="94122"/>
    <s v="West"/>
    <s v="OFF-PA-10002262"/>
    <x v="1"/>
    <x v="10"/>
    <x v="992"/>
    <n v="25.92"/>
    <n v="4"/>
    <x v="0"/>
    <n v="12.441600000000001"/>
  </r>
  <r>
    <n v="1481"/>
    <x v="706"/>
    <x v="0"/>
    <x v="499"/>
    <d v="2013-12-09T00:00:00"/>
    <x v="1"/>
    <x v="177"/>
    <s v="Mike Kennedy"/>
    <x v="0"/>
    <s v="United States"/>
    <s v="San Francisco"/>
    <x v="1"/>
    <n v="94122"/>
    <s v="West"/>
    <s v="OFF-PA-10002464"/>
    <x v="1"/>
    <x v="10"/>
    <x v="993"/>
    <n v="40.46"/>
    <n v="7"/>
    <x v="0"/>
    <n v="19.825400000000002"/>
  </r>
  <r>
    <n v="1482"/>
    <x v="706"/>
    <x v="0"/>
    <x v="499"/>
    <d v="2013-12-09T00:00:00"/>
    <x v="1"/>
    <x v="177"/>
    <s v="Mike Kennedy"/>
    <x v="0"/>
    <s v="United States"/>
    <s v="San Francisco"/>
    <x v="1"/>
    <n v="94122"/>
    <s v="West"/>
    <s v="OFF-ST-10002214"/>
    <x v="1"/>
    <x v="4"/>
    <x v="994"/>
    <n v="33.869999999999997"/>
    <n v="3"/>
    <x v="0"/>
    <n v="8.8061999999999987"/>
  </r>
  <r>
    <n v="1483"/>
    <x v="707"/>
    <x v="3"/>
    <x v="326"/>
    <d v="2014-08-29T00:00:00"/>
    <x v="0"/>
    <x v="386"/>
    <s v="Don Weiss"/>
    <x v="0"/>
    <s v="United States"/>
    <s v="Jackson"/>
    <x v="18"/>
    <n v="38301"/>
    <s v="South"/>
    <s v="OFF-AR-10003560"/>
    <x v="1"/>
    <x v="6"/>
    <x v="482"/>
    <n v="9.7280000000000015"/>
    <n v="2"/>
    <x v="2"/>
    <n v="1.702399999999999"/>
  </r>
  <r>
    <n v="1484"/>
    <x v="707"/>
    <x v="3"/>
    <x v="326"/>
    <d v="2014-08-29T00:00:00"/>
    <x v="0"/>
    <x v="386"/>
    <s v="Don Weiss"/>
    <x v="0"/>
    <s v="United States"/>
    <s v="Jackson"/>
    <x v="18"/>
    <n v="38301"/>
    <s v="South"/>
    <s v="OFF-PA-10000130"/>
    <x v="1"/>
    <x v="10"/>
    <x v="995"/>
    <n v="3.4240000000000004"/>
    <n v="1"/>
    <x v="2"/>
    <n v="1.0699999999999996"/>
  </r>
  <r>
    <n v="1485"/>
    <x v="708"/>
    <x v="0"/>
    <x v="500"/>
    <d v="2013-10-19T00:00:00"/>
    <x v="1"/>
    <x v="291"/>
    <s v="Christine Phan"/>
    <x v="1"/>
    <s v="United States"/>
    <s v="Seattle"/>
    <x v="4"/>
    <n v="98115"/>
    <s v="West"/>
    <s v="TEC-AC-10000865"/>
    <x v="2"/>
    <x v="11"/>
    <x v="996"/>
    <n v="177"/>
    <n v="3"/>
    <x v="0"/>
    <n v="30.089999999999982"/>
  </r>
  <r>
    <n v="1486"/>
    <x v="709"/>
    <x v="2"/>
    <x v="501"/>
    <d v="2011-12-03T00:00:00"/>
    <x v="1"/>
    <x v="474"/>
    <s v="Maxwell Schwartz"/>
    <x v="0"/>
    <s v="United States"/>
    <s v="New York City"/>
    <x v="15"/>
    <n v="10035"/>
    <s v="East"/>
    <s v="OFF-FA-10003021"/>
    <x v="1"/>
    <x v="13"/>
    <x v="33"/>
    <n v="3.76"/>
    <n v="2"/>
    <x v="0"/>
    <n v="1.3159999999999998"/>
  </r>
  <r>
    <n v="1487"/>
    <x v="710"/>
    <x v="1"/>
    <x v="502"/>
    <d v="2012-11-07T00:00:00"/>
    <x v="1"/>
    <x v="475"/>
    <s v="Corinna Mitchell"/>
    <x v="2"/>
    <s v="United States"/>
    <s v="Los Angeles"/>
    <x v="1"/>
    <n v="90008"/>
    <s v="West"/>
    <s v="TEC-PH-10003580"/>
    <x v="2"/>
    <x v="7"/>
    <x v="997"/>
    <n v="1212.848"/>
    <n v="7"/>
    <x v="2"/>
    <n v="106.12420000000014"/>
  </r>
  <r>
    <n v="1488"/>
    <x v="710"/>
    <x v="1"/>
    <x v="502"/>
    <d v="2012-11-07T00:00:00"/>
    <x v="1"/>
    <x v="475"/>
    <s v="Corinna Mitchell"/>
    <x v="2"/>
    <s v="United States"/>
    <s v="Los Angeles"/>
    <x v="1"/>
    <n v="90008"/>
    <s v="West"/>
    <s v="TEC-AC-10001109"/>
    <x v="2"/>
    <x v="11"/>
    <x v="998"/>
    <n v="89.97"/>
    <n v="3"/>
    <x v="0"/>
    <n v="37.787400000000005"/>
  </r>
  <r>
    <n v="1489"/>
    <x v="710"/>
    <x v="1"/>
    <x v="502"/>
    <d v="2012-11-07T00:00:00"/>
    <x v="1"/>
    <x v="475"/>
    <s v="Corinna Mitchell"/>
    <x v="2"/>
    <s v="United States"/>
    <s v="Los Angeles"/>
    <x v="1"/>
    <n v="90008"/>
    <s v="West"/>
    <s v="FUR-FU-10003347"/>
    <x v="0"/>
    <x v="5"/>
    <x v="374"/>
    <n v="42.599999999999994"/>
    <n v="3"/>
    <x v="0"/>
    <n v="16.614000000000001"/>
  </r>
  <r>
    <n v="1490"/>
    <x v="711"/>
    <x v="2"/>
    <x v="503"/>
    <d v="2011-12-06T00:00:00"/>
    <x v="1"/>
    <x v="476"/>
    <s v="Corey-Lock"/>
    <x v="0"/>
    <s v="United States"/>
    <s v="Philadelphia"/>
    <x v="9"/>
    <n v="19143"/>
    <s v="East"/>
    <s v="OFF-LA-10000452"/>
    <x v="1"/>
    <x v="2"/>
    <x v="804"/>
    <n v="5.04"/>
    <n v="2"/>
    <x v="2"/>
    <n v="1.764"/>
  </r>
  <r>
    <n v="1491"/>
    <x v="712"/>
    <x v="3"/>
    <x v="504"/>
    <d v="2014-05-06T00:00:00"/>
    <x v="0"/>
    <x v="393"/>
    <s v="Dionis Lloyd"/>
    <x v="1"/>
    <s v="United States"/>
    <s v="New York City"/>
    <x v="15"/>
    <n v="10024"/>
    <s v="East"/>
    <s v="OFF-EN-10002986"/>
    <x v="1"/>
    <x v="12"/>
    <x v="36"/>
    <n v="62.96"/>
    <n v="4"/>
    <x v="0"/>
    <n v="28.332000000000001"/>
  </r>
  <r>
    <n v="1492"/>
    <x v="713"/>
    <x v="3"/>
    <x v="221"/>
    <d v="2014-11-29T00:00:00"/>
    <x v="1"/>
    <x v="477"/>
    <s v="Todd Sumrall"/>
    <x v="1"/>
    <s v="United States"/>
    <s v="New York City"/>
    <x v="15"/>
    <n v="10035"/>
    <s v="East"/>
    <s v="OFF-PA-10001838"/>
    <x v="1"/>
    <x v="10"/>
    <x v="999"/>
    <n v="5.88"/>
    <n v="1"/>
    <x v="0"/>
    <n v="2.8811999999999998"/>
  </r>
  <r>
    <n v="1493"/>
    <x v="713"/>
    <x v="3"/>
    <x v="221"/>
    <d v="2014-11-29T00:00:00"/>
    <x v="1"/>
    <x v="477"/>
    <s v="Todd Sumrall"/>
    <x v="1"/>
    <s v="United States"/>
    <s v="New York City"/>
    <x v="15"/>
    <n v="10035"/>
    <s v="East"/>
    <s v="FUR-CH-10000785"/>
    <x v="0"/>
    <x v="1"/>
    <x v="320"/>
    <n v="977.29200000000003"/>
    <n v="6"/>
    <x v="9"/>
    <n v="173.74080000000001"/>
  </r>
  <r>
    <n v="1494"/>
    <x v="714"/>
    <x v="3"/>
    <x v="505"/>
    <d v="2014-11-04T00:00:00"/>
    <x v="1"/>
    <x v="478"/>
    <s v="Jane Waco"/>
    <x v="1"/>
    <s v="United States"/>
    <s v="Vancouver"/>
    <x v="4"/>
    <n v="98661"/>
    <s v="West"/>
    <s v="FUR-FU-10002885"/>
    <x v="0"/>
    <x v="5"/>
    <x v="755"/>
    <n v="9.64"/>
    <n v="2"/>
    <x v="0"/>
    <n v="3.6632000000000007"/>
  </r>
  <r>
    <n v="1495"/>
    <x v="715"/>
    <x v="2"/>
    <x v="506"/>
    <d v="2011-12-19T00:00:00"/>
    <x v="0"/>
    <x v="167"/>
    <s v="Roy Französisch"/>
    <x v="0"/>
    <s v="United States"/>
    <s v="Columbus"/>
    <x v="32"/>
    <n v="31907"/>
    <s v="South"/>
    <s v="OFF-AR-10002952"/>
    <x v="1"/>
    <x v="6"/>
    <x v="806"/>
    <n v="40.049999999999997"/>
    <n v="3"/>
    <x v="0"/>
    <n v="11.213999999999999"/>
  </r>
  <r>
    <n v="1496"/>
    <x v="716"/>
    <x v="3"/>
    <x v="507"/>
    <d v="2014-09-09T00:00:00"/>
    <x v="1"/>
    <x v="479"/>
    <s v="John Dryer"/>
    <x v="0"/>
    <s v="United States"/>
    <s v="Coppell"/>
    <x v="5"/>
    <n v="75019"/>
    <s v="Central"/>
    <s v="OFF-AR-10003759"/>
    <x v="1"/>
    <x v="6"/>
    <x v="838"/>
    <n v="10.192000000000002"/>
    <n v="7"/>
    <x v="2"/>
    <n v="3.1849999999999992"/>
  </r>
  <r>
    <n v="1497"/>
    <x v="716"/>
    <x v="3"/>
    <x v="507"/>
    <d v="2014-09-09T00:00:00"/>
    <x v="1"/>
    <x v="479"/>
    <s v="John Dryer"/>
    <x v="0"/>
    <s v="United States"/>
    <s v="Coppell"/>
    <x v="5"/>
    <n v="75019"/>
    <s v="Central"/>
    <s v="OFF-ST-10004950"/>
    <x v="1"/>
    <x v="4"/>
    <x v="1000"/>
    <n v="16.784000000000002"/>
    <n v="1"/>
    <x v="2"/>
    <n v="-0.20980000000000043"/>
  </r>
  <r>
    <n v="1498"/>
    <x v="716"/>
    <x v="3"/>
    <x v="507"/>
    <d v="2014-09-09T00:00:00"/>
    <x v="1"/>
    <x v="479"/>
    <s v="John Dryer"/>
    <x v="0"/>
    <s v="United States"/>
    <s v="Coppell"/>
    <x v="5"/>
    <n v="75019"/>
    <s v="Central"/>
    <s v="OFF-AR-10001940"/>
    <x v="1"/>
    <x v="6"/>
    <x v="168"/>
    <n v="13.120000000000001"/>
    <n v="5"/>
    <x v="2"/>
    <n v="3.7720000000000002"/>
  </r>
  <r>
    <n v="1499"/>
    <x v="717"/>
    <x v="0"/>
    <x v="508"/>
    <d v="2013-10-21T00:00:00"/>
    <x v="2"/>
    <x v="71"/>
    <s v="Neil Knudson"/>
    <x v="2"/>
    <s v="United States"/>
    <s v="San Francisco"/>
    <x v="1"/>
    <n v="94122"/>
    <s v="West"/>
    <s v="OFF-BI-10003981"/>
    <x v="1"/>
    <x v="8"/>
    <x v="109"/>
    <n v="18.16"/>
    <n v="5"/>
    <x v="2"/>
    <n v="6.5830000000000011"/>
  </r>
  <r>
    <n v="1500"/>
    <x v="718"/>
    <x v="3"/>
    <x v="105"/>
    <d v="2014-11-19T00:00:00"/>
    <x v="1"/>
    <x v="159"/>
    <s v="Nathan Gelder"/>
    <x v="0"/>
    <s v="United States"/>
    <s v="Austin"/>
    <x v="5"/>
    <n v="78745"/>
    <s v="Central"/>
    <s v="OFF-PA-10002749"/>
    <x v="1"/>
    <x v="10"/>
    <x v="185"/>
    <n v="16.056000000000001"/>
    <n v="3"/>
    <x v="2"/>
    <n v="5.8203000000000005"/>
  </r>
  <r>
    <n v="1501"/>
    <x v="718"/>
    <x v="3"/>
    <x v="105"/>
    <d v="2014-11-19T00:00:00"/>
    <x v="1"/>
    <x v="159"/>
    <s v="Nathan Gelder"/>
    <x v="0"/>
    <s v="United States"/>
    <s v="Austin"/>
    <x v="5"/>
    <n v="78745"/>
    <s v="Central"/>
    <s v="OFF-PA-10003823"/>
    <x v="1"/>
    <x v="10"/>
    <x v="1001"/>
    <n v="223.05600000000001"/>
    <n v="9"/>
    <x v="2"/>
    <n v="69.704999999999984"/>
  </r>
  <r>
    <n v="1502"/>
    <x v="718"/>
    <x v="3"/>
    <x v="105"/>
    <d v="2014-11-19T00:00:00"/>
    <x v="1"/>
    <x v="159"/>
    <s v="Nathan Gelder"/>
    <x v="0"/>
    <s v="United States"/>
    <s v="Austin"/>
    <x v="5"/>
    <n v="78745"/>
    <s v="Central"/>
    <s v="OFF-ST-10003716"/>
    <x v="1"/>
    <x v="4"/>
    <x v="889"/>
    <n v="540.048"/>
    <n v="3"/>
    <x v="2"/>
    <n v="-47.254199999999997"/>
  </r>
  <r>
    <n v="1503"/>
    <x v="719"/>
    <x v="0"/>
    <x v="390"/>
    <d v="2013-12-02T00:00:00"/>
    <x v="1"/>
    <x v="401"/>
    <s v="Alyssa Tate"/>
    <x v="2"/>
    <s v="United States"/>
    <s v="Los Angeles"/>
    <x v="1"/>
    <n v="90045"/>
    <s v="West"/>
    <s v="TEC-PH-10001300"/>
    <x v="2"/>
    <x v="7"/>
    <x v="1002"/>
    <n v="33.520000000000003"/>
    <n v="2"/>
    <x v="2"/>
    <n v="3.3519999999999985"/>
  </r>
  <r>
    <n v="1504"/>
    <x v="719"/>
    <x v="0"/>
    <x v="390"/>
    <d v="2013-12-02T00:00:00"/>
    <x v="1"/>
    <x v="401"/>
    <s v="Alyssa Tate"/>
    <x v="2"/>
    <s v="United States"/>
    <s v="Los Angeles"/>
    <x v="1"/>
    <n v="90045"/>
    <s v="West"/>
    <s v="FUR-FU-10000010"/>
    <x v="0"/>
    <x v="5"/>
    <x v="522"/>
    <n v="9.94"/>
    <n v="2"/>
    <x v="0"/>
    <n v="3.0813999999999995"/>
  </r>
  <r>
    <n v="1505"/>
    <x v="720"/>
    <x v="1"/>
    <x v="509"/>
    <d v="2012-08-07T00:00:00"/>
    <x v="1"/>
    <x v="480"/>
    <s v="Pauline Chand"/>
    <x v="2"/>
    <s v="United States"/>
    <s v="Los Angeles"/>
    <x v="1"/>
    <n v="90004"/>
    <s v="West"/>
    <s v="OFF-AR-10001868"/>
    <x v="1"/>
    <x v="6"/>
    <x v="59"/>
    <n v="6.72"/>
    <n v="4"/>
    <x v="0"/>
    <n v="3.36"/>
  </r>
  <r>
    <n v="1506"/>
    <x v="720"/>
    <x v="1"/>
    <x v="509"/>
    <d v="2012-08-07T00:00:00"/>
    <x v="1"/>
    <x v="480"/>
    <s v="Pauline Chand"/>
    <x v="2"/>
    <s v="United States"/>
    <s v="Los Angeles"/>
    <x v="1"/>
    <n v="90004"/>
    <s v="West"/>
    <s v="FUR-TA-10003715"/>
    <x v="0"/>
    <x v="3"/>
    <x v="1003"/>
    <n v="1004.9760000000001"/>
    <n v="6"/>
    <x v="2"/>
    <n v="-175.87080000000009"/>
  </r>
  <r>
    <n v="1507"/>
    <x v="721"/>
    <x v="3"/>
    <x v="165"/>
    <d v="2014-12-30T00:00:00"/>
    <x v="1"/>
    <x v="481"/>
    <s v="Andy Reiter"/>
    <x v="0"/>
    <s v="United States"/>
    <s v="New York City"/>
    <x v="15"/>
    <n v="10024"/>
    <s v="East"/>
    <s v="OFF-BI-10003708"/>
    <x v="1"/>
    <x v="8"/>
    <x v="969"/>
    <n v="17.880000000000003"/>
    <n v="3"/>
    <x v="2"/>
    <n v="5.5875000000000004"/>
  </r>
  <r>
    <n v="1508"/>
    <x v="722"/>
    <x v="0"/>
    <x v="42"/>
    <d v="2013-09-24T00:00:00"/>
    <x v="1"/>
    <x v="473"/>
    <s v="Cindy Stewart"/>
    <x v="0"/>
    <s v="United States"/>
    <s v="Columbus"/>
    <x v="32"/>
    <n v="31907"/>
    <s v="South"/>
    <s v="TEC-MA-10004458"/>
    <x v="2"/>
    <x v="15"/>
    <x v="1004"/>
    <n v="396"/>
    <n v="4"/>
    <x v="0"/>
    <n v="190.07999999999998"/>
  </r>
  <r>
    <n v="1509"/>
    <x v="723"/>
    <x v="3"/>
    <x v="389"/>
    <d v="2014-12-11T00:00:00"/>
    <x v="3"/>
    <x v="60"/>
    <s v="Lindsay Shagiari"/>
    <x v="2"/>
    <s v="United States"/>
    <s v="Omaha"/>
    <x v="8"/>
    <n v="68104"/>
    <s v="Central"/>
    <s v="OFF-BI-10004965"/>
    <x v="1"/>
    <x v="8"/>
    <x v="1005"/>
    <n v="34.5"/>
    <n v="3"/>
    <x v="0"/>
    <n v="15.524999999999999"/>
  </r>
  <r>
    <n v="1510"/>
    <x v="724"/>
    <x v="3"/>
    <x v="510"/>
    <d v="2014-09-16T00:00:00"/>
    <x v="2"/>
    <x v="341"/>
    <s v="Jessica Myrick"/>
    <x v="0"/>
    <s v="United States"/>
    <s v="Los Angeles"/>
    <x v="1"/>
    <n v="90036"/>
    <s v="West"/>
    <s v="FUR-FU-10004270"/>
    <x v="0"/>
    <x v="5"/>
    <x v="989"/>
    <n v="8.36"/>
    <n v="2"/>
    <x v="0"/>
    <n v="3.0095999999999998"/>
  </r>
  <r>
    <n v="1511"/>
    <x v="725"/>
    <x v="3"/>
    <x v="92"/>
    <d v="2014-07-02T00:00:00"/>
    <x v="1"/>
    <x v="468"/>
    <s v="Nicole Hansen"/>
    <x v="1"/>
    <s v="United States"/>
    <s v="Pomona"/>
    <x v="1"/>
    <n v="91767"/>
    <s v="West"/>
    <s v="OFF-AR-10002135"/>
    <x v="1"/>
    <x v="6"/>
    <x v="278"/>
    <n v="385.6"/>
    <n v="8"/>
    <x v="0"/>
    <n v="111.82399999999996"/>
  </r>
  <r>
    <n v="1512"/>
    <x v="725"/>
    <x v="3"/>
    <x v="92"/>
    <d v="2014-07-02T00:00:00"/>
    <x v="1"/>
    <x v="468"/>
    <s v="Nicole Hansen"/>
    <x v="1"/>
    <s v="United States"/>
    <s v="Pomona"/>
    <x v="1"/>
    <n v="91767"/>
    <s v="West"/>
    <s v="OFF-AR-10003514"/>
    <x v="1"/>
    <x v="6"/>
    <x v="180"/>
    <n v="35.82"/>
    <n v="9"/>
    <x v="0"/>
    <n v="11.820599999999997"/>
  </r>
  <r>
    <n v="1513"/>
    <x v="726"/>
    <x v="3"/>
    <x v="238"/>
    <d v="2014-08-23T00:00:00"/>
    <x v="1"/>
    <x v="154"/>
    <s v="Russell Applegate"/>
    <x v="0"/>
    <s v="United States"/>
    <s v="Dallas"/>
    <x v="5"/>
    <n v="75220"/>
    <s v="Central"/>
    <s v="OFF-ST-10002276"/>
    <x v="1"/>
    <x v="4"/>
    <x v="223"/>
    <n v="200.06400000000002"/>
    <n v="3"/>
    <x v="2"/>
    <n v="12.504000000000005"/>
  </r>
  <r>
    <n v="1514"/>
    <x v="726"/>
    <x v="3"/>
    <x v="238"/>
    <d v="2014-08-23T00:00:00"/>
    <x v="1"/>
    <x v="154"/>
    <s v="Russell Applegate"/>
    <x v="0"/>
    <s v="United States"/>
    <s v="Dallas"/>
    <x v="5"/>
    <n v="75220"/>
    <s v="Central"/>
    <s v="OFF-BI-10001098"/>
    <x v="1"/>
    <x v="8"/>
    <x v="405"/>
    <n v="21.379999999999995"/>
    <n v="5"/>
    <x v="3"/>
    <n v="-33.139000000000003"/>
  </r>
  <r>
    <n v="1515"/>
    <x v="726"/>
    <x v="3"/>
    <x v="238"/>
    <d v="2014-08-23T00:00:00"/>
    <x v="1"/>
    <x v="154"/>
    <s v="Russell Applegate"/>
    <x v="0"/>
    <s v="United States"/>
    <s v="Dallas"/>
    <x v="5"/>
    <n v="75220"/>
    <s v="Central"/>
    <s v="OFF-BI-10001636"/>
    <x v="1"/>
    <x v="8"/>
    <x v="668"/>
    <n v="6.743999999999998"/>
    <n v="4"/>
    <x v="3"/>
    <n v="-11.4648"/>
  </r>
  <r>
    <n v="1516"/>
    <x v="727"/>
    <x v="3"/>
    <x v="157"/>
    <d v="2014-12-18T00:00:00"/>
    <x v="1"/>
    <x v="482"/>
    <s v="Arianne Irving"/>
    <x v="0"/>
    <s v="United States"/>
    <s v="Philadelphia"/>
    <x v="9"/>
    <n v="19120"/>
    <s v="East"/>
    <s v="FUR-CH-10002961"/>
    <x v="0"/>
    <x v="1"/>
    <x v="939"/>
    <n v="63.686"/>
    <n v="1"/>
    <x v="4"/>
    <n v="-9.0980000000000025"/>
  </r>
  <r>
    <n v="1517"/>
    <x v="728"/>
    <x v="3"/>
    <x v="389"/>
    <d v="2014-12-15T00:00:00"/>
    <x v="0"/>
    <x v="266"/>
    <s v="Michael Chen"/>
    <x v="0"/>
    <s v="United States"/>
    <s v="North Las Vegas"/>
    <x v="33"/>
    <n v="89031"/>
    <s v="West"/>
    <s v="FUR-TA-10004256"/>
    <x v="0"/>
    <x v="3"/>
    <x v="484"/>
    <n v="1669.6"/>
    <n v="4"/>
    <x v="0"/>
    <n v="116.87199999999984"/>
  </r>
  <r>
    <n v="1518"/>
    <x v="729"/>
    <x v="2"/>
    <x v="511"/>
    <d v="2011-02-07T00:00:00"/>
    <x v="0"/>
    <x v="483"/>
    <s v="Tom Boeckenhauer"/>
    <x v="0"/>
    <s v="United States"/>
    <s v="Seattle"/>
    <x v="4"/>
    <n v="98105"/>
    <s v="West"/>
    <s v="OFF-BI-10004593"/>
    <x v="1"/>
    <x v="8"/>
    <x v="267"/>
    <n v="83.84"/>
    <n v="2"/>
    <x v="2"/>
    <n v="27.247999999999998"/>
  </r>
  <r>
    <n v="1519"/>
    <x v="729"/>
    <x v="2"/>
    <x v="511"/>
    <d v="2011-02-07T00:00:00"/>
    <x v="0"/>
    <x v="483"/>
    <s v="Tom Boeckenhauer"/>
    <x v="0"/>
    <s v="United States"/>
    <s v="Seattle"/>
    <x v="4"/>
    <n v="98105"/>
    <s v="West"/>
    <s v="OFF-BI-10002827"/>
    <x v="1"/>
    <x v="8"/>
    <x v="549"/>
    <n v="13.272000000000002"/>
    <n v="3"/>
    <x v="2"/>
    <n v="4.3133999999999997"/>
  </r>
  <r>
    <n v="1520"/>
    <x v="730"/>
    <x v="3"/>
    <x v="512"/>
    <d v="2014-02-15T00:00:00"/>
    <x v="0"/>
    <x v="100"/>
    <s v="Victoria Wilson"/>
    <x v="1"/>
    <s v="United States"/>
    <s v="San Francisco"/>
    <x v="1"/>
    <n v="94110"/>
    <s v="West"/>
    <s v="OFF-BI-10001759"/>
    <x v="1"/>
    <x v="8"/>
    <x v="725"/>
    <n v="21.335999999999999"/>
    <n v="7"/>
    <x v="2"/>
    <n v="7.7343000000000011"/>
  </r>
  <r>
    <n v="1521"/>
    <x v="731"/>
    <x v="3"/>
    <x v="513"/>
    <d v="2014-04-22T00:00:00"/>
    <x v="1"/>
    <x v="484"/>
    <s v="Paul Lucas"/>
    <x v="2"/>
    <s v="United States"/>
    <s v="Chicago"/>
    <x v="10"/>
    <n v="60610"/>
    <s v="Central"/>
    <s v="OFF-AR-10001419"/>
    <x v="1"/>
    <x v="6"/>
    <x v="1006"/>
    <n v="16.520000000000003"/>
    <n v="5"/>
    <x v="2"/>
    <n v="2.0649999999999986"/>
  </r>
  <r>
    <n v="1522"/>
    <x v="732"/>
    <x v="1"/>
    <x v="401"/>
    <d v="2012-12-11T00:00:00"/>
    <x v="1"/>
    <x v="485"/>
    <s v="Gary Hwang"/>
    <x v="0"/>
    <s v="United States"/>
    <s v="Tucson"/>
    <x v="16"/>
    <n v="85705"/>
    <s v="West"/>
    <s v="FUR-FU-10002253"/>
    <x v="0"/>
    <x v="5"/>
    <x v="587"/>
    <n v="206.11199999999997"/>
    <n v="6"/>
    <x v="2"/>
    <n v="48.951600000000013"/>
  </r>
  <r>
    <n v="1523"/>
    <x v="732"/>
    <x v="1"/>
    <x v="401"/>
    <d v="2012-12-11T00:00:00"/>
    <x v="1"/>
    <x v="485"/>
    <s v="Gary Hwang"/>
    <x v="0"/>
    <s v="United States"/>
    <s v="Tucson"/>
    <x v="16"/>
    <n v="85705"/>
    <s v="West"/>
    <s v="OFF-PA-10002586"/>
    <x v="1"/>
    <x v="10"/>
    <x v="1007"/>
    <n v="19.920000000000002"/>
    <n v="5"/>
    <x v="2"/>
    <n v="6.7230000000000008"/>
  </r>
  <r>
    <n v="1524"/>
    <x v="732"/>
    <x v="1"/>
    <x v="401"/>
    <d v="2012-12-11T00:00:00"/>
    <x v="1"/>
    <x v="485"/>
    <s v="Gary Hwang"/>
    <x v="0"/>
    <s v="United States"/>
    <s v="Tucson"/>
    <x v="16"/>
    <n v="85705"/>
    <s v="West"/>
    <s v="OFF-PA-10003039"/>
    <x v="1"/>
    <x v="10"/>
    <x v="330"/>
    <n v="198.27200000000002"/>
    <n v="8"/>
    <x v="2"/>
    <n v="61.959999999999987"/>
  </r>
  <r>
    <n v="1525"/>
    <x v="732"/>
    <x v="1"/>
    <x v="401"/>
    <d v="2012-12-11T00:00:00"/>
    <x v="1"/>
    <x v="485"/>
    <s v="Gary Hwang"/>
    <x v="0"/>
    <s v="United States"/>
    <s v="Tucson"/>
    <x v="16"/>
    <n v="85705"/>
    <s v="West"/>
    <s v="OFF-ST-10004804"/>
    <x v="1"/>
    <x v="4"/>
    <x v="230"/>
    <n v="247.10399999999998"/>
    <n v="6"/>
    <x v="2"/>
    <n v="-58.68719999999999"/>
  </r>
  <r>
    <n v="1526"/>
    <x v="732"/>
    <x v="1"/>
    <x v="401"/>
    <d v="2012-12-11T00:00:00"/>
    <x v="1"/>
    <x v="485"/>
    <s v="Gary Hwang"/>
    <x v="0"/>
    <s v="United States"/>
    <s v="Tucson"/>
    <x v="16"/>
    <n v="85705"/>
    <s v="West"/>
    <s v="OFF-AR-10004042"/>
    <x v="1"/>
    <x v="6"/>
    <x v="30"/>
    <n v="86.304000000000002"/>
    <n v="6"/>
    <x v="2"/>
    <n v="9.7091999999999885"/>
  </r>
  <r>
    <n v="1527"/>
    <x v="733"/>
    <x v="0"/>
    <x v="405"/>
    <d v="2013-07-28T00:00:00"/>
    <x v="1"/>
    <x v="170"/>
    <s v="Caroline Jumper"/>
    <x v="0"/>
    <s v="United States"/>
    <s v="Allentown"/>
    <x v="9"/>
    <n v="18103"/>
    <s v="East"/>
    <s v="OFF-AR-10002221"/>
    <x v="1"/>
    <x v="6"/>
    <x v="1008"/>
    <n v="4.16"/>
    <n v="2"/>
    <x v="2"/>
    <n v="0.36400000000000032"/>
  </r>
  <r>
    <n v="1528"/>
    <x v="733"/>
    <x v="0"/>
    <x v="405"/>
    <d v="2013-07-28T00:00:00"/>
    <x v="1"/>
    <x v="170"/>
    <s v="Caroline Jumper"/>
    <x v="0"/>
    <s v="United States"/>
    <s v="Allentown"/>
    <x v="9"/>
    <n v="18103"/>
    <s v="East"/>
    <s v="FUR-FU-10002456"/>
    <x v="0"/>
    <x v="5"/>
    <x v="1009"/>
    <n v="11.648000000000001"/>
    <n v="2"/>
    <x v="2"/>
    <n v="3.3488000000000011"/>
  </r>
  <r>
    <n v="1529"/>
    <x v="734"/>
    <x v="1"/>
    <x v="209"/>
    <d v="2012-11-10T00:00:00"/>
    <x v="0"/>
    <x v="305"/>
    <s v="Mike Caudle"/>
    <x v="1"/>
    <s v="United States"/>
    <s v="Newark"/>
    <x v="13"/>
    <n v="19711"/>
    <s v="East"/>
    <s v="OFF-FA-10004968"/>
    <x v="1"/>
    <x v="13"/>
    <x v="1010"/>
    <n v="26.18"/>
    <n v="7"/>
    <x v="0"/>
    <n v="0.5236000000000014"/>
  </r>
  <r>
    <n v="1530"/>
    <x v="734"/>
    <x v="1"/>
    <x v="209"/>
    <d v="2012-11-10T00:00:00"/>
    <x v="0"/>
    <x v="305"/>
    <s v="Mike Caudle"/>
    <x v="1"/>
    <s v="United States"/>
    <s v="Newark"/>
    <x v="13"/>
    <n v="19711"/>
    <s v="East"/>
    <s v="OFF-PA-10001274"/>
    <x v="1"/>
    <x v="10"/>
    <x v="1011"/>
    <n v="7.3"/>
    <n v="2"/>
    <x v="0"/>
    <n v="3.4309999999999996"/>
  </r>
  <r>
    <n v="1531"/>
    <x v="735"/>
    <x v="1"/>
    <x v="514"/>
    <d v="2012-03-31T00:00:00"/>
    <x v="1"/>
    <x v="296"/>
    <s v="Benjamin Venier"/>
    <x v="1"/>
    <s v="United States"/>
    <s v="Miami"/>
    <x v="2"/>
    <n v="33142"/>
    <s v="South"/>
    <s v="OFF-PA-10001125"/>
    <x v="1"/>
    <x v="10"/>
    <x v="1012"/>
    <n v="74.352000000000004"/>
    <n v="3"/>
    <x v="2"/>
    <n v="23.234999999999992"/>
  </r>
  <r>
    <n v="1532"/>
    <x v="736"/>
    <x v="3"/>
    <x v="515"/>
    <d v="2014-09-06T00:00:00"/>
    <x v="1"/>
    <x v="223"/>
    <s v="Jeremy Farry"/>
    <x v="0"/>
    <s v="United States"/>
    <s v="Tempe"/>
    <x v="16"/>
    <n v="85281"/>
    <s v="West"/>
    <s v="OFF-ST-10000344"/>
    <x v="1"/>
    <x v="4"/>
    <x v="1013"/>
    <n v="10.744"/>
    <n v="1"/>
    <x v="2"/>
    <n v="0.80579999999999963"/>
  </r>
  <r>
    <n v="1533"/>
    <x v="736"/>
    <x v="3"/>
    <x v="515"/>
    <d v="2014-09-06T00:00:00"/>
    <x v="1"/>
    <x v="223"/>
    <s v="Jeremy Farry"/>
    <x v="0"/>
    <s v="United States"/>
    <s v="Tempe"/>
    <x v="16"/>
    <n v="85281"/>
    <s v="West"/>
    <s v="OFF-FA-10000585"/>
    <x v="1"/>
    <x v="13"/>
    <x v="202"/>
    <n v="8.3760000000000012"/>
    <n v="3"/>
    <x v="2"/>
    <n v="2.7222"/>
  </r>
  <r>
    <n v="1534"/>
    <x v="737"/>
    <x v="0"/>
    <x v="429"/>
    <d v="2013-12-09T00:00:00"/>
    <x v="1"/>
    <x v="225"/>
    <s v="Ellis Ballard"/>
    <x v="1"/>
    <s v="United States"/>
    <s v="New York City"/>
    <x v="15"/>
    <n v="10035"/>
    <s v="East"/>
    <s v="OFF-ST-10003324"/>
    <x v="1"/>
    <x v="4"/>
    <x v="1014"/>
    <n v="212.88"/>
    <n v="6"/>
    <x v="0"/>
    <n v="0"/>
  </r>
  <r>
    <n v="1535"/>
    <x v="738"/>
    <x v="3"/>
    <x v="516"/>
    <d v="2014-02-15T00:00:00"/>
    <x v="1"/>
    <x v="486"/>
    <s v="Mike Pelletier"/>
    <x v="2"/>
    <s v="United States"/>
    <s v="Laguna Niguel"/>
    <x v="1"/>
    <n v="92677"/>
    <s v="West"/>
    <s v="FUR-BO-10004015"/>
    <x v="0"/>
    <x v="0"/>
    <x v="569"/>
    <n v="203.98299999999998"/>
    <n v="2"/>
    <x v="11"/>
    <n v="16.798599999999979"/>
  </r>
  <r>
    <n v="1536"/>
    <x v="739"/>
    <x v="0"/>
    <x v="517"/>
    <d v="2013-11-03T00:00:00"/>
    <x v="1"/>
    <x v="487"/>
    <s v="Jim Mitchum"/>
    <x v="1"/>
    <s v="United States"/>
    <s v="Bridgeton"/>
    <x v="30"/>
    <n v="8302"/>
    <s v="East"/>
    <s v="OFF-ST-10000419"/>
    <x v="1"/>
    <x v="4"/>
    <x v="1015"/>
    <n v="40.74"/>
    <n v="3"/>
    <x v="0"/>
    <n v="0.4073999999999991"/>
  </r>
  <r>
    <n v="1537"/>
    <x v="739"/>
    <x v="0"/>
    <x v="517"/>
    <d v="2013-11-03T00:00:00"/>
    <x v="1"/>
    <x v="487"/>
    <s v="Jim Mitchum"/>
    <x v="1"/>
    <s v="United States"/>
    <s v="Bridgeton"/>
    <x v="30"/>
    <n v="8302"/>
    <s v="East"/>
    <s v="OFF-AP-10001626"/>
    <x v="1"/>
    <x v="9"/>
    <x v="1016"/>
    <n v="11.67"/>
    <n v="3"/>
    <x v="0"/>
    <n v="3.0342000000000002"/>
  </r>
  <r>
    <n v="1538"/>
    <x v="740"/>
    <x v="3"/>
    <x v="175"/>
    <d v="2014-09-18T00:00:00"/>
    <x v="0"/>
    <x v="488"/>
    <s v="Carl Ludwig"/>
    <x v="0"/>
    <s v="United States"/>
    <s v="Everett"/>
    <x v="31"/>
    <n v="2149"/>
    <s v="East"/>
    <s v="TEC-PH-10000439"/>
    <x v="2"/>
    <x v="7"/>
    <x v="869"/>
    <n v="39.99"/>
    <n v="1"/>
    <x v="0"/>
    <n v="11.597099999999998"/>
  </r>
  <r>
    <n v="1539"/>
    <x v="740"/>
    <x v="3"/>
    <x v="175"/>
    <d v="2014-09-18T00:00:00"/>
    <x v="0"/>
    <x v="488"/>
    <s v="Carl Ludwig"/>
    <x v="0"/>
    <s v="United States"/>
    <s v="Everett"/>
    <x v="31"/>
    <n v="2149"/>
    <s v="East"/>
    <s v="OFF-AR-10003478"/>
    <x v="1"/>
    <x v="6"/>
    <x v="355"/>
    <n v="16.28"/>
    <n v="2"/>
    <x v="0"/>
    <n v="6.5120000000000005"/>
  </r>
  <r>
    <n v="1540"/>
    <x v="740"/>
    <x v="3"/>
    <x v="175"/>
    <d v="2014-09-18T00:00:00"/>
    <x v="0"/>
    <x v="488"/>
    <s v="Carl Ludwig"/>
    <x v="0"/>
    <s v="United States"/>
    <s v="Everett"/>
    <x v="31"/>
    <n v="2149"/>
    <s v="East"/>
    <s v="FUR-BO-10002545"/>
    <x v="0"/>
    <x v="0"/>
    <x v="37"/>
    <n v="782.94"/>
    <n v="3"/>
    <x v="0"/>
    <n v="203.56440000000003"/>
  </r>
  <r>
    <n v="1541"/>
    <x v="740"/>
    <x v="3"/>
    <x v="175"/>
    <d v="2014-09-18T00:00:00"/>
    <x v="0"/>
    <x v="488"/>
    <s v="Carl Ludwig"/>
    <x v="0"/>
    <s v="United States"/>
    <s v="Everett"/>
    <x v="31"/>
    <n v="2149"/>
    <s v="East"/>
    <s v="OFF-BI-10001765"/>
    <x v="1"/>
    <x v="8"/>
    <x v="985"/>
    <n v="242.48000000000002"/>
    <n v="7"/>
    <x v="0"/>
    <n v="116.39039999999999"/>
  </r>
  <r>
    <n v="1542"/>
    <x v="741"/>
    <x v="2"/>
    <x v="518"/>
    <d v="2011-03-16T00:00:00"/>
    <x v="0"/>
    <x v="237"/>
    <s v="Chloris Kastensmidt"/>
    <x v="0"/>
    <s v="United States"/>
    <s v="Columbus"/>
    <x v="24"/>
    <n v="43229"/>
    <s v="East"/>
    <s v="FUR-FU-10003981"/>
    <x v="0"/>
    <x v="5"/>
    <x v="322"/>
    <n v="8.32"/>
    <n v="5"/>
    <x v="2"/>
    <n v="2.2880000000000003"/>
  </r>
  <r>
    <n v="1543"/>
    <x v="741"/>
    <x v="2"/>
    <x v="518"/>
    <d v="2011-03-16T00:00:00"/>
    <x v="0"/>
    <x v="237"/>
    <s v="Chloris Kastensmidt"/>
    <x v="0"/>
    <s v="United States"/>
    <s v="Columbus"/>
    <x v="24"/>
    <n v="43229"/>
    <s v="East"/>
    <s v="OFF-FA-10001561"/>
    <x v="1"/>
    <x v="13"/>
    <x v="831"/>
    <n v="10.464000000000002"/>
    <n v="6"/>
    <x v="2"/>
    <n v="1.7003999999999992"/>
  </r>
  <r>
    <n v="1544"/>
    <x v="742"/>
    <x v="2"/>
    <x v="519"/>
    <d v="2011-02-09T00:00:00"/>
    <x v="1"/>
    <x v="489"/>
    <s v="Deborah Brumfield"/>
    <x v="2"/>
    <s v="United States"/>
    <s v="San Diego"/>
    <x v="1"/>
    <n v="92024"/>
    <s v="West"/>
    <s v="OFF-BI-10004230"/>
    <x v="1"/>
    <x v="8"/>
    <x v="649"/>
    <n v="82.896000000000001"/>
    <n v="3"/>
    <x v="2"/>
    <n v="29.0136"/>
  </r>
  <r>
    <n v="1545"/>
    <x v="742"/>
    <x v="2"/>
    <x v="519"/>
    <d v="2011-02-09T00:00:00"/>
    <x v="1"/>
    <x v="489"/>
    <s v="Deborah Brumfield"/>
    <x v="2"/>
    <s v="United States"/>
    <s v="San Diego"/>
    <x v="1"/>
    <n v="92024"/>
    <s v="West"/>
    <s v="OFF-PA-10000350"/>
    <x v="1"/>
    <x v="10"/>
    <x v="724"/>
    <n v="34.24"/>
    <n v="4"/>
    <x v="0"/>
    <n v="16.0928"/>
  </r>
  <r>
    <n v="1546"/>
    <x v="743"/>
    <x v="2"/>
    <x v="520"/>
    <d v="2012-01-04T00:00:00"/>
    <x v="0"/>
    <x v="331"/>
    <s v="Pamela Coakley"/>
    <x v="1"/>
    <s v="United States"/>
    <s v="Watertown"/>
    <x v="15"/>
    <n v="13601"/>
    <s v="East"/>
    <s v="FUR-BO-10002613"/>
    <x v="0"/>
    <x v="0"/>
    <x v="177"/>
    <n v="1573.4880000000001"/>
    <n v="7"/>
    <x v="2"/>
    <n v="196.68599999999986"/>
  </r>
  <r>
    <n v="1547"/>
    <x v="744"/>
    <x v="1"/>
    <x v="521"/>
    <d v="2012-11-27T00:00:00"/>
    <x v="1"/>
    <x v="146"/>
    <s v="Victoria Brennan"/>
    <x v="1"/>
    <s v="United States"/>
    <s v="San Antonio"/>
    <x v="5"/>
    <n v="78207"/>
    <s v="Central"/>
    <s v="OFF-PA-10000994"/>
    <x v="1"/>
    <x v="10"/>
    <x v="904"/>
    <n v="335.52"/>
    <n v="4"/>
    <x v="2"/>
    <n v="117.43199999999999"/>
  </r>
  <r>
    <n v="1548"/>
    <x v="744"/>
    <x v="1"/>
    <x v="521"/>
    <d v="2012-11-27T00:00:00"/>
    <x v="1"/>
    <x v="146"/>
    <s v="Victoria Brennan"/>
    <x v="1"/>
    <s v="United States"/>
    <s v="San Antonio"/>
    <x v="5"/>
    <n v="78207"/>
    <s v="Central"/>
    <s v="OFF-BI-10002867"/>
    <x v="1"/>
    <x v="8"/>
    <x v="963"/>
    <n v="23.911999999999995"/>
    <n v="2"/>
    <x v="3"/>
    <n v="-40.650400000000019"/>
  </r>
  <r>
    <n v="1549"/>
    <x v="744"/>
    <x v="1"/>
    <x v="521"/>
    <d v="2012-11-27T00:00:00"/>
    <x v="1"/>
    <x v="146"/>
    <s v="Victoria Brennan"/>
    <x v="1"/>
    <s v="United States"/>
    <s v="San Antonio"/>
    <x v="5"/>
    <n v="78207"/>
    <s v="Central"/>
    <s v="OFF-ST-10001291"/>
    <x v="1"/>
    <x v="4"/>
    <x v="1017"/>
    <n v="27.056000000000001"/>
    <n v="2"/>
    <x v="2"/>
    <n v="2.3673999999999991"/>
  </r>
  <r>
    <n v="1550"/>
    <x v="745"/>
    <x v="2"/>
    <x v="522"/>
    <d v="2011-07-08T00:00:00"/>
    <x v="2"/>
    <x v="212"/>
    <s v="Emily Phan"/>
    <x v="0"/>
    <s v="United States"/>
    <s v="New York City"/>
    <x v="15"/>
    <n v="10011"/>
    <s v="East"/>
    <s v="TEC-CO-10001046"/>
    <x v="2"/>
    <x v="16"/>
    <x v="874"/>
    <n v="559.99200000000008"/>
    <n v="1"/>
    <x v="2"/>
    <n v="174.99749999999997"/>
  </r>
  <r>
    <n v="1551"/>
    <x v="746"/>
    <x v="3"/>
    <x v="38"/>
    <d v="2014-11-19T00:00:00"/>
    <x v="0"/>
    <x v="467"/>
    <s v="Maria Etezadi"/>
    <x v="2"/>
    <s v="United States"/>
    <s v="Houston"/>
    <x v="5"/>
    <n v="77095"/>
    <s v="Central"/>
    <s v="OFF-AP-10004868"/>
    <x v="1"/>
    <x v="9"/>
    <x v="1018"/>
    <n v="9.3239999999999981"/>
    <n v="6"/>
    <x v="3"/>
    <n v="-24.708599999999997"/>
  </r>
  <r>
    <n v="1552"/>
    <x v="747"/>
    <x v="0"/>
    <x v="26"/>
    <d v="2013-06-23T00:00:00"/>
    <x v="1"/>
    <x v="490"/>
    <s v="Ivan Gibson"/>
    <x v="0"/>
    <s v="United States"/>
    <s v="San Diego"/>
    <x v="1"/>
    <n v="92024"/>
    <s v="West"/>
    <s v="OFF-PA-10000806"/>
    <x v="1"/>
    <x v="10"/>
    <x v="948"/>
    <n v="111.96"/>
    <n v="2"/>
    <x v="0"/>
    <n v="54.860399999999998"/>
  </r>
  <r>
    <n v="1553"/>
    <x v="748"/>
    <x v="2"/>
    <x v="523"/>
    <d v="2011-05-05T00:00:00"/>
    <x v="2"/>
    <x v="185"/>
    <s v="Joni Sundaresam"/>
    <x v="2"/>
    <s v="United States"/>
    <s v="Appleton"/>
    <x v="6"/>
    <n v="54915"/>
    <s v="Central"/>
    <s v="OFF-LA-10002195"/>
    <x v="1"/>
    <x v="2"/>
    <x v="1019"/>
    <n v="21.560000000000002"/>
    <n v="7"/>
    <x v="0"/>
    <n v="10.348799999999999"/>
  </r>
  <r>
    <n v="1554"/>
    <x v="749"/>
    <x v="3"/>
    <x v="524"/>
    <d v="2014-10-22T00:00:00"/>
    <x v="1"/>
    <x v="491"/>
    <s v="Bobby Odegard"/>
    <x v="0"/>
    <s v="United States"/>
    <s v="Richmond"/>
    <x v="0"/>
    <n v="40475"/>
    <s v="South"/>
    <s v="OFF-BI-10003719"/>
    <x v="1"/>
    <x v="8"/>
    <x v="684"/>
    <n v="124.75"/>
    <n v="5"/>
    <x v="0"/>
    <n v="57.384999999999991"/>
  </r>
  <r>
    <n v="1555"/>
    <x v="750"/>
    <x v="1"/>
    <x v="525"/>
    <d v="2012-02-13T00:00:00"/>
    <x v="1"/>
    <x v="100"/>
    <s v="Victoria Wilson"/>
    <x v="1"/>
    <s v="United States"/>
    <s v="Bellevue"/>
    <x v="4"/>
    <n v="98006"/>
    <s v="West"/>
    <s v="OFF-AR-10001315"/>
    <x v="1"/>
    <x v="6"/>
    <x v="1020"/>
    <n v="5.28"/>
    <n v="3"/>
    <x v="0"/>
    <n v="1.5311999999999999"/>
  </r>
  <r>
    <n v="1556"/>
    <x v="751"/>
    <x v="3"/>
    <x v="507"/>
    <d v="2014-09-09T00:00:00"/>
    <x v="1"/>
    <x v="492"/>
    <s v="Aimee Bixby"/>
    <x v="0"/>
    <s v="United States"/>
    <s v="Long Beach"/>
    <x v="15"/>
    <n v="11561"/>
    <s v="East"/>
    <s v="TEC-AC-10000171"/>
    <x v="2"/>
    <x v="11"/>
    <x v="43"/>
    <n v="91.96"/>
    <n v="4"/>
    <x v="0"/>
    <n v="39.5428"/>
  </r>
  <r>
    <n v="1557"/>
    <x v="752"/>
    <x v="0"/>
    <x v="195"/>
    <d v="2013-05-16T00:00:00"/>
    <x v="1"/>
    <x v="493"/>
    <s v="Julia West"/>
    <x v="0"/>
    <s v="United States"/>
    <s v="Philadelphia"/>
    <x v="9"/>
    <n v="19140"/>
    <s v="East"/>
    <s v="OFF-EN-10003134"/>
    <x v="1"/>
    <x v="12"/>
    <x v="33"/>
    <n v="9.3439999999999994"/>
    <n v="1"/>
    <x v="2"/>
    <n v="3.504"/>
  </r>
  <r>
    <n v="1558"/>
    <x v="752"/>
    <x v="0"/>
    <x v="195"/>
    <d v="2013-05-16T00:00:00"/>
    <x v="1"/>
    <x v="493"/>
    <s v="Julia West"/>
    <x v="0"/>
    <s v="United States"/>
    <s v="Philadelphia"/>
    <x v="9"/>
    <n v="19140"/>
    <s v="East"/>
    <s v="OFF-AR-10001955"/>
    <x v="1"/>
    <x v="6"/>
    <x v="1021"/>
    <n v="79.36"/>
    <n v="5"/>
    <x v="2"/>
    <n v="9.919999999999991"/>
  </r>
  <r>
    <n v="1559"/>
    <x v="753"/>
    <x v="1"/>
    <x v="199"/>
    <d v="2012-03-18T00:00:00"/>
    <x v="0"/>
    <x v="188"/>
    <s v="Jeremy Ellison"/>
    <x v="0"/>
    <s v="United States"/>
    <s v="Seattle"/>
    <x v="4"/>
    <n v="98103"/>
    <s v="West"/>
    <s v="FUR-TA-10001039"/>
    <x v="0"/>
    <x v="3"/>
    <x v="824"/>
    <n v="171.96"/>
    <n v="2"/>
    <x v="0"/>
    <n v="44.709600000000009"/>
  </r>
  <r>
    <n v="1560"/>
    <x v="754"/>
    <x v="0"/>
    <x v="526"/>
    <d v="2013-04-14T00:00:00"/>
    <x v="1"/>
    <x v="494"/>
    <s v="Edward Becker"/>
    <x v="1"/>
    <s v="United States"/>
    <s v="Seattle"/>
    <x v="4"/>
    <n v="98103"/>
    <s v="West"/>
    <s v="OFF-BI-10003712"/>
    <x v="1"/>
    <x v="8"/>
    <x v="689"/>
    <n v="35.352000000000004"/>
    <n v="9"/>
    <x v="2"/>
    <n v="12.815099999999997"/>
  </r>
  <r>
    <n v="1561"/>
    <x v="755"/>
    <x v="2"/>
    <x v="527"/>
    <d v="2011-04-09T00:00:00"/>
    <x v="1"/>
    <x v="324"/>
    <s v="Paul Knutson"/>
    <x v="2"/>
    <s v="United States"/>
    <s v="San Francisco"/>
    <x v="1"/>
    <n v="94109"/>
    <s v="West"/>
    <s v="OFF-LA-10001641"/>
    <x v="1"/>
    <x v="2"/>
    <x v="1022"/>
    <n v="18.899999999999999"/>
    <n v="6"/>
    <x v="0"/>
    <n v="9.0719999999999992"/>
  </r>
  <r>
    <n v="1562"/>
    <x v="756"/>
    <x v="3"/>
    <x v="528"/>
    <d v="2014-09-07T00:00:00"/>
    <x v="2"/>
    <x v="37"/>
    <s v="Christopher Schild"/>
    <x v="2"/>
    <s v="United States"/>
    <s v="Seattle"/>
    <x v="4"/>
    <n v="98115"/>
    <s v="West"/>
    <s v="OFF-AR-10003732"/>
    <x v="1"/>
    <x v="6"/>
    <x v="321"/>
    <n v="2.78"/>
    <n v="1"/>
    <x v="0"/>
    <n v="0.72279999999999989"/>
  </r>
  <r>
    <n v="1563"/>
    <x v="757"/>
    <x v="3"/>
    <x v="160"/>
    <d v="2014-07-01T00:00:00"/>
    <x v="3"/>
    <x v="495"/>
    <s v="Sheri Gordon"/>
    <x v="0"/>
    <s v="United States"/>
    <s v="New York City"/>
    <x v="15"/>
    <n v="10011"/>
    <s v="East"/>
    <s v="FUR-TA-10000577"/>
    <x v="0"/>
    <x v="3"/>
    <x v="3"/>
    <n v="1044.6299999999999"/>
    <n v="5"/>
    <x v="10"/>
    <n v="-295.97849999999994"/>
  </r>
  <r>
    <n v="1564"/>
    <x v="758"/>
    <x v="1"/>
    <x v="529"/>
    <d v="2012-11-09T00:00:00"/>
    <x v="3"/>
    <x v="496"/>
    <s v="Charlotte Melton"/>
    <x v="0"/>
    <s v="United States"/>
    <s v="Philadelphia"/>
    <x v="9"/>
    <n v="19134"/>
    <s v="East"/>
    <s v="OFF-PA-10004000"/>
    <x v="1"/>
    <x v="10"/>
    <x v="203"/>
    <n v="11.352000000000002"/>
    <n v="3"/>
    <x v="2"/>
    <n v="4.1151"/>
  </r>
  <r>
    <n v="1565"/>
    <x v="759"/>
    <x v="2"/>
    <x v="530"/>
    <d v="2011-03-04T00:00:00"/>
    <x v="3"/>
    <x v="52"/>
    <s v="Clay Ludtke"/>
    <x v="0"/>
    <s v="United States"/>
    <s v="Columbia"/>
    <x v="20"/>
    <n v="29203"/>
    <s v="South"/>
    <s v="OFF-ST-10001370"/>
    <x v="1"/>
    <x v="4"/>
    <x v="1023"/>
    <n v="354.90000000000003"/>
    <n v="5"/>
    <x v="0"/>
    <n v="17.744999999999962"/>
  </r>
  <r>
    <n v="1566"/>
    <x v="760"/>
    <x v="1"/>
    <x v="531"/>
    <d v="2012-03-25T00:00:00"/>
    <x v="1"/>
    <x v="270"/>
    <s v="Jesus Ocampo"/>
    <x v="2"/>
    <s v="United States"/>
    <s v="Seattle"/>
    <x v="4"/>
    <n v="98105"/>
    <s v="West"/>
    <s v="TEC-PH-10004539"/>
    <x v="2"/>
    <x v="7"/>
    <x v="852"/>
    <n v="453.57600000000002"/>
    <n v="3"/>
    <x v="2"/>
    <n v="39.687899999999985"/>
  </r>
  <r>
    <n v="1567"/>
    <x v="761"/>
    <x v="1"/>
    <x v="239"/>
    <d v="2012-11-30T00:00:00"/>
    <x v="2"/>
    <x v="497"/>
    <s v="Anthony Witt"/>
    <x v="0"/>
    <s v="United States"/>
    <s v="Allen"/>
    <x v="5"/>
    <n v="75002"/>
    <s v="Central"/>
    <s v="TEC-AC-10003038"/>
    <x v="2"/>
    <x v="11"/>
    <x v="1024"/>
    <n v="21.48"/>
    <n v="3"/>
    <x v="2"/>
    <n v="-0.26850000000000307"/>
  </r>
  <r>
    <n v="1568"/>
    <x v="761"/>
    <x v="1"/>
    <x v="239"/>
    <d v="2012-11-30T00:00:00"/>
    <x v="2"/>
    <x v="497"/>
    <s v="Anthony Witt"/>
    <x v="0"/>
    <s v="United States"/>
    <s v="Allen"/>
    <x v="5"/>
    <n v="75002"/>
    <s v="Central"/>
    <s v="OFF-BI-10000088"/>
    <x v="1"/>
    <x v="8"/>
    <x v="1025"/>
    <n v="8.7839999999999989"/>
    <n v="4"/>
    <x v="3"/>
    <n v="-13.615200000000002"/>
  </r>
  <r>
    <n v="1569"/>
    <x v="762"/>
    <x v="3"/>
    <x v="532"/>
    <d v="2014-06-12T00:00:00"/>
    <x v="3"/>
    <x v="231"/>
    <s v="Dianna Vittorini"/>
    <x v="0"/>
    <s v="United States"/>
    <s v="Los Angeles"/>
    <x v="1"/>
    <n v="90004"/>
    <s v="West"/>
    <s v="OFF-PA-10000357"/>
    <x v="1"/>
    <x v="10"/>
    <x v="442"/>
    <n v="122.97"/>
    <n v="3"/>
    <x v="0"/>
    <n v="60.255300000000005"/>
  </r>
  <r>
    <n v="1570"/>
    <x v="763"/>
    <x v="3"/>
    <x v="200"/>
    <d v="2014-12-01T00:00:00"/>
    <x v="1"/>
    <x v="340"/>
    <s v="Adam Hart"/>
    <x v="1"/>
    <s v="United States"/>
    <s v="Atlanta"/>
    <x v="32"/>
    <n v="30318"/>
    <s v="South"/>
    <s v="OFF-AR-10003504"/>
    <x v="1"/>
    <x v="6"/>
    <x v="1026"/>
    <n v="12.84"/>
    <n v="3"/>
    <x v="0"/>
    <n v="3.7235999999999989"/>
  </r>
  <r>
    <n v="1571"/>
    <x v="764"/>
    <x v="2"/>
    <x v="533"/>
    <d v="2011-11-25T00:00:00"/>
    <x v="2"/>
    <x v="183"/>
    <s v="Sanjit Chand"/>
    <x v="0"/>
    <s v="United States"/>
    <s v="Los Angeles"/>
    <x v="1"/>
    <n v="90004"/>
    <s v="West"/>
    <s v="FUR-CH-10000863"/>
    <x v="0"/>
    <x v="1"/>
    <x v="83"/>
    <n v="603.91999999999996"/>
    <n v="5"/>
    <x v="2"/>
    <n v="-67.941000000000003"/>
  </r>
  <r>
    <n v="1572"/>
    <x v="764"/>
    <x v="2"/>
    <x v="533"/>
    <d v="2011-11-25T00:00:00"/>
    <x v="2"/>
    <x v="183"/>
    <s v="Sanjit Chand"/>
    <x v="0"/>
    <s v="United States"/>
    <s v="Los Angeles"/>
    <x v="1"/>
    <n v="90004"/>
    <s v="West"/>
    <s v="OFF-EN-10003160"/>
    <x v="1"/>
    <x v="12"/>
    <x v="1027"/>
    <n v="21.84"/>
    <n v="3"/>
    <x v="0"/>
    <n v="10.4832"/>
  </r>
  <r>
    <n v="1573"/>
    <x v="764"/>
    <x v="2"/>
    <x v="533"/>
    <d v="2011-11-25T00:00:00"/>
    <x v="2"/>
    <x v="183"/>
    <s v="Sanjit Chand"/>
    <x v="0"/>
    <s v="United States"/>
    <s v="Los Angeles"/>
    <x v="1"/>
    <n v="90004"/>
    <s v="West"/>
    <s v="TEC-AC-10003280"/>
    <x v="2"/>
    <x v="11"/>
    <x v="1028"/>
    <n v="29.99"/>
    <n v="1"/>
    <x v="0"/>
    <n v="6.2978999999999985"/>
  </r>
  <r>
    <n v="1574"/>
    <x v="764"/>
    <x v="2"/>
    <x v="533"/>
    <d v="2011-11-25T00:00:00"/>
    <x v="2"/>
    <x v="183"/>
    <s v="Sanjit Chand"/>
    <x v="0"/>
    <s v="United States"/>
    <s v="Los Angeles"/>
    <x v="1"/>
    <n v="90004"/>
    <s v="West"/>
    <s v="FUR-CH-10000595"/>
    <x v="0"/>
    <x v="1"/>
    <x v="463"/>
    <n v="381.44000000000005"/>
    <n v="2"/>
    <x v="2"/>
    <n v="23.839999999999975"/>
  </r>
  <r>
    <n v="1575"/>
    <x v="765"/>
    <x v="2"/>
    <x v="534"/>
    <d v="2011-12-18T00:00:00"/>
    <x v="2"/>
    <x v="498"/>
    <s v="Mick Crebagga"/>
    <x v="0"/>
    <s v="United States"/>
    <s v="El Paso"/>
    <x v="5"/>
    <n v="79907"/>
    <s v="Central"/>
    <s v="TEC-PH-10000169"/>
    <x v="2"/>
    <x v="7"/>
    <x v="1029"/>
    <n v="40.68"/>
    <n v="3"/>
    <x v="2"/>
    <n v="-9.153000000000004"/>
  </r>
  <r>
    <n v="1576"/>
    <x v="765"/>
    <x v="2"/>
    <x v="534"/>
    <d v="2011-12-18T00:00:00"/>
    <x v="2"/>
    <x v="498"/>
    <s v="Mick Crebagga"/>
    <x v="0"/>
    <s v="United States"/>
    <s v="El Paso"/>
    <x v="5"/>
    <n v="79907"/>
    <s v="Central"/>
    <s v="FUR-CH-10004675"/>
    <x v="0"/>
    <x v="1"/>
    <x v="629"/>
    <n v="763.28"/>
    <n v="5"/>
    <x v="4"/>
    <n v="-21.807999999999993"/>
  </r>
  <r>
    <n v="1577"/>
    <x v="766"/>
    <x v="0"/>
    <x v="183"/>
    <d v="2013-04-28T00:00:00"/>
    <x v="1"/>
    <x v="499"/>
    <s v="Tonja Turnell"/>
    <x v="2"/>
    <s v="United States"/>
    <s v="Aurora"/>
    <x v="10"/>
    <n v="60505"/>
    <s v="Central"/>
    <s v="OFF-ST-10002406"/>
    <x v="1"/>
    <x v="4"/>
    <x v="324"/>
    <n v="23.952000000000002"/>
    <n v="2"/>
    <x v="2"/>
    <n v="2.3952000000000018"/>
  </r>
  <r>
    <n v="1578"/>
    <x v="767"/>
    <x v="0"/>
    <x v="454"/>
    <d v="2013-05-28T00:00:00"/>
    <x v="1"/>
    <x v="399"/>
    <s v="Anne Pryor"/>
    <x v="2"/>
    <s v="United States"/>
    <s v="Florence"/>
    <x v="19"/>
    <n v="35630"/>
    <s v="South"/>
    <s v="OFF-PA-10001526"/>
    <x v="1"/>
    <x v="10"/>
    <x v="1030"/>
    <n v="4.9800000000000004"/>
    <n v="1"/>
    <x v="0"/>
    <n v="2.4402000000000004"/>
  </r>
  <r>
    <n v="1579"/>
    <x v="768"/>
    <x v="0"/>
    <x v="535"/>
    <d v="2013-03-02T00:00:00"/>
    <x v="2"/>
    <x v="297"/>
    <s v="Dan Lawera"/>
    <x v="0"/>
    <s v="United States"/>
    <s v="New York City"/>
    <x v="15"/>
    <n v="10011"/>
    <s v="East"/>
    <s v="OFF-AP-10004336"/>
    <x v="1"/>
    <x v="9"/>
    <x v="1031"/>
    <n v="170.88"/>
    <n v="3"/>
    <x v="0"/>
    <n v="49.555199999999978"/>
  </r>
  <r>
    <n v="1580"/>
    <x v="769"/>
    <x v="1"/>
    <x v="101"/>
    <d v="2012-08-12T00:00:00"/>
    <x v="2"/>
    <x v="268"/>
    <s v="Naresj Patel"/>
    <x v="0"/>
    <s v="United States"/>
    <s v="New York City"/>
    <x v="15"/>
    <n v="10024"/>
    <s v="East"/>
    <s v="TEC-PH-10003012"/>
    <x v="2"/>
    <x v="7"/>
    <x v="344"/>
    <n v="307.98"/>
    <n v="2"/>
    <x v="0"/>
    <n v="89.314199999999971"/>
  </r>
  <r>
    <n v="1581"/>
    <x v="769"/>
    <x v="1"/>
    <x v="101"/>
    <d v="2012-08-12T00:00:00"/>
    <x v="2"/>
    <x v="268"/>
    <s v="Naresj Patel"/>
    <x v="0"/>
    <s v="United States"/>
    <s v="New York City"/>
    <x v="15"/>
    <n v="10024"/>
    <s v="East"/>
    <s v="FUR-TA-10002607"/>
    <x v="0"/>
    <x v="3"/>
    <x v="221"/>
    <n v="382.80599999999998"/>
    <n v="9"/>
    <x v="10"/>
    <n v="-153.12239999999997"/>
  </r>
  <r>
    <n v="1582"/>
    <x v="769"/>
    <x v="1"/>
    <x v="101"/>
    <d v="2012-08-12T00:00:00"/>
    <x v="2"/>
    <x v="268"/>
    <s v="Naresj Patel"/>
    <x v="0"/>
    <s v="United States"/>
    <s v="New York City"/>
    <x v="15"/>
    <n v="10024"/>
    <s v="East"/>
    <s v="OFF-ST-10000642"/>
    <x v="1"/>
    <x v="4"/>
    <x v="192"/>
    <n v="41.96"/>
    <n v="2"/>
    <x v="0"/>
    <n v="2.9371999999999971"/>
  </r>
  <r>
    <n v="1583"/>
    <x v="769"/>
    <x v="1"/>
    <x v="101"/>
    <d v="2012-08-12T00:00:00"/>
    <x v="2"/>
    <x v="268"/>
    <s v="Naresj Patel"/>
    <x v="0"/>
    <s v="United States"/>
    <s v="New York City"/>
    <x v="15"/>
    <n v="10024"/>
    <s v="East"/>
    <s v="OFF-BI-10000545"/>
    <x v="1"/>
    <x v="8"/>
    <x v="685"/>
    <n v="1217.568"/>
    <n v="2"/>
    <x v="2"/>
    <n v="456.58800000000002"/>
  </r>
  <r>
    <n v="1584"/>
    <x v="769"/>
    <x v="1"/>
    <x v="101"/>
    <d v="2012-08-12T00:00:00"/>
    <x v="2"/>
    <x v="268"/>
    <s v="Naresj Patel"/>
    <x v="0"/>
    <s v="United States"/>
    <s v="New York City"/>
    <x v="15"/>
    <n v="10024"/>
    <s v="East"/>
    <s v="FUR-FU-10002157"/>
    <x v="0"/>
    <x v="5"/>
    <x v="116"/>
    <n v="47.04"/>
    <n v="3"/>
    <x v="0"/>
    <n v="18.345599999999997"/>
  </r>
  <r>
    <n v="1585"/>
    <x v="769"/>
    <x v="1"/>
    <x v="101"/>
    <d v="2012-08-12T00:00:00"/>
    <x v="2"/>
    <x v="268"/>
    <s v="Naresj Patel"/>
    <x v="0"/>
    <s v="United States"/>
    <s v="New York City"/>
    <x v="15"/>
    <n v="10024"/>
    <s v="East"/>
    <s v="FUR-FU-10001706"/>
    <x v="0"/>
    <x v="5"/>
    <x v="50"/>
    <n v="6.16"/>
    <n v="2"/>
    <x v="0"/>
    <n v="2.9567999999999999"/>
  </r>
  <r>
    <n v="1586"/>
    <x v="769"/>
    <x v="1"/>
    <x v="101"/>
    <d v="2012-08-12T00:00:00"/>
    <x v="2"/>
    <x v="268"/>
    <s v="Naresj Patel"/>
    <x v="0"/>
    <s v="United States"/>
    <s v="New York City"/>
    <x v="15"/>
    <n v="10024"/>
    <s v="East"/>
    <s v="TEC-PH-10000984"/>
    <x v="2"/>
    <x v="7"/>
    <x v="465"/>
    <n v="979.95"/>
    <n v="5"/>
    <x v="0"/>
    <n v="274.38600000000008"/>
  </r>
  <r>
    <n v="1587"/>
    <x v="769"/>
    <x v="1"/>
    <x v="101"/>
    <d v="2012-08-12T00:00:00"/>
    <x v="2"/>
    <x v="268"/>
    <s v="Naresj Patel"/>
    <x v="0"/>
    <s v="United States"/>
    <s v="New York City"/>
    <x v="15"/>
    <n v="10024"/>
    <s v="East"/>
    <s v="OFF-PA-10001357"/>
    <x v="1"/>
    <x v="10"/>
    <x v="1032"/>
    <n v="143.69999999999999"/>
    <n v="3"/>
    <x v="0"/>
    <n v="68.975999999999999"/>
  </r>
  <r>
    <n v="1588"/>
    <x v="769"/>
    <x v="1"/>
    <x v="101"/>
    <d v="2012-08-12T00:00:00"/>
    <x v="2"/>
    <x v="268"/>
    <s v="Naresj Patel"/>
    <x v="0"/>
    <s v="United States"/>
    <s v="New York City"/>
    <x v="15"/>
    <n v="10024"/>
    <s v="East"/>
    <s v="OFF-FA-10000992"/>
    <x v="1"/>
    <x v="13"/>
    <x v="1033"/>
    <n v="10.649999999999999"/>
    <n v="3"/>
    <x v="0"/>
    <n v="5.0054999999999996"/>
  </r>
  <r>
    <n v="1589"/>
    <x v="769"/>
    <x v="1"/>
    <x v="101"/>
    <d v="2012-08-12T00:00:00"/>
    <x v="2"/>
    <x v="268"/>
    <s v="Naresj Patel"/>
    <x v="0"/>
    <s v="United States"/>
    <s v="New York City"/>
    <x v="15"/>
    <n v="10024"/>
    <s v="East"/>
    <s v="TEC-AC-10002600"/>
    <x v="2"/>
    <x v="11"/>
    <x v="382"/>
    <n v="247.8"/>
    <n v="4"/>
    <x v="0"/>
    <n v="34.692000000000007"/>
  </r>
  <r>
    <n v="1590"/>
    <x v="770"/>
    <x v="0"/>
    <x v="536"/>
    <d v="2013-05-17T00:00:00"/>
    <x v="1"/>
    <x v="500"/>
    <s v="Vivek Grady"/>
    <x v="1"/>
    <s v="United States"/>
    <s v="Virginia Beach"/>
    <x v="17"/>
    <n v="23464"/>
    <s v="South"/>
    <s v="OFF-AR-10001662"/>
    <x v="1"/>
    <x v="6"/>
    <x v="443"/>
    <n v="10.96"/>
    <n v="4"/>
    <x v="0"/>
    <n v="2.9592000000000009"/>
  </r>
  <r>
    <n v="1591"/>
    <x v="771"/>
    <x v="0"/>
    <x v="173"/>
    <d v="2013-04-20T00:00:00"/>
    <x v="1"/>
    <x v="501"/>
    <s v="Muhammed Yedwab"/>
    <x v="1"/>
    <s v="United States"/>
    <s v="Grapevine"/>
    <x v="5"/>
    <n v="76051"/>
    <s v="Central"/>
    <s v="OFF-AR-10001221"/>
    <x v="1"/>
    <x v="6"/>
    <x v="1034"/>
    <n v="33.488000000000007"/>
    <n v="7"/>
    <x v="2"/>
    <n v="5.8603999999999967"/>
  </r>
  <r>
    <n v="1592"/>
    <x v="771"/>
    <x v="0"/>
    <x v="173"/>
    <d v="2013-04-20T00:00:00"/>
    <x v="1"/>
    <x v="501"/>
    <s v="Muhammed Yedwab"/>
    <x v="1"/>
    <s v="United States"/>
    <s v="Grapevine"/>
    <x v="5"/>
    <n v="76051"/>
    <s v="Central"/>
    <s v="OFF-FA-10002988"/>
    <x v="1"/>
    <x v="13"/>
    <x v="131"/>
    <n v="8.0399999999999991"/>
    <n v="5"/>
    <x v="2"/>
    <n v="2.9144999999999994"/>
  </r>
  <r>
    <n v="1593"/>
    <x v="772"/>
    <x v="1"/>
    <x v="537"/>
    <d v="2012-06-25T00:00:00"/>
    <x v="0"/>
    <x v="502"/>
    <s v="Rick Duston"/>
    <x v="0"/>
    <s v="United States"/>
    <s v="Olympia"/>
    <x v="4"/>
    <n v="98502"/>
    <s v="West"/>
    <s v="TEC-PH-10004830"/>
    <x v="2"/>
    <x v="7"/>
    <x v="1035"/>
    <n v="201.56800000000001"/>
    <n v="4"/>
    <x v="2"/>
    <n v="22.676399999999994"/>
  </r>
  <r>
    <n v="1594"/>
    <x v="773"/>
    <x v="2"/>
    <x v="538"/>
    <d v="2011-10-19T00:00:00"/>
    <x v="3"/>
    <x v="223"/>
    <s v="Jeremy Farry"/>
    <x v="0"/>
    <s v="United States"/>
    <s v="Los Angeles"/>
    <x v="1"/>
    <n v="90032"/>
    <s v="West"/>
    <s v="OFF-PA-10004519"/>
    <x v="1"/>
    <x v="10"/>
    <x v="1036"/>
    <n v="13.440000000000001"/>
    <n v="3"/>
    <x v="0"/>
    <n v="6.5856000000000012"/>
  </r>
  <r>
    <n v="1595"/>
    <x v="774"/>
    <x v="1"/>
    <x v="539"/>
    <d v="2012-03-27T00:00:00"/>
    <x v="2"/>
    <x v="503"/>
    <s v="Dennis Pardue"/>
    <x v="2"/>
    <s v="United States"/>
    <s v="Peoria"/>
    <x v="10"/>
    <n v="61604"/>
    <s v="Central"/>
    <s v="FUR-BO-10000362"/>
    <x v="0"/>
    <x v="0"/>
    <x v="1037"/>
    <n v="359.05799999999994"/>
    <n v="3"/>
    <x v="4"/>
    <n v="-35.905799999999999"/>
  </r>
  <r>
    <n v="1596"/>
    <x v="775"/>
    <x v="3"/>
    <x v="540"/>
    <d v="2014-05-13T00:00:00"/>
    <x v="1"/>
    <x v="198"/>
    <s v="Maribeth Dona"/>
    <x v="0"/>
    <s v="United States"/>
    <s v="Columbus"/>
    <x v="24"/>
    <n v="43229"/>
    <s v="East"/>
    <s v="FUR-CH-10004540"/>
    <x v="0"/>
    <x v="1"/>
    <x v="862"/>
    <n v="47.991999999999997"/>
    <n v="2"/>
    <x v="4"/>
    <n v="-2.0567999999999991"/>
  </r>
  <r>
    <n v="1597"/>
    <x v="776"/>
    <x v="3"/>
    <x v="524"/>
    <d v="2014-10-19T00:00:00"/>
    <x v="2"/>
    <x v="199"/>
    <s v="Maribeth Yedwab"/>
    <x v="1"/>
    <s v="United States"/>
    <s v="New York City"/>
    <x v="15"/>
    <n v="10011"/>
    <s v="East"/>
    <s v="FUR-FU-10001290"/>
    <x v="0"/>
    <x v="5"/>
    <x v="447"/>
    <n v="547.30000000000007"/>
    <n v="13"/>
    <x v="0"/>
    <n v="175.13599999999997"/>
  </r>
  <r>
    <n v="1598"/>
    <x v="777"/>
    <x v="3"/>
    <x v="123"/>
    <d v="2014-11-22T00:00:00"/>
    <x v="0"/>
    <x v="492"/>
    <s v="Aimee Bixby"/>
    <x v="0"/>
    <s v="United States"/>
    <s v="Carrollton"/>
    <x v="5"/>
    <n v="75007"/>
    <s v="Central"/>
    <s v="OFF-PA-10000308"/>
    <x v="1"/>
    <x v="10"/>
    <x v="1038"/>
    <n v="16.896000000000001"/>
    <n v="4"/>
    <x v="2"/>
    <n v="5.2799999999999994"/>
  </r>
  <r>
    <n v="1599"/>
    <x v="777"/>
    <x v="3"/>
    <x v="123"/>
    <d v="2014-11-22T00:00:00"/>
    <x v="0"/>
    <x v="492"/>
    <s v="Aimee Bixby"/>
    <x v="0"/>
    <s v="United States"/>
    <s v="Carrollton"/>
    <x v="5"/>
    <n v="75007"/>
    <s v="Central"/>
    <s v="OFF-SU-10001165"/>
    <x v="1"/>
    <x v="14"/>
    <x v="1039"/>
    <n v="6.6720000000000006"/>
    <n v="1"/>
    <x v="2"/>
    <n v="0.50039999999999996"/>
  </r>
  <r>
    <n v="1600"/>
    <x v="777"/>
    <x v="3"/>
    <x v="123"/>
    <d v="2014-11-22T00:00:00"/>
    <x v="0"/>
    <x v="492"/>
    <s v="Aimee Bixby"/>
    <x v="0"/>
    <s v="United States"/>
    <s v="Carrollton"/>
    <x v="5"/>
    <n v="75007"/>
    <s v="Central"/>
    <s v="OFF-AR-10003373"/>
    <x v="1"/>
    <x v="6"/>
    <x v="287"/>
    <n v="99.13600000000001"/>
    <n v="4"/>
    <x v="2"/>
    <n v="8.674399999999995"/>
  </r>
  <r>
    <n v="1601"/>
    <x v="777"/>
    <x v="3"/>
    <x v="123"/>
    <d v="2014-11-22T00:00:00"/>
    <x v="0"/>
    <x v="492"/>
    <s v="Aimee Bixby"/>
    <x v="0"/>
    <s v="United States"/>
    <s v="Carrollton"/>
    <x v="5"/>
    <n v="75007"/>
    <s v="Central"/>
    <s v="FUR-FU-10001967"/>
    <x v="0"/>
    <x v="5"/>
    <x v="293"/>
    <n v="15.991999999999999"/>
    <n v="2"/>
    <x v="7"/>
    <n v="-13.992999999999999"/>
  </r>
  <r>
    <n v="1602"/>
    <x v="778"/>
    <x v="0"/>
    <x v="541"/>
    <d v="2013-05-14T00:00:00"/>
    <x v="0"/>
    <x v="334"/>
    <s v="George Bell"/>
    <x v="1"/>
    <s v="United States"/>
    <s v="Dover"/>
    <x v="13"/>
    <n v="19901"/>
    <s v="East"/>
    <s v="FUR-FU-10001488"/>
    <x v="0"/>
    <x v="5"/>
    <x v="1040"/>
    <n v="211.96"/>
    <n v="2"/>
    <x v="0"/>
    <n v="42.391999999999996"/>
  </r>
  <r>
    <n v="1603"/>
    <x v="779"/>
    <x v="0"/>
    <x v="25"/>
    <d v="2013-12-18T00:00:00"/>
    <x v="1"/>
    <x v="222"/>
    <s v="Cynthia Arntzen"/>
    <x v="0"/>
    <s v="United States"/>
    <s v="Smyrna"/>
    <x v="18"/>
    <n v="37167"/>
    <s v="South"/>
    <s v="OFF-AR-10003251"/>
    <x v="1"/>
    <x v="6"/>
    <x v="1041"/>
    <n v="6.6719999999999988"/>
    <n v="3"/>
    <x v="2"/>
    <n v="1.6679999999999997"/>
  </r>
  <r>
    <n v="1604"/>
    <x v="780"/>
    <x v="3"/>
    <x v="329"/>
    <d v="2014-12-05T00:00:00"/>
    <x v="1"/>
    <x v="250"/>
    <s v="Max Engle"/>
    <x v="0"/>
    <s v="United States"/>
    <s v="Newark"/>
    <x v="13"/>
    <n v="19711"/>
    <s v="East"/>
    <s v="OFF-AR-10001044"/>
    <x v="1"/>
    <x v="6"/>
    <x v="1042"/>
    <n v="155.94"/>
    <n v="6"/>
    <x v="0"/>
    <n v="45.222599999999993"/>
  </r>
  <r>
    <n v="1605"/>
    <x v="781"/>
    <x v="0"/>
    <x v="475"/>
    <d v="2013-04-25T00:00:00"/>
    <x v="0"/>
    <x v="123"/>
    <s v="Jas O'Carroll"/>
    <x v="0"/>
    <s v="United States"/>
    <s v="Los Angeles"/>
    <x v="1"/>
    <n v="90049"/>
    <s v="West"/>
    <s v="TEC-PH-10004700"/>
    <x v="2"/>
    <x v="7"/>
    <x v="843"/>
    <n v="39.960000000000008"/>
    <n v="5"/>
    <x v="2"/>
    <n v="12.986999999999995"/>
  </r>
  <r>
    <n v="1606"/>
    <x v="781"/>
    <x v="0"/>
    <x v="475"/>
    <d v="2013-04-25T00:00:00"/>
    <x v="0"/>
    <x v="123"/>
    <s v="Jas O'Carroll"/>
    <x v="0"/>
    <s v="United States"/>
    <s v="Los Angeles"/>
    <x v="1"/>
    <n v="90049"/>
    <s v="West"/>
    <s v="OFF-AR-10000823"/>
    <x v="1"/>
    <x v="6"/>
    <x v="1043"/>
    <n v="5.46"/>
    <n v="3"/>
    <x v="0"/>
    <n v="1.5288000000000002"/>
  </r>
  <r>
    <n v="1607"/>
    <x v="781"/>
    <x v="0"/>
    <x v="475"/>
    <d v="2013-04-25T00:00:00"/>
    <x v="0"/>
    <x v="123"/>
    <s v="Jas O'Carroll"/>
    <x v="0"/>
    <s v="United States"/>
    <s v="Los Angeles"/>
    <x v="1"/>
    <n v="90049"/>
    <s v="West"/>
    <s v="OFF-AR-10004456"/>
    <x v="1"/>
    <x v="6"/>
    <x v="1044"/>
    <n v="73.2"/>
    <n v="5"/>
    <x v="0"/>
    <n v="21.227999999999998"/>
  </r>
  <r>
    <n v="1608"/>
    <x v="781"/>
    <x v="0"/>
    <x v="475"/>
    <d v="2013-04-25T00:00:00"/>
    <x v="0"/>
    <x v="123"/>
    <s v="Jas O'Carroll"/>
    <x v="0"/>
    <s v="United States"/>
    <s v="Los Angeles"/>
    <x v="1"/>
    <n v="90049"/>
    <s v="West"/>
    <s v="OFF-BI-10000050"/>
    <x v="1"/>
    <x v="8"/>
    <x v="343"/>
    <n v="5.84"/>
    <n v="1"/>
    <x v="2"/>
    <n v="1.9709999999999996"/>
  </r>
  <r>
    <n v="1609"/>
    <x v="781"/>
    <x v="0"/>
    <x v="475"/>
    <d v="2013-04-25T00:00:00"/>
    <x v="0"/>
    <x v="123"/>
    <s v="Jas O'Carroll"/>
    <x v="0"/>
    <s v="United States"/>
    <s v="Los Angeles"/>
    <x v="1"/>
    <n v="90049"/>
    <s v="West"/>
    <s v="OFF-PA-10002377"/>
    <x v="1"/>
    <x v="10"/>
    <x v="557"/>
    <n v="22.72"/>
    <n v="4"/>
    <x v="0"/>
    <n v="10.223999999999998"/>
  </r>
  <r>
    <n v="1610"/>
    <x v="781"/>
    <x v="0"/>
    <x v="475"/>
    <d v="2013-04-25T00:00:00"/>
    <x v="0"/>
    <x v="123"/>
    <s v="Jas O'Carroll"/>
    <x v="0"/>
    <s v="United States"/>
    <s v="Los Angeles"/>
    <x v="1"/>
    <n v="90049"/>
    <s v="West"/>
    <s v="OFF-BI-10000591"/>
    <x v="1"/>
    <x v="8"/>
    <x v="1045"/>
    <n v="9.3360000000000003"/>
    <n v="3"/>
    <x v="2"/>
    <n v="3.2675999999999994"/>
  </r>
  <r>
    <n v="1611"/>
    <x v="782"/>
    <x v="2"/>
    <x v="542"/>
    <d v="2011-05-30T00:00:00"/>
    <x v="1"/>
    <x v="504"/>
    <s v="Marina Lichtenstein"/>
    <x v="1"/>
    <s v="United States"/>
    <s v="Los Angeles"/>
    <x v="1"/>
    <n v="90008"/>
    <s v="West"/>
    <s v="FUR-BO-10000362"/>
    <x v="0"/>
    <x v="0"/>
    <x v="1037"/>
    <n v="290.666"/>
    <n v="2"/>
    <x v="11"/>
    <n v="27.356800000000007"/>
  </r>
  <r>
    <n v="1612"/>
    <x v="782"/>
    <x v="2"/>
    <x v="542"/>
    <d v="2011-05-30T00:00:00"/>
    <x v="1"/>
    <x v="504"/>
    <s v="Marina Lichtenstein"/>
    <x v="1"/>
    <s v="United States"/>
    <s v="Los Angeles"/>
    <x v="1"/>
    <n v="90008"/>
    <s v="West"/>
    <s v="TEC-PH-10000441"/>
    <x v="2"/>
    <x v="7"/>
    <x v="1046"/>
    <n v="201.584"/>
    <n v="2"/>
    <x v="2"/>
    <n v="20.158400000000015"/>
  </r>
  <r>
    <n v="1613"/>
    <x v="782"/>
    <x v="2"/>
    <x v="542"/>
    <d v="2011-05-30T00:00:00"/>
    <x v="1"/>
    <x v="504"/>
    <s v="Marina Lichtenstein"/>
    <x v="1"/>
    <s v="United States"/>
    <s v="Los Angeles"/>
    <x v="1"/>
    <n v="90008"/>
    <s v="West"/>
    <s v="TEC-PH-10002726"/>
    <x v="2"/>
    <x v="7"/>
    <x v="66"/>
    <n v="83.984000000000009"/>
    <n v="2"/>
    <x v="2"/>
    <n v="31.494"/>
  </r>
  <r>
    <n v="1614"/>
    <x v="783"/>
    <x v="3"/>
    <x v="202"/>
    <d v="2014-12-26T00:00:00"/>
    <x v="1"/>
    <x v="453"/>
    <s v="Yana Sorensen"/>
    <x v="1"/>
    <s v="United States"/>
    <s v="Oakland"/>
    <x v="1"/>
    <n v="94601"/>
    <s v="West"/>
    <s v="OFF-ST-10003306"/>
    <x v="1"/>
    <x v="4"/>
    <x v="380"/>
    <n v="1000.0200000000001"/>
    <n v="7"/>
    <x v="0"/>
    <n v="290.00579999999991"/>
  </r>
  <r>
    <n v="1615"/>
    <x v="784"/>
    <x v="0"/>
    <x v="543"/>
    <d v="2013-03-20T00:00:00"/>
    <x v="1"/>
    <x v="484"/>
    <s v="Paul Lucas"/>
    <x v="2"/>
    <s v="United States"/>
    <s v="Philadelphia"/>
    <x v="9"/>
    <n v="19143"/>
    <s v="East"/>
    <s v="TEC-AC-10004855"/>
    <x v="2"/>
    <x v="11"/>
    <x v="1047"/>
    <n v="83.976000000000013"/>
    <n v="3"/>
    <x v="2"/>
    <n v="-13.646100000000001"/>
  </r>
  <r>
    <n v="1616"/>
    <x v="785"/>
    <x v="1"/>
    <x v="544"/>
    <d v="2012-08-16T00:00:00"/>
    <x v="1"/>
    <x v="451"/>
    <s v="Julie Kriz"/>
    <x v="2"/>
    <s v="United States"/>
    <s v="Eagan"/>
    <x v="11"/>
    <n v="55122"/>
    <s v="Central"/>
    <s v="OFF-LA-10002787"/>
    <x v="1"/>
    <x v="2"/>
    <x v="542"/>
    <n v="3.75"/>
    <n v="1"/>
    <x v="0"/>
    <n v="1.7999999999999998"/>
  </r>
  <r>
    <n v="1617"/>
    <x v="785"/>
    <x v="1"/>
    <x v="544"/>
    <d v="2012-08-16T00:00:00"/>
    <x v="1"/>
    <x v="451"/>
    <s v="Julie Kriz"/>
    <x v="2"/>
    <s v="United States"/>
    <s v="Eagan"/>
    <x v="11"/>
    <n v="55122"/>
    <s v="Central"/>
    <s v="OFF-LA-10002043"/>
    <x v="1"/>
    <x v="2"/>
    <x v="252"/>
    <n v="41.4"/>
    <n v="4"/>
    <x v="0"/>
    <n v="19.872"/>
  </r>
  <r>
    <n v="1618"/>
    <x v="785"/>
    <x v="1"/>
    <x v="544"/>
    <d v="2012-08-16T00:00:00"/>
    <x v="1"/>
    <x v="451"/>
    <s v="Julie Kriz"/>
    <x v="2"/>
    <s v="United States"/>
    <s v="Eagan"/>
    <x v="11"/>
    <n v="55122"/>
    <s v="Central"/>
    <s v="OFF-AR-10001915"/>
    <x v="1"/>
    <x v="6"/>
    <x v="1048"/>
    <n v="29.79"/>
    <n v="3"/>
    <x v="0"/>
    <n v="12.511800000000001"/>
  </r>
  <r>
    <n v="1619"/>
    <x v="786"/>
    <x v="0"/>
    <x v="545"/>
    <d v="2013-09-15T00:00:00"/>
    <x v="0"/>
    <x v="43"/>
    <s v="Parhena Norris"/>
    <x v="2"/>
    <s v="United States"/>
    <s v="New York City"/>
    <x v="15"/>
    <n v="10011"/>
    <s v="East"/>
    <s v="OFF-ST-10000352"/>
    <x v="1"/>
    <x v="4"/>
    <x v="1049"/>
    <n v="59.48"/>
    <n v="2"/>
    <x v="0"/>
    <n v="8.9220000000000041"/>
  </r>
  <r>
    <n v="1620"/>
    <x v="786"/>
    <x v="0"/>
    <x v="545"/>
    <d v="2013-09-15T00:00:00"/>
    <x v="0"/>
    <x v="43"/>
    <s v="Parhena Norris"/>
    <x v="2"/>
    <s v="United States"/>
    <s v="New York City"/>
    <x v="15"/>
    <n v="10011"/>
    <s v="East"/>
    <s v="OFF-PA-10000575"/>
    <x v="1"/>
    <x v="10"/>
    <x v="1050"/>
    <n v="6.69"/>
    <n v="1"/>
    <x v="0"/>
    <n v="3.0773999999999999"/>
  </r>
  <r>
    <n v="1621"/>
    <x v="787"/>
    <x v="3"/>
    <x v="141"/>
    <d v="2014-07-16T00:00:00"/>
    <x v="1"/>
    <x v="505"/>
    <s v="Jenna Caffey"/>
    <x v="0"/>
    <s v="United States"/>
    <s v="Kent"/>
    <x v="4"/>
    <n v="98031"/>
    <s v="West"/>
    <s v="FUR-FU-10002937"/>
    <x v="0"/>
    <x v="5"/>
    <x v="1051"/>
    <n v="198.46"/>
    <n v="2"/>
    <x v="0"/>
    <n v="99.23"/>
  </r>
  <r>
    <n v="1622"/>
    <x v="787"/>
    <x v="3"/>
    <x v="141"/>
    <d v="2014-07-16T00:00:00"/>
    <x v="1"/>
    <x v="505"/>
    <s v="Jenna Caffey"/>
    <x v="0"/>
    <s v="United States"/>
    <s v="Kent"/>
    <x v="4"/>
    <n v="98031"/>
    <s v="West"/>
    <s v="OFF-LA-10003930"/>
    <x v="1"/>
    <x v="2"/>
    <x v="503"/>
    <n v="786.48"/>
    <n v="8"/>
    <x v="0"/>
    <n v="385.37520000000001"/>
  </r>
  <r>
    <n v="1623"/>
    <x v="787"/>
    <x v="3"/>
    <x v="141"/>
    <d v="2014-07-16T00:00:00"/>
    <x v="1"/>
    <x v="505"/>
    <s v="Jenna Caffey"/>
    <x v="0"/>
    <s v="United States"/>
    <s v="Kent"/>
    <x v="4"/>
    <n v="98031"/>
    <s v="West"/>
    <s v="OFF-BI-10001107"/>
    <x v="1"/>
    <x v="8"/>
    <x v="492"/>
    <n v="23.168000000000003"/>
    <n v="2"/>
    <x v="2"/>
    <n v="7.8191999999999995"/>
  </r>
  <r>
    <n v="1624"/>
    <x v="787"/>
    <x v="3"/>
    <x v="141"/>
    <d v="2014-07-16T00:00:00"/>
    <x v="1"/>
    <x v="505"/>
    <s v="Jenna Caffey"/>
    <x v="0"/>
    <s v="United States"/>
    <s v="Kent"/>
    <x v="4"/>
    <n v="98031"/>
    <s v="West"/>
    <s v="TEC-AC-10003063"/>
    <x v="2"/>
    <x v="11"/>
    <x v="1052"/>
    <n v="50"/>
    <n v="2"/>
    <x v="0"/>
    <n v="10.5"/>
  </r>
  <r>
    <n v="1625"/>
    <x v="788"/>
    <x v="1"/>
    <x v="546"/>
    <d v="2012-12-24T00:00:00"/>
    <x v="1"/>
    <x v="506"/>
    <s v="James Galang"/>
    <x v="0"/>
    <s v="United States"/>
    <s v="Los Angeles"/>
    <x v="1"/>
    <n v="90049"/>
    <s v="West"/>
    <s v="TEC-PH-10002922"/>
    <x v="2"/>
    <x v="7"/>
    <x v="965"/>
    <n v="675.96"/>
    <n v="5"/>
    <x v="2"/>
    <n v="84.494999999999948"/>
  </r>
  <r>
    <n v="1626"/>
    <x v="788"/>
    <x v="1"/>
    <x v="546"/>
    <d v="2012-12-24T00:00:00"/>
    <x v="1"/>
    <x v="506"/>
    <s v="James Galang"/>
    <x v="0"/>
    <s v="United States"/>
    <s v="Los Angeles"/>
    <x v="1"/>
    <n v="90049"/>
    <s v="West"/>
    <s v="TEC-AC-10002049"/>
    <x v="2"/>
    <x v="11"/>
    <x v="1053"/>
    <n v="1265.8499999999999"/>
    <n v="3"/>
    <x v="0"/>
    <n v="556.97400000000005"/>
  </r>
  <r>
    <n v="1627"/>
    <x v="789"/>
    <x v="1"/>
    <x v="547"/>
    <d v="2012-11-22T00:00:00"/>
    <x v="1"/>
    <x v="178"/>
    <s v="Philisse Overcash"/>
    <x v="2"/>
    <s v="United States"/>
    <s v="New York City"/>
    <x v="15"/>
    <n v="10011"/>
    <s v="East"/>
    <s v="OFF-AP-10002457"/>
    <x v="1"/>
    <x v="9"/>
    <x v="544"/>
    <n v="523.25"/>
    <n v="5"/>
    <x v="0"/>
    <n v="141.27749999999997"/>
  </r>
  <r>
    <n v="1628"/>
    <x v="790"/>
    <x v="1"/>
    <x v="496"/>
    <d v="2012-09-30T00:00:00"/>
    <x v="1"/>
    <x v="507"/>
    <s v="Marc Crier"/>
    <x v="0"/>
    <s v="United States"/>
    <s v="Lafayette"/>
    <x v="28"/>
    <n v="70506"/>
    <s v="South"/>
    <s v="FUR-CH-10001270"/>
    <x v="0"/>
    <x v="1"/>
    <x v="851"/>
    <n v="517.5"/>
    <n v="6"/>
    <x v="0"/>
    <n v="155.24999999999994"/>
  </r>
  <r>
    <n v="1629"/>
    <x v="791"/>
    <x v="3"/>
    <x v="548"/>
    <d v="2014-06-26T00:00:00"/>
    <x v="0"/>
    <x v="238"/>
    <s v="Alan Shonely"/>
    <x v="0"/>
    <s v="United States"/>
    <s v="Cleveland"/>
    <x v="24"/>
    <n v="44105"/>
    <s v="East"/>
    <s v="FUR-FU-10004415"/>
    <x v="0"/>
    <x v="5"/>
    <x v="1054"/>
    <n v="17.920000000000002"/>
    <n v="5"/>
    <x v="2"/>
    <n v="2.4639999999999986"/>
  </r>
  <r>
    <n v="1630"/>
    <x v="791"/>
    <x v="3"/>
    <x v="548"/>
    <d v="2014-06-26T00:00:00"/>
    <x v="0"/>
    <x v="238"/>
    <s v="Alan Shonely"/>
    <x v="0"/>
    <s v="United States"/>
    <s v="Cleveland"/>
    <x v="24"/>
    <n v="44105"/>
    <s v="East"/>
    <s v="OFF-BI-10001510"/>
    <x v="1"/>
    <x v="8"/>
    <x v="702"/>
    <n v="41.256000000000007"/>
    <n v="6"/>
    <x v="6"/>
    <n v="-34.38000000000001"/>
  </r>
  <r>
    <n v="1631"/>
    <x v="792"/>
    <x v="0"/>
    <x v="541"/>
    <d v="2013-05-09T00:00:00"/>
    <x v="3"/>
    <x v="52"/>
    <s v="Clay Ludtke"/>
    <x v="0"/>
    <s v="United States"/>
    <s v="Cleveland"/>
    <x v="24"/>
    <n v="44105"/>
    <s v="East"/>
    <s v="OFF-ST-10002011"/>
    <x v="1"/>
    <x v="4"/>
    <x v="1055"/>
    <n v="1006.056"/>
    <n v="3"/>
    <x v="2"/>
    <n v="88.029900000000055"/>
  </r>
  <r>
    <n v="1632"/>
    <x v="792"/>
    <x v="0"/>
    <x v="541"/>
    <d v="2013-05-09T00:00:00"/>
    <x v="3"/>
    <x v="52"/>
    <s v="Clay Ludtke"/>
    <x v="0"/>
    <s v="United States"/>
    <s v="Cleveland"/>
    <x v="24"/>
    <n v="44105"/>
    <s v="East"/>
    <s v="OFF-PA-10002986"/>
    <x v="1"/>
    <x v="10"/>
    <x v="477"/>
    <n v="10.688000000000001"/>
    <n v="2"/>
    <x v="2"/>
    <n v="3.7407999999999997"/>
  </r>
  <r>
    <n v="1633"/>
    <x v="792"/>
    <x v="0"/>
    <x v="541"/>
    <d v="2013-05-09T00:00:00"/>
    <x v="3"/>
    <x v="52"/>
    <s v="Clay Ludtke"/>
    <x v="0"/>
    <s v="United States"/>
    <s v="Cleveland"/>
    <x v="24"/>
    <n v="44105"/>
    <s v="East"/>
    <s v="OFF-PA-10004451"/>
    <x v="1"/>
    <x v="10"/>
    <x v="493"/>
    <n v="10.368000000000002"/>
    <n v="2"/>
    <x v="2"/>
    <n v="3.6288"/>
  </r>
  <r>
    <n v="1634"/>
    <x v="792"/>
    <x v="0"/>
    <x v="541"/>
    <d v="2013-05-09T00:00:00"/>
    <x v="3"/>
    <x v="52"/>
    <s v="Clay Ludtke"/>
    <x v="0"/>
    <s v="United States"/>
    <s v="Cleveland"/>
    <x v="24"/>
    <n v="44105"/>
    <s v="East"/>
    <s v="OFF-ST-10000649"/>
    <x v="1"/>
    <x v="4"/>
    <x v="937"/>
    <n v="25.12"/>
    <n v="2"/>
    <x v="2"/>
    <n v="1.5700000000000012"/>
  </r>
  <r>
    <n v="1635"/>
    <x v="792"/>
    <x v="0"/>
    <x v="541"/>
    <d v="2013-05-09T00:00:00"/>
    <x v="3"/>
    <x v="52"/>
    <s v="Clay Ludtke"/>
    <x v="0"/>
    <s v="United States"/>
    <s v="Cleveland"/>
    <x v="24"/>
    <n v="44105"/>
    <s v="East"/>
    <s v="TEC-AC-10001465"/>
    <x v="2"/>
    <x v="11"/>
    <x v="473"/>
    <n v="58.112000000000002"/>
    <n v="2"/>
    <x v="2"/>
    <n v="7.263999999999994"/>
  </r>
  <r>
    <n v="1636"/>
    <x v="793"/>
    <x v="2"/>
    <x v="35"/>
    <d v="2011-12-02T00:00:00"/>
    <x v="1"/>
    <x v="508"/>
    <s v="Natalie Webber"/>
    <x v="0"/>
    <s v="United States"/>
    <s v="Tigard"/>
    <x v="21"/>
    <n v="97224"/>
    <s v="West"/>
    <s v="OFF-PA-10001166"/>
    <x v="1"/>
    <x v="10"/>
    <x v="769"/>
    <n v="15.552000000000003"/>
    <n v="3"/>
    <x v="2"/>
    <n v="5.4432"/>
  </r>
  <r>
    <n v="1637"/>
    <x v="793"/>
    <x v="2"/>
    <x v="35"/>
    <d v="2011-12-02T00:00:00"/>
    <x v="1"/>
    <x v="508"/>
    <s v="Natalie Webber"/>
    <x v="0"/>
    <s v="United States"/>
    <s v="Tigard"/>
    <x v="21"/>
    <n v="97224"/>
    <s v="West"/>
    <s v="OFF-ST-10001097"/>
    <x v="1"/>
    <x v="4"/>
    <x v="740"/>
    <n v="669.08"/>
    <n v="5"/>
    <x v="2"/>
    <n v="-167.27"/>
  </r>
  <r>
    <n v="1638"/>
    <x v="793"/>
    <x v="2"/>
    <x v="35"/>
    <d v="2011-12-02T00:00:00"/>
    <x v="1"/>
    <x v="508"/>
    <s v="Natalie Webber"/>
    <x v="0"/>
    <s v="United States"/>
    <s v="Tigard"/>
    <x v="21"/>
    <n v="97224"/>
    <s v="West"/>
    <s v="TEC-PH-10000038"/>
    <x v="2"/>
    <x v="7"/>
    <x v="1056"/>
    <n v="438.33600000000001"/>
    <n v="4"/>
    <x v="2"/>
    <n v="-87.667200000000037"/>
  </r>
  <r>
    <n v="1639"/>
    <x v="794"/>
    <x v="0"/>
    <x v="439"/>
    <d v="2013-06-02T00:00:00"/>
    <x v="1"/>
    <x v="509"/>
    <s v="Toby Braunhardt"/>
    <x v="0"/>
    <s v="United States"/>
    <s v="Washington"/>
    <x v="40"/>
    <n v="20016"/>
    <s v="East"/>
    <s v="OFF-PA-10002689"/>
    <x v="1"/>
    <x v="10"/>
    <x v="1057"/>
    <n v="19.440000000000001"/>
    <n v="3"/>
    <x v="0"/>
    <n v="9.3312000000000008"/>
  </r>
  <r>
    <n v="1640"/>
    <x v="794"/>
    <x v="0"/>
    <x v="439"/>
    <d v="2013-06-02T00:00:00"/>
    <x v="1"/>
    <x v="509"/>
    <s v="Toby Braunhardt"/>
    <x v="0"/>
    <s v="United States"/>
    <s v="Washington"/>
    <x v="40"/>
    <n v="20016"/>
    <s v="East"/>
    <s v="OFF-BI-10004728"/>
    <x v="1"/>
    <x v="8"/>
    <x v="539"/>
    <n v="9.64"/>
    <n v="2"/>
    <x v="0"/>
    <n v="4.4344000000000001"/>
  </r>
  <r>
    <n v="1641"/>
    <x v="794"/>
    <x v="0"/>
    <x v="439"/>
    <d v="2013-06-02T00:00:00"/>
    <x v="1"/>
    <x v="509"/>
    <s v="Toby Braunhardt"/>
    <x v="0"/>
    <s v="United States"/>
    <s v="Washington"/>
    <x v="40"/>
    <n v="20016"/>
    <s v="East"/>
    <s v="OFF-PA-10004675"/>
    <x v="1"/>
    <x v="10"/>
    <x v="69"/>
    <n v="12.7"/>
    <n v="2"/>
    <x v="0"/>
    <n v="5.8419999999999996"/>
  </r>
  <r>
    <n v="1642"/>
    <x v="794"/>
    <x v="0"/>
    <x v="439"/>
    <d v="2013-06-02T00:00:00"/>
    <x v="1"/>
    <x v="509"/>
    <s v="Toby Braunhardt"/>
    <x v="0"/>
    <s v="United States"/>
    <s v="Washington"/>
    <x v="40"/>
    <n v="20016"/>
    <s v="East"/>
    <s v="FUR-FU-10000629"/>
    <x v="0"/>
    <x v="5"/>
    <x v="93"/>
    <n v="41.37"/>
    <n v="3"/>
    <x v="0"/>
    <n v="17.375399999999999"/>
  </r>
  <r>
    <n v="1643"/>
    <x v="795"/>
    <x v="2"/>
    <x v="503"/>
    <d v="2011-12-04T00:00:00"/>
    <x v="1"/>
    <x v="510"/>
    <s v="Bill Stewart"/>
    <x v="1"/>
    <s v="United States"/>
    <s v="Skokie"/>
    <x v="10"/>
    <n v="60076"/>
    <s v="Central"/>
    <s v="OFF-FA-10003112"/>
    <x v="1"/>
    <x v="13"/>
    <x v="33"/>
    <n v="12.624000000000001"/>
    <n v="2"/>
    <x v="2"/>
    <n v="3.944999999999999"/>
  </r>
  <r>
    <n v="1644"/>
    <x v="796"/>
    <x v="1"/>
    <x v="531"/>
    <d v="2012-03-20T00:00:00"/>
    <x v="2"/>
    <x v="92"/>
    <s v="Fred Hopkins"/>
    <x v="1"/>
    <s v="United States"/>
    <s v="Seattle"/>
    <x v="4"/>
    <n v="98115"/>
    <s v="West"/>
    <s v="OFF-ST-10000142"/>
    <x v="1"/>
    <x v="4"/>
    <x v="399"/>
    <n v="1247.6399999999999"/>
    <n v="3"/>
    <x v="0"/>
    <n v="349.33919999999995"/>
  </r>
  <r>
    <n v="1645"/>
    <x v="796"/>
    <x v="1"/>
    <x v="531"/>
    <d v="2012-03-20T00:00:00"/>
    <x v="2"/>
    <x v="92"/>
    <s v="Fred Hopkins"/>
    <x v="1"/>
    <s v="United States"/>
    <s v="Seattle"/>
    <x v="4"/>
    <n v="98115"/>
    <s v="West"/>
    <s v="TEC-CO-10001766"/>
    <x v="2"/>
    <x v="16"/>
    <x v="1058"/>
    <n v="3149.9300000000003"/>
    <n v="7"/>
    <x v="0"/>
    <n v="1480.4670999999998"/>
  </r>
  <r>
    <n v="1646"/>
    <x v="796"/>
    <x v="1"/>
    <x v="531"/>
    <d v="2012-03-20T00:00:00"/>
    <x v="2"/>
    <x v="92"/>
    <s v="Fred Hopkins"/>
    <x v="1"/>
    <s v="United States"/>
    <s v="Seattle"/>
    <x v="4"/>
    <n v="98115"/>
    <s v="West"/>
    <s v="OFF-PA-10004359"/>
    <x v="1"/>
    <x v="10"/>
    <x v="1059"/>
    <n v="209.7"/>
    <n v="2"/>
    <x v="0"/>
    <n v="100.65599999999999"/>
  </r>
  <r>
    <n v="1647"/>
    <x v="797"/>
    <x v="1"/>
    <x v="549"/>
    <d v="2012-11-03T00:00:00"/>
    <x v="2"/>
    <x v="91"/>
    <s v="Valerie Mitchum"/>
    <x v="2"/>
    <s v="United States"/>
    <s v="Philadelphia"/>
    <x v="9"/>
    <n v="19140"/>
    <s v="East"/>
    <s v="TEC-AC-10002323"/>
    <x v="2"/>
    <x v="11"/>
    <x v="175"/>
    <n v="35.360000000000007"/>
    <n v="2"/>
    <x v="2"/>
    <n v="-3.0939999999999994"/>
  </r>
  <r>
    <n v="1648"/>
    <x v="797"/>
    <x v="1"/>
    <x v="549"/>
    <d v="2012-11-03T00:00:00"/>
    <x v="2"/>
    <x v="91"/>
    <s v="Valerie Mitchum"/>
    <x v="2"/>
    <s v="United States"/>
    <s v="Philadelphia"/>
    <x v="9"/>
    <n v="19140"/>
    <s v="East"/>
    <s v="OFF-FA-10001135"/>
    <x v="1"/>
    <x v="13"/>
    <x v="1060"/>
    <n v="3.1680000000000001"/>
    <n v="2"/>
    <x v="2"/>
    <n v="-0.71279999999999988"/>
  </r>
  <r>
    <n v="1649"/>
    <x v="798"/>
    <x v="1"/>
    <x v="120"/>
    <d v="2012-09-29T00:00:00"/>
    <x v="0"/>
    <x v="227"/>
    <s v="Sarah Foster"/>
    <x v="0"/>
    <s v="United States"/>
    <s v="Philadelphia"/>
    <x v="9"/>
    <n v="19143"/>
    <s v="East"/>
    <s v="OFF-BI-10004224"/>
    <x v="1"/>
    <x v="8"/>
    <x v="1061"/>
    <n v="121.10400000000003"/>
    <n v="6"/>
    <x v="6"/>
    <n v="-100.91999999999999"/>
  </r>
  <r>
    <n v="1650"/>
    <x v="798"/>
    <x v="1"/>
    <x v="120"/>
    <d v="2012-09-29T00:00:00"/>
    <x v="0"/>
    <x v="227"/>
    <s v="Sarah Foster"/>
    <x v="0"/>
    <s v="United States"/>
    <s v="Philadelphia"/>
    <x v="9"/>
    <n v="19143"/>
    <s v="East"/>
    <s v="TEC-PH-10003357"/>
    <x v="2"/>
    <x v="7"/>
    <x v="1062"/>
    <n v="45.893999999999998"/>
    <n v="1"/>
    <x v="10"/>
    <n v="-9.178799999999999"/>
  </r>
  <r>
    <n v="1651"/>
    <x v="799"/>
    <x v="2"/>
    <x v="550"/>
    <d v="2011-08-29T00:00:00"/>
    <x v="3"/>
    <x v="511"/>
    <s v="Hilary Holden"/>
    <x v="1"/>
    <s v="United States"/>
    <s v="San Francisco"/>
    <x v="1"/>
    <n v="94110"/>
    <s v="West"/>
    <s v="OFF-PA-10004475"/>
    <x v="1"/>
    <x v="10"/>
    <x v="1063"/>
    <n v="109.92"/>
    <n v="2"/>
    <x v="0"/>
    <n v="53.860799999999998"/>
  </r>
  <r>
    <n v="1652"/>
    <x v="799"/>
    <x v="2"/>
    <x v="550"/>
    <d v="2011-08-29T00:00:00"/>
    <x v="3"/>
    <x v="511"/>
    <s v="Hilary Holden"/>
    <x v="1"/>
    <s v="United States"/>
    <s v="San Francisco"/>
    <x v="1"/>
    <n v="94110"/>
    <s v="West"/>
    <s v="OFF-PA-10003001"/>
    <x v="1"/>
    <x v="10"/>
    <x v="1064"/>
    <n v="13.36"/>
    <n v="2"/>
    <x v="0"/>
    <n v="6.4127999999999998"/>
  </r>
  <r>
    <n v="1653"/>
    <x v="800"/>
    <x v="3"/>
    <x v="551"/>
    <d v="2014-11-22T00:00:00"/>
    <x v="2"/>
    <x v="512"/>
    <s v="Christina DeMoss"/>
    <x v="0"/>
    <s v="United States"/>
    <s v="Seattle"/>
    <x v="4"/>
    <n v="98105"/>
    <s v="West"/>
    <s v="OFF-ST-10003442"/>
    <x v="1"/>
    <x v="4"/>
    <x v="86"/>
    <n v="169.68"/>
    <n v="6"/>
    <x v="0"/>
    <n v="45.813600000000001"/>
  </r>
  <r>
    <n v="1654"/>
    <x v="800"/>
    <x v="3"/>
    <x v="551"/>
    <d v="2014-11-22T00:00:00"/>
    <x v="2"/>
    <x v="512"/>
    <s v="Christina DeMoss"/>
    <x v="0"/>
    <s v="United States"/>
    <s v="Seattle"/>
    <x v="4"/>
    <n v="98105"/>
    <s v="West"/>
    <s v="TEC-AC-10003832"/>
    <x v="2"/>
    <x v="11"/>
    <x v="458"/>
    <n v="132.52000000000001"/>
    <n v="4"/>
    <x v="0"/>
    <n v="54.333200000000005"/>
  </r>
  <r>
    <n v="1655"/>
    <x v="800"/>
    <x v="3"/>
    <x v="551"/>
    <d v="2014-11-22T00:00:00"/>
    <x v="2"/>
    <x v="512"/>
    <s v="Christina DeMoss"/>
    <x v="0"/>
    <s v="United States"/>
    <s v="Seattle"/>
    <x v="4"/>
    <n v="98105"/>
    <s v="West"/>
    <s v="OFF-FA-10000611"/>
    <x v="1"/>
    <x v="13"/>
    <x v="1065"/>
    <n v="2.96"/>
    <n v="2"/>
    <x v="0"/>
    <n v="1.4207999999999998"/>
  </r>
  <r>
    <n v="1656"/>
    <x v="800"/>
    <x v="3"/>
    <x v="551"/>
    <d v="2014-11-22T00:00:00"/>
    <x v="2"/>
    <x v="512"/>
    <s v="Christina DeMoss"/>
    <x v="0"/>
    <s v="United States"/>
    <s v="Seattle"/>
    <x v="4"/>
    <n v="98105"/>
    <s v="West"/>
    <s v="OFF-BI-10001116"/>
    <x v="1"/>
    <x v="8"/>
    <x v="1066"/>
    <n v="8.4480000000000004"/>
    <n v="2"/>
    <x v="2"/>
    <n v="2.9568000000000003"/>
  </r>
  <r>
    <n v="1657"/>
    <x v="800"/>
    <x v="3"/>
    <x v="551"/>
    <d v="2014-11-22T00:00:00"/>
    <x v="2"/>
    <x v="512"/>
    <s v="Christina DeMoss"/>
    <x v="0"/>
    <s v="United States"/>
    <s v="Seattle"/>
    <x v="4"/>
    <n v="98105"/>
    <s v="West"/>
    <s v="OFF-ST-10000563"/>
    <x v="1"/>
    <x v="4"/>
    <x v="894"/>
    <n v="95.94"/>
    <n v="3"/>
    <x v="0"/>
    <n v="9.5940000000000012"/>
  </r>
  <r>
    <n v="1658"/>
    <x v="801"/>
    <x v="2"/>
    <x v="552"/>
    <d v="2011-05-15T00:00:00"/>
    <x v="2"/>
    <x v="332"/>
    <s v="Hunter Lopez"/>
    <x v="0"/>
    <s v="United States"/>
    <s v="Milwaukee"/>
    <x v="6"/>
    <n v="53209"/>
    <s v="Central"/>
    <s v="FUR-FU-10000010"/>
    <x v="0"/>
    <x v="5"/>
    <x v="522"/>
    <n v="34.79"/>
    <n v="7"/>
    <x v="0"/>
    <n v="10.784899999999999"/>
  </r>
  <r>
    <n v="1659"/>
    <x v="802"/>
    <x v="3"/>
    <x v="176"/>
    <d v="2014-01-27T00:00:00"/>
    <x v="1"/>
    <x v="513"/>
    <s v="Thea Hendricks"/>
    <x v="0"/>
    <s v="United States"/>
    <s v="Los Angeles"/>
    <x v="1"/>
    <n v="90045"/>
    <s v="West"/>
    <s v="TEC-PH-10004922"/>
    <x v="2"/>
    <x v="7"/>
    <x v="1067"/>
    <n v="160.77600000000001"/>
    <n v="3"/>
    <x v="2"/>
    <n v="10.048500000000004"/>
  </r>
  <r>
    <n v="1660"/>
    <x v="803"/>
    <x v="3"/>
    <x v="505"/>
    <d v="2014-11-07T00:00:00"/>
    <x v="1"/>
    <x v="514"/>
    <s v="Michelle Moray"/>
    <x v="0"/>
    <s v="United States"/>
    <s v="Seattle"/>
    <x v="4"/>
    <n v="98115"/>
    <s v="West"/>
    <s v="OFF-BI-10004330"/>
    <x v="1"/>
    <x v="8"/>
    <x v="795"/>
    <n v="88.751999999999995"/>
    <n v="3"/>
    <x v="2"/>
    <n v="27.734999999999996"/>
  </r>
  <r>
    <n v="1661"/>
    <x v="803"/>
    <x v="3"/>
    <x v="505"/>
    <d v="2014-11-07T00:00:00"/>
    <x v="1"/>
    <x v="514"/>
    <s v="Michelle Moray"/>
    <x v="0"/>
    <s v="United States"/>
    <s v="Seattle"/>
    <x v="4"/>
    <n v="98115"/>
    <s v="West"/>
    <s v="OFF-BI-10002072"/>
    <x v="1"/>
    <x v="8"/>
    <x v="830"/>
    <n v="13.904"/>
    <n v="2"/>
    <x v="2"/>
    <n v="5.2139999999999995"/>
  </r>
  <r>
    <n v="1662"/>
    <x v="804"/>
    <x v="3"/>
    <x v="504"/>
    <d v="2014-05-07T00:00:00"/>
    <x v="1"/>
    <x v="425"/>
    <s v="Quincy Jones"/>
    <x v="1"/>
    <s v="United States"/>
    <s v="Philadelphia"/>
    <x v="9"/>
    <n v="19143"/>
    <s v="East"/>
    <s v="TEC-PH-10002549"/>
    <x v="2"/>
    <x v="7"/>
    <x v="928"/>
    <n v="677.57999999999993"/>
    <n v="5"/>
    <x v="10"/>
    <n v="-158.10199999999998"/>
  </r>
  <r>
    <n v="1663"/>
    <x v="804"/>
    <x v="3"/>
    <x v="504"/>
    <d v="2014-05-07T00:00:00"/>
    <x v="1"/>
    <x v="425"/>
    <s v="Quincy Jones"/>
    <x v="1"/>
    <s v="United States"/>
    <s v="Philadelphia"/>
    <x v="9"/>
    <n v="19143"/>
    <s v="East"/>
    <s v="OFF-BI-10002353"/>
    <x v="1"/>
    <x v="8"/>
    <x v="1068"/>
    <n v="13.896000000000001"/>
    <n v="3"/>
    <x v="6"/>
    <n v="-9.2639999999999993"/>
  </r>
  <r>
    <n v="1664"/>
    <x v="805"/>
    <x v="0"/>
    <x v="390"/>
    <d v="2013-11-27T00:00:00"/>
    <x v="0"/>
    <x v="515"/>
    <s v="Neola Schneider"/>
    <x v="0"/>
    <s v="United States"/>
    <s v="Dallas"/>
    <x v="5"/>
    <n v="75217"/>
    <s v="Central"/>
    <s v="OFF-ST-10001325"/>
    <x v="1"/>
    <x v="4"/>
    <x v="466"/>
    <n v="41.92"/>
    <n v="5"/>
    <x v="2"/>
    <n v="3.6679999999999993"/>
  </r>
  <r>
    <n v="1665"/>
    <x v="805"/>
    <x v="0"/>
    <x v="390"/>
    <d v="2013-11-27T00:00:00"/>
    <x v="0"/>
    <x v="515"/>
    <s v="Neola Schneider"/>
    <x v="0"/>
    <s v="United States"/>
    <s v="Dallas"/>
    <x v="5"/>
    <n v="75217"/>
    <s v="Central"/>
    <s v="TEC-AC-10002049"/>
    <x v="2"/>
    <x v="11"/>
    <x v="688"/>
    <n v="297.57600000000002"/>
    <n v="3"/>
    <x v="2"/>
    <n v="-7.4394000000000347"/>
  </r>
  <r>
    <n v="1666"/>
    <x v="805"/>
    <x v="0"/>
    <x v="390"/>
    <d v="2013-11-27T00:00:00"/>
    <x v="0"/>
    <x v="515"/>
    <s v="Neola Schneider"/>
    <x v="0"/>
    <s v="United States"/>
    <s v="Dallas"/>
    <x v="5"/>
    <n v="75217"/>
    <s v="Central"/>
    <s v="OFF-FA-10002676"/>
    <x v="1"/>
    <x v="13"/>
    <x v="1069"/>
    <n v="4.3440000000000003"/>
    <n v="3"/>
    <x v="2"/>
    <n v="0.86879999999999979"/>
  </r>
  <r>
    <n v="1667"/>
    <x v="805"/>
    <x v="0"/>
    <x v="390"/>
    <d v="2013-11-27T00:00:00"/>
    <x v="0"/>
    <x v="515"/>
    <s v="Neola Schneider"/>
    <x v="0"/>
    <s v="United States"/>
    <s v="Dallas"/>
    <x v="5"/>
    <n v="75217"/>
    <s v="Central"/>
    <s v="TEC-AC-10003023"/>
    <x v="2"/>
    <x v="11"/>
    <x v="1070"/>
    <n v="94.992000000000004"/>
    <n v="2"/>
    <x v="2"/>
    <n v="-2.374800000000004"/>
  </r>
  <r>
    <n v="1668"/>
    <x v="805"/>
    <x v="0"/>
    <x v="390"/>
    <d v="2013-11-27T00:00:00"/>
    <x v="0"/>
    <x v="515"/>
    <s v="Neola Schneider"/>
    <x v="0"/>
    <s v="United States"/>
    <s v="Dallas"/>
    <x v="5"/>
    <n v="75217"/>
    <s v="Central"/>
    <s v="OFF-PA-10000167"/>
    <x v="1"/>
    <x v="10"/>
    <x v="1071"/>
    <n v="74.352000000000004"/>
    <n v="3"/>
    <x v="2"/>
    <n v="23.234999999999992"/>
  </r>
  <r>
    <n v="1669"/>
    <x v="805"/>
    <x v="0"/>
    <x v="390"/>
    <d v="2013-11-27T00:00:00"/>
    <x v="0"/>
    <x v="515"/>
    <s v="Neola Schneider"/>
    <x v="0"/>
    <s v="United States"/>
    <s v="Dallas"/>
    <x v="5"/>
    <n v="75217"/>
    <s v="Central"/>
    <s v="OFF-AR-10003405"/>
    <x v="1"/>
    <x v="6"/>
    <x v="622"/>
    <n v="14.04"/>
    <n v="3"/>
    <x v="2"/>
    <n v="1.5794999999999986"/>
  </r>
  <r>
    <n v="1670"/>
    <x v="806"/>
    <x v="1"/>
    <x v="553"/>
    <d v="2012-01-15T00:00:00"/>
    <x v="1"/>
    <x v="462"/>
    <s v="Michael Moore"/>
    <x v="0"/>
    <s v="United States"/>
    <s v="New York City"/>
    <x v="15"/>
    <n v="10011"/>
    <s v="East"/>
    <s v="FUR-TA-10001889"/>
    <x v="0"/>
    <x v="3"/>
    <x v="406"/>
    <n v="1018.1039999999999"/>
    <n v="4"/>
    <x v="10"/>
    <n v="-373.3048"/>
  </r>
  <r>
    <n v="1671"/>
    <x v="807"/>
    <x v="3"/>
    <x v="15"/>
    <d v="2014-10-27T00:00:00"/>
    <x v="1"/>
    <x v="502"/>
    <s v="Rick Duston"/>
    <x v="0"/>
    <s v="United States"/>
    <s v="Houston"/>
    <x v="5"/>
    <n v="77095"/>
    <s v="Central"/>
    <s v="TEC-PH-10002185"/>
    <x v="2"/>
    <x v="7"/>
    <x v="1072"/>
    <n v="16.68"/>
    <n v="3"/>
    <x v="2"/>
    <n v="5.2125000000000004"/>
  </r>
  <r>
    <n v="1672"/>
    <x v="808"/>
    <x v="0"/>
    <x v="554"/>
    <d v="2013-03-26T00:00:00"/>
    <x v="2"/>
    <x v="516"/>
    <s v="Robert Barroso"/>
    <x v="1"/>
    <s v="United States"/>
    <s v="North Las Vegas"/>
    <x v="33"/>
    <n v="89031"/>
    <s v="West"/>
    <s v="TEC-AC-10001013"/>
    <x v="2"/>
    <x v="11"/>
    <x v="813"/>
    <n v="58.58"/>
    <n v="2"/>
    <x v="0"/>
    <n v="19.331399999999995"/>
  </r>
  <r>
    <n v="1673"/>
    <x v="809"/>
    <x v="3"/>
    <x v="445"/>
    <d v="2014-07-08T00:00:00"/>
    <x v="1"/>
    <x v="361"/>
    <s v="Rob Dowd"/>
    <x v="0"/>
    <s v="United States"/>
    <s v="Plano"/>
    <x v="5"/>
    <n v="75023"/>
    <s v="Central"/>
    <s v="TEC-PH-10002726"/>
    <x v="2"/>
    <x v="7"/>
    <x v="66"/>
    <n v="167.96800000000002"/>
    <n v="4"/>
    <x v="2"/>
    <n v="62.988"/>
  </r>
  <r>
    <n v="1674"/>
    <x v="810"/>
    <x v="1"/>
    <x v="555"/>
    <d v="2012-12-12T00:00:00"/>
    <x v="2"/>
    <x v="517"/>
    <s v="Shaun Weien"/>
    <x v="0"/>
    <s v="United States"/>
    <s v="Suffolk"/>
    <x v="17"/>
    <n v="23434"/>
    <s v="South"/>
    <s v="OFF-LA-10003930"/>
    <x v="1"/>
    <x v="2"/>
    <x v="503"/>
    <n v="196.62"/>
    <n v="2"/>
    <x v="0"/>
    <n v="96.343800000000002"/>
  </r>
  <r>
    <n v="1675"/>
    <x v="811"/>
    <x v="1"/>
    <x v="14"/>
    <d v="2012-09-21T00:00:00"/>
    <x v="1"/>
    <x v="245"/>
    <s v="Sylvia Foulston"/>
    <x v="1"/>
    <s v="United States"/>
    <s v="Houston"/>
    <x v="5"/>
    <n v="77041"/>
    <s v="Central"/>
    <s v="FUR-FU-10003535"/>
    <x v="0"/>
    <x v="5"/>
    <x v="888"/>
    <n v="21.936000000000003"/>
    <n v="2"/>
    <x v="7"/>
    <n v="-10.419600000000003"/>
  </r>
  <r>
    <n v="1676"/>
    <x v="811"/>
    <x v="1"/>
    <x v="14"/>
    <d v="2012-09-21T00:00:00"/>
    <x v="1"/>
    <x v="245"/>
    <s v="Sylvia Foulston"/>
    <x v="1"/>
    <s v="United States"/>
    <s v="Houston"/>
    <x v="5"/>
    <n v="77041"/>
    <s v="Central"/>
    <s v="OFF-BI-10000088"/>
    <x v="1"/>
    <x v="8"/>
    <x v="1025"/>
    <n v="6.5879999999999992"/>
    <n v="3"/>
    <x v="3"/>
    <n v="-10.211400000000005"/>
  </r>
  <r>
    <n v="1677"/>
    <x v="812"/>
    <x v="0"/>
    <x v="556"/>
    <d v="2013-05-25T00:00:00"/>
    <x v="1"/>
    <x v="518"/>
    <s v="Eric Barreto"/>
    <x v="0"/>
    <s v="United States"/>
    <s v="San Francisco"/>
    <x v="1"/>
    <n v="94110"/>
    <s v="West"/>
    <s v="OFF-ST-10000604"/>
    <x v="1"/>
    <x v="4"/>
    <x v="54"/>
    <n v="104.28"/>
    <n v="3"/>
    <x v="0"/>
    <n v="26.069999999999993"/>
  </r>
  <r>
    <n v="1678"/>
    <x v="812"/>
    <x v="0"/>
    <x v="556"/>
    <d v="2013-05-25T00:00:00"/>
    <x v="1"/>
    <x v="518"/>
    <s v="Eric Barreto"/>
    <x v="0"/>
    <s v="United States"/>
    <s v="San Francisco"/>
    <x v="1"/>
    <n v="94110"/>
    <s v="West"/>
    <s v="OFF-PA-10004040"/>
    <x v="1"/>
    <x v="10"/>
    <x v="99"/>
    <n v="17.940000000000001"/>
    <n v="3"/>
    <x v="0"/>
    <n v="8.7906000000000013"/>
  </r>
  <r>
    <n v="1679"/>
    <x v="813"/>
    <x v="2"/>
    <x v="557"/>
    <d v="2011-09-13T00:00:00"/>
    <x v="1"/>
    <x v="115"/>
    <s v="Sean Braxton"/>
    <x v="1"/>
    <s v="United States"/>
    <s v="Philadelphia"/>
    <x v="9"/>
    <n v="19134"/>
    <s v="East"/>
    <s v="OFF-ST-10002344"/>
    <x v="1"/>
    <x v="4"/>
    <x v="856"/>
    <n v="64.784000000000006"/>
    <n v="1"/>
    <x v="2"/>
    <n v="-14.576399999999996"/>
  </r>
  <r>
    <n v="1680"/>
    <x v="813"/>
    <x v="2"/>
    <x v="557"/>
    <d v="2011-09-13T00:00:00"/>
    <x v="1"/>
    <x v="115"/>
    <s v="Sean Braxton"/>
    <x v="1"/>
    <s v="United States"/>
    <s v="Philadelphia"/>
    <x v="9"/>
    <n v="19134"/>
    <s v="East"/>
    <s v="TEC-PH-10003589"/>
    <x v="2"/>
    <x v="7"/>
    <x v="818"/>
    <n v="32.381999999999998"/>
    <n v="3"/>
    <x v="10"/>
    <n v="4.3175999999999988"/>
  </r>
  <r>
    <n v="1681"/>
    <x v="813"/>
    <x v="2"/>
    <x v="557"/>
    <d v="2011-09-13T00:00:00"/>
    <x v="1"/>
    <x v="115"/>
    <s v="Sean Braxton"/>
    <x v="1"/>
    <s v="United States"/>
    <s v="Philadelphia"/>
    <x v="9"/>
    <n v="19134"/>
    <s v="East"/>
    <s v="FUR-FU-10000758"/>
    <x v="0"/>
    <x v="5"/>
    <x v="1073"/>
    <n v="42.368000000000002"/>
    <n v="2"/>
    <x v="2"/>
    <n v="8.4735999999999958"/>
  </r>
  <r>
    <n v="1682"/>
    <x v="813"/>
    <x v="2"/>
    <x v="557"/>
    <d v="2011-09-13T00:00:00"/>
    <x v="1"/>
    <x v="115"/>
    <s v="Sean Braxton"/>
    <x v="1"/>
    <s v="United States"/>
    <s v="Philadelphia"/>
    <x v="9"/>
    <n v="19134"/>
    <s v="East"/>
    <s v="TEC-MA-10004679"/>
    <x v="2"/>
    <x v="15"/>
    <x v="1074"/>
    <n v="399.54"/>
    <n v="4"/>
    <x v="6"/>
    <n v="-559.35599999999988"/>
  </r>
  <r>
    <n v="1683"/>
    <x v="814"/>
    <x v="0"/>
    <x v="321"/>
    <d v="2013-10-02T00:00:00"/>
    <x v="0"/>
    <x v="519"/>
    <s v="Pamela Stobb"/>
    <x v="0"/>
    <s v="United States"/>
    <s v="Los Angeles"/>
    <x v="1"/>
    <n v="90008"/>
    <s v="West"/>
    <s v="OFF-PA-10000176"/>
    <x v="1"/>
    <x v="10"/>
    <x v="634"/>
    <n v="18.97"/>
    <n v="1"/>
    <x v="0"/>
    <n v="9.105599999999999"/>
  </r>
  <r>
    <n v="1684"/>
    <x v="815"/>
    <x v="0"/>
    <x v="77"/>
    <d v="2013-11-13T00:00:00"/>
    <x v="1"/>
    <x v="118"/>
    <s v="Claudia Bergmann"/>
    <x v="1"/>
    <s v="United States"/>
    <s v="San Francisco"/>
    <x v="1"/>
    <n v="94110"/>
    <s v="West"/>
    <s v="FUR-FU-10002597"/>
    <x v="0"/>
    <x v="5"/>
    <x v="621"/>
    <n v="14.82"/>
    <n v="3"/>
    <x v="0"/>
    <n v="6.224400000000001"/>
  </r>
  <r>
    <n v="1685"/>
    <x v="816"/>
    <x v="3"/>
    <x v="558"/>
    <d v="2014-04-28T00:00:00"/>
    <x v="2"/>
    <x v="460"/>
    <s v="Damala Kotsonis"/>
    <x v="1"/>
    <s v="United States"/>
    <s v="Philadelphia"/>
    <x v="9"/>
    <n v="19143"/>
    <s v="East"/>
    <s v="OFF-AP-10002495"/>
    <x v="1"/>
    <x v="9"/>
    <x v="1075"/>
    <n v="99.28"/>
    <n v="2"/>
    <x v="2"/>
    <n v="12.409999999999989"/>
  </r>
  <r>
    <n v="1686"/>
    <x v="816"/>
    <x v="3"/>
    <x v="558"/>
    <d v="2014-04-28T00:00:00"/>
    <x v="2"/>
    <x v="460"/>
    <s v="Damala Kotsonis"/>
    <x v="1"/>
    <s v="United States"/>
    <s v="Philadelphia"/>
    <x v="9"/>
    <n v="19143"/>
    <s v="East"/>
    <s v="OFF-BI-10002813"/>
    <x v="1"/>
    <x v="8"/>
    <x v="905"/>
    <n v="1.1880000000000002"/>
    <n v="2"/>
    <x v="6"/>
    <n v="-0.98999999999999977"/>
  </r>
  <r>
    <n v="1687"/>
    <x v="816"/>
    <x v="3"/>
    <x v="558"/>
    <d v="2014-04-28T00:00:00"/>
    <x v="2"/>
    <x v="460"/>
    <s v="Damala Kotsonis"/>
    <x v="1"/>
    <s v="United States"/>
    <s v="Philadelphia"/>
    <x v="9"/>
    <n v="19143"/>
    <s v="East"/>
    <s v="OFF-BI-10002414"/>
    <x v="1"/>
    <x v="8"/>
    <x v="1076"/>
    <n v="7.5180000000000007"/>
    <n v="2"/>
    <x v="6"/>
    <n v="-5.7637999999999998"/>
  </r>
  <r>
    <n v="1688"/>
    <x v="817"/>
    <x v="3"/>
    <x v="389"/>
    <d v="2014-12-13T00:00:00"/>
    <x v="2"/>
    <x v="497"/>
    <s v="Anthony Witt"/>
    <x v="0"/>
    <s v="United States"/>
    <s v="Philadelphia"/>
    <x v="9"/>
    <n v="19140"/>
    <s v="East"/>
    <s v="OFF-PA-10000788"/>
    <x v="1"/>
    <x v="10"/>
    <x v="731"/>
    <n v="10.368000000000002"/>
    <n v="2"/>
    <x v="2"/>
    <n v="3.6288"/>
  </r>
  <r>
    <n v="1689"/>
    <x v="817"/>
    <x v="3"/>
    <x v="389"/>
    <d v="2014-12-13T00:00:00"/>
    <x v="2"/>
    <x v="497"/>
    <s v="Anthony Witt"/>
    <x v="0"/>
    <s v="United States"/>
    <s v="Philadelphia"/>
    <x v="9"/>
    <n v="19140"/>
    <s v="East"/>
    <s v="FUR-FU-10004306"/>
    <x v="0"/>
    <x v="5"/>
    <x v="616"/>
    <n v="310.88000000000005"/>
    <n v="2"/>
    <x v="2"/>
    <n v="23.315999999999988"/>
  </r>
  <r>
    <n v="1690"/>
    <x v="818"/>
    <x v="2"/>
    <x v="559"/>
    <d v="2011-08-20T00:00:00"/>
    <x v="1"/>
    <x v="59"/>
    <s v="Troy Staebel"/>
    <x v="0"/>
    <s v="United States"/>
    <s v="Philadelphia"/>
    <x v="9"/>
    <n v="19143"/>
    <s v="East"/>
    <s v="FUR-TA-10001539"/>
    <x v="0"/>
    <x v="3"/>
    <x v="10"/>
    <n v="853.09199999999987"/>
    <n v="6"/>
    <x v="10"/>
    <n v="-227.49120000000016"/>
  </r>
  <r>
    <n v="1691"/>
    <x v="819"/>
    <x v="3"/>
    <x v="34"/>
    <d v="2014-12-16T00:00:00"/>
    <x v="1"/>
    <x v="520"/>
    <s v="Herbert Flentye"/>
    <x v="0"/>
    <s v="United States"/>
    <s v="Indianapolis"/>
    <x v="14"/>
    <n v="46203"/>
    <s v="Central"/>
    <s v="OFF-PA-10000575"/>
    <x v="1"/>
    <x v="10"/>
    <x v="1050"/>
    <n v="33.450000000000003"/>
    <n v="5"/>
    <x v="0"/>
    <n v="15.387"/>
  </r>
  <r>
    <n v="1692"/>
    <x v="819"/>
    <x v="3"/>
    <x v="34"/>
    <d v="2014-12-16T00:00:00"/>
    <x v="1"/>
    <x v="520"/>
    <s v="Herbert Flentye"/>
    <x v="0"/>
    <s v="United States"/>
    <s v="Indianapolis"/>
    <x v="14"/>
    <n v="46203"/>
    <s v="Central"/>
    <s v="OFF-BI-10004182"/>
    <x v="1"/>
    <x v="8"/>
    <x v="73"/>
    <n v="10.4"/>
    <n v="5"/>
    <x v="0"/>
    <n v="5.0960000000000001"/>
  </r>
  <r>
    <n v="1693"/>
    <x v="820"/>
    <x v="0"/>
    <x v="560"/>
    <d v="2013-03-20T00:00:00"/>
    <x v="1"/>
    <x v="521"/>
    <s v="Henia Zydlo"/>
    <x v="0"/>
    <s v="United States"/>
    <s v="Columbus"/>
    <x v="24"/>
    <n v="43229"/>
    <s v="East"/>
    <s v="FUR-FU-10004020"/>
    <x v="0"/>
    <x v="5"/>
    <x v="488"/>
    <n v="21.880000000000003"/>
    <n v="5"/>
    <x v="2"/>
    <n v="6.2904999999999998"/>
  </r>
  <r>
    <n v="1694"/>
    <x v="821"/>
    <x v="0"/>
    <x v="190"/>
    <d v="2013-06-30T00:00:00"/>
    <x v="0"/>
    <x v="437"/>
    <s v="Alejandro Ballentine"/>
    <x v="2"/>
    <s v="United States"/>
    <s v="Plano"/>
    <x v="5"/>
    <n v="75023"/>
    <s v="Central"/>
    <s v="TEC-AC-10003133"/>
    <x v="2"/>
    <x v="11"/>
    <x v="1077"/>
    <n v="13.616"/>
    <n v="2"/>
    <x v="2"/>
    <n v="3.5742000000000012"/>
  </r>
  <r>
    <n v="1695"/>
    <x v="822"/>
    <x v="1"/>
    <x v="12"/>
    <d v="2012-09-28T00:00:00"/>
    <x v="0"/>
    <x v="285"/>
    <s v="Phillina Ober"/>
    <x v="2"/>
    <s v="United States"/>
    <s v="Bayonne"/>
    <x v="30"/>
    <n v="7002"/>
    <s v="East"/>
    <s v="TEC-AC-10002006"/>
    <x v="2"/>
    <x v="11"/>
    <x v="1078"/>
    <n v="63.96"/>
    <n v="4"/>
    <x v="0"/>
    <n v="19.827599999999997"/>
  </r>
  <r>
    <n v="1696"/>
    <x v="822"/>
    <x v="1"/>
    <x v="12"/>
    <d v="2012-09-28T00:00:00"/>
    <x v="0"/>
    <x v="285"/>
    <s v="Phillina Ober"/>
    <x v="2"/>
    <s v="United States"/>
    <s v="Bayonne"/>
    <x v="30"/>
    <n v="7002"/>
    <s v="East"/>
    <s v="OFF-BI-10003314"/>
    <x v="1"/>
    <x v="8"/>
    <x v="305"/>
    <n v="14.46"/>
    <n v="3"/>
    <x v="0"/>
    <n v="7.0853999999999999"/>
  </r>
  <r>
    <n v="1697"/>
    <x v="822"/>
    <x v="1"/>
    <x v="12"/>
    <d v="2012-09-28T00:00:00"/>
    <x v="0"/>
    <x v="285"/>
    <s v="Phillina Ober"/>
    <x v="2"/>
    <s v="United States"/>
    <s v="Bayonne"/>
    <x v="30"/>
    <n v="7002"/>
    <s v="East"/>
    <s v="TEC-PH-10002726"/>
    <x v="2"/>
    <x v="7"/>
    <x v="66"/>
    <n v="104.98"/>
    <n v="2"/>
    <x v="0"/>
    <n v="52.49"/>
  </r>
  <r>
    <n v="1698"/>
    <x v="823"/>
    <x v="1"/>
    <x v="17"/>
    <d v="2012-12-31T00:00:00"/>
    <x v="1"/>
    <x v="151"/>
    <s v="Arthur Gainer"/>
    <x v="0"/>
    <s v="United States"/>
    <s v="Los Angeles"/>
    <x v="1"/>
    <n v="90008"/>
    <s v="West"/>
    <s v="OFF-AP-10000240"/>
    <x v="1"/>
    <x v="9"/>
    <x v="644"/>
    <n v="106.96"/>
    <n v="2"/>
    <x v="0"/>
    <n v="31.018399999999986"/>
  </r>
  <r>
    <n v="1699"/>
    <x v="823"/>
    <x v="1"/>
    <x v="17"/>
    <d v="2012-12-31T00:00:00"/>
    <x v="1"/>
    <x v="151"/>
    <s v="Arthur Gainer"/>
    <x v="0"/>
    <s v="United States"/>
    <s v="Los Angeles"/>
    <x v="1"/>
    <n v="90008"/>
    <s v="West"/>
    <s v="OFF-LA-10002381"/>
    <x v="1"/>
    <x v="2"/>
    <x v="1079"/>
    <n v="21.560000000000002"/>
    <n v="7"/>
    <x v="0"/>
    <n v="10.348799999999999"/>
  </r>
  <r>
    <n v="1700"/>
    <x v="824"/>
    <x v="2"/>
    <x v="561"/>
    <d v="2011-06-07T00:00:00"/>
    <x v="0"/>
    <x v="56"/>
    <s v="Steven Cartwright"/>
    <x v="0"/>
    <s v="United States"/>
    <s v="Seattle"/>
    <x v="4"/>
    <n v="98115"/>
    <s v="West"/>
    <s v="FUR-TA-10004086"/>
    <x v="0"/>
    <x v="3"/>
    <x v="824"/>
    <n v="515.88"/>
    <n v="6"/>
    <x v="0"/>
    <n v="113.49359999999999"/>
  </r>
  <r>
    <n v="1701"/>
    <x v="825"/>
    <x v="1"/>
    <x v="562"/>
    <d v="2012-07-15T00:00:00"/>
    <x v="0"/>
    <x v="444"/>
    <s v="Natalie DeCherney"/>
    <x v="0"/>
    <s v="United States"/>
    <s v="New York City"/>
    <x v="15"/>
    <n v="10035"/>
    <s v="East"/>
    <s v="OFF-BI-10000320"/>
    <x v="1"/>
    <x v="8"/>
    <x v="768"/>
    <n v="11.808"/>
    <n v="2"/>
    <x v="2"/>
    <n v="4.2804000000000002"/>
  </r>
  <r>
    <n v="1702"/>
    <x v="825"/>
    <x v="1"/>
    <x v="562"/>
    <d v="2012-07-15T00:00:00"/>
    <x v="0"/>
    <x v="444"/>
    <s v="Natalie DeCherney"/>
    <x v="0"/>
    <s v="United States"/>
    <s v="New York City"/>
    <x v="15"/>
    <n v="10035"/>
    <s v="East"/>
    <s v="FUR-CH-10000595"/>
    <x v="0"/>
    <x v="1"/>
    <x v="463"/>
    <n v="1931.04"/>
    <n v="9"/>
    <x v="9"/>
    <n v="321.83999999999992"/>
  </r>
  <r>
    <n v="1703"/>
    <x v="825"/>
    <x v="1"/>
    <x v="562"/>
    <d v="2012-07-15T00:00:00"/>
    <x v="0"/>
    <x v="444"/>
    <s v="Natalie DeCherney"/>
    <x v="0"/>
    <s v="United States"/>
    <s v="New York City"/>
    <x v="15"/>
    <n v="10035"/>
    <s v="East"/>
    <s v="OFF-PA-10000349"/>
    <x v="1"/>
    <x v="10"/>
    <x v="33"/>
    <n v="9.9600000000000009"/>
    <n v="2"/>
    <x v="0"/>
    <n v="4.6812000000000005"/>
  </r>
  <r>
    <n v="1704"/>
    <x v="826"/>
    <x v="2"/>
    <x v="563"/>
    <d v="2011-02-07T00:00:00"/>
    <x v="1"/>
    <x v="522"/>
    <s v="Cynthia Delaney"/>
    <x v="2"/>
    <s v="United States"/>
    <s v="San Diego"/>
    <x v="1"/>
    <n v="92037"/>
    <s v="West"/>
    <s v="OFF-FA-10001843"/>
    <x v="1"/>
    <x v="13"/>
    <x v="33"/>
    <n v="12.350000000000001"/>
    <n v="5"/>
    <x v="0"/>
    <n v="5.8045"/>
  </r>
  <r>
    <n v="1705"/>
    <x v="827"/>
    <x v="0"/>
    <x v="387"/>
    <d v="2013-03-09T00:00:00"/>
    <x v="3"/>
    <x v="310"/>
    <s v="Patrick Gardner"/>
    <x v="0"/>
    <s v="United States"/>
    <s v="Glendale"/>
    <x v="16"/>
    <n v="85301"/>
    <s v="West"/>
    <s v="OFF-BI-10003676"/>
    <x v="1"/>
    <x v="8"/>
    <x v="816"/>
    <n v="9.7020000000000017"/>
    <n v="3"/>
    <x v="6"/>
    <n v="-7.1147999999999989"/>
  </r>
  <r>
    <n v="1706"/>
    <x v="828"/>
    <x v="1"/>
    <x v="6"/>
    <d v="2012-11-26T00:00:00"/>
    <x v="1"/>
    <x v="5"/>
    <s v="Irene Maddox"/>
    <x v="0"/>
    <s v="United States"/>
    <s v="Philadelphia"/>
    <x v="9"/>
    <n v="19120"/>
    <s v="East"/>
    <s v="OFF-BI-10003638"/>
    <x v="1"/>
    <x v="8"/>
    <x v="607"/>
    <n v="11.610000000000003"/>
    <n v="2"/>
    <x v="6"/>
    <n v="-9.2880000000000003"/>
  </r>
  <r>
    <n v="1707"/>
    <x v="829"/>
    <x v="3"/>
    <x v="505"/>
    <d v="2014-11-06T00:00:00"/>
    <x v="1"/>
    <x v="523"/>
    <s v="Jamie Kunitz"/>
    <x v="0"/>
    <s v="United States"/>
    <s v="San Francisco"/>
    <x v="1"/>
    <n v="94122"/>
    <s v="West"/>
    <s v="OFF-LA-10003077"/>
    <x v="1"/>
    <x v="2"/>
    <x v="1080"/>
    <n v="43.86"/>
    <n v="6"/>
    <x v="0"/>
    <n v="20.614199999999997"/>
  </r>
  <r>
    <n v="1708"/>
    <x v="829"/>
    <x v="3"/>
    <x v="505"/>
    <d v="2014-11-06T00:00:00"/>
    <x v="1"/>
    <x v="523"/>
    <s v="Jamie Kunitz"/>
    <x v="0"/>
    <s v="United States"/>
    <s v="San Francisco"/>
    <x v="1"/>
    <n v="94122"/>
    <s v="West"/>
    <s v="TEC-PH-10003505"/>
    <x v="2"/>
    <x v="7"/>
    <x v="901"/>
    <n v="148.47999999999999"/>
    <n v="2"/>
    <x v="2"/>
    <n v="16.703999999999986"/>
  </r>
  <r>
    <n v="1709"/>
    <x v="829"/>
    <x v="3"/>
    <x v="505"/>
    <d v="2014-11-06T00:00:00"/>
    <x v="1"/>
    <x v="523"/>
    <s v="Jamie Kunitz"/>
    <x v="0"/>
    <s v="United States"/>
    <s v="San Francisco"/>
    <x v="1"/>
    <n v="94122"/>
    <s v="West"/>
    <s v="OFF-PA-10003424"/>
    <x v="1"/>
    <x v="10"/>
    <x v="1081"/>
    <n v="7.42"/>
    <n v="2"/>
    <x v="0"/>
    <n v="3.71"/>
  </r>
  <r>
    <n v="1710"/>
    <x v="829"/>
    <x v="3"/>
    <x v="505"/>
    <d v="2014-11-06T00:00:00"/>
    <x v="1"/>
    <x v="523"/>
    <s v="Jamie Kunitz"/>
    <x v="0"/>
    <s v="United States"/>
    <s v="San Francisco"/>
    <x v="1"/>
    <n v="94122"/>
    <s v="West"/>
    <s v="FUR-CH-10003061"/>
    <x v="0"/>
    <x v="1"/>
    <x v="51"/>
    <n v="71.992000000000004"/>
    <n v="1"/>
    <x v="2"/>
    <n v="-0.89990000000001302"/>
  </r>
  <r>
    <n v="1711"/>
    <x v="829"/>
    <x v="3"/>
    <x v="505"/>
    <d v="2014-11-06T00:00:00"/>
    <x v="1"/>
    <x v="523"/>
    <s v="Jamie Kunitz"/>
    <x v="0"/>
    <s v="United States"/>
    <s v="San Francisco"/>
    <x v="1"/>
    <n v="94122"/>
    <s v="West"/>
    <s v="OFF-AR-10003514"/>
    <x v="1"/>
    <x v="6"/>
    <x v="180"/>
    <n v="19.899999999999999"/>
    <n v="5"/>
    <x v="0"/>
    <n v="6.5669999999999984"/>
  </r>
  <r>
    <n v="1712"/>
    <x v="829"/>
    <x v="3"/>
    <x v="505"/>
    <d v="2014-11-06T00:00:00"/>
    <x v="1"/>
    <x v="523"/>
    <s v="Jamie Kunitz"/>
    <x v="0"/>
    <s v="United States"/>
    <s v="San Francisco"/>
    <x v="1"/>
    <n v="94122"/>
    <s v="West"/>
    <s v="OFF-AP-10002684"/>
    <x v="1"/>
    <x v="9"/>
    <x v="165"/>
    <n v="1702.12"/>
    <n v="14"/>
    <x v="0"/>
    <n v="510.63599999999985"/>
  </r>
  <r>
    <n v="1713"/>
    <x v="830"/>
    <x v="1"/>
    <x v="564"/>
    <d v="2012-02-04T00:00:00"/>
    <x v="1"/>
    <x v="187"/>
    <s v="Jeremy Pistek"/>
    <x v="0"/>
    <s v="United States"/>
    <s v="Houston"/>
    <x v="5"/>
    <n v="77070"/>
    <s v="Central"/>
    <s v="OFF-PA-10004405"/>
    <x v="1"/>
    <x v="10"/>
    <x v="1082"/>
    <n v="14.303999999999998"/>
    <n v="6"/>
    <x v="2"/>
    <n v="5.0064000000000002"/>
  </r>
  <r>
    <n v="1714"/>
    <x v="831"/>
    <x v="3"/>
    <x v="565"/>
    <d v="2014-09-14T00:00:00"/>
    <x v="0"/>
    <x v="514"/>
    <s v="Michelle Moray"/>
    <x v="0"/>
    <s v="United States"/>
    <s v="Chicago"/>
    <x v="10"/>
    <n v="60610"/>
    <s v="Central"/>
    <s v="FUR-TA-10004289"/>
    <x v="0"/>
    <x v="3"/>
    <x v="187"/>
    <n v="765.625"/>
    <n v="7"/>
    <x v="5"/>
    <n v="-566.5625"/>
  </r>
  <r>
    <n v="1715"/>
    <x v="832"/>
    <x v="3"/>
    <x v="566"/>
    <d v="2014-10-14T00:00:00"/>
    <x v="1"/>
    <x v="290"/>
    <s v="Debra Catini"/>
    <x v="0"/>
    <s v="United States"/>
    <s v="San Francisco"/>
    <x v="1"/>
    <n v="94110"/>
    <s v="West"/>
    <s v="FUR-BO-10003965"/>
    <x v="0"/>
    <x v="0"/>
    <x v="1083"/>
    <n v="307.666"/>
    <n v="2"/>
    <x v="11"/>
    <n v="-14.478399999999979"/>
  </r>
  <r>
    <n v="1716"/>
    <x v="833"/>
    <x v="0"/>
    <x v="567"/>
    <d v="2013-05-05T00:00:00"/>
    <x v="1"/>
    <x v="252"/>
    <s v="John Lee"/>
    <x v="0"/>
    <s v="United States"/>
    <s v="New York City"/>
    <x v="15"/>
    <n v="10011"/>
    <s v="East"/>
    <s v="OFF-BI-10003314"/>
    <x v="1"/>
    <x v="8"/>
    <x v="305"/>
    <n v="7.7120000000000006"/>
    <n v="2"/>
    <x v="2"/>
    <n v="2.7956000000000003"/>
  </r>
  <r>
    <n v="1717"/>
    <x v="834"/>
    <x v="0"/>
    <x v="288"/>
    <d v="2013-05-25T00:00:00"/>
    <x v="1"/>
    <x v="202"/>
    <s v="Bradley Nguyen"/>
    <x v="0"/>
    <s v="United States"/>
    <s v="New York City"/>
    <x v="15"/>
    <n v="10011"/>
    <s v="East"/>
    <s v="OFF-AP-10001563"/>
    <x v="1"/>
    <x v="9"/>
    <x v="530"/>
    <n v="242.89999999999998"/>
    <n v="5"/>
    <x v="0"/>
    <n v="70.440999999999974"/>
  </r>
  <r>
    <n v="1718"/>
    <x v="834"/>
    <x v="0"/>
    <x v="288"/>
    <d v="2013-05-25T00:00:00"/>
    <x v="1"/>
    <x v="202"/>
    <s v="Bradley Nguyen"/>
    <x v="0"/>
    <s v="United States"/>
    <s v="New York City"/>
    <x v="15"/>
    <n v="10011"/>
    <s v="East"/>
    <s v="OFF-ST-10004123"/>
    <x v="1"/>
    <x v="4"/>
    <x v="72"/>
    <n v="454.90000000000003"/>
    <n v="5"/>
    <x v="0"/>
    <n v="0"/>
  </r>
  <r>
    <n v="1719"/>
    <x v="834"/>
    <x v="0"/>
    <x v="288"/>
    <d v="2013-05-25T00:00:00"/>
    <x v="1"/>
    <x v="202"/>
    <s v="Bradley Nguyen"/>
    <x v="0"/>
    <s v="United States"/>
    <s v="New York City"/>
    <x v="15"/>
    <n v="10011"/>
    <s v="East"/>
    <s v="FUR-FU-10002088"/>
    <x v="0"/>
    <x v="5"/>
    <x v="1084"/>
    <n v="35.92"/>
    <n v="4"/>
    <x v="0"/>
    <n v="15.086400000000001"/>
  </r>
  <r>
    <n v="1720"/>
    <x v="834"/>
    <x v="0"/>
    <x v="288"/>
    <d v="2013-05-25T00:00:00"/>
    <x v="1"/>
    <x v="202"/>
    <s v="Bradley Nguyen"/>
    <x v="0"/>
    <s v="United States"/>
    <s v="New York City"/>
    <x v="15"/>
    <n v="10011"/>
    <s v="East"/>
    <s v="FUR-FU-10000010"/>
    <x v="0"/>
    <x v="5"/>
    <x v="522"/>
    <n v="39.76"/>
    <n v="8"/>
    <x v="0"/>
    <n v="12.325599999999998"/>
  </r>
  <r>
    <n v="1721"/>
    <x v="834"/>
    <x v="0"/>
    <x v="288"/>
    <d v="2013-05-25T00:00:00"/>
    <x v="1"/>
    <x v="202"/>
    <s v="Bradley Nguyen"/>
    <x v="0"/>
    <s v="United States"/>
    <s v="New York City"/>
    <x v="15"/>
    <n v="10011"/>
    <s v="East"/>
    <s v="OFF-BI-10002824"/>
    <x v="1"/>
    <x v="8"/>
    <x v="523"/>
    <n v="47.744"/>
    <n v="4"/>
    <x v="2"/>
    <n v="14.919999999999995"/>
  </r>
  <r>
    <n v="1722"/>
    <x v="835"/>
    <x v="1"/>
    <x v="139"/>
    <d v="2012-12-25T00:00:00"/>
    <x v="1"/>
    <x v="44"/>
    <s v="Katherine Ducich"/>
    <x v="0"/>
    <s v="United States"/>
    <s v="Chicago"/>
    <x v="10"/>
    <n v="60623"/>
    <s v="Central"/>
    <s v="TEC-PH-10001061"/>
    <x v="2"/>
    <x v="7"/>
    <x v="822"/>
    <n v="159.98400000000001"/>
    <n v="2"/>
    <x v="2"/>
    <n v="11.998799999999996"/>
  </r>
  <r>
    <n v="1723"/>
    <x v="835"/>
    <x v="1"/>
    <x v="139"/>
    <d v="2012-12-25T00:00:00"/>
    <x v="1"/>
    <x v="44"/>
    <s v="Katherine Ducich"/>
    <x v="0"/>
    <s v="United States"/>
    <s v="Chicago"/>
    <x v="10"/>
    <n v="60623"/>
    <s v="Central"/>
    <s v="TEC-AC-10000736"/>
    <x v="2"/>
    <x v="11"/>
    <x v="1085"/>
    <n v="255.96799999999999"/>
    <n v="4"/>
    <x v="2"/>
    <n v="51.193599999999996"/>
  </r>
  <r>
    <n v="1724"/>
    <x v="835"/>
    <x v="1"/>
    <x v="139"/>
    <d v="2012-12-25T00:00:00"/>
    <x v="1"/>
    <x v="44"/>
    <s v="Katherine Ducich"/>
    <x v="0"/>
    <s v="United States"/>
    <s v="Chicago"/>
    <x v="10"/>
    <n v="60623"/>
    <s v="Central"/>
    <s v="FUR-BO-10003966"/>
    <x v="0"/>
    <x v="0"/>
    <x v="1086"/>
    <n v="359.05799999999994"/>
    <n v="3"/>
    <x v="4"/>
    <n v="-71.811600000000027"/>
  </r>
  <r>
    <n v="1725"/>
    <x v="836"/>
    <x v="1"/>
    <x v="546"/>
    <d v="2012-12-20T00:00:00"/>
    <x v="2"/>
    <x v="271"/>
    <s v="Jay Kimmel"/>
    <x v="0"/>
    <s v="United States"/>
    <s v="Philadelphia"/>
    <x v="9"/>
    <n v="19143"/>
    <s v="East"/>
    <s v="OFF-AP-10000828"/>
    <x v="1"/>
    <x v="9"/>
    <x v="1087"/>
    <n v="434.35199999999998"/>
    <n v="3"/>
    <x v="2"/>
    <n v="43.43519999999998"/>
  </r>
  <r>
    <n v="1726"/>
    <x v="836"/>
    <x v="1"/>
    <x v="546"/>
    <d v="2012-12-20T00:00:00"/>
    <x v="2"/>
    <x v="271"/>
    <s v="Jay Kimmel"/>
    <x v="0"/>
    <s v="United States"/>
    <s v="Philadelphia"/>
    <x v="9"/>
    <n v="19143"/>
    <s v="East"/>
    <s v="OFF-AP-10002906"/>
    <x v="1"/>
    <x v="9"/>
    <x v="1088"/>
    <n v="3.5520000000000005"/>
    <n v="2"/>
    <x v="2"/>
    <n v="0.44399999999999973"/>
  </r>
  <r>
    <n v="1727"/>
    <x v="836"/>
    <x v="1"/>
    <x v="546"/>
    <d v="2012-12-20T00:00:00"/>
    <x v="2"/>
    <x v="271"/>
    <s v="Jay Kimmel"/>
    <x v="0"/>
    <s v="United States"/>
    <s v="Philadelphia"/>
    <x v="9"/>
    <n v="19143"/>
    <s v="East"/>
    <s v="OFF-AP-10003860"/>
    <x v="1"/>
    <x v="9"/>
    <x v="1089"/>
    <n v="88.832000000000008"/>
    <n v="4"/>
    <x v="2"/>
    <n v="7.7728000000000002"/>
  </r>
  <r>
    <n v="1728"/>
    <x v="837"/>
    <x v="3"/>
    <x v="568"/>
    <d v="2014-05-05T00:00:00"/>
    <x v="0"/>
    <x v="524"/>
    <s v="Filia McAdams"/>
    <x v="1"/>
    <s v="United States"/>
    <s v="Dublin"/>
    <x v="24"/>
    <n v="43017"/>
    <s v="East"/>
    <s v="FUR-TA-10001307"/>
    <x v="0"/>
    <x v="3"/>
    <x v="1090"/>
    <n v="1048.3499999999999"/>
    <n v="5"/>
    <x v="10"/>
    <n v="-69.889999999999986"/>
  </r>
  <r>
    <n v="1729"/>
    <x v="838"/>
    <x v="0"/>
    <x v="569"/>
    <d v="2013-02-07T00:00:00"/>
    <x v="3"/>
    <x v="244"/>
    <s v="Christina Anderson"/>
    <x v="0"/>
    <s v="United States"/>
    <s v="Springfield"/>
    <x v="17"/>
    <n v="22153"/>
    <s v="South"/>
    <s v="TEC-AC-10003063"/>
    <x v="2"/>
    <x v="11"/>
    <x v="1052"/>
    <n v="100"/>
    <n v="4"/>
    <x v="0"/>
    <n v="21"/>
  </r>
  <r>
    <n v="1730"/>
    <x v="838"/>
    <x v="0"/>
    <x v="569"/>
    <d v="2013-02-07T00:00:00"/>
    <x v="3"/>
    <x v="244"/>
    <s v="Christina Anderson"/>
    <x v="0"/>
    <s v="United States"/>
    <s v="Springfield"/>
    <x v="17"/>
    <n v="22153"/>
    <s v="South"/>
    <s v="OFF-LA-10001045"/>
    <x v="1"/>
    <x v="2"/>
    <x v="701"/>
    <n v="7.83"/>
    <n v="3"/>
    <x v="0"/>
    <n v="3.6017999999999999"/>
  </r>
  <r>
    <n v="1731"/>
    <x v="839"/>
    <x v="2"/>
    <x v="450"/>
    <d v="2011-10-03T00:00:00"/>
    <x v="1"/>
    <x v="470"/>
    <s v="Keith Dawkins"/>
    <x v="1"/>
    <s v="United States"/>
    <s v="Fayetteville"/>
    <x v="3"/>
    <n v="28314"/>
    <s v="South"/>
    <s v="OFF-PA-10001457"/>
    <x v="1"/>
    <x v="10"/>
    <x v="1091"/>
    <n v="96.256"/>
    <n v="8"/>
    <x v="2"/>
    <n v="31.283199999999987"/>
  </r>
  <r>
    <n v="1732"/>
    <x v="839"/>
    <x v="2"/>
    <x v="450"/>
    <d v="2011-10-03T00:00:00"/>
    <x v="1"/>
    <x v="470"/>
    <s v="Keith Dawkins"/>
    <x v="1"/>
    <s v="United States"/>
    <s v="Fayetteville"/>
    <x v="3"/>
    <n v="28314"/>
    <s v="South"/>
    <s v="OFF-PA-10001804"/>
    <x v="1"/>
    <x v="10"/>
    <x v="128"/>
    <n v="10.688000000000001"/>
    <n v="2"/>
    <x v="2"/>
    <n v="3.7407999999999997"/>
  </r>
  <r>
    <n v="1733"/>
    <x v="840"/>
    <x v="0"/>
    <x v="212"/>
    <d v="2013-07-15T00:00:00"/>
    <x v="1"/>
    <x v="109"/>
    <s v="Logan Haushalter"/>
    <x v="0"/>
    <s v="United States"/>
    <s v="Dallas"/>
    <x v="5"/>
    <n v="75081"/>
    <s v="Central"/>
    <s v="OFF-ST-10000689"/>
    <x v="1"/>
    <x v="4"/>
    <x v="421"/>
    <n v="338.04"/>
    <n v="3"/>
    <x v="2"/>
    <n v="-33.804000000000002"/>
  </r>
  <r>
    <n v="1734"/>
    <x v="840"/>
    <x v="0"/>
    <x v="212"/>
    <d v="2013-07-15T00:00:00"/>
    <x v="1"/>
    <x v="109"/>
    <s v="Logan Haushalter"/>
    <x v="0"/>
    <s v="United States"/>
    <s v="Dallas"/>
    <x v="5"/>
    <n v="75081"/>
    <s v="Central"/>
    <s v="OFF-AR-10002135"/>
    <x v="1"/>
    <x v="6"/>
    <x v="278"/>
    <n v="154.24"/>
    <n v="4"/>
    <x v="2"/>
    <n v="17.351999999999975"/>
  </r>
  <r>
    <n v="1735"/>
    <x v="841"/>
    <x v="3"/>
    <x v="570"/>
    <d v="2014-08-02T00:00:00"/>
    <x v="0"/>
    <x v="165"/>
    <s v="Anna Gayman"/>
    <x v="0"/>
    <s v="United States"/>
    <s v="Jacksonville"/>
    <x v="3"/>
    <n v="28540"/>
    <s v="South"/>
    <s v="OFF-AP-10002082"/>
    <x v="1"/>
    <x v="9"/>
    <x v="1092"/>
    <n v="34.848000000000006"/>
    <n v="2"/>
    <x v="2"/>
    <n v="6.5339999999999971"/>
  </r>
  <r>
    <n v="1736"/>
    <x v="841"/>
    <x v="3"/>
    <x v="570"/>
    <d v="2014-08-02T00:00:00"/>
    <x v="0"/>
    <x v="165"/>
    <s v="Anna Gayman"/>
    <x v="0"/>
    <s v="United States"/>
    <s v="Jacksonville"/>
    <x v="3"/>
    <n v="28540"/>
    <s v="South"/>
    <s v="TEC-PH-10003442"/>
    <x v="2"/>
    <x v="7"/>
    <x v="879"/>
    <n v="22"/>
    <n v="5"/>
    <x v="2"/>
    <n v="1.375"/>
  </r>
  <r>
    <n v="1737"/>
    <x v="841"/>
    <x v="3"/>
    <x v="570"/>
    <d v="2014-08-02T00:00:00"/>
    <x v="0"/>
    <x v="165"/>
    <s v="Anna Gayman"/>
    <x v="0"/>
    <s v="United States"/>
    <s v="Jacksonville"/>
    <x v="3"/>
    <n v="28540"/>
    <s v="South"/>
    <s v="OFF-AR-10002833"/>
    <x v="1"/>
    <x v="6"/>
    <x v="6"/>
    <n v="4.3680000000000003"/>
    <n v="3"/>
    <x v="2"/>
    <n v="0.3822000000000001"/>
  </r>
  <r>
    <n v="1738"/>
    <x v="842"/>
    <x v="1"/>
    <x v="37"/>
    <d v="2012-09-09T00:00:00"/>
    <x v="1"/>
    <x v="106"/>
    <s v="David Bremer"/>
    <x v="1"/>
    <s v="United States"/>
    <s v="San Francisco"/>
    <x v="1"/>
    <n v="94122"/>
    <s v="West"/>
    <s v="OFF-ST-10001325"/>
    <x v="1"/>
    <x v="4"/>
    <x v="466"/>
    <n v="31.44"/>
    <n v="3"/>
    <x v="0"/>
    <n v="8.4888000000000012"/>
  </r>
  <r>
    <n v="1739"/>
    <x v="842"/>
    <x v="1"/>
    <x v="37"/>
    <d v="2012-09-09T00:00:00"/>
    <x v="1"/>
    <x v="106"/>
    <s v="David Bremer"/>
    <x v="1"/>
    <s v="United States"/>
    <s v="San Francisco"/>
    <x v="1"/>
    <n v="94122"/>
    <s v="West"/>
    <s v="TEC-AC-10003038"/>
    <x v="2"/>
    <x v="11"/>
    <x v="1024"/>
    <n v="17.899999999999999"/>
    <n v="2"/>
    <x v="0"/>
    <n v="3.400999999999998"/>
  </r>
  <r>
    <n v="1740"/>
    <x v="842"/>
    <x v="1"/>
    <x v="37"/>
    <d v="2012-09-09T00:00:00"/>
    <x v="1"/>
    <x v="106"/>
    <s v="David Bremer"/>
    <x v="1"/>
    <s v="United States"/>
    <s v="San Francisco"/>
    <x v="1"/>
    <n v="94122"/>
    <s v="West"/>
    <s v="TEC-AC-10003590"/>
    <x v="2"/>
    <x v="11"/>
    <x v="1093"/>
    <n v="129.44999999999999"/>
    <n v="5"/>
    <x v="0"/>
    <n v="46.601999999999997"/>
  </r>
  <r>
    <n v="1741"/>
    <x v="843"/>
    <x v="2"/>
    <x v="128"/>
    <d v="2011-08-16T00:00:00"/>
    <x v="1"/>
    <x v="525"/>
    <s v="Emily Ducich"/>
    <x v="2"/>
    <s v="United States"/>
    <s v="San Diego"/>
    <x v="1"/>
    <n v="92037"/>
    <s v="West"/>
    <s v="OFF-LA-10000262"/>
    <x v="1"/>
    <x v="2"/>
    <x v="932"/>
    <n v="20.88"/>
    <n v="8"/>
    <x v="0"/>
    <n v="9.6047999999999991"/>
  </r>
  <r>
    <n v="1742"/>
    <x v="844"/>
    <x v="3"/>
    <x v="505"/>
    <d v="2014-11-04T00:00:00"/>
    <x v="1"/>
    <x v="498"/>
    <s v="Mick Crebagga"/>
    <x v="0"/>
    <s v="United States"/>
    <s v="Philadelphia"/>
    <x v="9"/>
    <n v="19140"/>
    <s v="East"/>
    <s v="OFF-PA-10004355"/>
    <x v="1"/>
    <x v="10"/>
    <x v="1094"/>
    <n v="20.736000000000004"/>
    <n v="4"/>
    <x v="2"/>
    <n v="7.2576000000000001"/>
  </r>
  <r>
    <n v="1743"/>
    <x v="844"/>
    <x v="3"/>
    <x v="505"/>
    <d v="2014-11-04T00:00:00"/>
    <x v="1"/>
    <x v="498"/>
    <s v="Mick Crebagga"/>
    <x v="0"/>
    <s v="United States"/>
    <s v="Philadelphia"/>
    <x v="9"/>
    <n v="19140"/>
    <s v="East"/>
    <s v="FUR-FU-10004415"/>
    <x v="0"/>
    <x v="5"/>
    <x v="1054"/>
    <n v="7.168000000000001"/>
    <n v="2"/>
    <x v="2"/>
    <n v="0.98559999999999937"/>
  </r>
  <r>
    <n v="1744"/>
    <x v="844"/>
    <x v="3"/>
    <x v="505"/>
    <d v="2014-11-04T00:00:00"/>
    <x v="1"/>
    <x v="498"/>
    <s v="Mick Crebagga"/>
    <x v="0"/>
    <s v="United States"/>
    <s v="Philadelphia"/>
    <x v="9"/>
    <n v="19140"/>
    <s v="East"/>
    <s v="OFF-ST-10002486"/>
    <x v="1"/>
    <x v="4"/>
    <x v="693"/>
    <n v="11.168000000000001"/>
    <n v="2"/>
    <x v="2"/>
    <n v="-2.5128000000000008"/>
  </r>
  <r>
    <n v="1745"/>
    <x v="844"/>
    <x v="3"/>
    <x v="505"/>
    <d v="2014-11-04T00:00:00"/>
    <x v="1"/>
    <x v="498"/>
    <s v="Mick Crebagga"/>
    <x v="0"/>
    <s v="United States"/>
    <s v="Philadelphia"/>
    <x v="9"/>
    <n v="19140"/>
    <s v="East"/>
    <s v="TEC-AC-10001142"/>
    <x v="2"/>
    <x v="11"/>
    <x v="546"/>
    <n v="442.40000000000003"/>
    <n v="7"/>
    <x v="2"/>
    <n v="-55.300000000000068"/>
  </r>
  <r>
    <n v="1746"/>
    <x v="845"/>
    <x v="2"/>
    <x v="571"/>
    <d v="2011-06-09T00:00:00"/>
    <x v="2"/>
    <x v="298"/>
    <s v="Bryan Mills"/>
    <x v="0"/>
    <s v="United States"/>
    <s v="Rochester"/>
    <x v="15"/>
    <n v="14609"/>
    <s v="East"/>
    <s v="OFF-AR-10002656"/>
    <x v="1"/>
    <x v="6"/>
    <x v="157"/>
    <n v="13.36"/>
    <n v="2"/>
    <x v="0"/>
    <n v="4.9431999999999992"/>
  </r>
  <r>
    <n v="1747"/>
    <x v="846"/>
    <x v="0"/>
    <x v="572"/>
    <d v="2013-08-18T00:00:00"/>
    <x v="0"/>
    <x v="191"/>
    <s v="Erin Mull"/>
    <x v="0"/>
    <s v="United States"/>
    <s v="Jacksonville"/>
    <x v="3"/>
    <n v="28540"/>
    <s v="South"/>
    <s v="OFF-BI-10000138"/>
    <x v="1"/>
    <x v="8"/>
    <x v="600"/>
    <n v="11.232000000000001"/>
    <n v="8"/>
    <x v="6"/>
    <n v="-8.2367999999999988"/>
  </r>
  <r>
    <n v="1748"/>
    <x v="846"/>
    <x v="0"/>
    <x v="572"/>
    <d v="2013-08-18T00:00:00"/>
    <x v="0"/>
    <x v="191"/>
    <s v="Erin Mull"/>
    <x v="0"/>
    <s v="United States"/>
    <s v="Jacksonville"/>
    <x v="3"/>
    <n v="28540"/>
    <s v="South"/>
    <s v="OFF-PA-10004947"/>
    <x v="1"/>
    <x v="10"/>
    <x v="33"/>
    <n v="10.272000000000002"/>
    <n v="3"/>
    <x v="2"/>
    <n v="3.2099999999999982"/>
  </r>
  <r>
    <n v="1749"/>
    <x v="847"/>
    <x v="2"/>
    <x v="573"/>
    <d v="2011-04-29T00:00:00"/>
    <x v="1"/>
    <x v="526"/>
    <s v="Dianna Arnett"/>
    <x v="2"/>
    <s v="United States"/>
    <s v="Houston"/>
    <x v="5"/>
    <n v="77095"/>
    <s v="Central"/>
    <s v="OFF-PA-10003543"/>
    <x v="1"/>
    <x v="10"/>
    <x v="716"/>
    <n v="10.368000000000002"/>
    <n v="2"/>
    <x v="2"/>
    <n v="3.6288"/>
  </r>
  <r>
    <n v="1750"/>
    <x v="847"/>
    <x v="2"/>
    <x v="573"/>
    <d v="2011-04-29T00:00:00"/>
    <x v="1"/>
    <x v="526"/>
    <s v="Dianna Arnett"/>
    <x v="2"/>
    <s v="United States"/>
    <s v="Houston"/>
    <x v="5"/>
    <n v="77095"/>
    <s v="Central"/>
    <s v="OFF-AR-10002221"/>
    <x v="1"/>
    <x v="6"/>
    <x v="1008"/>
    <n v="6.24"/>
    <n v="3"/>
    <x v="2"/>
    <n v="0.54600000000000071"/>
  </r>
  <r>
    <n v="1751"/>
    <x v="848"/>
    <x v="1"/>
    <x v="6"/>
    <d v="2012-11-27T00:00:00"/>
    <x v="1"/>
    <x v="246"/>
    <s v="Meg O'Connel"/>
    <x v="2"/>
    <s v="United States"/>
    <s v="San Antonio"/>
    <x v="5"/>
    <n v="78207"/>
    <s v="Central"/>
    <s v="FUR-TA-10004607"/>
    <x v="0"/>
    <x v="3"/>
    <x v="1095"/>
    <n v="206.96200000000002"/>
    <n v="2"/>
    <x v="4"/>
    <n v="-32.522600000000011"/>
  </r>
  <r>
    <n v="1752"/>
    <x v="849"/>
    <x v="3"/>
    <x v="336"/>
    <d v="2014-10-18T00:00:00"/>
    <x v="2"/>
    <x v="527"/>
    <s v="Joni Wasserman"/>
    <x v="0"/>
    <s v="United States"/>
    <s v="Oakland"/>
    <x v="1"/>
    <n v="94601"/>
    <s v="West"/>
    <s v="FUR-FU-10001918"/>
    <x v="0"/>
    <x v="5"/>
    <x v="280"/>
    <n v="9.4600000000000009"/>
    <n v="2"/>
    <x v="0"/>
    <n v="3.6894000000000009"/>
  </r>
  <r>
    <n v="1753"/>
    <x v="850"/>
    <x v="3"/>
    <x v="574"/>
    <d v="2014-12-06T00:00:00"/>
    <x v="2"/>
    <x v="100"/>
    <s v="Victoria Wilson"/>
    <x v="1"/>
    <s v="United States"/>
    <s v="San Francisco"/>
    <x v="1"/>
    <n v="94122"/>
    <s v="West"/>
    <s v="OFF-ST-10004340"/>
    <x v="1"/>
    <x v="4"/>
    <x v="809"/>
    <n v="559.62"/>
    <n v="9"/>
    <x v="0"/>
    <n v="151.09740000000002"/>
  </r>
  <r>
    <n v="1754"/>
    <x v="850"/>
    <x v="3"/>
    <x v="574"/>
    <d v="2014-12-06T00:00:00"/>
    <x v="2"/>
    <x v="100"/>
    <s v="Victoria Wilson"/>
    <x v="1"/>
    <s v="United States"/>
    <s v="San Francisco"/>
    <x v="1"/>
    <n v="94122"/>
    <s v="West"/>
    <s v="OFF-PA-10004475"/>
    <x v="1"/>
    <x v="10"/>
    <x v="1063"/>
    <n v="109.92"/>
    <n v="2"/>
    <x v="0"/>
    <n v="53.860799999999998"/>
  </r>
  <r>
    <n v="1755"/>
    <x v="850"/>
    <x v="3"/>
    <x v="574"/>
    <d v="2014-12-06T00:00:00"/>
    <x v="2"/>
    <x v="100"/>
    <s v="Victoria Wilson"/>
    <x v="1"/>
    <s v="United States"/>
    <s v="San Francisco"/>
    <x v="1"/>
    <n v="94122"/>
    <s v="West"/>
    <s v="OFF-PA-10003893"/>
    <x v="1"/>
    <x v="10"/>
    <x v="1096"/>
    <n v="8.56"/>
    <n v="2"/>
    <x v="0"/>
    <n v="3.8519999999999994"/>
  </r>
  <r>
    <n v="1756"/>
    <x v="851"/>
    <x v="1"/>
    <x v="575"/>
    <d v="2012-12-11T00:00:00"/>
    <x v="0"/>
    <x v="499"/>
    <s v="Tonja Turnell"/>
    <x v="2"/>
    <s v="United States"/>
    <s v="Fort Worth"/>
    <x v="5"/>
    <n v="76106"/>
    <s v="Central"/>
    <s v="OFF-PA-10000100"/>
    <x v="1"/>
    <x v="10"/>
    <x v="825"/>
    <n v="360.71199999999999"/>
    <n v="11"/>
    <x v="2"/>
    <n v="130.75810000000001"/>
  </r>
  <r>
    <n v="1757"/>
    <x v="851"/>
    <x v="1"/>
    <x v="575"/>
    <d v="2012-12-11T00:00:00"/>
    <x v="0"/>
    <x v="499"/>
    <s v="Tonja Turnell"/>
    <x v="2"/>
    <s v="United States"/>
    <s v="Fort Worth"/>
    <x v="5"/>
    <n v="76106"/>
    <s v="Central"/>
    <s v="TEC-PH-10001817"/>
    <x v="2"/>
    <x v="7"/>
    <x v="1097"/>
    <n v="1718.4"/>
    <n v="6"/>
    <x v="2"/>
    <n v="150.36000000000013"/>
  </r>
  <r>
    <n v="1758"/>
    <x v="852"/>
    <x v="1"/>
    <x v="562"/>
    <d v="2012-07-15T00:00:00"/>
    <x v="2"/>
    <x v="359"/>
    <s v="Sara Luxemburg"/>
    <x v="2"/>
    <s v="United States"/>
    <s v="Houston"/>
    <x v="5"/>
    <n v="77095"/>
    <s v="Central"/>
    <s v="OFF-BI-10001765"/>
    <x v="1"/>
    <x v="8"/>
    <x v="985"/>
    <n v="41.567999999999991"/>
    <n v="6"/>
    <x v="3"/>
    <n v="-66.508800000000036"/>
  </r>
  <r>
    <n v="1759"/>
    <x v="853"/>
    <x v="2"/>
    <x v="218"/>
    <d v="2011-05-17T00:00:00"/>
    <x v="1"/>
    <x v="528"/>
    <s v="Raymond Messe"/>
    <x v="0"/>
    <s v="United States"/>
    <s v="Houston"/>
    <x v="5"/>
    <n v="77095"/>
    <s v="Central"/>
    <s v="TEC-AC-10001013"/>
    <x v="2"/>
    <x v="11"/>
    <x v="813"/>
    <n v="46.864000000000004"/>
    <n v="2"/>
    <x v="2"/>
    <n v="7.615399999999994"/>
  </r>
  <r>
    <n v="1760"/>
    <x v="854"/>
    <x v="2"/>
    <x v="576"/>
    <d v="2011-01-13T00:00:00"/>
    <x v="1"/>
    <x v="469"/>
    <s v="Mick Brown"/>
    <x v="0"/>
    <s v="United States"/>
    <s v="Philadelphia"/>
    <x v="9"/>
    <n v="19143"/>
    <s v="East"/>
    <s v="OFF-AR-10003478"/>
    <x v="1"/>
    <x v="6"/>
    <x v="355"/>
    <n v="19.536000000000001"/>
    <n v="3"/>
    <x v="2"/>
    <n v="4.8840000000000003"/>
  </r>
  <r>
    <n v="1761"/>
    <x v="855"/>
    <x v="1"/>
    <x v="577"/>
    <d v="2012-09-09T00:00:00"/>
    <x v="1"/>
    <x v="151"/>
    <s v="Arthur Gainer"/>
    <x v="0"/>
    <s v="United States"/>
    <s v="San Diego"/>
    <x v="1"/>
    <n v="92105"/>
    <s v="West"/>
    <s v="FUR-BO-10000330"/>
    <x v="0"/>
    <x v="0"/>
    <x v="1098"/>
    <n v="411.33199999999999"/>
    <n v="4"/>
    <x v="11"/>
    <n v="-4.8391999999999769"/>
  </r>
  <r>
    <n v="1762"/>
    <x v="855"/>
    <x v="1"/>
    <x v="577"/>
    <d v="2012-09-09T00:00:00"/>
    <x v="1"/>
    <x v="151"/>
    <s v="Arthur Gainer"/>
    <x v="0"/>
    <s v="United States"/>
    <s v="San Diego"/>
    <x v="1"/>
    <n v="92105"/>
    <s v="West"/>
    <s v="OFF-BI-10001900"/>
    <x v="1"/>
    <x v="8"/>
    <x v="1099"/>
    <n v="28.752000000000002"/>
    <n v="6"/>
    <x v="2"/>
    <n v="9.7037999999999993"/>
  </r>
  <r>
    <n v="1763"/>
    <x v="855"/>
    <x v="1"/>
    <x v="577"/>
    <d v="2012-09-09T00:00:00"/>
    <x v="1"/>
    <x v="151"/>
    <s v="Arthur Gainer"/>
    <x v="0"/>
    <s v="United States"/>
    <s v="San Diego"/>
    <x v="1"/>
    <n v="92105"/>
    <s v="West"/>
    <s v="FUR-BO-10003159"/>
    <x v="0"/>
    <x v="0"/>
    <x v="1100"/>
    <n v="293.19900000000001"/>
    <n v="3"/>
    <x v="11"/>
    <n v="-20.696400000000025"/>
  </r>
  <r>
    <n v="1764"/>
    <x v="856"/>
    <x v="0"/>
    <x v="578"/>
    <d v="2013-08-09T00:00:00"/>
    <x v="1"/>
    <x v="529"/>
    <s v="Max Ludwig"/>
    <x v="2"/>
    <s v="United States"/>
    <s v="Suffolk"/>
    <x v="17"/>
    <n v="23434"/>
    <s v="South"/>
    <s v="OFF-SU-10002573"/>
    <x v="1"/>
    <x v="14"/>
    <x v="350"/>
    <n v="35.06"/>
    <n v="2"/>
    <x v="0"/>
    <n v="10.517999999999997"/>
  </r>
  <r>
    <n v="1765"/>
    <x v="856"/>
    <x v="0"/>
    <x v="578"/>
    <d v="2013-08-09T00:00:00"/>
    <x v="1"/>
    <x v="529"/>
    <s v="Max Ludwig"/>
    <x v="2"/>
    <s v="United States"/>
    <s v="Suffolk"/>
    <x v="17"/>
    <n v="23434"/>
    <s v="South"/>
    <s v="OFF-LA-10004484"/>
    <x v="1"/>
    <x v="2"/>
    <x v="612"/>
    <n v="4.13"/>
    <n v="1"/>
    <x v="0"/>
    <n v="1.8997999999999999"/>
  </r>
  <r>
    <n v="1766"/>
    <x v="856"/>
    <x v="0"/>
    <x v="578"/>
    <d v="2013-08-09T00:00:00"/>
    <x v="1"/>
    <x v="529"/>
    <s v="Max Ludwig"/>
    <x v="2"/>
    <s v="United States"/>
    <s v="Suffolk"/>
    <x v="17"/>
    <n v="23434"/>
    <s v="South"/>
    <s v="FUR-FU-10001591"/>
    <x v="0"/>
    <x v="5"/>
    <x v="1101"/>
    <n v="109.8"/>
    <n v="9"/>
    <x v="0"/>
    <n v="46.116000000000007"/>
  </r>
  <r>
    <n v="1767"/>
    <x v="856"/>
    <x v="0"/>
    <x v="578"/>
    <d v="2013-08-09T00:00:00"/>
    <x v="1"/>
    <x v="529"/>
    <s v="Max Ludwig"/>
    <x v="2"/>
    <s v="United States"/>
    <s v="Suffolk"/>
    <x v="17"/>
    <n v="23434"/>
    <s v="South"/>
    <s v="OFF-LA-10002034"/>
    <x v="1"/>
    <x v="2"/>
    <x v="1102"/>
    <n v="9.82"/>
    <n v="2"/>
    <x v="0"/>
    <n v="4.8117999999999999"/>
  </r>
  <r>
    <n v="1768"/>
    <x v="857"/>
    <x v="2"/>
    <x v="579"/>
    <d v="2011-03-26T00:00:00"/>
    <x v="1"/>
    <x v="530"/>
    <s v="Craig Carroll"/>
    <x v="0"/>
    <s v="United States"/>
    <s v="Greensboro"/>
    <x v="3"/>
    <n v="27405"/>
    <s v="South"/>
    <s v="OFF-BI-10004410"/>
    <x v="1"/>
    <x v="8"/>
    <x v="48"/>
    <n v="7.644000000000001"/>
    <n v="4"/>
    <x v="6"/>
    <n v="-5.8603999999999985"/>
  </r>
  <r>
    <n v="1769"/>
    <x v="857"/>
    <x v="2"/>
    <x v="579"/>
    <d v="2011-03-26T00:00:00"/>
    <x v="1"/>
    <x v="530"/>
    <s v="Craig Carroll"/>
    <x v="0"/>
    <s v="United States"/>
    <s v="Greensboro"/>
    <x v="3"/>
    <n v="27405"/>
    <s v="South"/>
    <s v="OFF-BI-10002735"/>
    <x v="1"/>
    <x v="8"/>
    <x v="141"/>
    <n v="51.465000000000018"/>
    <n v="5"/>
    <x v="6"/>
    <n v="-39.456499999999991"/>
  </r>
  <r>
    <n v="1770"/>
    <x v="858"/>
    <x v="3"/>
    <x v="580"/>
    <d v="2014-03-09T00:00:00"/>
    <x v="1"/>
    <x v="34"/>
    <s v="Stewart Carmichael"/>
    <x v="1"/>
    <s v="United States"/>
    <s v="Dallas"/>
    <x v="5"/>
    <n v="75081"/>
    <s v="Central"/>
    <s v="OFF-SU-10001935"/>
    <x v="1"/>
    <x v="14"/>
    <x v="33"/>
    <n v="6.9760000000000009"/>
    <n v="4"/>
    <x v="2"/>
    <n v="-1.3952000000000013"/>
  </r>
  <r>
    <n v="1771"/>
    <x v="858"/>
    <x v="3"/>
    <x v="580"/>
    <d v="2014-03-09T00:00:00"/>
    <x v="1"/>
    <x v="34"/>
    <s v="Stewart Carmichael"/>
    <x v="1"/>
    <s v="United States"/>
    <s v="Dallas"/>
    <x v="5"/>
    <n v="75081"/>
    <s v="Central"/>
    <s v="OFF-BI-10003291"/>
    <x v="1"/>
    <x v="8"/>
    <x v="44"/>
    <n v="12.221999999999998"/>
    <n v="7"/>
    <x v="3"/>
    <n v="-20.166300000000007"/>
  </r>
  <r>
    <n v="1772"/>
    <x v="859"/>
    <x v="0"/>
    <x v="581"/>
    <d v="2013-11-30T00:00:00"/>
    <x v="0"/>
    <x v="55"/>
    <s v="Greg Guthrie"/>
    <x v="1"/>
    <s v="United States"/>
    <s v="Chicago"/>
    <x v="10"/>
    <n v="60623"/>
    <s v="Central"/>
    <s v="OFF-ST-10004337"/>
    <x v="1"/>
    <x v="4"/>
    <x v="839"/>
    <n v="97.984000000000009"/>
    <n v="2"/>
    <x v="2"/>
    <n v="-24.496000000000002"/>
  </r>
  <r>
    <n v="1773"/>
    <x v="859"/>
    <x v="0"/>
    <x v="581"/>
    <d v="2013-11-30T00:00:00"/>
    <x v="0"/>
    <x v="55"/>
    <s v="Greg Guthrie"/>
    <x v="1"/>
    <s v="United States"/>
    <s v="Chicago"/>
    <x v="10"/>
    <n v="60623"/>
    <s v="Central"/>
    <s v="TEC-AC-10001266"/>
    <x v="2"/>
    <x v="11"/>
    <x v="196"/>
    <n v="62.400000000000006"/>
    <n v="6"/>
    <x v="2"/>
    <n v="19.499999999999993"/>
  </r>
  <r>
    <n v="1774"/>
    <x v="860"/>
    <x v="2"/>
    <x v="582"/>
    <d v="2011-05-03T00:00:00"/>
    <x v="1"/>
    <x v="501"/>
    <s v="Muhammed Yedwab"/>
    <x v="1"/>
    <s v="United States"/>
    <s v="Baltimore"/>
    <x v="39"/>
    <n v="21215"/>
    <s v="East"/>
    <s v="OFF-BI-10001628"/>
    <x v="1"/>
    <x v="8"/>
    <x v="1103"/>
    <n v="20.86"/>
    <n v="2"/>
    <x v="0"/>
    <n v="9.3869999999999987"/>
  </r>
  <r>
    <n v="1775"/>
    <x v="860"/>
    <x v="2"/>
    <x v="582"/>
    <d v="2011-05-03T00:00:00"/>
    <x v="1"/>
    <x v="501"/>
    <s v="Muhammed Yedwab"/>
    <x v="1"/>
    <s v="United States"/>
    <s v="Baltimore"/>
    <x v="39"/>
    <n v="21215"/>
    <s v="East"/>
    <s v="OFF-ST-10000877"/>
    <x v="1"/>
    <x v="4"/>
    <x v="1104"/>
    <n v="497.61"/>
    <n v="9"/>
    <x v="0"/>
    <n v="129.37860000000001"/>
  </r>
  <r>
    <n v="1776"/>
    <x v="860"/>
    <x v="2"/>
    <x v="582"/>
    <d v="2011-05-03T00:00:00"/>
    <x v="1"/>
    <x v="501"/>
    <s v="Muhammed Yedwab"/>
    <x v="1"/>
    <s v="United States"/>
    <s v="Baltimore"/>
    <x v="39"/>
    <n v="21215"/>
    <s v="East"/>
    <s v="OFF-AR-10004752"/>
    <x v="1"/>
    <x v="6"/>
    <x v="1105"/>
    <n v="5.34"/>
    <n v="2"/>
    <x v="0"/>
    <n v="1.4952000000000001"/>
  </r>
  <r>
    <n v="1777"/>
    <x v="860"/>
    <x v="2"/>
    <x v="582"/>
    <d v="2011-05-03T00:00:00"/>
    <x v="1"/>
    <x v="501"/>
    <s v="Muhammed Yedwab"/>
    <x v="1"/>
    <s v="United States"/>
    <s v="Baltimore"/>
    <x v="39"/>
    <n v="21215"/>
    <s v="East"/>
    <s v="OFF-LA-10000452"/>
    <x v="1"/>
    <x v="2"/>
    <x v="804"/>
    <n v="3.15"/>
    <n v="1"/>
    <x v="0"/>
    <n v="1.512"/>
  </r>
  <r>
    <n v="1778"/>
    <x v="861"/>
    <x v="1"/>
    <x v="27"/>
    <d v="2012-11-28T00:00:00"/>
    <x v="1"/>
    <x v="24"/>
    <s v="Darren Powers"/>
    <x v="0"/>
    <s v="United States"/>
    <s v="Los Angeles"/>
    <x v="1"/>
    <n v="90004"/>
    <s v="West"/>
    <s v="OFF-PA-10000675"/>
    <x v="1"/>
    <x v="10"/>
    <x v="1106"/>
    <n v="368.91"/>
    <n v="9"/>
    <x v="0"/>
    <n v="180.76590000000002"/>
  </r>
  <r>
    <n v="1779"/>
    <x v="861"/>
    <x v="1"/>
    <x v="27"/>
    <d v="2012-11-28T00:00:00"/>
    <x v="1"/>
    <x v="24"/>
    <s v="Darren Powers"/>
    <x v="0"/>
    <s v="United States"/>
    <s v="Los Angeles"/>
    <x v="1"/>
    <n v="90004"/>
    <s v="West"/>
    <s v="OFF-AR-10003045"/>
    <x v="1"/>
    <x v="6"/>
    <x v="420"/>
    <n v="14.7"/>
    <n v="5"/>
    <x v="0"/>
    <n v="6.6150000000000002"/>
  </r>
  <r>
    <n v="1780"/>
    <x v="862"/>
    <x v="0"/>
    <x v="583"/>
    <d v="2013-11-17T00:00:00"/>
    <x v="1"/>
    <x v="420"/>
    <s v="Bryan Davis"/>
    <x v="0"/>
    <s v="United States"/>
    <s v="New York City"/>
    <x v="15"/>
    <n v="10011"/>
    <s v="East"/>
    <s v="TEC-AC-10003447"/>
    <x v="2"/>
    <x v="11"/>
    <x v="798"/>
    <n v="59.97"/>
    <n v="3"/>
    <x v="0"/>
    <n v="14.992499999999996"/>
  </r>
  <r>
    <n v="1781"/>
    <x v="862"/>
    <x v="0"/>
    <x v="583"/>
    <d v="2013-11-17T00:00:00"/>
    <x v="1"/>
    <x v="420"/>
    <s v="Bryan Davis"/>
    <x v="0"/>
    <s v="United States"/>
    <s v="New York City"/>
    <x v="15"/>
    <n v="10011"/>
    <s v="East"/>
    <s v="OFF-ST-10002276"/>
    <x v="1"/>
    <x v="4"/>
    <x v="223"/>
    <n v="83.36"/>
    <n v="1"/>
    <x v="0"/>
    <n v="20.840000000000003"/>
  </r>
  <r>
    <n v="1782"/>
    <x v="863"/>
    <x v="1"/>
    <x v="584"/>
    <d v="2012-07-13T00:00:00"/>
    <x v="1"/>
    <x v="118"/>
    <s v="Claudia Bergmann"/>
    <x v="1"/>
    <s v="United States"/>
    <s v="Franklin"/>
    <x v="31"/>
    <n v="2038"/>
    <s v="East"/>
    <s v="OFF-PA-10001609"/>
    <x v="1"/>
    <x v="10"/>
    <x v="1107"/>
    <n v="6.58"/>
    <n v="2"/>
    <x v="0"/>
    <n v="3.0267999999999997"/>
  </r>
  <r>
    <n v="1783"/>
    <x v="863"/>
    <x v="1"/>
    <x v="584"/>
    <d v="2012-07-13T00:00:00"/>
    <x v="1"/>
    <x v="118"/>
    <s v="Claudia Bergmann"/>
    <x v="1"/>
    <s v="United States"/>
    <s v="Franklin"/>
    <x v="31"/>
    <n v="2038"/>
    <s v="East"/>
    <s v="OFF-BI-10001597"/>
    <x v="1"/>
    <x v="8"/>
    <x v="790"/>
    <n v="122.94"/>
    <n v="3"/>
    <x v="0"/>
    <n v="59.011199999999988"/>
  </r>
  <r>
    <n v="1784"/>
    <x v="864"/>
    <x v="3"/>
    <x v="585"/>
    <d v="2014-09-27T00:00:00"/>
    <x v="1"/>
    <x v="531"/>
    <s v="Jim Epp"/>
    <x v="1"/>
    <s v="United States"/>
    <s v="Milwaukee"/>
    <x v="6"/>
    <n v="53209"/>
    <s v="Central"/>
    <s v="OFF-PA-10004475"/>
    <x v="1"/>
    <x v="10"/>
    <x v="1063"/>
    <n v="219.84"/>
    <n v="4"/>
    <x v="0"/>
    <n v="107.7216"/>
  </r>
  <r>
    <n v="1785"/>
    <x v="864"/>
    <x v="3"/>
    <x v="585"/>
    <d v="2014-09-27T00:00:00"/>
    <x v="1"/>
    <x v="531"/>
    <s v="Jim Epp"/>
    <x v="1"/>
    <s v="United States"/>
    <s v="Milwaukee"/>
    <x v="6"/>
    <n v="53209"/>
    <s v="Central"/>
    <s v="TEC-AC-10004510"/>
    <x v="2"/>
    <x v="11"/>
    <x v="944"/>
    <n v="98.16"/>
    <n v="6"/>
    <x v="0"/>
    <n v="9.8159999999999954"/>
  </r>
  <r>
    <n v="1786"/>
    <x v="864"/>
    <x v="3"/>
    <x v="585"/>
    <d v="2014-09-27T00:00:00"/>
    <x v="1"/>
    <x v="531"/>
    <s v="Jim Epp"/>
    <x v="1"/>
    <s v="United States"/>
    <s v="Milwaukee"/>
    <x v="6"/>
    <n v="53209"/>
    <s v="Central"/>
    <s v="OFF-BI-10002976"/>
    <x v="1"/>
    <x v="8"/>
    <x v="849"/>
    <n v="33.04"/>
    <n v="8"/>
    <x v="0"/>
    <n v="15.5288"/>
  </r>
  <r>
    <n v="1787"/>
    <x v="864"/>
    <x v="3"/>
    <x v="585"/>
    <d v="2014-09-27T00:00:00"/>
    <x v="1"/>
    <x v="531"/>
    <s v="Jim Epp"/>
    <x v="1"/>
    <s v="United States"/>
    <s v="Milwaukee"/>
    <x v="6"/>
    <n v="53209"/>
    <s v="Central"/>
    <s v="TEC-PH-10001615"/>
    <x v="2"/>
    <x v="7"/>
    <x v="1108"/>
    <n v="86.97"/>
    <n v="3"/>
    <x v="0"/>
    <n v="25.221299999999989"/>
  </r>
  <r>
    <n v="1788"/>
    <x v="865"/>
    <x v="1"/>
    <x v="586"/>
    <d v="2012-02-19T00:00:00"/>
    <x v="1"/>
    <x v="532"/>
    <s v="Roy Phan"/>
    <x v="1"/>
    <s v="United States"/>
    <s v="Kenosha"/>
    <x v="6"/>
    <n v="53142"/>
    <s v="Central"/>
    <s v="TEC-PH-10001819"/>
    <x v="2"/>
    <x v="7"/>
    <x v="805"/>
    <n v="134.97"/>
    <n v="3"/>
    <x v="0"/>
    <n v="64.785599999999988"/>
  </r>
  <r>
    <n v="1789"/>
    <x v="865"/>
    <x v="1"/>
    <x v="586"/>
    <d v="2012-02-19T00:00:00"/>
    <x v="1"/>
    <x v="532"/>
    <s v="Roy Phan"/>
    <x v="1"/>
    <s v="United States"/>
    <s v="Kenosha"/>
    <x v="6"/>
    <n v="53142"/>
    <s v="Central"/>
    <s v="TEC-PH-10000560"/>
    <x v="2"/>
    <x v="7"/>
    <x v="745"/>
    <n v="699.98"/>
    <n v="2"/>
    <x v="0"/>
    <n v="195.99440000000004"/>
  </r>
  <r>
    <n v="1790"/>
    <x v="865"/>
    <x v="1"/>
    <x v="586"/>
    <d v="2012-02-19T00:00:00"/>
    <x v="1"/>
    <x v="532"/>
    <s v="Roy Phan"/>
    <x v="1"/>
    <s v="United States"/>
    <s v="Kenosha"/>
    <x v="6"/>
    <n v="53142"/>
    <s v="Central"/>
    <s v="TEC-AC-10004568"/>
    <x v="2"/>
    <x v="11"/>
    <x v="1109"/>
    <n v="139.94999999999999"/>
    <n v="5"/>
    <x v="0"/>
    <n v="26.590499999999988"/>
  </r>
  <r>
    <n v="1791"/>
    <x v="866"/>
    <x v="2"/>
    <x v="587"/>
    <d v="2011-10-04T00:00:00"/>
    <x v="1"/>
    <x v="154"/>
    <s v="Russell Applegate"/>
    <x v="0"/>
    <s v="United States"/>
    <s v="New York City"/>
    <x v="15"/>
    <n v="10011"/>
    <s v="East"/>
    <s v="OFF-PA-10004092"/>
    <x v="1"/>
    <x v="10"/>
    <x v="588"/>
    <n v="48.94"/>
    <n v="1"/>
    <x v="0"/>
    <n v="24.47"/>
  </r>
  <r>
    <n v="1792"/>
    <x v="867"/>
    <x v="2"/>
    <x v="588"/>
    <d v="2011-12-03T00:00:00"/>
    <x v="2"/>
    <x v="261"/>
    <s v="Resi Pölking"/>
    <x v="0"/>
    <s v="United States"/>
    <s v="Madison"/>
    <x v="6"/>
    <n v="53711"/>
    <s v="Central"/>
    <s v="FUR-CH-10001854"/>
    <x v="0"/>
    <x v="1"/>
    <x v="1110"/>
    <n v="2807.84"/>
    <n v="8"/>
    <x v="0"/>
    <n v="673.88160000000016"/>
  </r>
  <r>
    <n v="1793"/>
    <x v="867"/>
    <x v="2"/>
    <x v="588"/>
    <d v="2011-12-03T00:00:00"/>
    <x v="2"/>
    <x v="261"/>
    <s v="Resi Pölking"/>
    <x v="0"/>
    <s v="United States"/>
    <s v="Madison"/>
    <x v="6"/>
    <n v="53711"/>
    <s v="Central"/>
    <s v="OFF-AR-10000475"/>
    <x v="1"/>
    <x v="6"/>
    <x v="1111"/>
    <n v="46.64"/>
    <n v="4"/>
    <x v="0"/>
    <n v="12.592800000000004"/>
  </r>
  <r>
    <n v="1794"/>
    <x v="868"/>
    <x v="2"/>
    <x v="589"/>
    <d v="2011-12-13T00:00:00"/>
    <x v="1"/>
    <x v="533"/>
    <s v="Thomas Boland"/>
    <x v="1"/>
    <s v="United States"/>
    <s v="Houston"/>
    <x v="5"/>
    <n v="77041"/>
    <s v="Central"/>
    <s v="OFF-ST-10000777"/>
    <x v="1"/>
    <x v="4"/>
    <x v="117"/>
    <n v="60.415999999999997"/>
    <n v="2"/>
    <x v="2"/>
    <n v="6.0416000000000025"/>
  </r>
  <r>
    <n v="1795"/>
    <x v="869"/>
    <x v="0"/>
    <x v="64"/>
    <d v="2013-09-11T00:00:00"/>
    <x v="1"/>
    <x v="534"/>
    <s v="Brad Eason"/>
    <x v="2"/>
    <s v="United States"/>
    <s v="Olathe"/>
    <x v="41"/>
    <n v="66062"/>
    <s v="Central"/>
    <s v="OFF-AR-10004022"/>
    <x v="1"/>
    <x v="6"/>
    <x v="898"/>
    <n v="107.94"/>
    <n v="3"/>
    <x v="0"/>
    <n v="26.984999999999992"/>
  </r>
  <r>
    <n v="1796"/>
    <x v="870"/>
    <x v="3"/>
    <x v="151"/>
    <d v="2014-08-31T00:00:00"/>
    <x v="2"/>
    <x v="280"/>
    <s v="Mathew Reese"/>
    <x v="2"/>
    <s v="United States"/>
    <s v="New York City"/>
    <x v="15"/>
    <n v="10024"/>
    <s v="East"/>
    <s v="OFF-ST-10002352"/>
    <x v="1"/>
    <x v="4"/>
    <x v="847"/>
    <n v="63.84"/>
    <n v="8"/>
    <x v="0"/>
    <n v="16.598399999999998"/>
  </r>
  <r>
    <n v="1797"/>
    <x v="870"/>
    <x v="3"/>
    <x v="151"/>
    <d v="2014-08-31T00:00:00"/>
    <x v="2"/>
    <x v="280"/>
    <s v="Mathew Reese"/>
    <x v="2"/>
    <s v="United States"/>
    <s v="New York City"/>
    <x v="15"/>
    <n v="10024"/>
    <s v="East"/>
    <s v="TEC-PH-10000455"/>
    <x v="2"/>
    <x v="7"/>
    <x v="1112"/>
    <n v="347.96999999999997"/>
    <n v="3"/>
    <x v="0"/>
    <n v="100.91129999999997"/>
  </r>
  <r>
    <n v="1798"/>
    <x v="870"/>
    <x v="3"/>
    <x v="151"/>
    <d v="2014-08-31T00:00:00"/>
    <x v="2"/>
    <x v="280"/>
    <s v="Mathew Reese"/>
    <x v="2"/>
    <s v="United States"/>
    <s v="New York City"/>
    <x v="15"/>
    <n v="10024"/>
    <s v="East"/>
    <s v="OFF-BI-10003910"/>
    <x v="1"/>
    <x v="8"/>
    <x v="8"/>
    <n v="37.008000000000003"/>
    <n v="6"/>
    <x v="2"/>
    <n v="11.565"/>
  </r>
  <r>
    <n v="1799"/>
    <x v="871"/>
    <x v="0"/>
    <x v="274"/>
    <d v="2013-07-12T00:00:00"/>
    <x v="1"/>
    <x v="528"/>
    <s v="Raymond Messe"/>
    <x v="0"/>
    <s v="United States"/>
    <s v="San Jose"/>
    <x v="1"/>
    <n v="95123"/>
    <s v="West"/>
    <s v="FUR-FU-10003039"/>
    <x v="0"/>
    <x v="5"/>
    <x v="479"/>
    <n v="215.65"/>
    <n v="5"/>
    <x v="0"/>
    <n v="73.320999999999998"/>
  </r>
  <r>
    <n v="1800"/>
    <x v="872"/>
    <x v="0"/>
    <x v="590"/>
    <d v="2013-08-11T00:00:00"/>
    <x v="0"/>
    <x v="535"/>
    <s v="Jill Fjeld"/>
    <x v="0"/>
    <s v="United States"/>
    <s v="Dallas"/>
    <x v="5"/>
    <n v="75081"/>
    <s v="Central"/>
    <s v="OFF-FA-10000585"/>
    <x v="1"/>
    <x v="13"/>
    <x v="202"/>
    <n v="11.168000000000001"/>
    <n v="4"/>
    <x v="2"/>
    <n v="3.6295999999999995"/>
  </r>
  <r>
    <n v="1801"/>
    <x v="872"/>
    <x v="0"/>
    <x v="590"/>
    <d v="2013-08-11T00:00:00"/>
    <x v="0"/>
    <x v="535"/>
    <s v="Jill Fjeld"/>
    <x v="0"/>
    <s v="United States"/>
    <s v="Dallas"/>
    <x v="5"/>
    <n v="75081"/>
    <s v="Central"/>
    <s v="OFF-PA-10001994"/>
    <x v="1"/>
    <x v="10"/>
    <x v="1113"/>
    <n v="53.952000000000005"/>
    <n v="3"/>
    <x v="2"/>
    <n v="17.534399999999998"/>
  </r>
  <r>
    <n v="1802"/>
    <x v="873"/>
    <x v="0"/>
    <x v="373"/>
    <d v="2013-11-20T00:00:00"/>
    <x v="1"/>
    <x v="216"/>
    <s v="Adrian Shami"/>
    <x v="2"/>
    <s v="United States"/>
    <s v="Auburn"/>
    <x v="4"/>
    <n v="98002"/>
    <s v="West"/>
    <s v="FUR-FU-10004270"/>
    <x v="0"/>
    <x v="5"/>
    <x v="989"/>
    <n v="4.18"/>
    <n v="1"/>
    <x v="0"/>
    <n v="1.5047999999999999"/>
  </r>
  <r>
    <n v="1803"/>
    <x v="874"/>
    <x v="3"/>
    <x v="585"/>
    <d v="2014-09-27T00:00:00"/>
    <x v="0"/>
    <x v="350"/>
    <s v="Joseph Airdo"/>
    <x v="0"/>
    <s v="United States"/>
    <s v="Philadelphia"/>
    <x v="9"/>
    <n v="19134"/>
    <s v="East"/>
    <s v="OFF-BI-10002498"/>
    <x v="1"/>
    <x v="8"/>
    <x v="435"/>
    <n v="5.6070000000000011"/>
    <n v="1"/>
    <x v="6"/>
    <n v="-4.2987000000000002"/>
  </r>
  <r>
    <n v="1804"/>
    <x v="874"/>
    <x v="3"/>
    <x v="585"/>
    <d v="2014-09-27T00:00:00"/>
    <x v="0"/>
    <x v="350"/>
    <s v="Joseph Airdo"/>
    <x v="0"/>
    <s v="United States"/>
    <s v="Philadelphia"/>
    <x v="9"/>
    <n v="19134"/>
    <s v="East"/>
    <s v="OFF-SU-10002881"/>
    <x v="1"/>
    <x v="14"/>
    <x v="461"/>
    <n v="4663.7360000000008"/>
    <n v="7"/>
    <x v="2"/>
    <n v="-1049.3406"/>
  </r>
  <r>
    <n v="1805"/>
    <x v="874"/>
    <x v="3"/>
    <x v="585"/>
    <d v="2014-09-27T00:00:00"/>
    <x v="0"/>
    <x v="350"/>
    <s v="Joseph Airdo"/>
    <x v="0"/>
    <s v="United States"/>
    <s v="Philadelphia"/>
    <x v="9"/>
    <n v="19134"/>
    <s v="East"/>
    <s v="TEC-AC-10002926"/>
    <x v="2"/>
    <x v="11"/>
    <x v="1114"/>
    <n v="79.984000000000009"/>
    <n v="2"/>
    <x v="2"/>
    <n v="22.995400000000004"/>
  </r>
  <r>
    <n v="1806"/>
    <x v="875"/>
    <x v="0"/>
    <x v="591"/>
    <d v="2013-12-29T00:00:00"/>
    <x v="2"/>
    <x v="136"/>
    <s v="Grace Kelly"/>
    <x v="1"/>
    <s v="United States"/>
    <s v="Los Angeles"/>
    <x v="1"/>
    <n v="90049"/>
    <s v="West"/>
    <s v="TEC-PH-10002200"/>
    <x v="2"/>
    <x v="7"/>
    <x v="868"/>
    <n v="2575.944"/>
    <n v="7"/>
    <x v="2"/>
    <n v="257.59440000000029"/>
  </r>
  <r>
    <n v="1807"/>
    <x v="875"/>
    <x v="0"/>
    <x v="591"/>
    <d v="2013-12-29T00:00:00"/>
    <x v="2"/>
    <x v="136"/>
    <s v="Grace Kelly"/>
    <x v="1"/>
    <s v="United States"/>
    <s v="Los Angeles"/>
    <x v="1"/>
    <n v="90049"/>
    <s v="West"/>
    <s v="OFF-PA-10002005"/>
    <x v="1"/>
    <x v="10"/>
    <x v="505"/>
    <n v="45.36"/>
    <n v="7"/>
    <x v="0"/>
    <n v="21.772800000000004"/>
  </r>
  <r>
    <n v="1808"/>
    <x v="875"/>
    <x v="0"/>
    <x v="591"/>
    <d v="2013-12-29T00:00:00"/>
    <x v="2"/>
    <x v="136"/>
    <s v="Grace Kelly"/>
    <x v="1"/>
    <s v="United States"/>
    <s v="Los Angeles"/>
    <x v="1"/>
    <n v="90049"/>
    <s v="West"/>
    <s v="TEC-AC-10001465"/>
    <x v="2"/>
    <x v="11"/>
    <x v="473"/>
    <n v="254.24"/>
    <n v="7"/>
    <x v="0"/>
    <n v="76.271999999999977"/>
  </r>
  <r>
    <n v="1809"/>
    <x v="876"/>
    <x v="0"/>
    <x v="592"/>
    <d v="2013-02-13T00:00:00"/>
    <x v="2"/>
    <x v="536"/>
    <s v="Phillip Breyer"/>
    <x v="1"/>
    <s v="United States"/>
    <s v="Tulsa"/>
    <x v="26"/>
    <n v="74133"/>
    <s v="Central"/>
    <s v="TEC-PH-10004897"/>
    <x v="2"/>
    <x v="7"/>
    <x v="1115"/>
    <n v="69.930000000000007"/>
    <n v="7"/>
    <x v="0"/>
    <n v="0.69929999999999914"/>
  </r>
  <r>
    <n v="1810"/>
    <x v="877"/>
    <x v="0"/>
    <x v="248"/>
    <d v="2013-10-30T00:00:00"/>
    <x v="1"/>
    <x v="96"/>
    <s v="Heather Kirkland"/>
    <x v="1"/>
    <s v="United States"/>
    <s v="Chicago"/>
    <x v="10"/>
    <n v="60610"/>
    <s v="Central"/>
    <s v="FUR-FU-10001196"/>
    <x v="0"/>
    <x v="5"/>
    <x v="1116"/>
    <n v="16.155999999999999"/>
    <n v="7"/>
    <x v="7"/>
    <n v="-12.116999999999999"/>
  </r>
  <r>
    <n v="1811"/>
    <x v="877"/>
    <x v="0"/>
    <x v="248"/>
    <d v="2013-10-30T00:00:00"/>
    <x v="1"/>
    <x v="96"/>
    <s v="Heather Kirkland"/>
    <x v="1"/>
    <s v="United States"/>
    <s v="Chicago"/>
    <x v="10"/>
    <n v="60610"/>
    <s v="Central"/>
    <s v="OFF-PA-10000595"/>
    <x v="1"/>
    <x v="10"/>
    <x v="1117"/>
    <n v="54.816000000000003"/>
    <n v="3"/>
    <x v="2"/>
    <n v="17.815199999999997"/>
  </r>
  <r>
    <n v="1812"/>
    <x v="878"/>
    <x v="2"/>
    <x v="3"/>
    <d v="2011-06-11T00:00:00"/>
    <x v="0"/>
    <x v="383"/>
    <s v="Frank Olsen"/>
    <x v="0"/>
    <s v="United States"/>
    <s v="Harrisonburg"/>
    <x v="17"/>
    <n v="22801"/>
    <s v="South"/>
    <s v="FUR-TA-10004534"/>
    <x v="0"/>
    <x v="3"/>
    <x v="121"/>
    <n v="1441.3"/>
    <n v="7"/>
    <x v="0"/>
    <n v="245.0209999999999"/>
  </r>
  <r>
    <n v="1813"/>
    <x v="879"/>
    <x v="3"/>
    <x v="225"/>
    <d v="2014-11-27T00:00:00"/>
    <x v="1"/>
    <x v="537"/>
    <s v="Brian Thompson"/>
    <x v="0"/>
    <s v="United States"/>
    <s v="Newark"/>
    <x v="24"/>
    <n v="43055"/>
    <s v="East"/>
    <s v="FUR-FU-10001861"/>
    <x v="0"/>
    <x v="5"/>
    <x v="272"/>
    <n v="77.599999999999994"/>
    <n v="5"/>
    <x v="2"/>
    <n v="28.129999999999995"/>
  </r>
  <r>
    <n v="1814"/>
    <x v="879"/>
    <x v="3"/>
    <x v="225"/>
    <d v="2014-11-27T00:00:00"/>
    <x v="1"/>
    <x v="537"/>
    <s v="Brian Thompson"/>
    <x v="0"/>
    <s v="United States"/>
    <s v="Newark"/>
    <x v="24"/>
    <n v="43055"/>
    <s v="East"/>
    <s v="FUR-FU-10000206"/>
    <x v="0"/>
    <x v="5"/>
    <x v="392"/>
    <n v="4.6560000000000006"/>
    <n v="2"/>
    <x v="2"/>
    <n v="1.5713999999999997"/>
  </r>
  <r>
    <n v="1815"/>
    <x v="880"/>
    <x v="1"/>
    <x v="471"/>
    <d v="2012-09-18T00:00:00"/>
    <x v="1"/>
    <x v="407"/>
    <s v="Stefania Perrino"/>
    <x v="1"/>
    <s v="United States"/>
    <s v="Los Angeles"/>
    <x v="1"/>
    <n v="90045"/>
    <s v="West"/>
    <s v="FUR-TA-10002607"/>
    <x v="0"/>
    <x v="3"/>
    <x v="221"/>
    <n v="170.13600000000002"/>
    <n v="3"/>
    <x v="2"/>
    <n v="-8.5067999999999913"/>
  </r>
  <r>
    <n v="1816"/>
    <x v="881"/>
    <x v="1"/>
    <x v="593"/>
    <d v="2012-06-04T00:00:00"/>
    <x v="3"/>
    <x v="328"/>
    <s v="Lauren Leatherbury"/>
    <x v="0"/>
    <s v="United States"/>
    <s v="Seattle"/>
    <x v="4"/>
    <n v="98105"/>
    <s v="West"/>
    <s v="OFF-LA-10000443"/>
    <x v="1"/>
    <x v="2"/>
    <x v="1118"/>
    <n v="7.38"/>
    <n v="2"/>
    <x v="0"/>
    <n v="3.4685999999999999"/>
  </r>
  <r>
    <n v="1817"/>
    <x v="881"/>
    <x v="1"/>
    <x v="593"/>
    <d v="2012-06-04T00:00:00"/>
    <x v="3"/>
    <x v="328"/>
    <s v="Lauren Leatherbury"/>
    <x v="0"/>
    <s v="United States"/>
    <s v="Seattle"/>
    <x v="4"/>
    <n v="98105"/>
    <s v="West"/>
    <s v="OFF-AR-10004685"/>
    <x v="1"/>
    <x v="6"/>
    <x v="181"/>
    <n v="9.26"/>
    <n v="2"/>
    <x v="0"/>
    <n v="3.0557999999999996"/>
  </r>
  <r>
    <n v="1818"/>
    <x v="882"/>
    <x v="1"/>
    <x v="350"/>
    <d v="2012-12-15T00:00:00"/>
    <x v="0"/>
    <x v="430"/>
    <s v="Matt Collins"/>
    <x v="0"/>
    <s v="United States"/>
    <s v="Los Angeles"/>
    <x v="1"/>
    <n v="90036"/>
    <s v="West"/>
    <s v="OFF-LA-10001771"/>
    <x v="1"/>
    <x v="2"/>
    <x v="1119"/>
    <n v="9.9600000000000009"/>
    <n v="2"/>
    <x v="0"/>
    <n v="4.5815999999999999"/>
  </r>
  <r>
    <n v="1819"/>
    <x v="883"/>
    <x v="2"/>
    <x v="594"/>
    <d v="2011-05-29T00:00:00"/>
    <x v="1"/>
    <x v="538"/>
    <s v="Janet Lee"/>
    <x v="0"/>
    <s v="United States"/>
    <s v="Chicago"/>
    <x v="10"/>
    <n v="60623"/>
    <s v="Central"/>
    <s v="OFF-AP-10001394"/>
    <x v="1"/>
    <x v="9"/>
    <x v="1120"/>
    <n v="75.59999999999998"/>
    <n v="2"/>
    <x v="3"/>
    <n v="-166.32000000000005"/>
  </r>
  <r>
    <n v="1820"/>
    <x v="883"/>
    <x v="2"/>
    <x v="594"/>
    <d v="2011-05-29T00:00:00"/>
    <x v="1"/>
    <x v="538"/>
    <s v="Janet Lee"/>
    <x v="0"/>
    <s v="United States"/>
    <s v="Chicago"/>
    <x v="10"/>
    <n v="60623"/>
    <s v="Central"/>
    <s v="FUR-FU-10002553"/>
    <x v="0"/>
    <x v="5"/>
    <x v="1121"/>
    <n v="29.32"/>
    <n v="2"/>
    <x v="7"/>
    <n v="-24.188999999999993"/>
  </r>
  <r>
    <n v="1821"/>
    <x v="884"/>
    <x v="0"/>
    <x v="595"/>
    <d v="2013-02-20T00:00:00"/>
    <x v="1"/>
    <x v="105"/>
    <s v="Erin Ashbrook"/>
    <x v="1"/>
    <s v="United States"/>
    <s v="Chicago"/>
    <x v="10"/>
    <n v="60623"/>
    <s v="Central"/>
    <s v="OFF-AP-10004233"/>
    <x v="1"/>
    <x v="9"/>
    <x v="1122"/>
    <n v="92.063999999999979"/>
    <n v="6"/>
    <x v="3"/>
    <n v="-225.55680000000007"/>
  </r>
  <r>
    <n v="1822"/>
    <x v="884"/>
    <x v="0"/>
    <x v="595"/>
    <d v="2013-02-20T00:00:00"/>
    <x v="1"/>
    <x v="105"/>
    <s v="Erin Ashbrook"/>
    <x v="1"/>
    <s v="United States"/>
    <s v="Chicago"/>
    <x v="10"/>
    <n v="60623"/>
    <s v="Central"/>
    <s v="OFF-FA-10000304"/>
    <x v="1"/>
    <x v="13"/>
    <x v="52"/>
    <n v="6.9760000000000009"/>
    <n v="4"/>
    <x v="2"/>
    <n v="1.8312000000000004"/>
  </r>
  <r>
    <n v="1823"/>
    <x v="884"/>
    <x v="0"/>
    <x v="595"/>
    <d v="2013-02-20T00:00:00"/>
    <x v="1"/>
    <x v="105"/>
    <s v="Erin Ashbrook"/>
    <x v="1"/>
    <s v="United States"/>
    <s v="Chicago"/>
    <x v="10"/>
    <n v="60623"/>
    <s v="Central"/>
    <s v="FUR-CH-10004754"/>
    <x v="0"/>
    <x v="1"/>
    <x v="1123"/>
    <n v="62.957999999999998"/>
    <n v="3"/>
    <x v="4"/>
    <n v="-2.6981999999999999"/>
  </r>
  <r>
    <n v="1824"/>
    <x v="884"/>
    <x v="0"/>
    <x v="595"/>
    <d v="2013-02-20T00:00:00"/>
    <x v="1"/>
    <x v="105"/>
    <s v="Erin Ashbrook"/>
    <x v="1"/>
    <s v="United States"/>
    <s v="Chicago"/>
    <x v="10"/>
    <n v="60623"/>
    <s v="Central"/>
    <s v="OFF-PA-10000809"/>
    <x v="1"/>
    <x v="10"/>
    <x v="1124"/>
    <n v="5.1840000000000011"/>
    <n v="1"/>
    <x v="2"/>
    <n v="1.8144"/>
  </r>
  <r>
    <n v="1825"/>
    <x v="885"/>
    <x v="0"/>
    <x v="596"/>
    <d v="2013-12-29T00:00:00"/>
    <x v="1"/>
    <x v="193"/>
    <s v="Sue Ann Reed"/>
    <x v="0"/>
    <s v="United States"/>
    <s v="Redmond"/>
    <x v="21"/>
    <n v="97756"/>
    <s v="West"/>
    <s v="OFF-BI-10003694"/>
    <x v="1"/>
    <x v="8"/>
    <x v="850"/>
    <n v="31.32"/>
    <n v="10"/>
    <x v="6"/>
    <n v="-25.05599999999999"/>
  </r>
  <r>
    <n v="1826"/>
    <x v="885"/>
    <x v="0"/>
    <x v="596"/>
    <d v="2013-12-29T00:00:00"/>
    <x v="1"/>
    <x v="193"/>
    <s v="Sue Ann Reed"/>
    <x v="0"/>
    <s v="United States"/>
    <s v="Redmond"/>
    <x v="21"/>
    <n v="97756"/>
    <s v="West"/>
    <s v="FUR-FU-10001935"/>
    <x v="0"/>
    <x v="5"/>
    <x v="341"/>
    <n v="11.840000000000002"/>
    <n v="4"/>
    <x v="2"/>
    <n v="3.108000000000001"/>
  </r>
  <r>
    <n v="1827"/>
    <x v="885"/>
    <x v="0"/>
    <x v="596"/>
    <d v="2013-12-29T00:00:00"/>
    <x v="1"/>
    <x v="193"/>
    <s v="Sue Ann Reed"/>
    <x v="0"/>
    <s v="United States"/>
    <s v="Redmond"/>
    <x v="21"/>
    <n v="97756"/>
    <s v="West"/>
    <s v="FUR-FU-10002878"/>
    <x v="0"/>
    <x v="5"/>
    <x v="1125"/>
    <n v="22.784000000000002"/>
    <n v="1"/>
    <x v="2"/>
    <n v="4.8416000000000006"/>
  </r>
  <r>
    <n v="1828"/>
    <x v="886"/>
    <x v="0"/>
    <x v="597"/>
    <d v="2013-02-11T00:00:00"/>
    <x v="0"/>
    <x v="539"/>
    <s v="Cathy Hwang"/>
    <x v="2"/>
    <s v="United States"/>
    <s v="Raleigh"/>
    <x v="3"/>
    <n v="27604"/>
    <s v="South"/>
    <s v="TEC-PH-10002624"/>
    <x v="2"/>
    <x v="7"/>
    <x v="1126"/>
    <n v="1127.9760000000001"/>
    <n v="3"/>
    <x v="2"/>
    <n v="126.8972999999998"/>
  </r>
  <r>
    <n v="1829"/>
    <x v="887"/>
    <x v="1"/>
    <x v="562"/>
    <d v="2012-07-15T00:00:00"/>
    <x v="0"/>
    <x v="540"/>
    <s v="Neil Ducich"/>
    <x v="1"/>
    <s v="United States"/>
    <s v="Macon"/>
    <x v="32"/>
    <n v="31204"/>
    <s v="South"/>
    <s v="OFF-PA-10000019"/>
    <x v="1"/>
    <x v="10"/>
    <x v="704"/>
    <n v="38.880000000000003"/>
    <n v="6"/>
    <x v="0"/>
    <n v="18.662400000000002"/>
  </r>
  <r>
    <n v="1830"/>
    <x v="888"/>
    <x v="2"/>
    <x v="598"/>
    <d v="2011-05-24T00:00:00"/>
    <x v="1"/>
    <x v="94"/>
    <s v="Bruce Stewart"/>
    <x v="0"/>
    <s v="United States"/>
    <s v="Cleveland"/>
    <x v="24"/>
    <n v="44105"/>
    <s v="East"/>
    <s v="TEC-PH-10002885"/>
    <x v="2"/>
    <x v="7"/>
    <x v="1127"/>
    <n v="779.79600000000005"/>
    <n v="2"/>
    <x v="10"/>
    <n v="-168.95579999999995"/>
  </r>
  <r>
    <n v="1831"/>
    <x v="889"/>
    <x v="3"/>
    <x v="208"/>
    <d v="2014-10-22T00:00:00"/>
    <x v="3"/>
    <x v="359"/>
    <s v="Sara Luxemburg"/>
    <x v="2"/>
    <s v="United States"/>
    <s v="Muskogee"/>
    <x v="26"/>
    <n v="74403"/>
    <s v="Central"/>
    <s v="TEC-PH-10000895"/>
    <x v="2"/>
    <x v="7"/>
    <x v="1128"/>
    <n v="1439.92"/>
    <n v="8"/>
    <x v="0"/>
    <n v="374.37920000000008"/>
  </r>
  <r>
    <n v="1832"/>
    <x v="889"/>
    <x v="3"/>
    <x v="208"/>
    <d v="2014-10-22T00:00:00"/>
    <x v="3"/>
    <x v="359"/>
    <s v="Sara Luxemburg"/>
    <x v="2"/>
    <s v="United States"/>
    <s v="Muskogee"/>
    <x v="26"/>
    <n v="74403"/>
    <s v="Central"/>
    <s v="FUR-TA-10002356"/>
    <x v="0"/>
    <x v="3"/>
    <x v="728"/>
    <n v="262.11"/>
    <n v="1"/>
    <x v="0"/>
    <n v="62.906399999999991"/>
  </r>
  <r>
    <n v="1833"/>
    <x v="890"/>
    <x v="1"/>
    <x v="599"/>
    <d v="2012-11-09T00:00:00"/>
    <x v="1"/>
    <x v="334"/>
    <s v="George Bell"/>
    <x v="1"/>
    <s v="United States"/>
    <s v="Monroe"/>
    <x v="3"/>
    <n v="28110"/>
    <s v="South"/>
    <s v="FUR-CH-10001270"/>
    <x v="0"/>
    <x v="1"/>
    <x v="851"/>
    <n v="207"/>
    <n v="3"/>
    <x v="2"/>
    <n v="25.874999999999972"/>
  </r>
  <r>
    <n v="1834"/>
    <x v="891"/>
    <x v="3"/>
    <x v="378"/>
    <d v="2014-08-08T00:00:00"/>
    <x v="1"/>
    <x v="442"/>
    <s v="Aaron Smayling"/>
    <x v="1"/>
    <s v="United States"/>
    <s v="Austin"/>
    <x v="5"/>
    <n v="78745"/>
    <s v="Central"/>
    <s v="TEC-MA-10000488"/>
    <x v="2"/>
    <x v="15"/>
    <x v="1129"/>
    <n v="1439.982"/>
    <n v="3"/>
    <x v="10"/>
    <n v="-263.99670000000026"/>
  </r>
  <r>
    <n v="1835"/>
    <x v="891"/>
    <x v="3"/>
    <x v="378"/>
    <d v="2014-08-08T00:00:00"/>
    <x v="1"/>
    <x v="442"/>
    <s v="Aaron Smayling"/>
    <x v="1"/>
    <s v="United States"/>
    <s v="Austin"/>
    <x v="5"/>
    <n v="78745"/>
    <s v="Central"/>
    <s v="OFF-PA-10003729"/>
    <x v="1"/>
    <x v="10"/>
    <x v="1130"/>
    <n v="36.288000000000011"/>
    <n v="7"/>
    <x v="2"/>
    <n v="12.700800000000001"/>
  </r>
  <r>
    <n v="1836"/>
    <x v="892"/>
    <x v="2"/>
    <x v="261"/>
    <d v="2011-06-24T00:00:00"/>
    <x v="2"/>
    <x v="528"/>
    <s v="Raymond Messe"/>
    <x v="0"/>
    <s v="United States"/>
    <s v="Meriden"/>
    <x v="29"/>
    <n v="6450"/>
    <s v="East"/>
    <s v="OFF-AR-10003056"/>
    <x v="1"/>
    <x v="6"/>
    <x v="18"/>
    <n v="21.400000000000002"/>
    <n v="5"/>
    <x v="0"/>
    <n v="6.2059999999999977"/>
  </r>
  <r>
    <n v="1837"/>
    <x v="893"/>
    <x v="3"/>
    <x v="600"/>
    <d v="2014-02-22T00:00:00"/>
    <x v="0"/>
    <x v="468"/>
    <s v="Nicole Hansen"/>
    <x v="1"/>
    <s v="United States"/>
    <s v="Roswell"/>
    <x v="32"/>
    <n v="30076"/>
    <s v="South"/>
    <s v="OFF-AP-10002518"/>
    <x v="1"/>
    <x v="9"/>
    <x v="158"/>
    <n v="1245.8599999999999"/>
    <n v="7"/>
    <x v="0"/>
    <n v="361.29939999999988"/>
  </r>
  <r>
    <n v="1838"/>
    <x v="894"/>
    <x v="2"/>
    <x v="601"/>
    <d v="2011-08-05T00:00:00"/>
    <x v="1"/>
    <x v="541"/>
    <s v="Barbara Fisher"/>
    <x v="1"/>
    <s v="United States"/>
    <s v="Charlotte"/>
    <x v="3"/>
    <n v="28205"/>
    <s v="South"/>
    <s v="OFF-LA-10000240"/>
    <x v="1"/>
    <x v="2"/>
    <x v="2"/>
    <n v="17.544"/>
    <n v="3"/>
    <x v="2"/>
    <n v="5.9210999999999983"/>
  </r>
  <r>
    <n v="1839"/>
    <x v="894"/>
    <x v="2"/>
    <x v="601"/>
    <d v="2011-08-05T00:00:00"/>
    <x v="1"/>
    <x v="541"/>
    <s v="Barbara Fisher"/>
    <x v="1"/>
    <s v="United States"/>
    <s v="Charlotte"/>
    <x v="3"/>
    <n v="28205"/>
    <s v="South"/>
    <s v="FUR-FU-10000629"/>
    <x v="0"/>
    <x v="5"/>
    <x v="93"/>
    <n v="44.128"/>
    <n v="4"/>
    <x v="2"/>
    <n v="12.135200000000001"/>
  </r>
  <r>
    <n v="1840"/>
    <x v="894"/>
    <x v="2"/>
    <x v="601"/>
    <d v="2011-08-05T00:00:00"/>
    <x v="1"/>
    <x v="541"/>
    <s v="Barbara Fisher"/>
    <x v="1"/>
    <s v="United States"/>
    <s v="Charlotte"/>
    <x v="3"/>
    <n v="28205"/>
    <s v="South"/>
    <s v="OFF-AP-10001005"/>
    <x v="1"/>
    <x v="9"/>
    <x v="1131"/>
    <n v="62.920000000000009"/>
    <n v="1"/>
    <x v="2"/>
    <n v="10.224499999999994"/>
  </r>
  <r>
    <n v="1841"/>
    <x v="894"/>
    <x v="2"/>
    <x v="601"/>
    <d v="2011-08-05T00:00:00"/>
    <x v="1"/>
    <x v="541"/>
    <s v="Barbara Fisher"/>
    <x v="1"/>
    <s v="United States"/>
    <s v="Charlotte"/>
    <x v="3"/>
    <n v="28205"/>
    <s v="South"/>
    <s v="OFF-PA-10002377"/>
    <x v="1"/>
    <x v="10"/>
    <x v="127"/>
    <n v="78.304000000000002"/>
    <n v="2"/>
    <x v="2"/>
    <n v="29.363999999999997"/>
  </r>
  <r>
    <n v="1842"/>
    <x v="895"/>
    <x v="0"/>
    <x v="427"/>
    <d v="2013-07-24T00:00:00"/>
    <x v="1"/>
    <x v="542"/>
    <s v="Katharine Harms"/>
    <x v="1"/>
    <s v="United States"/>
    <s v="Bowling Green"/>
    <x v="0"/>
    <n v="42104"/>
    <s v="South"/>
    <s v="FUR-CH-10000988"/>
    <x v="0"/>
    <x v="1"/>
    <x v="1132"/>
    <n v="140.81"/>
    <n v="1"/>
    <x v="0"/>
    <n v="39.4268"/>
  </r>
  <r>
    <n v="1843"/>
    <x v="896"/>
    <x v="1"/>
    <x v="97"/>
    <d v="2012-02-11T00:00:00"/>
    <x v="0"/>
    <x v="135"/>
    <s v="Frank Atkinson"/>
    <x v="1"/>
    <s v="United States"/>
    <s v="San Antonio"/>
    <x v="5"/>
    <n v="78207"/>
    <s v="Central"/>
    <s v="OFF-LA-10001074"/>
    <x v="1"/>
    <x v="2"/>
    <x v="297"/>
    <n v="40.096000000000004"/>
    <n v="4"/>
    <x v="2"/>
    <n v="13.532399999999996"/>
  </r>
  <r>
    <n v="1844"/>
    <x v="896"/>
    <x v="1"/>
    <x v="97"/>
    <d v="2012-02-11T00:00:00"/>
    <x v="0"/>
    <x v="135"/>
    <s v="Frank Atkinson"/>
    <x v="1"/>
    <s v="United States"/>
    <s v="San Antonio"/>
    <x v="5"/>
    <n v="78207"/>
    <s v="Central"/>
    <s v="FUR-FU-10001986"/>
    <x v="0"/>
    <x v="5"/>
    <x v="1133"/>
    <n v="40.783999999999999"/>
    <n v="2"/>
    <x v="7"/>
    <n v="-30.588000000000001"/>
  </r>
  <r>
    <n v="1845"/>
    <x v="897"/>
    <x v="3"/>
    <x v="570"/>
    <d v="2014-08-03T00:00:00"/>
    <x v="1"/>
    <x v="543"/>
    <s v="Giulietta Weimer"/>
    <x v="0"/>
    <s v="United States"/>
    <s v="Seattle"/>
    <x v="4"/>
    <n v="98115"/>
    <s v="West"/>
    <s v="TEC-AC-10003027"/>
    <x v="2"/>
    <x v="11"/>
    <x v="25"/>
    <n v="90.570000000000007"/>
    <n v="3"/>
    <x v="0"/>
    <n v="11.774100000000004"/>
  </r>
  <r>
    <n v="1846"/>
    <x v="898"/>
    <x v="3"/>
    <x v="602"/>
    <d v="2014-01-18T00:00:00"/>
    <x v="0"/>
    <x v="526"/>
    <s v="Dianna Arnett"/>
    <x v="2"/>
    <s v="United States"/>
    <s v="Washington"/>
    <x v="40"/>
    <n v="20016"/>
    <s v="East"/>
    <s v="OFF-PA-10001804"/>
    <x v="1"/>
    <x v="10"/>
    <x v="128"/>
    <n v="40.08"/>
    <n v="6"/>
    <x v="0"/>
    <n v="19.238399999999999"/>
  </r>
  <r>
    <n v="1847"/>
    <x v="898"/>
    <x v="3"/>
    <x v="602"/>
    <d v="2014-01-18T00:00:00"/>
    <x v="0"/>
    <x v="526"/>
    <s v="Dianna Arnett"/>
    <x v="2"/>
    <s v="United States"/>
    <s v="Washington"/>
    <x v="40"/>
    <n v="20016"/>
    <s v="East"/>
    <s v="FUR-FU-10004973"/>
    <x v="0"/>
    <x v="5"/>
    <x v="1134"/>
    <n v="37.68"/>
    <n v="2"/>
    <x v="0"/>
    <n v="15.825600000000001"/>
  </r>
  <r>
    <n v="1848"/>
    <x v="899"/>
    <x v="3"/>
    <x v="18"/>
    <d v="2014-09-11T00:00:00"/>
    <x v="3"/>
    <x v="395"/>
    <s v="Frank Hawley"/>
    <x v="1"/>
    <s v="United States"/>
    <s v="Los Angeles"/>
    <x v="1"/>
    <n v="90004"/>
    <s v="West"/>
    <s v="FUR-CH-10002602"/>
    <x v="0"/>
    <x v="1"/>
    <x v="288"/>
    <n v="362.35199999999998"/>
    <n v="3"/>
    <x v="2"/>
    <n v="27.176400000000015"/>
  </r>
  <r>
    <n v="1849"/>
    <x v="899"/>
    <x v="3"/>
    <x v="18"/>
    <d v="2014-09-11T00:00:00"/>
    <x v="3"/>
    <x v="395"/>
    <s v="Frank Hawley"/>
    <x v="1"/>
    <s v="United States"/>
    <s v="Los Angeles"/>
    <x v="1"/>
    <n v="90004"/>
    <s v="West"/>
    <s v="OFF-BI-10004140"/>
    <x v="1"/>
    <x v="8"/>
    <x v="304"/>
    <n v="7.1840000000000011"/>
    <n v="2"/>
    <x v="2"/>
    <n v="2.2449999999999992"/>
  </r>
  <r>
    <n v="1850"/>
    <x v="900"/>
    <x v="1"/>
    <x v="603"/>
    <d v="2012-07-25T00:00:00"/>
    <x v="0"/>
    <x v="343"/>
    <s v="Ralph Kennedy"/>
    <x v="0"/>
    <s v="United States"/>
    <s v="South Bend"/>
    <x v="14"/>
    <n v="46614"/>
    <s v="Central"/>
    <s v="OFF-ST-10000464"/>
    <x v="1"/>
    <x v="4"/>
    <x v="1135"/>
    <n v="34.76"/>
    <n v="1"/>
    <x v="0"/>
    <n v="9.732800000000001"/>
  </r>
  <r>
    <n v="1851"/>
    <x v="900"/>
    <x v="1"/>
    <x v="603"/>
    <d v="2012-07-25T00:00:00"/>
    <x v="0"/>
    <x v="343"/>
    <s v="Ralph Kennedy"/>
    <x v="0"/>
    <s v="United States"/>
    <s v="South Bend"/>
    <x v="14"/>
    <n v="46614"/>
    <s v="Central"/>
    <s v="TEC-AC-10002253"/>
    <x v="2"/>
    <x v="11"/>
    <x v="572"/>
    <n v="831.2"/>
    <n v="5"/>
    <x v="0"/>
    <n v="124.68000000000004"/>
  </r>
  <r>
    <n v="1852"/>
    <x v="900"/>
    <x v="1"/>
    <x v="603"/>
    <d v="2012-07-25T00:00:00"/>
    <x v="0"/>
    <x v="343"/>
    <s v="Ralph Kennedy"/>
    <x v="0"/>
    <s v="United States"/>
    <s v="South Bend"/>
    <x v="14"/>
    <n v="46614"/>
    <s v="Central"/>
    <s v="OFF-PA-10000528"/>
    <x v="1"/>
    <x v="10"/>
    <x v="1136"/>
    <n v="26.400000000000002"/>
    <n v="5"/>
    <x v="0"/>
    <n v="11.879999999999999"/>
  </r>
  <r>
    <n v="1853"/>
    <x v="900"/>
    <x v="1"/>
    <x v="603"/>
    <d v="2012-07-25T00:00:00"/>
    <x v="0"/>
    <x v="343"/>
    <s v="Ralph Kennedy"/>
    <x v="0"/>
    <s v="United States"/>
    <s v="South Bend"/>
    <x v="14"/>
    <n v="46614"/>
    <s v="Central"/>
    <s v="OFF-EN-10000483"/>
    <x v="1"/>
    <x v="12"/>
    <x v="369"/>
    <n v="106.75"/>
    <n v="7"/>
    <x v="0"/>
    <n v="49.10499999999999"/>
  </r>
  <r>
    <n v="1854"/>
    <x v="900"/>
    <x v="1"/>
    <x v="603"/>
    <d v="2012-07-25T00:00:00"/>
    <x v="0"/>
    <x v="343"/>
    <s v="Ralph Kennedy"/>
    <x v="0"/>
    <s v="United States"/>
    <s v="South Bend"/>
    <x v="14"/>
    <n v="46614"/>
    <s v="Central"/>
    <s v="OFF-PA-10003129"/>
    <x v="1"/>
    <x v="10"/>
    <x v="1137"/>
    <n v="97.82"/>
    <n v="2"/>
    <x v="0"/>
    <n v="45.975399999999993"/>
  </r>
  <r>
    <n v="1855"/>
    <x v="900"/>
    <x v="1"/>
    <x v="603"/>
    <d v="2012-07-25T00:00:00"/>
    <x v="0"/>
    <x v="343"/>
    <s v="Ralph Kennedy"/>
    <x v="0"/>
    <s v="United States"/>
    <s v="South Bend"/>
    <x v="14"/>
    <n v="46614"/>
    <s v="Central"/>
    <s v="OFF-ST-10003442"/>
    <x v="1"/>
    <x v="4"/>
    <x v="86"/>
    <n v="141.4"/>
    <n v="5"/>
    <x v="0"/>
    <n v="38.177999999999997"/>
  </r>
  <r>
    <n v="1856"/>
    <x v="901"/>
    <x v="2"/>
    <x v="604"/>
    <d v="2011-06-17T00:00:00"/>
    <x v="1"/>
    <x v="524"/>
    <s v="Filia McAdams"/>
    <x v="1"/>
    <s v="United States"/>
    <s v="Los Angeles"/>
    <x v="1"/>
    <n v="90032"/>
    <s v="West"/>
    <s v="OFF-AR-10003631"/>
    <x v="1"/>
    <x v="6"/>
    <x v="33"/>
    <n v="14.52"/>
    <n v="3"/>
    <x v="0"/>
    <n v="4.7915999999999999"/>
  </r>
  <r>
    <n v="1857"/>
    <x v="902"/>
    <x v="3"/>
    <x v="605"/>
    <d v="2014-05-16T00:00:00"/>
    <x v="0"/>
    <x v="141"/>
    <s v="Alyssa Crouse"/>
    <x v="1"/>
    <s v="United States"/>
    <s v="Houston"/>
    <x v="5"/>
    <n v="77041"/>
    <s v="Central"/>
    <s v="OFF-ST-10000563"/>
    <x v="1"/>
    <x v="4"/>
    <x v="894"/>
    <n v="127.92000000000002"/>
    <n v="5"/>
    <x v="2"/>
    <n v="-15.990000000000002"/>
  </r>
  <r>
    <n v="1858"/>
    <x v="902"/>
    <x v="3"/>
    <x v="605"/>
    <d v="2014-05-16T00:00:00"/>
    <x v="0"/>
    <x v="141"/>
    <s v="Alyssa Crouse"/>
    <x v="1"/>
    <s v="United States"/>
    <s v="Houston"/>
    <x v="5"/>
    <n v="77041"/>
    <s v="Central"/>
    <s v="OFF-BI-10002133"/>
    <x v="1"/>
    <x v="8"/>
    <x v="1138"/>
    <n v="34.239999999999988"/>
    <n v="4"/>
    <x v="3"/>
    <n v="-53.072000000000017"/>
  </r>
  <r>
    <n v="1859"/>
    <x v="903"/>
    <x v="1"/>
    <x v="37"/>
    <d v="2012-09-05T00:00:00"/>
    <x v="2"/>
    <x v="80"/>
    <s v="Jennifer Braxton"/>
    <x v="1"/>
    <s v="United States"/>
    <s v="Bristol"/>
    <x v="29"/>
    <n v="6010"/>
    <s v="East"/>
    <s v="OFF-AP-10002311"/>
    <x v="1"/>
    <x v="9"/>
    <x v="14"/>
    <n v="137.62"/>
    <n v="2"/>
    <x v="0"/>
    <n v="60.552800000000005"/>
  </r>
  <r>
    <n v="1860"/>
    <x v="903"/>
    <x v="1"/>
    <x v="37"/>
    <d v="2012-09-05T00:00:00"/>
    <x v="2"/>
    <x v="80"/>
    <s v="Jennifer Braxton"/>
    <x v="1"/>
    <s v="United States"/>
    <s v="Bristol"/>
    <x v="29"/>
    <n v="6010"/>
    <s v="East"/>
    <s v="TEC-PH-10004959"/>
    <x v="2"/>
    <x v="7"/>
    <x v="1139"/>
    <n v="100.49"/>
    <n v="1"/>
    <x v="0"/>
    <n v="25.122500000000002"/>
  </r>
  <r>
    <n v="1861"/>
    <x v="904"/>
    <x v="3"/>
    <x v="606"/>
    <d v="2014-03-28T00:00:00"/>
    <x v="2"/>
    <x v="306"/>
    <s v="Gary McGarr"/>
    <x v="0"/>
    <s v="United States"/>
    <s v="New York City"/>
    <x v="15"/>
    <n v="10009"/>
    <s v="East"/>
    <s v="FUR-BO-10001918"/>
    <x v="0"/>
    <x v="0"/>
    <x v="1140"/>
    <n v="257.56799999999998"/>
    <n v="2"/>
    <x v="2"/>
    <n v="-28.976400000000012"/>
  </r>
  <r>
    <n v="1862"/>
    <x v="904"/>
    <x v="3"/>
    <x v="606"/>
    <d v="2014-03-28T00:00:00"/>
    <x v="2"/>
    <x v="306"/>
    <s v="Gary McGarr"/>
    <x v="0"/>
    <s v="United States"/>
    <s v="New York City"/>
    <x v="15"/>
    <n v="10009"/>
    <s v="East"/>
    <s v="TEC-PH-10004896"/>
    <x v="2"/>
    <x v="7"/>
    <x v="172"/>
    <n v="119.96"/>
    <n v="4"/>
    <x v="0"/>
    <n v="33.588800000000006"/>
  </r>
  <r>
    <n v="1863"/>
    <x v="905"/>
    <x v="2"/>
    <x v="607"/>
    <d v="2011-11-12T00:00:00"/>
    <x v="3"/>
    <x v="167"/>
    <s v="Roy Französisch"/>
    <x v="0"/>
    <s v="United States"/>
    <s v="San Antonio"/>
    <x v="5"/>
    <n v="78207"/>
    <s v="Central"/>
    <s v="OFF-ST-10001328"/>
    <x v="1"/>
    <x v="4"/>
    <x v="176"/>
    <n v="49.632000000000005"/>
    <n v="4"/>
    <x v="2"/>
    <n v="4.9632000000000005"/>
  </r>
  <r>
    <n v="1864"/>
    <x v="906"/>
    <x v="0"/>
    <x v="63"/>
    <d v="2013-10-18T00:00:00"/>
    <x v="1"/>
    <x v="544"/>
    <s v="Noah Childs"/>
    <x v="1"/>
    <s v="United States"/>
    <s v="Aurora"/>
    <x v="22"/>
    <n v="80013"/>
    <s v="West"/>
    <s v="FUR-TA-10004575"/>
    <x v="0"/>
    <x v="3"/>
    <x v="306"/>
    <n v="727.45"/>
    <n v="5"/>
    <x v="5"/>
    <n v="-465.5680000000001"/>
  </r>
  <r>
    <n v="1865"/>
    <x v="906"/>
    <x v="0"/>
    <x v="63"/>
    <d v="2013-10-18T00:00:00"/>
    <x v="1"/>
    <x v="544"/>
    <s v="Noah Childs"/>
    <x v="1"/>
    <s v="United States"/>
    <s v="Aurora"/>
    <x v="22"/>
    <n v="80013"/>
    <s v="West"/>
    <s v="FUR-FU-10001617"/>
    <x v="0"/>
    <x v="5"/>
    <x v="1141"/>
    <n v="24.96"/>
    <n v="3"/>
    <x v="2"/>
    <n v="4.3679999999999986"/>
  </r>
  <r>
    <n v="1866"/>
    <x v="907"/>
    <x v="3"/>
    <x v="105"/>
    <d v="2014-11-13T00:00:00"/>
    <x v="3"/>
    <x v="243"/>
    <s v="Nat Gilpin"/>
    <x v="1"/>
    <s v="United States"/>
    <s v="Newark"/>
    <x v="24"/>
    <n v="43055"/>
    <s v="East"/>
    <s v="TEC-PH-10002824"/>
    <x v="2"/>
    <x v="7"/>
    <x v="1142"/>
    <n v="370.78199999999998"/>
    <n v="3"/>
    <x v="10"/>
    <n v="-92.695500000000038"/>
  </r>
  <r>
    <n v="1867"/>
    <x v="908"/>
    <x v="3"/>
    <x v="4"/>
    <d v="2014-04-19T00:00:00"/>
    <x v="2"/>
    <x v="340"/>
    <s v="Adam Hart"/>
    <x v="1"/>
    <s v="United States"/>
    <s v="Henderson"/>
    <x v="33"/>
    <n v="89015"/>
    <s v="West"/>
    <s v="FUR-FU-10004460"/>
    <x v="0"/>
    <x v="5"/>
    <x v="785"/>
    <n v="196.45"/>
    <n v="5"/>
    <x v="0"/>
    <n v="70.72199999999998"/>
  </r>
  <r>
    <n v="1868"/>
    <x v="909"/>
    <x v="1"/>
    <x v="608"/>
    <d v="2012-07-01T00:00:00"/>
    <x v="1"/>
    <x v="539"/>
    <s v="Cathy Hwang"/>
    <x v="2"/>
    <s v="United States"/>
    <s v="Philadelphia"/>
    <x v="9"/>
    <n v="19143"/>
    <s v="East"/>
    <s v="OFF-PA-10003309"/>
    <x v="1"/>
    <x v="10"/>
    <x v="1143"/>
    <n v="31.104000000000006"/>
    <n v="6"/>
    <x v="2"/>
    <n v="10.8864"/>
  </r>
  <r>
    <n v="1869"/>
    <x v="909"/>
    <x v="1"/>
    <x v="608"/>
    <d v="2012-07-01T00:00:00"/>
    <x v="1"/>
    <x v="539"/>
    <s v="Cathy Hwang"/>
    <x v="2"/>
    <s v="United States"/>
    <s v="Philadelphia"/>
    <x v="9"/>
    <n v="19143"/>
    <s v="East"/>
    <s v="OFF-ST-10002554"/>
    <x v="1"/>
    <x v="4"/>
    <x v="1144"/>
    <n v="78.256"/>
    <n v="2"/>
    <x v="2"/>
    <n v="-17.607599999999998"/>
  </r>
  <r>
    <n v="1870"/>
    <x v="910"/>
    <x v="0"/>
    <x v="370"/>
    <d v="2013-08-30T00:00:00"/>
    <x v="0"/>
    <x v="230"/>
    <s v="Charles Crestani"/>
    <x v="0"/>
    <s v="United States"/>
    <s v="Seattle"/>
    <x v="4"/>
    <n v="98103"/>
    <s v="West"/>
    <s v="OFF-PA-10000019"/>
    <x v="1"/>
    <x v="10"/>
    <x v="704"/>
    <n v="6.48"/>
    <n v="1"/>
    <x v="0"/>
    <n v="3.1104000000000003"/>
  </r>
  <r>
    <n v="1871"/>
    <x v="911"/>
    <x v="2"/>
    <x v="609"/>
    <d v="2011-07-25T00:00:00"/>
    <x v="1"/>
    <x v="545"/>
    <s v="Michelle Ellison"/>
    <x v="1"/>
    <s v="United States"/>
    <s v="San Francisco"/>
    <x v="1"/>
    <n v="94122"/>
    <s v="West"/>
    <s v="OFF-AR-10002067"/>
    <x v="1"/>
    <x v="6"/>
    <x v="1145"/>
    <n v="99.2"/>
    <n v="5"/>
    <x v="0"/>
    <n v="25.792000000000002"/>
  </r>
  <r>
    <n v="1872"/>
    <x v="911"/>
    <x v="2"/>
    <x v="609"/>
    <d v="2011-07-25T00:00:00"/>
    <x v="1"/>
    <x v="545"/>
    <s v="Michelle Ellison"/>
    <x v="1"/>
    <s v="United States"/>
    <s v="San Francisco"/>
    <x v="1"/>
    <n v="94122"/>
    <s v="West"/>
    <s v="FUR-CH-10001215"/>
    <x v="0"/>
    <x v="1"/>
    <x v="440"/>
    <n v="801.5680000000001"/>
    <n v="2"/>
    <x v="2"/>
    <n v="50.097999999999985"/>
  </r>
  <r>
    <n v="1873"/>
    <x v="911"/>
    <x v="2"/>
    <x v="609"/>
    <d v="2011-07-25T00:00:00"/>
    <x v="1"/>
    <x v="545"/>
    <s v="Michelle Ellison"/>
    <x v="1"/>
    <s v="United States"/>
    <s v="San Francisco"/>
    <x v="1"/>
    <n v="94122"/>
    <s v="West"/>
    <s v="FUR-TA-10004175"/>
    <x v="0"/>
    <x v="3"/>
    <x v="1146"/>
    <n v="272.84800000000001"/>
    <n v="1"/>
    <x v="2"/>
    <n v="27.284800000000004"/>
  </r>
  <r>
    <n v="1874"/>
    <x v="912"/>
    <x v="3"/>
    <x v="610"/>
    <d v="2014-11-26T00:00:00"/>
    <x v="1"/>
    <x v="546"/>
    <s v="Benjamin Patterson"/>
    <x v="0"/>
    <s v="United States"/>
    <s v="Spokane"/>
    <x v="4"/>
    <n v="99207"/>
    <s v="West"/>
    <s v="FUR-TA-10004767"/>
    <x v="0"/>
    <x v="3"/>
    <x v="1147"/>
    <n v="70.98"/>
    <n v="1"/>
    <x v="0"/>
    <n v="20.584199999999996"/>
  </r>
  <r>
    <n v="1875"/>
    <x v="913"/>
    <x v="2"/>
    <x v="611"/>
    <d v="2011-06-09T00:00:00"/>
    <x v="1"/>
    <x v="88"/>
    <s v="Mark Packer"/>
    <x v="2"/>
    <s v="United States"/>
    <s v="Columbus"/>
    <x v="24"/>
    <n v="43229"/>
    <s v="East"/>
    <s v="OFF-PA-10001685"/>
    <x v="1"/>
    <x v="10"/>
    <x v="33"/>
    <n v="16.224"/>
    <n v="2"/>
    <x v="2"/>
    <n v="5.8812000000000006"/>
  </r>
  <r>
    <n v="1876"/>
    <x v="914"/>
    <x v="0"/>
    <x v="612"/>
    <d v="2013-03-17T00:00:00"/>
    <x v="1"/>
    <x v="170"/>
    <s v="Caroline Jumper"/>
    <x v="0"/>
    <s v="United States"/>
    <s v="Long Beach"/>
    <x v="15"/>
    <n v="11561"/>
    <s v="East"/>
    <s v="FUR-BO-10003272"/>
    <x v="0"/>
    <x v="0"/>
    <x v="582"/>
    <n v="176.78399999999999"/>
    <n v="1"/>
    <x v="2"/>
    <n v="-22.098000000000013"/>
  </r>
  <r>
    <n v="1877"/>
    <x v="915"/>
    <x v="3"/>
    <x v="613"/>
    <d v="2014-03-30T00:00:00"/>
    <x v="1"/>
    <x v="547"/>
    <s v="John Castell"/>
    <x v="0"/>
    <s v="United States"/>
    <s v="San Antonio"/>
    <x v="5"/>
    <n v="78207"/>
    <s v="Central"/>
    <s v="TEC-PH-10000984"/>
    <x v="2"/>
    <x v="7"/>
    <x v="465"/>
    <n v="470.37600000000009"/>
    <n v="3"/>
    <x v="2"/>
    <n v="47.037600000000026"/>
  </r>
  <r>
    <n v="1878"/>
    <x v="916"/>
    <x v="3"/>
    <x v="614"/>
    <d v="2015-01-03T00:00:00"/>
    <x v="1"/>
    <x v="506"/>
    <s v="James Galang"/>
    <x v="0"/>
    <s v="United States"/>
    <s v="Los Angeles"/>
    <x v="1"/>
    <n v="90049"/>
    <s v="West"/>
    <s v="FUR-CH-10002880"/>
    <x v="0"/>
    <x v="1"/>
    <x v="801"/>
    <n v="393.56799999999998"/>
    <n v="4"/>
    <x v="2"/>
    <n v="-44.276400000000024"/>
  </r>
  <r>
    <n v="1879"/>
    <x v="916"/>
    <x v="3"/>
    <x v="614"/>
    <d v="2015-01-03T00:00:00"/>
    <x v="1"/>
    <x v="506"/>
    <s v="James Galang"/>
    <x v="0"/>
    <s v="United States"/>
    <s v="Los Angeles"/>
    <x v="1"/>
    <n v="90049"/>
    <s v="West"/>
    <s v="TEC-PH-10002563"/>
    <x v="2"/>
    <x v="7"/>
    <x v="201"/>
    <n v="302.37599999999998"/>
    <n v="3"/>
    <x v="2"/>
    <n v="22.678200000000018"/>
  </r>
  <r>
    <n v="1880"/>
    <x v="917"/>
    <x v="3"/>
    <x v="615"/>
    <d v="2014-04-03T00:00:00"/>
    <x v="1"/>
    <x v="316"/>
    <s v="Cyma Kinney"/>
    <x v="1"/>
    <s v="United States"/>
    <s v="Jacksonville"/>
    <x v="2"/>
    <n v="32216"/>
    <s v="South"/>
    <s v="OFF-BI-10001191"/>
    <x v="1"/>
    <x v="8"/>
    <x v="970"/>
    <n v="68.742000000000019"/>
    <n v="9"/>
    <x v="6"/>
    <n v="-48.119399999999985"/>
  </r>
  <r>
    <n v="1881"/>
    <x v="918"/>
    <x v="1"/>
    <x v="616"/>
    <d v="2012-03-05T00:00:00"/>
    <x v="3"/>
    <x v="166"/>
    <s v="Luke Foster"/>
    <x v="0"/>
    <s v="United States"/>
    <s v="New York City"/>
    <x v="15"/>
    <n v="10011"/>
    <s v="East"/>
    <s v="OFF-EN-10002621"/>
    <x v="1"/>
    <x v="12"/>
    <x v="33"/>
    <n v="29.339999999999996"/>
    <n v="3"/>
    <x v="0"/>
    <n v="14.669999999999998"/>
  </r>
  <r>
    <n v="1882"/>
    <x v="918"/>
    <x v="1"/>
    <x v="616"/>
    <d v="2012-03-05T00:00:00"/>
    <x v="3"/>
    <x v="166"/>
    <s v="Luke Foster"/>
    <x v="0"/>
    <s v="United States"/>
    <s v="New York City"/>
    <x v="15"/>
    <n v="10011"/>
    <s v="East"/>
    <s v="FUR-CH-10001146"/>
    <x v="0"/>
    <x v="1"/>
    <x v="64"/>
    <n v="383.60700000000003"/>
    <n v="7"/>
    <x v="9"/>
    <n v="63.934499999999971"/>
  </r>
  <r>
    <n v="1883"/>
    <x v="918"/>
    <x v="1"/>
    <x v="616"/>
    <d v="2012-03-05T00:00:00"/>
    <x v="3"/>
    <x v="166"/>
    <s v="Luke Foster"/>
    <x v="0"/>
    <s v="United States"/>
    <s v="New York City"/>
    <x v="15"/>
    <n v="10011"/>
    <s v="East"/>
    <s v="OFF-ST-10000689"/>
    <x v="1"/>
    <x v="4"/>
    <x v="421"/>
    <n v="563.4"/>
    <n v="4"/>
    <x v="0"/>
    <n v="67.608000000000004"/>
  </r>
  <r>
    <n v="1884"/>
    <x v="919"/>
    <x v="0"/>
    <x v="373"/>
    <d v="2013-11-18T00:00:00"/>
    <x v="1"/>
    <x v="254"/>
    <s v="Chuck Clark"/>
    <x v="2"/>
    <s v="United States"/>
    <s v="Philadelphia"/>
    <x v="9"/>
    <n v="19143"/>
    <s v="East"/>
    <s v="OFF-PA-10001289"/>
    <x v="1"/>
    <x v="10"/>
    <x v="952"/>
    <n v="217.05599999999998"/>
    <n v="7"/>
    <x v="2"/>
    <n v="78.6828"/>
  </r>
  <r>
    <n v="1885"/>
    <x v="920"/>
    <x v="3"/>
    <x v="617"/>
    <d v="2014-01-24T00:00:00"/>
    <x v="0"/>
    <x v="297"/>
    <s v="Dan Lawera"/>
    <x v="0"/>
    <s v="United States"/>
    <s v="Keller"/>
    <x v="5"/>
    <n v="76248"/>
    <s v="Central"/>
    <s v="OFF-LA-10003714"/>
    <x v="1"/>
    <x v="2"/>
    <x v="1148"/>
    <n v="6"/>
    <n v="2"/>
    <x v="2"/>
    <n v="2.0999999999999996"/>
  </r>
  <r>
    <n v="1886"/>
    <x v="921"/>
    <x v="0"/>
    <x v="183"/>
    <d v="2013-04-27T00:00:00"/>
    <x v="0"/>
    <x v="38"/>
    <s v="Paul Gonzalez"/>
    <x v="0"/>
    <s v="United States"/>
    <s v="San Francisco"/>
    <x v="1"/>
    <n v="94122"/>
    <s v="West"/>
    <s v="FUR-FU-10001889"/>
    <x v="0"/>
    <x v="5"/>
    <x v="1149"/>
    <n v="31.56"/>
    <n v="3"/>
    <x v="0"/>
    <n v="10.4148"/>
  </r>
  <r>
    <n v="1887"/>
    <x v="922"/>
    <x v="2"/>
    <x v="8"/>
    <d v="2011-05-15T00:00:00"/>
    <x v="2"/>
    <x v="382"/>
    <s v="Erica Hernandez"/>
    <x v="2"/>
    <s v="United States"/>
    <s v="Hialeah"/>
    <x v="2"/>
    <n v="33012"/>
    <s v="South"/>
    <s v="OFF-FA-10002815"/>
    <x v="1"/>
    <x v="13"/>
    <x v="33"/>
    <n v="7.104000000000001"/>
    <n v="2"/>
    <x v="2"/>
    <n v="2.3976000000000002"/>
  </r>
  <r>
    <n v="1888"/>
    <x v="922"/>
    <x v="2"/>
    <x v="8"/>
    <d v="2011-05-15T00:00:00"/>
    <x v="2"/>
    <x v="382"/>
    <s v="Erica Hernandez"/>
    <x v="2"/>
    <s v="United States"/>
    <s v="Hialeah"/>
    <x v="2"/>
    <n v="33012"/>
    <s v="South"/>
    <s v="OFF-BI-10004519"/>
    <x v="1"/>
    <x v="8"/>
    <x v="880"/>
    <n v="398.35200000000003"/>
    <n v="8"/>
    <x v="6"/>
    <n v="-331.95999999999992"/>
  </r>
  <r>
    <n v="1889"/>
    <x v="923"/>
    <x v="2"/>
    <x v="618"/>
    <d v="2011-10-22T00:00:00"/>
    <x v="2"/>
    <x v="14"/>
    <s v="Tracy Blumstein"/>
    <x v="0"/>
    <s v="United States"/>
    <s v="Fairfield"/>
    <x v="24"/>
    <n v="45014"/>
    <s v="East"/>
    <s v="OFF-AP-10004708"/>
    <x v="1"/>
    <x v="9"/>
    <x v="508"/>
    <n v="121.79200000000002"/>
    <n v="4"/>
    <x v="2"/>
    <n v="13.701599999999988"/>
  </r>
  <r>
    <n v="1890"/>
    <x v="923"/>
    <x v="2"/>
    <x v="618"/>
    <d v="2011-10-22T00:00:00"/>
    <x v="2"/>
    <x v="14"/>
    <s v="Tracy Blumstein"/>
    <x v="0"/>
    <s v="United States"/>
    <s v="Fairfield"/>
    <x v="24"/>
    <n v="45014"/>
    <s v="East"/>
    <s v="FUR-TA-10000617"/>
    <x v="0"/>
    <x v="3"/>
    <x v="338"/>
    <n v="409.59000000000003"/>
    <n v="3"/>
    <x v="10"/>
    <n v="-122.87700000000004"/>
  </r>
  <r>
    <n v="1891"/>
    <x v="924"/>
    <x v="2"/>
    <x v="619"/>
    <d v="2011-03-18T00:00:00"/>
    <x v="1"/>
    <x v="158"/>
    <s v="Dean Katz"/>
    <x v="1"/>
    <s v="United States"/>
    <s v="Huntington Beach"/>
    <x v="1"/>
    <n v="92646"/>
    <s v="West"/>
    <s v="OFF-PA-10001204"/>
    <x v="1"/>
    <x v="10"/>
    <x v="518"/>
    <n v="10.56"/>
    <n v="2"/>
    <x v="0"/>
    <n v="4.7519999999999998"/>
  </r>
  <r>
    <n v="1892"/>
    <x v="924"/>
    <x v="2"/>
    <x v="619"/>
    <d v="2011-03-18T00:00:00"/>
    <x v="1"/>
    <x v="158"/>
    <s v="Dean Katz"/>
    <x v="1"/>
    <s v="United States"/>
    <s v="Huntington Beach"/>
    <x v="1"/>
    <n v="92646"/>
    <s v="West"/>
    <s v="OFF-AR-10003723"/>
    <x v="1"/>
    <x v="6"/>
    <x v="1150"/>
    <n v="3.38"/>
    <n v="1"/>
    <x v="0"/>
    <n v="1.2505999999999999"/>
  </r>
  <r>
    <n v="1893"/>
    <x v="925"/>
    <x v="3"/>
    <x v="66"/>
    <d v="2014-12-25T00:00:00"/>
    <x v="0"/>
    <x v="187"/>
    <s v="Jeremy Pistek"/>
    <x v="0"/>
    <s v="United States"/>
    <s v="Port Orange"/>
    <x v="2"/>
    <n v="32127"/>
    <s v="South"/>
    <s v="OFF-EN-10002621"/>
    <x v="1"/>
    <x v="12"/>
    <x v="33"/>
    <n v="7.8239999999999998"/>
    <n v="1"/>
    <x v="2"/>
    <n v="2.9339999999999997"/>
  </r>
  <r>
    <n v="1894"/>
    <x v="926"/>
    <x v="0"/>
    <x v="390"/>
    <d v="2013-11-30T00:00:00"/>
    <x v="1"/>
    <x v="263"/>
    <s v="Carol Darley"/>
    <x v="0"/>
    <s v="United States"/>
    <s v="Medford"/>
    <x v="21"/>
    <n v="97504"/>
    <s v="West"/>
    <s v="OFF-PA-10000241"/>
    <x v="1"/>
    <x v="10"/>
    <x v="1151"/>
    <n v="24.784000000000002"/>
    <n v="1"/>
    <x v="2"/>
    <n v="7.7449999999999983"/>
  </r>
  <r>
    <n v="1895"/>
    <x v="927"/>
    <x v="3"/>
    <x v="574"/>
    <d v="2014-12-06T00:00:00"/>
    <x v="2"/>
    <x v="548"/>
    <s v="Adam Shillingsburg"/>
    <x v="0"/>
    <s v="United States"/>
    <s v="Charlottesville"/>
    <x v="17"/>
    <n v="22901"/>
    <s v="South"/>
    <s v="OFF-AR-10001446"/>
    <x v="1"/>
    <x v="6"/>
    <x v="1152"/>
    <n v="34.650000000000006"/>
    <n v="3"/>
    <x v="0"/>
    <n v="10.395"/>
  </r>
  <r>
    <n v="1896"/>
    <x v="928"/>
    <x v="1"/>
    <x v="620"/>
    <d v="2013-01-04T00:00:00"/>
    <x v="1"/>
    <x v="123"/>
    <s v="Jas O'Carroll"/>
    <x v="0"/>
    <s v="United States"/>
    <s v="Missoula"/>
    <x v="37"/>
    <n v="59801"/>
    <s v="West"/>
    <s v="OFF-BI-10004632"/>
    <x v="1"/>
    <x v="8"/>
    <x v="564"/>
    <n v="487.98400000000004"/>
    <n v="2"/>
    <x v="2"/>
    <n v="152.49499999999998"/>
  </r>
  <r>
    <n v="1897"/>
    <x v="929"/>
    <x v="3"/>
    <x v="621"/>
    <d v="2014-10-07T00:00:00"/>
    <x v="2"/>
    <x v="549"/>
    <s v="Amy Cox"/>
    <x v="0"/>
    <s v="United States"/>
    <s v="Minneapolis"/>
    <x v="11"/>
    <n v="55407"/>
    <s v="Central"/>
    <s v="OFF-BI-10001359"/>
    <x v="1"/>
    <x v="8"/>
    <x v="1153"/>
    <n v="1793.98"/>
    <n v="2"/>
    <x v="0"/>
    <n v="843.17059999999992"/>
  </r>
  <r>
    <n v="1898"/>
    <x v="930"/>
    <x v="2"/>
    <x v="550"/>
    <d v="2011-09-02T00:00:00"/>
    <x v="0"/>
    <x v="362"/>
    <s v="Ryan Akin"/>
    <x v="0"/>
    <s v="United States"/>
    <s v="Miami"/>
    <x v="2"/>
    <n v="33178"/>
    <s v="South"/>
    <s v="OFF-EN-10001749"/>
    <x v="1"/>
    <x v="12"/>
    <x v="1154"/>
    <n v="29.808"/>
    <n v="2"/>
    <x v="2"/>
    <n v="10.805399999999997"/>
  </r>
  <r>
    <n v="1899"/>
    <x v="930"/>
    <x v="2"/>
    <x v="550"/>
    <d v="2011-09-02T00:00:00"/>
    <x v="0"/>
    <x v="362"/>
    <s v="Ryan Akin"/>
    <x v="0"/>
    <s v="United States"/>
    <s v="Miami"/>
    <x v="2"/>
    <n v="33178"/>
    <s v="South"/>
    <s v="OFF-BI-10004390"/>
    <x v="1"/>
    <x v="8"/>
    <x v="1155"/>
    <n v="505.1760000000001"/>
    <n v="4"/>
    <x v="6"/>
    <n v="-336.78399999999988"/>
  </r>
  <r>
    <n v="1900"/>
    <x v="930"/>
    <x v="2"/>
    <x v="550"/>
    <d v="2011-09-02T00:00:00"/>
    <x v="0"/>
    <x v="362"/>
    <s v="Ryan Akin"/>
    <x v="0"/>
    <s v="United States"/>
    <s v="Miami"/>
    <x v="2"/>
    <n v="33178"/>
    <s v="South"/>
    <s v="FUR-TA-10001857"/>
    <x v="0"/>
    <x v="3"/>
    <x v="433"/>
    <n v="174.05850000000001"/>
    <n v="3"/>
    <x v="1"/>
    <n v="-110.76450000000001"/>
  </r>
  <r>
    <n v="1901"/>
    <x v="931"/>
    <x v="0"/>
    <x v="622"/>
    <d v="2013-07-04T00:00:00"/>
    <x v="0"/>
    <x v="476"/>
    <s v="Corey-Lock"/>
    <x v="0"/>
    <s v="United States"/>
    <s v="Florence"/>
    <x v="20"/>
    <n v="29501"/>
    <s v="South"/>
    <s v="OFF-ST-10000563"/>
    <x v="1"/>
    <x v="4"/>
    <x v="894"/>
    <n v="191.88"/>
    <n v="6"/>
    <x v="0"/>
    <n v="19.188000000000002"/>
  </r>
  <r>
    <n v="1902"/>
    <x v="932"/>
    <x v="0"/>
    <x v="623"/>
    <d v="2013-08-24T00:00:00"/>
    <x v="2"/>
    <x v="108"/>
    <s v="Dianna Wilson"/>
    <x v="2"/>
    <s v="United States"/>
    <s v="Detroit"/>
    <x v="12"/>
    <n v="48205"/>
    <s v="Central"/>
    <s v="TEC-PH-10004924"/>
    <x v="2"/>
    <x v="7"/>
    <x v="1156"/>
    <n v="14.78"/>
    <n v="2"/>
    <x v="0"/>
    <n v="3.9906000000000006"/>
  </r>
  <r>
    <n v="1903"/>
    <x v="933"/>
    <x v="3"/>
    <x v="208"/>
    <d v="2014-10-23T00:00:00"/>
    <x v="2"/>
    <x v="460"/>
    <s v="Damala Kotsonis"/>
    <x v="1"/>
    <s v="United States"/>
    <s v="Springfield"/>
    <x v="21"/>
    <n v="97477"/>
    <s v="West"/>
    <s v="OFF-PA-10003953"/>
    <x v="1"/>
    <x v="10"/>
    <x v="638"/>
    <n v="5.1840000000000011"/>
    <n v="1"/>
    <x v="2"/>
    <n v="1.8144"/>
  </r>
  <r>
    <n v="1904"/>
    <x v="933"/>
    <x v="3"/>
    <x v="208"/>
    <d v="2014-10-23T00:00:00"/>
    <x v="2"/>
    <x v="460"/>
    <s v="Damala Kotsonis"/>
    <x v="1"/>
    <s v="United States"/>
    <s v="Springfield"/>
    <x v="21"/>
    <n v="97477"/>
    <s v="West"/>
    <s v="FUR-CH-10000155"/>
    <x v="0"/>
    <x v="1"/>
    <x v="1157"/>
    <n v="478.48"/>
    <n v="2"/>
    <x v="2"/>
    <n v="47.848000000000013"/>
  </r>
  <r>
    <n v="1905"/>
    <x v="933"/>
    <x v="3"/>
    <x v="208"/>
    <d v="2014-10-23T00:00:00"/>
    <x v="2"/>
    <x v="460"/>
    <s v="Damala Kotsonis"/>
    <x v="1"/>
    <s v="United States"/>
    <s v="Springfield"/>
    <x v="21"/>
    <n v="97477"/>
    <s v="West"/>
    <s v="TEC-AC-10003116"/>
    <x v="2"/>
    <x v="11"/>
    <x v="920"/>
    <n v="28.400000000000002"/>
    <n v="2"/>
    <x v="2"/>
    <n v="6.7449999999999983"/>
  </r>
  <r>
    <n v="1906"/>
    <x v="934"/>
    <x v="3"/>
    <x v="208"/>
    <d v="2014-10-25T00:00:00"/>
    <x v="2"/>
    <x v="550"/>
    <s v="Michael Dominguez"/>
    <x v="1"/>
    <s v="United States"/>
    <s v="Indianapolis"/>
    <x v="14"/>
    <n v="46203"/>
    <s v="Central"/>
    <s v="OFF-ST-10002743"/>
    <x v="1"/>
    <x v="4"/>
    <x v="413"/>
    <n v="909.12"/>
    <n v="8"/>
    <x v="0"/>
    <n v="9.091199999999958"/>
  </r>
  <r>
    <n v="1907"/>
    <x v="935"/>
    <x v="0"/>
    <x v="624"/>
    <d v="2013-05-22T00:00:00"/>
    <x v="1"/>
    <x v="532"/>
    <s v="Roy Phan"/>
    <x v="1"/>
    <s v="United States"/>
    <s v="Apopka"/>
    <x v="2"/>
    <n v="32712"/>
    <s v="South"/>
    <s v="OFF-BI-10001757"/>
    <x v="1"/>
    <x v="8"/>
    <x v="1158"/>
    <n v="2.9520000000000004"/>
    <n v="2"/>
    <x v="6"/>
    <n v="-2.1648000000000005"/>
  </r>
  <r>
    <n v="1908"/>
    <x v="935"/>
    <x v="0"/>
    <x v="624"/>
    <d v="2013-05-22T00:00:00"/>
    <x v="1"/>
    <x v="532"/>
    <s v="Roy Phan"/>
    <x v="1"/>
    <s v="United States"/>
    <s v="Apopka"/>
    <x v="2"/>
    <n v="32712"/>
    <s v="South"/>
    <s v="OFF-BI-10000069"/>
    <x v="1"/>
    <x v="8"/>
    <x v="486"/>
    <n v="27.018000000000008"/>
    <n v="6"/>
    <x v="6"/>
    <n v="-21.61440000000001"/>
  </r>
  <r>
    <n v="1909"/>
    <x v="936"/>
    <x v="1"/>
    <x v="302"/>
    <d v="2012-02-04T00:00:00"/>
    <x v="2"/>
    <x v="459"/>
    <s v="Rick Wilson"/>
    <x v="1"/>
    <s v="United States"/>
    <s v="Los Angeles"/>
    <x v="1"/>
    <n v="90008"/>
    <s v="West"/>
    <s v="FUR-FU-10004093"/>
    <x v="0"/>
    <x v="5"/>
    <x v="1159"/>
    <n v="136.91999999999999"/>
    <n v="4"/>
    <x v="0"/>
    <n v="41.075999999999993"/>
  </r>
  <r>
    <n v="1910"/>
    <x v="937"/>
    <x v="3"/>
    <x v="404"/>
    <d v="2014-12-24T00:00:00"/>
    <x v="1"/>
    <x v="551"/>
    <s v="Duane Benoit"/>
    <x v="0"/>
    <s v="United States"/>
    <s v="Oceanside"/>
    <x v="15"/>
    <n v="11572"/>
    <s v="East"/>
    <s v="FUR-FU-10001037"/>
    <x v="0"/>
    <x v="5"/>
    <x v="1160"/>
    <n v="18.96"/>
    <n v="2"/>
    <x v="0"/>
    <n v="8.532"/>
  </r>
  <r>
    <n v="1911"/>
    <x v="938"/>
    <x v="0"/>
    <x v="625"/>
    <d v="2013-11-23T00:00:00"/>
    <x v="1"/>
    <x v="34"/>
    <s v="Stewart Carmichael"/>
    <x v="1"/>
    <s v="United States"/>
    <s v="Los Angeles"/>
    <x v="1"/>
    <n v="90008"/>
    <s v="West"/>
    <s v="TEC-AC-10003832"/>
    <x v="2"/>
    <x v="11"/>
    <x v="458"/>
    <n v="99.390000000000015"/>
    <n v="3"/>
    <x v="0"/>
    <n v="40.749900000000004"/>
  </r>
  <r>
    <n v="1912"/>
    <x v="939"/>
    <x v="3"/>
    <x v="445"/>
    <d v="2014-07-07T00:00:00"/>
    <x v="0"/>
    <x v="395"/>
    <s v="Frank Hawley"/>
    <x v="1"/>
    <s v="United States"/>
    <s v="Houston"/>
    <x v="5"/>
    <n v="77041"/>
    <s v="Central"/>
    <s v="OFF-PA-10001878"/>
    <x v="1"/>
    <x v="10"/>
    <x v="1161"/>
    <n v="273.89600000000002"/>
    <n v="7"/>
    <x v="2"/>
    <n v="92.43989999999998"/>
  </r>
  <r>
    <n v="1913"/>
    <x v="939"/>
    <x v="3"/>
    <x v="445"/>
    <d v="2014-07-07T00:00:00"/>
    <x v="0"/>
    <x v="395"/>
    <s v="Frank Hawley"/>
    <x v="1"/>
    <s v="United States"/>
    <s v="Houston"/>
    <x v="5"/>
    <n v="77041"/>
    <s v="Central"/>
    <s v="TEC-MA-10003674"/>
    <x v="2"/>
    <x v="15"/>
    <x v="1162"/>
    <n v="597.13200000000006"/>
    <n v="3"/>
    <x v="10"/>
    <n v="49.760999999999967"/>
  </r>
  <r>
    <n v="1914"/>
    <x v="940"/>
    <x v="2"/>
    <x v="626"/>
    <d v="2011-01-18T00:00:00"/>
    <x v="2"/>
    <x v="552"/>
    <s v="Erica Hackney"/>
    <x v="0"/>
    <s v="United States"/>
    <s v="Roswell"/>
    <x v="32"/>
    <n v="30076"/>
    <s v="South"/>
    <s v="TEC-AC-10003628"/>
    <x v="2"/>
    <x v="11"/>
    <x v="244"/>
    <n v="149.94999999999999"/>
    <n v="5"/>
    <x v="0"/>
    <n v="65.978000000000009"/>
  </r>
  <r>
    <n v="1915"/>
    <x v="941"/>
    <x v="3"/>
    <x v="504"/>
    <d v="2014-05-06T00:00:00"/>
    <x v="1"/>
    <x v="357"/>
    <s v="Ann Steele"/>
    <x v="2"/>
    <s v="United States"/>
    <s v="Boynton Beach"/>
    <x v="2"/>
    <n v="33437"/>
    <s v="South"/>
    <s v="OFF-LA-10003190"/>
    <x v="1"/>
    <x v="2"/>
    <x v="1163"/>
    <n v="4.6079999999999997"/>
    <n v="2"/>
    <x v="2"/>
    <n v="1.6704000000000001"/>
  </r>
  <r>
    <n v="1916"/>
    <x v="941"/>
    <x v="3"/>
    <x v="504"/>
    <d v="2014-05-06T00:00:00"/>
    <x v="1"/>
    <x v="357"/>
    <s v="Ann Steele"/>
    <x v="2"/>
    <s v="United States"/>
    <s v="Boynton Beach"/>
    <x v="2"/>
    <n v="33437"/>
    <s v="South"/>
    <s v="OFF-AR-10002280"/>
    <x v="1"/>
    <x v="6"/>
    <x v="33"/>
    <n v="15.528"/>
    <n v="3"/>
    <x v="2"/>
    <n v="4.8524999999999991"/>
  </r>
  <r>
    <n v="1917"/>
    <x v="941"/>
    <x v="3"/>
    <x v="504"/>
    <d v="2014-05-06T00:00:00"/>
    <x v="1"/>
    <x v="357"/>
    <s v="Ann Steele"/>
    <x v="2"/>
    <s v="United States"/>
    <s v="Boynton Beach"/>
    <x v="2"/>
    <n v="33437"/>
    <s v="South"/>
    <s v="OFF-LA-10001569"/>
    <x v="1"/>
    <x v="2"/>
    <x v="633"/>
    <n v="11.952000000000002"/>
    <n v="3"/>
    <x v="2"/>
    <n v="3.8843999999999994"/>
  </r>
  <r>
    <n v="1918"/>
    <x v="942"/>
    <x v="1"/>
    <x v="627"/>
    <d v="2012-11-14T00:00:00"/>
    <x v="1"/>
    <x v="456"/>
    <s v="Helen Abelman"/>
    <x v="0"/>
    <s v="United States"/>
    <s v="Franklin"/>
    <x v="31"/>
    <n v="2038"/>
    <s v="East"/>
    <s v="OFF-AR-10001573"/>
    <x v="1"/>
    <x v="6"/>
    <x v="368"/>
    <n v="11.65"/>
    <n v="5"/>
    <x v="0"/>
    <n v="3.3784999999999989"/>
  </r>
  <r>
    <n v="1919"/>
    <x v="943"/>
    <x v="1"/>
    <x v="628"/>
    <d v="2012-11-01T00:00:00"/>
    <x v="0"/>
    <x v="539"/>
    <s v="Cathy Hwang"/>
    <x v="2"/>
    <s v="United States"/>
    <s v="Detroit"/>
    <x v="12"/>
    <n v="48227"/>
    <s v="Central"/>
    <s v="TEC-PH-10001809"/>
    <x v="2"/>
    <x v="7"/>
    <x v="1164"/>
    <n v="299.89999999999998"/>
    <n v="2"/>
    <x v="0"/>
    <n v="74.974999999999994"/>
  </r>
  <r>
    <n v="1920"/>
    <x v="944"/>
    <x v="3"/>
    <x v="629"/>
    <d v="2014-08-20T00:00:00"/>
    <x v="2"/>
    <x v="553"/>
    <s v="Edward Hooks"/>
    <x v="1"/>
    <s v="United States"/>
    <s v="Watertown"/>
    <x v="15"/>
    <n v="13601"/>
    <s v="East"/>
    <s v="OFF-BI-10003091"/>
    <x v="1"/>
    <x v="8"/>
    <x v="1165"/>
    <n v="895.92"/>
    <n v="5"/>
    <x v="2"/>
    <n v="302.37299999999993"/>
  </r>
  <r>
    <n v="1921"/>
    <x v="944"/>
    <x v="3"/>
    <x v="629"/>
    <d v="2014-08-20T00:00:00"/>
    <x v="2"/>
    <x v="553"/>
    <s v="Edward Hooks"/>
    <x v="1"/>
    <s v="United States"/>
    <s v="Watertown"/>
    <x v="15"/>
    <n v="13601"/>
    <s v="East"/>
    <s v="FUR-CH-10003981"/>
    <x v="0"/>
    <x v="1"/>
    <x v="1166"/>
    <n v="462.56400000000002"/>
    <n v="2"/>
    <x v="9"/>
    <n v="97.652399999999943"/>
  </r>
  <r>
    <n v="1922"/>
    <x v="945"/>
    <x v="1"/>
    <x v="292"/>
    <d v="2012-10-09T00:00:00"/>
    <x v="1"/>
    <x v="89"/>
    <s v="Mary Zewe"/>
    <x v="1"/>
    <s v="United States"/>
    <s v="Reading"/>
    <x v="9"/>
    <n v="19601"/>
    <s v="East"/>
    <s v="OFF-ST-10002562"/>
    <x v="1"/>
    <x v="4"/>
    <x v="33"/>
    <n v="15.008000000000003"/>
    <n v="2"/>
    <x v="2"/>
    <n v="1.5007999999999999"/>
  </r>
  <r>
    <n v="1923"/>
    <x v="946"/>
    <x v="0"/>
    <x v="630"/>
    <d v="2013-07-11T00:00:00"/>
    <x v="0"/>
    <x v="554"/>
    <s v="Scot Coram"/>
    <x v="1"/>
    <s v="United States"/>
    <s v="Arlington"/>
    <x v="5"/>
    <n v="76017"/>
    <s v="Central"/>
    <s v="TEC-PH-10004345"/>
    <x v="2"/>
    <x v="7"/>
    <x v="1167"/>
    <n v="863.6400000000001"/>
    <n v="9"/>
    <x v="2"/>
    <n v="107.95499999999998"/>
  </r>
  <r>
    <n v="1924"/>
    <x v="946"/>
    <x v="0"/>
    <x v="630"/>
    <d v="2013-07-11T00:00:00"/>
    <x v="0"/>
    <x v="554"/>
    <s v="Scot Coram"/>
    <x v="1"/>
    <s v="United States"/>
    <s v="Arlington"/>
    <x v="5"/>
    <n v="76017"/>
    <s v="Central"/>
    <s v="OFF-AR-10000588"/>
    <x v="1"/>
    <x v="6"/>
    <x v="393"/>
    <n v="47.616"/>
    <n v="3"/>
    <x v="2"/>
    <n v="3.571200000000001"/>
  </r>
  <r>
    <n v="1925"/>
    <x v="947"/>
    <x v="3"/>
    <x v="256"/>
    <d v="2014-12-08T00:00:00"/>
    <x v="0"/>
    <x v="268"/>
    <s v="Naresj Patel"/>
    <x v="0"/>
    <s v="United States"/>
    <s v="San Diego"/>
    <x v="1"/>
    <n v="92024"/>
    <s v="West"/>
    <s v="OFF-PA-10003039"/>
    <x v="1"/>
    <x v="10"/>
    <x v="330"/>
    <n v="92.94"/>
    <n v="3"/>
    <x v="0"/>
    <n v="41.822999999999993"/>
  </r>
  <r>
    <n v="1926"/>
    <x v="948"/>
    <x v="3"/>
    <x v="631"/>
    <d v="2014-03-14T00:00:00"/>
    <x v="1"/>
    <x v="352"/>
    <s v="Lindsay Williams"/>
    <x v="1"/>
    <s v="United States"/>
    <s v="San Francisco"/>
    <x v="1"/>
    <n v="94110"/>
    <s v="West"/>
    <s v="TEC-AC-10001908"/>
    <x v="2"/>
    <x v="11"/>
    <x v="292"/>
    <n v="199.98"/>
    <n v="2"/>
    <x v="0"/>
    <n v="69.992999999999995"/>
  </r>
  <r>
    <n v="1927"/>
    <x v="949"/>
    <x v="0"/>
    <x v="632"/>
    <d v="2013-06-16T00:00:00"/>
    <x v="1"/>
    <x v="411"/>
    <s v="Greg Matthias"/>
    <x v="0"/>
    <s v="United States"/>
    <s v="Los Angeles"/>
    <x v="1"/>
    <n v="90045"/>
    <s v="West"/>
    <s v="TEC-PH-10001198"/>
    <x v="2"/>
    <x v="7"/>
    <x v="1168"/>
    <n v="177.48000000000002"/>
    <n v="3"/>
    <x v="2"/>
    <n v="19.966499999999982"/>
  </r>
  <r>
    <n v="1928"/>
    <x v="950"/>
    <x v="3"/>
    <x v="354"/>
    <d v="2014-12-02T00:00:00"/>
    <x v="2"/>
    <x v="302"/>
    <s v="Rick Hansen"/>
    <x v="0"/>
    <s v="United States"/>
    <s v="Denver"/>
    <x v="22"/>
    <n v="80219"/>
    <s v="West"/>
    <s v="OFF-PA-10004071"/>
    <x v="1"/>
    <x v="10"/>
    <x v="412"/>
    <n v="88.768000000000001"/>
    <n v="2"/>
    <x v="2"/>
    <n v="31.068799999999996"/>
  </r>
  <r>
    <n v="1929"/>
    <x v="951"/>
    <x v="3"/>
    <x v="633"/>
    <d v="2014-03-19T00:00:00"/>
    <x v="0"/>
    <x v="91"/>
    <s v="Valerie Mitchum"/>
    <x v="2"/>
    <s v="United States"/>
    <s v="Seattle"/>
    <x v="4"/>
    <n v="98105"/>
    <s v="West"/>
    <s v="OFF-PA-10001972"/>
    <x v="1"/>
    <x v="10"/>
    <x v="1169"/>
    <n v="6.48"/>
    <n v="1"/>
    <x v="0"/>
    <n v="3.1104000000000003"/>
  </r>
  <r>
    <n v="1930"/>
    <x v="951"/>
    <x v="3"/>
    <x v="633"/>
    <d v="2014-03-19T00:00:00"/>
    <x v="0"/>
    <x v="91"/>
    <s v="Valerie Mitchum"/>
    <x v="2"/>
    <s v="United States"/>
    <s v="Seattle"/>
    <x v="4"/>
    <n v="98105"/>
    <s v="West"/>
    <s v="OFF-ST-10004180"/>
    <x v="1"/>
    <x v="4"/>
    <x v="241"/>
    <n v="46.51"/>
    <n v="1"/>
    <x v="0"/>
    <n v="1.8603999999999985"/>
  </r>
  <r>
    <n v="1931"/>
    <x v="951"/>
    <x v="3"/>
    <x v="633"/>
    <d v="2014-03-19T00:00:00"/>
    <x v="0"/>
    <x v="91"/>
    <s v="Valerie Mitchum"/>
    <x v="2"/>
    <s v="United States"/>
    <s v="Seattle"/>
    <x v="4"/>
    <n v="98105"/>
    <s v="West"/>
    <s v="TEC-PH-10004165"/>
    <x v="2"/>
    <x v="7"/>
    <x v="886"/>
    <n v="659.97600000000011"/>
    <n v="3"/>
    <x v="2"/>
    <n v="49.498199999999969"/>
  </r>
  <r>
    <n v="1932"/>
    <x v="952"/>
    <x v="0"/>
    <x v="581"/>
    <d v="2013-11-30T00:00:00"/>
    <x v="0"/>
    <x v="113"/>
    <s v="Craig Carreira"/>
    <x v="0"/>
    <s v="United States"/>
    <s v="Scottsdale"/>
    <x v="16"/>
    <n v="85254"/>
    <s v="West"/>
    <s v="TEC-PH-10002483"/>
    <x v="2"/>
    <x v="7"/>
    <x v="1170"/>
    <n v="271.99200000000002"/>
    <n v="1"/>
    <x v="2"/>
    <n v="23.799300000000002"/>
  </r>
  <r>
    <n v="1933"/>
    <x v="953"/>
    <x v="3"/>
    <x v="634"/>
    <d v="2014-08-11T00:00:00"/>
    <x v="0"/>
    <x v="277"/>
    <s v="Seth Vernon"/>
    <x v="0"/>
    <s v="United States"/>
    <s v="Lafayette"/>
    <x v="28"/>
    <n v="70506"/>
    <s v="South"/>
    <s v="FUR-BO-10000468"/>
    <x v="0"/>
    <x v="0"/>
    <x v="1171"/>
    <n v="145.74"/>
    <n v="3"/>
    <x v="0"/>
    <n v="23.318400000000011"/>
  </r>
  <r>
    <n v="1934"/>
    <x v="953"/>
    <x v="3"/>
    <x v="634"/>
    <d v="2014-08-11T00:00:00"/>
    <x v="0"/>
    <x v="277"/>
    <s v="Seth Vernon"/>
    <x v="0"/>
    <s v="United States"/>
    <s v="Lafayette"/>
    <x v="28"/>
    <n v="70506"/>
    <s v="South"/>
    <s v="FUR-FU-10001706"/>
    <x v="0"/>
    <x v="5"/>
    <x v="50"/>
    <n v="15.4"/>
    <n v="5"/>
    <x v="0"/>
    <n v="7.3919999999999995"/>
  </r>
  <r>
    <n v="1935"/>
    <x v="954"/>
    <x v="3"/>
    <x v="344"/>
    <d v="2014-12-04T00:00:00"/>
    <x v="1"/>
    <x v="352"/>
    <s v="Lindsay Williams"/>
    <x v="1"/>
    <s v="United States"/>
    <s v="San Francisco"/>
    <x v="1"/>
    <n v="94109"/>
    <s v="West"/>
    <s v="OFF-PA-10003129"/>
    <x v="1"/>
    <x v="10"/>
    <x v="1137"/>
    <n v="244.54999999999998"/>
    <n v="5"/>
    <x v="0"/>
    <n v="114.93849999999998"/>
  </r>
  <r>
    <n v="1936"/>
    <x v="954"/>
    <x v="3"/>
    <x v="344"/>
    <d v="2014-12-04T00:00:00"/>
    <x v="1"/>
    <x v="352"/>
    <s v="Lindsay Williams"/>
    <x v="1"/>
    <s v="United States"/>
    <s v="San Francisco"/>
    <x v="1"/>
    <n v="94109"/>
    <s v="West"/>
    <s v="TEC-AC-10001284"/>
    <x v="2"/>
    <x v="11"/>
    <x v="1172"/>
    <n v="166.16"/>
    <n v="8"/>
    <x v="0"/>
    <n v="59.817599999999999"/>
  </r>
  <r>
    <n v="1937"/>
    <x v="955"/>
    <x v="1"/>
    <x v="442"/>
    <d v="2012-05-27T00:00:00"/>
    <x v="0"/>
    <x v="472"/>
    <s v="Nora Pelletier"/>
    <x v="2"/>
    <s v="United States"/>
    <s v="San Francisco"/>
    <x v="1"/>
    <n v="94109"/>
    <s v="West"/>
    <s v="FUR-FU-10002268"/>
    <x v="0"/>
    <x v="5"/>
    <x v="860"/>
    <n v="14.73"/>
    <n v="3"/>
    <x v="0"/>
    <n v="4.8608999999999991"/>
  </r>
  <r>
    <n v="1938"/>
    <x v="956"/>
    <x v="0"/>
    <x v="630"/>
    <d v="2013-07-13T00:00:00"/>
    <x v="1"/>
    <x v="555"/>
    <s v="Joe Elijah"/>
    <x v="0"/>
    <s v="United States"/>
    <s v="Broomfield"/>
    <x v="22"/>
    <n v="80020"/>
    <s v="West"/>
    <s v="OFF-BI-10002082"/>
    <x v="1"/>
    <x v="8"/>
    <x v="1173"/>
    <n v="19.968000000000004"/>
    <n v="2"/>
    <x v="6"/>
    <n v="-13.311999999999998"/>
  </r>
  <r>
    <n v="1939"/>
    <x v="956"/>
    <x v="0"/>
    <x v="630"/>
    <d v="2013-07-13T00:00:00"/>
    <x v="1"/>
    <x v="555"/>
    <s v="Joe Elijah"/>
    <x v="0"/>
    <s v="United States"/>
    <s v="Broomfield"/>
    <x v="22"/>
    <n v="80020"/>
    <s v="West"/>
    <s v="OFF-ST-10001505"/>
    <x v="1"/>
    <x v="4"/>
    <x v="1174"/>
    <n v="33.488000000000007"/>
    <n v="7"/>
    <x v="2"/>
    <n v="-1.2558000000000051"/>
  </r>
  <r>
    <n v="1940"/>
    <x v="956"/>
    <x v="0"/>
    <x v="630"/>
    <d v="2013-07-13T00:00:00"/>
    <x v="1"/>
    <x v="555"/>
    <s v="Joe Elijah"/>
    <x v="0"/>
    <s v="United States"/>
    <s v="Broomfield"/>
    <x v="22"/>
    <n v="80020"/>
    <s v="West"/>
    <s v="OFF-BI-10001634"/>
    <x v="1"/>
    <x v="8"/>
    <x v="24"/>
    <n v="8.7360000000000024"/>
    <n v="4"/>
    <x v="6"/>
    <n v="-6.1151999999999997"/>
  </r>
  <r>
    <n v="1941"/>
    <x v="956"/>
    <x v="0"/>
    <x v="630"/>
    <d v="2013-07-13T00:00:00"/>
    <x v="1"/>
    <x v="555"/>
    <s v="Joe Elijah"/>
    <x v="0"/>
    <s v="United States"/>
    <s v="Broomfield"/>
    <x v="22"/>
    <n v="80020"/>
    <s v="West"/>
    <s v="FUR-CH-10004287"/>
    <x v="0"/>
    <x v="1"/>
    <x v="156"/>
    <n v="662.88"/>
    <n v="3"/>
    <x v="2"/>
    <n v="74.573999999999955"/>
  </r>
  <r>
    <n v="1942"/>
    <x v="957"/>
    <x v="3"/>
    <x v="635"/>
    <d v="2014-09-02T00:00:00"/>
    <x v="2"/>
    <x v="434"/>
    <s v="Cathy Prescott"/>
    <x v="1"/>
    <s v="United States"/>
    <s v="Quincy"/>
    <x v="10"/>
    <n v="62301"/>
    <s v="Central"/>
    <s v="OFF-LA-10004544"/>
    <x v="1"/>
    <x v="2"/>
    <x v="197"/>
    <n v="47.360000000000007"/>
    <n v="4"/>
    <x v="2"/>
    <n v="17.759999999999998"/>
  </r>
  <r>
    <n v="1943"/>
    <x v="957"/>
    <x v="3"/>
    <x v="635"/>
    <d v="2014-09-02T00:00:00"/>
    <x v="2"/>
    <x v="434"/>
    <s v="Cathy Prescott"/>
    <x v="1"/>
    <s v="United States"/>
    <s v="Quincy"/>
    <x v="10"/>
    <n v="62301"/>
    <s v="Central"/>
    <s v="OFF-ST-10004507"/>
    <x v="1"/>
    <x v="4"/>
    <x v="452"/>
    <n v="27.439999999999998"/>
    <n v="2"/>
    <x v="2"/>
    <n v="2.4009999999999998"/>
  </r>
  <r>
    <n v="1944"/>
    <x v="957"/>
    <x v="3"/>
    <x v="635"/>
    <d v="2014-09-02T00:00:00"/>
    <x v="2"/>
    <x v="434"/>
    <s v="Cathy Prescott"/>
    <x v="1"/>
    <s v="United States"/>
    <s v="Quincy"/>
    <x v="10"/>
    <n v="62301"/>
    <s v="Central"/>
    <s v="OFF-BI-10002012"/>
    <x v="1"/>
    <x v="8"/>
    <x v="742"/>
    <n v="3.2399999999999993"/>
    <n v="9"/>
    <x v="3"/>
    <n v="-5.1840000000000011"/>
  </r>
  <r>
    <n v="1945"/>
    <x v="958"/>
    <x v="0"/>
    <x v="23"/>
    <d v="2013-06-27T00:00:00"/>
    <x v="1"/>
    <x v="105"/>
    <s v="Erin Ashbrook"/>
    <x v="1"/>
    <s v="United States"/>
    <s v="Carrollton"/>
    <x v="5"/>
    <n v="75007"/>
    <s v="Central"/>
    <s v="TEC-AC-10001109"/>
    <x v="2"/>
    <x v="11"/>
    <x v="998"/>
    <n v="95.968000000000004"/>
    <n v="4"/>
    <x v="2"/>
    <n v="26.391200000000001"/>
  </r>
  <r>
    <n v="1946"/>
    <x v="958"/>
    <x v="0"/>
    <x v="23"/>
    <d v="2013-06-27T00:00:00"/>
    <x v="1"/>
    <x v="105"/>
    <s v="Erin Ashbrook"/>
    <x v="1"/>
    <s v="United States"/>
    <s v="Carrollton"/>
    <x v="5"/>
    <n v="75007"/>
    <s v="Central"/>
    <s v="OFF-PA-10000809"/>
    <x v="1"/>
    <x v="10"/>
    <x v="1124"/>
    <n v="10.368000000000002"/>
    <n v="2"/>
    <x v="2"/>
    <n v="3.6288"/>
  </r>
  <r>
    <n v="1947"/>
    <x v="959"/>
    <x v="3"/>
    <x v="264"/>
    <d v="2014-09-07T00:00:00"/>
    <x v="1"/>
    <x v="556"/>
    <s v="Ann Chong"/>
    <x v="1"/>
    <s v="United States"/>
    <s v="New York City"/>
    <x v="15"/>
    <n v="10009"/>
    <s v="East"/>
    <s v="OFF-AR-10000658"/>
    <x v="1"/>
    <x v="6"/>
    <x v="328"/>
    <n v="23.1"/>
    <n v="2"/>
    <x v="0"/>
    <n v="6.468"/>
  </r>
  <r>
    <n v="1948"/>
    <x v="959"/>
    <x v="3"/>
    <x v="264"/>
    <d v="2014-09-07T00:00:00"/>
    <x v="1"/>
    <x v="556"/>
    <s v="Ann Chong"/>
    <x v="1"/>
    <s v="United States"/>
    <s v="New York City"/>
    <x v="15"/>
    <n v="10009"/>
    <s v="East"/>
    <s v="FUR-FU-10001196"/>
    <x v="0"/>
    <x v="5"/>
    <x v="1116"/>
    <n v="11.54"/>
    <n v="2"/>
    <x v="0"/>
    <n v="3.4619999999999997"/>
  </r>
  <r>
    <n v="1949"/>
    <x v="959"/>
    <x v="3"/>
    <x v="264"/>
    <d v="2014-09-07T00:00:00"/>
    <x v="1"/>
    <x v="556"/>
    <s v="Ann Chong"/>
    <x v="1"/>
    <s v="United States"/>
    <s v="New York City"/>
    <x v="15"/>
    <n v="10009"/>
    <s v="East"/>
    <s v="FUR-TA-10001889"/>
    <x v="0"/>
    <x v="3"/>
    <x v="406"/>
    <n v="254.52599999999998"/>
    <n v="1"/>
    <x v="10"/>
    <n v="-93.3262"/>
  </r>
  <r>
    <n v="1950"/>
    <x v="959"/>
    <x v="3"/>
    <x v="264"/>
    <d v="2014-09-07T00:00:00"/>
    <x v="1"/>
    <x v="556"/>
    <s v="Ann Chong"/>
    <x v="1"/>
    <s v="United States"/>
    <s v="New York City"/>
    <x v="15"/>
    <n v="10009"/>
    <s v="East"/>
    <s v="OFF-AP-10000358"/>
    <x v="1"/>
    <x v="9"/>
    <x v="95"/>
    <n v="12.98"/>
    <n v="1"/>
    <x v="0"/>
    <n v="3.7641999999999989"/>
  </r>
  <r>
    <n v="1951"/>
    <x v="959"/>
    <x v="3"/>
    <x v="264"/>
    <d v="2014-09-07T00:00:00"/>
    <x v="1"/>
    <x v="556"/>
    <s v="Ann Chong"/>
    <x v="1"/>
    <s v="United States"/>
    <s v="New York City"/>
    <x v="15"/>
    <n v="10009"/>
    <s v="East"/>
    <s v="OFF-BI-10004970"/>
    <x v="1"/>
    <x v="8"/>
    <x v="908"/>
    <n v="26.432000000000002"/>
    <n v="8"/>
    <x v="2"/>
    <n v="8.9207999999999998"/>
  </r>
  <r>
    <n v="1952"/>
    <x v="959"/>
    <x v="3"/>
    <x v="264"/>
    <d v="2014-09-07T00:00:00"/>
    <x v="1"/>
    <x v="556"/>
    <s v="Ann Chong"/>
    <x v="1"/>
    <s v="United States"/>
    <s v="New York City"/>
    <x v="15"/>
    <n v="10009"/>
    <s v="East"/>
    <s v="TEC-PH-10003885"/>
    <x v="2"/>
    <x v="7"/>
    <x v="772"/>
    <n v="197.96999999999997"/>
    <n v="3"/>
    <x v="0"/>
    <n v="57.41129999999999"/>
  </r>
  <r>
    <n v="1953"/>
    <x v="959"/>
    <x v="3"/>
    <x v="264"/>
    <d v="2014-09-07T00:00:00"/>
    <x v="1"/>
    <x v="556"/>
    <s v="Ann Chong"/>
    <x v="1"/>
    <s v="United States"/>
    <s v="New York City"/>
    <x v="15"/>
    <n v="10009"/>
    <s v="East"/>
    <s v="OFF-LA-10001641"/>
    <x v="1"/>
    <x v="2"/>
    <x v="1022"/>
    <n v="18.899999999999999"/>
    <n v="6"/>
    <x v="0"/>
    <n v="9.0719999999999992"/>
  </r>
  <r>
    <n v="1954"/>
    <x v="959"/>
    <x v="3"/>
    <x v="264"/>
    <d v="2014-09-07T00:00:00"/>
    <x v="1"/>
    <x v="556"/>
    <s v="Ann Chong"/>
    <x v="1"/>
    <s v="United States"/>
    <s v="New York City"/>
    <x v="15"/>
    <n v="10009"/>
    <s v="East"/>
    <s v="FUR-CH-10003379"/>
    <x v="0"/>
    <x v="1"/>
    <x v="459"/>
    <n v="1282.4100000000001"/>
    <n v="5"/>
    <x v="9"/>
    <n v="213.73500000000001"/>
  </r>
  <r>
    <n v="1955"/>
    <x v="959"/>
    <x v="3"/>
    <x v="264"/>
    <d v="2014-09-07T00:00:00"/>
    <x v="1"/>
    <x v="556"/>
    <s v="Ann Chong"/>
    <x v="1"/>
    <s v="United States"/>
    <s v="New York City"/>
    <x v="15"/>
    <n v="10009"/>
    <s v="East"/>
    <s v="OFF-AR-10004582"/>
    <x v="1"/>
    <x v="6"/>
    <x v="1175"/>
    <n v="4.92"/>
    <n v="3"/>
    <x v="0"/>
    <n v="2.2139999999999995"/>
  </r>
  <r>
    <n v="1956"/>
    <x v="959"/>
    <x v="3"/>
    <x v="264"/>
    <d v="2014-09-07T00:00:00"/>
    <x v="1"/>
    <x v="556"/>
    <s v="Ann Chong"/>
    <x v="1"/>
    <s v="United States"/>
    <s v="New York City"/>
    <x v="15"/>
    <n v="10009"/>
    <s v="East"/>
    <s v="TEC-AC-10002842"/>
    <x v="2"/>
    <x v="11"/>
    <x v="1176"/>
    <n v="238"/>
    <n v="2"/>
    <x v="0"/>
    <n v="38.080000000000013"/>
  </r>
  <r>
    <n v="1957"/>
    <x v="959"/>
    <x v="3"/>
    <x v="264"/>
    <d v="2014-09-07T00:00:00"/>
    <x v="1"/>
    <x v="556"/>
    <s v="Ann Chong"/>
    <x v="1"/>
    <s v="United States"/>
    <s v="New York City"/>
    <x v="15"/>
    <n v="10009"/>
    <s v="East"/>
    <s v="TEC-AC-10000109"/>
    <x v="2"/>
    <x v="11"/>
    <x v="200"/>
    <n v="167.97"/>
    <n v="3"/>
    <x v="0"/>
    <n v="40.31280000000001"/>
  </r>
  <r>
    <n v="1958"/>
    <x v="959"/>
    <x v="3"/>
    <x v="264"/>
    <d v="2014-09-07T00:00:00"/>
    <x v="1"/>
    <x v="556"/>
    <s v="Ann Chong"/>
    <x v="1"/>
    <s v="United States"/>
    <s v="New York City"/>
    <x v="15"/>
    <n v="10009"/>
    <s v="East"/>
    <s v="OFF-PA-10003893"/>
    <x v="1"/>
    <x v="10"/>
    <x v="1096"/>
    <n v="17.12"/>
    <n v="4"/>
    <x v="0"/>
    <n v="7.7039999999999988"/>
  </r>
  <r>
    <n v="1959"/>
    <x v="960"/>
    <x v="3"/>
    <x v="18"/>
    <d v="2014-09-16T00:00:00"/>
    <x v="0"/>
    <x v="355"/>
    <s v="Robert Waldorf"/>
    <x v="0"/>
    <s v="United States"/>
    <s v="Springfield"/>
    <x v="25"/>
    <n v="65807"/>
    <s v="Central"/>
    <s v="OFF-BI-10003669"/>
    <x v="1"/>
    <x v="8"/>
    <x v="796"/>
    <n v="16.200000000000003"/>
    <n v="3"/>
    <x v="0"/>
    <n v="7.7759999999999998"/>
  </r>
  <r>
    <n v="1960"/>
    <x v="960"/>
    <x v="3"/>
    <x v="18"/>
    <d v="2014-09-16T00:00:00"/>
    <x v="0"/>
    <x v="355"/>
    <s v="Robert Waldorf"/>
    <x v="0"/>
    <s v="United States"/>
    <s v="Springfield"/>
    <x v="25"/>
    <n v="65807"/>
    <s v="Central"/>
    <s v="OFF-AP-10004785"/>
    <x v="1"/>
    <x v="9"/>
    <x v="1177"/>
    <n v="33.99"/>
    <n v="3"/>
    <x v="0"/>
    <n v="14.615700000000004"/>
  </r>
  <r>
    <n v="1961"/>
    <x v="960"/>
    <x v="3"/>
    <x v="18"/>
    <d v="2014-09-16T00:00:00"/>
    <x v="0"/>
    <x v="355"/>
    <s v="Robert Waldorf"/>
    <x v="0"/>
    <s v="United States"/>
    <s v="Springfield"/>
    <x v="25"/>
    <n v="65807"/>
    <s v="Central"/>
    <s v="TEC-AC-10003023"/>
    <x v="2"/>
    <x v="11"/>
    <x v="1070"/>
    <n v="296.84999999999997"/>
    <n v="5"/>
    <x v="0"/>
    <n v="53.432999999999993"/>
  </r>
  <r>
    <n v="1962"/>
    <x v="960"/>
    <x v="3"/>
    <x v="18"/>
    <d v="2014-09-16T00:00:00"/>
    <x v="0"/>
    <x v="355"/>
    <s v="Robert Waldorf"/>
    <x v="0"/>
    <s v="United States"/>
    <s v="Springfield"/>
    <x v="25"/>
    <n v="65807"/>
    <s v="Central"/>
    <s v="TEC-AC-10002217"/>
    <x v="2"/>
    <x v="11"/>
    <x v="1178"/>
    <n v="112.80000000000001"/>
    <n v="6"/>
    <x v="0"/>
    <n v="6.7680000000000007"/>
  </r>
  <r>
    <n v="1963"/>
    <x v="960"/>
    <x v="3"/>
    <x v="18"/>
    <d v="2014-09-16T00:00:00"/>
    <x v="0"/>
    <x v="355"/>
    <s v="Robert Waldorf"/>
    <x v="0"/>
    <s v="United States"/>
    <s v="Springfield"/>
    <x v="25"/>
    <n v="65807"/>
    <s v="Central"/>
    <s v="OFF-BI-10002954"/>
    <x v="1"/>
    <x v="8"/>
    <x v="1179"/>
    <n v="13.71"/>
    <n v="3"/>
    <x v="0"/>
    <n v="6.5808"/>
  </r>
  <r>
    <n v="1964"/>
    <x v="960"/>
    <x v="3"/>
    <x v="18"/>
    <d v="2014-09-16T00:00:00"/>
    <x v="0"/>
    <x v="355"/>
    <s v="Robert Waldorf"/>
    <x v="0"/>
    <s v="United States"/>
    <s v="Springfield"/>
    <x v="25"/>
    <n v="65807"/>
    <s v="Central"/>
    <s v="OFF-PA-10002586"/>
    <x v="1"/>
    <x v="10"/>
    <x v="1007"/>
    <n v="24.900000000000002"/>
    <n v="5"/>
    <x v="0"/>
    <n v="11.703000000000001"/>
  </r>
  <r>
    <n v="1965"/>
    <x v="960"/>
    <x v="3"/>
    <x v="18"/>
    <d v="2014-09-16T00:00:00"/>
    <x v="0"/>
    <x v="355"/>
    <s v="Robert Waldorf"/>
    <x v="0"/>
    <s v="United States"/>
    <s v="Springfield"/>
    <x v="25"/>
    <n v="65807"/>
    <s v="Central"/>
    <s v="OFF-ST-10000025"/>
    <x v="1"/>
    <x v="4"/>
    <x v="615"/>
    <n v="286.29000000000002"/>
    <n v="3"/>
    <x v="0"/>
    <n v="17.177399999999977"/>
  </r>
  <r>
    <n v="1966"/>
    <x v="960"/>
    <x v="3"/>
    <x v="18"/>
    <d v="2014-09-16T00:00:00"/>
    <x v="0"/>
    <x v="355"/>
    <s v="Robert Waldorf"/>
    <x v="0"/>
    <s v="United States"/>
    <s v="Springfield"/>
    <x v="25"/>
    <n v="65807"/>
    <s v="Central"/>
    <s v="OFF-AP-10003281"/>
    <x v="1"/>
    <x v="9"/>
    <x v="1180"/>
    <n v="24.18"/>
    <n v="2"/>
    <x v="0"/>
    <n v="7.2539999999999978"/>
  </r>
  <r>
    <n v="1967"/>
    <x v="961"/>
    <x v="3"/>
    <x v="202"/>
    <d v="2014-12-29T00:00:00"/>
    <x v="1"/>
    <x v="203"/>
    <s v="Dean Braden"/>
    <x v="0"/>
    <s v="United States"/>
    <s v="Paterson"/>
    <x v="30"/>
    <n v="7501"/>
    <s v="East"/>
    <s v="TEC-PH-10002103"/>
    <x v="2"/>
    <x v="7"/>
    <x v="534"/>
    <n v="281.96999999999997"/>
    <n v="3"/>
    <x v="0"/>
    <n v="78.951599999999999"/>
  </r>
  <r>
    <n v="1968"/>
    <x v="961"/>
    <x v="3"/>
    <x v="202"/>
    <d v="2014-12-29T00:00:00"/>
    <x v="1"/>
    <x v="203"/>
    <s v="Dean Braden"/>
    <x v="0"/>
    <s v="United States"/>
    <s v="Paterson"/>
    <x v="30"/>
    <n v="7501"/>
    <s v="East"/>
    <s v="OFF-SU-10000898"/>
    <x v="1"/>
    <x v="14"/>
    <x v="1181"/>
    <n v="69.5"/>
    <n v="5"/>
    <x v="0"/>
    <n v="20.154999999999994"/>
  </r>
  <r>
    <n v="1969"/>
    <x v="961"/>
    <x v="3"/>
    <x v="202"/>
    <d v="2014-12-29T00:00:00"/>
    <x v="1"/>
    <x v="203"/>
    <s v="Dean Braden"/>
    <x v="0"/>
    <s v="United States"/>
    <s v="Paterson"/>
    <x v="30"/>
    <n v="7501"/>
    <s v="East"/>
    <s v="OFF-PA-10001144"/>
    <x v="1"/>
    <x v="10"/>
    <x v="161"/>
    <n v="166.44"/>
    <n v="3"/>
    <x v="0"/>
    <n v="79.891199999999998"/>
  </r>
  <r>
    <n v="1970"/>
    <x v="962"/>
    <x v="3"/>
    <x v="397"/>
    <d v="2014-09-30T00:00:00"/>
    <x v="1"/>
    <x v="217"/>
    <s v="Bill Donatelli"/>
    <x v="0"/>
    <s v="United States"/>
    <s v="Tulsa"/>
    <x v="26"/>
    <n v="74133"/>
    <s v="Central"/>
    <s v="TEC-AC-10004659"/>
    <x v="2"/>
    <x v="11"/>
    <x v="170"/>
    <n v="291.95999999999998"/>
    <n v="4"/>
    <x v="0"/>
    <n v="102.18599999999998"/>
  </r>
  <r>
    <n v="1971"/>
    <x v="963"/>
    <x v="3"/>
    <x v="636"/>
    <d v="2014-05-12T00:00:00"/>
    <x v="1"/>
    <x v="529"/>
    <s v="Max Ludwig"/>
    <x v="2"/>
    <s v="United States"/>
    <s v="Chicago"/>
    <x v="10"/>
    <n v="60623"/>
    <s v="Central"/>
    <s v="OFF-AR-10004752"/>
    <x v="1"/>
    <x v="6"/>
    <x v="1105"/>
    <n v="6.4080000000000004"/>
    <n v="3"/>
    <x v="2"/>
    <n v="0.64079999999999981"/>
  </r>
  <r>
    <n v="1972"/>
    <x v="963"/>
    <x v="3"/>
    <x v="636"/>
    <d v="2014-05-12T00:00:00"/>
    <x v="1"/>
    <x v="529"/>
    <s v="Max Ludwig"/>
    <x v="2"/>
    <s v="United States"/>
    <s v="Chicago"/>
    <x v="10"/>
    <n v="60623"/>
    <s v="Central"/>
    <s v="TEC-AC-10004659"/>
    <x v="2"/>
    <x v="11"/>
    <x v="170"/>
    <n v="408.74399999999997"/>
    <n v="7"/>
    <x v="2"/>
    <n v="76.639499999999984"/>
  </r>
  <r>
    <n v="1973"/>
    <x v="964"/>
    <x v="2"/>
    <x v="637"/>
    <d v="2011-12-19T00:00:00"/>
    <x v="1"/>
    <x v="557"/>
    <s v="Joy Daniels"/>
    <x v="0"/>
    <s v="United States"/>
    <s v="Chicago"/>
    <x v="10"/>
    <n v="60610"/>
    <s v="Central"/>
    <s v="OFF-BI-10001249"/>
    <x v="1"/>
    <x v="8"/>
    <x v="1182"/>
    <n v="5.1039999999999992"/>
    <n v="4"/>
    <x v="3"/>
    <n v="-8.6768000000000018"/>
  </r>
  <r>
    <n v="1974"/>
    <x v="964"/>
    <x v="2"/>
    <x v="637"/>
    <d v="2011-12-19T00:00:00"/>
    <x v="1"/>
    <x v="557"/>
    <s v="Joy Daniels"/>
    <x v="0"/>
    <s v="United States"/>
    <s v="Chicago"/>
    <x v="10"/>
    <n v="60610"/>
    <s v="Central"/>
    <s v="OFF-FA-10003059"/>
    <x v="1"/>
    <x v="13"/>
    <x v="794"/>
    <n v="2.8960000000000004"/>
    <n v="2"/>
    <x v="2"/>
    <n v="0.4705999999999998"/>
  </r>
  <r>
    <n v="1975"/>
    <x v="964"/>
    <x v="2"/>
    <x v="637"/>
    <d v="2011-12-19T00:00:00"/>
    <x v="1"/>
    <x v="557"/>
    <s v="Joy Daniels"/>
    <x v="0"/>
    <s v="United States"/>
    <s v="Chicago"/>
    <x v="10"/>
    <n v="60610"/>
    <s v="Central"/>
    <s v="TEC-AC-10002718"/>
    <x v="2"/>
    <x v="11"/>
    <x v="1183"/>
    <n v="35.016000000000005"/>
    <n v="3"/>
    <x v="2"/>
    <n v="-2.188500000000003"/>
  </r>
  <r>
    <n v="1976"/>
    <x v="965"/>
    <x v="2"/>
    <x v="638"/>
    <d v="2011-10-20T00:00:00"/>
    <x v="0"/>
    <x v="127"/>
    <s v="Alan Schoenberger"/>
    <x v="1"/>
    <s v="United States"/>
    <s v="Montgomery"/>
    <x v="19"/>
    <n v="36116"/>
    <s v="South"/>
    <s v="OFF-ST-10001522"/>
    <x v="1"/>
    <x v="4"/>
    <x v="195"/>
    <n v="275.96999999999997"/>
    <n v="3"/>
    <x v="0"/>
    <n v="11.038799999999981"/>
  </r>
  <r>
    <n v="1977"/>
    <x v="965"/>
    <x v="2"/>
    <x v="638"/>
    <d v="2011-10-20T00:00:00"/>
    <x v="0"/>
    <x v="127"/>
    <s v="Alan Schoenberger"/>
    <x v="1"/>
    <s v="United States"/>
    <s v="Montgomery"/>
    <x v="19"/>
    <n v="36116"/>
    <s v="South"/>
    <s v="TEC-PH-10002352"/>
    <x v="2"/>
    <x v="7"/>
    <x v="1184"/>
    <n v="1394.95"/>
    <n v="5"/>
    <x v="0"/>
    <n v="362.68699999999995"/>
  </r>
  <r>
    <n v="1978"/>
    <x v="965"/>
    <x v="2"/>
    <x v="638"/>
    <d v="2011-10-20T00:00:00"/>
    <x v="0"/>
    <x v="127"/>
    <s v="Alan Schoenberger"/>
    <x v="1"/>
    <s v="United States"/>
    <s v="Montgomery"/>
    <x v="19"/>
    <n v="36116"/>
    <s v="South"/>
    <s v="FUR-CH-10003774"/>
    <x v="0"/>
    <x v="1"/>
    <x v="1185"/>
    <n v="545.88"/>
    <n v="6"/>
    <x v="0"/>
    <n v="70.964399999999983"/>
  </r>
  <r>
    <n v="1979"/>
    <x v="966"/>
    <x v="1"/>
    <x v="412"/>
    <d v="2012-05-12T00:00:00"/>
    <x v="1"/>
    <x v="211"/>
    <s v="Allen Armold"/>
    <x v="0"/>
    <s v="United States"/>
    <s v="Salem"/>
    <x v="21"/>
    <n v="97301"/>
    <s v="West"/>
    <s v="OFF-AR-10000127"/>
    <x v="1"/>
    <x v="6"/>
    <x v="1186"/>
    <n v="5.2480000000000002"/>
    <n v="2"/>
    <x v="2"/>
    <n v="0.59039999999999915"/>
  </r>
  <r>
    <n v="1980"/>
    <x v="967"/>
    <x v="0"/>
    <x v="167"/>
    <d v="2013-04-15T00:00:00"/>
    <x v="3"/>
    <x v="446"/>
    <s v="Kean Takahito"/>
    <x v="0"/>
    <s v="United States"/>
    <s v="Glendale"/>
    <x v="16"/>
    <n v="85301"/>
    <s v="West"/>
    <s v="FUR-CH-10004086"/>
    <x v="0"/>
    <x v="1"/>
    <x v="281"/>
    <n v="933.53600000000006"/>
    <n v="4"/>
    <x v="2"/>
    <n v="105.02279999999996"/>
  </r>
  <r>
    <n v="1981"/>
    <x v="967"/>
    <x v="0"/>
    <x v="167"/>
    <d v="2013-04-15T00:00:00"/>
    <x v="3"/>
    <x v="446"/>
    <s v="Kean Takahito"/>
    <x v="0"/>
    <s v="United States"/>
    <s v="Glendale"/>
    <x v="16"/>
    <n v="85301"/>
    <s v="West"/>
    <s v="OFF-ST-10001228"/>
    <x v="1"/>
    <x v="4"/>
    <x v="228"/>
    <n v="42.975999999999999"/>
    <n v="4"/>
    <x v="2"/>
    <n v="4.2976000000000028"/>
  </r>
  <r>
    <n v="1982"/>
    <x v="968"/>
    <x v="1"/>
    <x v="639"/>
    <d v="2012-12-16T00:00:00"/>
    <x v="0"/>
    <x v="152"/>
    <s v="Muhammed MacIntyre"/>
    <x v="1"/>
    <s v="United States"/>
    <s v="Columbus"/>
    <x v="32"/>
    <n v="31907"/>
    <s v="South"/>
    <s v="OFF-BI-10004187"/>
    <x v="1"/>
    <x v="8"/>
    <x v="33"/>
    <n v="3.76"/>
    <n v="2"/>
    <x v="0"/>
    <n v="1.8047999999999997"/>
  </r>
  <r>
    <n v="1983"/>
    <x v="969"/>
    <x v="2"/>
    <x v="640"/>
    <d v="2011-12-09T00:00:00"/>
    <x v="1"/>
    <x v="159"/>
    <s v="Nathan Gelder"/>
    <x v="0"/>
    <s v="United States"/>
    <s v="Oklahoma City"/>
    <x v="26"/>
    <n v="73120"/>
    <s v="Central"/>
    <s v="TEC-PH-10003811"/>
    <x v="2"/>
    <x v="7"/>
    <x v="1187"/>
    <n v="479.96"/>
    <n v="4"/>
    <x v="0"/>
    <n v="134.3888"/>
  </r>
  <r>
    <n v="1984"/>
    <x v="970"/>
    <x v="2"/>
    <x v="641"/>
    <d v="2011-11-27T00:00:00"/>
    <x v="0"/>
    <x v="429"/>
    <s v="Laurel Workman"/>
    <x v="1"/>
    <s v="United States"/>
    <s v="Brentwood"/>
    <x v="1"/>
    <n v="94513"/>
    <s v="West"/>
    <s v="OFF-AP-10000240"/>
    <x v="1"/>
    <x v="9"/>
    <x v="644"/>
    <n v="320.88"/>
    <n v="6"/>
    <x v="0"/>
    <n v="93.055199999999957"/>
  </r>
  <r>
    <n v="1985"/>
    <x v="970"/>
    <x v="2"/>
    <x v="641"/>
    <d v="2011-11-27T00:00:00"/>
    <x v="0"/>
    <x v="429"/>
    <s v="Laurel Workman"/>
    <x v="1"/>
    <s v="United States"/>
    <s v="Brentwood"/>
    <x v="1"/>
    <n v="94513"/>
    <s v="West"/>
    <s v="FUR-FU-10001940"/>
    <x v="0"/>
    <x v="5"/>
    <x v="33"/>
    <n v="23.88"/>
    <n v="3"/>
    <x v="0"/>
    <n v="10.507200000000001"/>
  </r>
  <r>
    <n v="1986"/>
    <x v="970"/>
    <x v="2"/>
    <x v="641"/>
    <d v="2011-11-27T00:00:00"/>
    <x v="0"/>
    <x v="429"/>
    <s v="Laurel Workman"/>
    <x v="1"/>
    <s v="United States"/>
    <s v="Brentwood"/>
    <x v="1"/>
    <n v="94513"/>
    <s v="West"/>
    <s v="OFF-PA-10000575"/>
    <x v="1"/>
    <x v="10"/>
    <x v="1050"/>
    <n v="26.76"/>
    <n v="4"/>
    <x v="0"/>
    <n v="12.3096"/>
  </r>
  <r>
    <n v="1987"/>
    <x v="971"/>
    <x v="0"/>
    <x v="197"/>
    <d v="2013-07-28T00:00:00"/>
    <x v="2"/>
    <x v="558"/>
    <s v="Christy Brittain"/>
    <x v="0"/>
    <s v="United States"/>
    <s v="Columbus"/>
    <x v="24"/>
    <n v="43229"/>
    <s v="East"/>
    <s v="TEC-CO-10001449"/>
    <x v="2"/>
    <x v="16"/>
    <x v="303"/>
    <n v="1439.9759999999999"/>
    <n v="4"/>
    <x v="10"/>
    <n v="191.99680000000001"/>
  </r>
  <r>
    <n v="1988"/>
    <x v="972"/>
    <x v="1"/>
    <x v="529"/>
    <d v="2012-11-13T00:00:00"/>
    <x v="1"/>
    <x v="548"/>
    <s v="Adam Shillingsburg"/>
    <x v="0"/>
    <s v="United States"/>
    <s v="Springfield"/>
    <x v="25"/>
    <n v="65807"/>
    <s v="Central"/>
    <s v="OFF-BI-10002393"/>
    <x v="1"/>
    <x v="8"/>
    <x v="1188"/>
    <n v="17.22"/>
    <n v="3"/>
    <x v="0"/>
    <n v="7.9212000000000007"/>
  </r>
  <r>
    <n v="1989"/>
    <x v="972"/>
    <x v="1"/>
    <x v="529"/>
    <d v="2012-11-13T00:00:00"/>
    <x v="1"/>
    <x v="548"/>
    <s v="Adam Shillingsburg"/>
    <x v="0"/>
    <s v="United States"/>
    <s v="Springfield"/>
    <x v="25"/>
    <n v="65807"/>
    <s v="Central"/>
    <s v="FUR-TA-10002855"/>
    <x v="0"/>
    <x v="3"/>
    <x v="1189"/>
    <n v="1024.3800000000001"/>
    <n v="7"/>
    <x v="0"/>
    <n v="215.11979999999994"/>
  </r>
  <r>
    <n v="1990"/>
    <x v="972"/>
    <x v="1"/>
    <x v="529"/>
    <d v="2012-11-13T00:00:00"/>
    <x v="1"/>
    <x v="548"/>
    <s v="Adam Shillingsburg"/>
    <x v="0"/>
    <s v="United States"/>
    <s v="Springfield"/>
    <x v="25"/>
    <n v="65807"/>
    <s v="Central"/>
    <s v="OFF-EN-10000781"/>
    <x v="1"/>
    <x v="12"/>
    <x v="746"/>
    <n v="26.22"/>
    <n v="3"/>
    <x v="0"/>
    <n v="12.323399999999999"/>
  </r>
  <r>
    <n v="1991"/>
    <x v="972"/>
    <x v="1"/>
    <x v="529"/>
    <d v="2012-11-13T00:00:00"/>
    <x v="1"/>
    <x v="548"/>
    <s v="Adam Shillingsburg"/>
    <x v="0"/>
    <s v="United States"/>
    <s v="Springfield"/>
    <x v="25"/>
    <n v="65807"/>
    <s v="Central"/>
    <s v="OFF-PA-10002160"/>
    <x v="1"/>
    <x v="10"/>
    <x v="1190"/>
    <n v="17.34"/>
    <n v="3"/>
    <x v="0"/>
    <n v="8.4966000000000008"/>
  </r>
  <r>
    <n v="1992"/>
    <x v="973"/>
    <x v="3"/>
    <x v="642"/>
    <d v="2014-03-01T00:00:00"/>
    <x v="1"/>
    <x v="558"/>
    <s v="Christy Brittain"/>
    <x v="0"/>
    <s v="United States"/>
    <s v="Philadelphia"/>
    <x v="9"/>
    <n v="19134"/>
    <s v="East"/>
    <s v="OFF-BI-10004970"/>
    <x v="1"/>
    <x v="8"/>
    <x v="908"/>
    <n v="4.9560000000000004"/>
    <n v="4"/>
    <x v="6"/>
    <n v="-3.7995999999999981"/>
  </r>
  <r>
    <n v="1993"/>
    <x v="974"/>
    <x v="3"/>
    <x v="643"/>
    <d v="2014-07-03T00:00:00"/>
    <x v="1"/>
    <x v="529"/>
    <s v="Max Ludwig"/>
    <x v="2"/>
    <s v="United States"/>
    <s v="Springfield"/>
    <x v="21"/>
    <n v="97477"/>
    <s v="West"/>
    <s v="OFF-LA-10003923"/>
    <x v="1"/>
    <x v="2"/>
    <x v="424"/>
    <n v="71.040000000000006"/>
    <n v="6"/>
    <x v="2"/>
    <n v="26.640000000000004"/>
  </r>
  <r>
    <n v="1994"/>
    <x v="974"/>
    <x v="3"/>
    <x v="643"/>
    <d v="2014-07-03T00:00:00"/>
    <x v="1"/>
    <x v="529"/>
    <s v="Max Ludwig"/>
    <x v="2"/>
    <s v="United States"/>
    <s v="Springfield"/>
    <x v="21"/>
    <n v="97477"/>
    <s v="West"/>
    <s v="OFF-AR-10002257"/>
    <x v="1"/>
    <x v="6"/>
    <x v="1191"/>
    <n v="5.3440000000000003"/>
    <n v="2"/>
    <x v="2"/>
    <n v="0.73479999999999923"/>
  </r>
  <r>
    <n v="1995"/>
    <x v="974"/>
    <x v="3"/>
    <x v="643"/>
    <d v="2014-07-03T00:00:00"/>
    <x v="1"/>
    <x v="529"/>
    <s v="Max Ludwig"/>
    <x v="2"/>
    <s v="United States"/>
    <s v="Springfield"/>
    <x v="21"/>
    <n v="97477"/>
    <s v="West"/>
    <s v="OFF-FA-10004395"/>
    <x v="1"/>
    <x v="13"/>
    <x v="1192"/>
    <n v="11.304"/>
    <n v="3"/>
    <x v="2"/>
    <n v="-2.1194999999999999"/>
  </r>
  <r>
    <n v="1996"/>
    <x v="975"/>
    <x v="3"/>
    <x v="574"/>
    <d v="2014-12-05T00:00:00"/>
    <x v="0"/>
    <x v="559"/>
    <s v="Joy Smith"/>
    <x v="0"/>
    <s v="United States"/>
    <s v="Houston"/>
    <x v="5"/>
    <n v="77036"/>
    <s v="Central"/>
    <s v="OFF-AP-10002534"/>
    <x v="1"/>
    <x v="9"/>
    <x v="1193"/>
    <n v="294.61999999999995"/>
    <n v="5"/>
    <x v="3"/>
    <n v="-766.01199999999994"/>
  </r>
  <r>
    <n v="1997"/>
    <x v="975"/>
    <x v="3"/>
    <x v="574"/>
    <d v="2014-12-05T00:00:00"/>
    <x v="0"/>
    <x v="559"/>
    <s v="Joy Smith"/>
    <x v="0"/>
    <s v="United States"/>
    <s v="Houston"/>
    <x v="5"/>
    <n v="77036"/>
    <s v="Central"/>
    <s v="FUR-FU-10004020"/>
    <x v="0"/>
    <x v="5"/>
    <x v="488"/>
    <n v="8.7520000000000007"/>
    <n v="4"/>
    <x v="7"/>
    <n v="-3.719599999999998"/>
  </r>
  <r>
    <n v="1998"/>
    <x v="976"/>
    <x v="2"/>
    <x v="644"/>
    <d v="2011-02-10T00:00:00"/>
    <x v="2"/>
    <x v="540"/>
    <s v="Neil Ducich"/>
    <x v="1"/>
    <s v="United States"/>
    <s v="Chesapeake"/>
    <x v="17"/>
    <n v="23320"/>
    <s v="South"/>
    <s v="OFF-LA-10002787"/>
    <x v="1"/>
    <x v="2"/>
    <x v="542"/>
    <n v="15"/>
    <n v="4"/>
    <x v="0"/>
    <n v="7.1999999999999993"/>
  </r>
  <r>
    <n v="1999"/>
    <x v="976"/>
    <x v="2"/>
    <x v="644"/>
    <d v="2011-02-10T00:00:00"/>
    <x v="2"/>
    <x v="540"/>
    <s v="Neil Ducich"/>
    <x v="1"/>
    <s v="United States"/>
    <s v="Chesapeake"/>
    <x v="17"/>
    <n v="23320"/>
    <s v="South"/>
    <s v="TEC-PH-10003645"/>
    <x v="2"/>
    <x v="7"/>
    <x v="294"/>
    <n v="161.61000000000001"/>
    <n v="1"/>
    <x v="0"/>
    <n v="42.018600000000006"/>
  </r>
  <r>
    <n v="2000"/>
    <x v="976"/>
    <x v="2"/>
    <x v="644"/>
    <d v="2011-02-10T00:00:00"/>
    <x v="2"/>
    <x v="540"/>
    <s v="Neil Ducich"/>
    <x v="1"/>
    <s v="United States"/>
    <s v="Chesapeake"/>
    <x v="17"/>
    <n v="23320"/>
    <s v="South"/>
    <s v="TEC-PH-10001615"/>
    <x v="2"/>
    <x v="7"/>
    <x v="1108"/>
    <n v="144.94999999999999"/>
    <n v="5"/>
    <x v="0"/>
    <n v="42.035499999999985"/>
  </r>
  <r>
    <n v="2001"/>
    <x v="977"/>
    <x v="3"/>
    <x v="645"/>
    <d v="2014-04-19T00:00:00"/>
    <x v="1"/>
    <x v="560"/>
    <s v="Luke Weiss"/>
    <x v="0"/>
    <s v="United States"/>
    <s v="Pasadena"/>
    <x v="1"/>
    <n v="91104"/>
    <s v="West"/>
    <s v="TEC-AC-10001767"/>
    <x v="2"/>
    <x v="11"/>
    <x v="97"/>
    <n v="199.95000000000002"/>
    <n v="5"/>
    <x v="0"/>
    <n v="21.994499999999988"/>
  </r>
  <r>
    <n v="2002"/>
    <x v="977"/>
    <x v="3"/>
    <x v="645"/>
    <d v="2014-04-19T00:00:00"/>
    <x v="1"/>
    <x v="560"/>
    <s v="Luke Weiss"/>
    <x v="0"/>
    <s v="United States"/>
    <s v="Pasadena"/>
    <x v="1"/>
    <n v="91104"/>
    <s v="West"/>
    <s v="OFF-AR-10001221"/>
    <x v="1"/>
    <x v="6"/>
    <x v="1034"/>
    <n v="41.86"/>
    <n v="7"/>
    <x v="0"/>
    <n v="14.232399999999998"/>
  </r>
  <r>
    <n v="2003"/>
    <x v="978"/>
    <x v="3"/>
    <x v="53"/>
    <d v="2014-12-29T00:00:00"/>
    <x v="0"/>
    <x v="527"/>
    <s v="Joni Wasserman"/>
    <x v="0"/>
    <s v="United States"/>
    <s v="Louisville"/>
    <x v="0"/>
    <n v="40214"/>
    <s v="South"/>
    <s v="OFF-ST-10000563"/>
    <x v="1"/>
    <x v="4"/>
    <x v="894"/>
    <n v="95.94"/>
    <n v="3"/>
    <x v="0"/>
    <n v="9.5940000000000012"/>
  </r>
  <r>
    <n v="2004"/>
    <x v="978"/>
    <x v="3"/>
    <x v="53"/>
    <d v="2014-12-29T00:00:00"/>
    <x v="0"/>
    <x v="527"/>
    <s v="Joni Wasserman"/>
    <x v="0"/>
    <s v="United States"/>
    <s v="Louisville"/>
    <x v="0"/>
    <n v="40214"/>
    <s v="South"/>
    <s v="FUR-CH-10001146"/>
    <x v="0"/>
    <x v="1"/>
    <x v="64"/>
    <n v="304.45"/>
    <n v="5"/>
    <x v="0"/>
    <n v="76.112499999999983"/>
  </r>
  <r>
    <n v="2005"/>
    <x v="979"/>
    <x v="3"/>
    <x v="645"/>
    <d v="2014-04-19T00:00:00"/>
    <x v="1"/>
    <x v="337"/>
    <s v="Sample Company A"/>
    <x v="2"/>
    <s v="United States"/>
    <s v="Lubbock"/>
    <x v="5"/>
    <n v="79424"/>
    <s v="Central"/>
    <s v="OFF-BI-10004738"/>
    <x v="1"/>
    <x v="8"/>
    <x v="92"/>
    <n v="11.363999999999997"/>
    <n v="3"/>
    <x v="3"/>
    <n v="-17.045999999999999"/>
  </r>
  <r>
    <n v="2006"/>
    <x v="980"/>
    <x v="2"/>
    <x v="520"/>
    <d v="2012-01-04T00:00:00"/>
    <x v="1"/>
    <x v="338"/>
    <s v="Rob Williams"/>
    <x v="1"/>
    <s v="United States"/>
    <s v="Columbia"/>
    <x v="25"/>
    <n v="65203"/>
    <s v="Central"/>
    <s v="OFF-AR-10000034"/>
    <x v="1"/>
    <x v="6"/>
    <x v="744"/>
    <n v="29.68"/>
    <n v="7"/>
    <x v="0"/>
    <n v="11.575199999999999"/>
  </r>
  <r>
    <n v="2007"/>
    <x v="980"/>
    <x v="2"/>
    <x v="520"/>
    <d v="2012-01-04T00:00:00"/>
    <x v="1"/>
    <x v="338"/>
    <s v="Rob Williams"/>
    <x v="1"/>
    <s v="United States"/>
    <s v="Columbia"/>
    <x v="25"/>
    <n v="65203"/>
    <s v="Central"/>
    <s v="TEC-AC-10000290"/>
    <x v="2"/>
    <x v="11"/>
    <x v="232"/>
    <n v="47.53"/>
    <n v="7"/>
    <x v="0"/>
    <n v="16.160200000000003"/>
  </r>
  <r>
    <n v="2008"/>
    <x v="981"/>
    <x v="3"/>
    <x v="646"/>
    <d v="2014-08-05T00:00:00"/>
    <x v="2"/>
    <x v="496"/>
    <s v="Charlotte Melton"/>
    <x v="0"/>
    <s v="United States"/>
    <s v="Chicago"/>
    <x v="10"/>
    <n v="60623"/>
    <s v="Central"/>
    <s v="FUR-BO-10003034"/>
    <x v="0"/>
    <x v="0"/>
    <x v="1194"/>
    <n v="183.37199999999999"/>
    <n v="2"/>
    <x v="4"/>
    <n v="-36.674399999999991"/>
  </r>
  <r>
    <n v="2009"/>
    <x v="982"/>
    <x v="2"/>
    <x v="647"/>
    <d v="2011-11-21T00:00:00"/>
    <x v="1"/>
    <x v="440"/>
    <s v="Jamie Frazer"/>
    <x v="0"/>
    <s v="United States"/>
    <s v="Johnson City"/>
    <x v="18"/>
    <n v="37604"/>
    <s v="South"/>
    <s v="OFF-AR-10001315"/>
    <x v="1"/>
    <x v="6"/>
    <x v="1020"/>
    <n v="4.2240000000000002"/>
    <n v="3"/>
    <x v="2"/>
    <n v="0.47519999999999984"/>
  </r>
  <r>
    <n v="2010"/>
    <x v="982"/>
    <x v="2"/>
    <x v="647"/>
    <d v="2011-11-21T00:00:00"/>
    <x v="1"/>
    <x v="440"/>
    <s v="Jamie Frazer"/>
    <x v="0"/>
    <s v="United States"/>
    <s v="Johnson City"/>
    <x v="18"/>
    <n v="37604"/>
    <s v="South"/>
    <s v="OFF-AP-10002118"/>
    <x v="1"/>
    <x v="9"/>
    <x v="77"/>
    <n v="333.05600000000004"/>
    <n v="2"/>
    <x v="2"/>
    <n v="29.142400000000009"/>
  </r>
  <r>
    <n v="2011"/>
    <x v="982"/>
    <x v="2"/>
    <x v="647"/>
    <d v="2011-11-21T00:00:00"/>
    <x v="1"/>
    <x v="440"/>
    <s v="Jamie Frazer"/>
    <x v="0"/>
    <s v="United States"/>
    <s v="Johnson City"/>
    <x v="18"/>
    <n v="37604"/>
    <s v="South"/>
    <s v="OFF-PA-10002137"/>
    <x v="1"/>
    <x v="10"/>
    <x v="560"/>
    <n v="24.896000000000001"/>
    <n v="4"/>
    <x v="2"/>
    <n v="7.7799999999999976"/>
  </r>
  <r>
    <n v="2012"/>
    <x v="983"/>
    <x v="1"/>
    <x v="555"/>
    <d v="2012-12-11T00:00:00"/>
    <x v="3"/>
    <x v="561"/>
    <s v="Stuart Calhoun"/>
    <x v="0"/>
    <s v="United States"/>
    <s v="Houston"/>
    <x v="5"/>
    <n v="77041"/>
    <s v="Central"/>
    <s v="TEC-AC-10001606"/>
    <x v="2"/>
    <x v="11"/>
    <x v="585"/>
    <n v="159.98400000000001"/>
    <n v="2"/>
    <x v="2"/>
    <n v="35.996400000000001"/>
  </r>
  <r>
    <n v="2013"/>
    <x v="983"/>
    <x v="1"/>
    <x v="555"/>
    <d v="2012-12-11T00:00:00"/>
    <x v="3"/>
    <x v="561"/>
    <s v="Stuart Calhoun"/>
    <x v="0"/>
    <s v="United States"/>
    <s v="Houston"/>
    <x v="5"/>
    <n v="77041"/>
    <s v="Central"/>
    <s v="OFF-ST-10000943"/>
    <x v="1"/>
    <x v="4"/>
    <x v="1195"/>
    <n v="46.344000000000001"/>
    <n v="3"/>
    <x v="2"/>
    <n v="4.6344000000000012"/>
  </r>
  <r>
    <n v="2014"/>
    <x v="984"/>
    <x v="0"/>
    <x v="31"/>
    <d v="2013-09-24T00:00:00"/>
    <x v="1"/>
    <x v="562"/>
    <s v="Anne McFarland"/>
    <x v="0"/>
    <s v="United States"/>
    <s v="Auburn"/>
    <x v="19"/>
    <n v="36830"/>
    <s v="South"/>
    <s v="FUR-CH-10001854"/>
    <x v="0"/>
    <x v="1"/>
    <x v="1110"/>
    <n v="350.98"/>
    <n v="1"/>
    <x v="0"/>
    <n v="84.23520000000002"/>
  </r>
  <r>
    <n v="2015"/>
    <x v="984"/>
    <x v="0"/>
    <x v="31"/>
    <d v="2013-09-24T00:00:00"/>
    <x v="1"/>
    <x v="562"/>
    <s v="Anne McFarland"/>
    <x v="0"/>
    <s v="United States"/>
    <s v="Auburn"/>
    <x v="19"/>
    <n v="36830"/>
    <s v="South"/>
    <s v="OFF-PA-10000533"/>
    <x v="1"/>
    <x v="10"/>
    <x v="1196"/>
    <n v="13.08"/>
    <n v="2"/>
    <x v="0"/>
    <n v="6.0167999999999999"/>
  </r>
  <r>
    <n v="2016"/>
    <x v="984"/>
    <x v="0"/>
    <x v="31"/>
    <d v="2013-09-24T00:00:00"/>
    <x v="1"/>
    <x v="562"/>
    <s v="Anne McFarland"/>
    <x v="0"/>
    <s v="United States"/>
    <s v="Auburn"/>
    <x v="19"/>
    <n v="36830"/>
    <s v="South"/>
    <s v="OFF-ST-10003716"/>
    <x v="1"/>
    <x v="4"/>
    <x v="889"/>
    <n v="900.08"/>
    <n v="4"/>
    <x v="0"/>
    <n v="117.0104"/>
  </r>
  <r>
    <n v="2017"/>
    <x v="985"/>
    <x v="1"/>
    <x v="531"/>
    <d v="2012-03-23T00:00:00"/>
    <x v="1"/>
    <x v="318"/>
    <s v="Berenike Kampe"/>
    <x v="0"/>
    <s v="United States"/>
    <s v="San Bernardino"/>
    <x v="1"/>
    <n v="92404"/>
    <s v="West"/>
    <s v="OFF-BI-10000088"/>
    <x v="1"/>
    <x v="8"/>
    <x v="1025"/>
    <n v="17.568000000000001"/>
    <n v="2"/>
    <x v="2"/>
    <n v="6.3684000000000003"/>
  </r>
  <r>
    <n v="2018"/>
    <x v="985"/>
    <x v="1"/>
    <x v="531"/>
    <d v="2012-03-23T00:00:00"/>
    <x v="1"/>
    <x v="318"/>
    <s v="Berenike Kampe"/>
    <x v="0"/>
    <s v="United States"/>
    <s v="San Bernardino"/>
    <x v="1"/>
    <n v="92404"/>
    <s v="West"/>
    <s v="OFF-LA-10000240"/>
    <x v="1"/>
    <x v="2"/>
    <x v="2"/>
    <n v="14.62"/>
    <n v="2"/>
    <x v="0"/>
    <n v="6.8713999999999995"/>
  </r>
  <r>
    <n v="2019"/>
    <x v="985"/>
    <x v="1"/>
    <x v="531"/>
    <d v="2012-03-23T00:00:00"/>
    <x v="1"/>
    <x v="318"/>
    <s v="Berenike Kampe"/>
    <x v="0"/>
    <s v="United States"/>
    <s v="San Bernardino"/>
    <x v="1"/>
    <n v="92404"/>
    <s v="West"/>
    <s v="OFF-SU-10001165"/>
    <x v="1"/>
    <x v="14"/>
    <x v="1039"/>
    <n v="33.36"/>
    <n v="4"/>
    <x v="0"/>
    <n v="8.6736000000000004"/>
  </r>
  <r>
    <n v="2020"/>
    <x v="985"/>
    <x v="1"/>
    <x v="531"/>
    <d v="2012-03-23T00:00:00"/>
    <x v="1"/>
    <x v="318"/>
    <s v="Berenike Kampe"/>
    <x v="0"/>
    <s v="United States"/>
    <s v="San Bernardino"/>
    <x v="1"/>
    <n v="92404"/>
    <s v="West"/>
    <s v="OFF-PA-10002749"/>
    <x v="1"/>
    <x v="10"/>
    <x v="185"/>
    <n v="40.14"/>
    <n v="6"/>
    <x v="0"/>
    <n v="19.668600000000001"/>
  </r>
  <r>
    <n v="2021"/>
    <x v="986"/>
    <x v="0"/>
    <x v="251"/>
    <d v="2013-09-22T00:00:00"/>
    <x v="2"/>
    <x v="563"/>
    <s v="Rick Huthwaite"/>
    <x v="2"/>
    <s v="United States"/>
    <s v="Providence"/>
    <x v="34"/>
    <n v="2908"/>
    <s v="East"/>
    <s v="OFF-ST-10001490"/>
    <x v="1"/>
    <x v="4"/>
    <x v="513"/>
    <n v="1606.23"/>
    <n v="9"/>
    <x v="0"/>
    <n v="481.86899999999986"/>
  </r>
  <r>
    <n v="2022"/>
    <x v="986"/>
    <x v="0"/>
    <x v="251"/>
    <d v="2013-09-22T00:00:00"/>
    <x v="2"/>
    <x v="563"/>
    <s v="Rick Huthwaite"/>
    <x v="2"/>
    <s v="United States"/>
    <s v="Providence"/>
    <x v="34"/>
    <n v="2908"/>
    <s v="East"/>
    <s v="OFF-PA-10002377"/>
    <x v="1"/>
    <x v="10"/>
    <x v="557"/>
    <n v="17.04"/>
    <n v="3"/>
    <x v="0"/>
    <n v="7.6679999999999993"/>
  </r>
  <r>
    <n v="2023"/>
    <x v="986"/>
    <x v="0"/>
    <x v="251"/>
    <d v="2013-09-22T00:00:00"/>
    <x v="2"/>
    <x v="563"/>
    <s v="Rick Huthwaite"/>
    <x v="2"/>
    <s v="United States"/>
    <s v="Providence"/>
    <x v="34"/>
    <n v="2908"/>
    <s v="East"/>
    <s v="OFF-BI-10004826"/>
    <x v="1"/>
    <x v="8"/>
    <x v="721"/>
    <n v="49.53"/>
    <n v="3"/>
    <x v="0"/>
    <n v="23.774400000000004"/>
  </r>
  <r>
    <n v="2024"/>
    <x v="986"/>
    <x v="0"/>
    <x v="251"/>
    <d v="2013-09-22T00:00:00"/>
    <x v="2"/>
    <x v="563"/>
    <s v="Rick Huthwaite"/>
    <x v="2"/>
    <s v="United States"/>
    <s v="Providence"/>
    <x v="34"/>
    <n v="2908"/>
    <s v="East"/>
    <s v="FUR-CH-10004675"/>
    <x v="0"/>
    <x v="1"/>
    <x v="629"/>
    <n v="872.32"/>
    <n v="4"/>
    <x v="0"/>
    <n v="244.24959999999999"/>
  </r>
  <r>
    <n v="2025"/>
    <x v="987"/>
    <x v="3"/>
    <x v="648"/>
    <d v="2014-08-23T00:00:00"/>
    <x v="0"/>
    <x v="421"/>
    <s v="Gene McClure"/>
    <x v="0"/>
    <s v="United States"/>
    <s v="Fresno"/>
    <x v="1"/>
    <n v="93727"/>
    <s v="West"/>
    <s v="OFF-BI-10002867"/>
    <x v="1"/>
    <x v="8"/>
    <x v="963"/>
    <n v="239.12000000000003"/>
    <n v="5"/>
    <x v="2"/>
    <n v="77.71399999999997"/>
  </r>
  <r>
    <n v="2026"/>
    <x v="988"/>
    <x v="1"/>
    <x v="649"/>
    <d v="2012-03-15T00:00:00"/>
    <x v="2"/>
    <x v="507"/>
    <s v="Marc Crier"/>
    <x v="0"/>
    <s v="United States"/>
    <s v="Seattle"/>
    <x v="4"/>
    <n v="98103"/>
    <s v="West"/>
    <s v="FUR-BO-10004409"/>
    <x v="0"/>
    <x v="0"/>
    <x v="625"/>
    <n v="141.96"/>
    <n v="2"/>
    <x v="0"/>
    <n v="39.748800000000003"/>
  </r>
  <r>
    <n v="2027"/>
    <x v="989"/>
    <x v="0"/>
    <x v="162"/>
    <d v="2013-09-11T00:00:00"/>
    <x v="0"/>
    <x v="91"/>
    <s v="Valerie Mitchum"/>
    <x v="2"/>
    <s v="United States"/>
    <s v="Lancaster"/>
    <x v="1"/>
    <n v="93534"/>
    <s v="West"/>
    <s v="OFF-BI-10002225"/>
    <x v="1"/>
    <x v="8"/>
    <x v="336"/>
    <n v="33.024000000000001"/>
    <n v="2"/>
    <x v="2"/>
    <n v="11.558399999999999"/>
  </r>
  <r>
    <n v="2028"/>
    <x v="989"/>
    <x v="0"/>
    <x v="162"/>
    <d v="2013-09-11T00:00:00"/>
    <x v="0"/>
    <x v="91"/>
    <s v="Valerie Mitchum"/>
    <x v="2"/>
    <s v="United States"/>
    <s v="Lancaster"/>
    <x v="1"/>
    <n v="93534"/>
    <s v="West"/>
    <s v="OFF-BI-10001989"/>
    <x v="1"/>
    <x v="8"/>
    <x v="537"/>
    <n v="67.13600000000001"/>
    <n v="4"/>
    <x v="2"/>
    <n v="23.497599999999995"/>
  </r>
  <r>
    <n v="2029"/>
    <x v="990"/>
    <x v="1"/>
    <x v="650"/>
    <d v="2012-11-30T00:00:00"/>
    <x v="1"/>
    <x v="323"/>
    <s v="Guy Phonely"/>
    <x v="1"/>
    <s v="United States"/>
    <s v="Leominster"/>
    <x v="31"/>
    <n v="1453"/>
    <s v="East"/>
    <s v="OFF-BI-10000343"/>
    <x v="1"/>
    <x v="8"/>
    <x v="184"/>
    <n v="14.73"/>
    <n v="3"/>
    <x v="0"/>
    <n v="6.9230999999999998"/>
  </r>
  <r>
    <n v="2030"/>
    <x v="990"/>
    <x v="1"/>
    <x v="650"/>
    <d v="2012-11-30T00:00:00"/>
    <x v="1"/>
    <x v="323"/>
    <s v="Guy Phonely"/>
    <x v="1"/>
    <s v="United States"/>
    <s v="Leominster"/>
    <x v="31"/>
    <n v="1453"/>
    <s v="East"/>
    <s v="OFF-ST-10001172"/>
    <x v="1"/>
    <x v="4"/>
    <x v="1197"/>
    <n v="104.9"/>
    <n v="5"/>
    <x v="0"/>
    <n v="25.175999999999998"/>
  </r>
  <r>
    <n v="2031"/>
    <x v="990"/>
    <x v="1"/>
    <x v="650"/>
    <d v="2012-11-30T00:00:00"/>
    <x v="1"/>
    <x v="323"/>
    <s v="Guy Phonely"/>
    <x v="1"/>
    <s v="United States"/>
    <s v="Leominster"/>
    <x v="31"/>
    <n v="1453"/>
    <s v="East"/>
    <s v="OFF-BI-10003707"/>
    <x v="1"/>
    <x v="8"/>
    <x v="776"/>
    <n v="61.04"/>
    <n v="4"/>
    <x v="0"/>
    <n v="30.52"/>
  </r>
  <r>
    <n v="2032"/>
    <x v="990"/>
    <x v="1"/>
    <x v="650"/>
    <d v="2012-11-30T00:00:00"/>
    <x v="1"/>
    <x v="323"/>
    <s v="Guy Phonely"/>
    <x v="1"/>
    <s v="United States"/>
    <s v="Leominster"/>
    <x v="31"/>
    <n v="1453"/>
    <s v="East"/>
    <s v="OFF-PA-10001274"/>
    <x v="1"/>
    <x v="10"/>
    <x v="1011"/>
    <n v="10.95"/>
    <n v="3"/>
    <x v="0"/>
    <n v="5.1464999999999996"/>
  </r>
  <r>
    <n v="2033"/>
    <x v="991"/>
    <x v="0"/>
    <x v="10"/>
    <d v="2013-12-14T00:00:00"/>
    <x v="1"/>
    <x v="334"/>
    <s v="George Bell"/>
    <x v="1"/>
    <s v="United States"/>
    <s v="Fort Worth"/>
    <x v="5"/>
    <n v="76106"/>
    <s v="Central"/>
    <s v="OFF-PA-10002250"/>
    <x v="1"/>
    <x v="10"/>
    <x v="699"/>
    <n v="9.3920000000000012"/>
    <n v="2"/>
    <x v="2"/>
    <n v="3.2871999999999999"/>
  </r>
  <r>
    <n v="2034"/>
    <x v="991"/>
    <x v="0"/>
    <x v="10"/>
    <d v="2013-12-14T00:00:00"/>
    <x v="1"/>
    <x v="334"/>
    <s v="George Bell"/>
    <x v="1"/>
    <s v="United States"/>
    <s v="Fort Worth"/>
    <x v="5"/>
    <n v="76106"/>
    <s v="Central"/>
    <s v="OFF-AR-10000475"/>
    <x v="1"/>
    <x v="6"/>
    <x v="1111"/>
    <n v="9.3280000000000012"/>
    <n v="1"/>
    <x v="2"/>
    <n v="0.8162000000000007"/>
  </r>
  <r>
    <n v="2035"/>
    <x v="992"/>
    <x v="3"/>
    <x v="145"/>
    <d v="2014-09-30T00:00:00"/>
    <x v="1"/>
    <x v="564"/>
    <s v="Carol Triggs"/>
    <x v="0"/>
    <s v="United States"/>
    <s v="Rochester"/>
    <x v="11"/>
    <n v="55901"/>
    <s v="Central"/>
    <s v="OFF-BI-10002976"/>
    <x v="1"/>
    <x v="8"/>
    <x v="849"/>
    <n v="8.26"/>
    <n v="2"/>
    <x v="0"/>
    <n v="3.8822000000000001"/>
  </r>
  <r>
    <n v="2036"/>
    <x v="992"/>
    <x v="3"/>
    <x v="145"/>
    <d v="2014-09-30T00:00:00"/>
    <x v="1"/>
    <x v="564"/>
    <s v="Carol Triggs"/>
    <x v="0"/>
    <s v="United States"/>
    <s v="Rochester"/>
    <x v="11"/>
    <n v="55901"/>
    <s v="Central"/>
    <s v="FUR-CH-10003061"/>
    <x v="0"/>
    <x v="1"/>
    <x v="51"/>
    <n v="269.96999999999997"/>
    <n v="3"/>
    <x v="0"/>
    <n v="51.294299999999964"/>
  </r>
  <r>
    <n v="2037"/>
    <x v="993"/>
    <x v="1"/>
    <x v="651"/>
    <d v="2012-01-27T00:00:00"/>
    <x v="1"/>
    <x v="194"/>
    <s v="Carl Weiss"/>
    <x v="2"/>
    <s v="United States"/>
    <s v="Bozeman"/>
    <x v="37"/>
    <n v="59715"/>
    <s v="West"/>
    <s v="OFF-PA-10002893"/>
    <x v="1"/>
    <x v="10"/>
    <x v="359"/>
    <n v="29.04"/>
    <n v="3"/>
    <x v="0"/>
    <n v="13.9392"/>
  </r>
  <r>
    <n v="2038"/>
    <x v="993"/>
    <x v="1"/>
    <x v="651"/>
    <d v="2012-01-27T00:00:00"/>
    <x v="1"/>
    <x v="194"/>
    <s v="Carl Weiss"/>
    <x v="2"/>
    <s v="United States"/>
    <s v="Bozeman"/>
    <x v="37"/>
    <n v="59715"/>
    <s v="West"/>
    <s v="OFF-LA-10003077"/>
    <x v="1"/>
    <x v="2"/>
    <x v="1080"/>
    <n v="14.62"/>
    <n v="2"/>
    <x v="0"/>
    <n v="6.8713999999999995"/>
  </r>
  <r>
    <n v="2039"/>
    <x v="994"/>
    <x v="1"/>
    <x v="652"/>
    <d v="2012-06-23T00:00:00"/>
    <x v="1"/>
    <x v="381"/>
    <s v="Skye Norling"/>
    <x v="2"/>
    <s v="United States"/>
    <s v="Peoria"/>
    <x v="16"/>
    <n v="85345"/>
    <s v="West"/>
    <s v="OFF-PA-10001661"/>
    <x v="1"/>
    <x v="10"/>
    <x v="1198"/>
    <n v="11.952000000000002"/>
    <n v="3"/>
    <x v="2"/>
    <n v="4.3326000000000002"/>
  </r>
  <r>
    <n v="2040"/>
    <x v="994"/>
    <x v="1"/>
    <x v="652"/>
    <d v="2012-06-23T00:00:00"/>
    <x v="1"/>
    <x v="381"/>
    <s v="Skye Norling"/>
    <x v="2"/>
    <s v="United States"/>
    <s v="Peoria"/>
    <x v="16"/>
    <n v="85345"/>
    <s v="West"/>
    <s v="OFF-BI-10004656"/>
    <x v="1"/>
    <x v="8"/>
    <x v="855"/>
    <n v="4.5360000000000014"/>
    <n v="7"/>
    <x v="6"/>
    <n v="-3.3263999999999996"/>
  </r>
  <r>
    <n v="2041"/>
    <x v="994"/>
    <x v="1"/>
    <x v="652"/>
    <d v="2012-06-23T00:00:00"/>
    <x v="1"/>
    <x v="381"/>
    <s v="Skye Norling"/>
    <x v="2"/>
    <s v="United States"/>
    <s v="Peoria"/>
    <x v="16"/>
    <n v="85345"/>
    <s v="West"/>
    <s v="OFF-BI-10003707"/>
    <x v="1"/>
    <x v="8"/>
    <x v="776"/>
    <n v="9.1560000000000006"/>
    <n v="2"/>
    <x v="6"/>
    <n v="-6.1039999999999974"/>
  </r>
  <r>
    <n v="2042"/>
    <x v="994"/>
    <x v="1"/>
    <x v="652"/>
    <d v="2012-06-23T00:00:00"/>
    <x v="1"/>
    <x v="381"/>
    <s v="Skye Norling"/>
    <x v="2"/>
    <s v="United States"/>
    <s v="Peoria"/>
    <x v="16"/>
    <n v="85345"/>
    <s v="West"/>
    <s v="FUR-FU-10004973"/>
    <x v="0"/>
    <x v="5"/>
    <x v="1134"/>
    <n v="75.36"/>
    <n v="5"/>
    <x v="2"/>
    <n v="20.724000000000007"/>
  </r>
  <r>
    <n v="2043"/>
    <x v="995"/>
    <x v="1"/>
    <x v="653"/>
    <d v="2012-10-08T00:00:00"/>
    <x v="1"/>
    <x v="182"/>
    <s v="Ed Braxton"/>
    <x v="1"/>
    <s v="United States"/>
    <s v="San Diego"/>
    <x v="1"/>
    <n v="92105"/>
    <s v="West"/>
    <s v="OFF-BI-10004817"/>
    <x v="1"/>
    <x v="8"/>
    <x v="1199"/>
    <n v="57.504000000000005"/>
    <n v="6"/>
    <x v="2"/>
    <n v="20.1264"/>
  </r>
  <r>
    <n v="2044"/>
    <x v="996"/>
    <x v="3"/>
    <x v="551"/>
    <d v="2014-11-24T00:00:00"/>
    <x v="1"/>
    <x v="478"/>
    <s v="Jane Waco"/>
    <x v="1"/>
    <s v="United States"/>
    <s v="Lakewood"/>
    <x v="24"/>
    <n v="44107"/>
    <s v="East"/>
    <s v="OFF-AR-10001860"/>
    <x v="1"/>
    <x v="6"/>
    <x v="907"/>
    <n v="38.864000000000004"/>
    <n v="7"/>
    <x v="2"/>
    <n v="7.7728000000000002"/>
  </r>
  <r>
    <n v="2045"/>
    <x v="997"/>
    <x v="2"/>
    <x v="654"/>
    <d v="2011-08-23T00:00:00"/>
    <x v="1"/>
    <x v="10"/>
    <s v="Ken Black"/>
    <x v="1"/>
    <s v="United States"/>
    <s v="Houston"/>
    <x v="5"/>
    <n v="77095"/>
    <s v="Central"/>
    <s v="OFF-PA-10001639"/>
    <x v="1"/>
    <x v="10"/>
    <x v="972"/>
    <n v="15.552000000000003"/>
    <n v="3"/>
    <x v="2"/>
    <n v="5.4432"/>
  </r>
  <r>
    <n v="2046"/>
    <x v="998"/>
    <x v="0"/>
    <x v="19"/>
    <d v="2013-07-22T00:00:00"/>
    <x v="1"/>
    <x v="565"/>
    <s v="Matt Collister"/>
    <x v="1"/>
    <s v="United States"/>
    <s v="Perth Amboy"/>
    <x v="30"/>
    <n v="8861"/>
    <s v="East"/>
    <s v="OFF-AP-10004487"/>
    <x v="1"/>
    <x v="9"/>
    <x v="715"/>
    <n v="162.63999999999999"/>
    <n v="2"/>
    <x v="0"/>
    <n v="45.539199999999994"/>
  </r>
  <r>
    <n v="2047"/>
    <x v="998"/>
    <x v="0"/>
    <x v="19"/>
    <d v="2013-07-22T00:00:00"/>
    <x v="1"/>
    <x v="565"/>
    <s v="Matt Collister"/>
    <x v="1"/>
    <s v="United States"/>
    <s v="Perth Amboy"/>
    <x v="30"/>
    <n v="8861"/>
    <s v="East"/>
    <s v="TEC-PH-10001760"/>
    <x v="2"/>
    <x v="7"/>
    <x v="254"/>
    <n v="597"/>
    <n v="3"/>
    <x v="0"/>
    <n v="280.59000000000003"/>
  </r>
  <r>
    <n v="2048"/>
    <x v="998"/>
    <x v="0"/>
    <x v="19"/>
    <d v="2013-07-22T00:00:00"/>
    <x v="1"/>
    <x v="565"/>
    <s v="Matt Collister"/>
    <x v="1"/>
    <s v="United States"/>
    <s v="Perth Amboy"/>
    <x v="30"/>
    <n v="8861"/>
    <s v="East"/>
    <s v="OFF-PA-10004071"/>
    <x v="1"/>
    <x v="10"/>
    <x v="412"/>
    <n v="55.48"/>
    <n v="1"/>
    <x v="0"/>
    <n v="26.630399999999998"/>
  </r>
  <r>
    <n v="2049"/>
    <x v="999"/>
    <x v="1"/>
    <x v="655"/>
    <d v="2012-07-13T00:00:00"/>
    <x v="2"/>
    <x v="242"/>
    <s v="Clytie Kelty"/>
    <x v="0"/>
    <s v="United States"/>
    <s v="Philadelphia"/>
    <x v="9"/>
    <n v="19134"/>
    <s v="East"/>
    <s v="FUR-FU-10004848"/>
    <x v="0"/>
    <x v="5"/>
    <x v="28"/>
    <n v="289.80000000000007"/>
    <n v="7"/>
    <x v="2"/>
    <n v="36.224999999999966"/>
  </r>
  <r>
    <n v="2050"/>
    <x v="999"/>
    <x v="1"/>
    <x v="655"/>
    <d v="2012-07-13T00:00:00"/>
    <x v="2"/>
    <x v="242"/>
    <s v="Clytie Kelty"/>
    <x v="0"/>
    <s v="United States"/>
    <s v="Philadelphia"/>
    <x v="9"/>
    <n v="19134"/>
    <s v="East"/>
    <s v="OFF-BI-10004022"/>
    <x v="1"/>
    <x v="8"/>
    <x v="748"/>
    <n v="2.5020000000000002"/>
    <n v="3"/>
    <x v="6"/>
    <n v="-2.0015999999999998"/>
  </r>
  <r>
    <n v="2051"/>
    <x v="999"/>
    <x v="1"/>
    <x v="655"/>
    <d v="2012-07-13T00:00:00"/>
    <x v="2"/>
    <x v="242"/>
    <s v="Clytie Kelty"/>
    <x v="0"/>
    <s v="United States"/>
    <s v="Philadelphia"/>
    <x v="9"/>
    <n v="19134"/>
    <s v="East"/>
    <s v="OFF-BI-10003669"/>
    <x v="1"/>
    <x v="8"/>
    <x v="796"/>
    <n v="6.4800000000000013"/>
    <n v="4"/>
    <x v="6"/>
    <n v="-4.7519999999999989"/>
  </r>
  <r>
    <n v="2052"/>
    <x v="999"/>
    <x v="1"/>
    <x v="655"/>
    <d v="2012-07-13T00:00:00"/>
    <x v="2"/>
    <x v="242"/>
    <s v="Clytie Kelty"/>
    <x v="0"/>
    <s v="United States"/>
    <s v="Philadelphia"/>
    <x v="9"/>
    <n v="19134"/>
    <s v="East"/>
    <s v="FUR-CH-10003833"/>
    <x v="0"/>
    <x v="1"/>
    <x v="1200"/>
    <n v="341.48799999999994"/>
    <n v="8"/>
    <x v="4"/>
    <n v="-73.175999999999988"/>
  </r>
  <r>
    <n v="2053"/>
    <x v="999"/>
    <x v="1"/>
    <x v="655"/>
    <d v="2012-07-13T00:00:00"/>
    <x v="2"/>
    <x v="242"/>
    <s v="Clytie Kelty"/>
    <x v="0"/>
    <s v="United States"/>
    <s v="Philadelphia"/>
    <x v="9"/>
    <n v="19134"/>
    <s v="East"/>
    <s v="OFF-AR-10003732"/>
    <x v="1"/>
    <x v="6"/>
    <x v="321"/>
    <n v="11.12"/>
    <n v="5"/>
    <x v="2"/>
    <n v="0.83399999999999963"/>
  </r>
  <r>
    <n v="2054"/>
    <x v="999"/>
    <x v="1"/>
    <x v="655"/>
    <d v="2012-07-13T00:00:00"/>
    <x v="2"/>
    <x v="242"/>
    <s v="Clytie Kelty"/>
    <x v="0"/>
    <s v="United States"/>
    <s v="Philadelphia"/>
    <x v="9"/>
    <n v="19134"/>
    <s v="East"/>
    <s v="FUR-FU-10003142"/>
    <x v="0"/>
    <x v="5"/>
    <x v="1201"/>
    <n v="25.344000000000001"/>
    <n v="6"/>
    <x v="2"/>
    <n v="3.4847999999999981"/>
  </r>
  <r>
    <n v="2055"/>
    <x v="1000"/>
    <x v="0"/>
    <x v="49"/>
    <d v="2013-12-08T00:00:00"/>
    <x v="1"/>
    <x v="502"/>
    <s v="Rick Duston"/>
    <x v="0"/>
    <s v="United States"/>
    <s v="Richmond"/>
    <x v="14"/>
    <n v="47374"/>
    <s v="Central"/>
    <s v="FUR-FU-10001196"/>
    <x v="0"/>
    <x v="5"/>
    <x v="1116"/>
    <n v="17.309999999999999"/>
    <n v="3"/>
    <x v="0"/>
    <n v="5.1929999999999996"/>
  </r>
  <r>
    <n v="2056"/>
    <x v="1001"/>
    <x v="3"/>
    <x v="66"/>
    <d v="2014-12-26T00:00:00"/>
    <x v="2"/>
    <x v="236"/>
    <s v="Theone Pippenger"/>
    <x v="0"/>
    <s v="United States"/>
    <s v="Detroit"/>
    <x v="12"/>
    <n v="48227"/>
    <s v="Central"/>
    <s v="TEC-AC-10001114"/>
    <x v="2"/>
    <x v="11"/>
    <x v="1202"/>
    <n v="199.95000000000002"/>
    <n v="5"/>
    <x v="0"/>
    <n v="63.983999999999988"/>
  </r>
  <r>
    <n v="2057"/>
    <x v="1001"/>
    <x v="3"/>
    <x v="66"/>
    <d v="2014-12-26T00:00:00"/>
    <x v="2"/>
    <x v="236"/>
    <s v="Theone Pippenger"/>
    <x v="0"/>
    <s v="United States"/>
    <s v="Detroit"/>
    <x v="12"/>
    <n v="48227"/>
    <s v="Central"/>
    <s v="FUR-CH-10002335"/>
    <x v="0"/>
    <x v="1"/>
    <x v="623"/>
    <n v="1586.6899999999998"/>
    <n v="7"/>
    <x v="0"/>
    <n v="412.5394"/>
  </r>
  <r>
    <n v="2058"/>
    <x v="1001"/>
    <x v="3"/>
    <x v="66"/>
    <d v="2014-12-26T00:00:00"/>
    <x v="2"/>
    <x v="236"/>
    <s v="Theone Pippenger"/>
    <x v="0"/>
    <s v="United States"/>
    <s v="Detroit"/>
    <x v="12"/>
    <n v="48227"/>
    <s v="Central"/>
    <s v="TEC-AC-10000844"/>
    <x v="2"/>
    <x v="11"/>
    <x v="106"/>
    <n v="84.99"/>
    <n v="1"/>
    <x v="0"/>
    <n v="30.596399999999996"/>
  </r>
  <r>
    <n v="2059"/>
    <x v="1001"/>
    <x v="3"/>
    <x v="66"/>
    <d v="2014-12-26T00:00:00"/>
    <x v="2"/>
    <x v="236"/>
    <s v="Theone Pippenger"/>
    <x v="0"/>
    <s v="United States"/>
    <s v="Detroit"/>
    <x v="12"/>
    <n v="48227"/>
    <s v="Central"/>
    <s v="FUR-TA-10004534"/>
    <x v="0"/>
    <x v="3"/>
    <x v="121"/>
    <n v="411.8"/>
    <n v="2"/>
    <x v="0"/>
    <n v="70.005999999999972"/>
  </r>
  <r>
    <n v="2060"/>
    <x v="1002"/>
    <x v="2"/>
    <x v="656"/>
    <d v="2011-11-04T00:00:00"/>
    <x v="1"/>
    <x v="55"/>
    <s v="Greg Guthrie"/>
    <x v="1"/>
    <s v="United States"/>
    <s v="Los Angeles"/>
    <x v="1"/>
    <n v="90049"/>
    <s v="West"/>
    <s v="OFF-FA-10002975"/>
    <x v="1"/>
    <x v="13"/>
    <x v="33"/>
    <n v="11.34"/>
    <n v="3"/>
    <x v="0"/>
    <n v="5.2164000000000001"/>
  </r>
  <r>
    <n v="2061"/>
    <x v="1002"/>
    <x v="2"/>
    <x v="656"/>
    <d v="2011-11-04T00:00:00"/>
    <x v="1"/>
    <x v="55"/>
    <s v="Greg Guthrie"/>
    <x v="1"/>
    <s v="United States"/>
    <s v="Los Angeles"/>
    <x v="1"/>
    <n v="90049"/>
    <s v="West"/>
    <s v="OFF-ST-10003996"/>
    <x v="1"/>
    <x v="4"/>
    <x v="1203"/>
    <n v="80.3"/>
    <n v="5"/>
    <x v="0"/>
    <n v="20.877999999999997"/>
  </r>
  <r>
    <n v="2062"/>
    <x v="1002"/>
    <x v="2"/>
    <x v="656"/>
    <d v="2011-11-04T00:00:00"/>
    <x v="1"/>
    <x v="55"/>
    <s v="Greg Guthrie"/>
    <x v="1"/>
    <s v="United States"/>
    <s v="Los Angeles"/>
    <x v="1"/>
    <n v="90049"/>
    <s v="West"/>
    <s v="OFF-BI-10002571"/>
    <x v="1"/>
    <x v="8"/>
    <x v="1204"/>
    <n v="15.968000000000002"/>
    <n v="2"/>
    <x v="2"/>
    <n v="5.3891999999999989"/>
  </r>
  <r>
    <n v="2063"/>
    <x v="1002"/>
    <x v="2"/>
    <x v="656"/>
    <d v="2011-11-04T00:00:00"/>
    <x v="1"/>
    <x v="55"/>
    <s v="Greg Guthrie"/>
    <x v="1"/>
    <s v="United States"/>
    <s v="Los Angeles"/>
    <x v="1"/>
    <n v="90049"/>
    <s v="West"/>
    <s v="OFF-PA-10000477"/>
    <x v="1"/>
    <x v="10"/>
    <x v="1205"/>
    <n v="64.740000000000009"/>
    <n v="13"/>
    <x v="0"/>
    <n v="30.427800000000005"/>
  </r>
  <r>
    <n v="2064"/>
    <x v="1002"/>
    <x v="2"/>
    <x v="656"/>
    <d v="2011-11-04T00:00:00"/>
    <x v="1"/>
    <x v="55"/>
    <s v="Greg Guthrie"/>
    <x v="1"/>
    <s v="United States"/>
    <s v="Los Angeles"/>
    <x v="1"/>
    <n v="90049"/>
    <s v="West"/>
    <s v="OFF-BI-10004209"/>
    <x v="1"/>
    <x v="8"/>
    <x v="1206"/>
    <n v="19.295999999999999"/>
    <n v="3"/>
    <x v="2"/>
    <n v="6.0299999999999994"/>
  </r>
  <r>
    <n v="2065"/>
    <x v="1002"/>
    <x v="2"/>
    <x v="656"/>
    <d v="2011-11-04T00:00:00"/>
    <x v="1"/>
    <x v="55"/>
    <s v="Greg Guthrie"/>
    <x v="1"/>
    <s v="United States"/>
    <s v="Los Angeles"/>
    <x v="1"/>
    <n v="90049"/>
    <s v="West"/>
    <s v="OFF-ST-10001963"/>
    <x v="1"/>
    <x v="4"/>
    <x v="532"/>
    <n v="405.64"/>
    <n v="4"/>
    <x v="0"/>
    <n v="12.169199999999989"/>
  </r>
  <r>
    <n v="2066"/>
    <x v="1002"/>
    <x v="2"/>
    <x v="656"/>
    <d v="2011-11-04T00:00:00"/>
    <x v="1"/>
    <x v="55"/>
    <s v="Greg Guthrie"/>
    <x v="1"/>
    <s v="United States"/>
    <s v="Los Angeles"/>
    <x v="1"/>
    <n v="90049"/>
    <s v="West"/>
    <s v="FUR-CH-10003833"/>
    <x v="0"/>
    <x v="1"/>
    <x v="1200"/>
    <n v="146.352"/>
    <n v="3"/>
    <x v="2"/>
    <n v="-9.1470000000000056"/>
  </r>
  <r>
    <n v="2067"/>
    <x v="1002"/>
    <x v="2"/>
    <x v="656"/>
    <d v="2011-11-04T00:00:00"/>
    <x v="1"/>
    <x v="55"/>
    <s v="Greg Guthrie"/>
    <x v="1"/>
    <s v="United States"/>
    <s v="Los Angeles"/>
    <x v="1"/>
    <n v="90049"/>
    <s v="West"/>
    <s v="TEC-AC-10004568"/>
    <x v="2"/>
    <x v="11"/>
    <x v="1109"/>
    <n v="251.91"/>
    <n v="9"/>
    <x v="0"/>
    <n v="47.862899999999982"/>
  </r>
  <r>
    <n v="2068"/>
    <x v="1002"/>
    <x v="2"/>
    <x v="656"/>
    <d v="2011-11-04T00:00:00"/>
    <x v="1"/>
    <x v="55"/>
    <s v="Greg Guthrie"/>
    <x v="1"/>
    <s v="United States"/>
    <s v="Los Angeles"/>
    <x v="1"/>
    <n v="90049"/>
    <s v="West"/>
    <s v="OFF-AR-10001419"/>
    <x v="1"/>
    <x v="6"/>
    <x v="1006"/>
    <n v="12.39"/>
    <n v="3"/>
    <x v="0"/>
    <n v="3.7169999999999996"/>
  </r>
  <r>
    <n v="2069"/>
    <x v="1003"/>
    <x v="1"/>
    <x v="657"/>
    <d v="2012-04-19T00:00:00"/>
    <x v="1"/>
    <x v="233"/>
    <s v="Zuschuss Carroll"/>
    <x v="0"/>
    <s v="United States"/>
    <s v="Pomona"/>
    <x v="1"/>
    <n v="91767"/>
    <s v="West"/>
    <s v="TEC-AC-10002800"/>
    <x v="2"/>
    <x v="11"/>
    <x v="1207"/>
    <n v="199.96"/>
    <n v="4"/>
    <x v="0"/>
    <n v="69.98599999999999"/>
  </r>
  <r>
    <n v="2070"/>
    <x v="1003"/>
    <x v="1"/>
    <x v="657"/>
    <d v="2012-04-19T00:00:00"/>
    <x v="1"/>
    <x v="233"/>
    <s v="Zuschuss Carroll"/>
    <x v="0"/>
    <s v="United States"/>
    <s v="Pomona"/>
    <x v="1"/>
    <n v="91767"/>
    <s v="West"/>
    <s v="FUR-TA-10003954"/>
    <x v="0"/>
    <x v="3"/>
    <x v="1208"/>
    <n v="710.83200000000011"/>
    <n v="3"/>
    <x v="2"/>
    <n v="-97.739399999999989"/>
  </r>
  <r>
    <n v="2071"/>
    <x v="1004"/>
    <x v="0"/>
    <x v="658"/>
    <d v="2013-07-24T00:00:00"/>
    <x v="0"/>
    <x v="566"/>
    <s v="Corey Catlett"/>
    <x v="1"/>
    <s v="United States"/>
    <s v="Philadelphia"/>
    <x v="9"/>
    <n v="19134"/>
    <s v="East"/>
    <s v="OFF-BI-10000301"/>
    <x v="1"/>
    <x v="8"/>
    <x v="619"/>
    <n v="1.9410000000000003"/>
    <n v="1"/>
    <x v="6"/>
    <n v="-1.294"/>
  </r>
  <r>
    <n v="2072"/>
    <x v="1005"/>
    <x v="3"/>
    <x v="225"/>
    <d v="2014-11-26T00:00:00"/>
    <x v="1"/>
    <x v="567"/>
    <s v="Kelly Andreada"/>
    <x v="0"/>
    <s v="United States"/>
    <s v="Ontario"/>
    <x v="1"/>
    <n v="91761"/>
    <s v="West"/>
    <s v="FUR-CH-10003956"/>
    <x v="0"/>
    <x v="1"/>
    <x v="363"/>
    <n v="283.92"/>
    <n v="5"/>
    <x v="2"/>
    <n v="-46.137000000000029"/>
  </r>
  <r>
    <n v="2073"/>
    <x v="1006"/>
    <x v="0"/>
    <x v="491"/>
    <d v="2013-12-03T00:00:00"/>
    <x v="1"/>
    <x v="568"/>
    <s v="Tamara Chand"/>
    <x v="1"/>
    <s v="United States"/>
    <s v="Seattle"/>
    <x v="4"/>
    <n v="98105"/>
    <s v="West"/>
    <s v="OFF-BI-10002954"/>
    <x v="1"/>
    <x v="8"/>
    <x v="1179"/>
    <n v="7.3120000000000012"/>
    <n v="2"/>
    <x v="2"/>
    <n v="2.5591999999999997"/>
  </r>
  <r>
    <n v="2074"/>
    <x v="1007"/>
    <x v="3"/>
    <x v="659"/>
    <d v="2014-11-13T00:00:00"/>
    <x v="0"/>
    <x v="489"/>
    <s v="Deborah Brumfield"/>
    <x v="2"/>
    <s v="United States"/>
    <s v="Brentwood"/>
    <x v="1"/>
    <n v="94513"/>
    <s v="West"/>
    <s v="TEC-AC-10003289"/>
    <x v="2"/>
    <x v="11"/>
    <x v="1209"/>
    <n v="59.97"/>
    <n v="3"/>
    <x v="0"/>
    <n v="13.793099999999999"/>
  </r>
  <r>
    <n v="2075"/>
    <x v="1007"/>
    <x v="3"/>
    <x v="659"/>
    <d v="2014-11-13T00:00:00"/>
    <x v="0"/>
    <x v="489"/>
    <s v="Deborah Brumfield"/>
    <x v="2"/>
    <s v="United States"/>
    <s v="Brentwood"/>
    <x v="1"/>
    <n v="94513"/>
    <s v="West"/>
    <s v="TEC-PH-10002468"/>
    <x v="2"/>
    <x v="7"/>
    <x v="1210"/>
    <n v="761.5440000000001"/>
    <n v="7"/>
    <x v="2"/>
    <n v="66.635100000000023"/>
  </r>
  <r>
    <n v="2076"/>
    <x v="1008"/>
    <x v="2"/>
    <x v="588"/>
    <d v="2011-12-05T00:00:00"/>
    <x v="1"/>
    <x v="309"/>
    <s v="Toby Ritter"/>
    <x v="0"/>
    <s v="United States"/>
    <s v="San Francisco"/>
    <x v="1"/>
    <n v="94122"/>
    <s v="West"/>
    <s v="FUR-FU-10001861"/>
    <x v="0"/>
    <x v="5"/>
    <x v="272"/>
    <n v="58.199999999999996"/>
    <n v="3"/>
    <x v="0"/>
    <n v="28.517999999999994"/>
  </r>
  <r>
    <n v="2077"/>
    <x v="1009"/>
    <x v="3"/>
    <x v="510"/>
    <d v="2014-09-16T00:00:00"/>
    <x v="2"/>
    <x v="569"/>
    <s v="Bart Folk"/>
    <x v="0"/>
    <s v="United States"/>
    <s v="Baltimore"/>
    <x v="39"/>
    <n v="21215"/>
    <s v="East"/>
    <s v="OFF-PA-10004082"/>
    <x v="1"/>
    <x v="10"/>
    <x v="224"/>
    <n v="39.900000000000006"/>
    <n v="5"/>
    <x v="0"/>
    <n v="19.950000000000003"/>
  </r>
  <r>
    <n v="2078"/>
    <x v="1009"/>
    <x v="3"/>
    <x v="510"/>
    <d v="2014-09-16T00:00:00"/>
    <x v="2"/>
    <x v="569"/>
    <s v="Bart Folk"/>
    <x v="0"/>
    <s v="United States"/>
    <s v="Baltimore"/>
    <x v="39"/>
    <n v="21215"/>
    <s v="East"/>
    <s v="OFF-AP-10000358"/>
    <x v="1"/>
    <x v="9"/>
    <x v="95"/>
    <n v="90.86"/>
    <n v="7"/>
    <x v="0"/>
    <n v="26.349399999999992"/>
  </r>
  <r>
    <n v="2079"/>
    <x v="1009"/>
    <x v="3"/>
    <x v="510"/>
    <d v="2014-09-16T00:00:00"/>
    <x v="2"/>
    <x v="569"/>
    <s v="Bart Folk"/>
    <x v="0"/>
    <s v="United States"/>
    <s v="Baltimore"/>
    <x v="39"/>
    <n v="21215"/>
    <s v="East"/>
    <s v="OFF-PA-10004243"/>
    <x v="1"/>
    <x v="10"/>
    <x v="271"/>
    <n v="94.85"/>
    <n v="5"/>
    <x v="0"/>
    <n v="45.527999999999992"/>
  </r>
  <r>
    <n v="2080"/>
    <x v="1010"/>
    <x v="1"/>
    <x v="100"/>
    <d v="2012-12-29T00:00:00"/>
    <x v="1"/>
    <x v="333"/>
    <s v="Maribeth Schnelling"/>
    <x v="0"/>
    <s v="United States"/>
    <s v="Phoenix"/>
    <x v="16"/>
    <n v="85023"/>
    <s v="West"/>
    <s v="OFF-PA-10001295"/>
    <x v="1"/>
    <x v="10"/>
    <x v="1211"/>
    <n v="106.232"/>
    <n v="7"/>
    <x v="2"/>
    <n v="37.181199999999997"/>
  </r>
  <r>
    <n v="2081"/>
    <x v="1010"/>
    <x v="1"/>
    <x v="100"/>
    <d v="2012-12-29T00:00:00"/>
    <x v="1"/>
    <x v="333"/>
    <s v="Maribeth Schnelling"/>
    <x v="0"/>
    <s v="United States"/>
    <s v="Phoenix"/>
    <x v="16"/>
    <n v="85023"/>
    <s v="West"/>
    <s v="TEC-PH-10002170"/>
    <x v="2"/>
    <x v="7"/>
    <x v="594"/>
    <n v="111.98399999999999"/>
    <n v="2"/>
    <x v="2"/>
    <n v="11.198400000000003"/>
  </r>
  <r>
    <n v="2082"/>
    <x v="1010"/>
    <x v="1"/>
    <x v="100"/>
    <d v="2012-12-29T00:00:00"/>
    <x v="1"/>
    <x v="333"/>
    <s v="Maribeth Schnelling"/>
    <x v="0"/>
    <s v="United States"/>
    <s v="Phoenix"/>
    <x v="16"/>
    <n v="85023"/>
    <s v="West"/>
    <s v="FUR-FU-10002885"/>
    <x v="0"/>
    <x v="5"/>
    <x v="755"/>
    <n v="7.7120000000000006"/>
    <n v="2"/>
    <x v="2"/>
    <n v="1.7352000000000005"/>
  </r>
  <r>
    <n v="2083"/>
    <x v="1011"/>
    <x v="3"/>
    <x v="660"/>
    <d v="2014-03-02T00:00:00"/>
    <x v="1"/>
    <x v="242"/>
    <s v="Clytie Kelty"/>
    <x v="0"/>
    <s v="United States"/>
    <s v="Los Angeles"/>
    <x v="1"/>
    <n v="90008"/>
    <s v="West"/>
    <s v="OFF-PA-10002870"/>
    <x v="1"/>
    <x v="10"/>
    <x v="893"/>
    <n v="37.44"/>
    <n v="6"/>
    <x v="0"/>
    <n v="16.847999999999999"/>
  </r>
  <r>
    <n v="2084"/>
    <x v="1012"/>
    <x v="2"/>
    <x v="533"/>
    <d v="2011-11-29T00:00:00"/>
    <x v="1"/>
    <x v="525"/>
    <s v="Emily Ducich"/>
    <x v="2"/>
    <s v="United States"/>
    <s v="Houston"/>
    <x v="5"/>
    <n v="77036"/>
    <s v="Central"/>
    <s v="OFF-LA-10003923"/>
    <x v="1"/>
    <x v="2"/>
    <x v="424"/>
    <n v="23.680000000000003"/>
    <n v="2"/>
    <x v="2"/>
    <n v="8.879999999999999"/>
  </r>
  <r>
    <n v="2085"/>
    <x v="1013"/>
    <x v="0"/>
    <x v="661"/>
    <d v="2013-06-29T00:00:00"/>
    <x v="1"/>
    <x v="5"/>
    <s v="Irene Maddox"/>
    <x v="0"/>
    <s v="United States"/>
    <s v="New York City"/>
    <x v="15"/>
    <n v="10009"/>
    <s v="East"/>
    <s v="OFF-LA-10003510"/>
    <x v="1"/>
    <x v="2"/>
    <x v="575"/>
    <n v="122.12"/>
    <n v="4"/>
    <x v="0"/>
    <n v="56.175200000000004"/>
  </r>
  <r>
    <n v="2086"/>
    <x v="1013"/>
    <x v="0"/>
    <x v="661"/>
    <d v="2013-06-29T00:00:00"/>
    <x v="1"/>
    <x v="5"/>
    <s v="Irene Maddox"/>
    <x v="0"/>
    <s v="United States"/>
    <s v="New York City"/>
    <x v="15"/>
    <n v="10009"/>
    <s v="East"/>
    <s v="OFF-LA-10000248"/>
    <x v="1"/>
    <x v="2"/>
    <x v="1212"/>
    <n v="18.45"/>
    <n v="5"/>
    <x v="0"/>
    <n v="8.6715"/>
  </r>
  <r>
    <n v="2087"/>
    <x v="1013"/>
    <x v="0"/>
    <x v="661"/>
    <d v="2013-06-29T00:00:00"/>
    <x v="1"/>
    <x v="5"/>
    <s v="Irene Maddox"/>
    <x v="0"/>
    <s v="United States"/>
    <s v="New York City"/>
    <x v="15"/>
    <n v="10009"/>
    <s v="East"/>
    <s v="OFF-ST-10000060"/>
    <x v="1"/>
    <x v="4"/>
    <x v="387"/>
    <n v="324.90000000000003"/>
    <n v="5"/>
    <x v="0"/>
    <n v="38.988000000000014"/>
  </r>
  <r>
    <n v="2088"/>
    <x v="1013"/>
    <x v="0"/>
    <x v="661"/>
    <d v="2013-06-29T00:00:00"/>
    <x v="1"/>
    <x v="5"/>
    <s v="Irene Maddox"/>
    <x v="0"/>
    <s v="United States"/>
    <s v="New York City"/>
    <x v="15"/>
    <n v="10009"/>
    <s v="East"/>
    <s v="OFF-PA-10003129"/>
    <x v="1"/>
    <x v="10"/>
    <x v="1137"/>
    <n v="146.72999999999999"/>
    <n v="3"/>
    <x v="0"/>
    <n v="68.963099999999997"/>
  </r>
  <r>
    <n v="2089"/>
    <x v="1013"/>
    <x v="0"/>
    <x v="661"/>
    <d v="2013-06-29T00:00:00"/>
    <x v="1"/>
    <x v="5"/>
    <s v="Irene Maddox"/>
    <x v="0"/>
    <s v="United States"/>
    <s v="New York City"/>
    <x v="15"/>
    <n v="10009"/>
    <s v="East"/>
    <s v="OFF-FA-10004076"/>
    <x v="1"/>
    <x v="13"/>
    <x v="1213"/>
    <n v="3.96"/>
    <n v="2"/>
    <x v="0"/>
    <n v="1.4651999999999998"/>
  </r>
  <r>
    <n v="2090"/>
    <x v="1014"/>
    <x v="1"/>
    <x v="662"/>
    <d v="2012-10-30T00:00:00"/>
    <x v="1"/>
    <x v="199"/>
    <s v="Maribeth Yedwab"/>
    <x v="1"/>
    <s v="United States"/>
    <s v="Rancho Cucamonga"/>
    <x v="1"/>
    <n v="91730"/>
    <s v="West"/>
    <s v="OFF-LA-10004008"/>
    <x v="1"/>
    <x v="2"/>
    <x v="1214"/>
    <n v="5.76"/>
    <n v="2"/>
    <x v="0"/>
    <n v="2.6495999999999995"/>
  </r>
  <r>
    <n v="2091"/>
    <x v="1015"/>
    <x v="3"/>
    <x v="663"/>
    <d v="2014-07-20T00:00:00"/>
    <x v="1"/>
    <x v="570"/>
    <s v="Magdelene Morse"/>
    <x v="0"/>
    <s v="United States"/>
    <s v="Wilmington"/>
    <x v="13"/>
    <n v="19805"/>
    <s v="East"/>
    <s v="OFF-BI-10004094"/>
    <x v="1"/>
    <x v="8"/>
    <x v="603"/>
    <n v="26.549999999999997"/>
    <n v="3"/>
    <x v="0"/>
    <n v="13.009499999999999"/>
  </r>
  <r>
    <n v="2092"/>
    <x v="1015"/>
    <x v="3"/>
    <x v="663"/>
    <d v="2014-07-20T00:00:00"/>
    <x v="1"/>
    <x v="570"/>
    <s v="Magdelene Morse"/>
    <x v="0"/>
    <s v="United States"/>
    <s v="Wilmington"/>
    <x v="13"/>
    <n v="19805"/>
    <s v="East"/>
    <s v="FUR-TA-10004607"/>
    <x v="0"/>
    <x v="3"/>
    <x v="1095"/>
    <n v="310.44300000000004"/>
    <n v="3"/>
    <x v="4"/>
    <n v="-48.783900000000031"/>
  </r>
  <r>
    <n v="2093"/>
    <x v="1016"/>
    <x v="2"/>
    <x v="664"/>
    <d v="2011-11-21T00:00:00"/>
    <x v="1"/>
    <x v="88"/>
    <s v="Mark Packer"/>
    <x v="2"/>
    <s v="United States"/>
    <s v="Moorhead"/>
    <x v="11"/>
    <n v="56560"/>
    <s v="Central"/>
    <s v="FUR-CH-10004289"/>
    <x v="0"/>
    <x v="1"/>
    <x v="975"/>
    <n v="479.90000000000003"/>
    <n v="5"/>
    <x v="0"/>
    <n v="81.58299999999997"/>
  </r>
  <r>
    <n v="2094"/>
    <x v="1017"/>
    <x v="1"/>
    <x v="657"/>
    <d v="2012-04-15T00:00:00"/>
    <x v="0"/>
    <x v="497"/>
    <s v="Anthony Witt"/>
    <x v="0"/>
    <s v="United States"/>
    <s v="Farmington"/>
    <x v="27"/>
    <n v="87401"/>
    <s v="West"/>
    <s v="OFF-SU-10004498"/>
    <x v="1"/>
    <x v="14"/>
    <x v="500"/>
    <n v="12.88"/>
    <n v="1"/>
    <x v="0"/>
    <n v="0.38640000000000008"/>
  </r>
  <r>
    <n v="2095"/>
    <x v="1018"/>
    <x v="1"/>
    <x v="665"/>
    <d v="2012-11-29T00:00:00"/>
    <x v="1"/>
    <x v="11"/>
    <s v="Sandra Flanagan"/>
    <x v="0"/>
    <s v="United States"/>
    <s v="Wilmington"/>
    <x v="3"/>
    <n v="28403"/>
    <s v="South"/>
    <s v="OFF-AR-10001177"/>
    <x v="1"/>
    <x v="6"/>
    <x v="1215"/>
    <n v="13.120000000000001"/>
    <n v="5"/>
    <x v="2"/>
    <n v="1.4759999999999982"/>
  </r>
  <r>
    <n v="2096"/>
    <x v="1019"/>
    <x v="0"/>
    <x v="666"/>
    <d v="2013-05-21T00:00:00"/>
    <x v="1"/>
    <x v="17"/>
    <s v="Steve Nguyen"/>
    <x v="2"/>
    <s v="United States"/>
    <s v="Jackson"/>
    <x v="35"/>
    <n v="39212"/>
    <s v="South"/>
    <s v="OFF-BI-10001718"/>
    <x v="1"/>
    <x v="8"/>
    <x v="1216"/>
    <n v="511.84"/>
    <n v="8"/>
    <x v="0"/>
    <n v="240.56479999999999"/>
  </r>
  <r>
    <n v="2097"/>
    <x v="1019"/>
    <x v="0"/>
    <x v="666"/>
    <d v="2013-05-21T00:00:00"/>
    <x v="1"/>
    <x v="17"/>
    <s v="Steve Nguyen"/>
    <x v="2"/>
    <s v="United States"/>
    <s v="Jackson"/>
    <x v="35"/>
    <n v="39212"/>
    <s v="South"/>
    <s v="OFF-AR-10004602"/>
    <x v="1"/>
    <x v="6"/>
    <x v="1217"/>
    <n v="91.96"/>
    <n v="4"/>
    <x v="0"/>
    <n v="25.748800000000003"/>
  </r>
  <r>
    <n v="2098"/>
    <x v="1019"/>
    <x v="0"/>
    <x v="666"/>
    <d v="2013-05-21T00:00:00"/>
    <x v="1"/>
    <x v="17"/>
    <s v="Steve Nguyen"/>
    <x v="2"/>
    <s v="United States"/>
    <s v="Jackson"/>
    <x v="35"/>
    <n v="39212"/>
    <s v="South"/>
    <s v="OFF-AR-10003856"/>
    <x v="1"/>
    <x v="6"/>
    <x v="444"/>
    <n v="8.34"/>
    <n v="3"/>
    <x v="0"/>
    <n v="2.1683999999999997"/>
  </r>
  <r>
    <n v="2099"/>
    <x v="1020"/>
    <x v="3"/>
    <x v="210"/>
    <d v="2014-09-13T00:00:00"/>
    <x v="1"/>
    <x v="76"/>
    <s v="Ruben Dartt"/>
    <x v="0"/>
    <s v="United States"/>
    <s v="Portland"/>
    <x v="21"/>
    <n v="97206"/>
    <s v="West"/>
    <s v="OFF-ST-10000649"/>
    <x v="1"/>
    <x v="4"/>
    <x v="937"/>
    <n v="37.68"/>
    <n v="3"/>
    <x v="2"/>
    <n v="2.3550000000000022"/>
  </r>
  <r>
    <n v="2100"/>
    <x v="1020"/>
    <x v="3"/>
    <x v="210"/>
    <d v="2014-09-13T00:00:00"/>
    <x v="1"/>
    <x v="76"/>
    <s v="Ruben Dartt"/>
    <x v="0"/>
    <s v="United States"/>
    <s v="Portland"/>
    <x v="21"/>
    <n v="97206"/>
    <s v="West"/>
    <s v="TEC-AC-10002926"/>
    <x v="2"/>
    <x v="11"/>
    <x v="1114"/>
    <n v="279.94400000000002"/>
    <n v="7"/>
    <x v="2"/>
    <n v="80.48390000000002"/>
  </r>
  <r>
    <n v="2101"/>
    <x v="1021"/>
    <x v="2"/>
    <x v="418"/>
    <d v="2011-03-17T00:00:00"/>
    <x v="1"/>
    <x v="409"/>
    <s v="Kean Thornton"/>
    <x v="0"/>
    <s v="United States"/>
    <s v="Denver"/>
    <x v="22"/>
    <n v="80219"/>
    <s v="West"/>
    <s v="OFF-ST-10000078"/>
    <x v="1"/>
    <x v="4"/>
    <x v="1218"/>
    <n v="636.40800000000013"/>
    <n v="3"/>
    <x v="2"/>
    <n v="-15.910200000000088"/>
  </r>
  <r>
    <n v="2102"/>
    <x v="1021"/>
    <x v="2"/>
    <x v="418"/>
    <d v="2011-03-17T00:00:00"/>
    <x v="1"/>
    <x v="409"/>
    <s v="Kean Thornton"/>
    <x v="0"/>
    <s v="United States"/>
    <s v="Denver"/>
    <x v="22"/>
    <n v="80219"/>
    <s v="West"/>
    <s v="OFF-AR-10001044"/>
    <x v="1"/>
    <x v="6"/>
    <x v="1042"/>
    <n v="83.168000000000006"/>
    <n v="4"/>
    <x v="2"/>
    <n v="9.3563999999999936"/>
  </r>
  <r>
    <n v="2103"/>
    <x v="1022"/>
    <x v="2"/>
    <x v="667"/>
    <d v="2011-07-18T00:00:00"/>
    <x v="3"/>
    <x v="571"/>
    <s v="Adrian Hane"/>
    <x v="2"/>
    <s v="United States"/>
    <s v="Tucson"/>
    <x v="16"/>
    <n v="85705"/>
    <s v="West"/>
    <s v="FUR-CH-10002372"/>
    <x v="0"/>
    <x v="1"/>
    <x v="390"/>
    <n v="259.13600000000002"/>
    <n v="4"/>
    <x v="2"/>
    <n v="-25.913599999999988"/>
  </r>
  <r>
    <n v="2104"/>
    <x v="1023"/>
    <x v="3"/>
    <x v="668"/>
    <d v="2014-03-29T00:00:00"/>
    <x v="0"/>
    <x v="312"/>
    <s v="Brian Moss"/>
    <x v="1"/>
    <s v="United States"/>
    <s v="New York City"/>
    <x v="15"/>
    <n v="10009"/>
    <s v="East"/>
    <s v="OFF-PA-10000357"/>
    <x v="1"/>
    <x v="10"/>
    <x v="1219"/>
    <n v="221.92"/>
    <n v="4"/>
    <x v="0"/>
    <n v="106.52159999999999"/>
  </r>
  <r>
    <n v="2105"/>
    <x v="1023"/>
    <x v="3"/>
    <x v="668"/>
    <d v="2014-03-29T00:00:00"/>
    <x v="0"/>
    <x v="312"/>
    <s v="Brian Moss"/>
    <x v="1"/>
    <s v="United States"/>
    <s v="New York City"/>
    <x v="15"/>
    <n v="10009"/>
    <s v="East"/>
    <s v="TEC-AC-10001266"/>
    <x v="2"/>
    <x v="11"/>
    <x v="196"/>
    <n v="26"/>
    <n v="2"/>
    <x v="0"/>
    <n v="11.7"/>
  </r>
  <r>
    <n v="2106"/>
    <x v="1024"/>
    <x v="2"/>
    <x v="587"/>
    <d v="2011-10-05T00:00:00"/>
    <x v="1"/>
    <x v="572"/>
    <s v="Ben Wallace"/>
    <x v="0"/>
    <s v="United States"/>
    <s v="Boynton Beach"/>
    <x v="2"/>
    <n v="33437"/>
    <s v="South"/>
    <s v="OFF-PA-10004888"/>
    <x v="1"/>
    <x v="10"/>
    <x v="959"/>
    <n v="15.552000000000003"/>
    <n v="3"/>
    <x v="2"/>
    <n v="5.4432"/>
  </r>
  <r>
    <n v="2107"/>
    <x v="1025"/>
    <x v="2"/>
    <x v="467"/>
    <d v="2011-09-26T00:00:00"/>
    <x v="3"/>
    <x v="428"/>
    <s v="Henry Goldwyn"/>
    <x v="1"/>
    <s v="United States"/>
    <s v="Mesquite"/>
    <x v="5"/>
    <n v="75150"/>
    <s v="Central"/>
    <s v="OFF-BI-10003460"/>
    <x v="1"/>
    <x v="8"/>
    <x v="234"/>
    <n v="0.87599999999999978"/>
    <n v="1"/>
    <x v="3"/>
    <n v="-1.4016000000000002"/>
  </r>
  <r>
    <n v="2108"/>
    <x v="1026"/>
    <x v="1"/>
    <x v="89"/>
    <d v="2012-10-31T00:00:00"/>
    <x v="3"/>
    <x v="65"/>
    <s v="Sandra Glassco"/>
    <x v="0"/>
    <s v="United States"/>
    <s v="Redlands"/>
    <x v="1"/>
    <n v="92374"/>
    <s v="West"/>
    <s v="OFF-PA-10000157"/>
    <x v="1"/>
    <x v="10"/>
    <x v="364"/>
    <n v="19.98"/>
    <n v="1"/>
    <x v="0"/>
    <n v="9.3905999999999992"/>
  </r>
  <r>
    <n v="2109"/>
    <x v="1026"/>
    <x v="1"/>
    <x v="89"/>
    <d v="2012-10-31T00:00:00"/>
    <x v="3"/>
    <x v="65"/>
    <s v="Sandra Glassco"/>
    <x v="0"/>
    <s v="United States"/>
    <s v="Redlands"/>
    <x v="1"/>
    <n v="92374"/>
    <s v="West"/>
    <s v="OFF-BI-10004519"/>
    <x v="1"/>
    <x v="8"/>
    <x v="880"/>
    <n v="398.35199999999998"/>
    <n v="3"/>
    <x v="2"/>
    <n v="124.48499999999999"/>
  </r>
  <r>
    <n v="2110"/>
    <x v="1026"/>
    <x v="1"/>
    <x v="89"/>
    <d v="2012-10-31T00:00:00"/>
    <x v="3"/>
    <x v="65"/>
    <s v="Sandra Glassco"/>
    <x v="0"/>
    <s v="United States"/>
    <s v="Redlands"/>
    <x v="1"/>
    <n v="92374"/>
    <s v="West"/>
    <s v="OFF-AR-10004272"/>
    <x v="1"/>
    <x v="6"/>
    <x v="1220"/>
    <n v="5.04"/>
    <n v="3"/>
    <x v="0"/>
    <n v="1.2599999999999998"/>
  </r>
  <r>
    <n v="2111"/>
    <x v="1026"/>
    <x v="1"/>
    <x v="89"/>
    <d v="2012-10-31T00:00:00"/>
    <x v="3"/>
    <x v="65"/>
    <s v="Sandra Glassco"/>
    <x v="0"/>
    <s v="United States"/>
    <s v="Redlands"/>
    <x v="1"/>
    <n v="92374"/>
    <s v="West"/>
    <s v="OFF-FA-10000585"/>
    <x v="1"/>
    <x v="13"/>
    <x v="202"/>
    <n v="17.450000000000003"/>
    <n v="5"/>
    <x v="0"/>
    <n v="8.0269999999999992"/>
  </r>
  <r>
    <n v="2112"/>
    <x v="1026"/>
    <x v="1"/>
    <x v="89"/>
    <d v="2012-10-31T00:00:00"/>
    <x v="3"/>
    <x v="65"/>
    <s v="Sandra Glassco"/>
    <x v="0"/>
    <s v="United States"/>
    <s v="Redlands"/>
    <x v="1"/>
    <n v="92374"/>
    <s v="West"/>
    <s v="FUR-CH-10004218"/>
    <x v="0"/>
    <x v="1"/>
    <x v="38"/>
    <n v="323.13600000000002"/>
    <n v="4"/>
    <x v="2"/>
    <n v="20.196000000000012"/>
  </r>
  <r>
    <n v="2113"/>
    <x v="1026"/>
    <x v="1"/>
    <x v="89"/>
    <d v="2012-10-31T00:00:00"/>
    <x v="3"/>
    <x v="65"/>
    <s v="Sandra Glassco"/>
    <x v="0"/>
    <s v="United States"/>
    <s v="Redlands"/>
    <x v="1"/>
    <n v="92374"/>
    <s v="West"/>
    <s v="OFF-SU-10004231"/>
    <x v="1"/>
    <x v="14"/>
    <x v="552"/>
    <n v="29.700000000000003"/>
    <n v="3"/>
    <x v="0"/>
    <n v="8.0190000000000001"/>
  </r>
  <r>
    <n v="2114"/>
    <x v="1026"/>
    <x v="1"/>
    <x v="89"/>
    <d v="2012-10-31T00:00:00"/>
    <x v="3"/>
    <x v="65"/>
    <s v="Sandra Glassco"/>
    <x v="0"/>
    <s v="United States"/>
    <s v="Redlands"/>
    <x v="1"/>
    <n v="92374"/>
    <s v="West"/>
    <s v="TEC-PH-10001578"/>
    <x v="2"/>
    <x v="7"/>
    <x v="1221"/>
    <n v="1295.8400000000001"/>
    <n v="4"/>
    <x v="2"/>
    <n v="145.78199999999993"/>
  </r>
  <r>
    <n v="2115"/>
    <x v="1026"/>
    <x v="1"/>
    <x v="89"/>
    <d v="2012-10-31T00:00:00"/>
    <x v="3"/>
    <x v="65"/>
    <s v="Sandra Glassco"/>
    <x v="0"/>
    <s v="United States"/>
    <s v="Redlands"/>
    <x v="1"/>
    <n v="92374"/>
    <s v="West"/>
    <s v="OFF-ST-10003638"/>
    <x v="1"/>
    <x v="4"/>
    <x v="1222"/>
    <n v="46.84"/>
    <n v="2"/>
    <x v="0"/>
    <n v="12.646799999999999"/>
  </r>
  <r>
    <n v="2116"/>
    <x v="1026"/>
    <x v="1"/>
    <x v="89"/>
    <d v="2012-10-31T00:00:00"/>
    <x v="3"/>
    <x v="65"/>
    <s v="Sandra Glassco"/>
    <x v="0"/>
    <s v="United States"/>
    <s v="Redlands"/>
    <x v="1"/>
    <n v="92374"/>
    <s v="West"/>
    <s v="FUR-BO-10002213"/>
    <x v="0"/>
    <x v="0"/>
    <x v="1223"/>
    <n v="425.83300000000003"/>
    <n v="1"/>
    <x v="11"/>
    <n v="20.03919999999998"/>
  </r>
  <r>
    <n v="2117"/>
    <x v="1027"/>
    <x v="1"/>
    <x v="88"/>
    <d v="2012-10-17T00:00:00"/>
    <x v="0"/>
    <x v="343"/>
    <s v="Ralph Kennedy"/>
    <x v="0"/>
    <s v="United States"/>
    <s v="Rochester"/>
    <x v="15"/>
    <n v="14609"/>
    <s v="East"/>
    <s v="FUR-TA-10001307"/>
    <x v="0"/>
    <x v="3"/>
    <x v="1090"/>
    <n v="209.67"/>
    <n v="1"/>
    <x v="10"/>
    <n v="-13.978000000000009"/>
  </r>
  <r>
    <n v="2118"/>
    <x v="1028"/>
    <x v="0"/>
    <x v="251"/>
    <d v="2013-09-24T00:00:00"/>
    <x v="1"/>
    <x v="573"/>
    <s v="Scot Wooten"/>
    <x v="0"/>
    <s v="United States"/>
    <s v="Stockton"/>
    <x v="1"/>
    <n v="95207"/>
    <s v="West"/>
    <s v="OFF-PA-10002222"/>
    <x v="1"/>
    <x v="10"/>
    <x v="389"/>
    <n v="159.88"/>
    <n v="7"/>
    <x v="0"/>
    <n v="73.544799999999995"/>
  </r>
  <r>
    <n v="2119"/>
    <x v="1029"/>
    <x v="3"/>
    <x v="669"/>
    <d v="2014-04-16T00:00:00"/>
    <x v="2"/>
    <x v="338"/>
    <s v="Rob Williams"/>
    <x v="1"/>
    <s v="United States"/>
    <s v="Seattle"/>
    <x v="4"/>
    <n v="98105"/>
    <s v="West"/>
    <s v="OFF-PA-10002479"/>
    <x v="1"/>
    <x v="10"/>
    <x v="217"/>
    <n v="5.28"/>
    <n v="1"/>
    <x v="0"/>
    <n v="2.3759999999999999"/>
  </r>
  <r>
    <n v="2120"/>
    <x v="1029"/>
    <x v="3"/>
    <x v="669"/>
    <d v="2014-04-16T00:00:00"/>
    <x v="2"/>
    <x v="338"/>
    <s v="Rob Williams"/>
    <x v="1"/>
    <s v="United States"/>
    <s v="Seattle"/>
    <x v="4"/>
    <n v="98105"/>
    <s v="West"/>
    <s v="OFF-BI-10003091"/>
    <x v="1"/>
    <x v="8"/>
    <x v="1165"/>
    <n v="895.92"/>
    <n v="5"/>
    <x v="2"/>
    <n v="302.37299999999993"/>
  </r>
  <r>
    <n v="2121"/>
    <x v="1030"/>
    <x v="3"/>
    <x v="363"/>
    <d v="2014-01-14T00:00:00"/>
    <x v="1"/>
    <x v="465"/>
    <s v="Thais Sissman"/>
    <x v="0"/>
    <s v="United States"/>
    <s v="Ormond Beach"/>
    <x v="2"/>
    <n v="32174"/>
    <s v="South"/>
    <s v="OFF-BI-10000145"/>
    <x v="1"/>
    <x v="8"/>
    <x v="735"/>
    <n v="2.8080000000000007"/>
    <n v="3"/>
    <x v="6"/>
    <n v="-1.9656000000000002"/>
  </r>
  <r>
    <n v="2122"/>
    <x v="1031"/>
    <x v="3"/>
    <x v="45"/>
    <d v="2014-11-12T00:00:00"/>
    <x v="2"/>
    <x v="80"/>
    <s v="Jennifer Braxton"/>
    <x v="1"/>
    <s v="United States"/>
    <s v="Sunnyvale"/>
    <x v="1"/>
    <n v="94086"/>
    <s v="West"/>
    <s v="FUR-CH-10003061"/>
    <x v="0"/>
    <x v="1"/>
    <x v="51"/>
    <n v="215.976"/>
    <n v="3"/>
    <x v="2"/>
    <n v="-2.6997000000000355"/>
  </r>
  <r>
    <n v="2123"/>
    <x v="1032"/>
    <x v="3"/>
    <x v="585"/>
    <d v="2014-09-25T00:00:00"/>
    <x v="0"/>
    <x v="382"/>
    <s v="Erica Hernandez"/>
    <x v="2"/>
    <s v="United States"/>
    <s v="Lansing"/>
    <x v="12"/>
    <n v="48911"/>
    <s v="Central"/>
    <s v="FUR-BO-10001972"/>
    <x v="0"/>
    <x v="0"/>
    <x v="362"/>
    <n v="241.96"/>
    <n v="2"/>
    <x v="0"/>
    <n v="41.133199999999988"/>
  </r>
  <r>
    <n v="2124"/>
    <x v="1032"/>
    <x v="3"/>
    <x v="585"/>
    <d v="2014-09-25T00:00:00"/>
    <x v="0"/>
    <x v="382"/>
    <s v="Erica Hernandez"/>
    <x v="2"/>
    <s v="United States"/>
    <s v="Lansing"/>
    <x v="12"/>
    <n v="48911"/>
    <s v="Central"/>
    <s v="OFF-LA-10000134"/>
    <x v="1"/>
    <x v="2"/>
    <x v="85"/>
    <n v="27.72"/>
    <n v="9"/>
    <x v="0"/>
    <n v="13.3056"/>
  </r>
  <r>
    <n v="2125"/>
    <x v="1033"/>
    <x v="3"/>
    <x v="96"/>
    <d v="2014-12-06T00:00:00"/>
    <x v="1"/>
    <x v="382"/>
    <s v="Erica Hernandez"/>
    <x v="2"/>
    <s v="United States"/>
    <s v="Philadelphia"/>
    <x v="9"/>
    <n v="19143"/>
    <s v="East"/>
    <s v="OFF-EN-10003040"/>
    <x v="1"/>
    <x v="12"/>
    <x v="1224"/>
    <n v="104.68000000000002"/>
    <n v="5"/>
    <x v="2"/>
    <n v="35.329499999999996"/>
  </r>
  <r>
    <n v="2126"/>
    <x v="1033"/>
    <x v="3"/>
    <x v="96"/>
    <d v="2014-12-06T00:00:00"/>
    <x v="1"/>
    <x v="382"/>
    <s v="Erica Hernandez"/>
    <x v="2"/>
    <s v="United States"/>
    <s v="Philadelphia"/>
    <x v="9"/>
    <n v="19143"/>
    <s v="East"/>
    <s v="TEC-PH-10000923"/>
    <x v="2"/>
    <x v="7"/>
    <x v="1225"/>
    <n v="62.957999999999998"/>
    <n v="7"/>
    <x v="10"/>
    <n v="9.4436999999999998"/>
  </r>
  <r>
    <n v="2127"/>
    <x v="1034"/>
    <x v="2"/>
    <x v="670"/>
    <d v="2011-06-28T00:00:00"/>
    <x v="1"/>
    <x v="574"/>
    <s v="Brian Stugart"/>
    <x v="0"/>
    <s v="United States"/>
    <s v="Philadelphia"/>
    <x v="9"/>
    <n v="19143"/>
    <s v="East"/>
    <s v="TEC-AC-10000158"/>
    <x v="2"/>
    <x v="11"/>
    <x v="353"/>
    <n v="86.376000000000005"/>
    <n v="3"/>
    <x v="2"/>
    <n v="1.079699999999999"/>
  </r>
  <r>
    <n v="2128"/>
    <x v="1035"/>
    <x v="1"/>
    <x v="242"/>
    <d v="2012-10-09T00:00:00"/>
    <x v="1"/>
    <x v="451"/>
    <s v="Julie Kriz"/>
    <x v="2"/>
    <s v="United States"/>
    <s v="Philadelphia"/>
    <x v="9"/>
    <n v="19134"/>
    <s v="East"/>
    <s v="FUR-FU-10003623"/>
    <x v="0"/>
    <x v="5"/>
    <x v="1226"/>
    <n v="64.944000000000003"/>
    <n v="3"/>
    <x v="2"/>
    <n v="6.4943999999999953"/>
  </r>
  <r>
    <n v="2129"/>
    <x v="1035"/>
    <x v="1"/>
    <x v="242"/>
    <d v="2012-10-09T00:00:00"/>
    <x v="1"/>
    <x v="451"/>
    <s v="Julie Kriz"/>
    <x v="2"/>
    <s v="United States"/>
    <s v="Philadelphia"/>
    <x v="9"/>
    <n v="19134"/>
    <s v="East"/>
    <s v="OFF-PA-10001293"/>
    <x v="1"/>
    <x v="10"/>
    <x v="987"/>
    <n v="20.736000000000004"/>
    <n v="4"/>
    <x v="2"/>
    <n v="7.2576000000000001"/>
  </r>
  <r>
    <n v="2130"/>
    <x v="1036"/>
    <x v="2"/>
    <x v="671"/>
    <d v="2011-05-22T00:00:00"/>
    <x v="0"/>
    <x v="575"/>
    <s v="Randy Ferguson"/>
    <x v="1"/>
    <s v="United States"/>
    <s v="Dover"/>
    <x v="38"/>
    <n v="3820"/>
    <s v="East"/>
    <s v="OFF-AP-10000124"/>
    <x v="1"/>
    <x v="9"/>
    <x v="1227"/>
    <n v="33.28"/>
    <n v="4"/>
    <x v="0"/>
    <n v="9.3184000000000005"/>
  </r>
  <r>
    <n v="2131"/>
    <x v="1036"/>
    <x v="2"/>
    <x v="671"/>
    <d v="2011-05-22T00:00:00"/>
    <x v="0"/>
    <x v="575"/>
    <s v="Randy Ferguson"/>
    <x v="1"/>
    <s v="United States"/>
    <s v="Dover"/>
    <x v="38"/>
    <n v="3820"/>
    <s v="East"/>
    <s v="OFF-AR-10004511"/>
    <x v="1"/>
    <x v="6"/>
    <x v="1228"/>
    <n v="38.520000000000003"/>
    <n v="9"/>
    <x v="0"/>
    <n v="11.9412"/>
  </r>
  <r>
    <n v="2132"/>
    <x v="1036"/>
    <x v="2"/>
    <x v="671"/>
    <d v="2011-05-22T00:00:00"/>
    <x v="0"/>
    <x v="575"/>
    <s v="Randy Ferguson"/>
    <x v="1"/>
    <s v="United States"/>
    <s v="Dover"/>
    <x v="38"/>
    <n v="3820"/>
    <s v="East"/>
    <s v="FUR-FU-10000076"/>
    <x v="0"/>
    <x v="5"/>
    <x v="875"/>
    <n v="139.86000000000001"/>
    <n v="7"/>
    <x v="0"/>
    <n v="60.139800000000015"/>
  </r>
  <r>
    <n v="2133"/>
    <x v="1037"/>
    <x v="1"/>
    <x v="312"/>
    <d v="2012-11-26T00:00:00"/>
    <x v="1"/>
    <x v="297"/>
    <s v="Dan Lawera"/>
    <x v="0"/>
    <s v="United States"/>
    <s v="New York City"/>
    <x v="15"/>
    <n v="10011"/>
    <s v="East"/>
    <s v="OFF-PA-10003883"/>
    <x v="1"/>
    <x v="10"/>
    <x v="1229"/>
    <n v="19.649999999999999"/>
    <n v="3"/>
    <x v="0"/>
    <n v="9.0389999999999997"/>
  </r>
  <r>
    <n v="2134"/>
    <x v="1038"/>
    <x v="1"/>
    <x v="672"/>
    <d v="2012-12-04T00:00:00"/>
    <x v="1"/>
    <x v="576"/>
    <s v="William Brown"/>
    <x v="0"/>
    <s v="United States"/>
    <s v="Philadelphia"/>
    <x v="9"/>
    <n v="19134"/>
    <s v="East"/>
    <s v="OFF-BI-10003656"/>
    <x v="1"/>
    <x v="8"/>
    <x v="13"/>
    <n v="152.99100000000001"/>
    <n v="3"/>
    <x v="6"/>
    <n v="-122.39280000000002"/>
  </r>
  <r>
    <n v="2135"/>
    <x v="1038"/>
    <x v="1"/>
    <x v="672"/>
    <d v="2012-12-04T00:00:00"/>
    <x v="1"/>
    <x v="576"/>
    <s v="William Brown"/>
    <x v="0"/>
    <s v="United States"/>
    <s v="Philadelphia"/>
    <x v="9"/>
    <n v="19134"/>
    <s v="East"/>
    <s v="OFF-FA-10000053"/>
    <x v="1"/>
    <x v="13"/>
    <x v="953"/>
    <n v="10.584"/>
    <n v="7"/>
    <x v="2"/>
    <n v="-2.3813999999999993"/>
  </r>
  <r>
    <n v="2136"/>
    <x v="1038"/>
    <x v="1"/>
    <x v="672"/>
    <d v="2012-12-04T00:00:00"/>
    <x v="1"/>
    <x v="576"/>
    <s v="William Brown"/>
    <x v="0"/>
    <s v="United States"/>
    <s v="Philadelphia"/>
    <x v="9"/>
    <n v="19134"/>
    <s v="East"/>
    <s v="TEC-PH-10002807"/>
    <x v="2"/>
    <x v="7"/>
    <x v="1230"/>
    <n v="94.919999999999987"/>
    <n v="4"/>
    <x v="10"/>
    <n v="15.819999999999993"/>
  </r>
  <r>
    <n v="2137"/>
    <x v="1039"/>
    <x v="1"/>
    <x v="620"/>
    <d v="2013-01-05T00:00:00"/>
    <x v="1"/>
    <x v="577"/>
    <s v="Trudy Brown"/>
    <x v="0"/>
    <s v="United States"/>
    <s v="Grand Prairie"/>
    <x v="5"/>
    <n v="75051"/>
    <s v="Central"/>
    <s v="FUR-FU-10002364"/>
    <x v="0"/>
    <x v="5"/>
    <x v="1231"/>
    <n v="14.76"/>
    <n v="5"/>
    <x v="7"/>
    <n v="-11.439000000000004"/>
  </r>
  <r>
    <n v="2138"/>
    <x v="1039"/>
    <x v="1"/>
    <x v="620"/>
    <d v="2013-01-05T00:00:00"/>
    <x v="1"/>
    <x v="577"/>
    <s v="Trudy Brown"/>
    <x v="0"/>
    <s v="United States"/>
    <s v="Grand Prairie"/>
    <x v="5"/>
    <n v="75051"/>
    <s v="Central"/>
    <s v="OFF-BI-10002954"/>
    <x v="1"/>
    <x v="8"/>
    <x v="1179"/>
    <n v="3.6559999999999993"/>
    <n v="4"/>
    <x v="3"/>
    <n v="-5.8496000000000024"/>
  </r>
  <r>
    <n v="2139"/>
    <x v="1040"/>
    <x v="3"/>
    <x v="673"/>
    <d v="2014-11-17T00:00:00"/>
    <x v="3"/>
    <x v="558"/>
    <s v="Christy Brittain"/>
    <x v="0"/>
    <s v="United States"/>
    <s v="New York City"/>
    <x v="15"/>
    <n v="10009"/>
    <s v="East"/>
    <s v="OFF-PA-10004092"/>
    <x v="1"/>
    <x v="10"/>
    <x v="588"/>
    <n v="146.82"/>
    <n v="3"/>
    <x v="0"/>
    <n v="73.41"/>
  </r>
  <r>
    <n v="2140"/>
    <x v="1041"/>
    <x v="2"/>
    <x v="571"/>
    <d v="2011-06-11T00:00:00"/>
    <x v="1"/>
    <x v="265"/>
    <s v="Grant Thornton"/>
    <x v="1"/>
    <s v="United States"/>
    <s v="Long Beach"/>
    <x v="15"/>
    <n v="11561"/>
    <s v="East"/>
    <s v="OFF-BI-10003982"/>
    <x v="1"/>
    <x v="8"/>
    <x v="346"/>
    <n v="149.54399999999998"/>
    <n v="9"/>
    <x v="2"/>
    <n v="50.471099999999993"/>
  </r>
  <r>
    <n v="2141"/>
    <x v="1041"/>
    <x v="2"/>
    <x v="571"/>
    <d v="2011-06-11T00:00:00"/>
    <x v="1"/>
    <x v="265"/>
    <s v="Grant Thornton"/>
    <x v="1"/>
    <s v="United States"/>
    <s v="Long Beach"/>
    <x v="15"/>
    <n v="11561"/>
    <s v="East"/>
    <s v="OFF-SU-10001664"/>
    <x v="1"/>
    <x v="14"/>
    <x v="1232"/>
    <n v="17.14"/>
    <n v="2"/>
    <x v="0"/>
    <n v="4.4564000000000004"/>
  </r>
  <r>
    <n v="2142"/>
    <x v="1041"/>
    <x v="2"/>
    <x v="571"/>
    <d v="2011-06-11T00:00:00"/>
    <x v="1"/>
    <x v="265"/>
    <s v="Grant Thornton"/>
    <x v="1"/>
    <s v="United States"/>
    <s v="Long Beach"/>
    <x v="15"/>
    <n v="11561"/>
    <s v="East"/>
    <s v="FUR-TA-10003238"/>
    <x v="0"/>
    <x v="3"/>
    <x v="1233"/>
    <n v="991.76400000000012"/>
    <n v="3"/>
    <x v="10"/>
    <n v="-347.11740000000009"/>
  </r>
  <r>
    <n v="2143"/>
    <x v="1042"/>
    <x v="0"/>
    <x v="142"/>
    <d v="2013-09-06T00:00:00"/>
    <x v="1"/>
    <x v="158"/>
    <s v="Dean Katz"/>
    <x v="1"/>
    <s v="United States"/>
    <s v="Philadelphia"/>
    <x v="9"/>
    <n v="19140"/>
    <s v="East"/>
    <s v="OFF-PA-10004675"/>
    <x v="1"/>
    <x v="10"/>
    <x v="69"/>
    <n v="30.48"/>
    <n v="6"/>
    <x v="2"/>
    <n v="9.9059999999999988"/>
  </r>
  <r>
    <n v="2144"/>
    <x v="1042"/>
    <x v="0"/>
    <x v="142"/>
    <d v="2013-09-06T00:00:00"/>
    <x v="1"/>
    <x v="158"/>
    <s v="Dean Katz"/>
    <x v="1"/>
    <s v="United States"/>
    <s v="Philadelphia"/>
    <x v="9"/>
    <n v="19140"/>
    <s v="East"/>
    <s v="TEC-PH-10002293"/>
    <x v="2"/>
    <x v="7"/>
    <x v="126"/>
    <n v="23.987999999999996"/>
    <n v="2"/>
    <x v="10"/>
    <n v="-4.7975999999999974"/>
  </r>
  <r>
    <n v="2145"/>
    <x v="1042"/>
    <x v="0"/>
    <x v="142"/>
    <d v="2013-09-06T00:00:00"/>
    <x v="1"/>
    <x v="158"/>
    <s v="Dean Katz"/>
    <x v="1"/>
    <s v="United States"/>
    <s v="Philadelphia"/>
    <x v="9"/>
    <n v="19140"/>
    <s v="East"/>
    <s v="OFF-FA-10002780"/>
    <x v="1"/>
    <x v="13"/>
    <x v="33"/>
    <n v="16.687999999999999"/>
    <n v="7"/>
    <x v="2"/>
    <n v="5.4235999999999995"/>
  </r>
  <r>
    <n v="2146"/>
    <x v="1043"/>
    <x v="0"/>
    <x v="674"/>
    <d v="2013-06-30T00:00:00"/>
    <x v="1"/>
    <x v="378"/>
    <s v="Theresa Swint"/>
    <x v="1"/>
    <s v="United States"/>
    <s v="York"/>
    <x v="9"/>
    <n v="17403"/>
    <s v="East"/>
    <s v="FUR-CH-10002965"/>
    <x v="0"/>
    <x v="1"/>
    <x v="226"/>
    <n v="422.05799999999994"/>
    <n v="3"/>
    <x v="4"/>
    <n v="-18.088200000000001"/>
  </r>
  <r>
    <n v="2147"/>
    <x v="1043"/>
    <x v="0"/>
    <x v="674"/>
    <d v="2013-06-30T00:00:00"/>
    <x v="1"/>
    <x v="378"/>
    <s v="Theresa Swint"/>
    <x v="1"/>
    <s v="United States"/>
    <s v="York"/>
    <x v="9"/>
    <n v="17403"/>
    <s v="East"/>
    <s v="OFF-BI-10004781"/>
    <x v="1"/>
    <x v="8"/>
    <x v="132"/>
    <n v="38.088000000000001"/>
    <n v="4"/>
    <x v="6"/>
    <n v="-27.93119999999999"/>
  </r>
  <r>
    <n v="2148"/>
    <x v="1043"/>
    <x v="0"/>
    <x v="674"/>
    <d v="2013-06-30T00:00:00"/>
    <x v="1"/>
    <x v="378"/>
    <s v="Theresa Swint"/>
    <x v="1"/>
    <s v="United States"/>
    <s v="York"/>
    <x v="9"/>
    <n v="17403"/>
    <s v="East"/>
    <s v="OFF-ST-10001713"/>
    <x v="1"/>
    <x v="4"/>
    <x v="45"/>
    <n v="254.35200000000003"/>
    <n v="6"/>
    <x v="2"/>
    <n v="-50.870400000000018"/>
  </r>
  <r>
    <n v="2149"/>
    <x v="1044"/>
    <x v="2"/>
    <x v="432"/>
    <d v="2011-12-17T00:00:00"/>
    <x v="1"/>
    <x v="576"/>
    <s v="William Brown"/>
    <x v="0"/>
    <s v="United States"/>
    <s v="Concord"/>
    <x v="1"/>
    <n v="94521"/>
    <s v="West"/>
    <s v="FUR-FU-10003975"/>
    <x v="0"/>
    <x v="5"/>
    <x v="775"/>
    <n v="43.31"/>
    <n v="1"/>
    <x v="0"/>
    <n v="4.330999999999996"/>
  </r>
  <r>
    <n v="2150"/>
    <x v="1045"/>
    <x v="3"/>
    <x v="185"/>
    <d v="2014-04-06T00:00:00"/>
    <x v="1"/>
    <x v="157"/>
    <s v="Denny Ordway"/>
    <x v="0"/>
    <s v="United States"/>
    <s v="New York City"/>
    <x v="15"/>
    <n v="10035"/>
    <s v="East"/>
    <s v="TEC-PH-10001536"/>
    <x v="2"/>
    <x v="7"/>
    <x v="1234"/>
    <n v="84.949999999999989"/>
    <n v="5"/>
    <x v="0"/>
    <n v="22.086999999999996"/>
  </r>
  <r>
    <n v="2151"/>
    <x v="1046"/>
    <x v="3"/>
    <x v="123"/>
    <d v="2014-11-27T00:00:00"/>
    <x v="1"/>
    <x v="578"/>
    <s v="Art Ferguson"/>
    <x v="0"/>
    <s v="United States"/>
    <s v="College Station"/>
    <x v="5"/>
    <n v="77840"/>
    <s v="Central"/>
    <s v="FUR-CH-10001973"/>
    <x v="0"/>
    <x v="1"/>
    <x v="896"/>
    <n v="233.05799999999999"/>
    <n v="3"/>
    <x v="4"/>
    <n v="-53.270399999999995"/>
  </r>
  <r>
    <n v="2152"/>
    <x v="1047"/>
    <x v="2"/>
    <x v="156"/>
    <d v="2011-11-29T00:00:00"/>
    <x v="0"/>
    <x v="579"/>
    <s v="Richard Bierner"/>
    <x v="0"/>
    <s v="United States"/>
    <s v="Saint Louis"/>
    <x v="25"/>
    <n v="63116"/>
    <s v="Central"/>
    <s v="TEC-AC-10001772"/>
    <x v="2"/>
    <x v="11"/>
    <x v="400"/>
    <n v="111.79"/>
    <n v="7"/>
    <x v="0"/>
    <n v="43.598100000000002"/>
  </r>
  <r>
    <n v="2153"/>
    <x v="1048"/>
    <x v="1"/>
    <x v="6"/>
    <d v="2012-11-26T00:00:00"/>
    <x v="1"/>
    <x v="481"/>
    <s v="Andy Reiter"/>
    <x v="0"/>
    <s v="United States"/>
    <s v="Quincy"/>
    <x v="31"/>
    <n v="2169"/>
    <s v="East"/>
    <s v="OFF-PA-10002586"/>
    <x v="1"/>
    <x v="10"/>
    <x v="1007"/>
    <n v="14.940000000000001"/>
    <n v="3"/>
    <x v="0"/>
    <n v="7.0218000000000007"/>
  </r>
  <r>
    <n v="2154"/>
    <x v="1049"/>
    <x v="0"/>
    <x v="216"/>
    <d v="2013-07-19T00:00:00"/>
    <x v="1"/>
    <x v="112"/>
    <s v="Dan Reichenbach"/>
    <x v="1"/>
    <s v="United States"/>
    <s v="New York City"/>
    <x v="15"/>
    <n v="10009"/>
    <s v="East"/>
    <s v="OFF-BI-10004094"/>
    <x v="1"/>
    <x v="8"/>
    <x v="603"/>
    <n v="14.16"/>
    <n v="2"/>
    <x v="2"/>
    <n v="5.133"/>
  </r>
  <r>
    <n v="2155"/>
    <x v="1050"/>
    <x v="0"/>
    <x v="567"/>
    <d v="2013-05-06T00:00:00"/>
    <x v="1"/>
    <x v="408"/>
    <s v="Ben Ferrer"/>
    <x v="2"/>
    <s v="United States"/>
    <s v="Dallas"/>
    <x v="5"/>
    <n v="75081"/>
    <s v="Central"/>
    <s v="FUR-FU-10004973"/>
    <x v="0"/>
    <x v="5"/>
    <x v="1134"/>
    <n v="22.608000000000001"/>
    <n v="3"/>
    <x v="7"/>
    <n v="-10.173599999999997"/>
  </r>
  <r>
    <n v="2156"/>
    <x v="1051"/>
    <x v="0"/>
    <x v="197"/>
    <d v="2013-07-28T00:00:00"/>
    <x v="0"/>
    <x v="445"/>
    <s v="Larry Blacks"/>
    <x v="0"/>
    <s v="United States"/>
    <s v="Los Angeles"/>
    <x v="1"/>
    <n v="90032"/>
    <s v="West"/>
    <s v="OFF-FA-10000624"/>
    <x v="1"/>
    <x v="13"/>
    <x v="291"/>
    <n v="21.48"/>
    <n v="6"/>
    <x v="0"/>
    <n v="10.74"/>
  </r>
  <r>
    <n v="2157"/>
    <x v="1052"/>
    <x v="2"/>
    <x v="169"/>
    <d v="2011-06-24T00:00:00"/>
    <x v="2"/>
    <x v="231"/>
    <s v="Dianna Vittorini"/>
    <x v="0"/>
    <s v="United States"/>
    <s v="Minneapolis"/>
    <x v="11"/>
    <n v="55407"/>
    <s v="Central"/>
    <s v="OFF-ST-10001097"/>
    <x v="1"/>
    <x v="4"/>
    <x v="740"/>
    <n v="501.81000000000006"/>
    <n v="3"/>
    <x v="0"/>
    <n v="0"/>
  </r>
  <r>
    <n v="2158"/>
    <x v="1052"/>
    <x v="2"/>
    <x v="169"/>
    <d v="2011-06-24T00:00:00"/>
    <x v="2"/>
    <x v="231"/>
    <s v="Dianna Vittorini"/>
    <x v="0"/>
    <s v="United States"/>
    <s v="Minneapolis"/>
    <x v="11"/>
    <n v="55407"/>
    <s v="Central"/>
    <s v="OFF-ST-10001469"/>
    <x v="1"/>
    <x v="4"/>
    <x v="394"/>
    <n v="161.94"/>
    <n v="3"/>
    <x v="0"/>
    <n v="9.716399999999993"/>
  </r>
  <r>
    <n v="2159"/>
    <x v="1053"/>
    <x v="3"/>
    <x v="208"/>
    <d v="2014-10-27T00:00:00"/>
    <x v="1"/>
    <x v="71"/>
    <s v="Neil Knudson"/>
    <x v="2"/>
    <s v="United States"/>
    <s v="Deltona"/>
    <x v="2"/>
    <n v="32725"/>
    <s v="South"/>
    <s v="OFF-AR-10004956"/>
    <x v="1"/>
    <x v="6"/>
    <x v="1235"/>
    <n v="17.856000000000002"/>
    <n v="4"/>
    <x v="2"/>
    <n v="2.0087999999999973"/>
  </r>
  <r>
    <n v="2160"/>
    <x v="1054"/>
    <x v="0"/>
    <x v="323"/>
    <d v="2013-09-10T00:00:00"/>
    <x v="1"/>
    <x v="229"/>
    <s v="Carlos Soltero"/>
    <x v="0"/>
    <s v="United States"/>
    <s v="Chicago"/>
    <x v="10"/>
    <n v="60610"/>
    <s v="Central"/>
    <s v="OFF-BI-10004236"/>
    <x v="1"/>
    <x v="8"/>
    <x v="891"/>
    <n v="8.8079999999999981"/>
    <n v="3"/>
    <x v="3"/>
    <n v="-14.973600000000001"/>
  </r>
  <r>
    <n v="2161"/>
    <x v="1055"/>
    <x v="0"/>
    <x v="675"/>
    <d v="2013-05-15T00:00:00"/>
    <x v="3"/>
    <x v="109"/>
    <s v="Logan Haushalter"/>
    <x v="0"/>
    <s v="United States"/>
    <s v="Cincinnati"/>
    <x v="24"/>
    <n v="45231"/>
    <s v="East"/>
    <s v="FUR-FU-10002937"/>
    <x v="0"/>
    <x v="5"/>
    <x v="1051"/>
    <n v="79.384000000000015"/>
    <n v="1"/>
    <x v="2"/>
    <n v="29.768999999999998"/>
  </r>
  <r>
    <n v="2162"/>
    <x v="1056"/>
    <x v="0"/>
    <x v="676"/>
    <d v="2013-01-12T00:00:00"/>
    <x v="1"/>
    <x v="108"/>
    <s v="Dianna Wilson"/>
    <x v="2"/>
    <s v="United States"/>
    <s v="Oakland"/>
    <x v="1"/>
    <n v="94601"/>
    <s v="West"/>
    <s v="OFF-AR-10003696"/>
    <x v="1"/>
    <x v="6"/>
    <x v="1236"/>
    <n v="34.58"/>
    <n v="1"/>
    <x v="0"/>
    <n v="10.028199999999998"/>
  </r>
  <r>
    <n v="2163"/>
    <x v="1057"/>
    <x v="3"/>
    <x v="677"/>
    <d v="2014-03-20T00:00:00"/>
    <x v="1"/>
    <x v="580"/>
    <s v="Karen Ferguson"/>
    <x v="2"/>
    <s v="United States"/>
    <s v="Manteca"/>
    <x v="1"/>
    <n v="95336"/>
    <s v="West"/>
    <s v="OFF-PA-10004359"/>
    <x v="1"/>
    <x v="10"/>
    <x v="1059"/>
    <n v="314.54999999999995"/>
    <n v="3"/>
    <x v="0"/>
    <n v="150.98399999999998"/>
  </r>
  <r>
    <n v="2164"/>
    <x v="1058"/>
    <x v="0"/>
    <x v="63"/>
    <d v="2013-10-20T00:00:00"/>
    <x v="1"/>
    <x v="66"/>
    <s v="Helen Andreada"/>
    <x v="0"/>
    <s v="United States"/>
    <s v="Laredo"/>
    <x v="5"/>
    <n v="78041"/>
    <s v="Central"/>
    <s v="TEC-AC-10002402"/>
    <x v="2"/>
    <x v="11"/>
    <x v="651"/>
    <n v="191.976"/>
    <n v="3"/>
    <x v="2"/>
    <n v="23.996999999999986"/>
  </r>
  <r>
    <n v="2165"/>
    <x v="1058"/>
    <x v="0"/>
    <x v="63"/>
    <d v="2013-10-20T00:00:00"/>
    <x v="1"/>
    <x v="66"/>
    <s v="Helen Andreada"/>
    <x v="0"/>
    <s v="United States"/>
    <s v="Laredo"/>
    <x v="5"/>
    <n v="78041"/>
    <s v="Central"/>
    <s v="OFF-PA-10000551"/>
    <x v="1"/>
    <x v="10"/>
    <x v="1237"/>
    <n v="8.2880000000000003"/>
    <n v="2"/>
    <x v="2"/>
    <n v="3.0043999999999995"/>
  </r>
  <r>
    <n v="2166"/>
    <x v="1058"/>
    <x v="0"/>
    <x v="63"/>
    <d v="2013-10-20T00:00:00"/>
    <x v="1"/>
    <x v="66"/>
    <s v="Helen Andreada"/>
    <x v="0"/>
    <s v="United States"/>
    <s v="Laredo"/>
    <x v="5"/>
    <n v="78041"/>
    <s v="Central"/>
    <s v="FUR-FU-10003394"/>
    <x v="0"/>
    <x v="5"/>
    <x v="578"/>
    <n v="139.91999999999999"/>
    <n v="5"/>
    <x v="7"/>
    <n v="-150.41399999999999"/>
  </r>
  <r>
    <n v="2167"/>
    <x v="1058"/>
    <x v="0"/>
    <x v="63"/>
    <d v="2013-10-20T00:00:00"/>
    <x v="1"/>
    <x v="66"/>
    <s v="Helen Andreada"/>
    <x v="0"/>
    <s v="United States"/>
    <s v="Laredo"/>
    <x v="5"/>
    <n v="78041"/>
    <s v="Central"/>
    <s v="OFF-AR-10002067"/>
    <x v="1"/>
    <x v="6"/>
    <x v="1145"/>
    <n v="15.872"/>
    <n v="1"/>
    <x v="2"/>
    <n v="1.1904000000000003"/>
  </r>
  <r>
    <n v="2168"/>
    <x v="1058"/>
    <x v="0"/>
    <x v="63"/>
    <d v="2013-10-20T00:00:00"/>
    <x v="1"/>
    <x v="66"/>
    <s v="Helen Andreada"/>
    <x v="0"/>
    <s v="United States"/>
    <s v="Laredo"/>
    <x v="5"/>
    <n v="78041"/>
    <s v="Central"/>
    <s v="OFF-BI-10004140"/>
    <x v="1"/>
    <x v="8"/>
    <x v="304"/>
    <n v="6.2859999999999987"/>
    <n v="7"/>
    <x v="3"/>
    <n v="-11.000500000000008"/>
  </r>
  <r>
    <n v="2169"/>
    <x v="1059"/>
    <x v="3"/>
    <x v="678"/>
    <d v="2014-01-31T00:00:00"/>
    <x v="0"/>
    <x v="581"/>
    <s v="John Huston"/>
    <x v="0"/>
    <s v="United States"/>
    <s v="Kent"/>
    <x v="24"/>
    <n v="44240"/>
    <s v="East"/>
    <s v="OFF-AR-10004078"/>
    <x v="1"/>
    <x v="6"/>
    <x v="507"/>
    <n v="14.015999999999998"/>
    <n v="3"/>
    <x v="2"/>
    <n v="1.7519999999999998"/>
  </r>
  <r>
    <n v="2170"/>
    <x v="1059"/>
    <x v="3"/>
    <x v="678"/>
    <d v="2014-01-31T00:00:00"/>
    <x v="0"/>
    <x v="581"/>
    <s v="John Huston"/>
    <x v="0"/>
    <s v="United States"/>
    <s v="Kent"/>
    <x v="24"/>
    <n v="44240"/>
    <s v="East"/>
    <s v="TEC-AC-10000927"/>
    <x v="2"/>
    <x v="11"/>
    <x v="694"/>
    <n v="71.975999999999999"/>
    <n v="3"/>
    <x v="2"/>
    <n v="-8.9970000000000034"/>
  </r>
  <r>
    <n v="2171"/>
    <x v="1059"/>
    <x v="3"/>
    <x v="678"/>
    <d v="2014-01-31T00:00:00"/>
    <x v="0"/>
    <x v="581"/>
    <s v="John Huston"/>
    <x v="0"/>
    <s v="United States"/>
    <s v="Kent"/>
    <x v="24"/>
    <n v="44240"/>
    <s v="East"/>
    <s v="TEC-PH-10003931"/>
    <x v="2"/>
    <x v="7"/>
    <x v="159"/>
    <n v="107.982"/>
    <n v="3"/>
    <x v="10"/>
    <n v="-26.995499999999993"/>
  </r>
  <r>
    <n v="2172"/>
    <x v="1060"/>
    <x v="3"/>
    <x v="123"/>
    <d v="2014-11-26T00:00:00"/>
    <x v="1"/>
    <x v="18"/>
    <s v="Linda Cazamias"/>
    <x v="1"/>
    <s v="United States"/>
    <s v="San Angelo"/>
    <x v="5"/>
    <n v="76903"/>
    <s v="Central"/>
    <s v="FUR-CH-10004675"/>
    <x v="0"/>
    <x v="1"/>
    <x v="629"/>
    <n v="305.31200000000001"/>
    <n v="2"/>
    <x v="4"/>
    <n v="-8.7232000000000198"/>
  </r>
  <r>
    <n v="2173"/>
    <x v="1061"/>
    <x v="2"/>
    <x v="601"/>
    <d v="2011-08-03T00:00:00"/>
    <x v="2"/>
    <x v="582"/>
    <s v="Ivan Liston"/>
    <x v="0"/>
    <s v="United States"/>
    <s v="San Francisco"/>
    <x v="1"/>
    <n v="94122"/>
    <s v="West"/>
    <s v="OFF-BI-10004506"/>
    <x v="1"/>
    <x v="8"/>
    <x v="1238"/>
    <n v="19.752000000000002"/>
    <n v="3"/>
    <x v="2"/>
    <n v="6.9131999999999998"/>
  </r>
  <r>
    <n v="2174"/>
    <x v="1062"/>
    <x v="0"/>
    <x v="679"/>
    <d v="2013-08-05T00:00:00"/>
    <x v="1"/>
    <x v="60"/>
    <s v="Lindsay Shagiari"/>
    <x v="2"/>
    <s v="United States"/>
    <s v="Houston"/>
    <x v="5"/>
    <n v="77070"/>
    <s v="Central"/>
    <s v="OFF-BI-10002353"/>
    <x v="1"/>
    <x v="8"/>
    <x v="1068"/>
    <n v="9.2639999999999976"/>
    <n v="3"/>
    <x v="3"/>
    <n v="-13.895999999999997"/>
  </r>
  <r>
    <n v="2175"/>
    <x v="1063"/>
    <x v="1"/>
    <x v="117"/>
    <d v="2012-08-03T00:00:00"/>
    <x v="0"/>
    <x v="566"/>
    <s v="Corey Catlett"/>
    <x v="1"/>
    <s v="United States"/>
    <s v="Houston"/>
    <x v="5"/>
    <n v="77041"/>
    <s v="Central"/>
    <s v="OFF-ST-10000943"/>
    <x v="1"/>
    <x v="4"/>
    <x v="1195"/>
    <n v="61.792000000000002"/>
    <n v="4"/>
    <x v="2"/>
    <n v="6.1792000000000016"/>
  </r>
  <r>
    <n v="2176"/>
    <x v="1064"/>
    <x v="0"/>
    <x v="680"/>
    <d v="2013-10-22T00:00:00"/>
    <x v="1"/>
    <x v="583"/>
    <s v="Patrick Bzostek"/>
    <x v="2"/>
    <s v="United States"/>
    <s v="Salt Lake City"/>
    <x v="7"/>
    <n v="84106"/>
    <s v="West"/>
    <s v="OFF-PA-10000740"/>
    <x v="1"/>
    <x v="10"/>
    <x v="1239"/>
    <n v="45.68"/>
    <n v="2"/>
    <x v="0"/>
    <n v="21.012799999999999"/>
  </r>
  <r>
    <n v="2177"/>
    <x v="1064"/>
    <x v="0"/>
    <x v="680"/>
    <d v="2013-10-22T00:00:00"/>
    <x v="1"/>
    <x v="583"/>
    <s v="Patrick Bzostek"/>
    <x v="2"/>
    <s v="United States"/>
    <s v="Salt Lake City"/>
    <x v="7"/>
    <n v="84106"/>
    <s v="West"/>
    <s v="OFF-PA-10003001"/>
    <x v="1"/>
    <x v="10"/>
    <x v="1064"/>
    <n v="60.12"/>
    <n v="9"/>
    <x v="0"/>
    <n v="28.857599999999998"/>
  </r>
  <r>
    <n v="2178"/>
    <x v="1064"/>
    <x v="0"/>
    <x v="680"/>
    <d v="2013-10-22T00:00:00"/>
    <x v="1"/>
    <x v="583"/>
    <s v="Patrick Bzostek"/>
    <x v="2"/>
    <s v="United States"/>
    <s v="Salt Lake City"/>
    <x v="7"/>
    <n v="84106"/>
    <s v="West"/>
    <s v="OFF-BI-10001628"/>
    <x v="1"/>
    <x v="8"/>
    <x v="1103"/>
    <n v="41.72"/>
    <n v="5"/>
    <x v="2"/>
    <n v="13.037499999999998"/>
  </r>
  <r>
    <n v="2179"/>
    <x v="1064"/>
    <x v="0"/>
    <x v="680"/>
    <d v="2013-10-22T00:00:00"/>
    <x v="1"/>
    <x v="583"/>
    <s v="Patrick Bzostek"/>
    <x v="2"/>
    <s v="United States"/>
    <s v="Salt Lake City"/>
    <x v="7"/>
    <n v="84106"/>
    <s v="West"/>
    <s v="OFF-PA-10001509"/>
    <x v="1"/>
    <x v="10"/>
    <x v="417"/>
    <n v="71.599999999999994"/>
    <n v="8"/>
    <x v="0"/>
    <n v="32.935999999999993"/>
  </r>
  <r>
    <n v="2180"/>
    <x v="1065"/>
    <x v="0"/>
    <x v="681"/>
    <d v="2013-05-12T00:00:00"/>
    <x v="1"/>
    <x v="170"/>
    <s v="Caroline Jumper"/>
    <x v="0"/>
    <s v="United States"/>
    <s v="New York City"/>
    <x v="15"/>
    <n v="10009"/>
    <s v="East"/>
    <s v="OFF-BI-10000309"/>
    <x v="1"/>
    <x v="8"/>
    <x v="334"/>
    <n v="85.232000000000014"/>
    <n v="7"/>
    <x v="2"/>
    <n v="30.896599999999996"/>
  </r>
  <r>
    <n v="2181"/>
    <x v="1065"/>
    <x v="0"/>
    <x v="681"/>
    <d v="2013-05-12T00:00:00"/>
    <x v="1"/>
    <x v="170"/>
    <s v="Caroline Jumper"/>
    <x v="0"/>
    <s v="United States"/>
    <s v="New York City"/>
    <x v="15"/>
    <n v="10009"/>
    <s v="East"/>
    <s v="OFF-LA-10003923"/>
    <x v="1"/>
    <x v="2"/>
    <x v="424"/>
    <n v="44.400000000000006"/>
    <n v="3"/>
    <x v="0"/>
    <n v="22.200000000000003"/>
  </r>
  <r>
    <n v="2182"/>
    <x v="1065"/>
    <x v="0"/>
    <x v="681"/>
    <d v="2013-05-12T00:00:00"/>
    <x v="1"/>
    <x v="170"/>
    <s v="Caroline Jumper"/>
    <x v="0"/>
    <s v="United States"/>
    <s v="New York City"/>
    <x v="15"/>
    <n v="10009"/>
    <s v="East"/>
    <s v="FUR-CH-10002084"/>
    <x v="0"/>
    <x v="1"/>
    <x v="1240"/>
    <n v="442.76400000000001"/>
    <n v="4"/>
    <x v="9"/>
    <n v="59.035200000000003"/>
  </r>
  <r>
    <n v="2183"/>
    <x v="1065"/>
    <x v="0"/>
    <x v="681"/>
    <d v="2013-05-12T00:00:00"/>
    <x v="1"/>
    <x v="170"/>
    <s v="Caroline Jumper"/>
    <x v="0"/>
    <s v="United States"/>
    <s v="New York City"/>
    <x v="15"/>
    <n v="10009"/>
    <s v="East"/>
    <s v="TEC-MA-10000488"/>
    <x v="2"/>
    <x v="15"/>
    <x v="1129"/>
    <n v="3999.95"/>
    <n v="5"/>
    <x v="0"/>
    <n v="1159.9854999999998"/>
  </r>
  <r>
    <n v="2184"/>
    <x v="1065"/>
    <x v="0"/>
    <x v="681"/>
    <d v="2013-05-12T00:00:00"/>
    <x v="1"/>
    <x v="170"/>
    <s v="Caroline Jumper"/>
    <x v="0"/>
    <s v="United States"/>
    <s v="New York City"/>
    <x v="15"/>
    <n v="10009"/>
    <s v="East"/>
    <s v="TEC-AC-10001767"/>
    <x v="2"/>
    <x v="11"/>
    <x v="97"/>
    <n v="199.95000000000002"/>
    <n v="5"/>
    <x v="0"/>
    <n v="21.994499999999988"/>
  </r>
  <r>
    <n v="2185"/>
    <x v="1065"/>
    <x v="0"/>
    <x v="681"/>
    <d v="2013-05-12T00:00:00"/>
    <x v="1"/>
    <x v="170"/>
    <s v="Caroline Jumper"/>
    <x v="0"/>
    <s v="United States"/>
    <s v="New York City"/>
    <x v="15"/>
    <n v="10009"/>
    <s v="East"/>
    <s v="FUR-FU-10001940"/>
    <x v="0"/>
    <x v="5"/>
    <x v="33"/>
    <n v="63.68"/>
    <n v="8"/>
    <x v="0"/>
    <n v="28.019200000000005"/>
  </r>
  <r>
    <n v="2186"/>
    <x v="1066"/>
    <x v="3"/>
    <x v="378"/>
    <d v="2014-08-05T00:00:00"/>
    <x v="0"/>
    <x v="96"/>
    <s v="Heather Kirkland"/>
    <x v="1"/>
    <s v="United States"/>
    <s v="Salinas"/>
    <x v="1"/>
    <n v="93905"/>
    <s v="West"/>
    <s v="OFF-BI-10002735"/>
    <x v="1"/>
    <x v="8"/>
    <x v="141"/>
    <n v="54.896000000000008"/>
    <n v="2"/>
    <x v="2"/>
    <n v="18.5274"/>
  </r>
  <r>
    <n v="2187"/>
    <x v="1067"/>
    <x v="0"/>
    <x v="216"/>
    <d v="2013-07-15T00:00:00"/>
    <x v="3"/>
    <x v="584"/>
    <s v="Rob Haberlin"/>
    <x v="0"/>
    <s v="United States"/>
    <s v="Huntsville"/>
    <x v="19"/>
    <n v="35810"/>
    <s v="South"/>
    <s v="TEC-AC-10002345"/>
    <x v="2"/>
    <x v="11"/>
    <x v="173"/>
    <n v="29"/>
    <n v="2"/>
    <x v="0"/>
    <n v="7.25"/>
  </r>
  <r>
    <n v="2188"/>
    <x v="1068"/>
    <x v="3"/>
    <x v="682"/>
    <d v="2014-08-16T00:00:00"/>
    <x v="1"/>
    <x v="582"/>
    <s v="Ivan Liston"/>
    <x v="0"/>
    <s v="United States"/>
    <s v="Columbus"/>
    <x v="14"/>
    <n v="47201"/>
    <s v="Central"/>
    <s v="OFF-EN-10003134"/>
    <x v="1"/>
    <x v="12"/>
    <x v="33"/>
    <n v="70.08"/>
    <n v="6"/>
    <x v="0"/>
    <n v="35.04"/>
  </r>
  <r>
    <n v="2189"/>
    <x v="1068"/>
    <x v="3"/>
    <x v="682"/>
    <d v="2014-08-16T00:00:00"/>
    <x v="1"/>
    <x v="582"/>
    <s v="Ivan Liston"/>
    <x v="0"/>
    <s v="United States"/>
    <s v="Columbus"/>
    <x v="14"/>
    <n v="47201"/>
    <s v="Central"/>
    <s v="FUR-FU-10003708"/>
    <x v="0"/>
    <x v="5"/>
    <x v="71"/>
    <n v="121.3"/>
    <n v="2"/>
    <x v="0"/>
    <n v="25.472999999999999"/>
  </r>
  <r>
    <n v="2190"/>
    <x v="1068"/>
    <x v="3"/>
    <x v="682"/>
    <d v="2014-08-16T00:00:00"/>
    <x v="1"/>
    <x v="582"/>
    <s v="Ivan Liston"/>
    <x v="0"/>
    <s v="United States"/>
    <s v="Columbus"/>
    <x v="14"/>
    <n v="47201"/>
    <s v="Central"/>
    <s v="TEC-PH-10003645"/>
    <x v="2"/>
    <x v="7"/>
    <x v="294"/>
    <n v="1454.4900000000002"/>
    <n v="9"/>
    <x v="0"/>
    <n v="378.16740000000004"/>
  </r>
  <r>
    <n v="2191"/>
    <x v="1069"/>
    <x v="0"/>
    <x v="674"/>
    <d v="2013-06-30T00:00:00"/>
    <x v="1"/>
    <x v="238"/>
    <s v="Alan Shonely"/>
    <x v="0"/>
    <s v="United States"/>
    <s v="Los Angeles"/>
    <x v="1"/>
    <n v="90049"/>
    <s v="West"/>
    <s v="OFF-AP-10000692"/>
    <x v="1"/>
    <x v="9"/>
    <x v="1241"/>
    <n v="60.81"/>
    <n v="3"/>
    <x v="0"/>
    <n v="17.026800000000001"/>
  </r>
  <r>
    <n v="2192"/>
    <x v="1070"/>
    <x v="0"/>
    <x v="107"/>
    <d v="2013-12-18T00:00:00"/>
    <x v="1"/>
    <x v="275"/>
    <s v="Arthur Prichep"/>
    <x v="0"/>
    <s v="United States"/>
    <s v="Seattle"/>
    <x v="4"/>
    <n v="98105"/>
    <s v="West"/>
    <s v="OFF-BI-10001718"/>
    <x v="1"/>
    <x v="8"/>
    <x v="1216"/>
    <n v="153.55199999999999"/>
    <n v="3"/>
    <x v="2"/>
    <n v="51.823799999999999"/>
  </r>
  <r>
    <n v="2193"/>
    <x v="1070"/>
    <x v="0"/>
    <x v="107"/>
    <d v="2013-12-18T00:00:00"/>
    <x v="1"/>
    <x v="275"/>
    <s v="Arthur Prichep"/>
    <x v="0"/>
    <s v="United States"/>
    <s v="Seattle"/>
    <x v="4"/>
    <n v="98105"/>
    <s v="West"/>
    <s v="OFF-AP-10002082"/>
    <x v="1"/>
    <x v="9"/>
    <x v="1092"/>
    <n v="65.34"/>
    <n v="3"/>
    <x v="0"/>
    <n v="22.869"/>
  </r>
  <r>
    <n v="2194"/>
    <x v="1070"/>
    <x v="0"/>
    <x v="107"/>
    <d v="2013-12-18T00:00:00"/>
    <x v="1"/>
    <x v="275"/>
    <s v="Arthur Prichep"/>
    <x v="0"/>
    <s v="United States"/>
    <s v="Seattle"/>
    <x v="4"/>
    <n v="98105"/>
    <s v="West"/>
    <s v="OFF-PA-10001125"/>
    <x v="1"/>
    <x v="10"/>
    <x v="1012"/>
    <n v="123.92"/>
    <n v="4"/>
    <x v="0"/>
    <n v="55.763999999999996"/>
  </r>
  <r>
    <n v="2195"/>
    <x v="1070"/>
    <x v="0"/>
    <x v="107"/>
    <d v="2013-12-18T00:00:00"/>
    <x v="1"/>
    <x v="275"/>
    <s v="Arthur Prichep"/>
    <x v="0"/>
    <s v="United States"/>
    <s v="Seattle"/>
    <x v="4"/>
    <n v="98105"/>
    <s v="West"/>
    <s v="OFF-AP-10000252"/>
    <x v="1"/>
    <x v="9"/>
    <x v="1242"/>
    <n v="35.099999999999994"/>
    <n v="3"/>
    <x v="0"/>
    <n v="12.285"/>
  </r>
  <r>
    <n v="2196"/>
    <x v="1070"/>
    <x v="0"/>
    <x v="107"/>
    <d v="2013-12-18T00:00:00"/>
    <x v="1"/>
    <x v="275"/>
    <s v="Arthur Prichep"/>
    <x v="0"/>
    <s v="United States"/>
    <s v="Seattle"/>
    <x v="4"/>
    <n v="98105"/>
    <s v="West"/>
    <s v="TEC-AC-10003038"/>
    <x v="2"/>
    <x v="11"/>
    <x v="1024"/>
    <n v="44.75"/>
    <n v="5"/>
    <x v="0"/>
    <n v="8.5024999999999942"/>
  </r>
  <r>
    <n v="2197"/>
    <x v="1071"/>
    <x v="0"/>
    <x v="49"/>
    <d v="2013-12-07T00:00:00"/>
    <x v="1"/>
    <x v="369"/>
    <s v="Allen Goldenen"/>
    <x v="0"/>
    <s v="United States"/>
    <s v="Knoxville"/>
    <x v="18"/>
    <n v="37918"/>
    <s v="South"/>
    <s v="OFF-AR-10000940"/>
    <x v="1"/>
    <x v="6"/>
    <x v="134"/>
    <n v="4.7039999999999997"/>
    <n v="2"/>
    <x v="2"/>
    <n v="0.41160000000000019"/>
  </r>
  <r>
    <n v="2198"/>
    <x v="1072"/>
    <x v="2"/>
    <x v="683"/>
    <d v="2011-12-04T00:00:00"/>
    <x v="1"/>
    <x v="569"/>
    <s v="Bart Folk"/>
    <x v="0"/>
    <s v="United States"/>
    <s v="Montgomery"/>
    <x v="19"/>
    <n v="36116"/>
    <s v="South"/>
    <s v="OFF-AR-10001954"/>
    <x v="1"/>
    <x v="6"/>
    <x v="558"/>
    <n v="14.669999999999998"/>
    <n v="3"/>
    <x v="0"/>
    <n v="3.9609000000000001"/>
  </r>
  <r>
    <n v="2199"/>
    <x v="1073"/>
    <x v="1"/>
    <x v="262"/>
    <d v="2012-04-02T00:00:00"/>
    <x v="1"/>
    <x v="237"/>
    <s v="Chloris Kastensmidt"/>
    <x v="0"/>
    <s v="United States"/>
    <s v="Philadelphia"/>
    <x v="9"/>
    <n v="19120"/>
    <s v="East"/>
    <s v="OFF-PA-10003177"/>
    <x v="1"/>
    <x v="10"/>
    <x v="89"/>
    <n v="15.552000000000003"/>
    <n v="3"/>
    <x v="2"/>
    <n v="5.4432"/>
  </r>
  <r>
    <n v="2200"/>
    <x v="1073"/>
    <x v="1"/>
    <x v="262"/>
    <d v="2012-04-02T00:00:00"/>
    <x v="1"/>
    <x v="237"/>
    <s v="Chloris Kastensmidt"/>
    <x v="0"/>
    <s v="United States"/>
    <s v="Philadelphia"/>
    <x v="9"/>
    <n v="19120"/>
    <s v="East"/>
    <s v="OFF-PA-10000533"/>
    <x v="1"/>
    <x v="10"/>
    <x v="1196"/>
    <n v="5.2320000000000002"/>
    <n v="1"/>
    <x v="2"/>
    <n v="1.7003999999999999"/>
  </r>
  <r>
    <n v="2201"/>
    <x v="1074"/>
    <x v="2"/>
    <x v="106"/>
    <d v="2011-06-06T00:00:00"/>
    <x v="1"/>
    <x v="299"/>
    <s v="Liz Thompson"/>
    <x v="0"/>
    <s v="United States"/>
    <s v="Little Rock"/>
    <x v="36"/>
    <n v="72209"/>
    <s v="South"/>
    <s v="FUR-FU-10001935"/>
    <x v="0"/>
    <x v="5"/>
    <x v="341"/>
    <n v="22.200000000000003"/>
    <n v="6"/>
    <x v="0"/>
    <n v="9.1020000000000021"/>
  </r>
  <r>
    <n v="2202"/>
    <x v="1074"/>
    <x v="2"/>
    <x v="106"/>
    <d v="2011-06-06T00:00:00"/>
    <x v="1"/>
    <x v="299"/>
    <s v="Liz Thompson"/>
    <x v="0"/>
    <s v="United States"/>
    <s v="Little Rock"/>
    <x v="36"/>
    <n v="72209"/>
    <s v="South"/>
    <s v="TEC-PH-10002563"/>
    <x v="2"/>
    <x v="7"/>
    <x v="201"/>
    <n v="881.93"/>
    <n v="7"/>
    <x v="0"/>
    <n v="229.30180000000001"/>
  </r>
  <r>
    <n v="2203"/>
    <x v="1075"/>
    <x v="1"/>
    <x v="684"/>
    <d v="2012-09-12T00:00:00"/>
    <x v="1"/>
    <x v="457"/>
    <s v="Beth Thompson"/>
    <x v="2"/>
    <s v="United States"/>
    <s v="Seattle"/>
    <x v="4"/>
    <n v="98103"/>
    <s v="West"/>
    <s v="OFF-BI-10002160"/>
    <x v="1"/>
    <x v="8"/>
    <x v="312"/>
    <n v="6.0960000000000001"/>
    <n v="2"/>
    <x v="2"/>
    <n v="2.1335999999999999"/>
  </r>
  <r>
    <n v="2204"/>
    <x v="1075"/>
    <x v="1"/>
    <x v="684"/>
    <d v="2012-09-12T00:00:00"/>
    <x v="1"/>
    <x v="457"/>
    <s v="Beth Thompson"/>
    <x v="2"/>
    <s v="United States"/>
    <s v="Seattle"/>
    <x v="4"/>
    <n v="98103"/>
    <s v="West"/>
    <s v="FUR-FU-10004748"/>
    <x v="0"/>
    <x v="5"/>
    <x v="1243"/>
    <n v="191.82"/>
    <n v="3"/>
    <x v="0"/>
    <n v="74.809799999999996"/>
  </r>
  <r>
    <n v="2205"/>
    <x v="1076"/>
    <x v="1"/>
    <x v="685"/>
    <d v="2012-07-05T00:00:00"/>
    <x v="1"/>
    <x v="56"/>
    <s v="Steven Cartwright"/>
    <x v="0"/>
    <s v="United States"/>
    <s v="Lancaster"/>
    <x v="9"/>
    <n v="17602"/>
    <s v="East"/>
    <s v="FUR-FU-10001473"/>
    <x v="0"/>
    <x v="5"/>
    <x v="1244"/>
    <n v="20.103999999999999"/>
    <n v="1"/>
    <x v="2"/>
    <n v="1.7591000000000001"/>
  </r>
  <r>
    <n v="2206"/>
    <x v="1077"/>
    <x v="0"/>
    <x v="545"/>
    <d v="2013-09-13T00:00:00"/>
    <x v="0"/>
    <x v="344"/>
    <s v="Catherine Glotzbach"/>
    <x v="2"/>
    <s v="United States"/>
    <s v="Bristol"/>
    <x v="18"/>
    <n v="37620"/>
    <s v="South"/>
    <s v="OFF-AR-10000538"/>
    <x v="1"/>
    <x v="6"/>
    <x v="1245"/>
    <n v="67.56"/>
    <n v="3"/>
    <x v="2"/>
    <n v="8.4449999999999896"/>
  </r>
  <r>
    <n v="2207"/>
    <x v="1078"/>
    <x v="2"/>
    <x v="686"/>
    <d v="2011-07-20T00:00:00"/>
    <x v="1"/>
    <x v="585"/>
    <s v="Arthur Wiediger"/>
    <x v="2"/>
    <s v="United States"/>
    <s v="Aurora"/>
    <x v="10"/>
    <n v="60505"/>
    <s v="Central"/>
    <s v="OFF-BI-10001098"/>
    <x v="1"/>
    <x v="8"/>
    <x v="405"/>
    <n v="29.931999999999992"/>
    <n v="7"/>
    <x v="3"/>
    <n v="-46.394600000000011"/>
  </r>
  <r>
    <n v="2208"/>
    <x v="1078"/>
    <x v="2"/>
    <x v="686"/>
    <d v="2011-07-20T00:00:00"/>
    <x v="1"/>
    <x v="585"/>
    <s v="Arthur Wiediger"/>
    <x v="2"/>
    <s v="United States"/>
    <s v="Aurora"/>
    <x v="10"/>
    <n v="60505"/>
    <s v="Central"/>
    <s v="TEC-PH-10001552"/>
    <x v="2"/>
    <x v="7"/>
    <x v="178"/>
    <n v="38.272000000000006"/>
    <n v="4"/>
    <x v="2"/>
    <n v="3.8272000000000013"/>
  </r>
  <r>
    <n v="2209"/>
    <x v="1079"/>
    <x v="1"/>
    <x v="421"/>
    <d v="2012-08-26T00:00:00"/>
    <x v="1"/>
    <x v="42"/>
    <s v="Roger Barcio"/>
    <x v="2"/>
    <s v="United States"/>
    <s v="New York City"/>
    <x v="15"/>
    <n v="10009"/>
    <s v="East"/>
    <s v="OFF-AR-10000390"/>
    <x v="1"/>
    <x v="6"/>
    <x v="105"/>
    <n v="16.52"/>
    <n v="4"/>
    <x v="0"/>
    <n v="7.5991999999999997"/>
  </r>
  <r>
    <n v="2210"/>
    <x v="1080"/>
    <x v="2"/>
    <x v="687"/>
    <d v="2011-11-16T00:00:00"/>
    <x v="0"/>
    <x v="586"/>
    <s v="Maris LaWare"/>
    <x v="0"/>
    <s v="United States"/>
    <s v="Fairfield"/>
    <x v="29"/>
    <n v="6824"/>
    <s v="East"/>
    <s v="TEC-PH-10001079"/>
    <x v="2"/>
    <x v="7"/>
    <x v="1246"/>
    <n v="832.93"/>
    <n v="7"/>
    <x v="0"/>
    <n v="233.22039999999998"/>
  </r>
  <r>
    <n v="2211"/>
    <x v="1080"/>
    <x v="2"/>
    <x v="687"/>
    <d v="2011-11-16T00:00:00"/>
    <x v="0"/>
    <x v="586"/>
    <s v="Maris LaWare"/>
    <x v="0"/>
    <s v="United States"/>
    <s v="Fairfield"/>
    <x v="29"/>
    <n v="6824"/>
    <s v="East"/>
    <s v="OFF-BI-10003460"/>
    <x v="1"/>
    <x v="8"/>
    <x v="234"/>
    <n v="43.8"/>
    <n v="10"/>
    <x v="0"/>
    <n v="21.023999999999997"/>
  </r>
  <r>
    <n v="2212"/>
    <x v="1081"/>
    <x v="0"/>
    <x v="581"/>
    <d v="2013-12-01T00:00:00"/>
    <x v="2"/>
    <x v="146"/>
    <s v="Victoria Brennan"/>
    <x v="1"/>
    <s v="United States"/>
    <s v="Lincoln Park"/>
    <x v="12"/>
    <n v="48146"/>
    <s v="Central"/>
    <s v="OFF-AP-10003842"/>
    <x v="1"/>
    <x v="9"/>
    <x v="1247"/>
    <n v="167.292"/>
    <n v="6"/>
    <x v="9"/>
    <n v="29.7408"/>
  </r>
  <r>
    <n v="2213"/>
    <x v="1082"/>
    <x v="3"/>
    <x v="610"/>
    <d v="2014-11-26T00:00:00"/>
    <x v="1"/>
    <x v="349"/>
    <s v="Scott Williamson"/>
    <x v="0"/>
    <s v="United States"/>
    <s v="New York City"/>
    <x v="15"/>
    <n v="10035"/>
    <s v="East"/>
    <s v="FUR-FU-10003535"/>
    <x v="0"/>
    <x v="5"/>
    <x v="888"/>
    <n v="27.42"/>
    <n v="1"/>
    <x v="0"/>
    <n v="11.2422"/>
  </r>
  <r>
    <n v="2214"/>
    <x v="1083"/>
    <x v="3"/>
    <x v="172"/>
    <d v="2014-10-03T00:00:00"/>
    <x v="2"/>
    <x v="515"/>
    <s v="Neola Schneider"/>
    <x v="0"/>
    <s v="United States"/>
    <s v="San Jose"/>
    <x v="1"/>
    <n v="95123"/>
    <s v="West"/>
    <s v="OFF-BI-10002012"/>
    <x v="1"/>
    <x v="8"/>
    <x v="742"/>
    <n v="1.4400000000000002"/>
    <n v="1"/>
    <x v="2"/>
    <n v="0.504"/>
  </r>
  <r>
    <n v="2215"/>
    <x v="1083"/>
    <x v="3"/>
    <x v="172"/>
    <d v="2014-10-03T00:00:00"/>
    <x v="2"/>
    <x v="515"/>
    <s v="Neola Schneider"/>
    <x v="0"/>
    <s v="United States"/>
    <s v="San Jose"/>
    <x v="1"/>
    <n v="95123"/>
    <s v="West"/>
    <s v="OFF-BI-10001922"/>
    <x v="1"/>
    <x v="8"/>
    <x v="302"/>
    <n v="61.77600000000001"/>
    <n v="13"/>
    <x v="2"/>
    <n v="20.849399999999996"/>
  </r>
  <r>
    <n v="2216"/>
    <x v="1083"/>
    <x v="3"/>
    <x v="172"/>
    <d v="2014-10-03T00:00:00"/>
    <x v="2"/>
    <x v="515"/>
    <s v="Neola Schneider"/>
    <x v="0"/>
    <s v="United States"/>
    <s v="San Jose"/>
    <x v="1"/>
    <n v="95123"/>
    <s v="West"/>
    <s v="OFF-AP-10000576"/>
    <x v="1"/>
    <x v="9"/>
    <x v="842"/>
    <n v="241.96"/>
    <n v="2"/>
    <x v="0"/>
    <n v="60.490000000000009"/>
  </r>
  <r>
    <n v="2217"/>
    <x v="1083"/>
    <x v="3"/>
    <x v="172"/>
    <d v="2014-10-03T00:00:00"/>
    <x v="2"/>
    <x v="515"/>
    <s v="Neola Schneider"/>
    <x v="0"/>
    <s v="United States"/>
    <s v="San Jose"/>
    <x v="1"/>
    <n v="95123"/>
    <s v="West"/>
    <s v="FUR-CH-10000553"/>
    <x v="0"/>
    <x v="1"/>
    <x v="1248"/>
    <n v="108.608"/>
    <n v="4"/>
    <x v="2"/>
    <n v="9.5031999999999925"/>
  </r>
  <r>
    <n v="2218"/>
    <x v="1084"/>
    <x v="2"/>
    <x v="59"/>
    <d v="2011-09-25T00:00:00"/>
    <x v="1"/>
    <x v="587"/>
    <s v="Dorothy Badders"/>
    <x v="1"/>
    <s v="United States"/>
    <s v="Jacksonville"/>
    <x v="2"/>
    <n v="32216"/>
    <s v="South"/>
    <s v="OFF-AR-10003469"/>
    <x v="1"/>
    <x v="6"/>
    <x v="1249"/>
    <n v="2.8160000000000003"/>
    <n v="2"/>
    <x v="2"/>
    <n v="0.98559999999999992"/>
  </r>
  <r>
    <n v="2219"/>
    <x v="1085"/>
    <x v="3"/>
    <x v="688"/>
    <d v="2014-08-02T00:00:00"/>
    <x v="1"/>
    <x v="588"/>
    <s v="Matt Hagelstein"/>
    <x v="1"/>
    <s v="United States"/>
    <s v="San Francisco"/>
    <x v="1"/>
    <n v="94110"/>
    <s v="West"/>
    <s v="OFF-BI-10000145"/>
    <x v="1"/>
    <x v="8"/>
    <x v="735"/>
    <n v="9.9840000000000018"/>
    <n v="4"/>
    <x v="2"/>
    <n v="3.6191999999999993"/>
  </r>
  <r>
    <n v="2220"/>
    <x v="1085"/>
    <x v="3"/>
    <x v="688"/>
    <d v="2014-08-02T00:00:00"/>
    <x v="1"/>
    <x v="588"/>
    <s v="Matt Hagelstein"/>
    <x v="1"/>
    <s v="United States"/>
    <s v="San Francisco"/>
    <x v="1"/>
    <n v="94110"/>
    <s v="West"/>
    <s v="OFF-ST-10001580"/>
    <x v="1"/>
    <x v="4"/>
    <x v="351"/>
    <n v="14.98"/>
    <n v="1"/>
    <x v="0"/>
    <n v="4.1943999999999999"/>
  </r>
  <r>
    <n v="2221"/>
    <x v="1085"/>
    <x v="3"/>
    <x v="688"/>
    <d v="2014-08-02T00:00:00"/>
    <x v="1"/>
    <x v="588"/>
    <s v="Matt Hagelstein"/>
    <x v="1"/>
    <s v="United States"/>
    <s v="San Francisco"/>
    <x v="1"/>
    <n v="94110"/>
    <s v="West"/>
    <s v="TEC-PH-10001817"/>
    <x v="2"/>
    <x v="7"/>
    <x v="1097"/>
    <n v="1145.6000000000001"/>
    <n v="4"/>
    <x v="2"/>
    <n v="100.24000000000007"/>
  </r>
  <r>
    <n v="2222"/>
    <x v="1086"/>
    <x v="1"/>
    <x v="401"/>
    <d v="2012-12-06T00:00:00"/>
    <x v="3"/>
    <x v="589"/>
    <s v="Dennis Kane"/>
    <x v="0"/>
    <s v="United States"/>
    <s v="Marion"/>
    <x v="24"/>
    <n v="43302"/>
    <s v="East"/>
    <s v="TEC-PH-10001578"/>
    <x v="2"/>
    <x v="7"/>
    <x v="1221"/>
    <n v="485.93999999999994"/>
    <n v="2"/>
    <x v="10"/>
    <n v="-89.089000000000055"/>
  </r>
  <r>
    <n v="2223"/>
    <x v="1086"/>
    <x v="1"/>
    <x v="401"/>
    <d v="2012-12-06T00:00:00"/>
    <x v="3"/>
    <x v="589"/>
    <s v="Dennis Kane"/>
    <x v="0"/>
    <s v="United States"/>
    <s v="Marion"/>
    <x v="24"/>
    <n v="43302"/>
    <s v="East"/>
    <s v="OFF-AR-10004078"/>
    <x v="1"/>
    <x v="6"/>
    <x v="507"/>
    <n v="37.375999999999998"/>
    <n v="8"/>
    <x v="2"/>
    <n v="4.6719999999999988"/>
  </r>
  <r>
    <n v="2224"/>
    <x v="1086"/>
    <x v="1"/>
    <x v="401"/>
    <d v="2012-12-06T00:00:00"/>
    <x v="3"/>
    <x v="589"/>
    <s v="Dennis Kane"/>
    <x v="0"/>
    <s v="United States"/>
    <s v="Marion"/>
    <x v="24"/>
    <n v="43302"/>
    <s v="East"/>
    <s v="FUR-CH-10004860"/>
    <x v="0"/>
    <x v="1"/>
    <x v="210"/>
    <n v="70.685999999999993"/>
    <n v="1"/>
    <x v="4"/>
    <n v="-24.23520000000001"/>
  </r>
  <r>
    <n v="2225"/>
    <x v="1087"/>
    <x v="3"/>
    <x v="689"/>
    <d v="2014-08-06T00:00:00"/>
    <x v="1"/>
    <x v="105"/>
    <s v="Erin Ashbrook"/>
    <x v="1"/>
    <s v="United States"/>
    <s v="Philadelphia"/>
    <x v="9"/>
    <n v="19134"/>
    <s v="East"/>
    <s v="OFF-PA-10003790"/>
    <x v="1"/>
    <x v="10"/>
    <x v="1250"/>
    <n v="54.816000000000003"/>
    <n v="3"/>
    <x v="2"/>
    <n v="17.815199999999997"/>
  </r>
  <r>
    <n v="2226"/>
    <x v="1088"/>
    <x v="0"/>
    <x v="690"/>
    <d v="2013-03-22T00:00:00"/>
    <x v="0"/>
    <x v="590"/>
    <s v="Bobby Trafton"/>
    <x v="0"/>
    <s v="United States"/>
    <s v="Littleton"/>
    <x v="22"/>
    <n v="80122"/>
    <s v="West"/>
    <s v="FUR-BO-10002202"/>
    <x v="0"/>
    <x v="0"/>
    <x v="1251"/>
    <n v="72.294000000000011"/>
    <n v="1"/>
    <x v="6"/>
    <n v="-98.801799999999986"/>
  </r>
  <r>
    <n v="2227"/>
    <x v="1089"/>
    <x v="3"/>
    <x v="570"/>
    <d v="2014-08-04T00:00:00"/>
    <x v="1"/>
    <x v="156"/>
    <s v="Laura Armstrong"/>
    <x v="1"/>
    <s v="United States"/>
    <s v="Austin"/>
    <x v="5"/>
    <n v="78745"/>
    <s v="Central"/>
    <s v="OFF-FA-10003059"/>
    <x v="1"/>
    <x v="13"/>
    <x v="794"/>
    <n v="2.8960000000000004"/>
    <n v="2"/>
    <x v="2"/>
    <n v="0.4705999999999998"/>
  </r>
  <r>
    <n v="2228"/>
    <x v="1089"/>
    <x v="3"/>
    <x v="570"/>
    <d v="2014-08-04T00:00:00"/>
    <x v="1"/>
    <x v="156"/>
    <s v="Laura Armstrong"/>
    <x v="1"/>
    <s v="United States"/>
    <s v="Austin"/>
    <x v="5"/>
    <n v="78745"/>
    <s v="Central"/>
    <s v="TEC-PH-10002496"/>
    <x v="2"/>
    <x v="7"/>
    <x v="490"/>
    <n v="124.79200000000002"/>
    <n v="1"/>
    <x v="2"/>
    <n v="15.598999999999993"/>
  </r>
  <r>
    <n v="2229"/>
    <x v="1090"/>
    <x v="0"/>
    <x v="393"/>
    <d v="2013-10-06T00:00:00"/>
    <x v="1"/>
    <x v="411"/>
    <s v="Greg Matthias"/>
    <x v="0"/>
    <s v="United States"/>
    <s v="New York City"/>
    <x v="15"/>
    <n v="10024"/>
    <s v="East"/>
    <s v="FUR-TA-10003238"/>
    <x v="0"/>
    <x v="3"/>
    <x v="1233"/>
    <n v="330.58800000000002"/>
    <n v="1"/>
    <x v="10"/>
    <n v="-115.70580000000004"/>
  </r>
  <r>
    <n v="2230"/>
    <x v="1091"/>
    <x v="2"/>
    <x v="691"/>
    <d v="2011-04-05T00:00:00"/>
    <x v="1"/>
    <x v="397"/>
    <s v="Alex Avila"/>
    <x v="0"/>
    <s v="United States"/>
    <s v="San Francisco"/>
    <x v="1"/>
    <n v="94122"/>
    <s v="West"/>
    <s v="OFF-BI-10004390"/>
    <x v="1"/>
    <x v="8"/>
    <x v="1155"/>
    <n v="673.5680000000001"/>
    <n v="2"/>
    <x v="2"/>
    <n v="252.58799999999999"/>
  </r>
  <r>
    <n v="2231"/>
    <x v="1091"/>
    <x v="2"/>
    <x v="691"/>
    <d v="2011-04-05T00:00:00"/>
    <x v="1"/>
    <x v="397"/>
    <s v="Alex Avila"/>
    <x v="0"/>
    <s v="United States"/>
    <s v="San Francisco"/>
    <x v="1"/>
    <n v="94122"/>
    <s v="West"/>
    <s v="OFF-AP-10002765"/>
    <x v="1"/>
    <x v="9"/>
    <x v="1252"/>
    <n v="52.98"/>
    <n v="2"/>
    <x v="0"/>
    <n v="14.834400000000002"/>
  </r>
  <r>
    <n v="2232"/>
    <x v="1092"/>
    <x v="3"/>
    <x v="335"/>
    <d v="2014-07-02T00:00:00"/>
    <x v="1"/>
    <x v="591"/>
    <s v="Denny Blanton"/>
    <x v="0"/>
    <s v="United States"/>
    <s v="La Porte"/>
    <x v="14"/>
    <n v="46350"/>
    <s v="Central"/>
    <s v="FUR-FU-10000293"/>
    <x v="0"/>
    <x v="5"/>
    <x v="783"/>
    <n v="526.45000000000005"/>
    <n v="5"/>
    <x v="0"/>
    <n v="31.586999999999961"/>
  </r>
  <r>
    <n v="2233"/>
    <x v="1093"/>
    <x v="3"/>
    <x v="362"/>
    <d v="2014-07-15T00:00:00"/>
    <x v="1"/>
    <x v="581"/>
    <s v="John Huston"/>
    <x v="0"/>
    <s v="United States"/>
    <s v="Chicago"/>
    <x v="10"/>
    <n v="60610"/>
    <s v="Central"/>
    <s v="OFF-ST-10003692"/>
    <x v="1"/>
    <x v="4"/>
    <x v="1253"/>
    <n v="228.92"/>
    <n v="5"/>
    <x v="2"/>
    <n v="14.307499999999997"/>
  </r>
  <r>
    <n v="2234"/>
    <x v="1094"/>
    <x v="1"/>
    <x v="639"/>
    <d v="2012-12-16T00:00:00"/>
    <x v="0"/>
    <x v="264"/>
    <s v="Doug Jacobs"/>
    <x v="0"/>
    <s v="United States"/>
    <s v="Portland"/>
    <x v="21"/>
    <n v="97206"/>
    <s v="West"/>
    <s v="TEC-PH-10001051"/>
    <x v="2"/>
    <x v="7"/>
    <x v="1254"/>
    <n v="319.96800000000002"/>
    <n v="4"/>
    <x v="2"/>
    <n v="35.996399999999952"/>
  </r>
  <r>
    <n v="2235"/>
    <x v="1095"/>
    <x v="3"/>
    <x v="256"/>
    <d v="2014-12-11T00:00:00"/>
    <x v="1"/>
    <x v="425"/>
    <s v="Quincy Jones"/>
    <x v="1"/>
    <s v="United States"/>
    <s v="Burlington"/>
    <x v="42"/>
    <s v="05408"/>
    <s v="East"/>
    <s v="TEC-AC-10001013"/>
    <x v="2"/>
    <x v="11"/>
    <x v="813"/>
    <n v="205.03"/>
    <n v="7"/>
    <x v="0"/>
    <n v="67.659899999999979"/>
  </r>
  <r>
    <n v="2236"/>
    <x v="1096"/>
    <x v="1"/>
    <x v="426"/>
    <d v="2012-09-17T00:00:00"/>
    <x v="0"/>
    <x v="564"/>
    <s v="Carol Triggs"/>
    <x v="0"/>
    <s v="United States"/>
    <s v="Indianapolis"/>
    <x v="14"/>
    <n v="46203"/>
    <s v="Central"/>
    <s v="OFF-ST-10000025"/>
    <x v="1"/>
    <x v="4"/>
    <x v="615"/>
    <n v="190.86"/>
    <n v="2"/>
    <x v="0"/>
    <n v="11.451599999999985"/>
  </r>
  <r>
    <n v="2237"/>
    <x v="1096"/>
    <x v="1"/>
    <x v="426"/>
    <d v="2012-09-17T00:00:00"/>
    <x v="0"/>
    <x v="564"/>
    <s v="Carol Triggs"/>
    <x v="0"/>
    <s v="United States"/>
    <s v="Indianapolis"/>
    <x v="14"/>
    <n v="46203"/>
    <s v="Central"/>
    <s v="OFF-AR-10000817"/>
    <x v="1"/>
    <x v="6"/>
    <x v="1255"/>
    <n v="24.32"/>
    <n v="8"/>
    <x v="0"/>
    <n v="8.2687999999999988"/>
  </r>
  <r>
    <n v="2238"/>
    <x v="1097"/>
    <x v="0"/>
    <x v="692"/>
    <d v="2013-07-22T00:00:00"/>
    <x v="1"/>
    <x v="563"/>
    <s v="Rick Huthwaite"/>
    <x v="2"/>
    <s v="United States"/>
    <s v="Provo"/>
    <x v="7"/>
    <n v="84604"/>
    <s v="West"/>
    <s v="OFF-SU-10000952"/>
    <x v="1"/>
    <x v="14"/>
    <x v="1256"/>
    <n v="44.400000000000006"/>
    <n v="5"/>
    <x v="0"/>
    <n v="12.432000000000002"/>
  </r>
  <r>
    <n v="2239"/>
    <x v="1098"/>
    <x v="3"/>
    <x v="693"/>
    <d v="2014-04-27T00:00:00"/>
    <x v="1"/>
    <x v="319"/>
    <s v="Sanjit Jacobs"/>
    <x v="2"/>
    <s v="United States"/>
    <s v="Chicago"/>
    <x v="10"/>
    <n v="60610"/>
    <s v="Central"/>
    <s v="FUR-FU-10004597"/>
    <x v="0"/>
    <x v="5"/>
    <x v="1257"/>
    <n v="44.400000000000006"/>
    <n v="2"/>
    <x v="7"/>
    <n v="-52.169999999999987"/>
  </r>
  <r>
    <n v="2240"/>
    <x v="1099"/>
    <x v="0"/>
    <x v="625"/>
    <d v="2013-11-18T00:00:00"/>
    <x v="0"/>
    <x v="592"/>
    <s v="Toby Gnade"/>
    <x v="0"/>
    <s v="United States"/>
    <s v="Los Angeles"/>
    <x v="1"/>
    <n v="90049"/>
    <s v="West"/>
    <s v="OFF-BI-10003527"/>
    <x v="1"/>
    <x v="8"/>
    <x v="446"/>
    <n v="1016.792"/>
    <n v="1"/>
    <x v="2"/>
    <n v="381.29700000000003"/>
  </r>
  <r>
    <n v="2241"/>
    <x v="1099"/>
    <x v="0"/>
    <x v="625"/>
    <d v="2013-11-18T00:00:00"/>
    <x v="0"/>
    <x v="592"/>
    <s v="Toby Gnade"/>
    <x v="0"/>
    <s v="United States"/>
    <s v="Los Angeles"/>
    <x v="1"/>
    <n v="90049"/>
    <s v="West"/>
    <s v="OFF-BI-10002982"/>
    <x v="1"/>
    <x v="8"/>
    <x v="1258"/>
    <n v="38.136000000000003"/>
    <n v="7"/>
    <x v="2"/>
    <n v="13.347599999999998"/>
  </r>
  <r>
    <n v="2242"/>
    <x v="1100"/>
    <x v="0"/>
    <x v="491"/>
    <d v="2013-12-02T00:00:00"/>
    <x v="1"/>
    <x v="564"/>
    <s v="Carol Triggs"/>
    <x v="0"/>
    <s v="United States"/>
    <s v="Philadelphia"/>
    <x v="9"/>
    <n v="19134"/>
    <s v="East"/>
    <s v="TEC-PH-10004165"/>
    <x v="2"/>
    <x v="7"/>
    <x v="886"/>
    <n v="494.98199999999997"/>
    <n v="3"/>
    <x v="10"/>
    <n v="-115.49580000000006"/>
  </r>
  <r>
    <n v="2243"/>
    <x v="1101"/>
    <x v="3"/>
    <x v="610"/>
    <d v="2014-11-26T00:00:00"/>
    <x v="1"/>
    <x v="593"/>
    <s v="Barry Franz"/>
    <x v="2"/>
    <s v="United States"/>
    <s v="Pasadena"/>
    <x v="1"/>
    <n v="91104"/>
    <s v="West"/>
    <s v="OFF-ST-10003442"/>
    <x v="1"/>
    <x v="4"/>
    <x v="86"/>
    <n v="56.56"/>
    <n v="2"/>
    <x v="0"/>
    <n v="15.2712"/>
  </r>
  <r>
    <n v="2244"/>
    <x v="1101"/>
    <x v="3"/>
    <x v="610"/>
    <d v="2014-11-26T00:00:00"/>
    <x v="1"/>
    <x v="593"/>
    <s v="Barry Franz"/>
    <x v="2"/>
    <s v="United States"/>
    <s v="Pasadena"/>
    <x v="1"/>
    <n v="91104"/>
    <s v="West"/>
    <s v="OFF-AR-10003856"/>
    <x v="1"/>
    <x v="6"/>
    <x v="444"/>
    <n v="5.56"/>
    <n v="2"/>
    <x v="0"/>
    <n v="1.4455999999999998"/>
  </r>
  <r>
    <n v="2245"/>
    <x v="1101"/>
    <x v="3"/>
    <x v="610"/>
    <d v="2014-11-26T00:00:00"/>
    <x v="1"/>
    <x v="593"/>
    <s v="Barry Franz"/>
    <x v="2"/>
    <s v="United States"/>
    <s v="Pasadena"/>
    <x v="1"/>
    <n v="91104"/>
    <s v="West"/>
    <s v="OFF-FA-10004248"/>
    <x v="1"/>
    <x v="13"/>
    <x v="480"/>
    <n v="9.02"/>
    <n v="2"/>
    <x v="0"/>
    <n v="3.5178000000000003"/>
  </r>
  <r>
    <n v="2246"/>
    <x v="1101"/>
    <x v="3"/>
    <x v="610"/>
    <d v="2014-11-26T00:00:00"/>
    <x v="1"/>
    <x v="593"/>
    <s v="Barry Franz"/>
    <x v="2"/>
    <s v="United States"/>
    <s v="Pasadena"/>
    <x v="1"/>
    <n v="91104"/>
    <s v="West"/>
    <s v="OFF-AP-10001492"/>
    <x v="1"/>
    <x v="9"/>
    <x v="22"/>
    <n v="8.6199999999999992"/>
    <n v="1"/>
    <x v="0"/>
    <n v="2.2412000000000001"/>
  </r>
  <r>
    <n v="2247"/>
    <x v="1101"/>
    <x v="3"/>
    <x v="610"/>
    <d v="2014-11-26T00:00:00"/>
    <x v="1"/>
    <x v="593"/>
    <s v="Barry Franz"/>
    <x v="2"/>
    <s v="United States"/>
    <s v="Pasadena"/>
    <x v="1"/>
    <n v="91104"/>
    <s v="West"/>
    <s v="TEC-PH-10004165"/>
    <x v="2"/>
    <x v="7"/>
    <x v="886"/>
    <n v="659.97600000000011"/>
    <n v="3"/>
    <x v="2"/>
    <n v="49.498199999999969"/>
  </r>
  <r>
    <n v="2248"/>
    <x v="1102"/>
    <x v="1"/>
    <x v="586"/>
    <d v="2012-02-18T00:00:00"/>
    <x v="0"/>
    <x v="594"/>
    <s v="Justin MacKendrick"/>
    <x v="0"/>
    <s v="United States"/>
    <s v="Los Angeles"/>
    <x v="1"/>
    <n v="90004"/>
    <s v="West"/>
    <s v="OFF-PA-10004285"/>
    <x v="1"/>
    <x v="10"/>
    <x v="1259"/>
    <n v="13.36"/>
    <n v="2"/>
    <x v="0"/>
    <n v="6.4127999999999998"/>
  </r>
  <r>
    <n v="2249"/>
    <x v="1102"/>
    <x v="1"/>
    <x v="586"/>
    <d v="2012-02-18T00:00:00"/>
    <x v="0"/>
    <x v="594"/>
    <s v="Justin MacKendrick"/>
    <x v="0"/>
    <s v="United States"/>
    <s v="Los Angeles"/>
    <x v="1"/>
    <n v="90004"/>
    <s v="West"/>
    <s v="OFF-BI-10001628"/>
    <x v="1"/>
    <x v="8"/>
    <x v="1103"/>
    <n v="41.72"/>
    <n v="5"/>
    <x v="2"/>
    <n v="13.037499999999998"/>
  </r>
  <r>
    <n v="2250"/>
    <x v="1102"/>
    <x v="1"/>
    <x v="586"/>
    <d v="2012-02-18T00:00:00"/>
    <x v="0"/>
    <x v="594"/>
    <s v="Justin MacKendrick"/>
    <x v="0"/>
    <s v="United States"/>
    <s v="Los Angeles"/>
    <x v="1"/>
    <n v="90004"/>
    <s v="West"/>
    <s v="OFF-BI-10000546"/>
    <x v="1"/>
    <x v="8"/>
    <x v="609"/>
    <n v="11.52"/>
    <n v="5"/>
    <x v="2"/>
    <n v="4.1760000000000002"/>
  </r>
  <r>
    <n v="2251"/>
    <x v="1102"/>
    <x v="1"/>
    <x v="586"/>
    <d v="2012-02-18T00:00:00"/>
    <x v="0"/>
    <x v="594"/>
    <s v="Justin MacKendrick"/>
    <x v="0"/>
    <s v="United States"/>
    <s v="Los Angeles"/>
    <x v="1"/>
    <n v="90004"/>
    <s v="West"/>
    <s v="OFF-AP-10001391"/>
    <x v="1"/>
    <x v="9"/>
    <x v="1260"/>
    <n v="541.43999999999994"/>
    <n v="6"/>
    <x v="0"/>
    <n v="157.01759999999993"/>
  </r>
  <r>
    <n v="2252"/>
    <x v="1102"/>
    <x v="1"/>
    <x v="586"/>
    <d v="2012-02-18T00:00:00"/>
    <x v="0"/>
    <x v="594"/>
    <s v="Justin MacKendrick"/>
    <x v="0"/>
    <s v="United States"/>
    <s v="Los Angeles"/>
    <x v="1"/>
    <n v="90004"/>
    <s v="West"/>
    <s v="OFF-PA-10000477"/>
    <x v="1"/>
    <x v="10"/>
    <x v="1261"/>
    <n v="19.440000000000001"/>
    <n v="3"/>
    <x v="0"/>
    <n v="9.3312000000000008"/>
  </r>
  <r>
    <n v="2253"/>
    <x v="1103"/>
    <x v="0"/>
    <x v="173"/>
    <d v="2013-04-18T00:00:00"/>
    <x v="0"/>
    <x v="451"/>
    <s v="Julie Kriz"/>
    <x v="2"/>
    <s v="United States"/>
    <s v="San Diego"/>
    <x v="1"/>
    <n v="92105"/>
    <s v="West"/>
    <s v="OFF-PA-10004327"/>
    <x v="1"/>
    <x v="10"/>
    <x v="136"/>
    <n v="143.69999999999999"/>
    <n v="3"/>
    <x v="0"/>
    <n v="68.975999999999999"/>
  </r>
  <r>
    <n v="2254"/>
    <x v="1104"/>
    <x v="1"/>
    <x v="694"/>
    <d v="2012-10-01T00:00:00"/>
    <x v="2"/>
    <x v="428"/>
    <s v="Henry Goldwyn"/>
    <x v="1"/>
    <s v="United States"/>
    <s v="San Francisco"/>
    <x v="1"/>
    <n v="94110"/>
    <s v="West"/>
    <s v="OFF-AP-10000696"/>
    <x v="1"/>
    <x v="9"/>
    <x v="332"/>
    <n v="43.26"/>
    <n v="3"/>
    <x v="0"/>
    <n v="14.275799999999998"/>
  </r>
  <r>
    <n v="2255"/>
    <x v="1104"/>
    <x v="1"/>
    <x v="694"/>
    <d v="2012-10-01T00:00:00"/>
    <x v="2"/>
    <x v="428"/>
    <s v="Henry Goldwyn"/>
    <x v="1"/>
    <s v="United States"/>
    <s v="San Francisco"/>
    <x v="1"/>
    <n v="94110"/>
    <s v="West"/>
    <s v="OFF-AP-10002082"/>
    <x v="1"/>
    <x v="9"/>
    <x v="1092"/>
    <n v="43.56"/>
    <n v="2"/>
    <x v="0"/>
    <n v="15.245999999999999"/>
  </r>
  <r>
    <n v="2256"/>
    <x v="1105"/>
    <x v="0"/>
    <x v="42"/>
    <d v="2013-09-23T00:00:00"/>
    <x v="1"/>
    <x v="156"/>
    <s v="Laura Armstrong"/>
    <x v="1"/>
    <s v="United States"/>
    <s v="Bangor"/>
    <x v="43"/>
    <n v="4401"/>
    <s v="East"/>
    <s v="TEC-PH-10001944"/>
    <x v="2"/>
    <x v="7"/>
    <x v="1262"/>
    <n v="437.84999999999997"/>
    <n v="3"/>
    <x v="0"/>
    <n v="131.35499999999996"/>
  </r>
  <r>
    <n v="2257"/>
    <x v="1105"/>
    <x v="0"/>
    <x v="42"/>
    <d v="2013-09-23T00:00:00"/>
    <x v="1"/>
    <x v="156"/>
    <s v="Laura Armstrong"/>
    <x v="1"/>
    <s v="United States"/>
    <s v="Bangor"/>
    <x v="43"/>
    <n v="4401"/>
    <s v="East"/>
    <s v="FUR-FU-10004952"/>
    <x v="0"/>
    <x v="5"/>
    <x v="845"/>
    <n v="109.48"/>
    <n v="2"/>
    <x v="0"/>
    <n v="33.938800000000001"/>
  </r>
  <r>
    <n v="2258"/>
    <x v="1106"/>
    <x v="3"/>
    <x v="114"/>
    <d v="2014-06-20T00:00:00"/>
    <x v="2"/>
    <x v="59"/>
    <s v="Troy Staebel"/>
    <x v="0"/>
    <s v="United States"/>
    <s v="San Francisco"/>
    <x v="1"/>
    <n v="94122"/>
    <s v="West"/>
    <s v="FUR-CH-10000015"/>
    <x v="0"/>
    <x v="1"/>
    <x v="373"/>
    <n v="1212.96"/>
    <n v="7"/>
    <x v="2"/>
    <n v="90.97199999999998"/>
  </r>
  <r>
    <n v="2259"/>
    <x v="1106"/>
    <x v="3"/>
    <x v="114"/>
    <d v="2014-06-20T00:00:00"/>
    <x v="2"/>
    <x v="59"/>
    <s v="Troy Staebel"/>
    <x v="0"/>
    <s v="United States"/>
    <s v="San Francisco"/>
    <x v="1"/>
    <n v="94122"/>
    <s v="West"/>
    <s v="OFF-PA-10001776"/>
    <x v="1"/>
    <x v="10"/>
    <x v="1263"/>
    <n v="18.54"/>
    <n v="2"/>
    <x v="0"/>
    <n v="8.7137999999999991"/>
  </r>
  <r>
    <n v="2260"/>
    <x v="1107"/>
    <x v="1"/>
    <x v="627"/>
    <d v="2012-11-10T00:00:00"/>
    <x v="0"/>
    <x v="595"/>
    <s v="Maria Zettner"/>
    <x v="2"/>
    <s v="United States"/>
    <s v="San Diego"/>
    <x v="1"/>
    <n v="92024"/>
    <s v="West"/>
    <s v="OFF-FA-10002280"/>
    <x v="1"/>
    <x v="13"/>
    <x v="653"/>
    <n v="5"/>
    <n v="1"/>
    <x v="0"/>
    <n v="2.4"/>
  </r>
  <r>
    <n v="2261"/>
    <x v="1107"/>
    <x v="1"/>
    <x v="627"/>
    <d v="2012-11-10T00:00:00"/>
    <x v="0"/>
    <x v="595"/>
    <s v="Maria Zettner"/>
    <x v="2"/>
    <s v="United States"/>
    <s v="San Diego"/>
    <x v="1"/>
    <n v="92024"/>
    <s v="West"/>
    <s v="TEC-AC-10002049"/>
    <x v="2"/>
    <x v="11"/>
    <x v="688"/>
    <n v="371.96999999999997"/>
    <n v="3"/>
    <x v="0"/>
    <n v="66.954599999999971"/>
  </r>
  <r>
    <n v="2262"/>
    <x v="1108"/>
    <x v="1"/>
    <x v="217"/>
    <d v="2012-12-18T00:00:00"/>
    <x v="3"/>
    <x v="596"/>
    <s v="Mitch Webber"/>
    <x v="0"/>
    <s v="United States"/>
    <s v="New York City"/>
    <x v="15"/>
    <n v="10035"/>
    <s v="East"/>
    <s v="TEC-AC-10002253"/>
    <x v="2"/>
    <x v="11"/>
    <x v="572"/>
    <n v="166.24"/>
    <n v="1"/>
    <x v="0"/>
    <n v="24.936000000000007"/>
  </r>
  <r>
    <n v="2263"/>
    <x v="1109"/>
    <x v="3"/>
    <x v="695"/>
    <d v="2014-02-10T00:00:00"/>
    <x v="2"/>
    <x v="597"/>
    <s v="Mark Van Huff"/>
    <x v="0"/>
    <s v="United States"/>
    <s v="Arlington"/>
    <x v="17"/>
    <n v="22204"/>
    <s v="South"/>
    <s v="FUR-BO-10004015"/>
    <x v="0"/>
    <x v="0"/>
    <x v="569"/>
    <n v="359.96999999999997"/>
    <n v="3"/>
    <x v="0"/>
    <n v="79.193399999999968"/>
  </r>
  <r>
    <n v="2264"/>
    <x v="1110"/>
    <x v="0"/>
    <x v="696"/>
    <d v="2013-11-17T00:00:00"/>
    <x v="0"/>
    <x v="211"/>
    <s v="Allen Armold"/>
    <x v="0"/>
    <s v="United States"/>
    <s v="Atlanta"/>
    <x v="32"/>
    <n v="30318"/>
    <s v="South"/>
    <s v="TEC-AC-10004145"/>
    <x v="2"/>
    <x v="11"/>
    <x v="1264"/>
    <n v="499.98"/>
    <n v="2"/>
    <x v="0"/>
    <n v="114.99540000000002"/>
  </r>
  <r>
    <n v="2265"/>
    <x v="1110"/>
    <x v="0"/>
    <x v="696"/>
    <d v="2013-11-17T00:00:00"/>
    <x v="0"/>
    <x v="211"/>
    <s v="Allen Armold"/>
    <x v="0"/>
    <s v="United States"/>
    <s v="Atlanta"/>
    <x v="32"/>
    <n v="30318"/>
    <s v="South"/>
    <s v="OFF-PA-10002479"/>
    <x v="1"/>
    <x v="10"/>
    <x v="217"/>
    <n v="5.28"/>
    <n v="1"/>
    <x v="0"/>
    <n v="2.3759999999999999"/>
  </r>
  <r>
    <n v="2266"/>
    <x v="1110"/>
    <x v="0"/>
    <x v="696"/>
    <d v="2013-11-17T00:00:00"/>
    <x v="0"/>
    <x v="211"/>
    <s v="Allen Armold"/>
    <x v="0"/>
    <s v="United States"/>
    <s v="Atlanta"/>
    <x v="32"/>
    <n v="30318"/>
    <s v="South"/>
    <s v="OFF-BI-10004970"/>
    <x v="1"/>
    <x v="8"/>
    <x v="908"/>
    <n v="8.26"/>
    <n v="2"/>
    <x v="0"/>
    <n v="3.8822000000000001"/>
  </r>
  <r>
    <n v="2267"/>
    <x v="1111"/>
    <x v="3"/>
    <x v="386"/>
    <d v="2014-10-13T00:00:00"/>
    <x v="3"/>
    <x v="598"/>
    <s v="Sean Miller"/>
    <x v="2"/>
    <s v="United States"/>
    <s v="Monroe"/>
    <x v="3"/>
    <n v="28110"/>
    <s v="South"/>
    <s v="OFF-PA-10003919"/>
    <x v="1"/>
    <x v="10"/>
    <x v="1265"/>
    <n v="7.9680000000000009"/>
    <n v="2"/>
    <x v="2"/>
    <n v="2.6892000000000005"/>
  </r>
  <r>
    <n v="2268"/>
    <x v="1112"/>
    <x v="3"/>
    <x v="697"/>
    <d v="2014-09-18T00:00:00"/>
    <x v="3"/>
    <x v="599"/>
    <s v="Tom Prescott"/>
    <x v="0"/>
    <s v="United States"/>
    <s v="Seattle"/>
    <x v="4"/>
    <n v="98115"/>
    <s v="West"/>
    <s v="OFF-PA-10002001"/>
    <x v="1"/>
    <x v="10"/>
    <x v="1266"/>
    <n v="12.96"/>
    <n v="2"/>
    <x v="0"/>
    <n v="6.3504000000000005"/>
  </r>
  <r>
    <n v="2269"/>
    <x v="1113"/>
    <x v="3"/>
    <x v="698"/>
    <d v="2014-12-27T00:00:00"/>
    <x v="1"/>
    <x v="158"/>
    <s v="Dean Katz"/>
    <x v="1"/>
    <s v="United States"/>
    <s v="Rochester"/>
    <x v="15"/>
    <n v="14609"/>
    <s v="East"/>
    <s v="OFF-PA-10002787"/>
    <x v="1"/>
    <x v="10"/>
    <x v="1267"/>
    <n v="6.48"/>
    <n v="1"/>
    <x v="0"/>
    <n v="3.1104000000000003"/>
  </r>
  <r>
    <n v="2270"/>
    <x v="1113"/>
    <x v="3"/>
    <x v="698"/>
    <d v="2014-12-27T00:00:00"/>
    <x v="1"/>
    <x v="158"/>
    <s v="Dean Katz"/>
    <x v="1"/>
    <s v="United States"/>
    <s v="Rochester"/>
    <x v="15"/>
    <n v="14609"/>
    <s v="East"/>
    <s v="OFF-BI-10003291"/>
    <x v="1"/>
    <x v="8"/>
    <x v="44"/>
    <n v="6.9840000000000009"/>
    <n v="1"/>
    <x v="2"/>
    <n v="2.3570999999999991"/>
  </r>
  <r>
    <n v="2271"/>
    <x v="1114"/>
    <x v="3"/>
    <x v="574"/>
    <d v="2014-12-08T00:00:00"/>
    <x v="1"/>
    <x v="149"/>
    <s v="Michael Kennedy"/>
    <x v="1"/>
    <s v="United States"/>
    <s v="Miami"/>
    <x v="2"/>
    <n v="33180"/>
    <s v="South"/>
    <s v="OFF-AR-10004344"/>
    <x v="1"/>
    <x v="6"/>
    <x v="365"/>
    <n v="47.96"/>
    <n v="5"/>
    <x v="2"/>
    <n v="4.196499999999995"/>
  </r>
  <r>
    <n v="2272"/>
    <x v="1115"/>
    <x v="1"/>
    <x v="481"/>
    <d v="2012-09-27T00:00:00"/>
    <x v="1"/>
    <x v="79"/>
    <s v="Chad Sievert"/>
    <x v="0"/>
    <s v="United States"/>
    <s v="Seattle"/>
    <x v="4"/>
    <n v="98105"/>
    <s v="West"/>
    <s v="OFF-ST-10003123"/>
    <x v="1"/>
    <x v="4"/>
    <x v="1268"/>
    <n v="199.74"/>
    <n v="6"/>
    <x v="0"/>
    <n v="47.937599999999996"/>
  </r>
  <r>
    <n v="2273"/>
    <x v="1116"/>
    <x v="1"/>
    <x v="699"/>
    <d v="2012-03-11T00:00:00"/>
    <x v="1"/>
    <x v="139"/>
    <s v="John Lucas"/>
    <x v="0"/>
    <s v="United States"/>
    <s v="San Francisco"/>
    <x v="1"/>
    <n v="94122"/>
    <s v="West"/>
    <s v="FUR-FU-10000308"/>
    <x v="0"/>
    <x v="5"/>
    <x v="1269"/>
    <n v="435.26"/>
    <n v="7"/>
    <x v="0"/>
    <n v="95.757200000000012"/>
  </r>
  <r>
    <n v="2274"/>
    <x v="1116"/>
    <x v="1"/>
    <x v="699"/>
    <d v="2012-03-11T00:00:00"/>
    <x v="1"/>
    <x v="139"/>
    <s v="John Lucas"/>
    <x v="0"/>
    <s v="United States"/>
    <s v="San Francisco"/>
    <x v="1"/>
    <n v="94122"/>
    <s v="West"/>
    <s v="TEC-CO-10003763"/>
    <x v="2"/>
    <x v="16"/>
    <x v="1270"/>
    <n v="1119.9840000000002"/>
    <n v="2"/>
    <x v="2"/>
    <n v="377.99459999999993"/>
  </r>
  <r>
    <n v="2275"/>
    <x v="1117"/>
    <x v="2"/>
    <x v="462"/>
    <d v="2011-10-08T00:00:00"/>
    <x v="0"/>
    <x v="153"/>
    <s v="Allen Rosenblatt"/>
    <x v="1"/>
    <s v="United States"/>
    <s v="Los Angeles"/>
    <x v="1"/>
    <n v="90036"/>
    <s v="West"/>
    <s v="FUR-TA-10001866"/>
    <x v="0"/>
    <x v="3"/>
    <x v="1271"/>
    <n v="143.43199999999999"/>
    <n v="1"/>
    <x v="2"/>
    <n v="3.5857999999999848"/>
  </r>
  <r>
    <n v="2276"/>
    <x v="1117"/>
    <x v="2"/>
    <x v="462"/>
    <d v="2011-10-08T00:00:00"/>
    <x v="0"/>
    <x v="153"/>
    <s v="Allen Rosenblatt"/>
    <x v="1"/>
    <s v="United States"/>
    <s v="Los Angeles"/>
    <x v="1"/>
    <n v="90036"/>
    <s v="West"/>
    <s v="FUR-CH-10002774"/>
    <x v="0"/>
    <x v="1"/>
    <x v="23"/>
    <n v="122.352"/>
    <n v="3"/>
    <x v="2"/>
    <n v="13.764599999999994"/>
  </r>
  <r>
    <n v="2277"/>
    <x v="1118"/>
    <x v="2"/>
    <x v="700"/>
    <d v="2011-07-01T00:00:00"/>
    <x v="1"/>
    <x v="215"/>
    <s v="Liz MacKendrick"/>
    <x v="0"/>
    <s v="United States"/>
    <s v="Southaven"/>
    <x v="35"/>
    <n v="38671"/>
    <s v="South"/>
    <s v="OFF-ST-10004337"/>
    <x v="1"/>
    <x v="4"/>
    <x v="839"/>
    <n v="306.2"/>
    <n v="5"/>
    <x v="0"/>
    <n v="0"/>
  </r>
  <r>
    <n v="2278"/>
    <x v="1118"/>
    <x v="2"/>
    <x v="700"/>
    <d v="2011-07-01T00:00:00"/>
    <x v="1"/>
    <x v="215"/>
    <s v="Liz MacKendrick"/>
    <x v="0"/>
    <s v="United States"/>
    <s v="Southaven"/>
    <x v="35"/>
    <n v="38671"/>
    <s v="South"/>
    <s v="FUR-TA-10001039"/>
    <x v="0"/>
    <x v="3"/>
    <x v="824"/>
    <n v="85.98"/>
    <n v="1"/>
    <x v="0"/>
    <n v="22.354800000000004"/>
  </r>
  <r>
    <n v="2279"/>
    <x v="1118"/>
    <x v="2"/>
    <x v="700"/>
    <d v="2011-07-01T00:00:00"/>
    <x v="1"/>
    <x v="215"/>
    <s v="Liz MacKendrick"/>
    <x v="0"/>
    <s v="United States"/>
    <s v="Southaven"/>
    <x v="35"/>
    <n v="38671"/>
    <s v="South"/>
    <s v="TEC-AC-10000109"/>
    <x v="2"/>
    <x v="11"/>
    <x v="200"/>
    <n v="223.96"/>
    <n v="4"/>
    <x v="0"/>
    <n v="53.750400000000013"/>
  </r>
  <r>
    <n v="2280"/>
    <x v="1119"/>
    <x v="3"/>
    <x v="505"/>
    <d v="2014-11-03T00:00:00"/>
    <x v="2"/>
    <x v="600"/>
    <s v="Jim Karlsson"/>
    <x v="0"/>
    <s v="United States"/>
    <s v="Seattle"/>
    <x v="4"/>
    <n v="98115"/>
    <s v="West"/>
    <s v="FUR-CH-10003833"/>
    <x v="0"/>
    <x v="1"/>
    <x v="1200"/>
    <n v="97.567999999999998"/>
    <n v="2"/>
    <x v="2"/>
    <n v="-6.0980000000000025"/>
  </r>
  <r>
    <n v="2281"/>
    <x v="1119"/>
    <x v="3"/>
    <x v="505"/>
    <d v="2014-11-03T00:00:00"/>
    <x v="2"/>
    <x v="600"/>
    <s v="Jim Karlsson"/>
    <x v="0"/>
    <s v="United States"/>
    <s v="Seattle"/>
    <x v="4"/>
    <n v="98115"/>
    <s v="West"/>
    <s v="FUR-CH-10004289"/>
    <x v="0"/>
    <x v="1"/>
    <x v="975"/>
    <n v="614.27200000000005"/>
    <n v="8"/>
    <x v="2"/>
    <n v="-23.03520000000006"/>
  </r>
  <r>
    <n v="2282"/>
    <x v="1119"/>
    <x v="3"/>
    <x v="505"/>
    <d v="2014-11-03T00:00:00"/>
    <x v="2"/>
    <x v="600"/>
    <s v="Jim Karlsson"/>
    <x v="0"/>
    <s v="United States"/>
    <s v="Seattle"/>
    <x v="4"/>
    <n v="98115"/>
    <s v="West"/>
    <s v="FUR-BO-10004467"/>
    <x v="0"/>
    <x v="0"/>
    <x v="883"/>
    <n v="199.98"/>
    <n v="2"/>
    <x v="0"/>
    <n v="37.996199999999988"/>
  </r>
  <r>
    <n v="2283"/>
    <x v="1120"/>
    <x v="0"/>
    <x v="323"/>
    <d v="2013-09-06T00:00:00"/>
    <x v="2"/>
    <x v="524"/>
    <s v="Filia McAdams"/>
    <x v="1"/>
    <s v="United States"/>
    <s v="Middletown"/>
    <x v="29"/>
    <n v="6457"/>
    <s v="East"/>
    <s v="OFF-PA-10002713"/>
    <x v="1"/>
    <x v="10"/>
    <x v="317"/>
    <n v="48.16"/>
    <n v="7"/>
    <x v="0"/>
    <n v="22.153599999999997"/>
  </r>
  <r>
    <n v="2284"/>
    <x v="1121"/>
    <x v="1"/>
    <x v="616"/>
    <d v="2012-03-09T00:00:00"/>
    <x v="1"/>
    <x v="227"/>
    <s v="Sarah Foster"/>
    <x v="0"/>
    <s v="United States"/>
    <s v="New Castle"/>
    <x v="14"/>
    <n v="47362"/>
    <s v="Central"/>
    <s v="TEC-PH-10001552"/>
    <x v="2"/>
    <x v="7"/>
    <x v="178"/>
    <n v="23.92"/>
    <n v="2"/>
    <x v="0"/>
    <n v="6.6976000000000013"/>
  </r>
  <r>
    <n v="2285"/>
    <x v="1121"/>
    <x v="1"/>
    <x v="616"/>
    <d v="2012-03-09T00:00:00"/>
    <x v="1"/>
    <x v="227"/>
    <s v="Sarah Foster"/>
    <x v="0"/>
    <s v="United States"/>
    <s v="New Castle"/>
    <x v="14"/>
    <n v="47362"/>
    <s v="Central"/>
    <s v="OFF-AP-10002222"/>
    <x v="1"/>
    <x v="9"/>
    <x v="33"/>
    <n v="60.69"/>
    <n v="7"/>
    <x v="0"/>
    <n v="16.386300000000002"/>
  </r>
  <r>
    <n v="2286"/>
    <x v="1122"/>
    <x v="0"/>
    <x v="465"/>
    <d v="2013-05-09T00:00:00"/>
    <x v="2"/>
    <x v="601"/>
    <s v="Patrick Jones"/>
    <x v="1"/>
    <s v="United States"/>
    <s v="Murfreesboro"/>
    <x v="18"/>
    <n v="37130"/>
    <s v="South"/>
    <s v="OFF-PA-10003971"/>
    <x v="1"/>
    <x v="10"/>
    <x v="1272"/>
    <n v="14.352000000000002"/>
    <n v="3"/>
    <x v="2"/>
    <n v="5.2026000000000003"/>
  </r>
  <r>
    <n v="2287"/>
    <x v="1123"/>
    <x v="3"/>
    <x v="701"/>
    <d v="2014-11-24T00:00:00"/>
    <x v="1"/>
    <x v="394"/>
    <s v="Christine Sundaresam"/>
    <x v="0"/>
    <s v="United States"/>
    <s v="Salem"/>
    <x v="17"/>
    <n v="24153"/>
    <s v="South"/>
    <s v="OFF-AP-10004036"/>
    <x v="1"/>
    <x v="9"/>
    <x v="1273"/>
    <n v="35.04"/>
    <n v="2"/>
    <x v="0"/>
    <n v="12.263999999999999"/>
  </r>
  <r>
    <n v="2288"/>
    <x v="1124"/>
    <x v="3"/>
    <x v="702"/>
    <d v="2014-06-06T00:00:00"/>
    <x v="0"/>
    <x v="121"/>
    <s v="Barry Blumstein"/>
    <x v="1"/>
    <s v="United States"/>
    <s v="Toledo"/>
    <x v="24"/>
    <n v="43615"/>
    <s v="East"/>
    <s v="OFF-AP-10002287"/>
    <x v="1"/>
    <x v="9"/>
    <x v="1274"/>
    <n v="17.480000000000004"/>
    <n v="5"/>
    <x v="2"/>
    <n v="1.3109999999999999"/>
  </r>
  <r>
    <n v="2289"/>
    <x v="1125"/>
    <x v="3"/>
    <x v="193"/>
    <d v="2014-06-14T00:00:00"/>
    <x v="2"/>
    <x v="572"/>
    <s v="Ben Wallace"/>
    <x v="0"/>
    <s v="United States"/>
    <s v="Los Angeles"/>
    <x v="1"/>
    <n v="90032"/>
    <s v="West"/>
    <s v="OFF-AR-10002375"/>
    <x v="1"/>
    <x v="6"/>
    <x v="823"/>
    <n v="16.399999999999999"/>
    <n v="5"/>
    <x v="0"/>
    <n v="4.7559999999999985"/>
  </r>
  <r>
    <n v="2290"/>
    <x v="1126"/>
    <x v="3"/>
    <x v="703"/>
    <d v="2014-01-12T00:00:00"/>
    <x v="2"/>
    <x v="602"/>
    <s v="Ricardo Sperren"/>
    <x v="1"/>
    <s v="United States"/>
    <s v="Seattle"/>
    <x v="4"/>
    <n v="98115"/>
    <s v="West"/>
    <s v="FUR-TA-10001950"/>
    <x v="0"/>
    <x v="3"/>
    <x v="1275"/>
    <n v="892.98"/>
    <n v="2"/>
    <x v="0"/>
    <n v="80.368200000000002"/>
  </r>
  <r>
    <n v="2291"/>
    <x v="1127"/>
    <x v="1"/>
    <x v="704"/>
    <d v="2012-04-25T00:00:00"/>
    <x v="1"/>
    <x v="378"/>
    <s v="Theresa Swint"/>
    <x v="1"/>
    <s v="United States"/>
    <s v="Columbus"/>
    <x v="32"/>
    <n v="31907"/>
    <s v="South"/>
    <s v="TEC-PH-10001557"/>
    <x v="2"/>
    <x v="7"/>
    <x v="658"/>
    <n v="287.96999999999997"/>
    <n v="3"/>
    <x v="0"/>
    <n v="77.751899999999992"/>
  </r>
  <r>
    <n v="2292"/>
    <x v="1127"/>
    <x v="1"/>
    <x v="704"/>
    <d v="2012-04-25T00:00:00"/>
    <x v="1"/>
    <x v="378"/>
    <s v="Theresa Swint"/>
    <x v="1"/>
    <s v="United States"/>
    <s v="Columbus"/>
    <x v="32"/>
    <n v="31907"/>
    <s v="South"/>
    <s v="FUR-FU-10002937"/>
    <x v="0"/>
    <x v="5"/>
    <x v="1051"/>
    <n v="595.38"/>
    <n v="6"/>
    <x v="0"/>
    <n v="297.69"/>
  </r>
  <r>
    <n v="2293"/>
    <x v="1127"/>
    <x v="1"/>
    <x v="704"/>
    <d v="2012-04-25T00:00:00"/>
    <x v="1"/>
    <x v="378"/>
    <s v="Theresa Swint"/>
    <x v="1"/>
    <s v="United States"/>
    <s v="Columbus"/>
    <x v="32"/>
    <n v="31907"/>
    <s v="South"/>
    <s v="OFF-PA-10001166"/>
    <x v="1"/>
    <x v="10"/>
    <x v="769"/>
    <n v="12.96"/>
    <n v="2"/>
    <x v="0"/>
    <n v="6.2208000000000006"/>
  </r>
  <r>
    <n v="2294"/>
    <x v="1128"/>
    <x v="1"/>
    <x v="549"/>
    <d v="2012-11-06T00:00:00"/>
    <x v="1"/>
    <x v="425"/>
    <s v="Quincy Jones"/>
    <x v="1"/>
    <s v="United States"/>
    <s v="New York City"/>
    <x v="15"/>
    <n v="10009"/>
    <s v="East"/>
    <s v="TEC-PH-10000347"/>
    <x v="2"/>
    <x v="7"/>
    <x v="495"/>
    <n v="4.95"/>
    <n v="1"/>
    <x v="0"/>
    <n v="1.3365"/>
  </r>
  <r>
    <n v="2295"/>
    <x v="1129"/>
    <x v="3"/>
    <x v="331"/>
    <d v="2014-12-28T00:00:00"/>
    <x v="1"/>
    <x v="524"/>
    <s v="Filia McAdams"/>
    <x v="1"/>
    <s v="United States"/>
    <s v="Middletown"/>
    <x v="29"/>
    <n v="6457"/>
    <s v="East"/>
    <s v="FUR-FU-10003708"/>
    <x v="0"/>
    <x v="5"/>
    <x v="71"/>
    <n v="181.95"/>
    <n v="3"/>
    <x v="0"/>
    <n v="38.209499999999998"/>
  </r>
  <r>
    <n v="2296"/>
    <x v="1130"/>
    <x v="1"/>
    <x v="549"/>
    <d v="2012-11-05T00:00:00"/>
    <x v="1"/>
    <x v="104"/>
    <s v="Valerie Dominguez"/>
    <x v="0"/>
    <s v="United States"/>
    <s v="New York City"/>
    <x v="15"/>
    <n v="10011"/>
    <s v="East"/>
    <s v="OFF-PA-10002659"/>
    <x v="1"/>
    <x v="10"/>
    <x v="922"/>
    <n v="13.52"/>
    <n v="4"/>
    <x v="0"/>
    <n v="6.219199999999999"/>
  </r>
  <r>
    <n v="2297"/>
    <x v="1130"/>
    <x v="1"/>
    <x v="549"/>
    <d v="2012-11-05T00:00:00"/>
    <x v="1"/>
    <x v="104"/>
    <s v="Valerie Dominguez"/>
    <x v="0"/>
    <s v="United States"/>
    <s v="New York City"/>
    <x v="15"/>
    <n v="10011"/>
    <s v="East"/>
    <s v="FUR-FU-10000965"/>
    <x v="0"/>
    <x v="5"/>
    <x v="682"/>
    <n v="259.7"/>
    <n v="5"/>
    <x v="0"/>
    <n v="106.477"/>
  </r>
  <r>
    <n v="2298"/>
    <x v="1130"/>
    <x v="1"/>
    <x v="549"/>
    <d v="2012-11-05T00:00:00"/>
    <x v="1"/>
    <x v="104"/>
    <s v="Valerie Dominguez"/>
    <x v="0"/>
    <s v="United States"/>
    <s v="New York City"/>
    <x v="15"/>
    <n v="10011"/>
    <s v="East"/>
    <s v="TEC-PH-10001527"/>
    <x v="2"/>
    <x v="7"/>
    <x v="1276"/>
    <n v="42.95"/>
    <n v="1"/>
    <x v="0"/>
    <n v="1.2884999999999991"/>
  </r>
  <r>
    <n v="2299"/>
    <x v="1130"/>
    <x v="1"/>
    <x v="549"/>
    <d v="2012-11-05T00:00:00"/>
    <x v="1"/>
    <x v="104"/>
    <s v="Valerie Dominguez"/>
    <x v="0"/>
    <s v="United States"/>
    <s v="New York City"/>
    <x v="15"/>
    <n v="10011"/>
    <s v="East"/>
    <s v="TEC-AC-10001838"/>
    <x v="2"/>
    <x v="11"/>
    <x v="645"/>
    <n v="1399.93"/>
    <n v="7"/>
    <x v="0"/>
    <n v="601.96990000000005"/>
  </r>
  <r>
    <n v="2300"/>
    <x v="1130"/>
    <x v="1"/>
    <x v="549"/>
    <d v="2012-11-05T00:00:00"/>
    <x v="1"/>
    <x v="104"/>
    <s v="Valerie Dominguez"/>
    <x v="0"/>
    <s v="United States"/>
    <s v="New York City"/>
    <x v="15"/>
    <n v="10011"/>
    <s v="East"/>
    <s v="TEC-PH-10002597"/>
    <x v="2"/>
    <x v="7"/>
    <x v="474"/>
    <n v="503.96"/>
    <n v="4"/>
    <x v="0"/>
    <n v="125.99000000000001"/>
  </r>
  <r>
    <n v="2301"/>
    <x v="1131"/>
    <x v="2"/>
    <x v="687"/>
    <d v="2011-11-18T00:00:00"/>
    <x v="1"/>
    <x v="145"/>
    <s v="Jeremy Lonsdale"/>
    <x v="0"/>
    <s v="United States"/>
    <s v="Midland"/>
    <x v="12"/>
    <n v="48640"/>
    <s v="Central"/>
    <s v="OFF-BI-10000756"/>
    <x v="1"/>
    <x v="8"/>
    <x v="15"/>
    <n v="12.72"/>
    <n v="3"/>
    <x v="0"/>
    <n v="6.36"/>
  </r>
  <r>
    <n v="2302"/>
    <x v="1131"/>
    <x v="2"/>
    <x v="687"/>
    <d v="2011-11-18T00:00:00"/>
    <x v="1"/>
    <x v="145"/>
    <s v="Jeremy Lonsdale"/>
    <x v="0"/>
    <s v="United States"/>
    <s v="Midland"/>
    <x v="12"/>
    <n v="48640"/>
    <s v="Central"/>
    <s v="OFF-BI-10000546"/>
    <x v="1"/>
    <x v="8"/>
    <x v="609"/>
    <n v="11.52"/>
    <n v="4"/>
    <x v="0"/>
    <n v="5.6448"/>
  </r>
  <r>
    <n v="2303"/>
    <x v="1132"/>
    <x v="0"/>
    <x v="327"/>
    <d v="2013-01-21T00:00:00"/>
    <x v="1"/>
    <x v="393"/>
    <s v="Dionis Lloyd"/>
    <x v="1"/>
    <s v="United States"/>
    <s v="Columbus"/>
    <x v="32"/>
    <n v="31907"/>
    <s v="South"/>
    <s v="TEC-AC-10001142"/>
    <x v="2"/>
    <x v="11"/>
    <x v="546"/>
    <n v="316"/>
    <n v="4"/>
    <x v="0"/>
    <n v="31.599999999999966"/>
  </r>
  <r>
    <n v="2304"/>
    <x v="1133"/>
    <x v="3"/>
    <x v="697"/>
    <d v="2014-09-23T00:00:00"/>
    <x v="0"/>
    <x v="246"/>
    <s v="Meg O'Connel"/>
    <x v="2"/>
    <s v="United States"/>
    <s v="Roswell"/>
    <x v="32"/>
    <n v="30076"/>
    <s v="South"/>
    <s v="FUR-CH-10000785"/>
    <x v="0"/>
    <x v="1"/>
    <x v="320"/>
    <n v="723.92"/>
    <n v="4"/>
    <x v="0"/>
    <n v="188.2192"/>
  </r>
  <r>
    <n v="2305"/>
    <x v="1133"/>
    <x v="3"/>
    <x v="697"/>
    <d v="2014-09-23T00:00:00"/>
    <x v="0"/>
    <x v="246"/>
    <s v="Meg O'Connel"/>
    <x v="2"/>
    <s v="United States"/>
    <s v="Roswell"/>
    <x v="32"/>
    <n v="30076"/>
    <s v="South"/>
    <s v="OFF-PA-10000474"/>
    <x v="1"/>
    <x v="10"/>
    <x v="33"/>
    <n v="106.32"/>
    <n v="3"/>
    <x v="0"/>
    <n v="49.970399999999991"/>
  </r>
  <r>
    <n v="2306"/>
    <x v="1134"/>
    <x v="0"/>
    <x v="443"/>
    <d v="2013-12-25T00:00:00"/>
    <x v="2"/>
    <x v="130"/>
    <s v="Ben Peterman"/>
    <x v="1"/>
    <s v="United States"/>
    <s v="Chicago"/>
    <x v="10"/>
    <n v="60623"/>
    <s v="Central"/>
    <s v="FUR-BO-10003441"/>
    <x v="0"/>
    <x v="0"/>
    <x v="705"/>
    <n v="141.37199999999999"/>
    <n v="2"/>
    <x v="4"/>
    <n v="-14.137200000000014"/>
  </r>
  <r>
    <n v="2307"/>
    <x v="1135"/>
    <x v="1"/>
    <x v="705"/>
    <d v="2012-08-08T00:00:00"/>
    <x v="2"/>
    <x v="99"/>
    <s v="Michael Stewart"/>
    <x v="1"/>
    <s v="United States"/>
    <s v="Houston"/>
    <x v="5"/>
    <n v="77041"/>
    <s v="Central"/>
    <s v="OFF-PA-10004156"/>
    <x v="1"/>
    <x v="10"/>
    <x v="743"/>
    <n v="27.216000000000001"/>
    <n v="3"/>
    <x v="2"/>
    <n v="9.8657999999999983"/>
  </r>
  <r>
    <n v="2308"/>
    <x v="1136"/>
    <x v="3"/>
    <x v="60"/>
    <d v="2014-11-10T00:00:00"/>
    <x v="1"/>
    <x v="603"/>
    <s v="Susan Vittorini"/>
    <x v="0"/>
    <s v="United States"/>
    <s v="New York City"/>
    <x v="15"/>
    <n v="10009"/>
    <s v="East"/>
    <s v="TEC-AC-10001432"/>
    <x v="2"/>
    <x v="11"/>
    <x v="471"/>
    <n v="390.75"/>
    <n v="5"/>
    <x v="0"/>
    <n v="171.93000000000006"/>
  </r>
  <r>
    <n v="2309"/>
    <x v="1137"/>
    <x v="3"/>
    <x v="532"/>
    <d v="2014-06-13T00:00:00"/>
    <x v="2"/>
    <x v="604"/>
    <s v="Becky Castell"/>
    <x v="2"/>
    <s v="United States"/>
    <s v="Peoria"/>
    <x v="16"/>
    <n v="85345"/>
    <s v="West"/>
    <s v="FUR-CH-10001394"/>
    <x v="0"/>
    <x v="1"/>
    <x v="648"/>
    <n v="280.79200000000003"/>
    <n v="1"/>
    <x v="2"/>
    <n v="35.098999999999961"/>
  </r>
  <r>
    <n v="2310"/>
    <x v="1137"/>
    <x v="3"/>
    <x v="532"/>
    <d v="2014-06-13T00:00:00"/>
    <x v="2"/>
    <x v="604"/>
    <s v="Becky Castell"/>
    <x v="2"/>
    <s v="United States"/>
    <s v="Peoria"/>
    <x v="16"/>
    <n v="85345"/>
    <s v="West"/>
    <s v="OFF-ST-10002370"/>
    <x v="1"/>
    <x v="4"/>
    <x v="80"/>
    <n v="68.448000000000008"/>
    <n v="4"/>
    <x v="2"/>
    <n v="7.7003999999999948"/>
  </r>
  <r>
    <n v="2311"/>
    <x v="1137"/>
    <x v="3"/>
    <x v="532"/>
    <d v="2014-06-13T00:00:00"/>
    <x v="2"/>
    <x v="604"/>
    <s v="Becky Castell"/>
    <x v="2"/>
    <s v="United States"/>
    <s v="Peoria"/>
    <x v="16"/>
    <n v="85345"/>
    <s v="West"/>
    <s v="OFF-AR-10002956"/>
    <x v="1"/>
    <x v="6"/>
    <x v="660"/>
    <n v="88.04"/>
    <n v="5"/>
    <x v="2"/>
    <n v="6.602999999999998"/>
  </r>
  <r>
    <n v="2312"/>
    <x v="1137"/>
    <x v="3"/>
    <x v="532"/>
    <d v="2014-06-13T00:00:00"/>
    <x v="2"/>
    <x v="604"/>
    <s v="Becky Castell"/>
    <x v="2"/>
    <s v="United States"/>
    <s v="Peoria"/>
    <x v="16"/>
    <n v="85345"/>
    <s v="West"/>
    <s v="OFF-AR-10001955"/>
    <x v="1"/>
    <x v="6"/>
    <x v="1021"/>
    <n v="15.872"/>
    <n v="1"/>
    <x v="2"/>
    <n v="1.9839999999999982"/>
  </r>
  <r>
    <n v="2313"/>
    <x v="1137"/>
    <x v="3"/>
    <x v="532"/>
    <d v="2014-06-13T00:00:00"/>
    <x v="2"/>
    <x v="604"/>
    <s v="Becky Castell"/>
    <x v="2"/>
    <s v="United States"/>
    <s v="Peoria"/>
    <x v="16"/>
    <n v="85345"/>
    <s v="West"/>
    <s v="OFF-ST-10001809"/>
    <x v="1"/>
    <x v="4"/>
    <x v="430"/>
    <n v="215.59200000000001"/>
    <n v="3"/>
    <x v="2"/>
    <n v="-48.508200000000009"/>
  </r>
  <r>
    <n v="2314"/>
    <x v="1138"/>
    <x v="3"/>
    <x v="228"/>
    <d v="2014-07-26T00:00:00"/>
    <x v="1"/>
    <x v="605"/>
    <s v="Elizabeth Moffitt"/>
    <x v="1"/>
    <s v="United States"/>
    <s v="Sioux Falls"/>
    <x v="44"/>
    <n v="57103"/>
    <s v="Central"/>
    <s v="OFF-LA-10004093"/>
    <x v="1"/>
    <x v="2"/>
    <x v="670"/>
    <n v="14.62"/>
    <n v="2"/>
    <x v="0"/>
    <n v="6.8713999999999995"/>
  </r>
  <r>
    <n v="2315"/>
    <x v="1138"/>
    <x v="3"/>
    <x v="228"/>
    <d v="2014-07-26T00:00:00"/>
    <x v="1"/>
    <x v="605"/>
    <s v="Elizabeth Moffitt"/>
    <x v="1"/>
    <s v="United States"/>
    <s v="Sioux Falls"/>
    <x v="44"/>
    <n v="57103"/>
    <s v="Central"/>
    <s v="OFF-AP-10002118"/>
    <x v="1"/>
    <x v="9"/>
    <x v="77"/>
    <n v="416.32"/>
    <n v="2"/>
    <x v="0"/>
    <n v="112.40640000000002"/>
  </r>
  <r>
    <n v="2316"/>
    <x v="1138"/>
    <x v="3"/>
    <x v="228"/>
    <d v="2014-07-26T00:00:00"/>
    <x v="1"/>
    <x v="605"/>
    <s v="Elizabeth Moffitt"/>
    <x v="1"/>
    <s v="United States"/>
    <s v="Sioux Falls"/>
    <x v="44"/>
    <n v="57103"/>
    <s v="Central"/>
    <s v="OFF-BI-10000404"/>
    <x v="1"/>
    <x v="8"/>
    <x v="476"/>
    <n v="43"/>
    <n v="5"/>
    <x v="0"/>
    <n v="20.21"/>
  </r>
  <r>
    <n v="2317"/>
    <x v="1138"/>
    <x v="3"/>
    <x v="228"/>
    <d v="2014-07-26T00:00:00"/>
    <x v="1"/>
    <x v="605"/>
    <s v="Elizabeth Moffitt"/>
    <x v="1"/>
    <s v="United States"/>
    <s v="Sioux Falls"/>
    <x v="44"/>
    <n v="57103"/>
    <s v="Central"/>
    <s v="FUR-CH-10003833"/>
    <x v="0"/>
    <x v="1"/>
    <x v="1200"/>
    <n v="182.94"/>
    <n v="3"/>
    <x v="0"/>
    <n v="27.440999999999995"/>
  </r>
  <r>
    <n v="2318"/>
    <x v="1138"/>
    <x v="3"/>
    <x v="228"/>
    <d v="2014-07-26T00:00:00"/>
    <x v="1"/>
    <x v="605"/>
    <s v="Elizabeth Moffitt"/>
    <x v="1"/>
    <s v="United States"/>
    <s v="Sioux Falls"/>
    <x v="44"/>
    <n v="57103"/>
    <s v="Central"/>
    <s v="OFF-BI-10002072"/>
    <x v="1"/>
    <x v="8"/>
    <x v="830"/>
    <n v="60.83"/>
    <n v="7"/>
    <x v="0"/>
    <n v="30.414999999999999"/>
  </r>
  <r>
    <n v="2319"/>
    <x v="1138"/>
    <x v="3"/>
    <x v="228"/>
    <d v="2014-07-26T00:00:00"/>
    <x v="1"/>
    <x v="605"/>
    <s v="Elizabeth Moffitt"/>
    <x v="1"/>
    <s v="United States"/>
    <s v="Sioux Falls"/>
    <x v="44"/>
    <n v="57103"/>
    <s v="Central"/>
    <s v="TEC-AC-10003095"/>
    <x v="2"/>
    <x v="11"/>
    <x v="1277"/>
    <n v="389.97"/>
    <n v="3"/>
    <x v="0"/>
    <n v="132.58980000000003"/>
  </r>
  <r>
    <n v="2320"/>
    <x v="1139"/>
    <x v="1"/>
    <x v="706"/>
    <d v="2012-12-26T00:00:00"/>
    <x v="2"/>
    <x v="214"/>
    <s v="Bradley Drucker"/>
    <x v="0"/>
    <s v="United States"/>
    <s v="Richmond"/>
    <x v="17"/>
    <n v="23223"/>
    <s v="South"/>
    <s v="OFF-AP-10001563"/>
    <x v="1"/>
    <x v="9"/>
    <x v="530"/>
    <n v="194.32"/>
    <n v="4"/>
    <x v="0"/>
    <n v="56.352799999999974"/>
  </r>
  <r>
    <n v="2321"/>
    <x v="1140"/>
    <x v="3"/>
    <x v="177"/>
    <d v="2014-03-25T00:00:00"/>
    <x v="1"/>
    <x v="304"/>
    <s v="Helen Wasserman"/>
    <x v="1"/>
    <s v="United States"/>
    <s v="Seattle"/>
    <x v="4"/>
    <n v="98115"/>
    <s v="West"/>
    <s v="TEC-AC-10000358"/>
    <x v="2"/>
    <x v="11"/>
    <x v="1278"/>
    <n v="265.93"/>
    <n v="7"/>
    <x v="0"/>
    <n v="63.8232"/>
  </r>
  <r>
    <n v="2322"/>
    <x v="1141"/>
    <x v="1"/>
    <x v="620"/>
    <d v="2013-01-03T00:00:00"/>
    <x v="0"/>
    <x v="346"/>
    <s v="Karen Carlisle"/>
    <x v="1"/>
    <s v="United States"/>
    <s v="Henderson"/>
    <x v="0"/>
    <n v="42420"/>
    <s v="South"/>
    <s v="OFF-BI-10004492"/>
    <x v="1"/>
    <x v="8"/>
    <x v="347"/>
    <n v="94.74"/>
    <n v="3"/>
    <x v="0"/>
    <n v="44.527799999999992"/>
  </r>
  <r>
    <n v="2323"/>
    <x v="1141"/>
    <x v="1"/>
    <x v="620"/>
    <d v="2013-01-03T00:00:00"/>
    <x v="0"/>
    <x v="346"/>
    <s v="Karen Carlisle"/>
    <x v="1"/>
    <s v="United States"/>
    <s v="Henderson"/>
    <x v="0"/>
    <n v="42420"/>
    <s v="South"/>
    <s v="OFF-BI-10001072"/>
    <x v="1"/>
    <x v="8"/>
    <x v="277"/>
    <n v="60.64"/>
    <n v="4"/>
    <x v="0"/>
    <n v="27.894399999999997"/>
  </r>
  <r>
    <n v="2324"/>
    <x v="1141"/>
    <x v="1"/>
    <x v="620"/>
    <d v="2013-01-03T00:00:00"/>
    <x v="0"/>
    <x v="346"/>
    <s v="Karen Carlisle"/>
    <x v="1"/>
    <s v="United States"/>
    <s v="Henderson"/>
    <x v="0"/>
    <n v="42420"/>
    <s v="South"/>
    <s v="OFF-BI-10003707"/>
    <x v="1"/>
    <x v="8"/>
    <x v="776"/>
    <n v="76.3"/>
    <n v="5"/>
    <x v="0"/>
    <n v="38.15"/>
  </r>
  <r>
    <n v="2325"/>
    <x v="1141"/>
    <x v="1"/>
    <x v="620"/>
    <d v="2013-01-03T00:00:00"/>
    <x v="0"/>
    <x v="346"/>
    <s v="Karen Carlisle"/>
    <x v="1"/>
    <s v="United States"/>
    <s v="Henderson"/>
    <x v="0"/>
    <n v="42420"/>
    <s v="South"/>
    <s v="OFF-BI-10000977"/>
    <x v="1"/>
    <x v="8"/>
    <x v="982"/>
    <n v="364.79999999999995"/>
    <n v="12"/>
    <x v="0"/>
    <n v="167.80799999999999"/>
  </r>
  <r>
    <n v="2326"/>
    <x v="1142"/>
    <x v="1"/>
    <x v="426"/>
    <d v="2012-09-19T00:00:00"/>
    <x v="0"/>
    <x v="606"/>
    <s v="Brendan Murry"/>
    <x v="1"/>
    <s v="United States"/>
    <s v="New York City"/>
    <x v="15"/>
    <n v="10035"/>
    <s v="East"/>
    <s v="OFF-BI-10002082"/>
    <x v="1"/>
    <x v="8"/>
    <x v="1173"/>
    <n v="79.872000000000014"/>
    <n v="3"/>
    <x v="2"/>
    <n v="29.951999999999998"/>
  </r>
  <r>
    <n v="2327"/>
    <x v="1142"/>
    <x v="1"/>
    <x v="426"/>
    <d v="2012-09-19T00:00:00"/>
    <x v="0"/>
    <x v="606"/>
    <s v="Brendan Murry"/>
    <x v="1"/>
    <s v="United States"/>
    <s v="New York City"/>
    <x v="15"/>
    <n v="10035"/>
    <s v="East"/>
    <s v="FUR-BO-10004709"/>
    <x v="0"/>
    <x v="0"/>
    <x v="263"/>
    <n v="46.384"/>
    <n v="1"/>
    <x v="2"/>
    <n v="1.1596000000000011"/>
  </r>
  <r>
    <n v="2328"/>
    <x v="1142"/>
    <x v="1"/>
    <x v="426"/>
    <d v="2012-09-19T00:00:00"/>
    <x v="0"/>
    <x v="606"/>
    <s v="Brendan Murry"/>
    <x v="1"/>
    <s v="United States"/>
    <s v="New York City"/>
    <x v="15"/>
    <n v="10035"/>
    <s v="East"/>
    <s v="OFF-PA-10002365"/>
    <x v="1"/>
    <x v="10"/>
    <x v="12"/>
    <n v="12.96"/>
    <n v="2"/>
    <x v="0"/>
    <n v="6.2208000000000006"/>
  </r>
  <r>
    <n v="2329"/>
    <x v="1143"/>
    <x v="3"/>
    <x v="397"/>
    <d v="2014-09-27T00:00:00"/>
    <x v="2"/>
    <x v="607"/>
    <s v="Kristina Nunn"/>
    <x v="2"/>
    <s v="United States"/>
    <s v="Fort Collins"/>
    <x v="22"/>
    <n v="80525"/>
    <s v="West"/>
    <s v="OFF-EN-10004147"/>
    <x v="1"/>
    <x v="12"/>
    <x v="1279"/>
    <n v="14.352000000000002"/>
    <n v="3"/>
    <x v="2"/>
    <n v="5.2026000000000003"/>
  </r>
  <r>
    <n v="2330"/>
    <x v="1144"/>
    <x v="1"/>
    <x v="707"/>
    <d v="2012-12-29T00:00:00"/>
    <x v="1"/>
    <x v="251"/>
    <s v="Justin Deggeller"/>
    <x v="1"/>
    <s v="United States"/>
    <s v="Philadelphia"/>
    <x v="9"/>
    <n v="19140"/>
    <s v="East"/>
    <s v="FUR-FU-10001468"/>
    <x v="0"/>
    <x v="5"/>
    <x v="1280"/>
    <n v="547.13599999999997"/>
    <n v="4"/>
    <x v="2"/>
    <n v="-68.392000000000053"/>
  </r>
  <r>
    <n v="2331"/>
    <x v="1145"/>
    <x v="0"/>
    <x v="446"/>
    <d v="2013-09-27T00:00:00"/>
    <x v="0"/>
    <x v="156"/>
    <s v="Laura Armstrong"/>
    <x v="1"/>
    <s v="United States"/>
    <s v="Los Angeles"/>
    <x v="1"/>
    <n v="90004"/>
    <s v="West"/>
    <s v="OFF-ST-10000642"/>
    <x v="1"/>
    <x v="4"/>
    <x v="192"/>
    <n v="41.96"/>
    <n v="2"/>
    <x v="0"/>
    <n v="2.9371999999999971"/>
  </r>
  <r>
    <n v="2332"/>
    <x v="1145"/>
    <x v="0"/>
    <x v="446"/>
    <d v="2013-09-27T00:00:00"/>
    <x v="0"/>
    <x v="156"/>
    <s v="Laura Armstrong"/>
    <x v="1"/>
    <s v="United States"/>
    <s v="Los Angeles"/>
    <x v="1"/>
    <n v="90004"/>
    <s v="West"/>
    <s v="OFF-PA-10000380"/>
    <x v="1"/>
    <x v="10"/>
    <x v="1281"/>
    <n v="41.7"/>
    <n v="5"/>
    <x v="0"/>
    <n v="20.85"/>
  </r>
  <r>
    <n v="2333"/>
    <x v="1146"/>
    <x v="3"/>
    <x v="708"/>
    <d v="2014-03-26T00:00:00"/>
    <x v="1"/>
    <x v="355"/>
    <s v="Robert Waldorf"/>
    <x v="0"/>
    <s v="United States"/>
    <s v="Lafayette"/>
    <x v="14"/>
    <n v="47905"/>
    <s v="Central"/>
    <s v="OFF-PA-10004071"/>
    <x v="1"/>
    <x v="10"/>
    <x v="412"/>
    <n v="277.39999999999998"/>
    <n v="5"/>
    <x v="0"/>
    <n v="133.15199999999999"/>
  </r>
  <r>
    <n v="2334"/>
    <x v="1146"/>
    <x v="3"/>
    <x v="708"/>
    <d v="2014-03-26T00:00:00"/>
    <x v="1"/>
    <x v="355"/>
    <s v="Robert Waldorf"/>
    <x v="0"/>
    <s v="United States"/>
    <s v="Lafayette"/>
    <x v="14"/>
    <n v="47905"/>
    <s v="Central"/>
    <s v="OFF-PA-10004971"/>
    <x v="1"/>
    <x v="10"/>
    <x v="604"/>
    <n v="5.78"/>
    <n v="1"/>
    <x v="0"/>
    <n v="2.8322000000000003"/>
  </r>
  <r>
    <n v="2335"/>
    <x v="1147"/>
    <x v="2"/>
    <x v="587"/>
    <d v="2011-10-04T00:00:00"/>
    <x v="1"/>
    <x v="608"/>
    <s v="Kelly Williams"/>
    <x v="0"/>
    <s v="United States"/>
    <s v="Clarksville"/>
    <x v="18"/>
    <n v="37042"/>
    <s v="South"/>
    <s v="OFF-AP-10000696"/>
    <x v="1"/>
    <x v="9"/>
    <x v="332"/>
    <n v="69.216000000000008"/>
    <n v="6"/>
    <x v="2"/>
    <n v="11.247599999999995"/>
  </r>
  <r>
    <n v="2336"/>
    <x v="1148"/>
    <x v="3"/>
    <x v="389"/>
    <d v="2014-12-11T00:00:00"/>
    <x v="3"/>
    <x v="417"/>
    <s v="Chris Cortes"/>
    <x v="0"/>
    <s v="United States"/>
    <s v="Fairfield"/>
    <x v="29"/>
    <n v="6824"/>
    <s v="East"/>
    <s v="OFF-EN-10004030"/>
    <x v="1"/>
    <x v="12"/>
    <x v="135"/>
    <n v="10.86"/>
    <n v="3"/>
    <x v="0"/>
    <n v="5.1042000000000005"/>
  </r>
  <r>
    <n v="2337"/>
    <x v="1148"/>
    <x v="3"/>
    <x v="389"/>
    <d v="2014-12-11T00:00:00"/>
    <x v="3"/>
    <x v="417"/>
    <s v="Chris Cortes"/>
    <x v="0"/>
    <s v="United States"/>
    <s v="Fairfield"/>
    <x v="29"/>
    <n v="6824"/>
    <s v="East"/>
    <s v="OFF-AP-10000026"/>
    <x v="1"/>
    <x v="9"/>
    <x v="1282"/>
    <n v="426.78999999999996"/>
    <n v="7"/>
    <x v="0"/>
    <n v="123.76909999999995"/>
  </r>
  <r>
    <n v="2338"/>
    <x v="1149"/>
    <x v="2"/>
    <x v="709"/>
    <d v="2011-08-23T00:00:00"/>
    <x v="3"/>
    <x v="302"/>
    <s v="Rick Hansen"/>
    <x v="0"/>
    <s v="United States"/>
    <s v="New York City"/>
    <x v="15"/>
    <n v="10009"/>
    <s v="East"/>
    <s v="OFF-PA-10003936"/>
    <x v="1"/>
    <x v="10"/>
    <x v="1283"/>
    <n v="25.92"/>
    <n v="4"/>
    <x v="0"/>
    <n v="12.441600000000001"/>
  </r>
  <r>
    <n v="2339"/>
    <x v="1149"/>
    <x v="2"/>
    <x v="709"/>
    <d v="2011-08-23T00:00:00"/>
    <x v="3"/>
    <x v="302"/>
    <s v="Rick Hansen"/>
    <x v="0"/>
    <s v="United States"/>
    <s v="New York City"/>
    <x v="15"/>
    <n v="10009"/>
    <s v="East"/>
    <s v="OFF-PA-10004530"/>
    <x v="1"/>
    <x v="10"/>
    <x v="491"/>
    <n v="45.92"/>
    <n v="4"/>
    <x v="0"/>
    <n v="22.500800000000002"/>
  </r>
  <r>
    <n v="2340"/>
    <x v="1150"/>
    <x v="2"/>
    <x v="710"/>
    <d v="2011-08-24T00:00:00"/>
    <x v="1"/>
    <x v="600"/>
    <s v="Jim Karlsson"/>
    <x v="0"/>
    <s v="United States"/>
    <s v="Columbus"/>
    <x v="24"/>
    <n v="43229"/>
    <s v="East"/>
    <s v="OFF-AR-10004930"/>
    <x v="1"/>
    <x v="6"/>
    <x v="87"/>
    <n v="10.72"/>
    <n v="2"/>
    <x v="2"/>
    <n v="1.7419999999999987"/>
  </r>
  <r>
    <n v="2341"/>
    <x v="1151"/>
    <x v="0"/>
    <x v="338"/>
    <d v="2013-11-16T00:00:00"/>
    <x v="1"/>
    <x v="290"/>
    <s v="Debra Catini"/>
    <x v="0"/>
    <s v="United States"/>
    <s v="Warner Robins"/>
    <x v="32"/>
    <n v="31088"/>
    <s v="South"/>
    <s v="OFF-AR-10004999"/>
    <x v="1"/>
    <x v="6"/>
    <x v="864"/>
    <n v="41.86"/>
    <n v="7"/>
    <x v="0"/>
    <n v="10.465"/>
  </r>
  <r>
    <n v="2342"/>
    <x v="1152"/>
    <x v="2"/>
    <x v="520"/>
    <d v="2012-01-03T00:00:00"/>
    <x v="2"/>
    <x v="39"/>
    <s v="Gary Mitchum"/>
    <x v="2"/>
    <s v="United States"/>
    <s v="Franklin"/>
    <x v="31"/>
    <n v="2038"/>
    <s v="East"/>
    <s v="FUR-FU-10002501"/>
    <x v="0"/>
    <x v="5"/>
    <x v="1284"/>
    <n v="63.2"/>
    <n v="5"/>
    <x v="0"/>
    <n v="23.384"/>
  </r>
  <r>
    <n v="2343"/>
    <x v="1152"/>
    <x v="2"/>
    <x v="520"/>
    <d v="2012-01-03T00:00:00"/>
    <x v="2"/>
    <x v="39"/>
    <s v="Gary Mitchum"/>
    <x v="2"/>
    <s v="United States"/>
    <s v="Franklin"/>
    <x v="31"/>
    <n v="2038"/>
    <s v="East"/>
    <s v="TEC-AC-10000358"/>
    <x v="2"/>
    <x v="11"/>
    <x v="1278"/>
    <n v="113.97"/>
    <n v="3"/>
    <x v="0"/>
    <n v="27.352799999999998"/>
  </r>
  <r>
    <n v="2344"/>
    <x v="1153"/>
    <x v="2"/>
    <x v="711"/>
    <d v="2011-07-30T00:00:00"/>
    <x v="0"/>
    <x v="488"/>
    <s v="Carl Ludwig"/>
    <x v="0"/>
    <s v="United States"/>
    <s v="Chicago"/>
    <x v="10"/>
    <n v="60623"/>
    <s v="Central"/>
    <s v="OFF-ST-10004804"/>
    <x v="1"/>
    <x v="4"/>
    <x v="230"/>
    <n v="123.55199999999999"/>
    <n v="3"/>
    <x v="2"/>
    <n v="-29.343599999999995"/>
  </r>
  <r>
    <n v="2345"/>
    <x v="1154"/>
    <x v="0"/>
    <x v="712"/>
    <d v="2013-02-28T00:00:00"/>
    <x v="1"/>
    <x v="391"/>
    <s v="Paul Van Hugh"/>
    <x v="2"/>
    <s v="United States"/>
    <s v="Milwaukee"/>
    <x v="6"/>
    <n v="53209"/>
    <s v="Central"/>
    <s v="OFF-AP-10001205"/>
    <x v="1"/>
    <x v="9"/>
    <x v="1285"/>
    <n v="490.32"/>
    <n v="9"/>
    <x v="0"/>
    <n v="137.28960000000004"/>
  </r>
  <r>
    <n v="2346"/>
    <x v="1155"/>
    <x v="0"/>
    <x v="69"/>
    <d v="2013-03-19T00:00:00"/>
    <x v="1"/>
    <x v="299"/>
    <s v="Liz Thompson"/>
    <x v="0"/>
    <s v="United States"/>
    <s v="San Antonio"/>
    <x v="5"/>
    <n v="78207"/>
    <s v="Central"/>
    <s v="OFF-PA-10000659"/>
    <x v="1"/>
    <x v="10"/>
    <x v="1286"/>
    <n v="70.08"/>
    <n v="5"/>
    <x v="2"/>
    <n v="24.527999999999995"/>
  </r>
  <r>
    <n v="2347"/>
    <x v="1155"/>
    <x v="0"/>
    <x v="69"/>
    <d v="2013-03-19T00:00:00"/>
    <x v="1"/>
    <x v="299"/>
    <s v="Liz Thompson"/>
    <x v="0"/>
    <s v="United States"/>
    <s v="San Antonio"/>
    <x v="5"/>
    <n v="78207"/>
    <s v="Central"/>
    <s v="OFF-BI-10004141"/>
    <x v="1"/>
    <x v="8"/>
    <x v="1287"/>
    <n v="1.2719999999999998"/>
    <n v="2"/>
    <x v="3"/>
    <n v="-2.1624000000000012"/>
  </r>
  <r>
    <n v="2348"/>
    <x v="1155"/>
    <x v="0"/>
    <x v="69"/>
    <d v="2013-03-19T00:00:00"/>
    <x v="1"/>
    <x v="299"/>
    <s v="Liz Thompson"/>
    <x v="0"/>
    <s v="United States"/>
    <s v="San Antonio"/>
    <x v="5"/>
    <n v="78207"/>
    <s v="Central"/>
    <s v="FUR-TA-10004619"/>
    <x v="0"/>
    <x v="3"/>
    <x v="882"/>
    <n v="557.58500000000004"/>
    <n v="5"/>
    <x v="4"/>
    <n v="0"/>
  </r>
  <r>
    <n v="2349"/>
    <x v="1156"/>
    <x v="3"/>
    <x v="574"/>
    <d v="2014-12-04T00:00:00"/>
    <x v="3"/>
    <x v="87"/>
    <s v="Alice McCarthy"/>
    <x v="1"/>
    <s v="United States"/>
    <s v="Los Angeles"/>
    <x v="1"/>
    <n v="90032"/>
    <s v="West"/>
    <s v="OFF-BI-10004187"/>
    <x v="1"/>
    <x v="8"/>
    <x v="33"/>
    <n v="9.0240000000000009"/>
    <n v="6"/>
    <x v="2"/>
    <n v="3.1583999999999985"/>
  </r>
  <r>
    <n v="2350"/>
    <x v="1156"/>
    <x v="3"/>
    <x v="574"/>
    <d v="2014-12-04T00:00:00"/>
    <x v="3"/>
    <x v="87"/>
    <s v="Alice McCarthy"/>
    <x v="1"/>
    <s v="United States"/>
    <s v="Los Angeles"/>
    <x v="1"/>
    <n v="90032"/>
    <s v="West"/>
    <s v="OFF-BI-10000632"/>
    <x v="1"/>
    <x v="8"/>
    <x v="1288"/>
    <n v="69.456000000000003"/>
    <n v="2"/>
    <x v="2"/>
    <n v="22.573199999999996"/>
  </r>
  <r>
    <n v="2351"/>
    <x v="1156"/>
    <x v="3"/>
    <x v="574"/>
    <d v="2014-12-04T00:00:00"/>
    <x v="3"/>
    <x v="87"/>
    <s v="Alice McCarthy"/>
    <x v="1"/>
    <s v="United States"/>
    <s v="Los Angeles"/>
    <x v="1"/>
    <n v="90032"/>
    <s v="West"/>
    <s v="OFF-PA-10003724"/>
    <x v="1"/>
    <x v="10"/>
    <x v="357"/>
    <n v="10.86"/>
    <n v="2"/>
    <x v="0"/>
    <n v="5.3213999999999997"/>
  </r>
  <r>
    <n v="2352"/>
    <x v="1156"/>
    <x v="3"/>
    <x v="574"/>
    <d v="2014-12-04T00:00:00"/>
    <x v="3"/>
    <x v="87"/>
    <s v="Alice McCarthy"/>
    <x v="1"/>
    <s v="United States"/>
    <s v="Los Angeles"/>
    <x v="1"/>
    <n v="90032"/>
    <s v="West"/>
    <s v="OFF-AP-10002765"/>
    <x v="1"/>
    <x v="9"/>
    <x v="1252"/>
    <n v="79.47"/>
    <n v="3"/>
    <x v="0"/>
    <n v="22.251600000000003"/>
  </r>
  <r>
    <n v="2353"/>
    <x v="1156"/>
    <x v="3"/>
    <x v="574"/>
    <d v="2014-12-04T00:00:00"/>
    <x v="3"/>
    <x v="87"/>
    <s v="Alice McCarthy"/>
    <x v="1"/>
    <s v="United States"/>
    <s v="Los Angeles"/>
    <x v="1"/>
    <n v="90032"/>
    <s v="West"/>
    <s v="OFF-AR-10001868"/>
    <x v="1"/>
    <x v="6"/>
    <x v="59"/>
    <n v="10.08"/>
    <n v="6"/>
    <x v="0"/>
    <n v="5.04"/>
  </r>
  <r>
    <n v="2354"/>
    <x v="1157"/>
    <x v="1"/>
    <x v="284"/>
    <d v="2012-09-02T00:00:00"/>
    <x v="2"/>
    <x v="609"/>
    <s v="Scott Cohen"/>
    <x v="1"/>
    <s v="United States"/>
    <s v="San Francisco"/>
    <x v="1"/>
    <n v="94122"/>
    <s v="West"/>
    <s v="FUR-BO-10002545"/>
    <x v="0"/>
    <x v="0"/>
    <x v="37"/>
    <n v="1552.8309999999999"/>
    <n v="7"/>
    <x v="11"/>
    <n v="200.95460000000008"/>
  </r>
  <r>
    <n v="2355"/>
    <x v="1157"/>
    <x v="1"/>
    <x v="284"/>
    <d v="2012-09-02T00:00:00"/>
    <x v="2"/>
    <x v="609"/>
    <s v="Scott Cohen"/>
    <x v="1"/>
    <s v="United States"/>
    <s v="San Francisco"/>
    <x v="1"/>
    <n v="94122"/>
    <s v="West"/>
    <s v="OFF-BI-10002735"/>
    <x v="1"/>
    <x v="8"/>
    <x v="141"/>
    <n v="137.24"/>
    <n v="5"/>
    <x v="2"/>
    <n v="46.3185"/>
  </r>
  <r>
    <n v="2356"/>
    <x v="1157"/>
    <x v="1"/>
    <x v="284"/>
    <d v="2012-09-02T00:00:00"/>
    <x v="2"/>
    <x v="609"/>
    <s v="Scott Cohen"/>
    <x v="1"/>
    <s v="United States"/>
    <s v="San Francisco"/>
    <x v="1"/>
    <n v="94122"/>
    <s v="West"/>
    <s v="TEC-AC-10004864"/>
    <x v="2"/>
    <x v="11"/>
    <x v="1289"/>
    <n v="36.51"/>
    <n v="1"/>
    <x v="0"/>
    <n v="15.699300000000001"/>
  </r>
  <r>
    <n v="2357"/>
    <x v="1157"/>
    <x v="1"/>
    <x v="284"/>
    <d v="2012-09-02T00:00:00"/>
    <x v="2"/>
    <x v="609"/>
    <s v="Scott Cohen"/>
    <x v="1"/>
    <s v="United States"/>
    <s v="San Francisco"/>
    <x v="1"/>
    <n v="94122"/>
    <s v="West"/>
    <s v="TEC-MA-10000597"/>
    <x v="2"/>
    <x v="15"/>
    <x v="1290"/>
    <n v="239.976"/>
    <n v="3"/>
    <x v="2"/>
    <n v="80.991899999999987"/>
  </r>
  <r>
    <n v="2358"/>
    <x v="1158"/>
    <x v="2"/>
    <x v="461"/>
    <d v="2011-03-21T00:00:00"/>
    <x v="1"/>
    <x v="291"/>
    <s v="Christine Phan"/>
    <x v="1"/>
    <s v="United States"/>
    <s v="New York City"/>
    <x v="15"/>
    <n v="10024"/>
    <s v="East"/>
    <s v="FUR-TA-10003473"/>
    <x v="0"/>
    <x v="3"/>
    <x v="214"/>
    <n v="1579.7460000000001"/>
    <n v="7"/>
    <x v="10"/>
    <n v="-447.59469999999988"/>
  </r>
  <r>
    <n v="2359"/>
    <x v="1158"/>
    <x v="2"/>
    <x v="461"/>
    <d v="2011-03-21T00:00:00"/>
    <x v="1"/>
    <x v="291"/>
    <s v="Christine Phan"/>
    <x v="1"/>
    <s v="United States"/>
    <s v="New York City"/>
    <x v="15"/>
    <n v="10024"/>
    <s v="East"/>
    <s v="FUR-TA-10001950"/>
    <x v="0"/>
    <x v="3"/>
    <x v="1275"/>
    <n v="1071.576"/>
    <n v="4"/>
    <x v="10"/>
    <n v="-553.64760000000001"/>
  </r>
  <r>
    <n v="2360"/>
    <x v="1158"/>
    <x v="2"/>
    <x v="461"/>
    <d v="2011-03-21T00:00:00"/>
    <x v="1"/>
    <x v="291"/>
    <s v="Christine Phan"/>
    <x v="1"/>
    <s v="United States"/>
    <s v="New York City"/>
    <x v="15"/>
    <n v="10024"/>
    <s v="East"/>
    <s v="FUR-TA-10004175"/>
    <x v="0"/>
    <x v="3"/>
    <x v="1146"/>
    <n v="613.90800000000002"/>
    <n v="3"/>
    <x v="10"/>
    <n v="-122.78160000000003"/>
  </r>
  <r>
    <n v="2361"/>
    <x v="1158"/>
    <x v="2"/>
    <x v="461"/>
    <d v="2011-03-21T00:00:00"/>
    <x v="1"/>
    <x v="291"/>
    <s v="Christine Phan"/>
    <x v="1"/>
    <s v="United States"/>
    <s v="New York City"/>
    <x v="15"/>
    <n v="10024"/>
    <s v="East"/>
    <s v="OFF-PA-10002960"/>
    <x v="1"/>
    <x v="10"/>
    <x v="1291"/>
    <n v="34.86"/>
    <n v="7"/>
    <x v="0"/>
    <n v="16.3842"/>
  </r>
  <r>
    <n v="2362"/>
    <x v="1158"/>
    <x v="2"/>
    <x v="461"/>
    <d v="2011-03-21T00:00:00"/>
    <x v="1"/>
    <x v="291"/>
    <s v="Christine Phan"/>
    <x v="1"/>
    <s v="United States"/>
    <s v="New York City"/>
    <x v="15"/>
    <n v="10024"/>
    <s v="East"/>
    <s v="OFF-PA-10000919"/>
    <x v="1"/>
    <x v="10"/>
    <x v="1292"/>
    <n v="155.04"/>
    <n v="4"/>
    <x v="0"/>
    <n v="75.9696"/>
  </r>
  <r>
    <n v="2363"/>
    <x v="1159"/>
    <x v="3"/>
    <x v="513"/>
    <d v="2014-04-21T00:00:00"/>
    <x v="1"/>
    <x v="167"/>
    <s v="Roy Französisch"/>
    <x v="0"/>
    <s v="United States"/>
    <s v="Columbus"/>
    <x v="24"/>
    <n v="43229"/>
    <s v="East"/>
    <s v="OFF-BI-10001553"/>
    <x v="1"/>
    <x v="8"/>
    <x v="1293"/>
    <n v="13.710000000000003"/>
    <n v="5"/>
    <x v="6"/>
    <n v="-10.053999999999998"/>
  </r>
  <r>
    <n v="2364"/>
    <x v="1160"/>
    <x v="0"/>
    <x v="69"/>
    <d v="2013-03-19T00:00:00"/>
    <x v="1"/>
    <x v="144"/>
    <s v="Adam Bellavance"/>
    <x v="2"/>
    <s v="United States"/>
    <s v="Waynesboro"/>
    <x v="17"/>
    <n v="22980"/>
    <s v="South"/>
    <s v="FUR-FU-10004864"/>
    <x v="0"/>
    <x v="5"/>
    <x v="436"/>
    <n v="127.88"/>
    <n v="2"/>
    <x v="0"/>
    <n v="40.921599999999998"/>
  </r>
  <r>
    <n v="2365"/>
    <x v="1160"/>
    <x v="0"/>
    <x v="69"/>
    <d v="2013-03-19T00:00:00"/>
    <x v="1"/>
    <x v="144"/>
    <s v="Adam Bellavance"/>
    <x v="2"/>
    <s v="United States"/>
    <s v="Waynesboro"/>
    <x v="17"/>
    <n v="22980"/>
    <s v="South"/>
    <s v="OFF-AP-10004540"/>
    <x v="1"/>
    <x v="9"/>
    <x v="1294"/>
    <n v="160.32"/>
    <n v="2"/>
    <x v="0"/>
    <n v="44.889600000000002"/>
  </r>
  <r>
    <n v="2366"/>
    <x v="1160"/>
    <x v="0"/>
    <x v="69"/>
    <d v="2013-03-19T00:00:00"/>
    <x v="1"/>
    <x v="144"/>
    <s v="Adam Bellavance"/>
    <x v="2"/>
    <s v="United States"/>
    <s v="Waynesboro"/>
    <x v="17"/>
    <n v="22980"/>
    <s v="South"/>
    <s v="OFF-BI-10004965"/>
    <x v="1"/>
    <x v="8"/>
    <x v="1005"/>
    <n v="46"/>
    <n v="4"/>
    <x v="0"/>
    <n v="20.7"/>
  </r>
  <r>
    <n v="2367"/>
    <x v="1161"/>
    <x v="2"/>
    <x v="156"/>
    <d v="2011-11-26T00:00:00"/>
    <x v="0"/>
    <x v="552"/>
    <s v="Erica Hackney"/>
    <x v="0"/>
    <s v="United States"/>
    <s v="Sacramento"/>
    <x v="1"/>
    <n v="95823"/>
    <s v="West"/>
    <s v="FUR-CH-10001714"/>
    <x v="0"/>
    <x v="1"/>
    <x v="1295"/>
    <n v="120.71199999999999"/>
    <n v="1"/>
    <x v="2"/>
    <n v="-18.106799999999993"/>
  </r>
  <r>
    <n v="2368"/>
    <x v="1162"/>
    <x v="3"/>
    <x v="516"/>
    <d v="2014-02-14T00:00:00"/>
    <x v="2"/>
    <x v="438"/>
    <s v="Michael Nguyen"/>
    <x v="0"/>
    <s v="United States"/>
    <s v="Clinton"/>
    <x v="39"/>
    <n v="20735"/>
    <s v="East"/>
    <s v="OFF-PA-10002464"/>
    <x v="1"/>
    <x v="10"/>
    <x v="993"/>
    <n v="23.12"/>
    <n v="4"/>
    <x v="0"/>
    <n v="11.328800000000001"/>
  </r>
  <r>
    <n v="2369"/>
    <x v="1163"/>
    <x v="0"/>
    <x v="713"/>
    <d v="2013-09-28T00:00:00"/>
    <x v="1"/>
    <x v="126"/>
    <s v="Kelly Lampkin"/>
    <x v="1"/>
    <s v="United States"/>
    <s v="Fairfield"/>
    <x v="24"/>
    <n v="45014"/>
    <s v="East"/>
    <s v="FUR-FU-10002298"/>
    <x v="0"/>
    <x v="5"/>
    <x v="1296"/>
    <n v="532.70400000000006"/>
    <n v="6"/>
    <x v="2"/>
    <n v="-26.635200000000026"/>
  </r>
  <r>
    <n v="2370"/>
    <x v="1163"/>
    <x v="0"/>
    <x v="713"/>
    <d v="2013-09-28T00:00:00"/>
    <x v="1"/>
    <x v="126"/>
    <s v="Kelly Lampkin"/>
    <x v="1"/>
    <s v="United States"/>
    <s v="Fairfield"/>
    <x v="24"/>
    <n v="45014"/>
    <s v="East"/>
    <s v="OFF-AR-10000315"/>
    <x v="1"/>
    <x v="6"/>
    <x v="1297"/>
    <n v="4.9119999999999999"/>
    <n v="2"/>
    <x v="2"/>
    <n v="0.30700000000000016"/>
  </r>
  <r>
    <n v="2371"/>
    <x v="1164"/>
    <x v="3"/>
    <x v="437"/>
    <d v="2014-07-10T00:00:00"/>
    <x v="0"/>
    <x v="172"/>
    <s v="Michael Paige"/>
    <x v="1"/>
    <s v="United States"/>
    <s v="Warwick"/>
    <x v="34"/>
    <n v="2886"/>
    <s v="East"/>
    <s v="TEC-AC-10004353"/>
    <x v="2"/>
    <x v="11"/>
    <x v="717"/>
    <n v="252"/>
    <n v="4"/>
    <x v="0"/>
    <n v="93.240000000000009"/>
  </r>
  <r>
    <n v="2372"/>
    <x v="1165"/>
    <x v="0"/>
    <x v="274"/>
    <d v="2013-07-12T00:00:00"/>
    <x v="0"/>
    <x v="292"/>
    <s v="Barry Französisch"/>
    <x v="1"/>
    <s v="United States"/>
    <s v="Aurora"/>
    <x v="10"/>
    <n v="60505"/>
    <s v="Central"/>
    <s v="FUR-FU-10004973"/>
    <x v="0"/>
    <x v="5"/>
    <x v="1134"/>
    <n v="60.288000000000004"/>
    <n v="8"/>
    <x v="7"/>
    <n v="-27.129599999999996"/>
  </r>
  <r>
    <n v="2373"/>
    <x v="1165"/>
    <x v="0"/>
    <x v="274"/>
    <d v="2013-07-12T00:00:00"/>
    <x v="0"/>
    <x v="292"/>
    <s v="Barry Französisch"/>
    <x v="1"/>
    <s v="United States"/>
    <s v="Aurora"/>
    <x v="10"/>
    <n v="60505"/>
    <s v="Central"/>
    <s v="OFF-FA-10000936"/>
    <x v="1"/>
    <x v="13"/>
    <x v="1298"/>
    <n v="2.6320000000000001"/>
    <n v="1"/>
    <x v="2"/>
    <n v="0.8224999999999999"/>
  </r>
  <r>
    <n v="2374"/>
    <x v="1165"/>
    <x v="0"/>
    <x v="274"/>
    <d v="2013-07-12T00:00:00"/>
    <x v="0"/>
    <x v="292"/>
    <s v="Barry Französisch"/>
    <x v="1"/>
    <s v="United States"/>
    <s v="Aurora"/>
    <x v="10"/>
    <n v="60505"/>
    <s v="Central"/>
    <s v="OFF-PA-10001609"/>
    <x v="1"/>
    <x v="10"/>
    <x v="1107"/>
    <n v="23.688000000000002"/>
    <n v="9"/>
    <x v="2"/>
    <n v="7.698599999999999"/>
  </r>
  <r>
    <n v="2375"/>
    <x v="1165"/>
    <x v="0"/>
    <x v="274"/>
    <d v="2013-07-12T00:00:00"/>
    <x v="0"/>
    <x v="292"/>
    <s v="Barry Französisch"/>
    <x v="1"/>
    <s v="United States"/>
    <s v="Aurora"/>
    <x v="10"/>
    <n v="60505"/>
    <s v="Central"/>
    <s v="FUR-CH-10000785"/>
    <x v="0"/>
    <x v="1"/>
    <x v="320"/>
    <n v="253.37199999999996"/>
    <n v="2"/>
    <x v="4"/>
    <n v="-14.478399999999993"/>
  </r>
  <r>
    <n v="2376"/>
    <x v="1166"/>
    <x v="3"/>
    <x v="714"/>
    <d v="2014-01-31T00:00:00"/>
    <x v="1"/>
    <x v="236"/>
    <s v="Theone Pippenger"/>
    <x v="0"/>
    <s v="United States"/>
    <s v="Smyrna"/>
    <x v="32"/>
    <n v="30080"/>
    <s v="South"/>
    <s v="OFF-FA-10000053"/>
    <x v="1"/>
    <x v="13"/>
    <x v="953"/>
    <n v="5.67"/>
    <n v="3"/>
    <x v="0"/>
    <n v="0.11340000000000017"/>
  </r>
  <r>
    <n v="2377"/>
    <x v="1167"/>
    <x v="2"/>
    <x v="710"/>
    <d v="2011-08-21T00:00:00"/>
    <x v="0"/>
    <x v="474"/>
    <s v="Maxwell Schwartz"/>
    <x v="0"/>
    <s v="United States"/>
    <s v="Columbus"/>
    <x v="24"/>
    <n v="43229"/>
    <s v="East"/>
    <s v="OFF-BI-10001718"/>
    <x v="1"/>
    <x v="8"/>
    <x v="1216"/>
    <n v="76.77600000000001"/>
    <n v="4"/>
    <x v="6"/>
    <n v="-58.861599999999981"/>
  </r>
  <r>
    <n v="2378"/>
    <x v="1167"/>
    <x v="2"/>
    <x v="710"/>
    <d v="2011-08-21T00:00:00"/>
    <x v="0"/>
    <x v="474"/>
    <s v="Maxwell Schwartz"/>
    <x v="0"/>
    <s v="United States"/>
    <s v="Columbus"/>
    <x v="24"/>
    <n v="43229"/>
    <s v="East"/>
    <s v="OFF-SU-10004768"/>
    <x v="1"/>
    <x v="14"/>
    <x v="1299"/>
    <n v="9.1840000000000011"/>
    <n v="2"/>
    <x v="2"/>
    <n v="1.1479999999999988"/>
  </r>
  <r>
    <n v="2379"/>
    <x v="1168"/>
    <x v="1"/>
    <x v="401"/>
    <d v="2012-12-11T00:00:00"/>
    <x v="1"/>
    <x v="454"/>
    <s v="Katherine Murray"/>
    <x v="2"/>
    <s v="United States"/>
    <s v="Thousand Oaks"/>
    <x v="1"/>
    <n v="91360"/>
    <s v="West"/>
    <s v="OFF-PA-10003883"/>
    <x v="1"/>
    <x v="10"/>
    <x v="1229"/>
    <n v="32.75"/>
    <n v="5"/>
    <x v="0"/>
    <n v="15.065"/>
  </r>
  <r>
    <n v="2380"/>
    <x v="1169"/>
    <x v="0"/>
    <x v="715"/>
    <d v="2013-05-11T00:00:00"/>
    <x v="1"/>
    <x v="534"/>
    <s v="Brad Eason"/>
    <x v="2"/>
    <s v="United States"/>
    <s v="Lorain"/>
    <x v="24"/>
    <n v="44052"/>
    <s v="East"/>
    <s v="OFF-FA-10004248"/>
    <x v="1"/>
    <x v="13"/>
    <x v="480"/>
    <n v="7.2160000000000002"/>
    <n v="2"/>
    <x v="2"/>
    <n v="1.7138000000000002"/>
  </r>
  <r>
    <n v="2381"/>
    <x v="1169"/>
    <x v="0"/>
    <x v="715"/>
    <d v="2013-05-11T00:00:00"/>
    <x v="1"/>
    <x v="534"/>
    <s v="Brad Eason"/>
    <x v="2"/>
    <s v="United States"/>
    <s v="Lorain"/>
    <x v="24"/>
    <n v="44052"/>
    <s v="East"/>
    <s v="OFF-PA-10002581"/>
    <x v="1"/>
    <x v="10"/>
    <x v="1300"/>
    <n v="49.568000000000005"/>
    <n v="2"/>
    <x v="2"/>
    <n v="15.489999999999997"/>
  </r>
  <r>
    <n v="2382"/>
    <x v="1169"/>
    <x v="0"/>
    <x v="715"/>
    <d v="2013-05-11T00:00:00"/>
    <x v="1"/>
    <x v="534"/>
    <s v="Brad Eason"/>
    <x v="2"/>
    <s v="United States"/>
    <s v="Lorain"/>
    <x v="24"/>
    <n v="44052"/>
    <s v="East"/>
    <s v="FUR-FU-10004848"/>
    <x v="0"/>
    <x v="5"/>
    <x v="1301"/>
    <n v="54.711999999999996"/>
    <n v="7"/>
    <x v="2"/>
    <n v="11.626299999999999"/>
  </r>
  <r>
    <n v="2383"/>
    <x v="1170"/>
    <x v="3"/>
    <x v="613"/>
    <d v="2014-03-27T00:00:00"/>
    <x v="2"/>
    <x v="610"/>
    <s v="Christina VanderZanden"/>
    <x v="0"/>
    <s v="United States"/>
    <s v="Fresno"/>
    <x v="1"/>
    <n v="93727"/>
    <s v="West"/>
    <s v="OFF-AP-10002403"/>
    <x v="1"/>
    <x v="9"/>
    <x v="1302"/>
    <n v="176.04"/>
    <n v="4"/>
    <x v="0"/>
    <n v="45.770399999999995"/>
  </r>
  <r>
    <n v="2384"/>
    <x v="1170"/>
    <x v="3"/>
    <x v="613"/>
    <d v="2014-03-27T00:00:00"/>
    <x v="2"/>
    <x v="610"/>
    <s v="Christina VanderZanden"/>
    <x v="0"/>
    <s v="United States"/>
    <s v="Fresno"/>
    <x v="1"/>
    <n v="93727"/>
    <s v="West"/>
    <s v="OFF-AR-10003087"/>
    <x v="1"/>
    <x v="6"/>
    <x v="33"/>
    <n v="16.02"/>
    <n v="9"/>
    <x v="0"/>
    <n v="4.4855999999999998"/>
  </r>
  <r>
    <n v="2385"/>
    <x v="1170"/>
    <x v="3"/>
    <x v="613"/>
    <d v="2014-03-27T00:00:00"/>
    <x v="2"/>
    <x v="610"/>
    <s v="Christina VanderZanden"/>
    <x v="0"/>
    <s v="United States"/>
    <s v="Fresno"/>
    <x v="1"/>
    <n v="93727"/>
    <s v="West"/>
    <s v="OFF-BI-10002026"/>
    <x v="1"/>
    <x v="8"/>
    <x v="903"/>
    <n v="185.92000000000002"/>
    <n v="4"/>
    <x v="2"/>
    <n v="62.74799999999999"/>
  </r>
  <r>
    <n v="2386"/>
    <x v="1170"/>
    <x v="3"/>
    <x v="613"/>
    <d v="2014-03-27T00:00:00"/>
    <x v="2"/>
    <x v="610"/>
    <s v="Christina VanderZanden"/>
    <x v="0"/>
    <s v="United States"/>
    <s v="Fresno"/>
    <x v="1"/>
    <n v="93727"/>
    <s v="West"/>
    <s v="TEC-PH-10000141"/>
    <x v="2"/>
    <x v="7"/>
    <x v="1303"/>
    <n v="211.16800000000001"/>
    <n v="4"/>
    <x v="2"/>
    <n v="15.837600000000009"/>
  </r>
  <r>
    <n v="2387"/>
    <x v="1170"/>
    <x v="3"/>
    <x v="613"/>
    <d v="2014-03-27T00:00:00"/>
    <x v="2"/>
    <x v="610"/>
    <s v="Christina VanderZanden"/>
    <x v="0"/>
    <s v="United States"/>
    <s v="Fresno"/>
    <x v="1"/>
    <n v="93727"/>
    <s v="West"/>
    <s v="TEC-CO-10000971"/>
    <x v="2"/>
    <x v="16"/>
    <x v="1304"/>
    <n v="479.98400000000004"/>
    <n v="2"/>
    <x v="2"/>
    <n v="59.997999999999962"/>
  </r>
  <r>
    <n v="2388"/>
    <x v="1171"/>
    <x v="1"/>
    <x v="295"/>
    <d v="2012-12-15T00:00:00"/>
    <x v="2"/>
    <x v="589"/>
    <s v="Dennis Kane"/>
    <x v="0"/>
    <s v="United States"/>
    <s v="San Diego"/>
    <x v="1"/>
    <n v="92105"/>
    <s v="West"/>
    <s v="OFF-FA-10001229"/>
    <x v="1"/>
    <x v="13"/>
    <x v="33"/>
    <n v="7.86"/>
    <n v="2"/>
    <x v="0"/>
    <n v="3.6155999999999997"/>
  </r>
  <r>
    <n v="2389"/>
    <x v="1171"/>
    <x v="1"/>
    <x v="295"/>
    <d v="2012-12-15T00:00:00"/>
    <x v="2"/>
    <x v="589"/>
    <s v="Dennis Kane"/>
    <x v="0"/>
    <s v="United States"/>
    <s v="San Diego"/>
    <x v="1"/>
    <n v="92105"/>
    <s v="West"/>
    <s v="OFF-BI-10002437"/>
    <x v="1"/>
    <x v="8"/>
    <x v="1305"/>
    <n v="24.448"/>
    <n v="2"/>
    <x v="2"/>
    <n v="8.8623999999999992"/>
  </r>
  <r>
    <n v="2390"/>
    <x v="1172"/>
    <x v="1"/>
    <x v="401"/>
    <d v="2012-12-10T00:00:00"/>
    <x v="1"/>
    <x v="611"/>
    <s v="Speros Goranitis"/>
    <x v="0"/>
    <s v="United States"/>
    <s v="New York City"/>
    <x v="15"/>
    <n v="10009"/>
    <s v="East"/>
    <s v="OFF-PA-10004255"/>
    <x v="1"/>
    <x v="10"/>
    <x v="1306"/>
    <n v="6.48"/>
    <n v="1"/>
    <x v="0"/>
    <n v="3.1104000000000003"/>
  </r>
  <r>
    <n v="2391"/>
    <x v="1172"/>
    <x v="1"/>
    <x v="401"/>
    <d v="2012-12-10T00:00:00"/>
    <x v="1"/>
    <x v="611"/>
    <s v="Speros Goranitis"/>
    <x v="0"/>
    <s v="United States"/>
    <s v="New York City"/>
    <x v="15"/>
    <n v="10009"/>
    <s v="East"/>
    <s v="OFF-PA-10001184"/>
    <x v="1"/>
    <x v="10"/>
    <x v="1307"/>
    <n v="41.86"/>
    <n v="7"/>
    <x v="0"/>
    <n v="20.511400000000002"/>
  </r>
  <r>
    <n v="2392"/>
    <x v="1172"/>
    <x v="1"/>
    <x v="401"/>
    <d v="2012-12-10T00:00:00"/>
    <x v="1"/>
    <x v="611"/>
    <s v="Speros Goranitis"/>
    <x v="0"/>
    <s v="United States"/>
    <s v="New York City"/>
    <x v="15"/>
    <n v="10009"/>
    <s v="East"/>
    <s v="TEC-AC-10002637"/>
    <x v="2"/>
    <x v="11"/>
    <x v="1308"/>
    <n v="1619.91"/>
    <n v="9"/>
    <x v="0"/>
    <n v="97.194599999999923"/>
  </r>
  <r>
    <n v="2393"/>
    <x v="1172"/>
    <x v="1"/>
    <x v="401"/>
    <d v="2012-12-10T00:00:00"/>
    <x v="1"/>
    <x v="611"/>
    <s v="Speros Goranitis"/>
    <x v="0"/>
    <s v="United States"/>
    <s v="New York City"/>
    <x v="15"/>
    <n v="10009"/>
    <s v="East"/>
    <s v="FUR-FU-10002878"/>
    <x v="0"/>
    <x v="5"/>
    <x v="1125"/>
    <n v="113.92"/>
    <n v="4"/>
    <x v="0"/>
    <n v="42.150400000000005"/>
  </r>
  <r>
    <n v="2394"/>
    <x v="1173"/>
    <x v="0"/>
    <x v="716"/>
    <d v="2013-03-24T00:00:00"/>
    <x v="1"/>
    <x v="394"/>
    <s v="Christine Sundaresam"/>
    <x v="0"/>
    <s v="United States"/>
    <s v="Malden"/>
    <x v="31"/>
    <n v="2148"/>
    <s v="East"/>
    <s v="OFF-AR-10000588"/>
    <x v="1"/>
    <x v="6"/>
    <x v="393"/>
    <n v="39.68"/>
    <n v="2"/>
    <x v="0"/>
    <n v="10.316800000000001"/>
  </r>
  <r>
    <n v="2395"/>
    <x v="1174"/>
    <x v="1"/>
    <x v="717"/>
    <d v="2012-11-19T00:00:00"/>
    <x v="1"/>
    <x v="601"/>
    <s v="Patrick Jones"/>
    <x v="1"/>
    <s v="United States"/>
    <s v="New York City"/>
    <x v="15"/>
    <n v="10035"/>
    <s v="East"/>
    <s v="TEC-AC-10002217"/>
    <x v="2"/>
    <x v="11"/>
    <x v="1178"/>
    <n v="37.6"/>
    <n v="2"/>
    <x v="0"/>
    <n v="2.2560000000000002"/>
  </r>
  <r>
    <n v="2396"/>
    <x v="1174"/>
    <x v="1"/>
    <x v="717"/>
    <d v="2012-11-19T00:00:00"/>
    <x v="1"/>
    <x v="601"/>
    <s v="Patrick Jones"/>
    <x v="1"/>
    <s v="United States"/>
    <s v="New York City"/>
    <x v="15"/>
    <n v="10035"/>
    <s v="East"/>
    <s v="TEC-AC-10001267"/>
    <x v="2"/>
    <x v="11"/>
    <x v="533"/>
    <n v="59.9"/>
    <n v="2"/>
    <x v="0"/>
    <n v="23.96"/>
  </r>
  <r>
    <n v="2397"/>
    <x v="1174"/>
    <x v="1"/>
    <x v="717"/>
    <d v="2012-11-19T00:00:00"/>
    <x v="1"/>
    <x v="601"/>
    <s v="Patrick Jones"/>
    <x v="1"/>
    <s v="United States"/>
    <s v="New York City"/>
    <x v="15"/>
    <n v="10035"/>
    <s v="East"/>
    <s v="OFF-PA-10004041"/>
    <x v="1"/>
    <x v="10"/>
    <x v="940"/>
    <n v="37"/>
    <n v="5"/>
    <x v="0"/>
    <n v="16.649999999999999"/>
  </r>
  <r>
    <n v="2398"/>
    <x v="1175"/>
    <x v="3"/>
    <x v="718"/>
    <d v="2014-08-17T00:00:00"/>
    <x v="0"/>
    <x v="413"/>
    <s v="Nora Preis"/>
    <x v="0"/>
    <s v="United States"/>
    <s v="San Francisco"/>
    <x v="1"/>
    <n v="94109"/>
    <s v="West"/>
    <s v="OFF-LA-10001613"/>
    <x v="1"/>
    <x v="2"/>
    <x v="736"/>
    <n v="5.76"/>
    <n v="2"/>
    <x v="0"/>
    <n v="2.8224"/>
  </r>
  <r>
    <n v="2399"/>
    <x v="1175"/>
    <x v="3"/>
    <x v="718"/>
    <d v="2014-08-17T00:00:00"/>
    <x v="0"/>
    <x v="413"/>
    <s v="Nora Preis"/>
    <x v="0"/>
    <s v="United States"/>
    <s v="San Francisco"/>
    <x v="1"/>
    <n v="94109"/>
    <s v="West"/>
    <s v="OFF-AR-10000246"/>
    <x v="1"/>
    <x v="6"/>
    <x v="21"/>
    <n v="16.68"/>
    <n v="6"/>
    <x v="0"/>
    <n v="4.3367999999999993"/>
  </r>
  <r>
    <n v="2400"/>
    <x v="1176"/>
    <x v="3"/>
    <x v="428"/>
    <d v="2014-09-16T00:00:00"/>
    <x v="1"/>
    <x v="115"/>
    <s v="Sean Braxton"/>
    <x v="1"/>
    <s v="United States"/>
    <s v="Florence"/>
    <x v="20"/>
    <n v="29501"/>
    <s v="South"/>
    <s v="OFF-ST-10001809"/>
    <x v="1"/>
    <x v="4"/>
    <x v="430"/>
    <n v="628.80999999999995"/>
    <n v="7"/>
    <x v="0"/>
    <n v="12.576199999999986"/>
  </r>
  <r>
    <n v="2401"/>
    <x v="1176"/>
    <x v="3"/>
    <x v="428"/>
    <d v="2014-09-16T00:00:00"/>
    <x v="1"/>
    <x v="115"/>
    <s v="Sean Braxton"/>
    <x v="1"/>
    <s v="United States"/>
    <s v="Florence"/>
    <x v="20"/>
    <n v="29501"/>
    <s v="South"/>
    <s v="OFF-ST-10002214"/>
    <x v="1"/>
    <x v="4"/>
    <x v="994"/>
    <n v="56.449999999999996"/>
    <n v="5"/>
    <x v="0"/>
    <n v="14.676999999999998"/>
  </r>
  <r>
    <n v="2402"/>
    <x v="1177"/>
    <x v="3"/>
    <x v="719"/>
    <d v="2014-04-05T00:00:00"/>
    <x v="0"/>
    <x v="548"/>
    <s v="Adam Shillingsburg"/>
    <x v="0"/>
    <s v="United States"/>
    <s v="Springfield"/>
    <x v="25"/>
    <n v="65807"/>
    <s v="Central"/>
    <s v="OFF-ST-10000649"/>
    <x v="1"/>
    <x v="4"/>
    <x v="937"/>
    <n v="94.199999999999989"/>
    <n v="6"/>
    <x v="0"/>
    <n v="23.550000000000004"/>
  </r>
  <r>
    <n v="2403"/>
    <x v="1177"/>
    <x v="3"/>
    <x v="719"/>
    <d v="2014-04-05T00:00:00"/>
    <x v="0"/>
    <x v="548"/>
    <s v="Adam Shillingsburg"/>
    <x v="0"/>
    <s v="United States"/>
    <s v="Springfield"/>
    <x v="25"/>
    <n v="65807"/>
    <s v="Central"/>
    <s v="OFF-EN-10001990"/>
    <x v="1"/>
    <x v="12"/>
    <x v="33"/>
    <n v="28.4"/>
    <n v="5"/>
    <x v="0"/>
    <n v="13.347999999999997"/>
  </r>
  <r>
    <n v="2404"/>
    <x v="1178"/>
    <x v="0"/>
    <x v="720"/>
    <d v="2013-10-04T00:00:00"/>
    <x v="1"/>
    <x v="447"/>
    <s v="Harry Marie"/>
    <x v="1"/>
    <s v="United States"/>
    <s v="Huntsville"/>
    <x v="5"/>
    <n v="77340"/>
    <s v="Central"/>
    <s v="FUR-BO-10000780"/>
    <x v="0"/>
    <x v="0"/>
    <x v="1309"/>
    <n v="956.6647999999999"/>
    <n v="7"/>
    <x v="8"/>
    <n v="-225.09759999999991"/>
  </r>
  <r>
    <n v="2405"/>
    <x v="1179"/>
    <x v="3"/>
    <x v="566"/>
    <d v="2014-10-12T00:00:00"/>
    <x v="1"/>
    <x v="207"/>
    <s v="Mike Gockenbach"/>
    <x v="0"/>
    <s v="United States"/>
    <s v="Los Angeles"/>
    <x v="1"/>
    <n v="90045"/>
    <s v="West"/>
    <s v="TEC-AC-10002049"/>
    <x v="2"/>
    <x v="11"/>
    <x v="688"/>
    <n v="1115.9099999999999"/>
    <n v="9"/>
    <x v="0"/>
    <n v="200.86379999999991"/>
  </r>
  <r>
    <n v="2406"/>
    <x v="1179"/>
    <x v="3"/>
    <x v="566"/>
    <d v="2014-10-12T00:00:00"/>
    <x v="1"/>
    <x v="207"/>
    <s v="Mike Gockenbach"/>
    <x v="0"/>
    <s v="United States"/>
    <s v="Los Angeles"/>
    <x v="1"/>
    <n v="90045"/>
    <s v="West"/>
    <s v="TEC-PH-10003555"/>
    <x v="2"/>
    <x v="7"/>
    <x v="457"/>
    <n v="128.744"/>
    <n v="7"/>
    <x v="2"/>
    <n v="-28.967399999999991"/>
  </r>
  <r>
    <n v="2407"/>
    <x v="1179"/>
    <x v="3"/>
    <x v="566"/>
    <d v="2014-10-12T00:00:00"/>
    <x v="1"/>
    <x v="207"/>
    <s v="Mike Gockenbach"/>
    <x v="0"/>
    <s v="United States"/>
    <s v="Los Angeles"/>
    <x v="1"/>
    <n v="90045"/>
    <s v="West"/>
    <s v="TEC-PH-10000702"/>
    <x v="2"/>
    <x v="7"/>
    <x v="309"/>
    <n v="79.920000000000016"/>
    <n v="10"/>
    <x v="2"/>
    <n v="26.972999999999992"/>
  </r>
  <r>
    <n v="2408"/>
    <x v="1180"/>
    <x v="3"/>
    <x v="176"/>
    <d v="2014-01-26T00:00:00"/>
    <x v="1"/>
    <x v="612"/>
    <s v="Tamara Manning"/>
    <x v="0"/>
    <s v="United States"/>
    <s v="San Francisco"/>
    <x v="1"/>
    <n v="94122"/>
    <s v="West"/>
    <s v="OFF-AR-10003631"/>
    <x v="1"/>
    <x v="6"/>
    <x v="33"/>
    <n v="24.2"/>
    <n v="5"/>
    <x v="0"/>
    <n v="7.9859999999999998"/>
  </r>
  <r>
    <n v="2409"/>
    <x v="1180"/>
    <x v="3"/>
    <x v="176"/>
    <d v="2014-01-26T00:00:00"/>
    <x v="1"/>
    <x v="612"/>
    <s v="Tamara Manning"/>
    <x v="0"/>
    <s v="United States"/>
    <s v="San Francisco"/>
    <x v="1"/>
    <n v="94122"/>
    <s v="West"/>
    <s v="TEC-PH-10003072"/>
    <x v="2"/>
    <x v="7"/>
    <x v="1310"/>
    <n v="359.97600000000006"/>
    <n v="3"/>
    <x v="2"/>
    <n v="130.49130000000002"/>
  </r>
  <r>
    <n v="2410"/>
    <x v="1181"/>
    <x v="3"/>
    <x v="721"/>
    <d v="2014-03-26T00:00:00"/>
    <x v="2"/>
    <x v="336"/>
    <s v="Bill Eplett"/>
    <x v="2"/>
    <s v="United States"/>
    <s v="San Francisco"/>
    <x v="1"/>
    <n v="94122"/>
    <s v="West"/>
    <s v="FUR-FU-10000758"/>
    <x v="0"/>
    <x v="5"/>
    <x v="1073"/>
    <n v="211.84"/>
    <n v="8"/>
    <x v="0"/>
    <n v="76.262399999999985"/>
  </r>
  <r>
    <n v="2411"/>
    <x v="1182"/>
    <x v="2"/>
    <x v="601"/>
    <d v="2011-08-06T00:00:00"/>
    <x v="1"/>
    <x v="357"/>
    <s v="Ann Steele"/>
    <x v="2"/>
    <s v="United States"/>
    <s v="Philadelphia"/>
    <x v="9"/>
    <n v="19120"/>
    <s v="East"/>
    <s v="OFF-FA-10000992"/>
    <x v="1"/>
    <x v="13"/>
    <x v="1033"/>
    <n v="5.68"/>
    <n v="2"/>
    <x v="2"/>
    <n v="1.9169999999999998"/>
  </r>
  <r>
    <n v="2412"/>
    <x v="1183"/>
    <x v="1"/>
    <x v="722"/>
    <d v="2012-06-09T00:00:00"/>
    <x v="0"/>
    <x v="613"/>
    <s v="Eleni McCrary"/>
    <x v="1"/>
    <s v="United States"/>
    <s v="Los Angeles"/>
    <x v="1"/>
    <n v="90036"/>
    <s v="West"/>
    <s v="OFF-BI-10004187"/>
    <x v="1"/>
    <x v="8"/>
    <x v="33"/>
    <n v="7.52"/>
    <n v="5"/>
    <x v="2"/>
    <n v="2.6319999999999997"/>
  </r>
  <r>
    <n v="2413"/>
    <x v="1184"/>
    <x v="2"/>
    <x v="607"/>
    <d v="2011-11-16T00:00:00"/>
    <x v="1"/>
    <x v="350"/>
    <s v="Joseph Airdo"/>
    <x v="0"/>
    <s v="United States"/>
    <s v="Los Angeles"/>
    <x v="1"/>
    <n v="90045"/>
    <s v="West"/>
    <s v="OFF-PA-10001947"/>
    <x v="1"/>
    <x v="10"/>
    <x v="354"/>
    <n v="11.96"/>
    <n v="2"/>
    <x v="0"/>
    <n v="5.8604000000000003"/>
  </r>
  <r>
    <n v="2414"/>
    <x v="1184"/>
    <x v="2"/>
    <x v="607"/>
    <d v="2011-11-16T00:00:00"/>
    <x v="1"/>
    <x v="350"/>
    <s v="Joseph Airdo"/>
    <x v="0"/>
    <s v="United States"/>
    <s v="Los Angeles"/>
    <x v="1"/>
    <n v="90045"/>
    <s v="West"/>
    <s v="FUR-TA-10002356"/>
    <x v="0"/>
    <x v="3"/>
    <x v="728"/>
    <n v="629.06400000000008"/>
    <n v="3"/>
    <x v="2"/>
    <n v="31.453199999999953"/>
  </r>
  <r>
    <n v="2415"/>
    <x v="1185"/>
    <x v="0"/>
    <x v="723"/>
    <d v="2014-01-03T00:00:00"/>
    <x v="1"/>
    <x v="180"/>
    <s v="Troy Blackwell"/>
    <x v="0"/>
    <s v="United States"/>
    <s v="Milwaukee"/>
    <x v="6"/>
    <n v="53209"/>
    <s v="Central"/>
    <s v="FUR-CH-10001714"/>
    <x v="0"/>
    <x v="1"/>
    <x v="1295"/>
    <n v="754.44999999999993"/>
    <n v="5"/>
    <x v="0"/>
    <n v="60.356000000000023"/>
  </r>
  <r>
    <n v="2416"/>
    <x v="1186"/>
    <x v="1"/>
    <x v="380"/>
    <d v="2012-07-11T00:00:00"/>
    <x v="1"/>
    <x v="452"/>
    <s v="Paul Prost"/>
    <x v="2"/>
    <s v="United States"/>
    <s v="Holyoke"/>
    <x v="31"/>
    <n v="1040"/>
    <s v="East"/>
    <s v="FUR-BO-10002824"/>
    <x v="0"/>
    <x v="0"/>
    <x v="410"/>
    <n v="301.95999999999998"/>
    <n v="2"/>
    <x v="0"/>
    <n v="60.391999999999996"/>
  </r>
  <r>
    <n v="2417"/>
    <x v="1187"/>
    <x v="3"/>
    <x v="386"/>
    <d v="2014-10-19T00:00:00"/>
    <x v="1"/>
    <x v="614"/>
    <s v="Michelle Lonsdale"/>
    <x v="1"/>
    <s v="United States"/>
    <s v="Albuquerque"/>
    <x v="27"/>
    <n v="87105"/>
    <s v="West"/>
    <s v="TEC-AC-10002842"/>
    <x v="2"/>
    <x v="11"/>
    <x v="1176"/>
    <n v="595"/>
    <n v="5"/>
    <x v="0"/>
    <n v="95.200000000000031"/>
  </r>
  <r>
    <n v="2418"/>
    <x v="1187"/>
    <x v="3"/>
    <x v="386"/>
    <d v="2014-10-19T00:00:00"/>
    <x v="1"/>
    <x v="614"/>
    <s v="Michelle Lonsdale"/>
    <x v="1"/>
    <s v="United States"/>
    <s v="Albuquerque"/>
    <x v="27"/>
    <n v="87105"/>
    <s v="West"/>
    <s v="OFF-BI-10002082"/>
    <x v="1"/>
    <x v="8"/>
    <x v="1173"/>
    <n v="79.872000000000014"/>
    <n v="3"/>
    <x v="2"/>
    <n v="29.951999999999998"/>
  </r>
  <r>
    <n v="2419"/>
    <x v="1188"/>
    <x v="0"/>
    <x v="206"/>
    <d v="2013-05-29T00:00:00"/>
    <x v="1"/>
    <x v="18"/>
    <s v="Linda Cazamias"/>
    <x v="1"/>
    <s v="United States"/>
    <s v="Sparks"/>
    <x v="33"/>
    <n v="89431"/>
    <s v="West"/>
    <s v="TEC-MA-10000112"/>
    <x v="2"/>
    <x v="15"/>
    <x v="1311"/>
    <n v="2396.4"/>
    <n v="10"/>
    <x v="2"/>
    <n v="179.73000000000013"/>
  </r>
  <r>
    <n v="2420"/>
    <x v="1189"/>
    <x v="3"/>
    <x v="45"/>
    <d v="2014-11-15T00:00:00"/>
    <x v="1"/>
    <x v="565"/>
    <s v="Matt Collister"/>
    <x v="1"/>
    <s v="United States"/>
    <s v="Coachella"/>
    <x v="1"/>
    <n v="92236"/>
    <s v="West"/>
    <s v="OFF-ST-10002289"/>
    <x v="1"/>
    <x v="4"/>
    <x v="951"/>
    <n v="63.56"/>
    <n v="2"/>
    <x v="0"/>
    <n v="3.1779999999999973"/>
  </r>
  <r>
    <n v="2421"/>
    <x v="1189"/>
    <x v="3"/>
    <x v="45"/>
    <d v="2014-11-15T00:00:00"/>
    <x v="1"/>
    <x v="565"/>
    <s v="Matt Collister"/>
    <x v="1"/>
    <s v="United States"/>
    <s v="Coachella"/>
    <x v="1"/>
    <n v="92236"/>
    <s v="West"/>
    <s v="TEC-AC-10004171"/>
    <x v="2"/>
    <x v="11"/>
    <x v="1312"/>
    <n v="99.99"/>
    <n v="1"/>
    <x v="0"/>
    <n v="43.995600000000003"/>
  </r>
  <r>
    <n v="2422"/>
    <x v="1190"/>
    <x v="0"/>
    <x v="724"/>
    <d v="2013-04-24T00:00:00"/>
    <x v="1"/>
    <x v="615"/>
    <s v="Clay Rozendal"/>
    <x v="2"/>
    <s v="United States"/>
    <s v="Elmhurst"/>
    <x v="10"/>
    <n v="60126"/>
    <s v="Central"/>
    <s v="OFF-ST-10003656"/>
    <x v="1"/>
    <x v="4"/>
    <x v="82"/>
    <n v="230.376"/>
    <n v="3"/>
    <x v="2"/>
    <n v="-48.954900000000002"/>
  </r>
  <r>
    <n v="2423"/>
    <x v="1190"/>
    <x v="0"/>
    <x v="724"/>
    <d v="2013-04-24T00:00:00"/>
    <x v="1"/>
    <x v="615"/>
    <s v="Clay Rozendal"/>
    <x v="2"/>
    <s v="United States"/>
    <s v="Elmhurst"/>
    <x v="10"/>
    <n v="60126"/>
    <s v="Central"/>
    <s v="OFF-PA-10001560"/>
    <x v="1"/>
    <x v="10"/>
    <x v="664"/>
    <n v="9.6640000000000015"/>
    <n v="2"/>
    <x v="2"/>
    <n v="3.2615999999999996"/>
  </r>
  <r>
    <n v="2424"/>
    <x v="1191"/>
    <x v="3"/>
    <x v="53"/>
    <d v="2014-12-31T00:00:00"/>
    <x v="1"/>
    <x v="603"/>
    <s v="Susan Vittorini"/>
    <x v="0"/>
    <s v="United States"/>
    <s v="Fairfield"/>
    <x v="24"/>
    <n v="45014"/>
    <s v="East"/>
    <s v="TEC-AC-10002473"/>
    <x v="2"/>
    <x v="11"/>
    <x v="713"/>
    <n v="158.928"/>
    <n v="7"/>
    <x v="2"/>
    <n v="41.718599999999995"/>
  </r>
  <r>
    <n v="2425"/>
    <x v="1191"/>
    <x v="3"/>
    <x v="53"/>
    <d v="2014-12-31T00:00:00"/>
    <x v="1"/>
    <x v="603"/>
    <s v="Susan Vittorini"/>
    <x v="0"/>
    <s v="United States"/>
    <s v="Fairfield"/>
    <x v="24"/>
    <n v="45014"/>
    <s v="East"/>
    <s v="OFF-BI-10000632"/>
    <x v="1"/>
    <x v="8"/>
    <x v="1288"/>
    <n v="13.023000000000001"/>
    <n v="1"/>
    <x v="6"/>
    <n v="-10.418399999999998"/>
  </r>
  <r>
    <n v="2426"/>
    <x v="1191"/>
    <x v="3"/>
    <x v="53"/>
    <d v="2014-12-31T00:00:00"/>
    <x v="1"/>
    <x v="603"/>
    <s v="Susan Vittorini"/>
    <x v="0"/>
    <s v="United States"/>
    <s v="Fairfield"/>
    <x v="24"/>
    <n v="45014"/>
    <s v="East"/>
    <s v="FUR-TA-10002645"/>
    <x v="0"/>
    <x v="3"/>
    <x v="1313"/>
    <n v="273.06"/>
    <n v="2"/>
    <x v="10"/>
    <n v="-104.67300000000006"/>
  </r>
  <r>
    <n v="2427"/>
    <x v="1191"/>
    <x v="3"/>
    <x v="53"/>
    <d v="2014-12-31T00:00:00"/>
    <x v="1"/>
    <x v="603"/>
    <s v="Susan Vittorini"/>
    <x v="0"/>
    <s v="United States"/>
    <s v="Fairfield"/>
    <x v="24"/>
    <n v="45014"/>
    <s v="East"/>
    <s v="OFF-FA-10002975"/>
    <x v="1"/>
    <x v="13"/>
    <x v="33"/>
    <n v="39.311999999999998"/>
    <n v="13"/>
    <x v="2"/>
    <n v="12.776399999999999"/>
  </r>
  <r>
    <n v="2428"/>
    <x v="1192"/>
    <x v="0"/>
    <x v="725"/>
    <d v="2013-06-18T00:00:00"/>
    <x v="1"/>
    <x v="89"/>
    <s v="Mary Zewe"/>
    <x v="1"/>
    <s v="United States"/>
    <s v="Arlington"/>
    <x v="5"/>
    <n v="76017"/>
    <s v="Central"/>
    <s v="OFF-BI-10003784"/>
    <x v="1"/>
    <x v="8"/>
    <x v="1314"/>
    <n v="1.3439999999999996"/>
    <n v="4"/>
    <x v="3"/>
    <n v="-2.1504000000000008"/>
  </r>
  <r>
    <n v="2429"/>
    <x v="1192"/>
    <x v="0"/>
    <x v="725"/>
    <d v="2013-06-18T00:00:00"/>
    <x v="1"/>
    <x v="89"/>
    <s v="Mary Zewe"/>
    <x v="1"/>
    <s v="United States"/>
    <s v="Arlington"/>
    <x v="5"/>
    <n v="76017"/>
    <s v="Central"/>
    <s v="OFF-BI-10001617"/>
    <x v="1"/>
    <x v="8"/>
    <x v="1315"/>
    <n v="8.2719999999999985"/>
    <n v="4"/>
    <x v="3"/>
    <n v="-13.648800000000001"/>
  </r>
  <r>
    <n v="2430"/>
    <x v="1192"/>
    <x v="0"/>
    <x v="725"/>
    <d v="2013-06-18T00:00:00"/>
    <x v="1"/>
    <x v="89"/>
    <s v="Mary Zewe"/>
    <x v="1"/>
    <s v="United States"/>
    <s v="Arlington"/>
    <x v="5"/>
    <n v="76017"/>
    <s v="Central"/>
    <s v="FUR-FU-10004415"/>
    <x v="0"/>
    <x v="5"/>
    <x v="1054"/>
    <n v="12.544000000000002"/>
    <n v="7"/>
    <x v="7"/>
    <n v="-9.0944000000000038"/>
  </r>
  <r>
    <n v="2431"/>
    <x v="1193"/>
    <x v="3"/>
    <x v="726"/>
    <d v="2014-05-21T00:00:00"/>
    <x v="1"/>
    <x v="176"/>
    <s v="Ross Baird"/>
    <x v="2"/>
    <s v="United States"/>
    <s v="San Francisco"/>
    <x v="1"/>
    <n v="94110"/>
    <s v="West"/>
    <s v="OFF-LA-10000240"/>
    <x v="1"/>
    <x v="2"/>
    <x v="2"/>
    <n v="58.48"/>
    <n v="8"/>
    <x v="0"/>
    <n v="27.485599999999998"/>
  </r>
  <r>
    <n v="2432"/>
    <x v="1194"/>
    <x v="3"/>
    <x v="116"/>
    <d v="2015-01-03T00:00:00"/>
    <x v="1"/>
    <x v="447"/>
    <s v="Harry Marie"/>
    <x v="1"/>
    <s v="United States"/>
    <s v="Seattle"/>
    <x v="4"/>
    <n v="98103"/>
    <s v="West"/>
    <s v="FUR-FU-10001935"/>
    <x v="0"/>
    <x v="5"/>
    <x v="341"/>
    <n v="7.4"/>
    <n v="2"/>
    <x v="0"/>
    <n v="3.0340000000000007"/>
  </r>
  <r>
    <n v="2433"/>
    <x v="1195"/>
    <x v="2"/>
    <x v="727"/>
    <d v="2011-04-01T00:00:00"/>
    <x v="1"/>
    <x v="616"/>
    <s v="Annie Zypern"/>
    <x v="0"/>
    <s v="United States"/>
    <s v="New York City"/>
    <x v="15"/>
    <n v="10009"/>
    <s v="East"/>
    <s v="FUR-CH-10002439"/>
    <x v="0"/>
    <x v="1"/>
    <x v="1316"/>
    <n v="366.786"/>
    <n v="7"/>
    <x v="9"/>
    <n v="65.206400000000002"/>
  </r>
  <r>
    <n v="2434"/>
    <x v="1196"/>
    <x v="3"/>
    <x v="39"/>
    <d v="2014-06-02T00:00:00"/>
    <x v="1"/>
    <x v="101"/>
    <s v="Jonathan Howell"/>
    <x v="0"/>
    <s v="United States"/>
    <s v="Houston"/>
    <x v="5"/>
    <n v="77070"/>
    <s v="Central"/>
    <s v="TEC-PH-10001536"/>
    <x v="2"/>
    <x v="7"/>
    <x v="1234"/>
    <n v="54.367999999999995"/>
    <n v="4"/>
    <x v="2"/>
    <n v="4.0775999999999968"/>
  </r>
  <r>
    <n v="2435"/>
    <x v="1197"/>
    <x v="1"/>
    <x v="717"/>
    <d v="2012-11-17T00:00:00"/>
    <x v="2"/>
    <x v="601"/>
    <s v="Patrick Jones"/>
    <x v="1"/>
    <s v="United States"/>
    <s v="Springfield"/>
    <x v="17"/>
    <n v="22153"/>
    <s v="South"/>
    <s v="OFF-EN-10001532"/>
    <x v="1"/>
    <x v="12"/>
    <x v="613"/>
    <n v="33.96"/>
    <n v="2"/>
    <x v="0"/>
    <n v="16.98"/>
  </r>
  <r>
    <n v="2436"/>
    <x v="1197"/>
    <x v="1"/>
    <x v="717"/>
    <d v="2012-11-17T00:00:00"/>
    <x v="2"/>
    <x v="601"/>
    <s v="Patrick Jones"/>
    <x v="1"/>
    <s v="United States"/>
    <s v="Springfield"/>
    <x v="17"/>
    <n v="22153"/>
    <s v="South"/>
    <s v="OFF-AP-10003057"/>
    <x v="1"/>
    <x v="9"/>
    <x v="1317"/>
    <n v="826.11"/>
    <n v="3"/>
    <x v="0"/>
    <n v="322.18290000000002"/>
  </r>
  <r>
    <n v="2437"/>
    <x v="1198"/>
    <x v="3"/>
    <x v="445"/>
    <d v="2014-07-11T00:00:00"/>
    <x v="1"/>
    <x v="244"/>
    <s v="Christina Anderson"/>
    <x v="0"/>
    <s v="United States"/>
    <s v="Farmington"/>
    <x v="27"/>
    <n v="87401"/>
    <s v="West"/>
    <s v="FUR-FU-10003708"/>
    <x v="0"/>
    <x v="5"/>
    <x v="71"/>
    <n v="545.85"/>
    <n v="9"/>
    <x v="0"/>
    <n v="114.6285"/>
  </r>
  <r>
    <n v="2438"/>
    <x v="1199"/>
    <x v="2"/>
    <x v="728"/>
    <d v="2011-11-20T00:00:00"/>
    <x v="0"/>
    <x v="617"/>
    <s v="Pierre Wener"/>
    <x v="0"/>
    <s v="United States"/>
    <s v="Louisville"/>
    <x v="22"/>
    <n v="80027"/>
    <s v="West"/>
    <s v="FUR-TA-10000849"/>
    <x v="0"/>
    <x v="3"/>
    <x v="1318"/>
    <n v="145.97999999999999"/>
    <n v="2"/>
    <x v="5"/>
    <n v="-99.266399999999976"/>
  </r>
  <r>
    <n v="2439"/>
    <x v="1199"/>
    <x v="2"/>
    <x v="728"/>
    <d v="2011-11-20T00:00:00"/>
    <x v="0"/>
    <x v="617"/>
    <s v="Pierre Wener"/>
    <x v="0"/>
    <s v="United States"/>
    <s v="Louisville"/>
    <x v="22"/>
    <n v="80027"/>
    <s v="West"/>
    <s v="OFF-PA-10002259"/>
    <x v="1"/>
    <x v="10"/>
    <x v="848"/>
    <n v="35.808"/>
    <n v="4"/>
    <x v="2"/>
    <n v="12.5328"/>
  </r>
  <r>
    <n v="2440"/>
    <x v="1200"/>
    <x v="3"/>
    <x v="729"/>
    <d v="2014-07-23T00:00:00"/>
    <x v="1"/>
    <x v="517"/>
    <s v="Shaun Weien"/>
    <x v="0"/>
    <s v="United States"/>
    <s v="Tampa"/>
    <x v="2"/>
    <n v="33614"/>
    <s v="South"/>
    <s v="FUR-FU-10002597"/>
    <x v="0"/>
    <x v="5"/>
    <x v="621"/>
    <n v="7.9040000000000008"/>
    <n v="2"/>
    <x v="2"/>
    <n v="2.1736000000000004"/>
  </r>
  <r>
    <n v="2441"/>
    <x v="1201"/>
    <x v="0"/>
    <x v="730"/>
    <d v="2013-05-28T00:00:00"/>
    <x v="1"/>
    <x v="578"/>
    <s v="Art Ferguson"/>
    <x v="0"/>
    <s v="United States"/>
    <s v="Passaic"/>
    <x v="30"/>
    <n v="7055"/>
    <s v="East"/>
    <s v="TEC-PH-10004614"/>
    <x v="2"/>
    <x v="7"/>
    <x v="299"/>
    <n v="345"/>
    <n v="5"/>
    <x v="0"/>
    <n v="86.25"/>
  </r>
  <r>
    <n v="2442"/>
    <x v="1201"/>
    <x v="0"/>
    <x v="730"/>
    <d v="2013-05-28T00:00:00"/>
    <x v="1"/>
    <x v="578"/>
    <s v="Art Ferguson"/>
    <x v="0"/>
    <s v="United States"/>
    <s v="Passaic"/>
    <x v="30"/>
    <n v="7055"/>
    <s v="East"/>
    <s v="FUR-TA-10003748"/>
    <x v="0"/>
    <x v="3"/>
    <x v="208"/>
    <n v="174.28599999999997"/>
    <n v="2"/>
    <x v="4"/>
    <n v="-19.918399999999991"/>
  </r>
  <r>
    <n v="2443"/>
    <x v="1201"/>
    <x v="0"/>
    <x v="730"/>
    <d v="2013-05-28T00:00:00"/>
    <x v="1"/>
    <x v="578"/>
    <s v="Art Ferguson"/>
    <x v="0"/>
    <s v="United States"/>
    <s v="Passaic"/>
    <x v="30"/>
    <n v="7055"/>
    <s v="East"/>
    <s v="OFF-AP-10003217"/>
    <x v="1"/>
    <x v="9"/>
    <x v="189"/>
    <n v="662.84"/>
    <n v="4"/>
    <x v="0"/>
    <n v="172.33840000000004"/>
  </r>
  <r>
    <n v="2444"/>
    <x v="1201"/>
    <x v="0"/>
    <x v="730"/>
    <d v="2013-05-28T00:00:00"/>
    <x v="1"/>
    <x v="578"/>
    <s v="Art Ferguson"/>
    <x v="0"/>
    <s v="United States"/>
    <s v="Passaic"/>
    <x v="30"/>
    <n v="7055"/>
    <s v="East"/>
    <s v="TEC-AC-10002399"/>
    <x v="2"/>
    <x v="11"/>
    <x v="448"/>
    <n v="95.1"/>
    <n v="5"/>
    <x v="0"/>
    <n v="30.431999999999995"/>
  </r>
  <r>
    <n v="2445"/>
    <x v="1201"/>
    <x v="0"/>
    <x v="730"/>
    <d v="2013-05-28T00:00:00"/>
    <x v="1"/>
    <x v="578"/>
    <s v="Art Ferguson"/>
    <x v="0"/>
    <s v="United States"/>
    <s v="Passaic"/>
    <x v="30"/>
    <n v="7055"/>
    <s v="East"/>
    <s v="OFF-EN-10002973"/>
    <x v="1"/>
    <x v="12"/>
    <x v="1319"/>
    <n v="26.880000000000003"/>
    <n v="6"/>
    <x v="0"/>
    <n v="12.902400000000002"/>
  </r>
  <r>
    <n v="2446"/>
    <x v="1201"/>
    <x v="0"/>
    <x v="730"/>
    <d v="2013-05-28T00:00:00"/>
    <x v="1"/>
    <x v="578"/>
    <s v="Art Ferguson"/>
    <x v="0"/>
    <s v="United States"/>
    <s v="Passaic"/>
    <x v="30"/>
    <n v="7055"/>
    <s v="East"/>
    <s v="TEC-PH-10001336"/>
    <x v="2"/>
    <x v="7"/>
    <x v="941"/>
    <n v="257.98"/>
    <n v="2"/>
    <x v="0"/>
    <n v="74.8142"/>
  </r>
  <r>
    <n v="2447"/>
    <x v="1202"/>
    <x v="1"/>
    <x v="12"/>
    <d v="2012-10-01T00:00:00"/>
    <x v="1"/>
    <x v="562"/>
    <s v="Anne McFarland"/>
    <x v="0"/>
    <s v="United States"/>
    <s v="Los Angeles"/>
    <x v="1"/>
    <n v="90004"/>
    <s v="West"/>
    <s v="OFF-EN-10000461"/>
    <x v="1"/>
    <x v="12"/>
    <x v="746"/>
    <n v="17.48"/>
    <n v="2"/>
    <x v="0"/>
    <n v="8.2156000000000002"/>
  </r>
  <r>
    <n v="2448"/>
    <x v="1203"/>
    <x v="0"/>
    <x v="731"/>
    <d v="2013-11-07T00:00:00"/>
    <x v="1"/>
    <x v="217"/>
    <s v="Bill Donatelli"/>
    <x v="0"/>
    <s v="United States"/>
    <s v="Philadelphia"/>
    <x v="9"/>
    <n v="19143"/>
    <s v="East"/>
    <s v="FUR-CH-10000988"/>
    <x v="0"/>
    <x v="1"/>
    <x v="1132"/>
    <n v="492.83499999999998"/>
    <n v="5"/>
    <x v="4"/>
    <n v="-14.080999999999989"/>
  </r>
  <r>
    <n v="2449"/>
    <x v="1204"/>
    <x v="1"/>
    <x v="471"/>
    <d v="2012-09-17T00:00:00"/>
    <x v="0"/>
    <x v="200"/>
    <s v="Christopher Martinez"/>
    <x v="0"/>
    <s v="United States"/>
    <s v="North Charleston"/>
    <x v="20"/>
    <n v="29406"/>
    <s v="South"/>
    <s v="OFF-ST-10001809"/>
    <x v="1"/>
    <x v="4"/>
    <x v="430"/>
    <n v="269.49"/>
    <n v="3"/>
    <x v="0"/>
    <n v="5.3897999999999939"/>
  </r>
  <r>
    <n v="2450"/>
    <x v="1205"/>
    <x v="0"/>
    <x v="732"/>
    <d v="2013-11-11T00:00:00"/>
    <x v="1"/>
    <x v="37"/>
    <s v="Christopher Schild"/>
    <x v="2"/>
    <s v="United States"/>
    <s v="San Jose"/>
    <x v="1"/>
    <n v="95123"/>
    <s v="West"/>
    <s v="OFF-BI-10003963"/>
    <x v="1"/>
    <x v="8"/>
    <x v="1320"/>
    <n v="29.120000000000005"/>
    <n v="5"/>
    <x v="2"/>
    <n v="9.8279999999999959"/>
  </r>
  <r>
    <n v="2451"/>
    <x v="1206"/>
    <x v="3"/>
    <x v="294"/>
    <d v="2014-03-23T00:00:00"/>
    <x v="0"/>
    <x v="591"/>
    <s v="Denny Blanton"/>
    <x v="0"/>
    <s v="United States"/>
    <s v="New York City"/>
    <x v="15"/>
    <n v="10011"/>
    <s v="East"/>
    <s v="OFF-LA-10000081"/>
    <x v="1"/>
    <x v="2"/>
    <x v="1321"/>
    <n v="18.75"/>
    <n v="5"/>
    <x v="0"/>
    <n v="9"/>
  </r>
  <r>
    <n v="2452"/>
    <x v="1206"/>
    <x v="3"/>
    <x v="294"/>
    <d v="2014-03-23T00:00:00"/>
    <x v="0"/>
    <x v="591"/>
    <s v="Denny Blanton"/>
    <x v="0"/>
    <s v="United States"/>
    <s v="New York City"/>
    <x v="15"/>
    <n v="10011"/>
    <s v="East"/>
    <s v="TEC-PH-10000149"/>
    <x v="2"/>
    <x v="7"/>
    <x v="419"/>
    <n v="119.69999999999999"/>
    <n v="6"/>
    <x v="0"/>
    <n v="31.121999999999996"/>
  </r>
  <r>
    <n v="2453"/>
    <x v="1206"/>
    <x v="3"/>
    <x v="294"/>
    <d v="2014-03-23T00:00:00"/>
    <x v="0"/>
    <x v="591"/>
    <s v="Denny Blanton"/>
    <x v="0"/>
    <s v="United States"/>
    <s v="New York City"/>
    <x v="15"/>
    <n v="10011"/>
    <s v="East"/>
    <s v="OFF-BI-10000605"/>
    <x v="1"/>
    <x v="8"/>
    <x v="531"/>
    <n v="9.1440000000000001"/>
    <n v="3"/>
    <x v="2"/>
    <n v="3.0860999999999996"/>
  </r>
  <r>
    <n v="2454"/>
    <x v="1206"/>
    <x v="3"/>
    <x v="294"/>
    <d v="2014-03-23T00:00:00"/>
    <x v="0"/>
    <x v="591"/>
    <s v="Denny Blanton"/>
    <x v="0"/>
    <s v="United States"/>
    <s v="New York City"/>
    <x v="15"/>
    <n v="10011"/>
    <s v="East"/>
    <s v="TEC-AC-10002399"/>
    <x v="2"/>
    <x v="11"/>
    <x v="448"/>
    <n v="57.06"/>
    <n v="3"/>
    <x v="0"/>
    <n v="18.2592"/>
  </r>
  <r>
    <n v="2455"/>
    <x v="1206"/>
    <x v="3"/>
    <x v="294"/>
    <d v="2014-03-23T00:00:00"/>
    <x v="0"/>
    <x v="591"/>
    <s v="Denny Blanton"/>
    <x v="0"/>
    <s v="United States"/>
    <s v="New York City"/>
    <x v="15"/>
    <n v="10011"/>
    <s v="East"/>
    <s v="TEC-AC-10003038"/>
    <x v="2"/>
    <x v="11"/>
    <x v="1024"/>
    <n v="71.599999999999994"/>
    <n v="8"/>
    <x v="0"/>
    <n v="13.603999999999992"/>
  </r>
  <r>
    <n v="2456"/>
    <x v="1206"/>
    <x v="3"/>
    <x v="294"/>
    <d v="2014-03-23T00:00:00"/>
    <x v="0"/>
    <x v="591"/>
    <s v="Denny Blanton"/>
    <x v="0"/>
    <s v="United States"/>
    <s v="New York City"/>
    <x v="15"/>
    <n v="10011"/>
    <s v="East"/>
    <s v="OFF-ST-10000344"/>
    <x v="1"/>
    <x v="4"/>
    <x v="1013"/>
    <n v="107.44"/>
    <n v="8"/>
    <x v="0"/>
    <n v="27.934399999999997"/>
  </r>
  <r>
    <n v="2457"/>
    <x v="1206"/>
    <x v="3"/>
    <x v="294"/>
    <d v="2014-03-23T00:00:00"/>
    <x v="0"/>
    <x v="591"/>
    <s v="Denny Blanton"/>
    <x v="0"/>
    <s v="United States"/>
    <s v="New York City"/>
    <x v="15"/>
    <n v="10011"/>
    <s v="East"/>
    <s v="OFF-LA-10004093"/>
    <x v="1"/>
    <x v="2"/>
    <x v="670"/>
    <n v="7.31"/>
    <n v="1"/>
    <x v="0"/>
    <n v="3.4356999999999998"/>
  </r>
  <r>
    <n v="2458"/>
    <x v="1206"/>
    <x v="3"/>
    <x v="294"/>
    <d v="2014-03-23T00:00:00"/>
    <x v="0"/>
    <x v="591"/>
    <s v="Denny Blanton"/>
    <x v="0"/>
    <s v="United States"/>
    <s v="New York City"/>
    <x v="15"/>
    <n v="10011"/>
    <s v="East"/>
    <s v="OFF-AR-10001683"/>
    <x v="1"/>
    <x v="6"/>
    <x v="32"/>
    <n v="59.099999999999994"/>
    <n v="6"/>
    <x v="0"/>
    <n v="22.458000000000002"/>
  </r>
  <r>
    <n v="2459"/>
    <x v="1206"/>
    <x v="3"/>
    <x v="294"/>
    <d v="2014-03-23T00:00:00"/>
    <x v="0"/>
    <x v="591"/>
    <s v="Denny Blanton"/>
    <x v="0"/>
    <s v="United States"/>
    <s v="New York City"/>
    <x v="15"/>
    <n v="10011"/>
    <s v="East"/>
    <s v="OFF-ST-10003455"/>
    <x v="1"/>
    <x v="4"/>
    <x v="169"/>
    <n v="46.53"/>
    <n v="3"/>
    <x v="0"/>
    <n v="12.097800000000001"/>
  </r>
  <r>
    <n v="2460"/>
    <x v="1207"/>
    <x v="3"/>
    <x v="733"/>
    <d v="2014-08-22T00:00:00"/>
    <x v="1"/>
    <x v="506"/>
    <s v="James Galang"/>
    <x v="0"/>
    <s v="United States"/>
    <s v="Plainfield"/>
    <x v="30"/>
    <n v="7060"/>
    <s v="East"/>
    <s v="OFF-AP-10002578"/>
    <x v="1"/>
    <x v="9"/>
    <x v="409"/>
    <n v="97.84"/>
    <n v="2"/>
    <x v="0"/>
    <n v="25.438400000000001"/>
  </r>
  <r>
    <n v="2461"/>
    <x v="1208"/>
    <x v="1"/>
    <x v="655"/>
    <d v="2012-07-13T00:00:00"/>
    <x v="0"/>
    <x v="618"/>
    <s v="Shahid Collister"/>
    <x v="0"/>
    <s v="United States"/>
    <s v="Seattle"/>
    <x v="4"/>
    <n v="98115"/>
    <s v="West"/>
    <s v="OFF-PA-10001763"/>
    <x v="1"/>
    <x v="10"/>
    <x v="829"/>
    <n v="29.97"/>
    <n v="3"/>
    <x v="0"/>
    <n v="13.486499999999999"/>
  </r>
  <r>
    <n v="2462"/>
    <x v="1208"/>
    <x v="1"/>
    <x v="655"/>
    <d v="2012-07-13T00:00:00"/>
    <x v="0"/>
    <x v="618"/>
    <s v="Shahid Collister"/>
    <x v="0"/>
    <s v="United States"/>
    <s v="Seattle"/>
    <x v="4"/>
    <n v="98115"/>
    <s v="West"/>
    <s v="OFF-BI-10001597"/>
    <x v="1"/>
    <x v="8"/>
    <x v="790"/>
    <n v="98.352000000000004"/>
    <n v="3"/>
    <x v="2"/>
    <n v="34.423199999999987"/>
  </r>
  <r>
    <n v="2463"/>
    <x v="1209"/>
    <x v="3"/>
    <x v="734"/>
    <d v="2014-12-10T00:00:00"/>
    <x v="1"/>
    <x v="427"/>
    <s v="Chuck Sachs"/>
    <x v="0"/>
    <s v="United States"/>
    <s v="New York City"/>
    <x v="15"/>
    <n v="10009"/>
    <s v="East"/>
    <s v="OFF-BI-10001524"/>
    <x v="1"/>
    <x v="8"/>
    <x v="298"/>
    <n v="83.920000000000016"/>
    <n v="5"/>
    <x v="2"/>
    <n v="29.371999999999993"/>
  </r>
  <r>
    <n v="2464"/>
    <x v="1209"/>
    <x v="3"/>
    <x v="734"/>
    <d v="2014-12-10T00:00:00"/>
    <x v="1"/>
    <x v="427"/>
    <s v="Chuck Sachs"/>
    <x v="0"/>
    <s v="United States"/>
    <s v="New York City"/>
    <x v="15"/>
    <n v="10009"/>
    <s v="East"/>
    <s v="OFF-BI-10001553"/>
    <x v="1"/>
    <x v="8"/>
    <x v="1293"/>
    <n v="14.624000000000002"/>
    <n v="2"/>
    <x v="2"/>
    <n v="5.1183999999999994"/>
  </r>
  <r>
    <n v="2465"/>
    <x v="1209"/>
    <x v="3"/>
    <x v="734"/>
    <d v="2014-12-10T00:00:00"/>
    <x v="1"/>
    <x v="427"/>
    <s v="Chuck Sachs"/>
    <x v="0"/>
    <s v="United States"/>
    <s v="New York City"/>
    <x v="15"/>
    <n v="10009"/>
    <s v="East"/>
    <s v="TEC-PH-10000576"/>
    <x v="2"/>
    <x v="7"/>
    <x v="807"/>
    <n v="136.99"/>
    <n v="1"/>
    <x v="0"/>
    <n v="36.987300000000005"/>
  </r>
  <r>
    <n v="2466"/>
    <x v="1209"/>
    <x v="3"/>
    <x v="734"/>
    <d v="2014-12-10T00:00:00"/>
    <x v="1"/>
    <x v="427"/>
    <s v="Chuck Sachs"/>
    <x v="0"/>
    <s v="United States"/>
    <s v="New York City"/>
    <x v="15"/>
    <n v="10009"/>
    <s v="East"/>
    <s v="OFF-LA-10001317"/>
    <x v="1"/>
    <x v="2"/>
    <x v="391"/>
    <n v="3.15"/>
    <n v="1"/>
    <x v="0"/>
    <n v="1.512"/>
  </r>
  <r>
    <n v="2467"/>
    <x v="1210"/>
    <x v="3"/>
    <x v="464"/>
    <d v="2014-05-09T00:00:00"/>
    <x v="1"/>
    <x v="177"/>
    <s v="Mike Kennedy"/>
    <x v="0"/>
    <s v="United States"/>
    <s v="Newport News"/>
    <x v="17"/>
    <n v="23602"/>
    <s v="South"/>
    <s v="OFF-PA-10000726"/>
    <x v="1"/>
    <x v="10"/>
    <x v="1322"/>
    <n v="9.11"/>
    <n v="1"/>
    <x v="0"/>
    <n v="4.099499999999999"/>
  </r>
  <r>
    <n v="2468"/>
    <x v="1210"/>
    <x v="3"/>
    <x v="464"/>
    <d v="2014-05-09T00:00:00"/>
    <x v="1"/>
    <x v="177"/>
    <s v="Mike Kennedy"/>
    <x v="0"/>
    <s v="United States"/>
    <s v="Newport News"/>
    <x v="17"/>
    <n v="23602"/>
    <s v="South"/>
    <s v="OFF-ST-10003306"/>
    <x v="1"/>
    <x v="4"/>
    <x v="380"/>
    <n v="571.44000000000005"/>
    <n v="4"/>
    <x v="0"/>
    <n v="165.71759999999995"/>
  </r>
  <r>
    <n v="2469"/>
    <x v="1210"/>
    <x v="3"/>
    <x v="464"/>
    <d v="2014-05-09T00:00:00"/>
    <x v="1"/>
    <x v="177"/>
    <s v="Mike Kennedy"/>
    <x v="0"/>
    <s v="United States"/>
    <s v="Newport News"/>
    <x v="17"/>
    <n v="23602"/>
    <s v="South"/>
    <s v="OFF-PA-10004983"/>
    <x v="1"/>
    <x v="10"/>
    <x v="1323"/>
    <n v="32.400000000000006"/>
    <n v="5"/>
    <x v="0"/>
    <n v="15.552000000000001"/>
  </r>
  <r>
    <n v="2470"/>
    <x v="1210"/>
    <x v="3"/>
    <x v="464"/>
    <d v="2014-05-09T00:00:00"/>
    <x v="1"/>
    <x v="177"/>
    <s v="Mike Kennedy"/>
    <x v="0"/>
    <s v="United States"/>
    <s v="Newport News"/>
    <x v="17"/>
    <n v="23602"/>
    <s v="South"/>
    <s v="OFF-ST-10001291"/>
    <x v="1"/>
    <x v="4"/>
    <x v="1017"/>
    <n v="16.91"/>
    <n v="1"/>
    <x v="0"/>
    <n v="4.5656999999999996"/>
  </r>
  <r>
    <n v="2471"/>
    <x v="1211"/>
    <x v="0"/>
    <x v="115"/>
    <d v="2013-01-28T00:00:00"/>
    <x v="1"/>
    <x v="619"/>
    <s v="Carlos Meador"/>
    <x v="0"/>
    <s v="United States"/>
    <s v="Fayetteville"/>
    <x v="3"/>
    <n v="28314"/>
    <s v="South"/>
    <s v="FUR-FU-10002107"/>
    <x v="0"/>
    <x v="5"/>
    <x v="1324"/>
    <n v="14.272"/>
    <n v="8"/>
    <x v="2"/>
    <n v="4.281600000000001"/>
  </r>
  <r>
    <n v="2472"/>
    <x v="1211"/>
    <x v="0"/>
    <x v="115"/>
    <d v="2013-01-28T00:00:00"/>
    <x v="1"/>
    <x v="619"/>
    <s v="Carlos Meador"/>
    <x v="0"/>
    <s v="United States"/>
    <s v="Fayetteville"/>
    <x v="3"/>
    <n v="28314"/>
    <s v="South"/>
    <s v="FUR-BO-10002213"/>
    <x v="0"/>
    <x v="0"/>
    <x v="1325"/>
    <n v="451.13599999999997"/>
    <n v="4"/>
    <x v="2"/>
    <n v="-67.670399999999972"/>
  </r>
  <r>
    <n v="2473"/>
    <x v="1211"/>
    <x v="0"/>
    <x v="115"/>
    <d v="2013-01-28T00:00:00"/>
    <x v="1"/>
    <x v="619"/>
    <s v="Carlos Meador"/>
    <x v="0"/>
    <s v="United States"/>
    <s v="Fayetteville"/>
    <x v="3"/>
    <n v="28314"/>
    <s v="South"/>
    <s v="OFF-AP-10000692"/>
    <x v="1"/>
    <x v="9"/>
    <x v="1241"/>
    <n v="64.864000000000004"/>
    <n v="4"/>
    <x v="2"/>
    <n v="6.4864000000000033"/>
  </r>
  <r>
    <n v="2474"/>
    <x v="1212"/>
    <x v="0"/>
    <x v="54"/>
    <d v="2013-11-07T00:00:00"/>
    <x v="2"/>
    <x v="418"/>
    <s v="Phillip Flathmann"/>
    <x v="0"/>
    <s v="United States"/>
    <s v="Los Angeles"/>
    <x v="1"/>
    <n v="90032"/>
    <s v="West"/>
    <s v="FUR-CH-10001190"/>
    <x v="0"/>
    <x v="1"/>
    <x v="1326"/>
    <n v="217.58400000000003"/>
    <n v="2"/>
    <x v="2"/>
    <n v="-29.917800000000021"/>
  </r>
  <r>
    <n v="2475"/>
    <x v="1212"/>
    <x v="0"/>
    <x v="54"/>
    <d v="2013-11-07T00:00:00"/>
    <x v="2"/>
    <x v="418"/>
    <s v="Phillip Flathmann"/>
    <x v="0"/>
    <s v="United States"/>
    <s v="Los Angeles"/>
    <x v="1"/>
    <n v="90032"/>
    <s v="West"/>
    <s v="TEC-AC-10000682"/>
    <x v="2"/>
    <x v="11"/>
    <x v="1327"/>
    <n v="82.95"/>
    <n v="5"/>
    <x v="0"/>
    <n v="29.032499999999999"/>
  </r>
  <r>
    <n v="2476"/>
    <x v="1212"/>
    <x v="0"/>
    <x v="54"/>
    <d v="2013-11-07T00:00:00"/>
    <x v="2"/>
    <x v="418"/>
    <s v="Phillip Flathmann"/>
    <x v="0"/>
    <s v="United States"/>
    <s v="Los Angeles"/>
    <x v="1"/>
    <n v="90032"/>
    <s v="West"/>
    <s v="OFF-LA-10004545"/>
    <x v="1"/>
    <x v="2"/>
    <x v="1328"/>
    <n v="87.71"/>
    <n v="7"/>
    <x v="0"/>
    <n v="41.223699999999994"/>
  </r>
  <r>
    <n v="2477"/>
    <x v="1212"/>
    <x v="0"/>
    <x v="54"/>
    <d v="2013-11-07T00:00:00"/>
    <x v="2"/>
    <x v="418"/>
    <s v="Phillip Flathmann"/>
    <x v="0"/>
    <s v="United States"/>
    <s v="Los Angeles"/>
    <x v="1"/>
    <n v="90032"/>
    <s v="West"/>
    <s v="OFF-AP-10003057"/>
    <x v="1"/>
    <x v="9"/>
    <x v="1317"/>
    <n v="1101.48"/>
    <n v="4"/>
    <x v="0"/>
    <n v="429.57720000000006"/>
  </r>
  <r>
    <n v="2478"/>
    <x v="1213"/>
    <x v="3"/>
    <x v="507"/>
    <d v="2014-09-09T00:00:00"/>
    <x v="0"/>
    <x v="620"/>
    <s v="Greg Maxwell"/>
    <x v="1"/>
    <s v="United States"/>
    <s v="Los Angeles"/>
    <x v="1"/>
    <n v="90036"/>
    <s v="West"/>
    <s v="FUR-TA-10000198"/>
    <x v="0"/>
    <x v="3"/>
    <x v="589"/>
    <n v="1322.3520000000001"/>
    <n v="3"/>
    <x v="2"/>
    <n v="-99.176400000000001"/>
  </r>
  <r>
    <n v="2479"/>
    <x v="1214"/>
    <x v="2"/>
    <x v="103"/>
    <d v="2011-09-19T00:00:00"/>
    <x v="1"/>
    <x v="419"/>
    <s v="Dan Campbell"/>
    <x v="0"/>
    <s v="United States"/>
    <s v="New York City"/>
    <x v="15"/>
    <n v="10011"/>
    <s v="East"/>
    <s v="OFF-AR-10002833"/>
    <x v="1"/>
    <x v="6"/>
    <x v="6"/>
    <n v="5.46"/>
    <n v="3"/>
    <x v="0"/>
    <n v="1.4742000000000002"/>
  </r>
  <r>
    <n v="2480"/>
    <x v="1215"/>
    <x v="3"/>
    <x v="249"/>
    <d v="2014-06-26T00:00:00"/>
    <x v="1"/>
    <x v="383"/>
    <s v="Frank Olsen"/>
    <x v="0"/>
    <s v="United States"/>
    <s v="Dallas"/>
    <x v="5"/>
    <n v="75220"/>
    <s v="Central"/>
    <s v="OFF-SU-10002557"/>
    <x v="1"/>
    <x v="14"/>
    <x v="1329"/>
    <n v="11.184000000000001"/>
    <n v="1"/>
    <x v="2"/>
    <n v="0.83879999999999999"/>
  </r>
  <r>
    <n v="2481"/>
    <x v="1215"/>
    <x v="3"/>
    <x v="249"/>
    <d v="2014-06-26T00:00:00"/>
    <x v="1"/>
    <x v="383"/>
    <s v="Frank Olsen"/>
    <x v="0"/>
    <s v="United States"/>
    <s v="Dallas"/>
    <x v="5"/>
    <n v="75220"/>
    <s v="Central"/>
    <s v="OFF-ST-10003656"/>
    <x v="1"/>
    <x v="4"/>
    <x v="82"/>
    <n v="153.584"/>
    <n v="2"/>
    <x v="2"/>
    <n v="-32.636600000000001"/>
  </r>
  <r>
    <n v="2482"/>
    <x v="1216"/>
    <x v="3"/>
    <x v="165"/>
    <d v="2015-01-01T00:00:00"/>
    <x v="1"/>
    <x v="117"/>
    <s v="Alan Hwang"/>
    <x v="0"/>
    <s v="United States"/>
    <s v="Seattle"/>
    <x v="4"/>
    <n v="98105"/>
    <s v="West"/>
    <s v="OFF-ST-10001097"/>
    <x v="1"/>
    <x v="4"/>
    <x v="740"/>
    <n v="1003.6200000000001"/>
    <n v="6"/>
    <x v="0"/>
    <n v="0"/>
  </r>
  <r>
    <n v="2483"/>
    <x v="1217"/>
    <x v="3"/>
    <x v="735"/>
    <d v="2014-09-04T00:00:00"/>
    <x v="1"/>
    <x v="607"/>
    <s v="Kristina Nunn"/>
    <x v="2"/>
    <s v="United States"/>
    <s v="Seattle"/>
    <x v="4"/>
    <n v="98105"/>
    <s v="West"/>
    <s v="TEC-PH-10000912"/>
    <x v="2"/>
    <x v="7"/>
    <x v="1330"/>
    <n v="35.167999999999999"/>
    <n v="4"/>
    <x v="2"/>
    <n v="11.429599999999999"/>
  </r>
  <r>
    <n v="2484"/>
    <x v="1217"/>
    <x v="3"/>
    <x v="735"/>
    <d v="2014-09-04T00:00:00"/>
    <x v="1"/>
    <x v="607"/>
    <s v="Kristina Nunn"/>
    <x v="2"/>
    <s v="United States"/>
    <s v="Seattle"/>
    <x v="4"/>
    <n v="98105"/>
    <s v="West"/>
    <s v="FUR-TA-10000617"/>
    <x v="0"/>
    <x v="3"/>
    <x v="338"/>
    <n v="1137.75"/>
    <n v="5"/>
    <x v="0"/>
    <n v="250.30500000000004"/>
  </r>
  <r>
    <n v="2485"/>
    <x v="1217"/>
    <x v="3"/>
    <x v="735"/>
    <d v="2014-09-04T00:00:00"/>
    <x v="1"/>
    <x v="607"/>
    <s v="Kristina Nunn"/>
    <x v="2"/>
    <s v="United States"/>
    <s v="Seattle"/>
    <x v="4"/>
    <n v="98105"/>
    <s v="West"/>
    <s v="OFF-BI-10001658"/>
    <x v="1"/>
    <x v="8"/>
    <x v="439"/>
    <n v="99.680000000000021"/>
    <n v="5"/>
    <x v="2"/>
    <n v="32.396000000000001"/>
  </r>
  <r>
    <n v="2486"/>
    <x v="1217"/>
    <x v="3"/>
    <x v="735"/>
    <d v="2014-09-04T00:00:00"/>
    <x v="1"/>
    <x v="607"/>
    <s v="Kristina Nunn"/>
    <x v="2"/>
    <s v="United States"/>
    <s v="Seattle"/>
    <x v="4"/>
    <n v="98105"/>
    <s v="West"/>
    <s v="OFF-AR-10003856"/>
    <x v="1"/>
    <x v="6"/>
    <x v="444"/>
    <n v="5.56"/>
    <n v="2"/>
    <x v="0"/>
    <n v="1.4455999999999998"/>
  </r>
  <r>
    <n v="2487"/>
    <x v="1218"/>
    <x v="1"/>
    <x v="98"/>
    <d v="2012-01-04T00:00:00"/>
    <x v="0"/>
    <x v="118"/>
    <s v="Claudia Bergmann"/>
    <x v="1"/>
    <s v="United States"/>
    <s v="Newark"/>
    <x v="13"/>
    <n v="19711"/>
    <s v="East"/>
    <s v="OFF-ST-10001837"/>
    <x v="1"/>
    <x v="4"/>
    <x v="1331"/>
    <n v="85.52"/>
    <n v="2"/>
    <x v="0"/>
    <n v="22.235199999999999"/>
  </r>
  <r>
    <n v="2488"/>
    <x v="1218"/>
    <x v="1"/>
    <x v="98"/>
    <d v="2012-01-04T00:00:00"/>
    <x v="0"/>
    <x v="118"/>
    <s v="Claudia Bergmann"/>
    <x v="1"/>
    <s v="United States"/>
    <s v="Newark"/>
    <x v="13"/>
    <n v="19711"/>
    <s v="East"/>
    <s v="OFF-AR-10001473"/>
    <x v="1"/>
    <x v="6"/>
    <x v="1332"/>
    <n v="9.84"/>
    <n v="3"/>
    <x v="0"/>
    <n v="2.6568000000000005"/>
  </r>
  <r>
    <n v="2489"/>
    <x v="1218"/>
    <x v="1"/>
    <x v="98"/>
    <d v="2012-01-04T00:00:00"/>
    <x v="0"/>
    <x v="118"/>
    <s v="Claudia Bergmann"/>
    <x v="1"/>
    <s v="United States"/>
    <s v="Newark"/>
    <x v="13"/>
    <n v="19711"/>
    <s v="East"/>
    <s v="OFF-PA-10004285"/>
    <x v="1"/>
    <x v="10"/>
    <x v="1259"/>
    <n v="20.04"/>
    <n v="3"/>
    <x v="0"/>
    <n v="9.6191999999999993"/>
  </r>
  <r>
    <n v="2490"/>
    <x v="1219"/>
    <x v="1"/>
    <x v="330"/>
    <d v="2012-10-13T00:00:00"/>
    <x v="0"/>
    <x v="621"/>
    <s v="Tim Brockman"/>
    <x v="0"/>
    <s v="United States"/>
    <s v="New York City"/>
    <x v="15"/>
    <n v="10024"/>
    <s v="East"/>
    <s v="TEC-PH-10001835"/>
    <x v="2"/>
    <x v="7"/>
    <x v="1333"/>
    <n v="631.96"/>
    <n v="4"/>
    <x v="0"/>
    <n v="303.3408"/>
  </r>
  <r>
    <n v="2491"/>
    <x v="1219"/>
    <x v="1"/>
    <x v="330"/>
    <d v="2012-10-13T00:00:00"/>
    <x v="0"/>
    <x v="621"/>
    <s v="Tim Brockman"/>
    <x v="0"/>
    <s v="United States"/>
    <s v="New York City"/>
    <x v="15"/>
    <n v="10024"/>
    <s v="East"/>
    <s v="OFF-PA-10002245"/>
    <x v="1"/>
    <x v="10"/>
    <x v="1334"/>
    <n v="23.92"/>
    <n v="4"/>
    <x v="0"/>
    <n v="10.763999999999999"/>
  </r>
  <r>
    <n v="2492"/>
    <x v="1220"/>
    <x v="2"/>
    <x v="736"/>
    <d v="2011-12-15T00:00:00"/>
    <x v="0"/>
    <x v="44"/>
    <s v="Katherine Ducich"/>
    <x v="0"/>
    <s v="United States"/>
    <s v="Los Angeles"/>
    <x v="1"/>
    <n v="90049"/>
    <s v="West"/>
    <s v="OFF-PA-10001457"/>
    <x v="1"/>
    <x v="10"/>
    <x v="1091"/>
    <n v="90.24"/>
    <n v="6"/>
    <x v="0"/>
    <n v="41.51039999999999"/>
  </r>
  <r>
    <n v="2493"/>
    <x v="1221"/>
    <x v="2"/>
    <x v="84"/>
    <d v="2011-11-23T00:00:00"/>
    <x v="1"/>
    <x v="622"/>
    <s v="John Murray"/>
    <x v="0"/>
    <s v="United States"/>
    <s v="Jamestown"/>
    <x v="15"/>
    <n v="14701"/>
    <s v="East"/>
    <s v="TEC-PH-10002885"/>
    <x v="2"/>
    <x v="7"/>
    <x v="1127"/>
    <n v="4548.8100000000004"/>
    <n v="7"/>
    <x v="0"/>
    <n v="1228.1787000000004"/>
  </r>
  <r>
    <n v="2494"/>
    <x v="1222"/>
    <x v="0"/>
    <x v="545"/>
    <d v="2013-09-15T00:00:00"/>
    <x v="0"/>
    <x v="409"/>
    <s v="Kean Thornton"/>
    <x v="0"/>
    <s v="United States"/>
    <s v="Houston"/>
    <x v="5"/>
    <n v="77095"/>
    <s v="Central"/>
    <s v="FUR-TA-10004086"/>
    <x v="0"/>
    <x v="3"/>
    <x v="824"/>
    <n v="300.93"/>
    <n v="5"/>
    <x v="4"/>
    <n v="-34.39200000000001"/>
  </r>
  <r>
    <n v="2495"/>
    <x v="1222"/>
    <x v="0"/>
    <x v="545"/>
    <d v="2013-09-15T00:00:00"/>
    <x v="0"/>
    <x v="409"/>
    <s v="Kean Thornton"/>
    <x v="0"/>
    <s v="United States"/>
    <s v="Houston"/>
    <x v="5"/>
    <n v="77095"/>
    <s v="Central"/>
    <s v="TEC-PH-10000895"/>
    <x v="2"/>
    <x v="7"/>
    <x v="1128"/>
    <n v="719.96"/>
    <n v="5"/>
    <x v="2"/>
    <n v="53.997000000000043"/>
  </r>
  <r>
    <n v="2496"/>
    <x v="1223"/>
    <x v="2"/>
    <x v="737"/>
    <d v="2011-06-22T00:00:00"/>
    <x v="1"/>
    <x v="623"/>
    <s v="Sonia Cooley"/>
    <x v="0"/>
    <s v="United States"/>
    <s v="Mishawaka"/>
    <x v="14"/>
    <n v="46544"/>
    <s v="Central"/>
    <s v="FUR-CH-10000225"/>
    <x v="0"/>
    <x v="1"/>
    <x v="401"/>
    <n v="647.84"/>
    <n v="8"/>
    <x v="0"/>
    <n v="32.391999999999939"/>
  </r>
  <r>
    <n v="2497"/>
    <x v="1224"/>
    <x v="1"/>
    <x v="120"/>
    <d v="2012-10-01T00:00:00"/>
    <x v="1"/>
    <x v="354"/>
    <s v="Bryan Spruell"/>
    <x v="2"/>
    <s v="United States"/>
    <s v="San Diego"/>
    <x v="1"/>
    <n v="92037"/>
    <s v="West"/>
    <s v="OFF-ST-10002370"/>
    <x v="1"/>
    <x v="4"/>
    <x v="80"/>
    <n v="64.17"/>
    <n v="3"/>
    <x v="0"/>
    <n v="18.609299999999998"/>
  </r>
  <r>
    <n v="2498"/>
    <x v="1224"/>
    <x v="1"/>
    <x v="120"/>
    <d v="2012-10-01T00:00:00"/>
    <x v="1"/>
    <x v="354"/>
    <s v="Bryan Spruell"/>
    <x v="2"/>
    <s v="United States"/>
    <s v="San Diego"/>
    <x v="1"/>
    <n v="92037"/>
    <s v="West"/>
    <s v="OFF-EN-10000056"/>
    <x v="1"/>
    <x v="12"/>
    <x v="627"/>
    <n v="124.46"/>
    <n v="2"/>
    <x v="0"/>
    <n v="58.496199999999988"/>
  </r>
  <r>
    <n v="2499"/>
    <x v="1225"/>
    <x v="0"/>
    <x v="288"/>
    <d v="2013-05-25T00:00:00"/>
    <x v="1"/>
    <x v="387"/>
    <s v="Bill Tyler"/>
    <x v="1"/>
    <s v="United States"/>
    <s v="San Francisco"/>
    <x v="1"/>
    <n v="94109"/>
    <s v="West"/>
    <s v="OFF-BI-10004817"/>
    <x v="1"/>
    <x v="8"/>
    <x v="1199"/>
    <n v="9.5840000000000014"/>
    <n v="1"/>
    <x v="2"/>
    <n v="3.3543999999999996"/>
  </r>
  <r>
    <n v="2500"/>
    <x v="1226"/>
    <x v="3"/>
    <x v="738"/>
    <d v="2014-06-24T00:00:00"/>
    <x v="2"/>
    <x v="419"/>
    <s v="Dan Campbell"/>
    <x v="0"/>
    <s v="United States"/>
    <s v="Miami"/>
    <x v="2"/>
    <n v="33178"/>
    <s v="South"/>
    <s v="OFF-EN-10004483"/>
    <x v="1"/>
    <x v="12"/>
    <x v="1335"/>
    <n v="37.608000000000004"/>
    <n v="3"/>
    <x v="2"/>
    <n v="12.692699999999995"/>
  </r>
  <r>
    <n v="2501"/>
    <x v="1227"/>
    <x v="3"/>
    <x v="46"/>
    <d v="2014-06-21T00:00:00"/>
    <x v="2"/>
    <x v="624"/>
    <s v="Luke Schmidt"/>
    <x v="1"/>
    <s v="United States"/>
    <s v="Skokie"/>
    <x v="10"/>
    <n v="60076"/>
    <s v="Central"/>
    <s v="OFF-PA-10001892"/>
    <x v="1"/>
    <x v="10"/>
    <x v="815"/>
    <n v="12.224"/>
    <n v="2"/>
    <x v="2"/>
    <n v="4.4311999999999996"/>
  </r>
  <r>
    <n v="2502"/>
    <x v="1227"/>
    <x v="3"/>
    <x v="46"/>
    <d v="2014-06-21T00:00:00"/>
    <x v="2"/>
    <x v="624"/>
    <s v="Luke Schmidt"/>
    <x v="1"/>
    <s v="United States"/>
    <s v="Skokie"/>
    <x v="10"/>
    <n v="60076"/>
    <s v="Central"/>
    <s v="OFF-BI-10000546"/>
    <x v="1"/>
    <x v="8"/>
    <x v="609"/>
    <n v="2.3039999999999994"/>
    <n v="4"/>
    <x v="3"/>
    <n v="-3.5711999999999993"/>
  </r>
  <r>
    <n v="2503"/>
    <x v="1227"/>
    <x v="3"/>
    <x v="46"/>
    <d v="2014-06-21T00:00:00"/>
    <x v="2"/>
    <x v="624"/>
    <s v="Luke Schmidt"/>
    <x v="1"/>
    <s v="United States"/>
    <s v="Skokie"/>
    <x v="10"/>
    <n v="60076"/>
    <s v="Central"/>
    <s v="OFF-BI-10001294"/>
    <x v="1"/>
    <x v="8"/>
    <x v="667"/>
    <n v="9.3599999999999977"/>
    <n v="4"/>
    <x v="3"/>
    <n v="-16.380000000000003"/>
  </r>
  <r>
    <n v="2504"/>
    <x v="1228"/>
    <x v="0"/>
    <x v="696"/>
    <d v="2013-11-20T00:00:00"/>
    <x v="1"/>
    <x v="625"/>
    <s v="Ralph Ritter"/>
    <x v="0"/>
    <s v="United States"/>
    <s v="San Francisco"/>
    <x v="1"/>
    <n v="94110"/>
    <s v="West"/>
    <s v="OFF-LA-10000248"/>
    <x v="1"/>
    <x v="2"/>
    <x v="1212"/>
    <n v="7.38"/>
    <n v="2"/>
    <x v="0"/>
    <n v="3.4685999999999999"/>
  </r>
  <r>
    <n v="2505"/>
    <x v="1229"/>
    <x v="2"/>
    <x v="739"/>
    <d v="2011-07-27T00:00:00"/>
    <x v="0"/>
    <x v="107"/>
    <s v="Ken Lonsdale"/>
    <x v="0"/>
    <s v="United States"/>
    <s v="San Francisco"/>
    <x v="1"/>
    <n v="94122"/>
    <s v="West"/>
    <s v="OFF-ST-10001228"/>
    <x v="1"/>
    <x v="4"/>
    <x v="228"/>
    <n v="53.72"/>
    <n v="4"/>
    <x v="0"/>
    <n v="15.041600000000003"/>
  </r>
  <r>
    <n v="2506"/>
    <x v="1229"/>
    <x v="2"/>
    <x v="739"/>
    <d v="2011-07-27T00:00:00"/>
    <x v="0"/>
    <x v="107"/>
    <s v="Ken Lonsdale"/>
    <x v="0"/>
    <s v="United States"/>
    <s v="San Francisco"/>
    <x v="1"/>
    <n v="94122"/>
    <s v="West"/>
    <s v="OFF-SU-10000151"/>
    <x v="1"/>
    <x v="14"/>
    <x v="1336"/>
    <n v="8187.65"/>
    <n v="5"/>
    <x v="0"/>
    <n v="327.50599999999963"/>
  </r>
  <r>
    <n v="2507"/>
    <x v="1229"/>
    <x v="2"/>
    <x v="739"/>
    <d v="2011-07-27T00:00:00"/>
    <x v="0"/>
    <x v="107"/>
    <s v="Ken Lonsdale"/>
    <x v="0"/>
    <s v="United States"/>
    <s v="San Francisco"/>
    <x v="1"/>
    <n v="94122"/>
    <s v="West"/>
    <s v="FUR-FU-10004351"/>
    <x v="0"/>
    <x v="5"/>
    <x v="33"/>
    <n v="77.92"/>
    <n v="8"/>
    <x v="0"/>
    <n v="34.284800000000004"/>
  </r>
  <r>
    <n v="2508"/>
    <x v="1230"/>
    <x v="1"/>
    <x v="740"/>
    <d v="2012-07-02T00:00:00"/>
    <x v="3"/>
    <x v="579"/>
    <s v="Richard Bierner"/>
    <x v="0"/>
    <s v="United States"/>
    <s v="Houston"/>
    <x v="5"/>
    <n v="77070"/>
    <s v="Central"/>
    <s v="OFF-AP-10001293"/>
    <x v="1"/>
    <x v="9"/>
    <x v="1337"/>
    <n v="32.783999999999992"/>
    <n v="4"/>
    <x v="3"/>
    <n v="-85.238399999999999"/>
  </r>
  <r>
    <n v="2509"/>
    <x v="1231"/>
    <x v="3"/>
    <x v="580"/>
    <d v="2014-03-09T00:00:00"/>
    <x v="1"/>
    <x v="199"/>
    <s v="Maribeth Yedwab"/>
    <x v="1"/>
    <s v="United States"/>
    <s v="Los Angeles"/>
    <x v="1"/>
    <n v="90045"/>
    <s v="West"/>
    <s v="TEC-PH-10000675"/>
    <x v="2"/>
    <x v="7"/>
    <x v="1338"/>
    <n v="196.77600000000001"/>
    <n v="3"/>
    <x v="2"/>
    <n v="14.758199999999995"/>
  </r>
  <r>
    <n v="2510"/>
    <x v="1231"/>
    <x v="3"/>
    <x v="580"/>
    <d v="2014-03-09T00:00:00"/>
    <x v="1"/>
    <x v="199"/>
    <s v="Maribeth Yedwab"/>
    <x v="1"/>
    <s v="United States"/>
    <s v="Los Angeles"/>
    <x v="1"/>
    <n v="90045"/>
    <s v="West"/>
    <s v="TEC-AC-10000580"/>
    <x v="2"/>
    <x v="11"/>
    <x v="897"/>
    <n v="479.93999999999994"/>
    <n v="6"/>
    <x v="0"/>
    <n v="52.79340000000002"/>
  </r>
  <r>
    <n v="2511"/>
    <x v="1232"/>
    <x v="0"/>
    <x v="741"/>
    <d v="2013-11-24T00:00:00"/>
    <x v="1"/>
    <x v="585"/>
    <s v="Arthur Wiediger"/>
    <x v="2"/>
    <s v="United States"/>
    <s v="Oklahoma City"/>
    <x v="26"/>
    <n v="73120"/>
    <s v="Central"/>
    <s v="OFF-ST-10003470"/>
    <x v="1"/>
    <x v="4"/>
    <x v="1339"/>
    <n v="1117.92"/>
    <n v="4"/>
    <x v="0"/>
    <n v="55.895999999999958"/>
  </r>
  <r>
    <n v="2512"/>
    <x v="1233"/>
    <x v="1"/>
    <x v="24"/>
    <d v="2012-04-19T00:00:00"/>
    <x v="2"/>
    <x v="608"/>
    <s v="Kelly Williams"/>
    <x v="0"/>
    <s v="United States"/>
    <s v="Monroe"/>
    <x v="28"/>
    <n v="71203"/>
    <s v="South"/>
    <s v="TEC-AC-10003116"/>
    <x v="2"/>
    <x v="11"/>
    <x v="920"/>
    <n v="106.5"/>
    <n v="6"/>
    <x v="0"/>
    <n v="41.534999999999997"/>
  </r>
  <r>
    <n v="2513"/>
    <x v="1234"/>
    <x v="3"/>
    <x v="574"/>
    <d v="2014-12-07T00:00:00"/>
    <x v="1"/>
    <x v="626"/>
    <s v="Daniel Byrd"/>
    <x v="2"/>
    <s v="United States"/>
    <s v="Tampa"/>
    <x v="2"/>
    <n v="33614"/>
    <s v="South"/>
    <s v="OFF-BI-10002429"/>
    <x v="1"/>
    <x v="8"/>
    <x v="467"/>
    <n v="45.660000000000011"/>
    <n v="5"/>
    <x v="6"/>
    <n v="-33.483999999999995"/>
  </r>
  <r>
    <n v="2514"/>
    <x v="1235"/>
    <x v="0"/>
    <x v="583"/>
    <d v="2013-11-18T00:00:00"/>
    <x v="1"/>
    <x v="179"/>
    <s v="Brenda Bowman"/>
    <x v="1"/>
    <s v="United States"/>
    <s v="Chicago"/>
    <x v="10"/>
    <n v="60623"/>
    <s v="Central"/>
    <s v="TEC-AC-10003280"/>
    <x v="2"/>
    <x v="11"/>
    <x v="1028"/>
    <n v="95.968000000000004"/>
    <n v="4"/>
    <x v="2"/>
    <n v="1.1995999999999931"/>
  </r>
  <r>
    <n v="2515"/>
    <x v="1235"/>
    <x v="0"/>
    <x v="583"/>
    <d v="2013-11-18T00:00:00"/>
    <x v="1"/>
    <x v="179"/>
    <s v="Brenda Bowman"/>
    <x v="1"/>
    <s v="United States"/>
    <s v="Chicago"/>
    <x v="10"/>
    <n v="60623"/>
    <s v="Central"/>
    <s v="FUR-CH-10004540"/>
    <x v="0"/>
    <x v="1"/>
    <x v="862"/>
    <n v="47.991999999999997"/>
    <n v="2"/>
    <x v="4"/>
    <n v="-2.0567999999999991"/>
  </r>
  <r>
    <n v="2516"/>
    <x v="1236"/>
    <x v="2"/>
    <x v="742"/>
    <d v="2011-09-10T00:00:00"/>
    <x v="1"/>
    <x v="413"/>
    <s v="Nora Preis"/>
    <x v="0"/>
    <s v="United States"/>
    <s v="Bowling Green"/>
    <x v="24"/>
    <n v="43402"/>
    <s v="East"/>
    <s v="OFF-ST-10000585"/>
    <x v="1"/>
    <x v="4"/>
    <x v="541"/>
    <n v="264.32"/>
    <n v="2"/>
    <x v="2"/>
    <n v="19.823999999999998"/>
  </r>
  <r>
    <n v="2517"/>
    <x v="1237"/>
    <x v="2"/>
    <x v="647"/>
    <d v="2011-11-22T00:00:00"/>
    <x v="1"/>
    <x v="287"/>
    <s v="Peter Bühler"/>
    <x v="0"/>
    <s v="United States"/>
    <s v="Houston"/>
    <x v="5"/>
    <n v="77095"/>
    <s v="Central"/>
    <s v="OFF-EN-10003001"/>
    <x v="1"/>
    <x v="12"/>
    <x v="955"/>
    <n v="604.65600000000006"/>
    <n v="9"/>
    <x v="2"/>
    <n v="204.07139999999995"/>
  </r>
  <r>
    <n v="2518"/>
    <x v="1238"/>
    <x v="3"/>
    <x v="743"/>
    <d v="2014-05-08T00:00:00"/>
    <x v="1"/>
    <x v="61"/>
    <s v="Dorothy Wardle"/>
    <x v="1"/>
    <s v="United States"/>
    <s v="Westfield"/>
    <x v="30"/>
    <n v="7090"/>
    <s v="East"/>
    <s v="FUR-FU-10003975"/>
    <x v="0"/>
    <x v="5"/>
    <x v="775"/>
    <n v="129.93"/>
    <n v="3"/>
    <x v="0"/>
    <n v="12.992999999999988"/>
  </r>
  <r>
    <n v="2519"/>
    <x v="1239"/>
    <x v="0"/>
    <x v="680"/>
    <d v="2013-10-22T00:00:00"/>
    <x v="1"/>
    <x v="522"/>
    <s v="Cynthia Delaney"/>
    <x v="2"/>
    <s v="United States"/>
    <s v="Oklahoma City"/>
    <x v="26"/>
    <n v="73120"/>
    <s v="Central"/>
    <s v="OFF-LA-10004559"/>
    <x v="1"/>
    <x v="2"/>
    <x v="1340"/>
    <n v="20.16"/>
    <n v="7"/>
    <x v="0"/>
    <n v="9.8783999999999992"/>
  </r>
  <r>
    <n v="2520"/>
    <x v="1239"/>
    <x v="0"/>
    <x v="680"/>
    <d v="2013-10-22T00:00:00"/>
    <x v="1"/>
    <x v="522"/>
    <s v="Cynthia Delaney"/>
    <x v="2"/>
    <s v="United States"/>
    <s v="Oklahoma City"/>
    <x v="26"/>
    <n v="73120"/>
    <s v="Central"/>
    <s v="OFF-LA-10003223"/>
    <x v="1"/>
    <x v="2"/>
    <x v="602"/>
    <n v="29.46"/>
    <n v="6"/>
    <x v="0"/>
    <n v="14.4354"/>
  </r>
  <r>
    <n v="2521"/>
    <x v="1239"/>
    <x v="0"/>
    <x v="680"/>
    <d v="2013-10-22T00:00:00"/>
    <x v="1"/>
    <x v="522"/>
    <s v="Cynthia Delaney"/>
    <x v="2"/>
    <s v="United States"/>
    <s v="Oklahoma City"/>
    <x v="26"/>
    <n v="73120"/>
    <s v="Central"/>
    <s v="OFF-AP-10002651"/>
    <x v="1"/>
    <x v="9"/>
    <x v="1341"/>
    <n v="868.58999999999992"/>
    <n v="3"/>
    <x v="0"/>
    <n v="251.89109999999988"/>
  </r>
  <r>
    <n v="2522"/>
    <x v="1239"/>
    <x v="0"/>
    <x v="680"/>
    <d v="2013-10-22T00:00:00"/>
    <x v="1"/>
    <x v="522"/>
    <s v="Cynthia Delaney"/>
    <x v="2"/>
    <s v="United States"/>
    <s v="Oklahoma City"/>
    <x v="26"/>
    <n v="73120"/>
    <s v="Central"/>
    <s v="OFF-PA-10003177"/>
    <x v="1"/>
    <x v="10"/>
    <x v="89"/>
    <n v="12.96"/>
    <n v="2"/>
    <x v="0"/>
    <n v="6.2208000000000006"/>
  </r>
  <r>
    <n v="2523"/>
    <x v="1239"/>
    <x v="0"/>
    <x v="680"/>
    <d v="2013-10-22T00:00:00"/>
    <x v="1"/>
    <x v="522"/>
    <s v="Cynthia Delaney"/>
    <x v="2"/>
    <s v="United States"/>
    <s v="Oklahoma City"/>
    <x v="26"/>
    <n v="73120"/>
    <s v="Central"/>
    <s v="TEC-PH-10003442"/>
    <x v="2"/>
    <x v="7"/>
    <x v="879"/>
    <n v="5.5"/>
    <n v="1"/>
    <x v="0"/>
    <n v="1.375"/>
  </r>
  <r>
    <n v="2524"/>
    <x v="1239"/>
    <x v="0"/>
    <x v="680"/>
    <d v="2013-10-22T00:00:00"/>
    <x v="1"/>
    <x v="522"/>
    <s v="Cynthia Delaney"/>
    <x v="2"/>
    <s v="United States"/>
    <s v="Oklahoma City"/>
    <x v="26"/>
    <n v="73120"/>
    <s v="Central"/>
    <s v="OFF-BI-10000977"/>
    <x v="1"/>
    <x v="8"/>
    <x v="982"/>
    <n v="121.6"/>
    <n v="4"/>
    <x v="0"/>
    <n v="55.935999999999993"/>
  </r>
  <r>
    <n v="2525"/>
    <x v="1240"/>
    <x v="1"/>
    <x v="744"/>
    <d v="2012-04-10T00:00:00"/>
    <x v="1"/>
    <x v="627"/>
    <s v="Thomas Thornton"/>
    <x v="0"/>
    <s v="United States"/>
    <s v="Houston"/>
    <x v="5"/>
    <n v="77041"/>
    <s v="Central"/>
    <s v="OFF-AR-10004078"/>
    <x v="1"/>
    <x v="6"/>
    <x v="507"/>
    <n v="42.047999999999995"/>
    <n v="9"/>
    <x v="2"/>
    <n v="5.2559999999999985"/>
  </r>
  <r>
    <n v="2526"/>
    <x v="1240"/>
    <x v="1"/>
    <x v="744"/>
    <d v="2012-04-10T00:00:00"/>
    <x v="1"/>
    <x v="627"/>
    <s v="Thomas Thornton"/>
    <x v="0"/>
    <s v="United States"/>
    <s v="Houston"/>
    <x v="5"/>
    <n v="77041"/>
    <s v="Central"/>
    <s v="TEC-AC-10002550"/>
    <x v="2"/>
    <x v="11"/>
    <x v="1342"/>
    <n v="25.488"/>
    <n v="2"/>
    <x v="2"/>
    <n v="4.4603999999999999"/>
  </r>
  <r>
    <n v="2527"/>
    <x v="1240"/>
    <x v="1"/>
    <x v="744"/>
    <d v="2012-04-10T00:00:00"/>
    <x v="1"/>
    <x v="627"/>
    <s v="Thomas Thornton"/>
    <x v="0"/>
    <s v="United States"/>
    <s v="Houston"/>
    <x v="5"/>
    <n v="77041"/>
    <s v="Central"/>
    <s v="OFF-BI-10004965"/>
    <x v="1"/>
    <x v="8"/>
    <x v="1005"/>
    <n v="6.8999999999999986"/>
    <n v="3"/>
    <x v="3"/>
    <n v="-12.075000000000003"/>
  </r>
  <r>
    <n v="2528"/>
    <x v="1240"/>
    <x v="1"/>
    <x v="744"/>
    <d v="2012-04-10T00:00:00"/>
    <x v="1"/>
    <x v="627"/>
    <s v="Thomas Thornton"/>
    <x v="0"/>
    <s v="United States"/>
    <s v="Houston"/>
    <x v="5"/>
    <n v="77041"/>
    <s v="Central"/>
    <s v="OFF-BI-10004209"/>
    <x v="1"/>
    <x v="8"/>
    <x v="1206"/>
    <n v="9.6479999999999961"/>
    <n v="6"/>
    <x v="3"/>
    <n v="-16.884"/>
  </r>
  <r>
    <n v="2529"/>
    <x v="1240"/>
    <x v="1"/>
    <x v="744"/>
    <d v="2012-04-10T00:00:00"/>
    <x v="1"/>
    <x v="627"/>
    <s v="Thomas Thornton"/>
    <x v="0"/>
    <s v="United States"/>
    <s v="Houston"/>
    <x v="5"/>
    <n v="77041"/>
    <s v="Central"/>
    <s v="OFF-PA-10001526"/>
    <x v="1"/>
    <x v="10"/>
    <x v="1030"/>
    <n v="7.9680000000000009"/>
    <n v="2"/>
    <x v="2"/>
    <n v="2.8884000000000007"/>
  </r>
  <r>
    <n v="2530"/>
    <x v="1241"/>
    <x v="2"/>
    <x v="745"/>
    <d v="2011-10-29T00:00:00"/>
    <x v="1"/>
    <x v="626"/>
    <s v="Daniel Byrd"/>
    <x v="2"/>
    <s v="United States"/>
    <s v="Fort Lauderdale"/>
    <x v="2"/>
    <n v="33311"/>
    <s v="South"/>
    <s v="OFF-PA-10000788"/>
    <x v="1"/>
    <x v="10"/>
    <x v="731"/>
    <n v="10.368000000000002"/>
    <n v="2"/>
    <x v="2"/>
    <n v="3.6288"/>
  </r>
  <r>
    <n v="2531"/>
    <x v="1242"/>
    <x v="2"/>
    <x v="654"/>
    <d v="2011-08-21T00:00:00"/>
    <x v="1"/>
    <x v="137"/>
    <s v="Don Jones"/>
    <x v="1"/>
    <s v="United States"/>
    <s v="Little Rock"/>
    <x v="36"/>
    <n v="72209"/>
    <s v="South"/>
    <s v="OFF-PA-10000595"/>
    <x v="1"/>
    <x v="10"/>
    <x v="1117"/>
    <n v="114.2"/>
    <n v="5"/>
    <x v="0"/>
    <n v="52.531999999999996"/>
  </r>
  <r>
    <n v="2532"/>
    <x v="1242"/>
    <x v="2"/>
    <x v="654"/>
    <d v="2011-08-21T00:00:00"/>
    <x v="1"/>
    <x v="137"/>
    <s v="Don Jones"/>
    <x v="1"/>
    <s v="United States"/>
    <s v="Little Rock"/>
    <x v="36"/>
    <n v="72209"/>
    <s v="South"/>
    <s v="OFF-BI-10000829"/>
    <x v="1"/>
    <x v="8"/>
    <x v="304"/>
    <n v="17.96"/>
    <n v="4"/>
    <x v="0"/>
    <n v="8.2615999999999996"/>
  </r>
  <r>
    <n v="2533"/>
    <x v="1242"/>
    <x v="2"/>
    <x v="654"/>
    <d v="2011-08-21T00:00:00"/>
    <x v="1"/>
    <x v="137"/>
    <s v="Don Jones"/>
    <x v="1"/>
    <s v="United States"/>
    <s v="Little Rock"/>
    <x v="36"/>
    <n v="72209"/>
    <s v="South"/>
    <s v="OFF-FA-10002676"/>
    <x v="1"/>
    <x v="13"/>
    <x v="1069"/>
    <n v="12.67"/>
    <n v="7"/>
    <x v="0"/>
    <n v="4.5611999999999995"/>
  </r>
  <r>
    <n v="2534"/>
    <x v="1242"/>
    <x v="2"/>
    <x v="654"/>
    <d v="2011-08-21T00:00:00"/>
    <x v="1"/>
    <x v="137"/>
    <s v="Don Jones"/>
    <x v="1"/>
    <s v="United States"/>
    <s v="Little Rock"/>
    <x v="36"/>
    <n v="72209"/>
    <s v="South"/>
    <s v="TEC-AC-10000844"/>
    <x v="2"/>
    <x v="11"/>
    <x v="106"/>
    <n v="339.96"/>
    <n v="4"/>
    <x v="0"/>
    <n v="122.38559999999998"/>
  </r>
  <r>
    <n v="2535"/>
    <x v="1243"/>
    <x v="3"/>
    <x v="733"/>
    <d v="2014-08-19T00:00:00"/>
    <x v="0"/>
    <x v="393"/>
    <s v="Dionis Lloyd"/>
    <x v="1"/>
    <s v="United States"/>
    <s v="Philadelphia"/>
    <x v="9"/>
    <n v="19120"/>
    <s v="East"/>
    <s v="OFF-ST-10004459"/>
    <x v="1"/>
    <x v="4"/>
    <x v="454"/>
    <n v="1801.6320000000001"/>
    <n v="6"/>
    <x v="2"/>
    <n v="-337.80600000000004"/>
  </r>
  <r>
    <n v="2536"/>
    <x v="1244"/>
    <x v="1"/>
    <x v="684"/>
    <d v="2012-09-08T00:00:00"/>
    <x v="2"/>
    <x v="628"/>
    <s v="Lori Olson"/>
    <x v="1"/>
    <s v="United States"/>
    <s v="La Quinta"/>
    <x v="1"/>
    <n v="92253"/>
    <s v="West"/>
    <s v="TEC-AC-10003499"/>
    <x v="2"/>
    <x v="11"/>
    <x v="103"/>
    <n v="46.32"/>
    <n v="4"/>
    <x v="0"/>
    <n v="18.064800000000002"/>
  </r>
  <r>
    <n v="2537"/>
    <x v="1245"/>
    <x v="1"/>
    <x v="746"/>
    <d v="2012-01-29T00:00:00"/>
    <x v="0"/>
    <x v="277"/>
    <s v="Seth Vernon"/>
    <x v="0"/>
    <s v="United States"/>
    <s v="Cleveland"/>
    <x v="24"/>
    <n v="44105"/>
    <s v="East"/>
    <s v="FUR-CH-10000513"/>
    <x v="0"/>
    <x v="1"/>
    <x v="70"/>
    <n v="181.98599999999999"/>
    <n v="2"/>
    <x v="4"/>
    <n v="-54.595799999999997"/>
  </r>
  <r>
    <n v="2538"/>
    <x v="1245"/>
    <x v="1"/>
    <x v="746"/>
    <d v="2012-01-29T00:00:00"/>
    <x v="0"/>
    <x v="277"/>
    <s v="Seth Vernon"/>
    <x v="0"/>
    <s v="United States"/>
    <s v="Cleveland"/>
    <x v="24"/>
    <n v="44105"/>
    <s v="East"/>
    <s v="TEC-PH-10000895"/>
    <x v="2"/>
    <x v="7"/>
    <x v="1128"/>
    <n v="431.976"/>
    <n v="4"/>
    <x v="10"/>
    <n v="-100.7944"/>
  </r>
  <r>
    <n v="2539"/>
    <x v="1245"/>
    <x v="1"/>
    <x v="746"/>
    <d v="2012-01-29T00:00:00"/>
    <x v="0"/>
    <x v="277"/>
    <s v="Seth Vernon"/>
    <x v="0"/>
    <s v="United States"/>
    <s v="Cleveland"/>
    <x v="24"/>
    <n v="44105"/>
    <s v="East"/>
    <s v="TEC-PH-10002555"/>
    <x v="2"/>
    <x v="7"/>
    <x v="1343"/>
    <n v="155.36999999999998"/>
    <n v="1"/>
    <x v="10"/>
    <n v="-36.253"/>
  </r>
  <r>
    <n v="2540"/>
    <x v="1246"/>
    <x v="1"/>
    <x v="747"/>
    <d v="2012-07-16T00:00:00"/>
    <x v="3"/>
    <x v="613"/>
    <s v="Eleni McCrary"/>
    <x v="1"/>
    <s v="United States"/>
    <s v="San Francisco"/>
    <x v="1"/>
    <n v="94122"/>
    <s v="West"/>
    <s v="FUR-CH-10003312"/>
    <x v="0"/>
    <x v="1"/>
    <x v="296"/>
    <n v="1348.7040000000002"/>
    <n v="6"/>
    <x v="2"/>
    <n v="-219.16440000000023"/>
  </r>
  <r>
    <n v="2541"/>
    <x v="1246"/>
    <x v="1"/>
    <x v="747"/>
    <d v="2012-07-16T00:00:00"/>
    <x v="3"/>
    <x v="613"/>
    <s v="Eleni McCrary"/>
    <x v="1"/>
    <s v="United States"/>
    <s v="San Francisco"/>
    <x v="1"/>
    <n v="94122"/>
    <s v="West"/>
    <s v="FUR-CH-10004086"/>
    <x v="0"/>
    <x v="1"/>
    <x v="281"/>
    <n v="700.15200000000004"/>
    <n v="3"/>
    <x v="2"/>
    <n v="78.767099999999971"/>
  </r>
  <r>
    <n v="2542"/>
    <x v="1247"/>
    <x v="0"/>
    <x v="567"/>
    <d v="2013-05-05T00:00:00"/>
    <x v="1"/>
    <x v="629"/>
    <s v="Ken Dana"/>
    <x v="1"/>
    <s v="United States"/>
    <s v="Scottsdale"/>
    <x v="16"/>
    <n v="85254"/>
    <s v="West"/>
    <s v="FUR-FU-10002759"/>
    <x v="0"/>
    <x v="5"/>
    <x v="555"/>
    <n v="111.88800000000001"/>
    <n v="7"/>
    <x v="2"/>
    <n v="22.377600000000001"/>
  </r>
  <r>
    <n v="2543"/>
    <x v="1248"/>
    <x v="2"/>
    <x v="467"/>
    <d v="2011-10-01T00:00:00"/>
    <x v="0"/>
    <x v="630"/>
    <s v="Nicole Brennan"/>
    <x v="1"/>
    <s v="United States"/>
    <s v="Philadelphia"/>
    <x v="9"/>
    <n v="19134"/>
    <s v="East"/>
    <s v="OFF-AP-10002191"/>
    <x v="1"/>
    <x v="9"/>
    <x v="800"/>
    <n v="143.952"/>
    <n v="3"/>
    <x v="2"/>
    <n v="14.39520000000001"/>
  </r>
  <r>
    <n v="2544"/>
    <x v="1249"/>
    <x v="0"/>
    <x v="162"/>
    <d v="2013-09-15T00:00:00"/>
    <x v="1"/>
    <x v="399"/>
    <s v="Anne Pryor"/>
    <x v="2"/>
    <s v="United States"/>
    <s v="Malden"/>
    <x v="31"/>
    <n v="2148"/>
    <s v="East"/>
    <s v="FUR-BO-10003450"/>
    <x v="0"/>
    <x v="0"/>
    <x v="1344"/>
    <n v="173.94"/>
    <n v="3"/>
    <x v="0"/>
    <n v="13.915199999999992"/>
  </r>
  <r>
    <n v="2545"/>
    <x v="1249"/>
    <x v="0"/>
    <x v="162"/>
    <d v="2013-09-15T00:00:00"/>
    <x v="1"/>
    <x v="399"/>
    <s v="Anne Pryor"/>
    <x v="2"/>
    <s v="United States"/>
    <s v="Malden"/>
    <x v="31"/>
    <n v="2148"/>
    <s v="East"/>
    <s v="OFF-LA-10000248"/>
    <x v="1"/>
    <x v="2"/>
    <x v="1212"/>
    <n v="14.76"/>
    <n v="4"/>
    <x v="0"/>
    <n v="6.9371999999999998"/>
  </r>
  <r>
    <n v="2546"/>
    <x v="1250"/>
    <x v="3"/>
    <x v="513"/>
    <d v="2014-04-21T00:00:00"/>
    <x v="1"/>
    <x v="32"/>
    <s v="Joel Eaton"/>
    <x v="0"/>
    <s v="United States"/>
    <s v="San Jose"/>
    <x v="1"/>
    <n v="95123"/>
    <s v="West"/>
    <s v="OFF-ST-10004804"/>
    <x v="1"/>
    <x v="4"/>
    <x v="230"/>
    <n v="205.92"/>
    <n v="4"/>
    <x v="0"/>
    <n v="2.0592000000000041"/>
  </r>
  <r>
    <n v="2547"/>
    <x v="1250"/>
    <x v="3"/>
    <x v="513"/>
    <d v="2014-04-21T00:00:00"/>
    <x v="1"/>
    <x v="32"/>
    <s v="Joel Eaton"/>
    <x v="0"/>
    <s v="United States"/>
    <s v="San Jose"/>
    <x v="1"/>
    <n v="95123"/>
    <s v="West"/>
    <s v="FUR-BO-10001337"/>
    <x v="0"/>
    <x v="0"/>
    <x v="425"/>
    <n v="102.833"/>
    <n v="1"/>
    <x v="11"/>
    <n v="-6.0489999999999995"/>
  </r>
  <r>
    <n v="2548"/>
    <x v="1251"/>
    <x v="1"/>
    <x v="748"/>
    <d v="2012-08-22T00:00:00"/>
    <x v="1"/>
    <x v="622"/>
    <s v="John Murray"/>
    <x v="0"/>
    <s v="United States"/>
    <s v="Phoenix"/>
    <x v="16"/>
    <n v="85023"/>
    <s v="West"/>
    <s v="OFF-AR-10002255"/>
    <x v="1"/>
    <x v="6"/>
    <x v="814"/>
    <n v="2.3039999999999998"/>
    <n v="1"/>
    <x v="2"/>
    <n v="0.25919999999999999"/>
  </r>
  <r>
    <n v="2549"/>
    <x v="1251"/>
    <x v="1"/>
    <x v="748"/>
    <d v="2012-08-22T00:00:00"/>
    <x v="1"/>
    <x v="622"/>
    <s v="John Murray"/>
    <x v="0"/>
    <s v="United States"/>
    <s v="Phoenix"/>
    <x v="16"/>
    <n v="85023"/>
    <s v="West"/>
    <s v="TEC-PH-10002624"/>
    <x v="2"/>
    <x v="7"/>
    <x v="1126"/>
    <n v="1879.96"/>
    <n v="5"/>
    <x v="2"/>
    <n v="211.49549999999977"/>
  </r>
  <r>
    <n v="2550"/>
    <x v="1251"/>
    <x v="1"/>
    <x v="748"/>
    <d v="2012-08-22T00:00:00"/>
    <x v="1"/>
    <x v="622"/>
    <s v="John Murray"/>
    <x v="0"/>
    <s v="United States"/>
    <s v="Phoenix"/>
    <x v="16"/>
    <n v="85023"/>
    <s v="West"/>
    <s v="OFF-PA-10001878"/>
    <x v="1"/>
    <x v="10"/>
    <x v="1161"/>
    <n v="313.024"/>
    <n v="8"/>
    <x v="2"/>
    <n v="105.64559999999997"/>
  </r>
  <r>
    <n v="2551"/>
    <x v="1251"/>
    <x v="1"/>
    <x v="748"/>
    <d v="2012-08-22T00:00:00"/>
    <x v="1"/>
    <x v="622"/>
    <s v="John Murray"/>
    <x v="0"/>
    <s v="United States"/>
    <s v="Phoenix"/>
    <x v="16"/>
    <n v="85023"/>
    <s v="West"/>
    <s v="OFF-LA-10000452"/>
    <x v="1"/>
    <x v="2"/>
    <x v="804"/>
    <n v="5.04"/>
    <n v="2"/>
    <x v="2"/>
    <n v="1.764"/>
  </r>
  <r>
    <n v="2552"/>
    <x v="1252"/>
    <x v="3"/>
    <x v="123"/>
    <d v="2014-11-24T00:00:00"/>
    <x v="1"/>
    <x v="455"/>
    <s v="Adrian Barton"/>
    <x v="0"/>
    <s v="United States"/>
    <s v="Henderson"/>
    <x v="0"/>
    <n v="42420"/>
    <s v="South"/>
    <s v="FUR-FU-10004665"/>
    <x v="0"/>
    <x v="5"/>
    <x v="1345"/>
    <n v="821.87999999999988"/>
    <n v="6"/>
    <x v="0"/>
    <n v="213.68880000000001"/>
  </r>
  <r>
    <n v="2553"/>
    <x v="1252"/>
    <x v="3"/>
    <x v="123"/>
    <d v="2014-11-24T00:00:00"/>
    <x v="1"/>
    <x v="455"/>
    <s v="Adrian Barton"/>
    <x v="0"/>
    <s v="United States"/>
    <s v="Henderson"/>
    <x v="0"/>
    <n v="42420"/>
    <s v="South"/>
    <s v="OFF-BI-10000088"/>
    <x v="1"/>
    <x v="8"/>
    <x v="1025"/>
    <n v="21.96"/>
    <n v="2"/>
    <x v="0"/>
    <n v="10.760400000000001"/>
  </r>
  <r>
    <n v="2554"/>
    <x v="1253"/>
    <x v="0"/>
    <x v="749"/>
    <d v="2013-09-19T00:00:00"/>
    <x v="1"/>
    <x v="43"/>
    <s v="Parhena Norris"/>
    <x v="2"/>
    <s v="United States"/>
    <s v="Columbia"/>
    <x v="20"/>
    <n v="29203"/>
    <s v="South"/>
    <s v="OFF-PA-10000029"/>
    <x v="1"/>
    <x v="10"/>
    <x v="803"/>
    <n v="25.92"/>
    <n v="4"/>
    <x v="0"/>
    <n v="12.441600000000001"/>
  </r>
  <r>
    <n v="2555"/>
    <x v="1254"/>
    <x v="0"/>
    <x v="243"/>
    <d v="2013-08-21T00:00:00"/>
    <x v="1"/>
    <x v="547"/>
    <s v="John Castell"/>
    <x v="0"/>
    <s v="United States"/>
    <s v="Tallahassee"/>
    <x v="2"/>
    <n v="32303"/>
    <s v="South"/>
    <s v="TEC-PH-10000369"/>
    <x v="2"/>
    <x v="7"/>
    <x v="1346"/>
    <n v="705.54399999999998"/>
    <n v="7"/>
    <x v="2"/>
    <n v="70.554400000000072"/>
  </r>
  <r>
    <n v="2556"/>
    <x v="1255"/>
    <x v="1"/>
    <x v="120"/>
    <d v="2012-09-30T00:00:00"/>
    <x v="1"/>
    <x v="58"/>
    <s v="Philip Fox"/>
    <x v="0"/>
    <s v="United States"/>
    <s v="New York City"/>
    <x v="15"/>
    <n v="10035"/>
    <s v="East"/>
    <s v="TEC-AC-10001590"/>
    <x v="2"/>
    <x v="11"/>
    <x v="1347"/>
    <n v="50"/>
    <n v="2"/>
    <x v="0"/>
    <n v="12"/>
  </r>
  <r>
    <n v="2557"/>
    <x v="1256"/>
    <x v="0"/>
    <x v="750"/>
    <d v="2013-10-15T00:00:00"/>
    <x v="1"/>
    <x v="308"/>
    <s v="Bart Watters"/>
    <x v="1"/>
    <s v="United States"/>
    <s v="Houston"/>
    <x v="5"/>
    <n v="77070"/>
    <s v="Central"/>
    <s v="FUR-FU-10004909"/>
    <x v="0"/>
    <x v="5"/>
    <x v="1348"/>
    <n v="51.712000000000003"/>
    <n v="8"/>
    <x v="7"/>
    <n v="-32.320000000000007"/>
  </r>
  <r>
    <n v="2558"/>
    <x v="1257"/>
    <x v="1"/>
    <x v="539"/>
    <d v="2012-03-30T00:00:00"/>
    <x v="1"/>
    <x v="130"/>
    <s v="Ben Peterman"/>
    <x v="1"/>
    <s v="United States"/>
    <s v="Coral Springs"/>
    <x v="2"/>
    <n v="33065"/>
    <s v="South"/>
    <s v="OFF-AP-10002287"/>
    <x v="1"/>
    <x v="9"/>
    <x v="1274"/>
    <n v="6.9920000000000009"/>
    <n v="2"/>
    <x v="2"/>
    <n v="0.52439999999999998"/>
  </r>
  <r>
    <n v="2559"/>
    <x v="1258"/>
    <x v="1"/>
    <x v="70"/>
    <d v="2012-06-04T00:00:00"/>
    <x v="1"/>
    <x v="612"/>
    <s v="Tamara Manning"/>
    <x v="0"/>
    <s v="United States"/>
    <s v="Orem"/>
    <x v="7"/>
    <n v="84057"/>
    <s v="West"/>
    <s v="FUR-BO-10004357"/>
    <x v="0"/>
    <x v="0"/>
    <x v="1349"/>
    <n v="1406.86"/>
    <n v="7"/>
    <x v="0"/>
    <n v="140.68599999999989"/>
  </r>
  <r>
    <n v="2560"/>
    <x v="1258"/>
    <x v="1"/>
    <x v="70"/>
    <d v="2012-06-04T00:00:00"/>
    <x v="1"/>
    <x v="612"/>
    <s v="Tamara Manning"/>
    <x v="0"/>
    <s v="United States"/>
    <s v="Orem"/>
    <x v="7"/>
    <n v="84057"/>
    <s v="West"/>
    <s v="OFF-LA-10003766"/>
    <x v="1"/>
    <x v="2"/>
    <x v="360"/>
    <n v="15.75"/>
    <n v="5"/>
    <x v="0"/>
    <n v="7.5600000000000005"/>
  </r>
  <r>
    <n v="2561"/>
    <x v="1258"/>
    <x v="1"/>
    <x v="70"/>
    <d v="2012-06-04T00:00:00"/>
    <x v="1"/>
    <x v="612"/>
    <s v="Tamara Manning"/>
    <x v="0"/>
    <s v="United States"/>
    <s v="Orem"/>
    <x v="7"/>
    <n v="84057"/>
    <s v="West"/>
    <s v="OFF-ST-10000046"/>
    <x v="1"/>
    <x v="4"/>
    <x v="757"/>
    <n v="323.10000000000002"/>
    <n v="2"/>
    <x v="0"/>
    <n v="61.38900000000001"/>
  </r>
  <r>
    <n v="2562"/>
    <x v="1259"/>
    <x v="1"/>
    <x v="707"/>
    <d v="2012-12-31T00:00:00"/>
    <x v="1"/>
    <x v="93"/>
    <s v="Maria Bertelson"/>
    <x v="0"/>
    <s v="United States"/>
    <s v="Nashville"/>
    <x v="18"/>
    <n v="37211"/>
    <s v="South"/>
    <s v="OFF-LA-10003190"/>
    <x v="1"/>
    <x v="2"/>
    <x v="1163"/>
    <n v="9.2159999999999993"/>
    <n v="4"/>
    <x v="2"/>
    <n v="3.3408000000000002"/>
  </r>
  <r>
    <n v="2563"/>
    <x v="1259"/>
    <x v="1"/>
    <x v="707"/>
    <d v="2012-12-31T00:00:00"/>
    <x v="1"/>
    <x v="93"/>
    <s v="Maria Bertelson"/>
    <x v="0"/>
    <s v="United States"/>
    <s v="Nashville"/>
    <x v="18"/>
    <n v="37211"/>
    <s v="South"/>
    <s v="OFF-PA-10002787"/>
    <x v="1"/>
    <x v="10"/>
    <x v="1267"/>
    <n v="10.368000000000002"/>
    <n v="2"/>
    <x v="2"/>
    <n v="3.6288"/>
  </r>
  <r>
    <n v="2564"/>
    <x v="1260"/>
    <x v="1"/>
    <x v="751"/>
    <d v="2012-03-22T00:00:00"/>
    <x v="0"/>
    <x v="403"/>
    <s v="Harold Ryan"/>
    <x v="1"/>
    <s v="United States"/>
    <s v="New York City"/>
    <x v="15"/>
    <n v="10009"/>
    <s v="East"/>
    <s v="TEC-AC-10000387"/>
    <x v="2"/>
    <x v="11"/>
    <x v="1350"/>
    <n v="15.02"/>
    <n v="1"/>
    <x v="0"/>
    <n v="2.7035999999999998"/>
  </r>
  <r>
    <n v="2565"/>
    <x v="1260"/>
    <x v="1"/>
    <x v="751"/>
    <d v="2012-03-22T00:00:00"/>
    <x v="0"/>
    <x v="403"/>
    <s v="Harold Ryan"/>
    <x v="1"/>
    <s v="United States"/>
    <s v="New York City"/>
    <x v="15"/>
    <n v="10009"/>
    <s v="East"/>
    <s v="OFF-ST-10001291"/>
    <x v="1"/>
    <x v="4"/>
    <x v="1017"/>
    <n v="33.82"/>
    <n v="2"/>
    <x v="0"/>
    <n v="9.1313999999999993"/>
  </r>
  <r>
    <n v="2566"/>
    <x v="1261"/>
    <x v="3"/>
    <x v="202"/>
    <d v="2014-12-25T00:00:00"/>
    <x v="2"/>
    <x v="631"/>
    <s v="Brian Derr"/>
    <x v="0"/>
    <s v="United States"/>
    <s v="Bowling Green"/>
    <x v="0"/>
    <n v="42104"/>
    <s v="South"/>
    <s v="TEC-AC-10003116"/>
    <x v="2"/>
    <x v="11"/>
    <x v="920"/>
    <n v="71"/>
    <n v="4"/>
    <x v="0"/>
    <n v="27.689999999999998"/>
  </r>
  <r>
    <n v="2567"/>
    <x v="1262"/>
    <x v="3"/>
    <x v="752"/>
    <d v="2014-11-04T00:00:00"/>
    <x v="0"/>
    <x v="227"/>
    <s v="Sarah Foster"/>
    <x v="0"/>
    <s v="United States"/>
    <s v="Bellingham"/>
    <x v="4"/>
    <n v="98226"/>
    <s v="West"/>
    <s v="OFF-BI-10001308"/>
    <x v="1"/>
    <x v="8"/>
    <x v="1351"/>
    <n v="25.120000000000005"/>
    <n v="5"/>
    <x v="2"/>
    <n v="7.8499999999999979"/>
  </r>
  <r>
    <n v="2568"/>
    <x v="1262"/>
    <x v="3"/>
    <x v="752"/>
    <d v="2014-11-04T00:00:00"/>
    <x v="0"/>
    <x v="227"/>
    <s v="Sarah Foster"/>
    <x v="0"/>
    <s v="United States"/>
    <s v="Bellingham"/>
    <x v="4"/>
    <n v="98226"/>
    <s v="West"/>
    <s v="FUR-TA-10003954"/>
    <x v="0"/>
    <x v="3"/>
    <x v="1208"/>
    <n v="2665.62"/>
    <n v="9"/>
    <x v="0"/>
    <n v="239.90580000000011"/>
  </r>
  <r>
    <n v="2569"/>
    <x v="1263"/>
    <x v="3"/>
    <x v="210"/>
    <d v="2014-09-12T00:00:00"/>
    <x v="1"/>
    <x v="407"/>
    <s v="Stefania Perrino"/>
    <x v="1"/>
    <s v="United States"/>
    <s v="New York City"/>
    <x v="15"/>
    <n v="10011"/>
    <s v="East"/>
    <s v="OFF-ST-10003282"/>
    <x v="1"/>
    <x v="4"/>
    <x v="42"/>
    <n v="478.08"/>
    <n v="8"/>
    <x v="0"/>
    <n v="133.86240000000004"/>
  </r>
  <r>
    <n v="2570"/>
    <x v="1264"/>
    <x v="3"/>
    <x v="753"/>
    <d v="2014-12-28T00:00:00"/>
    <x v="3"/>
    <x v="112"/>
    <s v="Dan Reichenbach"/>
    <x v="1"/>
    <s v="United States"/>
    <s v="Newark"/>
    <x v="24"/>
    <n v="43055"/>
    <s v="East"/>
    <s v="TEC-PH-10000576"/>
    <x v="2"/>
    <x v="7"/>
    <x v="807"/>
    <n v="164.38800000000001"/>
    <n v="2"/>
    <x v="10"/>
    <n v="-35.617400000000004"/>
  </r>
  <r>
    <n v="2571"/>
    <x v="1264"/>
    <x v="3"/>
    <x v="753"/>
    <d v="2014-12-28T00:00:00"/>
    <x v="3"/>
    <x v="112"/>
    <s v="Dan Reichenbach"/>
    <x v="1"/>
    <s v="United States"/>
    <s v="Newark"/>
    <x v="24"/>
    <n v="43055"/>
    <s v="East"/>
    <s v="OFF-AR-10004441"/>
    <x v="1"/>
    <x v="6"/>
    <x v="153"/>
    <n v="13.247999999999999"/>
    <n v="4"/>
    <x v="2"/>
    <n v="3.6431999999999998"/>
  </r>
  <r>
    <n v="2572"/>
    <x v="1265"/>
    <x v="3"/>
    <x v="11"/>
    <d v="2014-07-22T00:00:00"/>
    <x v="1"/>
    <x v="91"/>
    <s v="Valerie Mitchum"/>
    <x v="2"/>
    <s v="United States"/>
    <s v="Woodstock"/>
    <x v="10"/>
    <n v="60098"/>
    <s v="Central"/>
    <s v="OFF-AR-10003759"/>
    <x v="1"/>
    <x v="6"/>
    <x v="838"/>
    <n v="2.9120000000000004"/>
    <n v="2"/>
    <x v="2"/>
    <n v="0.90999999999999981"/>
  </r>
  <r>
    <n v="2573"/>
    <x v="1266"/>
    <x v="0"/>
    <x v="399"/>
    <d v="2013-08-16T00:00:00"/>
    <x v="0"/>
    <x v="632"/>
    <s v="Chris McAfee"/>
    <x v="0"/>
    <s v="United States"/>
    <s v="Carrollton"/>
    <x v="5"/>
    <n v="75007"/>
    <s v="Central"/>
    <s v="TEC-AC-10004145"/>
    <x v="2"/>
    <x v="11"/>
    <x v="1264"/>
    <n v="1399.9440000000002"/>
    <n v="7"/>
    <x v="2"/>
    <n v="52.497900000000016"/>
  </r>
  <r>
    <n v="2574"/>
    <x v="1267"/>
    <x v="3"/>
    <x v="362"/>
    <d v="2014-07-15T00:00:00"/>
    <x v="1"/>
    <x v="598"/>
    <s v="Sean Miller"/>
    <x v="2"/>
    <s v="United States"/>
    <s v="Lafayette"/>
    <x v="14"/>
    <n v="47905"/>
    <s v="Central"/>
    <s v="FUR-FU-10000293"/>
    <x v="0"/>
    <x v="5"/>
    <x v="783"/>
    <n v="526.45000000000005"/>
    <n v="5"/>
    <x v="0"/>
    <n v="31.586999999999961"/>
  </r>
  <r>
    <n v="2575"/>
    <x v="1268"/>
    <x v="2"/>
    <x v="754"/>
    <d v="2011-11-27T00:00:00"/>
    <x v="1"/>
    <x v="19"/>
    <s v="Ruben Ausman"/>
    <x v="1"/>
    <s v="United States"/>
    <s v="Columbus"/>
    <x v="32"/>
    <n v="31907"/>
    <s v="South"/>
    <s v="OFF-EN-10004955"/>
    <x v="1"/>
    <x v="12"/>
    <x v="881"/>
    <n v="16.23"/>
    <n v="3"/>
    <x v="0"/>
    <n v="7.9527000000000001"/>
  </r>
  <r>
    <n v="2576"/>
    <x v="1268"/>
    <x v="2"/>
    <x v="754"/>
    <d v="2011-11-27T00:00:00"/>
    <x v="1"/>
    <x v="19"/>
    <s v="Ruben Ausman"/>
    <x v="1"/>
    <s v="United States"/>
    <s v="Columbus"/>
    <x v="32"/>
    <n v="31907"/>
    <s v="South"/>
    <s v="OFF-BI-10001071"/>
    <x v="1"/>
    <x v="8"/>
    <x v="663"/>
    <n v="319.89999999999998"/>
    <n v="5"/>
    <x v="0"/>
    <n v="156.751"/>
  </r>
  <r>
    <n v="2577"/>
    <x v="1268"/>
    <x v="2"/>
    <x v="754"/>
    <d v="2011-11-27T00:00:00"/>
    <x v="1"/>
    <x v="19"/>
    <s v="Ruben Ausman"/>
    <x v="1"/>
    <s v="United States"/>
    <s v="Columbus"/>
    <x v="32"/>
    <n v="31907"/>
    <s v="South"/>
    <s v="OFF-EN-10001990"/>
    <x v="1"/>
    <x v="12"/>
    <x v="33"/>
    <n v="11.36"/>
    <n v="2"/>
    <x v="0"/>
    <n v="5.3391999999999991"/>
  </r>
  <r>
    <n v="2578"/>
    <x v="1268"/>
    <x v="2"/>
    <x v="754"/>
    <d v="2011-11-27T00:00:00"/>
    <x v="1"/>
    <x v="19"/>
    <s v="Ruben Ausman"/>
    <x v="1"/>
    <s v="United States"/>
    <s v="Columbus"/>
    <x v="32"/>
    <n v="31907"/>
    <s v="South"/>
    <s v="OFF-AP-10002734"/>
    <x v="1"/>
    <x v="9"/>
    <x v="1352"/>
    <n v="675.12"/>
    <n v="3"/>
    <x v="0"/>
    <n v="290.30160000000001"/>
  </r>
  <r>
    <n v="2579"/>
    <x v="1269"/>
    <x v="2"/>
    <x v="755"/>
    <d v="2011-02-01T00:00:00"/>
    <x v="1"/>
    <x v="174"/>
    <s v="Shirley Daniels"/>
    <x v="2"/>
    <s v="United States"/>
    <s v="Alexandria"/>
    <x v="17"/>
    <n v="22304"/>
    <s v="South"/>
    <s v="FUR-FU-10004587"/>
    <x v="0"/>
    <x v="5"/>
    <x v="1353"/>
    <n v="62.820000000000007"/>
    <n v="3"/>
    <x v="0"/>
    <n v="30.7818"/>
  </r>
  <r>
    <n v="2580"/>
    <x v="1269"/>
    <x v="2"/>
    <x v="755"/>
    <d v="2011-02-01T00:00:00"/>
    <x v="1"/>
    <x v="174"/>
    <s v="Shirley Daniels"/>
    <x v="2"/>
    <s v="United States"/>
    <s v="Alexandria"/>
    <x v="17"/>
    <n v="22304"/>
    <s v="South"/>
    <s v="OFF-ST-10004337"/>
    <x v="1"/>
    <x v="4"/>
    <x v="839"/>
    <n v="489.92"/>
    <n v="8"/>
    <x v="0"/>
    <n v="0"/>
  </r>
  <r>
    <n v="2581"/>
    <x v="1269"/>
    <x v="2"/>
    <x v="755"/>
    <d v="2011-02-01T00:00:00"/>
    <x v="1"/>
    <x v="174"/>
    <s v="Shirley Daniels"/>
    <x v="2"/>
    <s v="United States"/>
    <s v="Alexandria"/>
    <x v="17"/>
    <n v="22304"/>
    <s v="South"/>
    <s v="OFF-PA-10003072"/>
    <x v="1"/>
    <x v="10"/>
    <x v="918"/>
    <n v="19.440000000000001"/>
    <n v="3"/>
    <x v="0"/>
    <n v="9.3312000000000008"/>
  </r>
  <r>
    <n v="2582"/>
    <x v="1269"/>
    <x v="2"/>
    <x v="755"/>
    <d v="2011-02-01T00:00:00"/>
    <x v="1"/>
    <x v="174"/>
    <s v="Shirley Daniels"/>
    <x v="2"/>
    <s v="United States"/>
    <s v="Alexandria"/>
    <x v="17"/>
    <n v="22304"/>
    <s v="South"/>
    <s v="OFF-PA-10000380"/>
    <x v="1"/>
    <x v="10"/>
    <x v="1281"/>
    <n v="16.68"/>
    <n v="2"/>
    <x v="0"/>
    <n v="8.34"/>
  </r>
  <r>
    <n v="2583"/>
    <x v="1269"/>
    <x v="2"/>
    <x v="755"/>
    <d v="2011-02-01T00:00:00"/>
    <x v="1"/>
    <x v="174"/>
    <s v="Shirley Daniels"/>
    <x v="2"/>
    <s v="United States"/>
    <s v="Alexandria"/>
    <x v="17"/>
    <n v="22304"/>
    <s v="South"/>
    <s v="TEC-PH-10004833"/>
    <x v="2"/>
    <x v="7"/>
    <x v="1354"/>
    <n v="155.35"/>
    <n v="13"/>
    <x v="0"/>
    <n v="0"/>
  </r>
  <r>
    <n v="2584"/>
    <x v="1269"/>
    <x v="2"/>
    <x v="755"/>
    <d v="2011-02-01T00:00:00"/>
    <x v="1"/>
    <x v="174"/>
    <s v="Shirley Daniels"/>
    <x v="2"/>
    <s v="United States"/>
    <s v="Alexandria"/>
    <x v="17"/>
    <n v="22304"/>
    <s v="South"/>
    <s v="FUR-FU-10001847"/>
    <x v="0"/>
    <x v="5"/>
    <x v="1355"/>
    <n v="12.419999999999998"/>
    <n v="3"/>
    <x v="0"/>
    <n v="4.4711999999999996"/>
  </r>
  <r>
    <n v="2585"/>
    <x v="1269"/>
    <x v="2"/>
    <x v="755"/>
    <d v="2011-02-01T00:00:00"/>
    <x v="1"/>
    <x v="174"/>
    <s v="Shirley Daniels"/>
    <x v="2"/>
    <s v="United States"/>
    <s v="Alexandria"/>
    <x v="17"/>
    <n v="22304"/>
    <s v="South"/>
    <s v="TEC-PH-10002103"/>
    <x v="2"/>
    <x v="7"/>
    <x v="534"/>
    <n v="187.98"/>
    <n v="2"/>
    <x v="0"/>
    <n v="52.634399999999999"/>
  </r>
  <r>
    <n v="2586"/>
    <x v="1270"/>
    <x v="1"/>
    <x v="502"/>
    <d v="2012-11-10T00:00:00"/>
    <x v="1"/>
    <x v="294"/>
    <s v="Chris Selesnick"/>
    <x v="1"/>
    <s v="United States"/>
    <s v="Haltom City"/>
    <x v="5"/>
    <n v="76117"/>
    <s v="Central"/>
    <s v="OFF-EN-10001137"/>
    <x v="1"/>
    <x v="12"/>
    <x v="315"/>
    <n v="6.6080000000000005"/>
    <n v="2"/>
    <x v="2"/>
    <n v="2.1475999999999997"/>
  </r>
  <r>
    <n v="2587"/>
    <x v="1271"/>
    <x v="3"/>
    <x v="160"/>
    <d v="2014-07-07T00:00:00"/>
    <x v="1"/>
    <x v="267"/>
    <s v="Ralph Arnett"/>
    <x v="0"/>
    <s v="United States"/>
    <s v="New York City"/>
    <x v="15"/>
    <n v="10024"/>
    <s v="East"/>
    <s v="OFF-ST-10001476"/>
    <x v="1"/>
    <x v="4"/>
    <x v="827"/>
    <n v="248.57"/>
    <n v="7"/>
    <x v="0"/>
    <n v="67.113900000000015"/>
  </r>
  <r>
    <n v="2588"/>
    <x v="1271"/>
    <x v="3"/>
    <x v="160"/>
    <d v="2014-07-07T00:00:00"/>
    <x v="1"/>
    <x v="267"/>
    <s v="Ralph Arnett"/>
    <x v="0"/>
    <s v="United States"/>
    <s v="New York City"/>
    <x v="15"/>
    <n v="10024"/>
    <s v="East"/>
    <s v="FUR-FU-10002045"/>
    <x v="0"/>
    <x v="5"/>
    <x v="1356"/>
    <n v="22.23"/>
    <n v="1"/>
    <x v="0"/>
    <n v="9.7812000000000019"/>
  </r>
  <r>
    <n v="2589"/>
    <x v="1272"/>
    <x v="0"/>
    <x v="465"/>
    <d v="2013-05-10T00:00:00"/>
    <x v="1"/>
    <x v="593"/>
    <s v="Barry Franz"/>
    <x v="2"/>
    <s v="United States"/>
    <s v="Los Angeles"/>
    <x v="1"/>
    <n v="90004"/>
    <s v="West"/>
    <s v="OFF-ST-10001505"/>
    <x v="1"/>
    <x v="4"/>
    <x v="1174"/>
    <n v="5.98"/>
    <n v="1"/>
    <x v="0"/>
    <n v="1.0165999999999995"/>
  </r>
  <r>
    <n v="2590"/>
    <x v="1272"/>
    <x v="0"/>
    <x v="465"/>
    <d v="2013-05-10T00:00:00"/>
    <x v="1"/>
    <x v="593"/>
    <s v="Barry Franz"/>
    <x v="2"/>
    <s v="United States"/>
    <s v="Los Angeles"/>
    <x v="1"/>
    <n v="90004"/>
    <s v="West"/>
    <s v="TEC-PH-10001433"/>
    <x v="2"/>
    <x v="7"/>
    <x v="237"/>
    <n v="246.16800000000001"/>
    <n v="3"/>
    <x v="2"/>
    <n v="21.539699999999996"/>
  </r>
  <r>
    <n v="2591"/>
    <x v="1273"/>
    <x v="0"/>
    <x v="162"/>
    <d v="2013-09-15T00:00:00"/>
    <x v="1"/>
    <x v="339"/>
    <s v="Sanjit Engle"/>
    <x v="0"/>
    <s v="United States"/>
    <s v="Wheeling"/>
    <x v="10"/>
    <n v="60090"/>
    <s v="Central"/>
    <s v="FUR-FU-10004671"/>
    <x v="0"/>
    <x v="5"/>
    <x v="1357"/>
    <n v="14.136000000000003"/>
    <n v="2"/>
    <x v="7"/>
    <n v="-7.774799999999999"/>
  </r>
  <r>
    <n v="2592"/>
    <x v="1273"/>
    <x v="0"/>
    <x v="162"/>
    <d v="2013-09-15T00:00:00"/>
    <x v="1"/>
    <x v="339"/>
    <s v="Sanjit Engle"/>
    <x v="0"/>
    <s v="United States"/>
    <s v="Wheeling"/>
    <x v="10"/>
    <n v="60090"/>
    <s v="Central"/>
    <s v="FUR-TA-10003569"/>
    <x v="0"/>
    <x v="3"/>
    <x v="1358"/>
    <n v="601.47"/>
    <n v="3"/>
    <x v="5"/>
    <n v="-300.73500000000001"/>
  </r>
  <r>
    <n v="2593"/>
    <x v="1274"/>
    <x v="3"/>
    <x v="221"/>
    <d v="2014-11-27T00:00:00"/>
    <x v="0"/>
    <x v="276"/>
    <s v="Roland Schwarz"/>
    <x v="1"/>
    <s v="United States"/>
    <s v="Summerville"/>
    <x v="20"/>
    <n v="29483"/>
    <s v="South"/>
    <s v="TEC-PH-10002807"/>
    <x v="2"/>
    <x v="7"/>
    <x v="1230"/>
    <n v="79.099999999999994"/>
    <n v="2"/>
    <x v="0"/>
    <n v="39.549999999999997"/>
  </r>
  <r>
    <n v="2594"/>
    <x v="1274"/>
    <x v="3"/>
    <x v="221"/>
    <d v="2014-11-27T00:00:00"/>
    <x v="0"/>
    <x v="276"/>
    <s v="Roland Schwarz"/>
    <x v="1"/>
    <s v="United States"/>
    <s v="Summerville"/>
    <x v="20"/>
    <n v="29483"/>
    <s v="South"/>
    <s v="OFF-BI-10001597"/>
    <x v="1"/>
    <x v="8"/>
    <x v="790"/>
    <n v="327.84"/>
    <n v="8"/>
    <x v="0"/>
    <n v="157.36319999999998"/>
  </r>
  <r>
    <n v="2595"/>
    <x v="1275"/>
    <x v="3"/>
    <x v="726"/>
    <d v="2014-05-18T00:00:00"/>
    <x v="1"/>
    <x v="312"/>
    <s v="Brian Moss"/>
    <x v="1"/>
    <s v="United States"/>
    <s v="Columbus"/>
    <x v="14"/>
    <n v="47201"/>
    <s v="Central"/>
    <s v="OFF-EN-10003296"/>
    <x v="1"/>
    <x v="12"/>
    <x v="229"/>
    <n v="180.96"/>
    <n v="2"/>
    <x v="0"/>
    <n v="81.432000000000002"/>
  </r>
  <r>
    <n v="2596"/>
    <x v="1275"/>
    <x v="3"/>
    <x v="726"/>
    <d v="2014-05-18T00:00:00"/>
    <x v="1"/>
    <x v="312"/>
    <s v="Brian Moss"/>
    <x v="1"/>
    <s v="United States"/>
    <s v="Columbus"/>
    <x v="14"/>
    <n v="47201"/>
    <s v="Central"/>
    <s v="OFF-BI-10004632"/>
    <x v="1"/>
    <x v="8"/>
    <x v="564"/>
    <n v="914.97"/>
    <n v="3"/>
    <x v="0"/>
    <n v="411.73649999999998"/>
  </r>
  <r>
    <n v="2597"/>
    <x v="1275"/>
    <x v="3"/>
    <x v="726"/>
    <d v="2014-05-18T00:00:00"/>
    <x v="1"/>
    <x v="312"/>
    <s v="Brian Moss"/>
    <x v="1"/>
    <s v="United States"/>
    <s v="Columbus"/>
    <x v="14"/>
    <n v="47201"/>
    <s v="Central"/>
    <s v="TEC-PH-10002310"/>
    <x v="2"/>
    <x v="7"/>
    <x v="1359"/>
    <n v="587.97"/>
    <n v="3"/>
    <x v="0"/>
    <n v="158.75190000000003"/>
  </r>
  <r>
    <n v="2598"/>
    <x v="1275"/>
    <x v="3"/>
    <x v="726"/>
    <d v="2014-05-18T00:00:00"/>
    <x v="1"/>
    <x v="312"/>
    <s v="Brian Moss"/>
    <x v="1"/>
    <s v="United States"/>
    <s v="Columbus"/>
    <x v="14"/>
    <n v="47201"/>
    <s v="Central"/>
    <s v="OFF-ST-10000078"/>
    <x v="1"/>
    <x v="4"/>
    <x v="1218"/>
    <n v="530.34"/>
    <n v="2"/>
    <x v="0"/>
    <n v="95.461199999999963"/>
  </r>
  <r>
    <n v="2599"/>
    <x v="1275"/>
    <x v="3"/>
    <x v="726"/>
    <d v="2014-05-18T00:00:00"/>
    <x v="1"/>
    <x v="312"/>
    <s v="Brian Moss"/>
    <x v="1"/>
    <s v="United States"/>
    <s v="Columbus"/>
    <x v="14"/>
    <n v="47201"/>
    <s v="Central"/>
    <s v="OFF-PA-10001752"/>
    <x v="1"/>
    <x v="10"/>
    <x v="1360"/>
    <n v="14.940000000000001"/>
    <n v="3"/>
    <x v="0"/>
    <n v="7.3206000000000007"/>
  </r>
  <r>
    <n v="2600"/>
    <x v="1276"/>
    <x v="3"/>
    <x v="756"/>
    <d v="2014-04-30T00:00:00"/>
    <x v="1"/>
    <x v="85"/>
    <s v="Sally Knutson"/>
    <x v="0"/>
    <s v="United States"/>
    <s v="New York City"/>
    <x v="15"/>
    <n v="10024"/>
    <s v="East"/>
    <s v="OFF-AP-10000026"/>
    <x v="1"/>
    <x v="9"/>
    <x v="1282"/>
    <n v="121.94"/>
    <n v="2"/>
    <x v="0"/>
    <n v="35.362599999999986"/>
  </r>
  <r>
    <n v="2601"/>
    <x v="1276"/>
    <x v="3"/>
    <x v="756"/>
    <d v="2014-04-30T00:00:00"/>
    <x v="1"/>
    <x v="85"/>
    <s v="Sally Knutson"/>
    <x v="0"/>
    <s v="United States"/>
    <s v="New York City"/>
    <x v="15"/>
    <n v="10024"/>
    <s v="East"/>
    <s v="OFF-SU-10002573"/>
    <x v="1"/>
    <x v="14"/>
    <x v="350"/>
    <n v="122.71000000000001"/>
    <n v="7"/>
    <x v="0"/>
    <n v="36.812999999999988"/>
  </r>
  <r>
    <n v="2602"/>
    <x v="1277"/>
    <x v="0"/>
    <x v="30"/>
    <d v="2013-06-05T00:00:00"/>
    <x v="3"/>
    <x v="633"/>
    <s v="Edward Nazzal"/>
    <x v="0"/>
    <s v="United States"/>
    <s v="New York City"/>
    <x v="15"/>
    <n v="10035"/>
    <s v="East"/>
    <s v="OFF-PA-10000349"/>
    <x v="1"/>
    <x v="10"/>
    <x v="33"/>
    <n v="14.940000000000001"/>
    <n v="3"/>
    <x v="0"/>
    <n v="7.0218000000000007"/>
  </r>
  <r>
    <n v="2603"/>
    <x v="1277"/>
    <x v="0"/>
    <x v="30"/>
    <d v="2013-06-05T00:00:00"/>
    <x v="3"/>
    <x v="633"/>
    <s v="Edward Nazzal"/>
    <x v="0"/>
    <s v="United States"/>
    <s v="New York City"/>
    <x v="15"/>
    <n v="10035"/>
    <s v="East"/>
    <s v="TEC-MA-10003356"/>
    <x v="2"/>
    <x v="15"/>
    <x v="1361"/>
    <n v="1349.85"/>
    <n v="3"/>
    <x v="0"/>
    <n v="364.45949999999993"/>
  </r>
  <r>
    <n v="2604"/>
    <x v="1277"/>
    <x v="0"/>
    <x v="30"/>
    <d v="2013-06-05T00:00:00"/>
    <x v="3"/>
    <x v="633"/>
    <s v="Edward Nazzal"/>
    <x v="0"/>
    <s v="United States"/>
    <s v="New York City"/>
    <x v="15"/>
    <n v="10035"/>
    <s v="East"/>
    <s v="FUR-BO-10000362"/>
    <x v="0"/>
    <x v="0"/>
    <x v="1037"/>
    <n v="136.78399999999999"/>
    <n v="1"/>
    <x v="2"/>
    <n v="5.129400000000004"/>
  </r>
  <r>
    <n v="2605"/>
    <x v="1277"/>
    <x v="0"/>
    <x v="30"/>
    <d v="2013-06-05T00:00:00"/>
    <x v="3"/>
    <x v="633"/>
    <s v="Edward Nazzal"/>
    <x v="0"/>
    <s v="United States"/>
    <s v="New York City"/>
    <x v="15"/>
    <n v="10035"/>
    <s v="East"/>
    <s v="FUR-FU-10003878"/>
    <x v="0"/>
    <x v="5"/>
    <x v="671"/>
    <n v="61.12"/>
    <n v="4"/>
    <x v="0"/>
    <n v="20.780799999999999"/>
  </r>
  <r>
    <n v="2606"/>
    <x v="1278"/>
    <x v="2"/>
    <x v="757"/>
    <d v="2011-12-21T00:00:00"/>
    <x v="1"/>
    <x v="634"/>
    <s v="Kean Nguyen"/>
    <x v="1"/>
    <s v="United States"/>
    <s v="Jacksonville"/>
    <x v="2"/>
    <n v="32216"/>
    <s v="South"/>
    <s v="OFF-BI-10000591"/>
    <x v="1"/>
    <x v="8"/>
    <x v="1045"/>
    <n v="1.1670000000000003"/>
    <n v="1"/>
    <x v="6"/>
    <n v="-0.85579999999999989"/>
  </r>
  <r>
    <n v="2607"/>
    <x v="1279"/>
    <x v="0"/>
    <x v="758"/>
    <d v="2013-03-11T00:00:00"/>
    <x v="1"/>
    <x v="450"/>
    <s v="Michael Granlund"/>
    <x v="2"/>
    <s v="United States"/>
    <s v="San Diego"/>
    <x v="1"/>
    <n v="92024"/>
    <s v="West"/>
    <s v="OFF-AR-10003727"/>
    <x v="1"/>
    <x v="6"/>
    <x v="1362"/>
    <n v="16.989999999999998"/>
    <n v="1"/>
    <x v="0"/>
    <n v="4.9270999999999976"/>
  </r>
  <r>
    <n v="2608"/>
    <x v="1280"/>
    <x v="2"/>
    <x v="641"/>
    <d v="2011-11-30T00:00:00"/>
    <x v="1"/>
    <x v="565"/>
    <s v="Matt Collister"/>
    <x v="1"/>
    <s v="United States"/>
    <s v="Arlington"/>
    <x v="5"/>
    <n v="76017"/>
    <s v="Central"/>
    <s v="TEC-AC-10001635"/>
    <x v="2"/>
    <x v="11"/>
    <x v="1363"/>
    <n v="24.672000000000001"/>
    <n v="3"/>
    <x v="2"/>
    <n v="0"/>
  </r>
  <r>
    <n v="2609"/>
    <x v="1280"/>
    <x v="2"/>
    <x v="641"/>
    <d v="2011-11-30T00:00:00"/>
    <x v="1"/>
    <x v="565"/>
    <s v="Matt Collister"/>
    <x v="1"/>
    <s v="United States"/>
    <s v="Arlington"/>
    <x v="5"/>
    <n v="76017"/>
    <s v="Central"/>
    <s v="OFF-LA-10001317"/>
    <x v="1"/>
    <x v="2"/>
    <x v="391"/>
    <n v="2.52"/>
    <n v="1"/>
    <x v="2"/>
    <n v="0.88200000000000001"/>
  </r>
  <r>
    <n v="2610"/>
    <x v="1280"/>
    <x v="2"/>
    <x v="641"/>
    <d v="2011-11-30T00:00:00"/>
    <x v="1"/>
    <x v="565"/>
    <s v="Matt Collister"/>
    <x v="1"/>
    <s v="United States"/>
    <s v="Arlington"/>
    <x v="5"/>
    <n v="76017"/>
    <s v="Central"/>
    <s v="FUR-TA-10000577"/>
    <x v="0"/>
    <x v="3"/>
    <x v="3"/>
    <n v="1218.7349999999997"/>
    <n v="5"/>
    <x v="4"/>
    <n v="-121.87349999999992"/>
  </r>
  <r>
    <n v="2611"/>
    <x v="1280"/>
    <x v="2"/>
    <x v="641"/>
    <d v="2011-11-30T00:00:00"/>
    <x v="1"/>
    <x v="565"/>
    <s v="Matt Collister"/>
    <x v="1"/>
    <s v="United States"/>
    <s v="Arlington"/>
    <x v="5"/>
    <n v="76017"/>
    <s v="Central"/>
    <s v="OFF-LA-10000248"/>
    <x v="1"/>
    <x v="2"/>
    <x v="1212"/>
    <n v="5.9039999999999999"/>
    <n v="2"/>
    <x v="2"/>
    <n v="1.9925999999999999"/>
  </r>
  <r>
    <n v="2612"/>
    <x v="1280"/>
    <x v="2"/>
    <x v="641"/>
    <d v="2011-11-30T00:00:00"/>
    <x v="1"/>
    <x v="565"/>
    <s v="Matt Collister"/>
    <x v="1"/>
    <s v="United States"/>
    <s v="Arlington"/>
    <x v="5"/>
    <n v="76017"/>
    <s v="Central"/>
    <s v="OFF-PA-10000955"/>
    <x v="1"/>
    <x v="10"/>
    <x v="774"/>
    <n v="15.696000000000002"/>
    <n v="3"/>
    <x v="2"/>
    <n v="5.1011999999999995"/>
  </r>
  <r>
    <n v="2613"/>
    <x v="1280"/>
    <x v="2"/>
    <x v="641"/>
    <d v="2011-11-30T00:00:00"/>
    <x v="1"/>
    <x v="565"/>
    <s v="Matt Collister"/>
    <x v="1"/>
    <s v="United States"/>
    <s v="Arlington"/>
    <x v="5"/>
    <n v="76017"/>
    <s v="Central"/>
    <s v="FUR-FU-10000221"/>
    <x v="0"/>
    <x v="5"/>
    <x v="529"/>
    <n v="6.0960000000000001"/>
    <n v="3"/>
    <x v="7"/>
    <n v="-3.9624000000000006"/>
  </r>
  <r>
    <n v="2614"/>
    <x v="1281"/>
    <x v="0"/>
    <x v="236"/>
    <d v="2013-05-06T00:00:00"/>
    <x v="1"/>
    <x v="635"/>
    <s v="Bill Overfelt"/>
    <x v="1"/>
    <s v="United States"/>
    <s v="Los Angeles"/>
    <x v="1"/>
    <n v="90045"/>
    <s v="West"/>
    <s v="FUR-CH-10002304"/>
    <x v="0"/>
    <x v="1"/>
    <x v="782"/>
    <n v="41.568000000000005"/>
    <n v="2"/>
    <x v="2"/>
    <n v="2.5980000000000008"/>
  </r>
  <r>
    <n v="2615"/>
    <x v="1282"/>
    <x v="2"/>
    <x v="759"/>
    <d v="2011-05-03T00:00:00"/>
    <x v="1"/>
    <x v="636"/>
    <s v="Aleksandra Gannaway"/>
    <x v="1"/>
    <s v="United States"/>
    <s v="Los Angeles"/>
    <x v="1"/>
    <n v="90049"/>
    <s v="West"/>
    <s v="FUR-CH-10004886"/>
    <x v="0"/>
    <x v="1"/>
    <x v="366"/>
    <n v="230.28000000000003"/>
    <n v="3"/>
    <x v="2"/>
    <n v="23.027999999999992"/>
  </r>
  <r>
    <n v="2616"/>
    <x v="1282"/>
    <x v="2"/>
    <x v="759"/>
    <d v="2011-05-03T00:00:00"/>
    <x v="1"/>
    <x v="636"/>
    <s v="Aleksandra Gannaway"/>
    <x v="1"/>
    <s v="United States"/>
    <s v="Los Angeles"/>
    <x v="1"/>
    <n v="90049"/>
    <s v="West"/>
    <s v="OFF-BI-10001525"/>
    <x v="1"/>
    <x v="8"/>
    <x v="31"/>
    <n v="18.288"/>
    <n v="6"/>
    <x v="2"/>
    <n v="5.714999999999999"/>
  </r>
  <r>
    <n v="2617"/>
    <x v="1283"/>
    <x v="3"/>
    <x v="719"/>
    <d v="2014-04-06T00:00:00"/>
    <x v="1"/>
    <x v="333"/>
    <s v="Maribeth Schnelling"/>
    <x v="0"/>
    <s v="United States"/>
    <s v="San Francisco"/>
    <x v="1"/>
    <n v="94110"/>
    <s v="West"/>
    <s v="OFF-LA-10003663"/>
    <x v="1"/>
    <x v="2"/>
    <x v="1364"/>
    <n v="5.78"/>
    <n v="2"/>
    <x v="0"/>
    <n v="2.7166000000000001"/>
  </r>
  <r>
    <n v="2618"/>
    <x v="1283"/>
    <x v="3"/>
    <x v="719"/>
    <d v="2014-04-06T00:00:00"/>
    <x v="1"/>
    <x v="333"/>
    <s v="Maribeth Schnelling"/>
    <x v="0"/>
    <s v="United States"/>
    <s v="San Francisco"/>
    <x v="1"/>
    <n v="94110"/>
    <s v="West"/>
    <s v="OFF-BI-10001294"/>
    <x v="1"/>
    <x v="8"/>
    <x v="667"/>
    <n v="121.67999999999999"/>
    <n v="13"/>
    <x v="2"/>
    <n v="38.024999999999977"/>
  </r>
  <r>
    <n v="2619"/>
    <x v="1284"/>
    <x v="3"/>
    <x v="66"/>
    <d v="2014-12-27T00:00:00"/>
    <x v="1"/>
    <x v="487"/>
    <s v="Jim Mitchum"/>
    <x v="1"/>
    <s v="United States"/>
    <s v="Carlsbad"/>
    <x v="27"/>
    <n v="88220"/>
    <s v="West"/>
    <s v="OFF-AR-10000369"/>
    <x v="1"/>
    <x v="6"/>
    <x v="377"/>
    <n v="4.17"/>
    <n v="3"/>
    <x v="0"/>
    <n v="1.0841999999999998"/>
  </r>
  <r>
    <n v="2620"/>
    <x v="1284"/>
    <x v="3"/>
    <x v="66"/>
    <d v="2014-12-27T00:00:00"/>
    <x v="1"/>
    <x v="487"/>
    <s v="Jim Mitchum"/>
    <x v="1"/>
    <s v="United States"/>
    <s v="Carlsbad"/>
    <x v="27"/>
    <n v="88220"/>
    <s v="West"/>
    <s v="TEC-PH-10001300"/>
    <x v="2"/>
    <x v="7"/>
    <x v="1002"/>
    <n v="67.040000000000006"/>
    <n v="4"/>
    <x v="2"/>
    <n v="6.7039999999999971"/>
  </r>
  <r>
    <n v="2621"/>
    <x v="1284"/>
    <x v="3"/>
    <x v="66"/>
    <d v="2014-12-27T00:00:00"/>
    <x v="1"/>
    <x v="487"/>
    <s v="Jim Mitchum"/>
    <x v="1"/>
    <s v="United States"/>
    <s v="Carlsbad"/>
    <x v="27"/>
    <n v="88220"/>
    <s v="West"/>
    <s v="OFF-ST-10000876"/>
    <x v="1"/>
    <x v="4"/>
    <x v="251"/>
    <n v="37.32"/>
    <n v="3"/>
    <x v="0"/>
    <n v="10.4496"/>
  </r>
  <r>
    <n v="2622"/>
    <x v="1284"/>
    <x v="3"/>
    <x v="66"/>
    <d v="2014-12-27T00:00:00"/>
    <x v="1"/>
    <x v="487"/>
    <s v="Jim Mitchum"/>
    <x v="1"/>
    <s v="United States"/>
    <s v="Carlsbad"/>
    <x v="27"/>
    <n v="88220"/>
    <s v="West"/>
    <s v="OFF-LA-10001404"/>
    <x v="1"/>
    <x v="2"/>
    <x v="916"/>
    <n v="18.45"/>
    <n v="5"/>
    <x v="0"/>
    <n v="8.6715"/>
  </r>
  <r>
    <n v="2623"/>
    <x v="1285"/>
    <x v="2"/>
    <x v="640"/>
    <d v="2011-12-06T00:00:00"/>
    <x v="0"/>
    <x v="637"/>
    <s v="Matthew Clasen"/>
    <x v="1"/>
    <s v="United States"/>
    <s v="Saint Louis"/>
    <x v="25"/>
    <n v="63116"/>
    <s v="Central"/>
    <s v="OFF-PA-10001972"/>
    <x v="1"/>
    <x v="10"/>
    <x v="1169"/>
    <n v="25.92"/>
    <n v="4"/>
    <x v="0"/>
    <n v="12.441600000000001"/>
  </r>
  <r>
    <n v="2624"/>
    <x v="1286"/>
    <x v="3"/>
    <x v="760"/>
    <d v="2014-10-25T00:00:00"/>
    <x v="2"/>
    <x v="638"/>
    <s v="Tom Ashbrook"/>
    <x v="2"/>
    <s v="United States"/>
    <s v="New York City"/>
    <x v="15"/>
    <n v="10024"/>
    <s v="East"/>
    <s v="TEC-CO-10004722"/>
    <x v="2"/>
    <x v="16"/>
    <x v="1365"/>
    <n v="11199.968000000001"/>
    <n v="4"/>
    <x v="2"/>
    <n v="3919.9887999999992"/>
  </r>
  <r>
    <n v="2625"/>
    <x v="1286"/>
    <x v="3"/>
    <x v="760"/>
    <d v="2014-10-25T00:00:00"/>
    <x v="2"/>
    <x v="638"/>
    <s v="Tom Ashbrook"/>
    <x v="2"/>
    <s v="United States"/>
    <s v="New York City"/>
    <x v="15"/>
    <n v="10024"/>
    <s v="East"/>
    <s v="TEC-PH-10001494"/>
    <x v="2"/>
    <x v="7"/>
    <x v="708"/>
    <n v="2399.6"/>
    <n v="8"/>
    <x v="0"/>
    <n v="647.89200000000005"/>
  </r>
  <r>
    <n v="2626"/>
    <x v="1286"/>
    <x v="3"/>
    <x v="760"/>
    <d v="2014-10-25T00:00:00"/>
    <x v="2"/>
    <x v="638"/>
    <s v="Tom Ashbrook"/>
    <x v="2"/>
    <s v="United States"/>
    <s v="New York City"/>
    <x v="15"/>
    <n v="10024"/>
    <s v="East"/>
    <s v="OFF-EN-10002500"/>
    <x v="1"/>
    <x v="12"/>
    <x v="118"/>
    <n v="63.9"/>
    <n v="5"/>
    <x v="0"/>
    <n v="28.754999999999995"/>
  </r>
  <r>
    <n v="2627"/>
    <x v="1286"/>
    <x v="3"/>
    <x v="760"/>
    <d v="2014-10-25T00:00:00"/>
    <x v="2"/>
    <x v="638"/>
    <s v="Tom Ashbrook"/>
    <x v="2"/>
    <s v="United States"/>
    <s v="New York City"/>
    <x v="15"/>
    <n v="10024"/>
    <s v="East"/>
    <s v="TEC-PH-10003800"/>
    <x v="2"/>
    <x v="7"/>
    <x v="504"/>
    <n v="52.99"/>
    <n v="1"/>
    <x v="0"/>
    <n v="0.52989999999999782"/>
  </r>
  <r>
    <n v="2628"/>
    <x v="1287"/>
    <x v="3"/>
    <x v="38"/>
    <d v="2014-11-16T00:00:00"/>
    <x v="2"/>
    <x v="115"/>
    <s v="Sean Braxton"/>
    <x v="1"/>
    <s v="United States"/>
    <s v="Springfield"/>
    <x v="24"/>
    <n v="45503"/>
    <s v="East"/>
    <s v="TEC-AC-10002399"/>
    <x v="2"/>
    <x v="11"/>
    <x v="448"/>
    <n v="60.864000000000004"/>
    <n v="4"/>
    <x v="2"/>
    <n v="9.1295999999999964"/>
  </r>
  <r>
    <n v="2629"/>
    <x v="1287"/>
    <x v="3"/>
    <x v="38"/>
    <d v="2014-11-16T00:00:00"/>
    <x v="2"/>
    <x v="115"/>
    <s v="Sean Braxton"/>
    <x v="1"/>
    <s v="United States"/>
    <s v="Springfield"/>
    <x v="24"/>
    <n v="45503"/>
    <s v="East"/>
    <s v="TEC-MA-10002210"/>
    <x v="2"/>
    <x v="15"/>
    <x v="1366"/>
    <n v="652.99500000000012"/>
    <n v="7"/>
    <x v="6"/>
    <n v="-935.95949999999993"/>
  </r>
  <r>
    <n v="2630"/>
    <x v="1287"/>
    <x v="3"/>
    <x v="38"/>
    <d v="2014-11-16T00:00:00"/>
    <x v="2"/>
    <x v="115"/>
    <s v="Sean Braxton"/>
    <x v="1"/>
    <s v="United States"/>
    <s v="Springfield"/>
    <x v="24"/>
    <n v="45503"/>
    <s v="East"/>
    <s v="OFF-BI-10003196"/>
    <x v="1"/>
    <x v="8"/>
    <x v="1367"/>
    <n v="11.220000000000002"/>
    <n v="10"/>
    <x v="6"/>
    <n v="-7.4799999999999969"/>
  </r>
  <r>
    <n v="2631"/>
    <x v="1288"/>
    <x v="1"/>
    <x v="229"/>
    <d v="2012-09-15T00:00:00"/>
    <x v="1"/>
    <x v="492"/>
    <s v="Aimee Bixby"/>
    <x v="0"/>
    <s v="United States"/>
    <s v="Tulsa"/>
    <x v="26"/>
    <n v="74133"/>
    <s v="Central"/>
    <s v="OFF-PA-10000477"/>
    <x v="1"/>
    <x v="10"/>
    <x v="1205"/>
    <n v="14.940000000000001"/>
    <n v="3"/>
    <x v="0"/>
    <n v="7.0218000000000007"/>
  </r>
  <r>
    <n v="2632"/>
    <x v="1289"/>
    <x v="3"/>
    <x v="356"/>
    <d v="2014-05-21T00:00:00"/>
    <x v="1"/>
    <x v="639"/>
    <s v="Jason Fortune-"/>
    <x v="0"/>
    <s v="United States"/>
    <s v="Seattle"/>
    <x v="4"/>
    <n v="98103"/>
    <s v="West"/>
    <s v="FUR-FU-10000076"/>
    <x v="0"/>
    <x v="5"/>
    <x v="875"/>
    <n v="39.96"/>
    <n v="2"/>
    <x v="0"/>
    <n v="17.182800000000004"/>
  </r>
  <r>
    <n v="2633"/>
    <x v="1289"/>
    <x v="3"/>
    <x v="356"/>
    <d v="2014-05-21T00:00:00"/>
    <x v="1"/>
    <x v="639"/>
    <s v="Jason Fortune-"/>
    <x v="0"/>
    <s v="United States"/>
    <s v="Seattle"/>
    <x v="4"/>
    <n v="98103"/>
    <s v="West"/>
    <s v="FUR-CH-10002017"/>
    <x v="0"/>
    <x v="1"/>
    <x v="1368"/>
    <n v="42.624000000000002"/>
    <n v="2"/>
    <x v="2"/>
    <n v="4.2623999999999977"/>
  </r>
  <r>
    <n v="2634"/>
    <x v="1289"/>
    <x v="3"/>
    <x v="356"/>
    <d v="2014-05-21T00:00:00"/>
    <x v="1"/>
    <x v="639"/>
    <s v="Jason Fortune-"/>
    <x v="0"/>
    <s v="United States"/>
    <s v="Seattle"/>
    <x v="4"/>
    <n v="98103"/>
    <s v="West"/>
    <s v="FUR-CH-10004287"/>
    <x v="0"/>
    <x v="1"/>
    <x v="156"/>
    <n v="220.96"/>
    <n v="1"/>
    <x v="2"/>
    <n v="24.857999999999983"/>
  </r>
  <r>
    <n v="2635"/>
    <x v="1290"/>
    <x v="1"/>
    <x v="761"/>
    <d v="2012-07-10T00:00:00"/>
    <x v="0"/>
    <x v="541"/>
    <s v="Barbara Fisher"/>
    <x v="1"/>
    <s v="United States"/>
    <s v="Fayetteville"/>
    <x v="3"/>
    <n v="28314"/>
    <s v="South"/>
    <s v="FUR-FU-10003829"/>
    <x v="0"/>
    <x v="5"/>
    <x v="1369"/>
    <n v="4.9280000000000008"/>
    <n v="2"/>
    <x v="2"/>
    <n v="0.73919999999999941"/>
  </r>
  <r>
    <n v="2636"/>
    <x v="1290"/>
    <x v="1"/>
    <x v="761"/>
    <d v="2012-07-10T00:00:00"/>
    <x v="0"/>
    <x v="541"/>
    <s v="Barbara Fisher"/>
    <x v="1"/>
    <s v="United States"/>
    <s v="Fayetteville"/>
    <x v="3"/>
    <n v="28314"/>
    <s v="South"/>
    <s v="OFF-BI-10004728"/>
    <x v="1"/>
    <x v="8"/>
    <x v="539"/>
    <n v="7.2300000000000022"/>
    <n v="5"/>
    <x v="6"/>
    <n v="-5.7840000000000007"/>
  </r>
  <r>
    <n v="2637"/>
    <x v="1291"/>
    <x v="1"/>
    <x v="762"/>
    <d v="2012-08-19T00:00:00"/>
    <x v="1"/>
    <x v="640"/>
    <s v="Tim Taslimi"/>
    <x v="1"/>
    <s v="United States"/>
    <s v="Los Angeles"/>
    <x v="1"/>
    <n v="90045"/>
    <s v="West"/>
    <s v="OFF-ST-10000046"/>
    <x v="1"/>
    <x v="4"/>
    <x v="757"/>
    <n v="323.10000000000002"/>
    <n v="2"/>
    <x v="0"/>
    <n v="61.38900000000001"/>
  </r>
  <r>
    <n v="2638"/>
    <x v="1292"/>
    <x v="3"/>
    <x v="492"/>
    <d v="2014-06-19T00:00:00"/>
    <x v="1"/>
    <x v="641"/>
    <s v="Sarah Bern"/>
    <x v="0"/>
    <s v="United States"/>
    <s v="New York City"/>
    <x v="15"/>
    <n v="10035"/>
    <s v="East"/>
    <s v="OFF-PA-10000697"/>
    <x v="1"/>
    <x v="10"/>
    <x v="1370"/>
    <n v="19.04"/>
    <n v="4"/>
    <x v="0"/>
    <n v="9.3295999999999992"/>
  </r>
  <r>
    <n v="2639"/>
    <x v="1292"/>
    <x v="3"/>
    <x v="492"/>
    <d v="2014-06-19T00:00:00"/>
    <x v="1"/>
    <x v="641"/>
    <s v="Sarah Bern"/>
    <x v="0"/>
    <s v="United States"/>
    <s v="New York City"/>
    <x v="15"/>
    <n v="10035"/>
    <s v="East"/>
    <s v="OFF-BI-10000848"/>
    <x v="1"/>
    <x v="8"/>
    <x v="515"/>
    <n v="13.128"/>
    <n v="3"/>
    <x v="2"/>
    <n v="4.2665999999999986"/>
  </r>
  <r>
    <n v="2640"/>
    <x v="1292"/>
    <x v="3"/>
    <x v="492"/>
    <d v="2014-06-19T00:00:00"/>
    <x v="1"/>
    <x v="641"/>
    <s v="Sarah Bern"/>
    <x v="0"/>
    <s v="United States"/>
    <s v="New York City"/>
    <x v="15"/>
    <n v="10035"/>
    <s v="East"/>
    <s v="OFF-AR-10004691"/>
    <x v="1"/>
    <x v="6"/>
    <x v="1371"/>
    <n v="64.14"/>
    <n v="3"/>
    <x v="0"/>
    <n v="16.676400000000001"/>
  </r>
  <r>
    <n v="2641"/>
    <x v="1292"/>
    <x v="3"/>
    <x v="492"/>
    <d v="2014-06-19T00:00:00"/>
    <x v="1"/>
    <x v="641"/>
    <s v="Sarah Bern"/>
    <x v="0"/>
    <s v="United States"/>
    <s v="New York City"/>
    <x v="15"/>
    <n v="10035"/>
    <s v="East"/>
    <s v="FUR-CH-10000595"/>
    <x v="0"/>
    <x v="1"/>
    <x v="463"/>
    <n v="858.24"/>
    <n v="4"/>
    <x v="9"/>
    <n v="143.03999999999996"/>
  </r>
  <r>
    <n v="2642"/>
    <x v="1293"/>
    <x v="1"/>
    <x v="763"/>
    <d v="2012-02-25T00:00:00"/>
    <x v="1"/>
    <x v="215"/>
    <s v="Liz MacKendrick"/>
    <x v="0"/>
    <s v="United States"/>
    <s v="Hot Springs"/>
    <x v="36"/>
    <n v="71901"/>
    <s v="South"/>
    <s v="TEC-AC-10000927"/>
    <x v="2"/>
    <x v="11"/>
    <x v="694"/>
    <n v="29.99"/>
    <n v="1"/>
    <x v="0"/>
    <n v="2.9989999999999988"/>
  </r>
  <r>
    <n v="2643"/>
    <x v="1294"/>
    <x v="0"/>
    <x v="723"/>
    <d v="2013-12-31T00:00:00"/>
    <x v="2"/>
    <x v="567"/>
    <s v="Kelly Andreada"/>
    <x v="0"/>
    <s v="United States"/>
    <s v="Aurora"/>
    <x v="10"/>
    <n v="60505"/>
    <s v="Central"/>
    <s v="OFF-PA-10001289"/>
    <x v="1"/>
    <x v="10"/>
    <x v="952"/>
    <n v="186.048"/>
    <n v="6"/>
    <x v="2"/>
    <n v="67.442399999999992"/>
  </r>
  <r>
    <n v="2644"/>
    <x v="1295"/>
    <x v="0"/>
    <x v="764"/>
    <d v="2013-04-22T00:00:00"/>
    <x v="0"/>
    <x v="408"/>
    <s v="Ben Ferrer"/>
    <x v="2"/>
    <s v="United States"/>
    <s v="Raleigh"/>
    <x v="3"/>
    <n v="27604"/>
    <s v="South"/>
    <s v="TEC-PH-10003092"/>
    <x v="2"/>
    <x v="7"/>
    <x v="516"/>
    <n v="36.792000000000002"/>
    <n v="1"/>
    <x v="2"/>
    <n v="4.1390999999999991"/>
  </r>
  <r>
    <n v="2645"/>
    <x v="1295"/>
    <x v="0"/>
    <x v="764"/>
    <d v="2013-04-22T00:00:00"/>
    <x v="0"/>
    <x v="408"/>
    <s v="Ben Ferrer"/>
    <x v="2"/>
    <s v="United States"/>
    <s v="Raleigh"/>
    <x v="3"/>
    <n v="27604"/>
    <s v="South"/>
    <s v="FUR-FU-10000206"/>
    <x v="0"/>
    <x v="5"/>
    <x v="392"/>
    <n v="18.624000000000002"/>
    <n v="8"/>
    <x v="2"/>
    <n v="6.2855999999999987"/>
  </r>
  <r>
    <n v="2646"/>
    <x v="1296"/>
    <x v="2"/>
    <x v="557"/>
    <d v="2011-09-12T00:00:00"/>
    <x v="0"/>
    <x v="483"/>
    <s v="Tom Boeckenhauer"/>
    <x v="0"/>
    <s v="United States"/>
    <s v="Tulsa"/>
    <x v="26"/>
    <n v="74133"/>
    <s v="Central"/>
    <s v="FUR-FU-10004270"/>
    <x v="0"/>
    <x v="5"/>
    <x v="1372"/>
    <n v="57.69"/>
    <n v="3"/>
    <x v="0"/>
    <n v="23.652900000000002"/>
  </r>
  <r>
    <n v="2647"/>
    <x v="1296"/>
    <x v="2"/>
    <x v="557"/>
    <d v="2011-09-12T00:00:00"/>
    <x v="0"/>
    <x v="483"/>
    <s v="Tom Boeckenhauer"/>
    <x v="0"/>
    <s v="United States"/>
    <s v="Tulsa"/>
    <x v="26"/>
    <n v="74133"/>
    <s v="Central"/>
    <s v="OFF-BI-10000948"/>
    <x v="1"/>
    <x v="8"/>
    <x v="1373"/>
    <n v="42.81"/>
    <n v="3"/>
    <x v="0"/>
    <n v="20.120699999999999"/>
  </r>
  <r>
    <n v="2648"/>
    <x v="1296"/>
    <x v="2"/>
    <x v="557"/>
    <d v="2011-09-12T00:00:00"/>
    <x v="0"/>
    <x v="483"/>
    <s v="Tom Boeckenhauer"/>
    <x v="0"/>
    <s v="United States"/>
    <s v="Tulsa"/>
    <x v="26"/>
    <n v="74133"/>
    <s v="Central"/>
    <s v="OFF-PA-10000223"/>
    <x v="1"/>
    <x v="10"/>
    <x v="1374"/>
    <n v="12.96"/>
    <n v="2"/>
    <x v="0"/>
    <n v="6.2208000000000006"/>
  </r>
  <r>
    <n v="2649"/>
    <x v="1296"/>
    <x v="2"/>
    <x v="557"/>
    <d v="2011-09-12T00:00:00"/>
    <x v="0"/>
    <x v="483"/>
    <s v="Tom Boeckenhauer"/>
    <x v="0"/>
    <s v="United States"/>
    <s v="Tulsa"/>
    <x v="26"/>
    <n v="74133"/>
    <s v="Central"/>
    <s v="FUR-FU-10004665"/>
    <x v="0"/>
    <x v="5"/>
    <x v="1345"/>
    <n v="821.87999999999988"/>
    <n v="6"/>
    <x v="0"/>
    <n v="213.68880000000001"/>
  </r>
  <r>
    <n v="2650"/>
    <x v="1296"/>
    <x v="2"/>
    <x v="557"/>
    <d v="2011-09-12T00:00:00"/>
    <x v="0"/>
    <x v="483"/>
    <s v="Tom Boeckenhauer"/>
    <x v="0"/>
    <s v="United States"/>
    <s v="Tulsa"/>
    <x v="26"/>
    <n v="74133"/>
    <s v="Central"/>
    <s v="TEC-PH-10000215"/>
    <x v="2"/>
    <x v="7"/>
    <x v="139"/>
    <n v="104.85000000000001"/>
    <n v="3"/>
    <x v="0"/>
    <n v="28.309500000000007"/>
  </r>
  <r>
    <n v="2651"/>
    <x v="1297"/>
    <x v="0"/>
    <x v="182"/>
    <d v="2013-10-02T00:00:00"/>
    <x v="1"/>
    <x v="64"/>
    <s v="Sally Hughsby"/>
    <x v="1"/>
    <s v="United States"/>
    <s v="Hesperia"/>
    <x v="1"/>
    <n v="92345"/>
    <s v="West"/>
    <s v="FUR-BO-10004467"/>
    <x v="0"/>
    <x v="0"/>
    <x v="883"/>
    <n v="424.95749999999992"/>
    <n v="5"/>
    <x v="11"/>
    <n v="19.997999999999976"/>
  </r>
  <r>
    <n v="2652"/>
    <x v="1298"/>
    <x v="3"/>
    <x v="697"/>
    <d v="2014-09-22T00:00:00"/>
    <x v="0"/>
    <x v="127"/>
    <s v="Alan Schoenberger"/>
    <x v="1"/>
    <s v="United States"/>
    <s v="Provo"/>
    <x v="7"/>
    <n v="84604"/>
    <s v="West"/>
    <s v="OFF-BI-10000829"/>
    <x v="1"/>
    <x v="8"/>
    <x v="304"/>
    <n v="10.776000000000002"/>
    <n v="3"/>
    <x v="2"/>
    <n v="3.5021999999999989"/>
  </r>
  <r>
    <n v="2653"/>
    <x v="1298"/>
    <x v="3"/>
    <x v="697"/>
    <d v="2014-09-22T00:00:00"/>
    <x v="0"/>
    <x v="127"/>
    <s v="Alan Schoenberger"/>
    <x v="1"/>
    <s v="United States"/>
    <s v="Provo"/>
    <x v="7"/>
    <n v="84604"/>
    <s v="West"/>
    <s v="OFF-BI-10003712"/>
    <x v="1"/>
    <x v="8"/>
    <x v="689"/>
    <n v="11.784000000000001"/>
    <n v="3"/>
    <x v="2"/>
    <n v="4.2716999999999992"/>
  </r>
  <r>
    <n v="2654"/>
    <x v="1298"/>
    <x v="3"/>
    <x v="697"/>
    <d v="2014-09-22T00:00:00"/>
    <x v="0"/>
    <x v="127"/>
    <s v="Alan Schoenberger"/>
    <x v="1"/>
    <s v="United States"/>
    <s v="Provo"/>
    <x v="7"/>
    <n v="84604"/>
    <s v="West"/>
    <s v="OFF-PA-10000062"/>
    <x v="1"/>
    <x v="10"/>
    <x v="1375"/>
    <n v="164.88"/>
    <n v="3"/>
    <x v="0"/>
    <n v="80.791200000000003"/>
  </r>
  <r>
    <n v="2655"/>
    <x v="1298"/>
    <x v="3"/>
    <x v="697"/>
    <d v="2014-09-22T00:00:00"/>
    <x v="0"/>
    <x v="127"/>
    <s v="Alan Schoenberger"/>
    <x v="1"/>
    <s v="United States"/>
    <s v="Provo"/>
    <x v="7"/>
    <n v="84604"/>
    <s v="West"/>
    <s v="FUR-BO-10003404"/>
    <x v="0"/>
    <x v="0"/>
    <x v="1376"/>
    <n v="1292.94"/>
    <n v="3"/>
    <x v="0"/>
    <n v="77.576399999999921"/>
  </r>
  <r>
    <n v="2656"/>
    <x v="1298"/>
    <x v="3"/>
    <x v="697"/>
    <d v="2014-09-22T00:00:00"/>
    <x v="0"/>
    <x v="127"/>
    <s v="Alan Schoenberger"/>
    <x v="1"/>
    <s v="United States"/>
    <s v="Provo"/>
    <x v="7"/>
    <n v="84604"/>
    <s v="West"/>
    <s v="OFF-BI-10004233"/>
    <x v="1"/>
    <x v="8"/>
    <x v="1377"/>
    <n v="25.584000000000003"/>
    <n v="2"/>
    <x v="2"/>
    <n v="8.9543999999999997"/>
  </r>
  <r>
    <n v="2657"/>
    <x v="1298"/>
    <x v="3"/>
    <x v="697"/>
    <d v="2014-09-22T00:00:00"/>
    <x v="0"/>
    <x v="127"/>
    <s v="Alan Schoenberger"/>
    <x v="1"/>
    <s v="United States"/>
    <s v="Provo"/>
    <x v="7"/>
    <n v="84604"/>
    <s v="West"/>
    <s v="OFF-ST-10001272"/>
    <x v="1"/>
    <x v="4"/>
    <x v="528"/>
    <n v="261.74"/>
    <n v="2"/>
    <x v="0"/>
    <n v="65.435000000000002"/>
  </r>
  <r>
    <n v="2658"/>
    <x v="1298"/>
    <x v="3"/>
    <x v="697"/>
    <d v="2014-09-22T00:00:00"/>
    <x v="0"/>
    <x v="127"/>
    <s v="Alan Schoenberger"/>
    <x v="1"/>
    <s v="United States"/>
    <s v="Provo"/>
    <x v="7"/>
    <n v="84604"/>
    <s v="West"/>
    <s v="OFF-LA-10001175"/>
    <x v="1"/>
    <x v="2"/>
    <x v="773"/>
    <n v="14.399999999999999"/>
    <n v="5"/>
    <x v="0"/>
    <n v="7.056"/>
  </r>
  <r>
    <n v="2659"/>
    <x v="1299"/>
    <x v="0"/>
    <x v="765"/>
    <d v="2013-08-21T00:00:00"/>
    <x v="1"/>
    <x v="7"/>
    <s v="Pete Kriz"/>
    <x v="0"/>
    <s v="United States"/>
    <s v="San Francisco"/>
    <x v="1"/>
    <n v="94110"/>
    <s v="West"/>
    <s v="OFF-EN-10004030"/>
    <x v="1"/>
    <x v="12"/>
    <x v="135"/>
    <n v="10.86"/>
    <n v="3"/>
    <x v="0"/>
    <n v="5.1042000000000005"/>
  </r>
  <r>
    <n v="2660"/>
    <x v="1300"/>
    <x v="1"/>
    <x v="100"/>
    <d v="2012-12-28T00:00:00"/>
    <x v="1"/>
    <x v="403"/>
    <s v="Harold Ryan"/>
    <x v="1"/>
    <s v="United States"/>
    <s v="Gilbert"/>
    <x v="16"/>
    <n v="85234"/>
    <s v="West"/>
    <s v="FUR-CH-10004287"/>
    <x v="0"/>
    <x v="1"/>
    <x v="156"/>
    <n v="883.84"/>
    <n v="4"/>
    <x v="2"/>
    <n v="99.431999999999931"/>
  </r>
  <r>
    <n v="2661"/>
    <x v="1301"/>
    <x v="3"/>
    <x v="354"/>
    <d v="2014-12-03T00:00:00"/>
    <x v="1"/>
    <x v="375"/>
    <s v="Deirdre Greer"/>
    <x v="1"/>
    <s v="United States"/>
    <s v="New York City"/>
    <x v="15"/>
    <n v="10035"/>
    <s v="East"/>
    <s v="TEC-PH-10002834"/>
    <x v="2"/>
    <x v="7"/>
    <x v="1378"/>
    <n v="1979.89"/>
    <n v="11"/>
    <x v="0"/>
    <n v="494.97250000000003"/>
  </r>
  <r>
    <n v="2662"/>
    <x v="1301"/>
    <x v="3"/>
    <x v="354"/>
    <d v="2014-12-03T00:00:00"/>
    <x v="1"/>
    <x v="375"/>
    <s v="Deirdre Greer"/>
    <x v="1"/>
    <s v="United States"/>
    <s v="New York City"/>
    <x v="15"/>
    <n v="10035"/>
    <s v="East"/>
    <s v="OFF-EN-10003055"/>
    <x v="1"/>
    <x v="12"/>
    <x v="873"/>
    <n v="79.959999999999994"/>
    <n v="2"/>
    <x v="0"/>
    <n v="35.981999999999992"/>
  </r>
  <r>
    <n v="2663"/>
    <x v="1302"/>
    <x v="3"/>
    <x v="349"/>
    <d v="2014-04-16T00:00:00"/>
    <x v="2"/>
    <x v="642"/>
    <s v="Craig Leslie"/>
    <x v="2"/>
    <s v="United States"/>
    <s v="Springfield"/>
    <x v="25"/>
    <n v="65807"/>
    <s v="Central"/>
    <s v="OFF-BI-10003460"/>
    <x v="1"/>
    <x v="8"/>
    <x v="234"/>
    <n v="8.76"/>
    <n v="2"/>
    <x v="0"/>
    <n v="4.2047999999999996"/>
  </r>
  <r>
    <n v="2664"/>
    <x v="1303"/>
    <x v="0"/>
    <x v="766"/>
    <d v="2013-05-05T00:00:00"/>
    <x v="2"/>
    <x v="520"/>
    <s v="Herbert Flentye"/>
    <x v="0"/>
    <s v="United States"/>
    <s v="Memphis"/>
    <x v="18"/>
    <n v="38109"/>
    <s v="South"/>
    <s v="OFF-LA-10001569"/>
    <x v="1"/>
    <x v="2"/>
    <x v="633"/>
    <n v="3.9840000000000004"/>
    <n v="1"/>
    <x v="2"/>
    <n v="1.2948"/>
  </r>
  <r>
    <n v="2665"/>
    <x v="1303"/>
    <x v="0"/>
    <x v="766"/>
    <d v="2013-05-05T00:00:00"/>
    <x v="2"/>
    <x v="520"/>
    <s v="Herbert Flentye"/>
    <x v="0"/>
    <s v="United States"/>
    <s v="Memphis"/>
    <x v="18"/>
    <n v="38109"/>
    <s v="South"/>
    <s v="FUR-TA-10004534"/>
    <x v="0"/>
    <x v="3"/>
    <x v="121"/>
    <n v="370.62"/>
    <n v="3"/>
    <x v="10"/>
    <n v="-142.07100000000008"/>
  </r>
  <r>
    <n v="2666"/>
    <x v="1303"/>
    <x v="0"/>
    <x v="766"/>
    <d v="2013-05-05T00:00:00"/>
    <x v="2"/>
    <x v="520"/>
    <s v="Herbert Flentye"/>
    <x v="0"/>
    <s v="United States"/>
    <s v="Memphis"/>
    <x v="18"/>
    <n v="38109"/>
    <s v="South"/>
    <s v="OFF-BI-10002954"/>
    <x v="1"/>
    <x v="8"/>
    <x v="1179"/>
    <n v="2.7420000000000004"/>
    <n v="2"/>
    <x v="6"/>
    <n v="-2.0107999999999997"/>
  </r>
  <r>
    <n v="2667"/>
    <x v="1304"/>
    <x v="0"/>
    <x v="393"/>
    <d v="2013-10-02T00:00:00"/>
    <x v="3"/>
    <x v="643"/>
    <s v="Hunter Glantz"/>
    <x v="0"/>
    <s v="United States"/>
    <s v="Amarillo"/>
    <x v="5"/>
    <n v="79109"/>
    <s v="Central"/>
    <s v="TEC-AC-10003832"/>
    <x v="2"/>
    <x v="11"/>
    <x v="458"/>
    <n v="79.512000000000015"/>
    <n v="3"/>
    <x v="2"/>
    <n v="20.8719"/>
  </r>
  <r>
    <n v="2668"/>
    <x v="1304"/>
    <x v="0"/>
    <x v="393"/>
    <d v="2013-10-02T00:00:00"/>
    <x v="3"/>
    <x v="643"/>
    <s v="Hunter Glantz"/>
    <x v="0"/>
    <s v="United States"/>
    <s v="Amarillo"/>
    <x v="5"/>
    <n v="79109"/>
    <s v="Central"/>
    <s v="OFF-PA-10000474"/>
    <x v="1"/>
    <x v="10"/>
    <x v="33"/>
    <n v="28.352"/>
    <n v="1"/>
    <x v="2"/>
    <n v="9.568799999999996"/>
  </r>
  <r>
    <n v="2669"/>
    <x v="1305"/>
    <x v="1"/>
    <x v="767"/>
    <d v="2012-08-30T00:00:00"/>
    <x v="1"/>
    <x v="644"/>
    <s v="Nancy Lomonaco"/>
    <x v="2"/>
    <s v="United States"/>
    <s v="Los Angeles"/>
    <x v="1"/>
    <n v="90045"/>
    <s v="West"/>
    <s v="FUR-CH-10002774"/>
    <x v="0"/>
    <x v="1"/>
    <x v="23"/>
    <n v="40.783999999999999"/>
    <n v="1"/>
    <x v="2"/>
    <n v="4.5881999999999987"/>
  </r>
  <r>
    <n v="2670"/>
    <x v="1305"/>
    <x v="1"/>
    <x v="767"/>
    <d v="2012-08-30T00:00:00"/>
    <x v="1"/>
    <x v="644"/>
    <s v="Nancy Lomonaco"/>
    <x v="2"/>
    <s v="United States"/>
    <s v="Los Angeles"/>
    <x v="1"/>
    <n v="90045"/>
    <s v="West"/>
    <s v="OFF-AP-10002765"/>
    <x v="1"/>
    <x v="9"/>
    <x v="1252"/>
    <n v="105.96"/>
    <n v="4"/>
    <x v="0"/>
    <n v="29.668800000000005"/>
  </r>
  <r>
    <n v="2671"/>
    <x v="1306"/>
    <x v="2"/>
    <x v="340"/>
    <d v="2011-09-12T00:00:00"/>
    <x v="0"/>
    <x v="645"/>
    <s v="Rick Reed"/>
    <x v="1"/>
    <s v="United States"/>
    <s v="Lowell"/>
    <x v="31"/>
    <n v="1852"/>
    <s v="East"/>
    <s v="OFF-PA-10001144"/>
    <x v="1"/>
    <x v="10"/>
    <x v="161"/>
    <n v="166.44"/>
    <n v="3"/>
    <x v="0"/>
    <n v="79.891199999999998"/>
  </r>
  <r>
    <n v="2672"/>
    <x v="1306"/>
    <x v="2"/>
    <x v="340"/>
    <d v="2011-09-12T00:00:00"/>
    <x v="0"/>
    <x v="645"/>
    <s v="Rick Reed"/>
    <x v="1"/>
    <s v="United States"/>
    <s v="Lowell"/>
    <x v="31"/>
    <n v="1852"/>
    <s v="East"/>
    <s v="FUR-CH-10003761"/>
    <x v="0"/>
    <x v="1"/>
    <x v="1379"/>
    <n v="785.87999999999988"/>
    <n v="6"/>
    <x v="0"/>
    <n v="212.18759999999997"/>
  </r>
  <r>
    <n v="2673"/>
    <x v="1306"/>
    <x v="2"/>
    <x v="340"/>
    <d v="2011-09-12T00:00:00"/>
    <x v="0"/>
    <x v="645"/>
    <s v="Rick Reed"/>
    <x v="1"/>
    <s v="United States"/>
    <s v="Lowell"/>
    <x v="31"/>
    <n v="1852"/>
    <s v="East"/>
    <s v="OFF-PA-10004665"/>
    <x v="1"/>
    <x v="10"/>
    <x v="1380"/>
    <n v="26.2"/>
    <n v="2"/>
    <x v="0"/>
    <n v="12.837999999999999"/>
  </r>
  <r>
    <n v="2674"/>
    <x v="1306"/>
    <x v="2"/>
    <x v="340"/>
    <d v="2011-09-12T00:00:00"/>
    <x v="0"/>
    <x v="645"/>
    <s v="Rick Reed"/>
    <x v="1"/>
    <s v="United States"/>
    <s v="Lowell"/>
    <x v="31"/>
    <n v="1852"/>
    <s v="East"/>
    <s v="OFF-ST-10000078"/>
    <x v="1"/>
    <x v="4"/>
    <x v="1218"/>
    <n v="1325.8500000000001"/>
    <n v="5"/>
    <x v="0"/>
    <n v="238.65299999999991"/>
  </r>
  <r>
    <n v="2675"/>
    <x v="1307"/>
    <x v="3"/>
    <x v="734"/>
    <d v="2014-12-04T00:00:00"/>
    <x v="3"/>
    <x v="646"/>
    <s v="Toby Carlisle"/>
    <x v="0"/>
    <s v="United States"/>
    <s v="San Diego"/>
    <x v="1"/>
    <n v="92024"/>
    <s v="West"/>
    <s v="OFF-PA-10000357"/>
    <x v="1"/>
    <x v="10"/>
    <x v="1219"/>
    <n v="166.44"/>
    <n v="3"/>
    <x v="0"/>
    <n v="79.891199999999998"/>
  </r>
  <r>
    <n v="2676"/>
    <x v="1308"/>
    <x v="3"/>
    <x v="344"/>
    <d v="2014-12-03T00:00:00"/>
    <x v="1"/>
    <x v="140"/>
    <s v="Doug Bickford"/>
    <x v="0"/>
    <s v="United States"/>
    <s v="Asheville"/>
    <x v="3"/>
    <n v="28806"/>
    <s v="South"/>
    <s v="OFF-AR-10000422"/>
    <x v="1"/>
    <x v="6"/>
    <x v="892"/>
    <n v="8.76"/>
    <n v="5"/>
    <x v="2"/>
    <n v="0.76649999999999974"/>
  </r>
  <r>
    <n v="2677"/>
    <x v="1308"/>
    <x v="3"/>
    <x v="344"/>
    <d v="2014-12-03T00:00:00"/>
    <x v="1"/>
    <x v="140"/>
    <s v="Doug Bickford"/>
    <x v="0"/>
    <s v="United States"/>
    <s v="Asheville"/>
    <x v="3"/>
    <n v="28806"/>
    <s v="South"/>
    <s v="OFF-AP-10001205"/>
    <x v="1"/>
    <x v="9"/>
    <x v="1285"/>
    <n v="43.584000000000003"/>
    <n v="1"/>
    <x v="2"/>
    <n v="4.3584000000000032"/>
  </r>
  <r>
    <n v="2678"/>
    <x v="1309"/>
    <x v="2"/>
    <x v="261"/>
    <d v="2011-06-21T00:00:00"/>
    <x v="3"/>
    <x v="647"/>
    <s v="Stewart Visinsky"/>
    <x v="0"/>
    <s v="United States"/>
    <s v="Pueblo"/>
    <x v="22"/>
    <n v="81001"/>
    <s v="West"/>
    <s v="OFF-BI-10001116"/>
    <x v="1"/>
    <x v="8"/>
    <x v="1066"/>
    <n v="11.088000000000003"/>
    <n v="7"/>
    <x v="6"/>
    <n v="-8.1311999999999998"/>
  </r>
  <r>
    <n v="2679"/>
    <x v="1309"/>
    <x v="2"/>
    <x v="261"/>
    <d v="2011-06-21T00:00:00"/>
    <x v="3"/>
    <x v="647"/>
    <s v="Stewart Visinsky"/>
    <x v="0"/>
    <s v="United States"/>
    <s v="Pueblo"/>
    <x v="22"/>
    <n v="81001"/>
    <s v="West"/>
    <s v="OFF-BI-10002931"/>
    <x v="1"/>
    <x v="8"/>
    <x v="727"/>
    <n v="25.164000000000001"/>
    <n v="2"/>
    <x v="6"/>
    <n v="-16.775999999999996"/>
  </r>
  <r>
    <n v="2680"/>
    <x v="1310"/>
    <x v="3"/>
    <x v="276"/>
    <d v="2014-01-28T00:00:00"/>
    <x v="1"/>
    <x v="414"/>
    <s v="Mick Hernandez"/>
    <x v="2"/>
    <s v="United States"/>
    <s v="Jackson"/>
    <x v="12"/>
    <n v="49201"/>
    <s v="Central"/>
    <s v="OFF-BI-10000546"/>
    <x v="1"/>
    <x v="8"/>
    <x v="609"/>
    <n v="14.399999999999999"/>
    <n v="5"/>
    <x v="0"/>
    <n v="7.056"/>
  </r>
  <r>
    <n v="2681"/>
    <x v="1310"/>
    <x v="3"/>
    <x v="276"/>
    <d v="2014-01-28T00:00:00"/>
    <x v="1"/>
    <x v="414"/>
    <s v="Mick Hernandez"/>
    <x v="2"/>
    <s v="United States"/>
    <s v="Jackson"/>
    <x v="12"/>
    <n v="49201"/>
    <s v="Central"/>
    <s v="TEC-AC-10002049"/>
    <x v="2"/>
    <x v="11"/>
    <x v="688"/>
    <n v="619.94999999999993"/>
    <n v="5"/>
    <x v="0"/>
    <n v="111.59099999999995"/>
  </r>
  <r>
    <n v="2682"/>
    <x v="1310"/>
    <x v="3"/>
    <x v="276"/>
    <d v="2014-01-28T00:00:00"/>
    <x v="1"/>
    <x v="414"/>
    <s v="Mick Hernandez"/>
    <x v="2"/>
    <s v="United States"/>
    <s v="Jackson"/>
    <x v="12"/>
    <n v="49201"/>
    <s v="Central"/>
    <s v="OFF-BI-10001196"/>
    <x v="1"/>
    <x v="8"/>
    <x v="1381"/>
    <n v="89.52"/>
    <n v="4"/>
    <x v="0"/>
    <n v="42.074399999999997"/>
  </r>
  <r>
    <n v="2683"/>
    <x v="1310"/>
    <x v="3"/>
    <x v="276"/>
    <d v="2014-01-28T00:00:00"/>
    <x v="1"/>
    <x v="414"/>
    <s v="Mick Hernandez"/>
    <x v="2"/>
    <s v="United States"/>
    <s v="Jackson"/>
    <x v="12"/>
    <n v="49201"/>
    <s v="Central"/>
    <s v="TEC-MA-10002981"/>
    <x v="2"/>
    <x v="15"/>
    <x v="1382"/>
    <n v="350.97300000000007"/>
    <n v="3"/>
    <x v="9"/>
    <n v="152.08829999999998"/>
  </r>
  <r>
    <n v="2684"/>
    <x v="1310"/>
    <x v="3"/>
    <x v="276"/>
    <d v="2014-01-28T00:00:00"/>
    <x v="1"/>
    <x v="414"/>
    <s v="Mick Hernandez"/>
    <x v="2"/>
    <s v="United States"/>
    <s v="Jackson"/>
    <x v="12"/>
    <n v="49201"/>
    <s v="Central"/>
    <s v="TEC-PH-10003601"/>
    <x v="2"/>
    <x v="7"/>
    <x v="1383"/>
    <n v="164.99"/>
    <n v="1"/>
    <x v="0"/>
    <n v="49.496999999999986"/>
  </r>
  <r>
    <n v="2685"/>
    <x v="1311"/>
    <x v="3"/>
    <x v="222"/>
    <d v="2014-07-07T00:00:00"/>
    <x v="1"/>
    <x v="564"/>
    <s v="Carol Triggs"/>
    <x v="0"/>
    <s v="United States"/>
    <s v="Los Angeles"/>
    <x v="1"/>
    <n v="90004"/>
    <s v="West"/>
    <s v="OFF-BI-10000632"/>
    <x v="1"/>
    <x v="8"/>
    <x v="1288"/>
    <n v="312.55200000000002"/>
    <n v="9"/>
    <x v="2"/>
    <n v="101.57939999999999"/>
  </r>
  <r>
    <n v="2686"/>
    <x v="1312"/>
    <x v="0"/>
    <x v="47"/>
    <d v="2013-09-12T00:00:00"/>
    <x v="1"/>
    <x v="41"/>
    <s v="Karl Braun"/>
    <x v="0"/>
    <s v="United States"/>
    <s v="Thomasville"/>
    <x v="3"/>
    <n v="27360"/>
    <s v="South"/>
    <s v="OFF-EN-10003055"/>
    <x v="1"/>
    <x v="12"/>
    <x v="873"/>
    <n v="95.951999999999998"/>
    <n v="3"/>
    <x v="2"/>
    <n v="29.984999999999985"/>
  </r>
  <r>
    <n v="2687"/>
    <x v="1312"/>
    <x v="0"/>
    <x v="47"/>
    <d v="2013-09-12T00:00:00"/>
    <x v="1"/>
    <x v="41"/>
    <s v="Karl Braun"/>
    <x v="0"/>
    <s v="United States"/>
    <s v="Thomasville"/>
    <x v="3"/>
    <n v="27360"/>
    <s v="South"/>
    <s v="OFF-BI-10001031"/>
    <x v="1"/>
    <x v="8"/>
    <x v="865"/>
    <n v="3.2040000000000002"/>
    <n v="2"/>
    <x v="6"/>
    <n v="-2.4563999999999995"/>
  </r>
  <r>
    <n v="2688"/>
    <x v="1313"/>
    <x v="0"/>
    <x v="578"/>
    <d v="2013-08-06T00:00:00"/>
    <x v="2"/>
    <x v="267"/>
    <s v="Ralph Arnett"/>
    <x v="0"/>
    <s v="United States"/>
    <s v="Peoria"/>
    <x v="10"/>
    <n v="61604"/>
    <s v="Central"/>
    <s v="OFF-BI-10002003"/>
    <x v="1"/>
    <x v="8"/>
    <x v="1384"/>
    <n v="3.9799999999999991"/>
    <n v="5"/>
    <x v="3"/>
    <n v="-6.5670000000000019"/>
  </r>
  <r>
    <n v="2689"/>
    <x v="1314"/>
    <x v="1"/>
    <x v="768"/>
    <d v="2012-11-14T00:00:00"/>
    <x v="2"/>
    <x v="289"/>
    <s v="Yoseph Carroll"/>
    <x v="1"/>
    <s v="United States"/>
    <s v="Los Angeles"/>
    <x v="1"/>
    <n v="90032"/>
    <s v="West"/>
    <s v="OFF-PA-10003016"/>
    <x v="1"/>
    <x v="10"/>
    <x v="1385"/>
    <n v="15.700000000000001"/>
    <n v="5"/>
    <x v="0"/>
    <n v="7.0649999999999995"/>
  </r>
  <r>
    <n v="2690"/>
    <x v="1315"/>
    <x v="2"/>
    <x v="479"/>
    <d v="2011-07-02T00:00:00"/>
    <x v="2"/>
    <x v="154"/>
    <s v="Russell Applegate"/>
    <x v="0"/>
    <s v="United States"/>
    <s v="Chicago"/>
    <x v="10"/>
    <n v="60653"/>
    <s v="Central"/>
    <s v="OFF-AR-10004582"/>
    <x v="1"/>
    <x v="6"/>
    <x v="1175"/>
    <n v="5.2480000000000002"/>
    <n v="4"/>
    <x v="2"/>
    <n v="1.6399999999999995"/>
  </r>
  <r>
    <n v="2691"/>
    <x v="1316"/>
    <x v="3"/>
    <x v="769"/>
    <d v="2014-12-09T00:00:00"/>
    <x v="1"/>
    <x v="380"/>
    <s v="Charles McCrossin"/>
    <x v="0"/>
    <s v="United States"/>
    <s v="Philadelphia"/>
    <x v="9"/>
    <n v="19134"/>
    <s v="East"/>
    <s v="OFF-BI-10004364"/>
    <x v="1"/>
    <x v="8"/>
    <x v="302"/>
    <n v="5.3460000000000019"/>
    <n v="3"/>
    <x v="6"/>
    <n v="-4.4550000000000001"/>
  </r>
  <r>
    <n v="2692"/>
    <x v="1317"/>
    <x v="0"/>
    <x v="770"/>
    <d v="2013-09-03T00:00:00"/>
    <x v="1"/>
    <x v="79"/>
    <s v="Chad Sievert"/>
    <x v="0"/>
    <s v="United States"/>
    <s v="Englewood"/>
    <x v="22"/>
    <n v="80112"/>
    <s v="West"/>
    <s v="OFF-PA-10002246"/>
    <x v="1"/>
    <x v="10"/>
    <x v="1386"/>
    <n v="15.48"/>
    <n v="3"/>
    <x v="2"/>
    <n v="5.6115000000000004"/>
  </r>
  <r>
    <n v="2693"/>
    <x v="1317"/>
    <x v="0"/>
    <x v="770"/>
    <d v="2013-09-03T00:00:00"/>
    <x v="1"/>
    <x v="79"/>
    <s v="Chad Sievert"/>
    <x v="0"/>
    <s v="United States"/>
    <s v="Englewood"/>
    <x v="22"/>
    <n v="80112"/>
    <s v="West"/>
    <s v="TEC-PH-10002890"/>
    <x v="2"/>
    <x v="7"/>
    <x v="1387"/>
    <n v="108.57599999999999"/>
    <n v="3"/>
    <x v="2"/>
    <n v="8.1432000000000002"/>
  </r>
  <r>
    <n v="2694"/>
    <x v="1318"/>
    <x v="0"/>
    <x v="115"/>
    <d v="2013-01-28T00:00:00"/>
    <x v="1"/>
    <x v="295"/>
    <s v="Anthony Johnson"/>
    <x v="1"/>
    <s v="United States"/>
    <s v="Seattle"/>
    <x v="4"/>
    <n v="98115"/>
    <s v="West"/>
    <s v="FUR-FU-10001475"/>
    <x v="0"/>
    <x v="5"/>
    <x v="499"/>
    <n v="109.9"/>
    <n v="5"/>
    <x v="0"/>
    <n v="37.366"/>
  </r>
  <r>
    <n v="2695"/>
    <x v="1319"/>
    <x v="2"/>
    <x v="771"/>
    <d v="2011-10-20T00:00:00"/>
    <x v="1"/>
    <x v="297"/>
    <s v="Dan Lawera"/>
    <x v="0"/>
    <s v="United States"/>
    <s v="Hialeah"/>
    <x v="2"/>
    <n v="33012"/>
    <s v="South"/>
    <s v="FUR-FU-10004270"/>
    <x v="0"/>
    <x v="5"/>
    <x v="1372"/>
    <n v="15.384"/>
    <n v="1"/>
    <x v="2"/>
    <n v="4.0383000000000013"/>
  </r>
  <r>
    <n v="2696"/>
    <x v="1320"/>
    <x v="0"/>
    <x v="569"/>
    <d v="2013-02-09T00:00:00"/>
    <x v="2"/>
    <x v="648"/>
    <s v="Bobby Elias"/>
    <x v="0"/>
    <s v="United States"/>
    <s v="Lancaster"/>
    <x v="24"/>
    <n v="43130"/>
    <s v="East"/>
    <s v="OFF-PA-10003465"/>
    <x v="1"/>
    <x v="10"/>
    <x v="418"/>
    <n v="30.352"/>
    <n v="2"/>
    <x v="2"/>
    <n v="10.623199999999997"/>
  </r>
  <r>
    <n v="2697"/>
    <x v="1321"/>
    <x v="2"/>
    <x v="772"/>
    <d v="2011-03-23T00:00:00"/>
    <x v="1"/>
    <x v="598"/>
    <s v="Sean Miller"/>
    <x v="2"/>
    <s v="United States"/>
    <s v="Jacksonville"/>
    <x v="2"/>
    <n v="32216"/>
    <s v="South"/>
    <s v="TEC-MA-10003626"/>
    <x v="2"/>
    <x v="15"/>
    <x v="1388"/>
    <n v="821.3"/>
    <n v="4"/>
    <x v="5"/>
    <n v="-16.426000000000045"/>
  </r>
  <r>
    <n v="2698"/>
    <x v="1321"/>
    <x v="2"/>
    <x v="772"/>
    <d v="2011-03-23T00:00:00"/>
    <x v="1"/>
    <x v="598"/>
    <s v="Sean Miller"/>
    <x v="2"/>
    <s v="United States"/>
    <s v="Jacksonville"/>
    <x v="2"/>
    <n v="32216"/>
    <s v="South"/>
    <s v="TEC-MA-10002412"/>
    <x v="2"/>
    <x v="15"/>
    <x v="1389"/>
    <n v="22638.48"/>
    <n v="6"/>
    <x v="5"/>
    <n v="-1811.0784000000021"/>
  </r>
  <r>
    <n v="2699"/>
    <x v="1321"/>
    <x v="2"/>
    <x v="772"/>
    <d v="2011-03-23T00:00:00"/>
    <x v="1"/>
    <x v="598"/>
    <s v="Sean Miller"/>
    <x v="2"/>
    <s v="United States"/>
    <s v="Jacksonville"/>
    <x v="2"/>
    <n v="32216"/>
    <s v="South"/>
    <s v="OFF-PA-10001804"/>
    <x v="1"/>
    <x v="10"/>
    <x v="128"/>
    <n v="21.376000000000001"/>
    <n v="4"/>
    <x v="2"/>
    <n v="7.4815999999999994"/>
  </r>
  <r>
    <n v="2700"/>
    <x v="1321"/>
    <x v="2"/>
    <x v="772"/>
    <d v="2011-03-23T00:00:00"/>
    <x v="1"/>
    <x v="598"/>
    <s v="Sean Miller"/>
    <x v="2"/>
    <s v="United States"/>
    <s v="Jacksonville"/>
    <x v="2"/>
    <n v="32216"/>
    <s v="South"/>
    <s v="OFF-AR-10003183"/>
    <x v="1"/>
    <x v="6"/>
    <x v="1390"/>
    <n v="8.016"/>
    <n v="3"/>
    <x v="2"/>
    <n v="1.0019999999999993"/>
  </r>
  <r>
    <n v="2701"/>
    <x v="1321"/>
    <x v="2"/>
    <x v="772"/>
    <d v="2011-03-23T00:00:00"/>
    <x v="1"/>
    <x v="598"/>
    <s v="Sean Miller"/>
    <x v="2"/>
    <s v="United States"/>
    <s v="Jacksonville"/>
    <x v="2"/>
    <n v="32216"/>
    <s v="South"/>
    <s v="FUR-FU-10004270"/>
    <x v="0"/>
    <x v="5"/>
    <x v="1372"/>
    <n v="30.768000000000001"/>
    <n v="2"/>
    <x v="2"/>
    <n v="8.0766000000000027"/>
  </r>
  <r>
    <n v="2702"/>
    <x v="1321"/>
    <x v="2"/>
    <x v="772"/>
    <d v="2011-03-23T00:00:00"/>
    <x v="1"/>
    <x v="598"/>
    <s v="Sean Miller"/>
    <x v="2"/>
    <s v="United States"/>
    <s v="Jacksonville"/>
    <x v="2"/>
    <n v="32216"/>
    <s v="South"/>
    <s v="OFF-FA-10003112"/>
    <x v="1"/>
    <x v="13"/>
    <x v="33"/>
    <n v="18.936"/>
    <n v="3"/>
    <x v="2"/>
    <n v="5.9174999999999986"/>
  </r>
  <r>
    <n v="2703"/>
    <x v="1321"/>
    <x v="2"/>
    <x v="772"/>
    <d v="2011-03-23T00:00:00"/>
    <x v="1"/>
    <x v="598"/>
    <s v="Sean Miller"/>
    <x v="2"/>
    <s v="United States"/>
    <s v="Jacksonville"/>
    <x v="2"/>
    <n v="32216"/>
    <s v="South"/>
    <s v="FUR-FU-10001986"/>
    <x v="0"/>
    <x v="5"/>
    <x v="1133"/>
    <n v="122.352"/>
    <n v="3"/>
    <x v="2"/>
    <n v="15.29399999999999"/>
  </r>
  <r>
    <n v="2704"/>
    <x v="1322"/>
    <x v="2"/>
    <x v="773"/>
    <d v="2011-05-30T00:00:00"/>
    <x v="1"/>
    <x v="261"/>
    <s v="Resi Pölking"/>
    <x v="0"/>
    <s v="United States"/>
    <s v="Baltimore"/>
    <x v="39"/>
    <n v="21215"/>
    <s v="East"/>
    <s v="OFF-PA-10002319"/>
    <x v="1"/>
    <x v="10"/>
    <x v="1391"/>
    <n v="116.28"/>
    <n v="3"/>
    <x v="0"/>
    <n v="56.977199999999996"/>
  </r>
  <r>
    <n v="2705"/>
    <x v="1323"/>
    <x v="3"/>
    <x v="497"/>
    <d v="2014-07-14T00:00:00"/>
    <x v="0"/>
    <x v="557"/>
    <s v="Joy Daniels"/>
    <x v="0"/>
    <s v="United States"/>
    <s v="New York City"/>
    <x v="15"/>
    <n v="10009"/>
    <s v="East"/>
    <s v="TEC-AC-10002323"/>
    <x v="2"/>
    <x v="11"/>
    <x v="175"/>
    <n v="132.60000000000002"/>
    <n v="6"/>
    <x v="0"/>
    <n v="17.238000000000007"/>
  </r>
  <r>
    <n v="2706"/>
    <x v="1324"/>
    <x v="3"/>
    <x v="114"/>
    <d v="2014-06-22T00:00:00"/>
    <x v="1"/>
    <x v="437"/>
    <s v="Alejandro Ballentine"/>
    <x v="2"/>
    <s v="United States"/>
    <s v="Carlsbad"/>
    <x v="27"/>
    <n v="88220"/>
    <s v="West"/>
    <s v="OFF-SU-10001165"/>
    <x v="1"/>
    <x v="14"/>
    <x v="1039"/>
    <n v="16.68"/>
    <n v="2"/>
    <x v="0"/>
    <n v="4.3368000000000002"/>
  </r>
  <r>
    <n v="2707"/>
    <x v="1324"/>
    <x v="3"/>
    <x v="114"/>
    <d v="2014-06-22T00:00:00"/>
    <x v="1"/>
    <x v="437"/>
    <s v="Alejandro Ballentine"/>
    <x v="2"/>
    <s v="United States"/>
    <s v="Carlsbad"/>
    <x v="27"/>
    <n v="88220"/>
    <s v="West"/>
    <s v="OFF-PA-10001246"/>
    <x v="1"/>
    <x v="10"/>
    <x v="1392"/>
    <n v="19.440000000000001"/>
    <n v="3"/>
    <x v="0"/>
    <n v="9.3312000000000008"/>
  </r>
  <r>
    <n v="2708"/>
    <x v="1324"/>
    <x v="3"/>
    <x v="114"/>
    <d v="2014-06-22T00:00:00"/>
    <x v="1"/>
    <x v="437"/>
    <s v="Alejandro Ballentine"/>
    <x v="2"/>
    <s v="United States"/>
    <s v="Carlsbad"/>
    <x v="27"/>
    <n v="88220"/>
    <s v="West"/>
    <s v="OFF-PA-10001815"/>
    <x v="1"/>
    <x v="10"/>
    <x v="1393"/>
    <n v="192.16"/>
    <n v="4"/>
    <x v="0"/>
    <n v="92.236799999999988"/>
  </r>
  <r>
    <n v="2709"/>
    <x v="1325"/>
    <x v="1"/>
    <x v="564"/>
    <d v="2012-02-06T00:00:00"/>
    <x v="1"/>
    <x v="230"/>
    <s v="Charles Crestani"/>
    <x v="0"/>
    <s v="United States"/>
    <s v="Los Angeles"/>
    <x v="1"/>
    <n v="90049"/>
    <s v="West"/>
    <s v="FUR-FU-10001876"/>
    <x v="0"/>
    <x v="5"/>
    <x v="1394"/>
    <n v="227.35999999999999"/>
    <n v="7"/>
    <x v="0"/>
    <n v="81.849599999999981"/>
  </r>
  <r>
    <n v="2710"/>
    <x v="1325"/>
    <x v="1"/>
    <x v="564"/>
    <d v="2012-02-06T00:00:00"/>
    <x v="1"/>
    <x v="230"/>
    <s v="Charles Crestani"/>
    <x v="0"/>
    <s v="United States"/>
    <s v="Los Angeles"/>
    <x v="1"/>
    <n v="90049"/>
    <s v="West"/>
    <s v="TEC-MA-10000488"/>
    <x v="2"/>
    <x v="15"/>
    <x v="1129"/>
    <n v="1919.9760000000001"/>
    <n v="3"/>
    <x v="2"/>
    <n v="215.99729999999977"/>
  </r>
  <r>
    <n v="2711"/>
    <x v="1326"/>
    <x v="1"/>
    <x v="555"/>
    <d v="2012-12-15T00:00:00"/>
    <x v="1"/>
    <x v="485"/>
    <s v="Gary Hwang"/>
    <x v="0"/>
    <s v="United States"/>
    <s v="Jacksonville"/>
    <x v="2"/>
    <n v="32216"/>
    <s v="South"/>
    <s v="OFF-BI-10001098"/>
    <x v="1"/>
    <x v="8"/>
    <x v="405"/>
    <n v="12.828000000000001"/>
    <n v="2"/>
    <x v="6"/>
    <n v="-8.9795999999999978"/>
  </r>
  <r>
    <n v="2712"/>
    <x v="1327"/>
    <x v="3"/>
    <x v="449"/>
    <d v="2014-10-12T00:00:00"/>
    <x v="2"/>
    <x v="434"/>
    <s v="Cathy Prescott"/>
    <x v="1"/>
    <s v="United States"/>
    <s v="Lakewood"/>
    <x v="24"/>
    <n v="44107"/>
    <s v="East"/>
    <s v="FUR-FU-10003577"/>
    <x v="0"/>
    <x v="5"/>
    <x v="608"/>
    <n v="45.888000000000005"/>
    <n v="4"/>
    <x v="2"/>
    <n v="9.1775999999999982"/>
  </r>
  <r>
    <n v="2713"/>
    <x v="1328"/>
    <x v="3"/>
    <x v="570"/>
    <d v="2014-08-02T00:00:00"/>
    <x v="0"/>
    <x v="306"/>
    <s v="Gary McGarr"/>
    <x v="0"/>
    <s v="United States"/>
    <s v="Troy"/>
    <x v="15"/>
    <n v="12180"/>
    <s v="East"/>
    <s v="OFF-AR-10002656"/>
    <x v="1"/>
    <x v="6"/>
    <x v="157"/>
    <n v="60.12"/>
    <n v="9"/>
    <x v="0"/>
    <n v="22.244399999999995"/>
  </r>
  <r>
    <n v="2714"/>
    <x v="1329"/>
    <x v="2"/>
    <x v="573"/>
    <d v="2011-04-29T00:00:00"/>
    <x v="1"/>
    <x v="62"/>
    <s v="Lena Creighton"/>
    <x v="0"/>
    <s v="United States"/>
    <s v="Wilmington"/>
    <x v="3"/>
    <n v="28403"/>
    <s v="South"/>
    <s v="TEC-PH-10004531"/>
    <x v="2"/>
    <x v="7"/>
    <x v="1395"/>
    <n v="302.37599999999998"/>
    <n v="3"/>
    <x v="2"/>
    <n v="37.796999999999997"/>
  </r>
  <r>
    <n v="2715"/>
    <x v="1330"/>
    <x v="1"/>
    <x v="494"/>
    <d v="2012-12-06T00:00:00"/>
    <x v="1"/>
    <x v="457"/>
    <s v="Beth Thompson"/>
    <x v="2"/>
    <s v="United States"/>
    <s v="Seattle"/>
    <x v="4"/>
    <n v="98105"/>
    <s v="West"/>
    <s v="OFF-AR-10003251"/>
    <x v="1"/>
    <x v="6"/>
    <x v="1041"/>
    <n v="13.899999999999999"/>
    <n v="5"/>
    <x v="0"/>
    <n v="5.56"/>
  </r>
  <r>
    <n v="2716"/>
    <x v="1331"/>
    <x v="2"/>
    <x v="774"/>
    <d v="2011-12-08T00:00:00"/>
    <x v="1"/>
    <x v="434"/>
    <s v="Cathy Prescott"/>
    <x v="1"/>
    <s v="United States"/>
    <s v="New York City"/>
    <x v="15"/>
    <n v="10024"/>
    <s v="East"/>
    <s v="TEC-PH-10000673"/>
    <x v="2"/>
    <x v="7"/>
    <x v="1396"/>
    <n v="129.97999999999999"/>
    <n v="2"/>
    <x v="0"/>
    <n v="62.3904"/>
  </r>
  <r>
    <n v="2717"/>
    <x v="1332"/>
    <x v="3"/>
    <x v="775"/>
    <d v="2014-09-02T00:00:00"/>
    <x v="1"/>
    <x v="649"/>
    <s v="Steve Carroll"/>
    <x v="2"/>
    <s v="United States"/>
    <s v="Columbus"/>
    <x v="32"/>
    <n v="31907"/>
    <s v="South"/>
    <s v="TEC-AC-10000158"/>
    <x v="2"/>
    <x v="11"/>
    <x v="353"/>
    <n v="71.98"/>
    <n v="2"/>
    <x v="0"/>
    <n v="15.1158"/>
  </r>
  <r>
    <n v="2718"/>
    <x v="1333"/>
    <x v="2"/>
    <x v="557"/>
    <d v="2011-09-13T00:00:00"/>
    <x v="1"/>
    <x v="589"/>
    <s v="Dennis Kane"/>
    <x v="0"/>
    <s v="United States"/>
    <s v="New York City"/>
    <x v="15"/>
    <n v="10024"/>
    <s v="East"/>
    <s v="TEC-PH-10002075"/>
    <x v="2"/>
    <x v="7"/>
    <x v="1397"/>
    <n v="377.96999999999997"/>
    <n v="3"/>
    <x v="0"/>
    <n v="109.61129999999999"/>
  </r>
  <r>
    <n v="2719"/>
    <x v="1334"/>
    <x v="3"/>
    <x v="202"/>
    <d v="2014-12-28T00:00:00"/>
    <x v="1"/>
    <x v="339"/>
    <s v="Sanjit Engle"/>
    <x v="0"/>
    <s v="United States"/>
    <s v="Costa Mesa"/>
    <x v="1"/>
    <n v="92627"/>
    <s v="West"/>
    <s v="OFF-ST-10004340"/>
    <x v="1"/>
    <x v="4"/>
    <x v="809"/>
    <n v="124.36"/>
    <n v="2"/>
    <x v="0"/>
    <n v="33.577200000000005"/>
  </r>
  <r>
    <n v="2720"/>
    <x v="1335"/>
    <x v="2"/>
    <x v="776"/>
    <d v="2011-12-08T00:00:00"/>
    <x v="0"/>
    <x v="166"/>
    <s v="Luke Foster"/>
    <x v="0"/>
    <s v="United States"/>
    <s v="Houston"/>
    <x v="5"/>
    <n v="77095"/>
    <s v="Central"/>
    <s v="FUR-FU-10002759"/>
    <x v="0"/>
    <x v="5"/>
    <x v="555"/>
    <n v="23.976000000000003"/>
    <n v="3"/>
    <x v="7"/>
    <n v="-14.385599999999997"/>
  </r>
  <r>
    <n v="2721"/>
    <x v="1336"/>
    <x v="2"/>
    <x v="130"/>
    <d v="2011-11-08T00:00:00"/>
    <x v="0"/>
    <x v="21"/>
    <s v="Odella Nelson"/>
    <x v="1"/>
    <s v="United States"/>
    <s v="Cary"/>
    <x v="3"/>
    <n v="27511"/>
    <s v="South"/>
    <s v="OFF-FA-10000585"/>
    <x v="1"/>
    <x v="13"/>
    <x v="202"/>
    <n v="8.3760000000000012"/>
    <n v="3"/>
    <x v="2"/>
    <n v="2.7222"/>
  </r>
  <r>
    <n v="2722"/>
    <x v="1336"/>
    <x v="2"/>
    <x v="130"/>
    <d v="2011-11-08T00:00:00"/>
    <x v="0"/>
    <x v="21"/>
    <s v="Odella Nelson"/>
    <x v="1"/>
    <s v="United States"/>
    <s v="Cary"/>
    <x v="3"/>
    <n v="27511"/>
    <s v="South"/>
    <s v="OFF-AP-10004859"/>
    <x v="1"/>
    <x v="9"/>
    <x v="921"/>
    <n v="58.240000000000009"/>
    <n v="5"/>
    <x v="2"/>
    <n v="5.0960000000000001"/>
  </r>
  <r>
    <n v="2723"/>
    <x v="1337"/>
    <x v="0"/>
    <x v="167"/>
    <d v="2013-04-20T00:00:00"/>
    <x v="0"/>
    <x v="483"/>
    <s v="Tom Boeckenhauer"/>
    <x v="0"/>
    <s v="United States"/>
    <s v="Alexandria"/>
    <x v="17"/>
    <n v="22304"/>
    <s v="South"/>
    <s v="OFF-ST-10001558"/>
    <x v="1"/>
    <x v="4"/>
    <x v="712"/>
    <n v="81.199999999999989"/>
    <n v="5"/>
    <x v="0"/>
    <n v="12.18"/>
  </r>
  <r>
    <n v="2724"/>
    <x v="1338"/>
    <x v="2"/>
    <x v="777"/>
    <d v="2011-10-08T00:00:00"/>
    <x v="1"/>
    <x v="650"/>
    <s v="David Flashing"/>
    <x v="0"/>
    <s v="United States"/>
    <s v="Vallejo"/>
    <x v="1"/>
    <n v="94591"/>
    <s v="West"/>
    <s v="OFF-LA-10004689"/>
    <x v="1"/>
    <x v="2"/>
    <x v="261"/>
    <n v="14.450000000000001"/>
    <n v="5"/>
    <x v="0"/>
    <n v="6.7915000000000001"/>
  </r>
  <r>
    <n v="2725"/>
    <x v="1338"/>
    <x v="2"/>
    <x v="777"/>
    <d v="2011-10-08T00:00:00"/>
    <x v="1"/>
    <x v="650"/>
    <s v="David Flashing"/>
    <x v="0"/>
    <s v="United States"/>
    <s v="Vallejo"/>
    <x v="1"/>
    <n v="94591"/>
    <s v="West"/>
    <s v="OFF-BI-10002867"/>
    <x v="1"/>
    <x v="8"/>
    <x v="963"/>
    <n v="95.64800000000001"/>
    <n v="2"/>
    <x v="2"/>
    <n v="31.085599999999989"/>
  </r>
  <r>
    <n v="2726"/>
    <x v="1339"/>
    <x v="3"/>
    <x v="659"/>
    <d v="2014-11-14T00:00:00"/>
    <x v="1"/>
    <x v="212"/>
    <s v="Emily Phan"/>
    <x v="0"/>
    <s v="United States"/>
    <s v="Philadelphia"/>
    <x v="9"/>
    <n v="19120"/>
    <s v="East"/>
    <s v="TEC-PH-10003811"/>
    <x v="2"/>
    <x v="7"/>
    <x v="1187"/>
    <n v="359.97"/>
    <n v="5"/>
    <x v="10"/>
    <n v="-71.994000000000028"/>
  </r>
  <r>
    <n v="2727"/>
    <x v="1339"/>
    <x v="3"/>
    <x v="659"/>
    <d v="2014-11-14T00:00:00"/>
    <x v="1"/>
    <x v="212"/>
    <s v="Emily Phan"/>
    <x v="0"/>
    <s v="United States"/>
    <s v="Philadelphia"/>
    <x v="9"/>
    <n v="19120"/>
    <s v="East"/>
    <s v="FUR-TA-10000849"/>
    <x v="0"/>
    <x v="3"/>
    <x v="1318"/>
    <n v="350.35199999999998"/>
    <n v="4"/>
    <x v="10"/>
    <n v="-140.14079999999996"/>
  </r>
  <r>
    <n v="2728"/>
    <x v="1340"/>
    <x v="3"/>
    <x v="66"/>
    <d v="2014-12-25T00:00:00"/>
    <x v="2"/>
    <x v="85"/>
    <s v="Sally Knutson"/>
    <x v="0"/>
    <s v="United States"/>
    <s v="Toledo"/>
    <x v="24"/>
    <n v="43615"/>
    <s v="East"/>
    <s v="OFF-BI-10000848"/>
    <x v="1"/>
    <x v="8"/>
    <x v="515"/>
    <n v="1.6410000000000002"/>
    <n v="1"/>
    <x v="6"/>
    <n v="-1.3128000000000002"/>
  </r>
  <r>
    <n v="2729"/>
    <x v="1340"/>
    <x v="3"/>
    <x v="66"/>
    <d v="2014-12-25T00:00:00"/>
    <x v="2"/>
    <x v="85"/>
    <s v="Sally Knutson"/>
    <x v="0"/>
    <s v="United States"/>
    <s v="Toledo"/>
    <x v="24"/>
    <n v="43615"/>
    <s v="East"/>
    <s v="TEC-PH-10003072"/>
    <x v="2"/>
    <x v="7"/>
    <x v="1310"/>
    <n v="629.95799999999997"/>
    <n v="7"/>
    <x v="10"/>
    <n v="94.49369999999999"/>
  </r>
  <r>
    <n v="2730"/>
    <x v="1341"/>
    <x v="3"/>
    <x v="778"/>
    <d v="2014-02-20T00:00:00"/>
    <x v="1"/>
    <x v="651"/>
    <s v="Fred Harton"/>
    <x v="0"/>
    <s v="United States"/>
    <s v="Seattle"/>
    <x v="4"/>
    <n v="98105"/>
    <s v="West"/>
    <s v="OFF-AR-10001547"/>
    <x v="1"/>
    <x v="6"/>
    <x v="147"/>
    <n v="6.63"/>
    <n v="3"/>
    <x v="0"/>
    <n v="1.7901"/>
  </r>
  <r>
    <n v="2731"/>
    <x v="1341"/>
    <x v="3"/>
    <x v="778"/>
    <d v="2014-02-20T00:00:00"/>
    <x v="1"/>
    <x v="651"/>
    <s v="Fred Harton"/>
    <x v="0"/>
    <s v="United States"/>
    <s v="Seattle"/>
    <x v="4"/>
    <n v="98105"/>
    <s v="West"/>
    <s v="TEC-AC-10001838"/>
    <x v="2"/>
    <x v="11"/>
    <x v="645"/>
    <n v="799.96"/>
    <n v="4"/>
    <x v="0"/>
    <n v="343.98280000000005"/>
  </r>
  <r>
    <n v="2732"/>
    <x v="1341"/>
    <x v="3"/>
    <x v="778"/>
    <d v="2014-02-20T00:00:00"/>
    <x v="1"/>
    <x v="651"/>
    <s v="Fred Harton"/>
    <x v="0"/>
    <s v="United States"/>
    <s v="Seattle"/>
    <x v="4"/>
    <n v="98105"/>
    <s v="West"/>
    <s v="FUR-FU-10004017"/>
    <x v="0"/>
    <x v="5"/>
    <x v="215"/>
    <n v="107.53"/>
    <n v="1"/>
    <x v="0"/>
    <n v="21.506"/>
  </r>
  <r>
    <n v="2733"/>
    <x v="1342"/>
    <x v="2"/>
    <x v="779"/>
    <d v="2011-07-06T00:00:00"/>
    <x v="1"/>
    <x v="13"/>
    <s v="Eric Hoffmann"/>
    <x v="0"/>
    <s v="United States"/>
    <s v="Plainfield"/>
    <x v="30"/>
    <n v="7060"/>
    <s v="East"/>
    <s v="TEC-PH-10002923"/>
    <x v="2"/>
    <x v="7"/>
    <x v="680"/>
    <n v="73.98"/>
    <n v="2"/>
    <x v="0"/>
    <n v="19.974600000000002"/>
  </r>
  <r>
    <n v="2734"/>
    <x v="1342"/>
    <x v="2"/>
    <x v="779"/>
    <d v="2011-07-06T00:00:00"/>
    <x v="1"/>
    <x v="13"/>
    <s v="Eric Hoffmann"/>
    <x v="0"/>
    <s v="United States"/>
    <s v="Plainfield"/>
    <x v="30"/>
    <n v="7060"/>
    <s v="East"/>
    <s v="OFF-AR-10000716"/>
    <x v="1"/>
    <x v="6"/>
    <x v="786"/>
    <n v="5.58"/>
    <n v="1"/>
    <x v="0"/>
    <n v="2.1762000000000001"/>
  </r>
  <r>
    <n v="2735"/>
    <x v="1343"/>
    <x v="1"/>
    <x v="780"/>
    <d v="2012-02-23T00:00:00"/>
    <x v="0"/>
    <x v="555"/>
    <s v="Joe Elijah"/>
    <x v="0"/>
    <s v="United States"/>
    <s v="Las Cruces"/>
    <x v="27"/>
    <n v="88001"/>
    <s v="West"/>
    <s v="OFF-PA-10000249"/>
    <x v="1"/>
    <x v="10"/>
    <x v="33"/>
    <n v="49.12"/>
    <n v="4"/>
    <x v="0"/>
    <n v="23.086399999999998"/>
  </r>
  <r>
    <n v="2736"/>
    <x v="1344"/>
    <x v="1"/>
    <x v="50"/>
    <d v="2012-11-19T00:00:00"/>
    <x v="1"/>
    <x v="107"/>
    <s v="Ken Lonsdale"/>
    <x v="0"/>
    <s v="United States"/>
    <s v="Newark"/>
    <x v="13"/>
    <n v="19711"/>
    <s v="East"/>
    <s v="TEC-PH-10003691"/>
    <x v="2"/>
    <x v="7"/>
    <x v="1398"/>
    <n v="377.96999999999997"/>
    <n v="3"/>
    <x v="0"/>
    <n v="94.492500000000007"/>
  </r>
  <r>
    <n v="2737"/>
    <x v="1344"/>
    <x v="1"/>
    <x v="50"/>
    <d v="2012-11-19T00:00:00"/>
    <x v="1"/>
    <x v="107"/>
    <s v="Ken Lonsdale"/>
    <x v="0"/>
    <s v="United States"/>
    <s v="Newark"/>
    <x v="13"/>
    <n v="19711"/>
    <s v="East"/>
    <s v="OFF-PA-10001560"/>
    <x v="1"/>
    <x v="10"/>
    <x v="664"/>
    <n v="42.28"/>
    <n v="7"/>
    <x v="0"/>
    <n v="19.871600000000001"/>
  </r>
  <r>
    <n v="2738"/>
    <x v="1344"/>
    <x v="1"/>
    <x v="50"/>
    <d v="2012-11-19T00:00:00"/>
    <x v="1"/>
    <x v="107"/>
    <s v="Ken Lonsdale"/>
    <x v="0"/>
    <s v="United States"/>
    <s v="Newark"/>
    <x v="13"/>
    <n v="19711"/>
    <s v="East"/>
    <s v="FUR-BO-10004467"/>
    <x v="0"/>
    <x v="0"/>
    <x v="883"/>
    <n v="299.96999999999997"/>
    <n v="3"/>
    <x v="0"/>
    <n v="56.994299999999981"/>
  </r>
  <r>
    <n v="2739"/>
    <x v="1344"/>
    <x v="1"/>
    <x v="50"/>
    <d v="2012-11-19T00:00:00"/>
    <x v="1"/>
    <x v="107"/>
    <s v="Ken Lonsdale"/>
    <x v="0"/>
    <s v="United States"/>
    <s v="Newark"/>
    <x v="13"/>
    <n v="19711"/>
    <s v="East"/>
    <s v="TEC-PH-10001819"/>
    <x v="2"/>
    <x v="7"/>
    <x v="805"/>
    <n v="89.98"/>
    <n v="2"/>
    <x v="0"/>
    <n v="43.190399999999997"/>
  </r>
  <r>
    <n v="2740"/>
    <x v="1345"/>
    <x v="3"/>
    <x v="513"/>
    <d v="2014-04-19T00:00:00"/>
    <x v="2"/>
    <x v="494"/>
    <s v="Edward Becker"/>
    <x v="1"/>
    <s v="United States"/>
    <s v="Hoover"/>
    <x v="19"/>
    <n v="35244"/>
    <s v="South"/>
    <s v="OFF-SU-10000157"/>
    <x v="1"/>
    <x v="14"/>
    <x v="1399"/>
    <n v="477.24"/>
    <n v="4"/>
    <x v="0"/>
    <n v="9.5448000000000093"/>
  </r>
  <r>
    <n v="2741"/>
    <x v="1345"/>
    <x v="3"/>
    <x v="513"/>
    <d v="2014-04-19T00:00:00"/>
    <x v="2"/>
    <x v="494"/>
    <s v="Edward Becker"/>
    <x v="1"/>
    <s v="United States"/>
    <s v="Hoover"/>
    <x v="19"/>
    <n v="35244"/>
    <s v="South"/>
    <s v="TEC-AC-10004227"/>
    <x v="2"/>
    <x v="11"/>
    <x v="1400"/>
    <n v="25.98"/>
    <n v="2"/>
    <x v="0"/>
    <n v="1.558799999999998"/>
  </r>
  <r>
    <n v="2742"/>
    <x v="1346"/>
    <x v="0"/>
    <x v="781"/>
    <d v="2013-02-27T00:00:00"/>
    <x v="0"/>
    <x v="232"/>
    <s v="Bruce Degenhardt"/>
    <x v="0"/>
    <s v="United States"/>
    <s v="Newark"/>
    <x v="24"/>
    <n v="43055"/>
    <s v="East"/>
    <s v="OFF-EN-10003134"/>
    <x v="1"/>
    <x v="12"/>
    <x v="33"/>
    <n v="46.72"/>
    <n v="5"/>
    <x v="2"/>
    <n v="17.52"/>
  </r>
  <r>
    <n v="2743"/>
    <x v="1347"/>
    <x v="2"/>
    <x v="130"/>
    <d v="2011-11-08T00:00:00"/>
    <x v="1"/>
    <x v="652"/>
    <s v="MaryBeth Skach"/>
    <x v="0"/>
    <s v="United States"/>
    <s v="San Diego"/>
    <x v="1"/>
    <n v="92037"/>
    <s v="West"/>
    <s v="FUR-FU-10004671"/>
    <x v="0"/>
    <x v="5"/>
    <x v="1357"/>
    <n v="35.340000000000003"/>
    <n v="2"/>
    <x v="0"/>
    <n v="13.429200000000002"/>
  </r>
  <r>
    <n v="2744"/>
    <x v="1348"/>
    <x v="1"/>
    <x v="782"/>
    <d v="2012-06-25T00:00:00"/>
    <x v="0"/>
    <x v="34"/>
    <s v="Stewart Carmichael"/>
    <x v="1"/>
    <s v="United States"/>
    <s v="San Francisco"/>
    <x v="1"/>
    <n v="94122"/>
    <s v="West"/>
    <s v="FUR-FU-10002253"/>
    <x v="0"/>
    <x v="5"/>
    <x v="587"/>
    <n v="257.64"/>
    <n v="6"/>
    <x v="0"/>
    <n v="100.4796"/>
  </r>
  <r>
    <n v="2745"/>
    <x v="1348"/>
    <x v="1"/>
    <x v="782"/>
    <d v="2012-06-25T00:00:00"/>
    <x v="0"/>
    <x v="34"/>
    <s v="Stewart Carmichael"/>
    <x v="1"/>
    <s v="United States"/>
    <s v="San Francisco"/>
    <x v="1"/>
    <n v="94122"/>
    <s v="West"/>
    <s v="TEC-PH-10002726"/>
    <x v="2"/>
    <x v="7"/>
    <x v="66"/>
    <n v="125.97600000000001"/>
    <n v="3"/>
    <x v="2"/>
    <n v="47.241"/>
  </r>
  <r>
    <n v="2746"/>
    <x v="1349"/>
    <x v="3"/>
    <x v="783"/>
    <d v="2014-08-12T00:00:00"/>
    <x v="0"/>
    <x v="248"/>
    <s v="Fred McMath"/>
    <x v="0"/>
    <s v="United States"/>
    <s v="Jacksonville"/>
    <x v="3"/>
    <n v="28540"/>
    <s v="South"/>
    <s v="TEC-AC-10004571"/>
    <x v="2"/>
    <x v="11"/>
    <x v="404"/>
    <n v="79.992000000000004"/>
    <n v="1"/>
    <x v="2"/>
    <n v="21.997800000000002"/>
  </r>
  <r>
    <n v="2747"/>
    <x v="1350"/>
    <x v="2"/>
    <x v="552"/>
    <d v="2011-05-17T00:00:00"/>
    <x v="1"/>
    <x v="409"/>
    <s v="Kean Thornton"/>
    <x v="0"/>
    <s v="United States"/>
    <s v="Franklin"/>
    <x v="31"/>
    <n v="2038"/>
    <s v="East"/>
    <s v="FUR-TA-10002228"/>
    <x v="0"/>
    <x v="3"/>
    <x v="596"/>
    <n v="700.05600000000004"/>
    <n v="3"/>
    <x v="4"/>
    <n v="-130.0104"/>
  </r>
  <r>
    <n v="2748"/>
    <x v="1351"/>
    <x v="1"/>
    <x v="6"/>
    <d v="2012-11-26T00:00:00"/>
    <x v="1"/>
    <x v="399"/>
    <s v="Anne Pryor"/>
    <x v="2"/>
    <s v="United States"/>
    <s v="Frisco"/>
    <x v="5"/>
    <n v="75034"/>
    <s v="Central"/>
    <s v="TEC-AC-10004127"/>
    <x v="2"/>
    <x v="11"/>
    <x v="1401"/>
    <n v="27.168000000000003"/>
    <n v="4"/>
    <x v="2"/>
    <n v="-1.3583999999999987"/>
  </r>
  <r>
    <n v="2749"/>
    <x v="1352"/>
    <x v="1"/>
    <x v="784"/>
    <d v="2012-12-08T00:00:00"/>
    <x v="1"/>
    <x v="653"/>
    <s v="Ritsa Hightower"/>
    <x v="0"/>
    <s v="United States"/>
    <s v="Tallahassee"/>
    <x v="2"/>
    <n v="32303"/>
    <s v="South"/>
    <s v="OFF-BI-10001553"/>
    <x v="1"/>
    <x v="8"/>
    <x v="1293"/>
    <n v="8.2260000000000009"/>
    <n v="3"/>
    <x v="6"/>
    <n v="-6.0323999999999991"/>
  </r>
  <r>
    <n v="2750"/>
    <x v="1353"/>
    <x v="2"/>
    <x v="785"/>
    <d v="2011-06-14T00:00:00"/>
    <x v="1"/>
    <x v="229"/>
    <s v="Carlos Soltero"/>
    <x v="0"/>
    <s v="United States"/>
    <s v="Seattle"/>
    <x v="4"/>
    <n v="98115"/>
    <s v="West"/>
    <s v="FUR-CH-10002758"/>
    <x v="0"/>
    <x v="1"/>
    <x v="1402"/>
    <n v="585.55200000000002"/>
    <n v="3"/>
    <x v="2"/>
    <n v="73.19399999999996"/>
  </r>
  <r>
    <n v="2751"/>
    <x v="1354"/>
    <x v="2"/>
    <x v="233"/>
    <d v="2011-08-11T00:00:00"/>
    <x v="0"/>
    <x v="612"/>
    <s v="Tamara Manning"/>
    <x v="0"/>
    <s v="United States"/>
    <s v="Vacaville"/>
    <x v="1"/>
    <n v="95687"/>
    <s v="West"/>
    <s v="OFF-ST-10000532"/>
    <x v="1"/>
    <x v="4"/>
    <x v="1403"/>
    <n v="423.28"/>
    <n v="11"/>
    <x v="0"/>
    <n v="110.05279999999999"/>
  </r>
  <r>
    <n v="2752"/>
    <x v="1355"/>
    <x v="2"/>
    <x v="542"/>
    <d v="2011-05-30T00:00:00"/>
    <x v="1"/>
    <x v="520"/>
    <s v="Herbert Flentye"/>
    <x v="0"/>
    <s v="United States"/>
    <s v="Los Angeles"/>
    <x v="1"/>
    <n v="90008"/>
    <s v="West"/>
    <s v="FUR-CH-10000988"/>
    <x v="0"/>
    <x v="1"/>
    <x v="1132"/>
    <n v="225.29600000000002"/>
    <n v="2"/>
    <x v="2"/>
    <n v="22.529599999999995"/>
  </r>
  <r>
    <n v="2753"/>
    <x v="1356"/>
    <x v="1"/>
    <x v="786"/>
    <d v="2012-04-21T00:00:00"/>
    <x v="1"/>
    <x v="654"/>
    <s v="George Ashbrook"/>
    <x v="0"/>
    <s v="United States"/>
    <s v="San Francisco"/>
    <x v="1"/>
    <n v="94122"/>
    <s v="West"/>
    <s v="OFF-AR-10003251"/>
    <x v="1"/>
    <x v="6"/>
    <x v="1041"/>
    <n v="5.56"/>
    <n v="2"/>
    <x v="0"/>
    <n v="2.2239999999999998"/>
  </r>
  <r>
    <n v="2754"/>
    <x v="1356"/>
    <x v="1"/>
    <x v="786"/>
    <d v="2012-04-21T00:00:00"/>
    <x v="1"/>
    <x v="654"/>
    <s v="George Ashbrook"/>
    <x v="0"/>
    <s v="United States"/>
    <s v="San Francisco"/>
    <x v="1"/>
    <n v="94122"/>
    <s v="West"/>
    <s v="TEC-AC-10003174"/>
    <x v="2"/>
    <x v="11"/>
    <x v="614"/>
    <n v="323.37"/>
    <n v="3"/>
    <x v="0"/>
    <n v="129.34800000000001"/>
  </r>
  <r>
    <n v="2755"/>
    <x v="1356"/>
    <x v="1"/>
    <x v="786"/>
    <d v="2012-04-21T00:00:00"/>
    <x v="1"/>
    <x v="654"/>
    <s v="George Ashbrook"/>
    <x v="0"/>
    <s v="United States"/>
    <s v="San Francisco"/>
    <x v="1"/>
    <n v="94122"/>
    <s v="West"/>
    <s v="TEC-PH-10002310"/>
    <x v="2"/>
    <x v="7"/>
    <x v="1359"/>
    <n v="783.96000000000015"/>
    <n v="5"/>
    <x v="2"/>
    <n v="68.59650000000002"/>
  </r>
  <r>
    <n v="2756"/>
    <x v="1356"/>
    <x v="1"/>
    <x v="786"/>
    <d v="2012-04-21T00:00:00"/>
    <x v="1"/>
    <x v="654"/>
    <s v="George Ashbrook"/>
    <x v="0"/>
    <s v="United States"/>
    <s v="San Francisco"/>
    <x v="1"/>
    <n v="94122"/>
    <s v="West"/>
    <s v="OFF-AP-10002651"/>
    <x v="1"/>
    <x v="9"/>
    <x v="1341"/>
    <n v="1447.6499999999999"/>
    <n v="5"/>
    <x v="0"/>
    <n v="419.8184999999998"/>
  </r>
  <r>
    <n v="2757"/>
    <x v="1356"/>
    <x v="1"/>
    <x v="786"/>
    <d v="2012-04-21T00:00:00"/>
    <x v="1"/>
    <x v="654"/>
    <s v="George Ashbrook"/>
    <x v="0"/>
    <s v="United States"/>
    <s v="San Francisco"/>
    <x v="1"/>
    <n v="94122"/>
    <s v="West"/>
    <s v="OFF-PA-10001184"/>
    <x v="1"/>
    <x v="10"/>
    <x v="1307"/>
    <n v="11.96"/>
    <n v="2"/>
    <x v="0"/>
    <n v="5.8604000000000003"/>
  </r>
  <r>
    <n v="2758"/>
    <x v="1357"/>
    <x v="0"/>
    <x v="725"/>
    <d v="2013-06-14T00:00:00"/>
    <x v="0"/>
    <x v="301"/>
    <s v="Erica Smith"/>
    <x v="0"/>
    <s v="United States"/>
    <s v="New York City"/>
    <x v="15"/>
    <n v="10035"/>
    <s v="East"/>
    <s v="TEC-AC-10002402"/>
    <x v="2"/>
    <x v="11"/>
    <x v="651"/>
    <n v="239.96999999999997"/>
    <n v="3"/>
    <x v="0"/>
    <n v="71.990999999999985"/>
  </r>
  <r>
    <n v="2759"/>
    <x v="1358"/>
    <x v="0"/>
    <x v="21"/>
    <d v="2013-03-16T00:00:00"/>
    <x v="1"/>
    <x v="655"/>
    <s v="Julie Prescott"/>
    <x v="2"/>
    <s v="United States"/>
    <s v="Columbus"/>
    <x v="32"/>
    <n v="31907"/>
    <s v="South"/>
    <s v="FUR-FU-10004270"/>
    <x v="0"/>
    <x v="5"/>
    <x v="1372"/>
    <n v="76.92"/>
    <n v="4"/>
    <x v="0"/>
    <n v="31.537200000000006"/>
  </r>
  <r>
    <n v="2760"/>
    <x v="1358"/>
    <x v="0"/>
    <x v="21"/>
    <d v="2013-03-16T00:00:00"/>
    <x v="1"/>
    <x v="655"/>
    <s v="Julie Prescott"/>
    <x v="2"/>
    <s v="United States"/>
    <s v="Columbus"/>
    <x v="32"/>
    <n v="31907"/>
    <s v="South"/>
    <s v="OFF-ST-10001526"/>
    <x v="1"/>
    <x v="4"/>
    <x v="764"/>
    <n v="481.32"/>
    <n v="4"/>
    <x v="0"/>
    <n v="125.14319999999998"/>
  </r>
  <r>
    <n v="2761"/>
    <x v="1359"/>
    <x v="2"/>
    <x v="542"/>
    <d v="2011-05-29T00:00:00"/>
    <x v="2"/>
    <x v="656"/>
    <s v="Dean percer"/>
    <x v="2"/>
    <s v="United States"/>
    <s v="Murray"/>
    <x v="7"/>
    <n v="84107"/>
    <s v="West"/>
    <s v="OFF-PA-10002893"/>
    <x v="1"/>
    <x v="10"/>
    <x v="359"/>
    <n v="48.4"/>
    <n v="5"/>
    <x v="0"/>
    <n v="23.231999999999999"/>
  </r>
  <r>
    <n v="2762"/>
    <x v="1360"/>
    <x v="3"/>
    <x v="386"/>
    <d v="2014-10-15T00:00:00"/>
    <x v="2"/>
    <x v="71"/>
    <s v="Neil Knudson"/>
    <x v="2"/>
    <s v="United States"/>
    <s v="San Francisco"/>
    <x v="1"/>
    <n v="94110"/>
    <s v="West"/>
    <s v="TEC-AC-10003709"/>
    <x v="2"/>
    <x v="11"/>
    <x v="1404"/>
    <n v="0.99"/>
    <n v="1"/>
    <x v="0"/>
    <n v="0.4356000000000001"/>
  </r>
  <r>
    <n v="2763"/>
    <x v="1360"/>
    <x v="3"/>
    <x v="386"/>
    <d v="2014-10-15T00:00:00"/>
    <x v="2"/>
    <x v="71"/>
    <s v="Neil Knudson"/>
    <x v="2"/>
    <s v="United States"/>
    <s v="San Francisco"/>
    <x v="1"/>
    <n v="94110"/>
    <s v="West"/>
    <s v="OFF-BI-10001191"/>
    <x v="1"/>
    <x v="8"/>
    <x v="970"/>
    <n v="101.84"/>
    <n v="5"/>
    <x v="2"/>
    <n v="36.917000000000002"/>
  </r>
  <r>
    <n v="2764"/>
    <x v="1361"/>
    <x v="3"/>
    <x v="738"/>
    <d v="2014-06-29T00:00:00"/>
    <x v="1"/>
    <x v="484"/>
    <s v="Paul Lucas"/>
    <x v="2"/>
    <s v="United States"/>
    <s v="Philadelphia"/>
    <x v="9"/>
    <n v="19140"/>
    <s v="East"/>
    <s v="OFF-BI-10003166"/>
    <x v="1"/>
    <x v="8"/>
    <x v="1405"/>
    <n v="10.332000000000003"/>
    <n v="3"/>
    <x v="6"/>
    <n v="-7.5767999999999986"/>
  </r>
  <r>
    <n v="2765"/>
    <x v="1361"/>
    <x v="3"/>
    <x v="738"/>
    <d v="2014-06-29T00:00:00"/>
    <x v="1"/>
    <x v="484"/>
    <s v="Paul Lucas"/>
    <x v="2"/>
    <s v="United States"/>
    <s v="Philadelphia"/>
    <x v="9"/>
    <n v="19140"/>
    <s v="East"/>
    <s v="OFF-BI-10003982"/>
    <x v="1"/>
    <x v="8"/>
    <x v="346"/>
    <n v="31.155000000000005"/>
    <n v="5"/>
    <x v="6"/>
    <n v="-23.8855"/>
  </r>
  <r>
    <n v="2766"/>
    <x v="1361"/>
    <x v="3"/>
    <x v="738"/>
    <d v="2014-06-29T00:00:00"/>
    <x v="1"/>
    <x v="484"/>
    <s v="Paul Lucas"/>
    <x v="2"/>
    <s v="United States"/>
    <s v="Philadelphia"/>
    <x v="9"/>
    <n v="19140"/>
    <s v="East"/>
    <s v="OFF-ST-10004835"/>
    <x v="1"/>
    <x v="4"/>
    <x v="1406"/>
    <n v="8.9280000000000008"/>
    <n v="2"/>
    <x v="2"/>
    <n v="0.66959999999999997"/>
  </r>
  <r>
    <n v="2767"/>
    <x v="1362"/>
    <x v="3"/>
    <x v="787"/>
    <d v="2014-01-19T00:00:00"/>
    <x v="2"/>
    <x v="355"/>
    <s v="Robert Waldorf"/>
    <x v="0"/>
    <s v="United States"/>
    <s v="Philadelphia"/>
    <x v="9"/>
    <n v="19134"/>
    <s v="East"/>
    <s v="OFF-AP-10000159"/>
    <x v="1"/>
    <x v="9"/>
    <x v="1407"/>
    <n v="34.384"/>
    <n v="1"/>
    <x v="2"/>
    <n v="3.8681999999999945"/>
  </r>
  <r>
    <n v="2768"/>
    <x v="1362"/>
    <x v="3"/>
    <x v="787"/>
    <d v="2014-01-19T00:00:00"/>
    <x v="2"/>
    <x v="355"/>
    <s v="Robert Waldorf"/>
    <x v="0"/>
    <s v="United States"/>
    <s v="Philadelphia"/>
    <x v="9"/>
    <n v="19134"/>
    <s v="East"/>
    <s v="OFF-AP-10002945"/>
    <x v="1"/>
    <x v="9"/>
    <x v="225"/>
    <n v="1924.1599999999999"/>
    <n v="8"/>
    <x v="2"/>
    <n v="312.67599999999993"/>
  </r>
  <r>
    <n v="2769"/>
    <x v="1363"/>
    <x v="1"/>
    <x v="788"/>
    <d v="2012-04-07T00:00:00"/>
    <x v="1"/>
    <x v="657"/>
    <s v="Michael Oakman"/>
    <x v="0"/>
    <s v="United States"/>
    <s v="Dallas"/>
    <x v="5"/>
    <n v="75220"/>
    <s v="Central"/>
    <s v="OFF-AP-10001242"/>
    <x v="1"/>
    <x v="9"/>
    <x v="1408"/>
    <n v="32.191999999999993"/>
    <n v="2"/>
    <x v="3"/>
    <n v="-80.48"/>
  </r>
  <r>
    <n v="2770"/>
    <x v="1363"/>
    <x v="1"/>
    <x v="788"/>
    <d v="2012-04-07T00:00:00"/>
    <x v="1"/>
    <x v="657"/>
    <s v="Michael Oakman"/>
    <x v="0"/>
    <s v="United States"/>
    <s v="Dallas"/>
    <x v="5"/>
    <n v="75220"/>
    <s v="Central"/>
    <s v="TEC-AC-10003038"/>
    <x v="2"/>
    <x v="11"/>
    <x v="1024"/>
    <n v="50.120000000000005"/>
    <n v="7"/>
    <x v="2"/>
    <n v="-0.62650000000000716"/>
  </r>
  <r>
    <n v="2771"/>
    <x v="1363"/>
    <x v="1"/>
    <x v="788"/>
    <d v="2012-04-07T00:00:00"/>
    <x v="1"/>
    <x v="657"/>
    <s v="Michael Oakman"/>
    <x v="0"/>
    <s v="United States"/>
    <s v="Dallas"/>
    <x v="5"/>
    <n v="75220"/>
    <s v="Central"/>
    <s v="TEC-AC-10003289"/>
    <x v="2"/>
    <x v="11"/>
    <x v="1209"/>
    <n v="47.975999999999999"/>
    <n v="3"/>
    <x v="2"/>
    <n v="1.7990999999999993"/>
  </r>
  <r>
    <n v="2772"/>
    <x v="1364"/>
    <x v="0"/>
    <x v="323"/>
    <d v="2013-09-11T00:00:00"/>
    <x v="1"/>
    <x v="370"/>
    <s v="Jennifer Jackson"/>
    <x v="0"/>
    <s v="United States"/>
    <s v="Waukesha"/>
    <x v="6"/>
    <n v="53186"/>
    <s v="Central"/>
    <s v="OFF-ST-10000918"/>
    <x v="1"/>
    <x v="4"/>
    <x v="372"/>
    <n v="54.5"/>
    <n v="5"/>
    <x v="0"/>
    <n v="14.169999999999998"/>
  </r>
  <r>
    <n v="2773"/>
    <x v="1365"/>
    <x v="3"/>
    <x v="389"/>
    <d v="2014-12-13T00:00:00"/>
    <x v="2"/>
    <x v="537"/>
    <s v="Brian Thompson"/>
    <x v="0"/>
    <s v="United States"/>
    <s v="Fort Lauderdale"/>
    <x v="2"/>
    <n v="33311"/>
    <s v="South"/>
    <s v="FUR-FU-10001940"/>
    <x v="0"/>
    <x v="5"/>
    <x v="33"/>
    <n v="19.103999999999999"/>
    <n v="3"/>
    <x v="2"/>
    <n v="5.7312000000000012"/>
  </r>
  <r>
    <n v="2774"/>
    <x v="1366"/>
    <x v="0"/>
    <x v="441"/>
    <d v="2013-11-27T00:00:00"/>
    <x v="1"/>
    <x v="361"/>
    <s v="Rob Dowd"/>
    <x v="0"/>
    <s v="United States"/>
    <s v="Detroit"/>
    <x v="12"/>
    <n v="48205"/>
    <s v="Central"/>
    <s v="OFF-BI-10002852"/>
    <x v="1"/>
    <x v="8"/>
    <x v="91"/>
    <n v="49.44"/>
    <n v="3"/>
    <x v="0"/>
    <n v="24.2256"/>
  </r>
  <r>
    <n v="2775"/>
    <x v="1367"/>
    <x v="3"/>
    <x v="343"/>
    <d v="2014-11-19T00:00:00"/>
    <x v="1"/>
    <x v="529"/>
    <s v="Max Ludwig"/>
    <x v="2"/>
    <s v="United States"/>
    <s v="Springfield"/>
    <x v="24"/>
    <n v="45503"/>
    <s v="East"/>
    <s v="OFF-PA-10004451"/>
    <x v="1"/>
    <x v="10"/>
    <x v="493"/>
    <n v="10.368000000000002"/>
    <n v="2"/>
    <x v="2"/>
    <n v="3.6288"/>
  </r>
  <r>
    <n v="2776"/>
    <x v="1368"/>
    <x v="0"/>
    <x v="147"/>
    <d v="2013-10-26T00:00:00"/>
    <x v="1"/>
    <x v="32"/>
    <s v="Joel Eaton"/>
    <x v="0"/>
    <s v="United States"/>
    <s v="San Diego"/>
    <x v="1"/>
    <n v="92037"/>
    <s v="West"/>
    <s v="OFF-ST-10004804"/>
    <x v="1"/>
    <x v="4"/>
    <x v="230"/>
    <n v="154.44"/>
    <n v="3"/>
    <x v="0"/>
    <n v="1.5444000000000031"/>
  </r>
  <r>
    <n v="2777"/>
    <x v="1369"/>
    <x v="1"/>
    <x v="379"/>
    <d v="2012-12-25T00:00:00"/>
    <x v="1"/>
    <x v="45"/>
    <s v="Elpida Rittenbach"/>
    <x v="1"/>
    <s v="United States"/>
    <s v="Colorado Springs"/>
    <x v="22"/>
    <n v="80906"/>
    <s v="West"/>
    <s v="OFF-AP-10003971"/>
    <x v="1"/>
    <x v="9"/>
    <x v="914"/>
    <n v="60.984000000000009"/>
    <n v="7"/>
    <x v="2"/>
    <n v="4.5737999999999985"/>
  </r>
  <r>
    <n v="2778"/>
    <x v="1370"/>
    <x v="1"/>
    <x v="789"/>
    <d v="2012-07-19T00:00:00"/>
    <x v="0"/>
    <x v="341"/>
    <s v="Jessica Myrick"/>
    <x v="0"/>
    <s v="United States"/>
    <s v="Bakersfield"/>
    <x v="1"/>
    <n v="93309"/>
    <s v="West"/>
    <s v="FUR-BO-10003159"/>
    <x v="0"/>
    <x v="0"/>
    <x v="1100"/>
    <n v="195.46600000000001"/>
    <n v="2"/>
    <x v="11"/>
    <n v="-13.797600000000017"/>
  </r>
  <r>
    <n v="2779"/>
    <x v="1371"/>
    <x v="3"/>
    <x v="504"/>
    <d v="2014-05-06T00:00:00"/>
    <x v="1"/>
    <x v="164"/>
    <s v="Saphhira Shifley"/>
    <x v="1"/>
    <s v="United States"/>
    <s v="Pompano Beach"/>
    <x v="2"/>
    <n v="33068"/>
    <s v="South"/>
    <s v="FUR-FU-10001935"/>
    <x v="0"/>
    <x v="5"/>
    <x v="341"/>
    <n v="23.680000000000003"/>
    <n v="8"/>
    <x v="2"/>
    <n v="6.216000000000002"/>
  </r>
  <r>
    <n v="2780"/>
    <x v="1371"/>
    <x v="3"/>
    <x v="504"/>
    <d v="2014-05-06T00:00:00"/>
    <x v="1"/>
    <x v="164"/>
    <s v="Saphhira Shifley"/>
    <x v="1"/>
    <s v="United States"/>
    <s v="Pompano Beach"/>
    <x v="2"/>
    <n v="33068"/>
    <s v="South"/>
    <s v="TEC-AC-10003433"/>
    <x v="2"/>
    <x v="11"/>
    <x v="1409"/>
    <n v="2.3760000000000003"/>
    <n v="3"/>
    <x v="2"/>
    <n v="0.74249999999999994"/>
  </r>
  <r>
    <n v="2781"/>
    <x v="1372"/>
    <x v="3"/>
    <x v="636"/>
    <d v="2014-05-09T00:00:00"/>
    <x v="2"/>
    <x v="646"/>
    <s v="Toby Carlisle"/>
    <x v="0"/>
    <s v="United States"/>
    <s v="New York City"/>
    <x v="15"/>
    <n v="10035"/>
    <s v="East"/>
    <s v="OFF-LA-10004544"/>
    <x v="1"/>
    <x v="2"/>
    <x v="197"/>
    <n v="59.2"/>
    <n v="4"/>
    <x v="0"/>
    <n v="29.6"/>
  </r>
  <r>
    <n v="2782"/>
    <x v="1373"/>
    <x v="3"/>
    <x v="225"/>
    <d v="2014-11-28T00:00:00"/>
    <x v="1"/>
    <x v="643"/>
    <s v="Hunter Glantz"/>
    <x v="0"/>
    <s v="United States"/>
    <s v="Lakeville"/>
    <x v="11"/>
    <n v="55044"/>
    <s v="Central"/>
    <s v="OFF-AR-10001026"/>
    <x v="1"/>
    <x v="6"/>
    <x v="207"/>
    <n v="22"/>
    <n v="10"/>
    <x v="0"/>
    <n v="9.6800000000000015"/>
  </r>
  <r>
    <n v="2783"/>
    <x v="1374"/>
    <x v="0"/>
    <x v="583"/>
    <d v="2013-11-17T00:00:00"/>
    <x v="1"/>
    <x v="436"/>
    <s v="Lisa DeCherney"/>
    <x v="0"/>
    <s v="United States"/>
    <s v="Detroit"/>
    <x v="12"/>
    <n v="48234"/>
    <s v="Central"/>
    <s v="TEC-PH-10001336"/>
    <x v="2"/>
    <x v="7"/>
    <x v="941"/>
    <n v="257.98"/>
    <n v="2"/>
    <x v="0"/>
    <n v="74.8142"/>
  </r>
  <r>
    <n v="2784"/>
    <x v="1375"/>
    <x v="0"/>
    <x v="732"/>
    <d v="2013-11-11T00:00:00"/>
    <x v="1"/>
    <x v="155"/>
    <s v="Alejandro Savely"/>
    <x v="1"/>
    <s v="United States"/>
    <s v="Philadelphia"/>
    <x v="9"/>
    <n v="19134"/>
    <s v="East"/>
    <s v="TEC-PH-10003187"/>
    <x v="2"/>
    <x v="7"/>
    <x v="1410"/>
    <n v="23.987999999999996"/>
    <n v="2"/>
    <x v="10"/>
    <n v="-15.991999999999999"/>
  </r>
  <r>
    <n v="2785"/>
    <x v="1376"/>
    <x v="0"/>
    <x v="790"/>
    <d v="2013-10-16T00:00:00"/>
    <x v="1"/>
    <x v="172"/>
    <s v="Michael Paige"/>
    <x v="1"/>
    <s v="United States"/>
    <s v="Troy"/>
    <x v="24"/>
    <n v="45373"/>
    <s v="East"/>
    <s v="TEC-PH-10004897"/>
    <x v="2"/>
    <x v="7"/>
    <x v="1115"/>
    <n v="23.975999999999999"/>
    <n v="4"/>
    <x v="10"/>
    <n v="-15.584400000000002"/>
  </r>
  <r>
    <n v="2786"/>
    <x v="1377"/>
    <x v="1"/>
    <x v="481"/>
    <d v="2012-09-23T00:00:00"/>
    <x v="2"/>
    <x v="522"/>
    <s v="Cynthia Delaney"/>
    <x v="2"/>
    <s v="United States"/>
    <s v="Los Angeles"/>
    <x v="1"/>
    <n v="90036"/>
    <s v="West"/>
    <s v="FUR-CH-10004997"/>
    <x v="0"/>
    <x v="1"/>
    <x v="494"/>
    <n v="601.53599999999994"/>
    <n v="4"/>
    <x v="2"/>
    <n v="0"/>
  </r>
  <r>
    <n v="2787"/>
    <x v="1377"/>
    <x v="1"/>
    <x v="481"/>
    <d v="2012-09-23T00:00:00"/>
    <x v="2"/>
    <x v="522"/>
    <s v="Cynthia Delaney"/>
    <x v="2"/>
    <s v="United States"/>
    <s v="Los Angeles"/>
    <x v="1"/>
    <n v="90036"/>
    <s v="West"/>
    <s v="OFF-FA-10002763"/>
    <x v="1"/>
    <x v="13"/>
    <x v="1411"/>
    <n v="7.9"/>
    <n v="2"/>
    <x v="0"/>
    <n v="2.5279999999999996"/>
  </r>
  <r>
    <n v="2788"/>
    <x v="1378"/>
    <x v="2"/>
    <x v="266"/>
    <d v="2011-12-06T00:00:00"/>
    <x v="1"/>
    <x v="550"/>
    <s v="Michael Dominguez"/>
    <x v="1"/>
    <s v="United States"/>
    <s v="Corpus Christi"/>
    <x v="5"/>
    <n v="78415"/>
    <s v="Central"/>
    <s v="FUR-FU-10001588"/>
    <x v="0"/>
    <x v="5"/>
    <x v="284"/>
    <n v="58.36"/>
    <n v="5"/>
    <x v="7"/>
    <n v="-24.802999999999997"/>
  </r>
  <r>
    <n v="2789"/>
    <x v="1378"/>
    <x v="2"/>
    <x v="266"/>
    <d v="2011-12-06T00:00:00"/>
    <x v="1"/>
    <x v="550"/>
    <s v="Michael Dominguez"/>
    <x v="1"/>
    <s v="United States"/>
    <s v="Corpus Christi"/>
    <x v="5"/>
    <n v="78415"/>
    <s v="Central"/>
    <s v="OFF-AR-10000940"/>
    <x v="1"/>
    <x v="6"/>
    <x v="134"/>
    <n v="16.463999999999999"/>
    <n v="7"/>
    <x v="2"/>
    <n v="1.4406000000000008"/>
  </r>
  <r>
    <n v="2790"/>
    <x v="1378"/>
    <x v="2"/>
    <x v="266"/>
    <d v="2011-12-06T00:00:00"/>
    <x v="1"/>
    <x v="550"/>
    <s v="Michael Dominguez"/>
    <x v="1"/>
    <s v="United States"/>
    <s v="Corpus Christi"/>
    <x v="5"/>
    <n v="78415"/>
    <s v="Central"/>
    <s v="FUR-FU-10002759"/>
    <x v="0"/>
    <x v="5"/>
    <x v="555"/>
    <n v="39.960000000000008"/>
    <n v="5"/>
    <x v="7"/>
    <n v="-23.975999999999999"/>
  </r>
  <r>
    <n v="2791"/>
    <x v="1379"/>
    <x v="2"/>
    <x v="158"/>
    <d v="2011-09-22T00:00:00"/>
    <x v="2"/>
    <x v="312"/>
    <s v="Brian Moss"/>
    <x v="1"/>
    <s v="United States"/>
    <s v="Omaha"/>
    <x v="8"/>
    <n v="68104"/>
    <s v="Central"/>
    <s v="OFF-AP-10000358"/>
    <x v="1"/>
    <x v="9"/>
    <x v="95"/>
    <n v="25.96"/>
    <n v="2"/>
    <x v="0"/>
    <n v="7.5283999999999978"/>
  </r>
  <r>
    <n v="2792"/>
    <x v="1379"/>
    <x v="2"/>
    <x v="158"/>
    <d v="2011-09-22T00:00:00"/>
    <x v="2"/>
    <x v="312"/>
    <s v="Brian Moss"/>
    <x v="1"/>
    <s v="United States"/>
    <s v="Omaha"/>
    <x v="8"/>
    <n v="68104"/>
    <s v="Central"/>
    <s v="OFF-AP-10003281"/>
    <x v="1"/>
    <x v="9"/>
    <x v="1180"/>
    <n v="36.269999999999996"/>
    <n v="3"/>
    <x v="0"/>
    <n v="10.880999999999997"/>
  </r>
  <r>
    <n v="2793"/>
    <x v="1379"/>
    <x v="2"/>
    <x v="158"/>
    <d v="2011-09-22T00:00:00"/>
    <x v="2"/>
    <x v="312"/>
    <s v="Brian Moss"/>
    <x v="1"/>
    <s v="United States"/>
    <s v="Omaha"/>
    <x v="8"/>
    <n v="68104"/>
    <s v="Central"/>
    <s v="OFF-PA-10000029"/>
    <x v="1"/>
    <x v="10"/>
    <x v="803"/>
    <n v="6.48"/>
    <n v="1"/>
    <x v="0"/>
    <n v="3.1104000000000003"/>
  </r>
  <r>
    <n v="2794"/>
    <x v="1380"/>
    <x v="2"/>
    <x v="791"/>
    <d v="2011-04-17T00:00:00"/>
    <x v="1"/>
    <x v="634"/>
    <s v="Kean Nguyen"/>
    <x v="1"/>
    <s v="United States"/>
    <s v="Redondo Beach"/>
    <x v="1"/>
    <n v="90278"/>
    <s v="West"/>
    <s v="TEC-PH-10001557"/>
    <x v="2"/>
    <x v="7"/>
    <x v="658"/>
    <n v="1075.088"/>
    <n v="14"/>
    <x v="2"/>
    <n v="94.070199999999943"/>
  </r>
  <r>
    <n v="2795"/>
    <x v="1380"/>
    <x v="2"/>
    <x v="791"/>
    <d v="2011-04-17T00:00:00"/>
    <x v="1"/>
    <x v="634"/>
    <s v="Kean Nguyen"/>
    <x v="1"/>
    <s v="United States"/>
    <s v="Redondo Beach"/>
    <x v="1"/>
    <n v="90278"/>
    <s v="West"/>
    <s v="TEC-PH-10000576"/>
    <x v="2"/>
    <x v="7"/>
    <x v="807"/>
    <n v="438.36800000000005"/>
    <n v="4"/>
    <x v="2"/>
    <n v="38.357200000000006"/>
  </r>
  <r>
    <n v="2796"/>
    <x v="1380"/>
    <x v="2"/>
    <x v="791"/>
    <d v="2011-04-17T00:00:00"/>
    <x v="1"/>
    <x v="634"/>
    <s v="Kean Nguyen"/>
    <x v="1"/>
    <s v="United States"/>
    <s v="Redondo Beach"/>
    <x v="1"/>
    <n v="90278"/>
    <s v="West"/>
    <s v="OFF-BI-10002764"/>
    <x v="1"/>
    <x v="8"/>
    <x v="502"/>
    <n v="18.088000000000001"/>
    <n v="7"/>
    <x v="2"/>
    <n v="6.5569000000000006"/>
  </r>
  <r>
    <n v="2797"/>
    <x v="1380"/>
    <x v="2"/>
    <x v="791"/>
    <d v="2011-04-17T00:00:00"/>
    <x v="1"/>
    <x v="634"/>
    <s v="Kean Nguyen"/>
    <x v="1"/>
    <s v="United States"/>
    <s v="Redondo Beach"/>
    <x v="1"/>
    <n v="90278"/>
    <s v="West"/>
    <s v="FUR-BO-10001337"/>
    <x v="0"/>
    <x v="0"/>
    <x v="425"/>
    <n v="308.49900000000002"/>
    <n v="3"/>
    <x v="11"/>
    <n v="-18.146999999999998"/>
  </r>
  <r>
    <n v="2798"/>
    <x v="1381"/>
    <x v="3"/>
    <x v="179"/>
    <d v="2014-10-28T00:00:00"/>
    <x v="1"/>
    <x v="490"/>
    <s v="Ivan Gibson"/>
    <x v="0"/>
    <s v="United States"/>
    <s v="Little Rock"/>
    <x v="36"/>
    <n v="72209"/>
    <s v="South"/>
    <s v="OFF-AR-10002257"/>
    <x v="1"/>
    <x v="6"/>
    <x v="1191"/>
    <n v="13.36"/>
    <n v="4"/>
    <x v="0"/>
    <n v="4.1415999999999986"/>
  </r>
  <r>
    <n v="2799"/>
    <x v="1381"/>
    <x v="3"/>
    <x v="179"/>
    <d v="2014-10-28T00:00:00"/>
    <x v="1"/>
    <x v="490"/>
    <s v="Ivan Gibson"/>
    <x v="0"/>
    <s v="United States"/>
    <s v="Little Rock"/>
    <x v="36"/>
    <n v="72209"/>
    <s v="South"/>
    <s v="OFF-PA-10001019"/>
    <x v="1"/>
    <x v="10"/>
    <x v="675"/>
    <n v="39.96"/>
    <n v="2"/>
    <x v="0"/>
    <n v="18.781199999999998"/>
  </r>
  <r>
    <n v="2800"/>
    <x v="1381"/>
    <x v="3"/>
    <x v="179"/>
    <d v="2014-10-28T00:00:00"/>
    <x v="1"/>
    <x v="490"/>
    <s v="Ivan Gibson"/>
    <x v="0"/>
    <s v="United States"/>
    <s v="Little Rock"/>
    <x v="36"/>
    <n v="72209"/>
    <s v="South"/>
    <s v="OFF-BI-10003364"/>
    <x v="1"/>
    <x v="8"/>
    <x v="698"/>
    <n v="145.85000000000002"/>
    <n v="5"/>
    <x v="0"/>
    <n v="70.007999999999996"/>
  </r>
  <r>
    <n v="2801"/>
    <x v="1382"/>
    <x v="0"/>
    <x v="792"/>
    <d v="2013-10-29T00:00:00"/>
    <x v="2"/>
    <x v="329"/>
    <s v="Jill Stevenson"/>
    <x v="1"/>
    <s v="United States"/>
    <s v="Miami"/>
    <x v="2"/>
    <n v="33180"/>
    <s v="South"/>
    <s v="TEC-PH-10000984"/>
    <x v="2"/>
    <x v="7"/>
    <x v="465"/>
    <n v="783.96000000000015"/>
    <n v="5"/>
    <x v="2"/>
    <n v="78.396000000000043"/>
  </r>
  <r>
    <n v="2802"/>
    <x v="1383"/>
    <x v="1"/>
    <x v="549"/>
    <d v="2012-11-04T00:00:00"/>
    <x v="2"/>
    <x v="315"/>
    <s v="Guy Armstrong"/>
    <x v="0"/>
    <s v="United States"/>
    <s v="Salem"/>
    <x v="21"/>
    <n v="97301"/>
    <s v="West"/>
    <s v="OFF-AR-10001683"/>
    <x v="1"/>
    <x v="6"/>
    <x v="32"/>
    <n v="7.88"/>
    <n v="1"/>
    <x v="2"/>
    <n v="1.7730000000000004"/>
  </r>
  <r>
    <n v="2803"/>
    <x v="1384"/>
    <x v="3"/>
    <x v="132"/>
    <d v="2014-11-09T00:00:00"/>
    <x v="1"/>
    <x v="658"/>
    <s v="Denise Leinenbach"/>
    <x v="0"/>
    <s v="United States"/>
    <s v="Las Cruces"/>
    <x v="27"/>
    <n v="88001"/>
    <s v="West"/>
    <s v="FUR-FU-10000629"/>
    <x v="0"/>
    <x v="5"/>
    <x v="93"/>
    <n v="41.37"/>
    <n v="3"/>
    <x v="0"/>
    <n v="17.375399999999999"/>
  </r>
  <r>
    <n v="2804"/>
    <x v="1385"/>
    <x v="1"/>
    <x v="793"/>
    <d v="2012-05-16T00:00:00"/>
    <x v="1"/>
    <x v="473"/>
    <s v="Cindy Stewart"/>
    <x v="0"/>
    <s v="United States"/>
    <s v="San Francisco"/>
    <x v="1"/>
    <n v="94122"/>
    <s v="West"/>
    <s v="OFF-PA-10003893"/>
    <x v="1"/>
    <x v="10"/>
    <x v="1096"/>
    <n v="12.84"/>
    <n v="3"/>
    <x v="0"/>
    <n v="5.7779999999999987"/>
  </r>
  <r>
    <n v="2805"/>
    <x v="1385"/>
    <x v="1"/>
    <x v="793"/>
    <d v="2012-05-16T00:00:00"/>
    <x v="1"/>
    <x v="473"/>
    <s v="Cindy Stewart"/>
    <x v="0"/>
    <s v="United States"/>
    <s v="San Francisco"/>
    <x v="1"/>
    <n v="94122"/>
    <s v="West"/>
    <s v="OFF-PA-10004239"/>
    <x v="1"/>
    <x v="10"/>
    <x v="1412"/>
    <n v="25.68"/>
    <n v="6"/>
    <x v="0"/>
    <n v="11.555999999999997"/>
  </r>
  <r>
    <n v="2806"/>
    <x v="1386"/>
    <x v="1"/>
    <x v="67"/>
    <d v="2012-09-11T00:00:00"/>
    <x v="1"/>
    <x v="230"/>
    <s v="Charles Crestani"/>
    <x v="0"/>
    <s v="United States"/>
    <s v="El Paso"/>
    <x v="5"/>
    <n v="79907"/>
    <s v="Central"/>
    <s v="FUR-CH-10000553"/>
    <x v="0"/>
    <x v="1"/>
    <x v="1248"/>
    <n v="47.515999999999991"/>
    <n v="2"/>
    <x v="4"/>
    <n v="-2.0364000000000004"/>
  </r>
  <r>
    <n v="2807"/>
    <x v="1387"/>
    <x v="1"/>
    <x v="395"/>
    <d v="2012-07-27T00:00:00"/>
    <x v="0"/>
    <x v="659"/>
    <s v="Michelle Huthwaite"/>
    <x v="0"/>
    <s v="United States"/>
    <s v="Seattle"/>
    <x v="4"/>
    <n v="98115"/>
    <s v="West"/>
    <s v="OFF-FA-10004395"/>
    <x v="1"/>
    <x v="13"/>
    <x v="1192"/>
    <n v="9.42"/>
    <n v="2"/>
    <x v="0"/>
    <n v="0.47100000000000009"/>
  </r>
  <r>
    <n v="2808"/>
    <x v="1387"/>
    <x v="1"/>
    <x v="395"/>
    <d v="2012-07-27T00:00:00"/>
    <x v="0"/>
    <x v="659"/>
    <s v="Michelle Huthwaite"/>
    <x v="0"/>
    <s v="United States"/>
    <s v="Seattle"/>
    <x v="4"/>
    <n v="98115"/>
    <s v="West"/>
    <s v="OFF-PA-10004782"/>
    <x v="1"/>
    <x v="10"/>
    <x v="1413"/>
    <n v="12.96"/>
    <n v="2"/>
    <x v="0"/>
    <n v="6.2208000000000006"/>
  </r>
  <r>
    <n v="2809"/>
    <x v="1387"/>
    <x v="1"/>
    <x v="395"/>
    <d v="2012-07-27T00:00:00"/>
    <x v="0"/>
    <x v="659"/>
    <s v="Michelle Huthwaite"/>
    <x v="0"/>
    <s v="United States"/>
    <s v="Seattle"/>
    <x v="4"/>
    <n v="98115"/>
    <s v="West"/>
    <s v="FUR-BO-10002213"/>
    <x v="0"/>
    <x v="0"/>
    <x v="1325"/>
    <n v="704.9"/>
    <n v="5"/>
    <x v="0"/>
    <n v="56.392000000000024"/>
  </r>
  <r>
    <n v="2810"/>
    <x v="1387"/>
    <x v="1"/>
    <x v="395"/>
    <d v="2012-07-27T00:00:00"/>
    <x v="0"/>
    <x v="659"/>
    <s v="Michelle Huthwaite"/>
    <x v="0"/>
    <s v="United States"/>
    <s v="Seattle"/>
    <x v="4"/>
    <n v="98115"/>
    <s v="West"/>
    <s v="FUR-CH-10001854"/>
    <x v="0"/>
    <x v="1"/>
    <x v="1110"/>
    <n v="561.5680000000001"/>
    <n v="2"/>
    <x v="2"/>
    <n v="28.078400000000016"/>
  </r>
  <r>
    <n v="2811"/>
    <x v="1388"/>
    <x v="1"/>
    <x v="547"/>
    <d v="2012-11-18T00:00:00"/>
    <x v="0"/>
    <x v="486"/>
    <s v="Mike Pelletier"/>
    <x v="2"/>
    <s v="United States"/>
    <s v="Milwaukee"/>
    <x v="6"/>
    <n v="53209"/>
    <s v="Central"/>
    <s v="OFF-PA-10000157"/>
    <x v="1"/>
    <x v="10"/>
    <x v="364"/>
    <n v="179.82"/>
    <n v="9"/>
    <x v="0"/>
    <n v="84.5154"/>
  </r>
  <r>
    <n v="2812"/>
    <x v="1388"/>
    <x v="1"/>
    <x v="547"/>
    <d v="2012-11-18T00:00:00"/>
    <x v="0"/>
    <x v="486"/>
    <s v="Mike Pelletier"/>
    <x v="2"/>
    <s v="United States"/>
    <s v="Milwaukee"/>
    <x v="6"/>
    <n v="53209"/>
    <s v="Central"/>
    <s v="FUR-FU-10001185"/>
    <x v="0"/>
    <x v="5"/>
    <x v="1414"/>
    <n v="185.57999999999998"/>
    <n v="6"/>
    <x v="0"/>
    <n v="76.087800000000001"/>
  </r>
  <r>
    <n v="2813"/>
    <x v="1388"/>
    <x v="1"/>
    <x v="547"/>
    <d v="2012-11-18T00:00:00"/>
    <x v="0"/>
    <x v="486"/>
    <s v="Mike Pelletier"/>
    <x v="2"/>
    <s v="United States"/>
    <s v="Milwaukee"/>
    <x v="6"/>
    <n v="53209"/>
    <s v="Central"/>
    <s v="FUR-TA-10001520"/>
    <x v="0"/>
    <x v="3"/>
    <x v="711"/>
    <n v="214.11"/>
    <n v="3"/>
    <x v="0"/>
    <n v="36.398699999999977"/>
  </r>
  <r>
    <n v="2814"/>
    <x v="1388"/>
    <x v="1"/>
    <x v="547"/>
    <d v="2012-11-18T00:00:00"/>
    <x v="0"/>
    <x v="486"/>
    <s v="Mike Pelletier"/>
    <x v="2"/>
    <s v="United States"/>
    <s v="Milwaukee"/>
    <x v="6"/>
    <n v="53209"/>
    <s v="Central"/>
    <s v="TEC-AC-10004145"/>
    <x v="2"/>
    <x v="11"/>
    <x v="1264"/>
    <n v="999.96"/>
    <n v="4"/>
    <x v="0"/>
    <n v="229.99080000000004"/>
  </r>
  <r>
    <n v="2815"/>
    <x v="1388"/>
    <x v="1"/>
    <x v="547"/>
    <d v="2012-11-18T00:00:00"/>
    <x v="0"/>
    <x v="486"/>
    <s v="Mike Pelletier"/>
    <x v="2"/>
    <s v="United States"/>
    <s v="Milwaukee"/>
    <x v="6"/>
    <n v="53209"/>
    <s v="Central"/>
    <s v="FUR-TA-10000688"/>
    <x v="0"/>
    <x v="3"/>
    <x v="556"/>
    <n v="653.54999999999995"/>
    <n v="3"/>
    <x v="0"/>
    <n v="111.10349999999994"/>
  </r>
  <r>
    <n v="2816"/>
    <x v="1389"/>
    <x v="1"/>
    <x v="135"/>
    <d v="2012-09-08T00:00:00"/>
    <x v="1"/>
    <x v="660"/>
    <s v="Daniel Raglin"/>
    <x v="2"/>
    <s v="United States"/>
    <s v="Franklin"/>
    <x v="31"/>
    <n v="2038"/>
    <s v="East"/>
    <s v="OFF-BI-10001510"/>
    <x v="1"/>
    <x v="8"/>
    <x v="702"/>
    <n v="114.60000000000001"/>
    <n v="5"/>
    <x v="0"/>
    <n v="51.57"/>
  </r>
  <r>
    <n v="2817"/>
    <x v="1389"/>
    <x v="1"/>
    <x v="135"/>
    <d v="2012-09-08T00:00:00"/>
    <x v="1"/>
    <x v="660"/>
    <s v="Daniel Raglin"/>
    <x v="2"/>
    <s v="United States"/>
    <s v="Franklin"/>
    <x v="31"/>
    <n v="2038"/>
    <s v="East"/>
    <s v="FUR-CH-10003817"/>
    <x v="0"/>
    <x v="1"/>
    <x v="162"/>
    <n v="60.74"/>
    <n v="1"/>
    <x v="0"/>
    <n v="15.185000000000002"/>
  </r>
  <r>
    <n v="2818"/>
    <x v="1389"/>
    <x v="1"/>
    <x v="135"/>
    <d v="2012-09-08T00:00:00"/>
    <x v="1"/>
    <x v="660"/>
    <s v="Daniel Raglin"/>
    <x v="2"/>
    <s v="United States"/>
    <s v="Franklin"/>
    <x v="31"/>
    <n v="2038"/>
    <s v="East"/>
    <s v="FUR-FU-10000308"/>
    <x v="0"/>
    <x v="5"/>
    <x v="1269"/>
    <n v="124.36"/>
    <n v="2"/>
    <x v="0"/>
    <n v="27.359200000000001"/>
  </r>
  <r>
    <n v="2819"/>
    <x v="1389"/>
    <x v="1"/>
    <x v="135"/>
    <d v="2012-09-08T00:00:00"/>
    <x v="1"/>
    <x v="660"/>
    <s v="Daniel Raglin"/>
    <x v="2"/>
    <s v="United States"/>
    <s v="Franklin"/>
    <x v="31"/>
    <n v="2038"/>
    <s v="East"/>
    <s v="OFF-ST-10003208"/>
    <x v="1"/>
    <x v="4"/>
    <x v="243"/>
    <n v="1088.76"/>
    <n v="6"/>
    <x v="0"/>
    <n v="315.74039999999985"/>
  </r>
  <r>
    <n v="2820"/>
    <x v="1390"/>
    <x v="0"/>
    <x v="465"/>
    <d v="2013-05-09T00:00:00"/>
    <x v="2"/>
    <x v="661"/>
    <s v="Darrin Martin"/>
    <x v="0"/>
    <s v="United States"/>
    <s v="Encinitas"/>
    <x v="1"/>
    <n v="92024"/>
    <s v="West"/>
    <s v="OFF-BI-10003784"/>
    <x v="1"/>
    <x v="8"/>
    <x v="1314"/>
    <n v="6.7200000000000006"/>
    <n v="5"/>
    <x v="2"/>
    <n v="2.351999999999999"/>
  </r>
  <r>
    <n v="2821"/>
    <x v="1390"/>
    <x v="0"/>
    <x v="465"/>
    <d v="2013-05-09T00:00:00"/>
    <x v="2"/>
    <x v="661"/>
    <s v="Darrin Martin"/>
    <x v="0"/>
    <s v="United States"/>
    <s v="Encinitas"/>
    <x v="1"/>
    <n v="92024"/>
    <s v="West"/>
    <s v="FUR-TA-10003748"/>
    <x v="0"/>
    <x v="3"/>
    <x v="208"/>
    <n v="298.77600000000001"/>
    <n v="3"/>
    <x v="2"/>
    <n v="7.4693999999999932"/>
  </r>
  <r>
    <n v="2822"/>
    <x v="1391"/>
    <x v="3"/>
    <x v="413"/>
    <d v="2014-01-06T00:00:00"/>
    <x v="1"/>
    <x v="379"/>
    <s v="Brian DeCherney"/>
    <x v="0"/>
    <s v="United States"/>
    <s v="Anaheim"/>
    <x v="1"/>
    <n v="92804"/>
    <s v="West"/>
    <s v="TEC-PH-10002563"/>
    <x v="2"/>
    <x v="7"/>
    <x v="201"/>
    <n v="302.37599999999998"/>
    <n v="3"/>
    <x v="2"/>
    <n v="22.678200000000018"/>
  </r>
  <r>
    <n v="2823"/>
    <x v="1392"/>
    <x v="3"/>
    <x v="65"/>
    <d v="2014-09-21T00:00:00"/>
    <x v="2"/>
    <x v="419"/>
    <s v="Dan Campbell"/>
    <x v="0"/>
    <s v="United States"/>
    <s v="Arlington"/>
    <x v="5"/>
    <n v="76017"/>
    <s v="Central"/>
    <s v="OFF-AR-10000122"/>
    <x v="1"/>
    <x v="6"/>
    <x v="308"/>
    <n v="8.9280000000000008"/>
    <n v="2"/>
    <x v="2"/>
    <n v="0.55799999999999894"/>
  </r>
  <r>
    <n v="2824"/>
    <x v="1392"/>
    <x v="3"/>
    <x v="65"/>
    <d v="2014-09-21T00:00:00"/>
    <x v="2"/>
    <x v="419"/>
    <s v="Dan Campbell"/>
    <x v="0"/>
    <s v="United States"/>
    <s v="Arlington"/>
    <x v="5"/>
    <n v="76017"/>
    <s v="Central"/>
    <s v="OFF-ST-10000352"/>
    <x v="1"/>
    <x v="4"/>
    <x v="1049"/>
    <n v="47.584000000000003"/>
    <n v="2"/>
    <x v="2"/>
    <n v="-2.9739999999999966"/>
  </r>
  <r>
    <n v="2825"/>
    <x v="1393"/>
    <x v="2"/>
    <x v="794"/>
    <d v="2011-09-30T00:00:00"/>
    <x v="1"/>
    <x v="192"/>
    <s v="Michelle Tran"/>
    <x v="2"/>
    <s v="United States"/>
    <s v="Houston"/>
    <x v="5"/>
    <n v="77041"/>
    <s v="Central"/>
    <s v="OFF-PA-10003270"/>
    <x v="1"/>
    <x v="10"/>
    <x v="1415"/>
    <n v="33.792000000000002"/>
    <n v="8"/>
    <x v="2"/>
    <n v="10.559999999999999"/>
  </r>
  <r>
    <n v="2826"/>
    <x v="1393"/>
    <x v="2"/>
    <x v="794"/>
    <d v="2011-09-30T00:00:00"/>
    <x v="1"/>
    <x v="192"/>
    <s v="Michelle Tran"/>
    <x v="2"/>
    <s v="United States"/>
    <s v="Houston"/>
    <x v="5"/>
    <n v="77041"/>
    <s v="Central"/>
    <s v="FUR-BO-10003272"/>
    <x v="0"/>
    <x v="0"/>
    <x v="582"/>
    <n v="300.53279999999995"/>
    <n v="2"/>
    <x v="8"/>
    <n v="-97.23120000000003"/>
  </r>
  <r>
    <n v="2827"/>
    <x v="1393"/>
    <x v="2"/>
    <x v="794"/>
    <d v="2011-09-30T00:00:00"/>
    <x v="1"/>
    <x v="192"/>
    <s v="Michelle Tran"/>
    <x v="2"/>
    <s v="United States"/>
    <s v="Houston"/>
    <x v="5"/>
    <n v="77041"/>
    <s v="Central"/>
    <s v="OFF-BI-10002982"/>
    <x v="1"/>
    <x v="8"/>
    <x v="1258"/>
    <n v="2.7239999999999993"/>
    <n v="2"/>
    <x v="3"/>
    <n v="-4.3584000000000014"/>
  </r>
  <r>
    <n v="2828"/>
    <x v="1393"/>
    <x v="2"/>
    <x v="794"/>
    <d v="2011-09-30T00:00:00"/>
    <x v="1"/>
    <x v="192"/>
    <s v="Michelle Tran"/>
    <x v="2"/>
    <s v="United States"/>
    <s v="Houston"/>
    <x v="5"/>
    <n v="77041"/>
    <s v="Central"/>
    <s v="OFF-EN-10001509"/>
    <x v="1"/>
    <x v="12"/>
    <x v="29"/>
    <n v="3.2640000000000002"/>
    <n v="2"/>
    <x v="2"/>
    <n v="1.1015999999999997"/>
  </r>
  <r>
    <n v="2829"/>
    <x v="1394"/>
    <x v="0"/>
    <x v="131"/>
    <d v="2013-04-27T00:00:00"/>
    <x v="2"/>
    <x v="77"/>
    <s v="Max Jones"/>
    <x v="0"/>
    <s v="United States"/>
    <s v="Lancaster"/>
    <x v="24"/>
    <n v="43130"/>
    <s v="East"/>
    <s v="OFF-PA-10002421"/>
    <x v="1"/>
    <x v="10"/>
    <x v="1416"/>
    <n v="108.33600000000001"/>
    <n v="6"/>
    <x v="2"/>
    <n v="37.917599999999993"/>
  </r>
  <r>
    <n v="2830"/>
    <x v="1394"/>
    <x v="0"/>
    <x v="131"/>
    <d v="2013-04-27T00:00:00"/>
    <x v="2"/>
    <x v="77"/>
    <s v="Max Jones"/>
    <x v="0"/>
    <s v="United States"/>
    <s v="Lancaster"/>
    <x v="24"/>
    <n v="43130"/>
    <s v="East"/>
    <s v="OFF-ST-10000760"/>
    <x v="1"/>
    <x v="4"/>
    <x v="4"/>
    <n v="55.92"/>
    <n v="5"/>
    <x v="2"/>
    <n v="6.2910000000000004"/>
  </r>
  <r>
    <n v="2831"/>
    <x v="1394"/>
    <x v="0"/>
    <x v="131"/>
    <d v="2013-04-27T00:00:00"/>
    <x v="2"/>
    <x v="77"/>
    <s v="Max Jones"/>
    <x v="0"/>
    <s v="United States"/>
    <s v="Lancaster"/>
    <x v="24"/>
    <n v="43130"/>
    <s v="East"/>
    <s v="OFF-PA-10002923"/>
    <x v="1"/>
    <x v="10"/>
    <x v="1417"/>
    <n v="78.304000000000002"/>
    <n v="2"/>
    <x v="2"/>
    <n v="29.363999999999997"/>
  </r>
  <r>
    <n v="2832"/>
    <x v="1395"/>
    <x v="2"/>
    <x v="301"/>
    <d v="2011-11-05T00:00:00"/>
    <x v="1"/>
    <x v="444"/>
    <s v="Natalie DeCherney"/>
    <x v="0"/>
    <s v="United States"/>
    <s v="Portland"/>
    <x v="21"/>
    <n v="97206"/>
    <s v="West"/>
    <s v="OFF-ST-10001128"/>
    <x v="1"/>
    <x v="4"/>
    <x v="1418"/>
    <n v="443.92"/>
    <n v="5"/>
    <x v="2"/>
    <n v="-94.33299999999997"/>
  </r>
  <r>
    <n v="2833"/>
    <x v="1395"/>
    <x v="2"/>
    <x v="301"/>
    <d v="2011-11-05T00:00:00"/>
    <x v="1"/>
    <x v="444"/>
    <s v="Natalie DeCherney"/>
    <x v="0"/>
    <s v="United States"/>
    <s v="Portland"/>
    <x v="21"/>
    <n v="97206"/>
    <s v="West"/>
    <s v="TEC-PH-10000673"/>
    <x v="2"/>
    <x v="7"/>
    <x v="1396"/>
    <n v="155.976"/>
    <n v="3"/>
    <x v="2"/>
    <n v="54.5916"/>
  </r>
  <r>
    <n v="2834"/>
    <x v="1396"/>
    <x v="3"/>
    <x v="795"/>
    <d v="2014-02-01T00:00:00"/>
    <x v="0"/>
    <x v="662"/>
    <s v="Carol Adams"/>
    <x v="1"/>
    <s v="United States"/>
    <s v="Hoover"/>
    <x v="19"/>
    <n v="35244"/>
    <s v="South"/>
    <s v="OFF-AR-10001547"/>
    <x v="1"/>
    <x v="6"/>
    <x v="147"/>
    <n v="15.469999999999999"/>
    <n v="7"/>
    <x v="0"/>
    <n v="4.1768999999999998"/>
  </r>
  <r>
    <n v="2835"/>
    <x v="1396"/>
    <x v="3"/>
    <x v="795"/>
    <d v="2014-02-01T00:00:00"/>
    <x v="0"/>
    <x v="662"/>
    <s v="Carol Adams"/>
    <x v="1"/>
    <s v="United States"/>
    <s v="Hoover"/>
    <x v="19"/>
    <n v="35244"/>
    <s v="South"/>
    <s v="OFF-BI-10001890"/>
    <x v="1"/>
    <x v="8"/>
    <x v="174"/>
    <n v="7.16"/>
    <n v="2"/>
    <x v="0"/>
    <n v="3.4367999999999999"/>
  </r>
  <r>
    <n v="2836"/>
    <x v="1397"/>
    <x v="3"/>
    <x v="343"/>
    <d v="2014-11-17T00:00:00"/>
    <x v="1"/>
    <x v="315"/>
    <s v="Guy Armstrong"/>
    <x v="0"/>
    <s v="United States"/>
    <s v="Los Angeles"/>
    <x v="1"/>
    <n v="90036"/>
    <s v="West"/>
    <s v="OFF-AP-10003971"/>
    <x v="1"/>
    <x v="9"/>
    <x v="914"/>
    <n v="10.89"/>
    <n v="1"/>
    <x v="0"/>
    <n v="2.8314000000000004"/>
  </r>
  <r>
    <n v="2837"/>
    <x v="1397"/>
    <x v="3"/>
    <x v="343"/>
    <d v="2014-11-17T00:00:00"/>
    <x v="1"/>
    <x v="315"/>
    <s v="Guy Armstrong"/>
    <x v="0"/>
    <s v="United States"/>
    <s v="Los Angeles"/>
    <x v="1"/>
    <n v="90036"/>
    <s v="West"/>
    <s v="OFF-PA-10000520"/>
    <x v="1"/>
    <x v="10"/>
    <x v="1419"/>
    <n v="19.440000000000001"/>
    <n v="3"/>
    <x v="0"/>
    <n v="9.3312000000000008"/>
  </r>
  <r>
    <n v="2838"/>
    <x v="1397"/>
    <x v="3"/>
    <x v="343"/>
    <d v="2014-11-17T00:00:00"/>
    <x v="1"/>
    <x v="315"/>
    <s v="Guy Armstrong"/>
    <x v="0"/>
    <s v="United States"/>
    <s v="Los Angeles"/>
    <x v="1"/>
    <n v="90036"/>
    <s v="West"/>
    <s v="OFF-BI-10000977"/>
    <x v="1"/>
    <x v="8"/>
    <x v="982"/>
    <n v="121.6"/>
    <n v="5"/>
    <x v="2"/>
    <n v="39.519999999999989"/>
  </r>
  <r>
    <n v="2839"/>
    <x v="1398"/>
    <x v="0"/>
    <x v="632"/>
    <d v="2013-06-13T00:00:00"/>
    <x v="2"/>
    <x v="646"/>
    <s v="Toby Carlisle"/>
    <x v="0"/>
    <s v="United States"/>
    <s v="Tallahassee"/>
    <x v="2"/>
    <n v="32303"/>
    <s v="South"/>
    <s v="TEC-MA-10002178"/>
    <x v="2"/>
    <x v="15"/>
    <x v="930"/>
    <n v="695.7"/>
    <n v="2"/>
    <x v="5"/>
    <n v="-27.827999999999975"/>
  </r>
  <r>
    <n v="2840"/>
    <x v="1399"/>
    <x v="1"/>
    <x v="37"/>
    <d v="2012-09-08T00:00:00"/>
    <x v="0"/>
    <x v="80"/>
    <s v="Jennifer Braxton"/>
    <x v="1"/>
    <s v="United States"/>
    <s v="New York City"/>
    <x v="15"/>
    <n v="10009"/>
    <s v="East"/>
    <s v="OFF-ST-10001526"/>
    <x v="1"/>
    <x v="4"/>
    <x v="764"/>
    <n v="120.33"/>
    <n v="1"/>
    <x v="0"/>
    <n v="31.285799999999995"/>
  </r>
  <r>
    <n v="2841"/>
    <x v="1400"/>
    <x v="2"/>
    <x v="619"/>
    <d v="2011-03-19T00:00:00"/>
    <x v="1"/>
    <x v="278"/>
    <s v="Christine Kargatis"/>
    <x v="2"/>
    <s v="United States"/>
    <s v="Chesapeake"/>
    <x v="17"/>
    <n v="23320"/>
    <s v="South"/>
    <s v="FUR-CH-10003379"/>
    <x v="0"/>
    <x v="1"/>
    <x v="459"/>
    <n v="1139.92"/>
    <n v="4"/>
    <x v="0"/>
    <n v="284.98"/>
  </r>
  <r>
    <n v="2842"/>
    <x v="1401"/>
    <x v="3"/>
    <x v="515"/>
    <d v="2014-09-05T00:00:00"/>
    <x v="0"/>
    <x v="210"/>
    <s v="Rob Lucas"/>
    <x v="0"/>
    <s v="United States"/>
    <s v="Fayetteville"/>
    <x v="3"/>
    <n v="28314"/>
    <s v="South"/>
    <s v="OFF-PA-10000100"/>
    <x v="1"/>
    <x v="10"/>
    <x v="825"/>
    <n v="229.54400000000001"/>
    <n v="7"/>
    <x v="2"/>
    <n v="83.209699999999998"/>
  </r>
  <r>
    <n v="2843"/>
    <x v="1402"/>
    <x v="3"/>
    <x v="721"/>
    <d v="2014-03-28T00:00:00"/>
    <x v="1"/>
    <x v="663"/>
    <s v="Anna Chung"/>
    <x v="0"/>
    <s v="United States"/>
    <s v="Huntsville"/>
    <x v="5"/>
    <n v="77340"/>
    <s v="Central"/>
    <s v="OFF-ST-10001809"/>
    <x v="1"/>
    <x v="4"/>
    <x v="430"/>
    <n v="143.72800000000001"/>
    <n v="2"/>
    <x v="2"/>
    <n v="-32.338800000000006"/>
  </r>
  <r>
    <n v="2844"/>
    <x v="1403"/>
    <x v="3"/>
    <x v="796"/>
    <d v="2014-05-23T00:00:00"/>
    <x v="1"/>
    <x v="3"/>
    <s v="Brosina Hoffman"/>
    <x v="0"/>
    <s v="United States"/>
    <s v="Philadelphia"/>
    <x v="9"/>
    <n v="19140"/>
    <s v="East"/>
    <s v="TEC-AC-10000387"/>
    <x v="2"/>
    <x v="11"/>
    <x v="1350"/>
    <n v="36.048000000000002"/>
    <n v="3"/>
    <x v="2"/>
    <n v="-0.90120000000000111"/>
  </r>
  <r>
    <n v="2845"/>
    <x v="1404"/>
    <x v="0"/>
    <x v="797"/>
    <d v="2014-01-01T00:00:00"/>
    <x v="1"/>
    <x v="410"/>
    <s v="Brooke Gillingham"/>
    <x v="1"/>
    <s v="United States"/>
    <s v="Woodstock"/>
    <x v="10"/>
    <n v="60098"/>
    <s v="Central"/>
    <s v="FUR-CH-10004853"/>
    <x v="0"/>
    <x v="1"/>
    <x v="526"/>
    <n v="845.48799999999994"/>
    <n v="8"/>
    <x v="4"/>
    <n v="-12.078400000000101"/>
  </r>
  <r>
    <n v="2846"/>
    <x v="1405"/>
    <x v="3"/>
    <x v="701"/>
    <d v="2014-11-21T00:00:00"/>
    <x v="2"/>
    <x v="190"/>
    <s v="Xylona Preis"/>
    <x v="0"/>
    <s v="United States"/>
    <s v="Everett"/>
    <x v="31"/>
    <n v="2149"/>
    <s v="East"/>
    <s v="OFF-AR-10001958"/>
    <x v="1"/>
    <x v="6"/>
    <x v="206"/>
    <n v="50.94"/>
    <n v="3"/>
    <x v="0"/>
    <n v="14.263200000000001"/>
  </r>
  <r>
    <n v="2847"/>
    <x v="1406"/>
    <x v="3"/>
    <x v="18"/>
    <d v="2014-09-16T00:00:00"/>
    <x v="1"/>
    <x v="381"/>
    <s v="Skye Norling"/>
    <x v="2"/>
    <s v="United States"/>
    <s v="Chicago"/>
    <x v="10"/>
    <n v="60653"/>
    <s v="Central"/>
    <s v="OFF-BI-10003527"/>
    <x v="1"/>
    <x v="8"/>
    <x v="446"/>
    <n v="762.59399999999982"/>
    <n v="3"/>
    <x v="3"/>
    <n v="-1143.8910000000001"/>
  </r>
  <r>
    <n v="2848"/>
    <x v="1407"/>
    <x v="3"/>
    <x v="798"/>
    <d v="2014-04-16T00:00:00"/>
    <x v="1"/>
    <x v="664"/>
    <s v="Denise Monton"/>
    <x v="1"/>
    <s v="United States"/>
    <s v="Roswell"/>
    <x v="32"/>
    <n v="30076"/>
    <s v="South"/>
    <s v="FUR-FU-10003832"/>
    <x v="0"/>
    <x v="5"/>
    <x v="1420"/>
    <n v="56.28"/>
    <n v="6"/>
    <x v="0"/>
    <n v="15.758400000000002"/>
  </r>
  <r>
    <n v="2849"/>
    <x v="1407"/>
    <x v="3"/>
    <x v="798"/>
    <d v="2014-04-16T00:00:00"/>
    <x v="1"/>
    <x v="664"/>
    <s v="Denise Monton"/>
    <x v="1"/>
    <s v="United States"/>
    <s v="Roswell"/>
    <x v="32"/>
    <n v="30076"/>
    <s v="South"/>
    <s v="OFF-BI-10001359"/>
    <x v="1"/>
    <x v="8"/>
    <x v="1153"/>
    <n v="2690.9700000000003"/>
    <n v="3"/>
    <x v="0"/>
    <n v="1264.7558999999999"/>
  </r>
  <r>
    <n v="2850"/>
    <x v="1408"/>
    <x v="0"/>
    <x v="85"/>
    <d v="2013-12-04T00:00:00"/>
    <x v="1"/>
    <x v="321"/>
    <s v="Anthony Jacobs"/>
    <x v="1"/>
    <s v="United States"/>
    <s v="Palm Coast"/>
    <x v="2"/>
    <n v="32137"/>
    <s v="South"/>
    <s v="OFF-BI-10002976"/>
    <x v="1"/>
    <x v="8"/>
    <x v="849"/>
    <n v="7.4340000000000011"/>
    <n v="6"/>
    <x v="6"/>
    <n v="-5.6993999999999971"/>
  </r>
  <r>
    <n v="2851"/>
    <x v="1409"/>
    <x v="0"/>
    <x v="799"/>
    <d v="2013-06-06T00:00:00"/>
    <x v="2"/>
    <x v="346"/>
    <s v="Karen Carlisle"/>
    <x v="1"/>
    <s v="United States"/>
    <s v="Philadelphia"/>
    <x v="9"/>
    <n v="19120"/>
    <s v="East"/>
    <s v="OFF-ST-10000736"/>
    <x v="1"/>
    <x v="4"/>
    <x v="455"/>
    <n v="64.784000000000006"/>
    <n v="1"/>
    <x v="2"/>
    <n v="-12.956800000000005"/>
  </r>
  <r>
    <n v="2852"/>
    <x v="1410"/>
    <x v="3"/>
    <x v="94"/>
    <d v="2014-12-23T00:00:00"/>
    <x v="1"/>
    <x v="665"/>
    <s v="Vicky Freymann"/>
    <x v="2"/>
    <s v="United States"/>
    <s v="Columbus"/>
    <x v="14"/>
    <n v="47201"/>
    <s v="Central"/>
    <s v="OFF-PA-10001745"/>
    <x v="1"/>
    <x v="10"/>
    <x v="720"/>
    <n v="28.16"/>
    <n v="4"/>
    <x v="0"/>
    <n v="13.235199999999999"/>
  </r>
  <r>
    <n v="2853"/>
    <x v="1411"/>
    <x v="0"/>
    <x v="690"/>
    <d v="2013-03-22T00:00:00"/>
    <x v="0"/>
    <x v="603"/>
    <s v="Susan Vittorini"/>
    <x v="0"/>
    <s v="United States"/>
    <s v="Oceanside"/>
    <x v="15"/>
    <n v="11572"/>
    <s v="East"/>
    <s v="FUR-FU-10000409"/>
    <x v="0"/>
    <x v="5"/>
    <x v="1421"/>
    <n v="14.98"/>
    <n v="1"/>
    <x v="0"/>
    <n v="6.8908000000000005"/>
  </r>
  <r>
    <n v="2854"/>
    <x v="1411"/>
    <x v="0"/>
    <x v="690"/>
    <d v="2013-03-22T00:00:00"/>
    <x v="0"/>
    <x v="603"/>
    <s v="Susan Vittorini"/>
    <x v="0"/>
    <s v="United States"/>
    <s v="Oceanside"/>
    <x v="15"/>
    <n v="11572"/>
    <s v="East"/>
    <s v="FUR-FU-10000221"/>
    <x v="0"/>
    <x v="5"/>
    <x v="529"/>
    <n v="20.32"/>
    <n v="4"/>
    <x v="0"/>
    <n v="6.9087999999999994"/>
  </r>
  <r>
    <n v="2855"/>
    <x v="1412"/>
    <x v="3"/>
    <x v="648"/>
    <d v="2014-08-21T00:00:00"/>
    <x v="3"/>
    <x v="613"/>
    <s v="Eleni McCrary"/>
    <x v="1"/>
    <s v="United States"/>
    <s v="Franklin"/>
    <x v="31"/>
    <n v="2038"/>
    <s v="East"/>
    <s v="OFF-ST-10000344"/>
    <x v="1"/>
    <x v="4"/>
    <x v="1013"/>
    <n v="40.29"/>
    <n v="3"/>
    <x v="0"/>
    <n v="10.475399999999999"/>
  </r>
  <r>
    <n v="2856"/>
    <x v="1413"/>
    <x v="3"/>
    <x v="800"/>
    <d v="2014-08-01T00:00:00"/>
    <x v="1"/>
    <x v="181"/>
    <s v="Raymond Buch"/>
    <x v="0"/>
    <s v="United States"/>
    <s v="Sioux Falls"/>
    <x v="44"/>
    <n v="57103"/>
    <s v="Central"/>
    <s v="OFF-LA-10003663"/>
    <x v="1"/>
    <x v="2"/>
    <x v="1364"/>
    <n v="20.23"/>
    <n v="7"/>
    <x v="0"/>
    <n v="9.5081000000000007"/>
  </r>
  <r>
    <n v="2857"/>
    <x v="1414"/>
    <x v="0"/>
    <x v="370"/>
    <d v="2013-08-30T00:00:00"/>
    <x v="2"/>
    <x v="137"/>
    <s v="Don Jones"/>
    <x v="1"/>
    <s v="United States"/>
    <s v="San Diego"/>
    <x v="1"/>
    <n v="92037"/>
    <s v="West"/>
    <s v="FUR-CH-10001215"/>
    <x v="0"/>
    <x v="1"/>
    <x v="440"/>
    <n v="1603.1360000000002"/>
    <n v="4"/>
    <x v="2"/>
    <n v="100.19599999999997"/>
  </r>
  <r>
    <n v="2858"/>
    <x v="1415"/>
    <x v="0"/>
    <x v="243"/>
    <d v="2013-08-18T00:00:00"/>
    <x v="0"/>
    <x v="666"/>
    <s v="Christopher Conant"/>
    <x v="0"/>
    <s v="United States"/>
    <s v="Fayetteville"/>
    <x v="3"/>
    <n v="28314"/>
    <s v="South"/>
    <s v="FUR-CH-10000988"/>
    <x v="0"/>
    <x v="1"/>
    <x v="1132"/>
    <n v="225.29600000000002"/>
    <n v="2"/>
    <x v="2"/>
    <n v="22.529599999999995"/>
  </r>
  <r>
    <n v="2859"/>
    <x v="1416"/>
    <x v="3"/>
    <x v="240"/>
    <d v="2014-05-24T00:00:00"/>
    <x v="1"/>
    <x v="618"/>
    <s v="Shahid Collister"/>
    <x v="0"/>
    <s v="United States"/>
    <s v="Atlanta"/>
    <x v="32"/>
    <n v="30318"/>
    <s v="South"/>
    <s v="TEC-AC-10003441"/>
    <x v="2"/>
    <x v="11"/>
    <x v="652"/>
    <n v="67.8"/>
    <n v="4"/>
    <x v="0"/>
    <n v="4.0679999999999978"/>
  </r>
  <r>
    <n v="2860"/>
    <x v="1416"/>
    <x v="3"/>
    <x v="240"/>
    <d v="2014-05-24T00:00:00"/>
    <x v="1"/>
    <x v="618"/>
    <s v="Shahid Collister"/>
    <x v="0"/>
    <s v="United States"/>
    <s v="Atlanta"/>
    <x v="32"/>
    <n v="30318"/>
    <s v="South"/>
    <s v="TEC-PH-10004389"/>
    <x v="2"/>
    <x v="7"/>
    <x v="1422"/>
    <n v="377.96999999999997"/>
    <n v="3"/>
    <x v="0"/>
    <n v="98.272200000000012"/>
  </r>
  <r>
    <n v="2861"/>
    <x v="1416"/>
    <x v="3"/>
    <x v="240"/>
    <d v="2014-05-24T00:00:00"/>
    <x v="1"/>
    <x v="618"/>
    <s v="Shahid Collister"/>
    <x v="0"/>
    <s v="United States"/>
    <s v="Atlanta"/>
    <x v="32"/>
    <n v="30318"/>
    <s v="South"/>
    <s v="FUR-BO-10004695"/>
    <x v="0"/>
    <x v="0"/>
    <x v="198"/>
    <n v="1628.82"/>
    <n v="9"/>
    <x v="0"/>
    <n v="374.62859999999989"/>
  </r>
  <r>
    <n v="2862"/>
    <x v="1416"/>
    <x v="3"/>
    <x v="240"/>
    <d v="2014-05-24T00:00:00"/>
    <x v="1"/>
    <x v="618"/>
    <s v="Shahid Collister"/>
    <x v="0"/>
    <s v="United States"/>
    <s v="Atlanta"/>
    <x v="32"/>
    <n v="30318"/>
    <s v="South"/>
    <s v="OFF-PA-10000100"/>
    <x v="1"/>
    <x v="10"/>
    <x v="825"/>
    <n v="286.93"/>
    <n v="7"/>
    <x v="0"/>
    <n v="140.59569999999999"/>
  </r>
  <r>
    <n v="2863"/>
    <x v="1417"/>
    <x v="3"/>
    <x v="801"/>
    <d v="2014-08-18T00:00:00"/>
    <x v="1"/>
    <x v="302"/>
    <s v="Rick Hansen"/>
    <x v="0"/>
    <s v="United States"/>
    <s v="Orlando"/>
    <x v="2"/>
    <n v="32839"/>
    <s v="South"/>
    <s v="OFF-PA-10000223"/>
    <x v="1"/>
    <x v="10"/>
    <x v="1374"/>
    <n v="20.736000000000004"/>
    <n v="4"/>
    <x v="2"/>
    <n v="7.2576000000000001"/>
  </r>
  <r>
    <n v="2864"/>
    <x v="1418"/>
    <x v="3"/>
    <x v="802"/>
    <d v="2014-08-14T00:00:00"/>
    <x v="3"/>
    <x v="271"/>
    <s v="Jay Kimmel"/>
    <x v="0"/>
    <s v="United States"/>
    <s v="San Francisco"/>
    <x v="1"/>
    <n v="94122"/>
    <s v="West"/>
    <s v="OFF-ST-10001325"/>
    <x v="1"/>
    <x v="4"/>
    <x v="466"/>
    <n v="31.44"/>
    <n v="3"/>
    <x v="0"/>
    <n v="8.4888000000000012"/>
  </r>
  <r>
    <n v="2865"/>
    <x v="1418"/>
    <x v="3"/>
    <x v="802"/>
    <d v="2014-08-14T00:00:00"/>
    <x v="3"/>
    <x v="271"/>
    <s v="Jay Kimmel"/>
    <x v="0"/>
    <s v="United States"/>
    <s v="San Francisco"/>
    <x v="1"/>
    <n v="94122"/>
    <s v="West"/>
    <s v="OFF-AP-10004249"/>
    <x v="1"/>
    <x v="9"/>
    <x v="33"/>
    <n v="83.79"/>
    <n v="7"/>
    <x v="0"/>
    <n v="22.623299999999997"/>
  </r>
  <r>
    <n v="2866"/>
    <x v="1418"/>
    <x v="3"/>
    <x v="802"/>
    <d v="2014-08-14T00:00:00"/>
    <x v="3"/>
    <x v="271"/>
    <s v="Jay Kimmel"/>
    <x v="0"/>
    <s v="United States"/>
    <s v="San Francisco"/>
    <x v="1"/>
    <n v="94122"/>
    <s v="West"/>
    <s v="OFF-AR-10000588"/>
    <x v="1"/>
    <x v="6"/>
    <x v="393"/>
    <n v="59.519999999999996"/>
    <n v="3"/>
    <x v="0"/>
    <n v="15.475200000000001"/>
  </r>
  <r>
    <n v="2867"/>
    <x v="1418"/>
    <x v="3"/>
    <x v="802"/>
    <d v="2014-08-14T00:00:00"/>
    <x v="3"/>
    <x v="271"/>
    <s v="Jay Kimmel"/>
    <x v="0"/>
    <s v="United States"/>
    <s v="San Francisco"/>
    <x v="1"/>
    <n v="94122"/>
    <s v="West"/>
    <s v="OFF-SU-10000946"/>
    <x v="1"/>
    <x v="14"/>
    <x v="33"/>
    <n v="31.92"/>
    <n v="4"/>
    <x v="0"/>
    <n v="9.2567999999999984"/>
  </r>
  <r>
    <n v="2868"/>
    <x v="1419"/>
    <x v="0"/>
    <x v="338"/>
    <d v="2013-11-13T00:00:00"/>
    <x v="0"/>
    <x v="314"/>
    <s v="Art Foster"/>
    <x v="0"/>
    <s v="United States"/>
    <s v="Toledo"/>
    <x v="24"/>
    <n v="43615"/>
    <s v="East"/>
    <s v="OFF-SU-10001225"/>
    <x v="1"/>
    <x v="14"/>
    <x v="33"/>
    <n v="14.720000000000002"/>
    <n v="5"/>
    <x v="2"/>
    <n v="-3.3120000000000012"/>
  </r>
  <r>
    <n v="2869"/>
    <x v="1419"/>
    <x v="0"/>
    <x v="338"/>
    <d v="2013-11-13T00:00:00"/>
    <x v="0"/>
    <x v="314"/>
    <s v="Art Foster"/>
    <x v="0"/>
    <s v="United States"/>
    <s v="Toledo"/>
    <x v="24"/>
    <n v="43615"/>
    <s v="East"/>
    <s v="OFF-ST-10001558"/>
    <x v="1"/>
    <x v="4"/>
    <x v="712"/>
    <n v="38.975999999999999"/>
    <n v="3"/>
    <x v="2"/>
    <n v="-2.4359999999999999"/>
  </r>
  <r>
    <n v="2870"/>
    <x v="1420"/>
    <x v="3"/>
    <x v="492"/>
    <d v="2014-06-20T00:00:00"/>
    <x v="1"/>
    <x v="62"/>
    <s v="Lena Creighton"/>
    <x v="0"/>
    <s v="United States"/>
    <s v="Saint Petersburg"/>
    <x v="2"/>
    <n v="33710"/>
    <s v="South"/>
    <s v="FUR-FU-10001546"/>
    <x v="0"/>
    <x v="5"/>
    <x v="1423"/>
    <n v="17.088000000000001"/>
    <n v="2"/>
    <x v="2"/>
    <n v="1.0679999999999996"/>
  </r>
  <r>
    <n v="2871"/>
    <x v="1421"/>
    <x v="2"/>
    <x v="579"/>
    <d v="2011-03-26T00:00:00"/>
    <x v="1"/>
    <x v="667"/>
    <s v="Beth Fritzler"/>
    <x v="1"/>
    <s v="United States"/>
    <s v="Tucson"/>
    <x v="16"/>
    <n v="85705"/>
    <s v="West"/>
    <s v="OFF-PA-10002581"/>
    <x v="1"/>
    <x v="10"/>
    <x v="1300"/>
    <n v="74.352000000000004"/>
    <n v="3"/>
    <x v="2"/>
    <n v="23.234999999999992"/>
  </r>
  <r>
    <n v="2872"/>
    <x v="1421"/>
    <x v="2"/>
    <x v="579"/>
    <d v="2011-03-26T00:00:00"/>
    <x v="1"/>
    <x v="667"/>
    <s v="Beth Fritzler"/>
    <x v="1"/>
    <s v="United States"/>
    <s v="Tucson"/>
    <x v="16"/>
    <n v="85705"/>
    <s v="West"/>
    <s v="FUR-CH-10001482"/>
    <x v="0"/>
    <x v="1"/>
    <x v="536"/>
    <n v="314.35199999999998"/>
    <n v="3"/>
    <x v="2"/>
    <n v="-35.36460000000001"/>
  </r>
  <r>
    <n v="2873"/>
    <x v="1422"/>
    <x v="3"/>
    <x v="140"/>
    <d v="2014-06-21T00:00:00"/>
    <x v="1"/>
    <x v="561"/>
    <s v="Stuart Calhoun"/>
    <x v="0"/>
    <s v="United States"/>
    <s v="Los Angeles"/>
    <x v="1"/>
    <n v="90036"/>
    <s v="West"/>
    <s v="OFF-AR-10002399"/>
    <x v="1"/>
    <x v="6"/>
    <x v="316"/>
    <n v="4.26"/>
    <n v="1"/>
    <x v="0"/>
    <n v="1.7465999999999999"/>
  </r>
  <r>
    <n v="2874"/>
    <x v="1423"/>
    <x v="3"/>
    <x v="673"/>
    <d v="2014-11-23T00:00:00"/>
    <x v="1"/>
    <x v="349"/>
    <s v="Scott Williamson"/>
    <x v="0"/>
    <s v="United States"/>
    <s v="San Diego"/>
    <x v="1"/>
    <n v="92105"/>
    <s v="West"/>
    <s v="OFF-ST-10001963"/>
    <x v="1"/>
    <x v="4"/>
    <x v="532"/>
    <n v="811.28"/>
    <n v="8"/>
    <x v="0"/>
    <n v="24.338399999999979"/>
  </r>
  <r>
    <n v="2875"/>
    <x v="1424"/>
    <x v="3"/>
    <x v="614"/>
    <d v="2015-01-01T00:00:00"/>
    <x v="2"/>
    <x v="266"/>
    <s v="Michael Chen"/>
    <x v="0"/>
    <s v="United States"/>
    <s v="New York City"/>
    <x v="15"/>
    <n v="10035"/>
    <s v="East"/>
    <s v="OFF-FA-10002988"/>
    <x v="1"/>
    <x v="13"/>
    <x v="131"/>
    <n v="6.0299999999999994"/>
    <n v="3"/>
    <x v="0"/>
    <n v="2.9546999999999999"/>
  </r>
  <r>
    <n v="2876"/>
    <x v="1425"/>
    <x v="0"/>
    <x v="803"/>
    <d v="2013-01-23T00:00:00"/>
    <x v="0"/>
    <x v="143"/>
    <s v="Tamara Dahlen"/>
    <x v="0"/>
    <s v="United States"/>
    <s v="San Diego"/>
    <x v="1"/>
    <n v="92037"/>
    <s v="West"/>
    <s v="FUR-CH-10004289"/>
    <x v="0"/>
    <x v="1"/>
    <x v="975"/>
    <n v="153.56800000000001"/>
    <n v="2"/>
    <x v="2"/>
    <n v="-5.758800000000015"/>
  </r>
  <r>
    <n v="2877"/>
    <x v="1425"/>
    <x v="0"/>
    <x v="803"/>
    <d v="2013-01-23T00:00:00"/>
    <x v="0"/>
    <x v="143"/>
    <s v="Tamara Dahlen"/>
    <x v="0"/>
    <s v="United States"/>
    <s v="San Diego"/>
    <x v="1"/>
    <n v="92037"/>
    <s v="West"/>
    <s v="FUR-CH-10000785"/>
    <x v="0"/>
    <x v="1"/>
    <x v="320"/>
    <n v="1013.4879999999999"/>
    <n v="7"/>
    <x v="2"/>
    <n v="76.011600000000016"/>
  </r>
  <r>
    <n v="2878"/>
    <x v="1426"/>
    <x v="0"/>
    <x v="804"/>
    <d v="2013-01-19T00:00:00"/>
    <x v="1"/>
    <x v="656"/>
    <s v="Dean percer"/>
    <x v="2"/>
    <s v="United States"/>
    <s v="Westfield"/>
    <x v="30"/>
    <n v="7090"/>
    <s v="East"/>
    <s v="OFF-EN-10003040"/>
    <x v="1"/>
    <x v="12"/>
    <x v="1224"/>
    <n v="52.34"/>
    <n v="2"/>
    <x v="0"/>
    <n v="24.599800000000002"/>
  </r>
  <r>
    <n v="2879"/>
    <x v="1426"/>
    <x v="0"/>
    <x v="804"/>
    <d v="2013-01-19T00:00:00"/>
    <x v="1"/>
    <x v="656"/>
    <s v="Dean percer"/>
    <x v="2"/>
    <s v="United States"/>
    <s v="Westfield"/>
    <x v="30"/>
    <n v="7090"/>
    <s v="East"/>
    <s v="OFF-AR-10001573"/>
    <x v="1"/>
    <x v="6"/>
    <x v="368"/>
    <n v="4.66"/>
    <n v="2"/>
    <x v="0"/>
    <n v="1.3513999999999995"/>
  </r>
  <r>
    <n v="2880"/>
    <x v="1426"/>
    <x v="0"/>
    <x v="804"/>
    <d v="2013-01-19T00:00:00"/>
    <x v="1"/>
    <x v="656"/>
    <s v="Dean percer"/>
    <x v="2"/>
    <s v="United States"/>
    <s v="Westfield"/>
    <x v="30"/>
    <n v="7090"/>
    <s v="East"/>
    <s v="TEC-AC-10000844"/>
    <x v="2"/>
    <x v="11"/>
    <x v="106"/>
    <n v="254.96999999999997"/>
    <n v="3"/>
    <x v="0"/>
    <n v="91.789199999999994"/>
  </r>
  <r>
    <n v="2881"/>
    <x v="1427"/>
    <x v="0"/>
    <x v="251"/>
    <d v="2013-09-24T00:00:00"/>
    <x v="0"/>
    <x v="174"/>
    <s v="Shirley Daniels"/>
    <x v="2"/>
    <s v="United States"/>
    <s v="Orange"/>
    <x v="30"/>
    <n v="7050"/>
    <s v="East"/>
    <s v="OFF-BI-10000756"/>
    <x v="1"/>
    <x v="8"/>
    <x v="15"/>
    <n v="25.44"/>
    <n v="6"/>
    <x v="0"/>
    <n v="12.72"/>
  </r>
  <r>
    <n v="2882"/>
    <x v="1427"/>
    <x v="0"/>
    <x v="251"/>
    <d v="2013-09-24T00:00:00"/>
    <x v="0"/>
    <x v="174"/>
    <s v="Shirley Daniels"/>
    <x v="2"/>
    <s v="United States"/>
    <s v="Orange"/>
    <x v="30"/>
    <n v="7050"/>
    <s v="East"/>
    <s v="OFF-SU-10000381"/>
    <x v="1"/>
    <x v="14"/>
    <x v="654"/>
    <n v="27.93"/>
    <n v="3"/>
    <x v="0"/>
    <n v="8.0996999999999986"/>
  </r>
  <r>
    <n v="2883"/>
    <x v="1428"/>
    <x v="2"/>
    <x v="805"/>
    <d v="2011-02-26T00:00:00"/>
    <x v="1"/>
    <x v="612"/>
    <s v="Tamara Manning"/>
    <x v="0"/>
    <s v="United States"/>
    <s v="Woodstock"/>
    <x v="10"/>
    <n v="60098"/>
    <s v="Central"/>
    <s v="OFF-BI-10004094"/>
    <x v="1"/>
    <x v="8"/>
    <x v="603"/>
    <n v="8.8499999999999979"/>
    <n v="5"/>
    <x v="3"/>
    <n v="-13.717499999999998"/>
  </r>
  <r>
    <n v="2884"/>
    <x v="1429"/>
    <x v="0"/>
    <x v="583"/>
    <d v="2013-11-17T00:00:00"/>
    <x v="0"/>
    <x v="318"/>
    <s v="Berenike Kampe"/>
    <x v="0"/>
    <s v="United States"/>
    <s v="San Francisco"/>
    <x v="1"/>
    <n v="94110"/>
    <s v="West"/>
    <s v="FUR-FU-10001852"/>
    <x v="0"/>
    <x v="5"/>
    <x v="837"/>
    <n v="6.96"/>
    <n v="4"/>
    <x v="0"/>
    <n v="2.2271999999999998"/>
  </r>
  <r>
    <n v="2885"/>
    <x v="1430"/>
    <x v="0"/>
    <x v="806"/>
    <d v="2013-02-03T00:00:00"/>
    <x v="1"/>
    <x v="223"/>
    <s v="Jeremy Farry"/>
    <x v="0"/>
    <s v="United States"/>
    <s v="San Francisco"/>
    <x v="1"/>
    <n v="94122"/>
    <s v="West"/>
    <s v="OFF-BI-10000014"/>
    <x v="1"/>
    <x v="8"/>
    <x v="628"/>
    <n v="17.456"/>
    <n v="2"/>
    <x v="2"/>
    <n v="5.8914"/>
  </r>
  <r>
    <n v="2886"/>
    <x v="1431"/>
    <x v="0"/>
    <x v="807"/>
    <d v="2013-10-23T00:00:00"/>
    <x v="1"/>
    <x v="212"/>
    <s v="Emily Phan"/>
    <x v="0"/>
    <s v="United States"/>
    <s v="Tempe"/>
    <x v="16"/>
    <n v="85281"/>
    <s v="West"/>
    <s v="FUR-CH-10003396"/>
    <x v="0"/>
    <x v="1"/>
    <x v="385"/>
    <n v="307.92"/>
    <n v="5"/>
    <x v="2"/>
    <n v="-34.64100000000002"/>
  </r>
  <r>
    <n v="2887"/>
    <x v="1432"/>
    <x v="3"/>
    <x v="404"/>
    <d v="2014-12-20T00:00:00"/>
    <x v="2"/>
    <x v="212"/>
    <s v="Emily Phan"/>
    <x v="0"/>
    <s v="United States"/>
    <s v="Los Angeles"/>
    <x v="1"/>
    <n v="90008"/>
    <s v="West"/>
    <s v="OFF-AR-10003811"/>
    <x v="1"/>
    <x v="6"/>
    <x v="449"/>
    <n v="6.63"/>
    <n v="3"/>
    <x v="0"/>
    <n v="1.7901"/>
  </r>
  <r>
    <n v="2888"/>
    <x v="1432"/>
    <x v="3"/>
    <x v="404"/>
    <d v="2014-12-20T00:00:00"/>
    <x v="2"/>
    <x v="212"/>
    <s v="Emily Phan"/>
    <x v="0"/>
    <s v="United States"/>
    <s v="Los Angeles"/>
    <x v="1"/>
    <n v="90008"/>
    <s v="West"/>
    <s v="OFF-PA-10003172"/>
    <x v="1"/>
    <x v="10"/>
    <x v="846"/>
    <n v="12.96"/>
    <n v="2"/>
    <x v="0"/>
    <n v="6.2208000000000006"/>
  </r>
  <r>
    <n v="2889"/>
    <x v="1432"/>
    <x v="3"/>
    <x v="404"/>
    <d v="2014-12-20T00:00:00"/>
    <x v="2"/>
    <x v="212"/>
    <s v="Emily Phan"/>
    <x v="0"/>
    <s v="United States"/>
    <s v="Los Angeles"/>
    <x v="1"/>
    <n v="90008"/>
    <s v="West"/>
    <s v="OFF-PA-10000289"/>
    <x v="1"/>
    <x v="10"/>
    <x v="722"/>
    <n v="32.400000000000006"/>
    <n v="5"/>
    <x v="0"/>
    <n v="15.552000000000001"/>
  </r>
  <r>
    <n v="2890"/>
    <x v="1433"/>
    <x v="3"/>
    <x v="808"/>
    <d v="2014-11-07T00:00:00"/>
    <x v="1"/>
    <x v="175"/>
    <s v="Ken Heidel"/>
    <x v="1"/>
    <s v="United States"/>
    <s v="Seattle"/>
    <x v="4"/>
    <n v="98105"/>
    <s v="West"/>
    <s v="OFF-PA-10000791"/>
    <x v="1"/>
    <x v="10"/>
    <x v="1424"/>
    <n v="23.849999999999998"/>
    <n v="5"/>
    <x v="0"/>
    <n v="10.732499999999998"/>
  </r>
  <r>
    <n v="2891"/>
    <x v="1434"/>
    <x v="2"/>
    <x v="333"/>
    <d v="2011-05-01T00:00:00"/>
    <x v="0"/>
    <x v="668"/>
    <s v="Harry Greene"/>
    <x v="0"/>
    <s v="United States"/>
    <s v="Lake Charles"/>
    <x v="28"/>
    <n v="70601"/>
    <s v="South"/>
    <s v="FUR-CH-10002304"/>
    <x v="0"/>
    <x v="1"/>
    <x v="782"/>
    <n v="51.96"/>
    <n v="2"/>
    <x v="0"/>
    <n v="12.990000000000002"/>
  </r>
  <r>
    <n v="2892"/>
    <x v="1434"/>
    <x v="2"/>
    <x v="333"/>
    <d v="2011-05-01T00:00:00"/>
    <x v="0"/>
    <x v="668"/>
    <s v="Harry Greene"/>
    <x v="0"/>
    <s v="United States"/>
    <s v="Lake Charles"/>
    <x v="28"/>
    <n v="70601"/>
    <s v="South"/>
    <s v="OFF-BI-10000136"/>
    <x v="1"/>
    <x v="8"/>
    <x v="936"/>
    <n v="17.940000000000001"/>
    <n v="3"/>
    <x v="0"/>
    <n v="8.6112000000000002"/>
  </r>
  <r>
    <n v="2893"/>
    <x v="1435"/>
    <x v="3"/>
    <x v="436"/>
    <d v="2014-10-30T00:00:00"/>
    <x v="1"/>
    <x v="36"/>
    <s v="Julie Creighton"/>
    <x v="1"/>
    <s v="United States"/>
    <s v="Rochester"/>
    <x v="15"/>
    <n v="14609"/>
    <s v="East"/>
    <s v="OFF-PA-10003739"/>
    <x v="1"/>
    <x v="10"/>
    <x v="1425"/>
    <n v="11.56"/>
    <n v="2"/>
    <x v="0"/>
    <n v="5.6644000000000005"/>
  </r>
  <r>
    <n v="2894"/>
    <x v="1435"/>
    <x v="3"/>
    <x v="436"/>
    <d v="2014-10-30T00:00:00"/>
    <x v="1"/>
    <x v="36"/>
    <s v="Julie Creighton"/>
    <x v="1"/>
    <s v="United States"/>
    <s v="Rochester"/>
    <x v="15"/>
    <n v="14609"/>
    <s v="East"/>
    <s v="OFF-PA-10002479"/>
    <x v="1"/>
    <x v="10"/>
    <x v="217"/>
    <n v="26.400000000000002"/>
    <n v="5"/>
    <x v="0"/>
    <n v="11.879999999999999"/>
  </r>
  <r>
    <n v="2895"/>
    <x v="1435"/>
    <x v="3"/>
    <x v="436"/>
    <d v="2014-10-30T00:00:00"/>
    <x v="1"/>
    <x v="36"/>
    <s v="Julie Creighton"/>
    <x v="1"/>
    <s v="United States"/>
    <s v="Rochester"/>
    <x v="15"/>
    <n v="14609"/>
    <s v="East"/>
    <s v="FUR-FU-10000771"/>
    <x v="0"/>
    <x v="5"/>
    <x v="1426"/>
    <n v="69.08"/>
    <n v="11"/>
    <x v="0"/>
    <n v="29.013600000000004"/>
  </r>
  <r>
    <n v="2896"/>
    <x v="1435"/>
    <x v="3"/>
    <x v="436"/>
    <d v="2014-10-30T00:00:00"/>
    <x v="1"/>
    <x v="36"/>
    <s v="Julie Creighton"/>
    <x v="1"/>
    <s v="United States"/>
    <s v="Rochester"/>
    <x v="15"/>
    <n v="14609"/>
    <s v="East"/>
    <s v="TEC-PH-10001552"/>
    <x v="2"/>
    <x v="7"/>
    <x v="178"/>
    <n v="35.880000000000003"/>
    <n v="3"/>
    <x v="0"/>
    <n v="10.046400000000002"/>
  </r>
  <r>
    <n v="2897"/>
    <x v="1436"/>
    <x v="2"/>
    <x v="809"/>
    <d v="2011-04-03T00:00:00"/>
    <x v="1"/>
    <x v="27"/>
    <s v="Kunst Miller"/>
    <x v="0"/>
    <s v="United States"/>
    <s v="Long Beach"/>
    <x v="15"/>
    <n v="11561"/>
    <s v="East"/>
    <s v="OFF-AR-10001915"/>
    <x v="1"/>
    <x v="6"/>
    <x v="1048"/>
    <n v="49.65"/>
    <n v="5"/>
    <x v="0"/>
    <n v="20.853000000000002"/>
  </r>
  <r>
    <n v="2898"/>
    <x v="1437"/>
    <x v="0"/>
    <x v="810"/>
    <d v="2013-01-09T00:00:00"/>
    <x v="1"/>
    <x v="424"/>
    <s v="Erica Bern"/>
    <x v="1"/>
    <s v="United States"/>
    <s v="Charlotte"/>
    <x v="3"/>
    <n v="28205"/>
    <s v="South"/>
    <s v="TEC-CO-10000971"/>
    <x v="2"/>
    <x v="16"/>
    <x v="1304"/>
    <n v="959.96800000000007"/>
    <n v="4"/>
    <x v="2"/>
    <n v="119.99599999999992"/>
  </r>
  <r>
    <n v="2899"/>
    <x v="1438"/>
    <x v="1"/>
    <x v="33"/>
    <d v="2012-04-30T00:00:00"/>
    <x v="1"/>
    <x v="617"/>
    <s v="Pierre Wener"/>
    <x v="0"/>
    <s v="United States"/>
    <s v="Houston"/>
    <x v="5"/>
    <n v="77036"/>
    <s v="Central"/>
    <s v="FUR-CH-10004086"/>
    <x v="0"/>
    <x v="1"/>
    <x v="281"/>
    <n v="408.42200000000003"/>
    <n v="2"/>
    <x v="4"/>
    <n v="-5.8346000000000231"/>
  </r>
  <r>
    <n v="2900"/>
    <x v="1439"/>
    <x v="1"/>
    <x v="811"/>
    <d v="2012-09-17T00:00:00"/>
    <x v="1"/>
    <x v="38"/>
    <s v="Paul Gonzalez"/>
    <x v="0"/>
    <s v="United States"/>
    <s v="New York City"/>
    <x v="15"/>
    <n v="10035"/>
    <s v="East"/>
    <s v="TEC-CO-10000971"/>
    <x v="2"/>
    <x v="16"/>
    <x v="1304"/>
    <n v="479.98400000000004"/>
    <n v="2"/>
    <x v="2"/>
    <n v="59.997999999999962"/>
  </r>
  <r>
    <n v="2901"/>
    <x v="1439"/>
    <x v="1"/>
    <x v="811"/>
    <d v="2012-09-17T00:00:00"/>
    <x v="1"/>
    <x v="38"/>
    <s v="Paul Gonzalez"/>
    <x v="0"/>
    <s v="United States"/>
    <s v="New York City"/>
    <x v="15"/>
    <n v="10035"/>
    <s v="East"/>
    <s v="OFF-LA-10001317"/>
    <x v="1"/>
    <x v="2"/>
    <x v="391"/>
    <n v="12.6"/>
    <n v="4"/>
    <x v="0"/>
    <n v="6.048"/>
  </r>
  <r>
    <n v="2902"/>
    <x v="1440"/>
    <x v="3"/>
    <x v="220"/>
    <d v="2014-09-16T00:00:00"/>
    <x v="1"/>
    <x v="626"/>
    <s v="Daniel Byrd"/>
    <x v="2"/>
    <s v="United States"/>
    <s v="Columbus"/>
    <x v="32"/>
    <n v="31907"/>
    <s v="South"/>
    <s v="OFF-PA-10003656"/>
    <x v="1"/>
    <x v="10"/>
    <x v="770"/>
    <n v="184.66"/>
    <n v="7"/>
    <x v="0"/>
    <n v="84.943599999999989"/>
  </r>
  <r>
    <n v="2903"/>
    <x v="1441"/>
    <x v="0"/>
    <x v="1"/>
    <d v="2013-06-18T00:00:00"/>
    <x v="1"/>
    <x v="257"/>
    <s v="Craig Reiter"/>
    <x v="0"/>
    <s v="United States"/>
    <s v="Chicago"/>
    <x v="10"/>
    <n v="60610"/>
    <s v="Central"/>
    <s v="OFF-PA-10002160"/>
    <x v="1"/>
    <x v="10"/>
    <x v="1190"/>
    <n v="23.120000000000005"/>
    <n v="5"/>
    <x v="2"/>
    <n v="8.3810000000000002"/>
  </r>
  <r>
    <n v="2904"/>
    <x v="1442"/>
    <x v="0"/>
    <x v="812"/>
    <d v="2013-07-02T00:00:00"/>
    <x v="1"/>
    <x v="542"/>
    <s v="Katharine Harms"/>
    <x v="1"/>
    <s v="United States"/>
    <s v="Highland Park"/>
    <x v="10"/>
    <n v="60035"/>
    <s v="Central"/>
    <s v="OFF-PA-10000575"/>
    <x v="1"/>
    <x v="10"/>
    <x v="1050"/>
    <n v="37.463999999999999"/>
    <n v="7"/>
    <x v="2"/>
    <n v="12.175799999999999"/>
  </r>
  <r>
    <n v="2905"/>
    <x v="1442"/>
    <x v="0"/>
    <x v="812"/>
    <d v="2013-07-02T00:00:00"/>
    <x v="1"/>
    <x v="542"/>
    <s v="Katharine Harms"/>
    <x v="1"/>
    <s v="United States"/>
    <s v="Highland Park"/>
    <x v="10"/>
    <n v="60035"/>
    <s v="Central"/>
    <s v="FUR-CH-10003981"/>
    <x v="0"/>
    <x v="1"/>
    <x v="1166"/>
    <n v="539.65800000000002"/>
    <n v="3"/>
    <x v="4"/>
    <n v="-7.7094000000001017"/>
  </r>
  <r>
    <n v="2906"/>
    <x v="1443"/>
    <x v="2"/>
    <x v="467"/>
    <d v="2011-09-30T00:00:00"/>
    <x v="1"/>
    <x v="37"/>
    <s v="Christopher Schild"/>
    <x v="2"/>
    <s v="United States"/>
    <s v="Seattle"/>
    <x v="4"/>
    <n v="98115"/>
    <s v="West"/>
    <s v="OFF-ST-10002615"/>
    <x v="1"/>
    <x v="4"/>
    <x v="1427"/>
    <n v="310.12"/>
    <n v="2"/>
    <x v="0"/>
    <n v="80.631200000000007"/>
  </r>
  <r>
    <n v="2907"/>
    <x v="1444"/>
    <x v="3"/>
    <x v="132"/>
    <d v="2014-11-10T00:00:00"/>
    <x v="1"/>
    <x v="351"/>
    <s v="Daniel Lacy"/>
    <x v="0"/>
    <s v="United States"/>
    <s v="Eagan"/>
    <x v="11"/>
    <n v="55122"/>
    <s v="Central"/>
    <s v="OFF-PA-10000327"/>
    <x v="1"/>
    <x v="10"/>
    <x v="1428"/>
    <n v="8.56"/>
    <n v="2"/>
    <x v="0"/>
    <n v="3.8519999999999994"/>
  </r>
  <r>
    <n v="2908"/>
    <x v="1444"/>
    <x v="3"/>
    <x v="132"/>
    <d v="2014-11-10T00:00:00"/>
    <x v="1"/>
    <x v="351"/>
    <s v="Daniel Lacy"/>
    <x v="0"/>
    <s v="United States"/>
    <s v="Eagan"/>
    <x v="11"/>
    <n v="55122"/>
    <s v="Central"/>
    <s v="OFF-ST-10001325"/>
    <x v="1"/>
    <x v="4"/>
    <x v="466"/>
    <n v="52.400000000000006"/>
    <n v="5"/>
    <x v="0"/>
    <n v="14.148"/>
  </r>
  <r>
    <n v="2909"/>
    <x v="1444"/>
    <x v="3"/>
    <x v="132"/>
    <d v="2014-11-10T00:00:00"/>
    <x v="1"/>
    <x v="351"/>
    <s v="Daniel Lacy"/>
    <x v="0"/>
    <s v="United States"/>
    <s v="Eagan"/>
    <x v="11"/>
    <n v="55122"/>
    <s v="Central"/>
    <s v="OFF-LA-10001771"/>
    <x v="1"/>
    <x v="2"/>
    <x v="1119"/>
    <n v="14.940000000000001"/>
    <n v="3"/>
    <x v="0"/>
    <n v="6.8723999999999998"/>
  </r>
  <r>
    <n v="2910"/>
    <x v="1445"/>
    <x v="3"/>
    <x v="600"/>
    <d v="2014-02-24T00:00:00"/>
    <x v="1"/>
    <x v="250"/>
    <s v="Max Engle"/>
    <x v="0"/>
    <s v="United States"/>
    <s v="Seattle"/>
    <x v="4"/>
    <n v="98103"/>
    <s v="West"/>
    <s v="OFF-FA-10004968"/>
    <x v="1"/>
    <x v="13"/>
    <x v="1010"/>
    <n v="11.22"/>
    <n v="3"/>
    <x v="0"/>
    <n v="0.2244000000000006"/>
  </r>
  <r>
    <n v="2911"/>
    <x v="1446"/>
    <x v="1"/>
    <x v="599"/>
    <d v="2012-11-09T00:00:00"/>
    <x v="1"/>
    <x v="104"/>
    <s v="Valerie Dominguez"/>
    <x v="0"/>
    <s v="United States"/>
    <s v="Coral Springs"/>
    <x v="2"/>
    <n v="33065"/>
    <s v="South"/>
    <s v="OFF-AP-10000576"/>
    <x v="1"/>
    <x v="9"/>
    <x v="842"/>
    <n v="387.13600000000002"/>
    <n v="4"/>
    <x v="2"/>
    <n v="24.196000000000012"/>
  </r>
  <r>
    <n v="2912"/>
    <x v="1447"/>
    <x v="2"/>
    <x v="737"/>
    <d v="2011-06-21T00:00:00"/>
    <x v="1"/>
    <x v="237"/>
    <s v="Chloris Kastensmidt"/>
    <x v="0"/>
    <s v="United States"/>
    <s v="Hempstead"/>
    <x v="15"/>
    <n v="11550"/>
    <s v="East"/>
    <s v="OFF-EN-10003286"/>
    <x v="1"/>
    <x v="12"/>
    <x v="33"/>
    <n v="41.4"/>
    <n v="5"/>
    <x v="0"/>
    <n v="19.457999999999998"/>
  </r>
  <r>
    <n v="2913"/>
    <x v="1447"/>
    <x v="2"/>
    <x v="737"/>
    <d v="2011-06-21T00:00:00"/>
    <x v="1"/>
    <x v="237"/>
    <s v="Chloris Kastensmidt"/>
    <x v="0"/>
    <s v="United States"/>
    <s v="Hempstead"/>
    <x v="15"/>
    <n v="11550"/>
    <s v="East"/>
    <s v="OFF-AR-10003772"/>
    <x v="1"/>
    <x v="6"/>
    <x v="1429"/>
    <n v="35"/>
    <n v="4"/>
    <x v="0"/>
    <n v="10.499999999999996"/>
  </r>
  <r>
    <n v="2914"/>
    <x v="1447"/>
    <x v="2"/>
    <x v="737"/>
    <d v="2011-06-21T00:00:00"/>
    <x v="1"/>
    <x v="237"/>
    <s v="Chloris Kastensmidt"/>
    <x v="0"/>
    <s v="United States"/>
    <s v="Hempstead"/>
    <x v="15"/>
    <n v="11550"/>
    <s v="East"/>
    <s v="OFF-BI-10002852"/>
    <x v="1"/>
    <x v="8"/>
    <x v="91"/>
    <n v="39.552000000000007"/>
    <n v="3"/>
    <x v="2"/>
    <n v="14.337599999999998"/>
  </r>
  <r>
    <n v="2915"/>
    <x v="1448"/>
    <x v="1"/>
    <x v="88"/>
    <d v="2012-10-17T00:00:00"/>
    <x v="0"/>
    <x v="351"/>
    <s v="Daniel Lacy"/>
    <x v="0"/>
    <s v="United States"/>
    <s v="Noblesville"/>
    <x v="14"/>
    <n v="46060"/>
    <s v="Central"/>
    <s v="TEC-PH-10002890"/>
    <x v="2"/>
    <x v="7"/>
    <x v="1387"/>
    <n v="135.72"/>
    <n v="3"/>
    <x v="0"/>
    <n v="35.287199999999999"/>
  </r>
  <r>
    <n v="2916"/>
    <x v="1448"/>
    <x v="1"/>
    <x v="88"/>
    <d v="2012-10-17T00:00:00"/>
    <x v="0"/>
    <x v="351"/>
    <s v="Daniel Lacy"/>
    <x v="0"/>
    <s v="United States"/>
    <s v="Noblesville"/>
    <x v="14"/>
    <n v="46060"/>
    <s v="Central"/>
    <s v="OFF-BI-10001308"/>
    <x v="1"/>
    <x v="8"/>
    <x v="1351"/>
    <n v="12.56"/>
    <n v="2"/>
    <x v="0"/>
    <n v="5.6519999999999992"/>
  </r>
  <r>
    <n v="2917"/>
    <x v="1448"/>
    <x v="1"/>
    <x v="88"/>
    <d v="2012-10-17T00:00:00"/>
    <x v="0"/>
    <x v="351"/>
    <s v="Daniel Lacy"/>
    <x v="0"/>
    <s v="United States"/>
    <s v="Noblesville"/>
    <x v="14"/>
    <n v="46060"/>
    <s v="Central"/>
    <s v="TEC-PH-10001750"/>
    <x v="2"/>
    <x v="7"/>
    <x v="968"/>
    <n v="263.95999999999998"/>
    <n v="4"/>
    <x v="0"/>
    <n v="71.269200000000012"/>
  </r>
  <r>
    <n v="2918"/>
    <x v="1449"/>
    <x v="3"/>
    <x v="151"/>
    <d v="2014-08-31T00:00:00"/>
    <x v="2"/>
    <x v="339"/>
    <s v="Sanjit Engle"/>
    <x v="0"/>
    <s v="United States"/>
    <s v="Dallas"/>
    <x v="5"/>
    <n v="75220"/>
    <s v="Central"/>
    <s v="OFF-AR-10003338"/>
    <x v="1"/>
    <x v="6"/>
    <x v="1430"/>
    <n v="5.9520000000000008"/>
    <n v="1"/>
    <x v="2"/>
    <n v="0.37200000000000011"/>
  </r>
  <r>
    <n v="2919"/>
    <x v="1450"/>
    <x v="0"/>
    <x v="813"/>
    <d v="2013-11-24T00:00:00"/>
    <x v="3"/>
    <x v="624"/>
    <s v="Luke Schmidt"/>
    <x v="1"/>
    <s v="United States"/>
    <s v="Philadelphia"/>
    <x v="9"/>
    <n v="19140"/>
    <s v="East"/>
    <s v="OFF-FA-10002763"/>
    <x v="1"/>
    <x v="13"/>
    <x v="1411"/>
    <n v="15.8"/>
    <n v="5"/>
    <x v="2"/>
    <n v="2.3699999999999983"/>
  </r>
  <r>
    <n v="2920"/>
    <x v="1450"/>
    <x v="0"/>
    <x v="813"/>
    <d v="2013-11-24T00:00:00"/>
    <x v="3"/>
    <x v="624"/>
    <s v="Luke Schmidt"/>
    <x v="1"/>
    <s v="United States"/>
    <s v="Philadelphia"/>
    <x v="9"/>
    <n v="19140"/>
    <s v="East"/>
    <s v="FUR-FU-10002088"/>
    <x v="0"/>
    <x v="5"/>
    <x v="1084"/>
    <n v="14.368000000000002"/>
    <n v="2"/>
    <x v="2"/>
    <n v="3.9512"/>
  </r>
  <r>
    <n v="2921"/>
    <x v="1450"/>
    <x v="0"/>
    <x v="813"/>
    <d v="2013-11-24T00:00:00"/>
    <x v="3"/>
    <x v="624"/>
    <s v="Luke Schmidt"/>
    <x v="1"/>
    <s v="United States"/>
    <s v="Philadelphia"/>
    <x v="9"/>
    <n v="19140"/>
    <s v="East"/>
    <s v="FUR-FU-10003976"/>
    <x v="0"/>
    <x v="5"/>
    <x v="964"/>
    <n v="70.448000000000008"/>
    <n v="7"/>
    <x v="2"/>
    <n v="12.328399999999988"/>
  </r>
  <r>
    <n v="2922"/>
    <x v="1451"/>
    <x v="3"/>
    <x v="289"/>
    <d v="2014-01-31T00:00:00"/>
    <x v="3"/>
    <x v="462"/>
    <s v="Michael Moore"/>
    <x v="0"/>
    <s v="United States"/>
    <s v="San Francisco"/>
    <x v="1"/>
    <n v="94109"/>
    <s v="West"/>
    <s v="OFF-ST-10001511"/>
    <x v="1"/>
    <x v="4"/>
    <x v="551"/>
    <n v="129.30000000000001"/>
    <n v="2"/>
    <x v="0"/>
    <n v="6.4649999999999892"/>
  </r>
  <r>
    <n v="2923"/>
    <x v="1452"/>
    <x v="1"/>
    <x v="672"/>
    <d v="2012-12-03T00:00:00"/>
    <x v="0"/>
    <x v="489"/>
    <s v="Deborah Brumfield"/>
    <x v="2"/>
    <s v="United States"/>
    <s v="Austin"/>
    <x v="5"/>
    <n v="78745"/>
    <s v="Central"/>
    <s v="OFF-BI-10000301"/>
    <x v="1"/>
    <x v="8"/>
    <x v="619"/>
    <n v="3.8819999999999988"/>
    <n v="3"/>
    <x v="3"/>
    <n v="-5.8230000000000004"/>
  </r>
  <r>
    <n v="2924"/>
    <x v="1453"/>
    <x v="2"/>
    <x v="307"/>
    <d v="2011-07-04T00:00:00"/>
    <x v="1"/>
    <x v="338"/>
    <s v="Rob Williams"/>
    <x v="1"/>
    <s v="United States"/>
    <s v="Detroit"/>
    <x v="12"/>
    <n v="48234"/>
    <s v="Central"/>
    <s v="OFF-FA-10003495"/>
    <x v="1"/>
    <x v="13"/>
    <x v="33"/>
    <n v="6.08"/>
    <n v="1"/>
    <x v="0"/>
    <n v="3.04"/>
  </r>
  <r>
    <n v="2925"/>
    <x v="1454"/>
    <x v="2"/>
    <x v="814"/>
    <d v="2011-09-05T00:00:00"/>
    <x v="2"/>
    <x v="594"/>
    <s v="Justin MacKendrick"/>
    <x v="0"/>
    <s v="United States"/>
    <s v="Watertown"/>
    <x v="15"/>
    <n v="13601"/>
    <s v="East"/>
    <s v="OFF-AP-10001303"/>
    <x v="1"/>
    <x v="9"/>
    <x v="925"/>
    <n v="19.899999999999999"/>
    <n v="1"/>
    <x v="0"/>
    <n v="8.9549999999999983"/>
  </r>
  <r>
    <n v="2926"/>
    <x v="1454"/>
    <x v="2"/>
    <x v="814"/>
    <d v="2011-09-05T00:00:00"/>
    <x v="2"/>
    <x v="594"/>
    <s v="Justin MacKendrick"/>
    <x v="0"/>
    <s v="United States"/>
    <s v="Watertown"/>
    <x v="15"/>
    <n v="13601"/>
    <s v="East"/>
    <s v="FUR-FU-10002116"/>
    <x v="0"/>
    <x v="5"/>
    <x v="1431"/>
    <n v="70.709999999999994"/>
    <n v="1"/>
    <x v="0"/>
    <n v="4.9496999999999929"/>
  </r>
  <r>
    <n v="2927"/>
    <x v="1455"/>
    <x v="3"/>
    <x v="815"/>
    <d v="2014-07-15T00:00:00"/>
    <x v="0"/>
    <x v="669"/>
    <s v="Becky Pak"/>
    <x v="0"/>
    <s v="United States"/>
    <s v="Columbus"/>
    <x v="32"/>
    <n v="31907"/>
    <s v="South"/>
    <s v="FUR-FU-10000771"/>
    <x v="0"/>
    <x v="5"/>
    <x v="1426"/>
    <n v="18.84"/>
    <n v="3"/>
    <x v="0"/>
    <n v="7.9128000000000007"/>
  </r>
  <r>
    <n v="2928"/>
    <x v="1456"/>
    <x v="3"/>
    <x v="400"/>
    <d v="2014-06-11T00:00:00"/>
    <x v="1"/>
    <x v="564"/>
    <s v="Carol Triggs"/>
    <x v="0"/>
    <s v="United States"/>
    <s v="Apple Valley"/>
    <x v="11"/>
    <n v="55124"/>
    <s v="Central"/>
    <s v="OFF-AR-10002255"/>
    <x v="1"/>
    <x v="6"/>
    <x v="814"/>
    <n v="8.64"/>
    <n v="3"/>
    <x v="0"/>
    <n v="2.5055999999999998"/>
  </r>
  <r>
    <n v="2929"/>
    <x v="1457"/>
    <x v="3"/>
    <x v="15"/>
    <d v="2014-10-27T00:00:00"/>
    <x v="1"/>
    <x v="274"/>
    <s v="Tracy Hopkins"/>
    <x v="2"/>
    <s v="United States"/>
    <s v="Burlington"/>
    <x v="3"/>
    <n v="27217"/>
    <s v="South"/>
    <s v="OFF-BI-10004995"/>
    <x v="1"/>
    <x v="8"/>
    <x v="313"/>
    <n v="1633.1880000000003"/>
    <n v="4"/>
    <x v="6"/>
    <n v="-1306.5504000000001"/>
  </r>
  <r>
    <n v="2930"/>
    <x v="1458"/>
    <x v="3"/>
    <x v="551"/>
    <d v="2014-11-25T00:00:00"/>
    <x v="1"/>
    <x v="467"/>
    <s v="Maria Etezadi"/>
    <x v="2"/>
    <s v="United States"/>
    <s v="Saginaw"/>
    <x v="12"/>
    <n v="48601"/>
    <s v="Central"/>
    <s v="FUR-FU-10002597"/>
    <x v="0"/>
    <x v="5"/>
    <x v="621"/>
    <n v="19.760000000000002"/>
    <n v="4"/>
    <x v="0"/>
    <n v="8.2992000000000008"/>
  </r>
  <r>
    <n v="2931"/>
    <x v="1459"/>
    <x v="1"/>
    <x v="816"/>
    <d v="2012-08-08T00:00:00"/>
    <x v="3"/>
    <x v="627"/>
    <s v="Thomas Thornton"/>
    <x v="0"/>
    <s v="United States"/>
    <s v="San Francisco"/>
    <x v="1"/>
    <n v="94109"/>
    <s v="West"/>
    <s v="OFF-BI-10004970"/>
    <x v="1"/>
    <x v="8"/>
    <x v="908"/>
    <n v="6.6080000000000005"/>
    <n v="2"/>
    <x v="2"/>
    <n v="2.2302"/>
  </r>
  <r>
    <n v="2932"/>
    <x v="1459"/>
    <x v="1"/>
    <x v="816"/>
    <d v="2012-08-08T00:00:00"/>
    <x v="3"/>
    <x v="627"/>
    <s v="Thomas Thornton"/>
    <x v="0"/>
    <s v="United States"/>
    <s v="San Francisco"/>
    <x v="1"/>
    <n v="94109"/>
    <s v="West"/>
    <s v="OFF-BI-10002557"/>
    <x v="1"/>
    <x v="8"/>
    <x v="246"/>
    <n v="7.28"/>
    <n v="2"/>
    <x v="2"/>
    <n v="2.7299999999999995"/>
  </r>
  <r>
    <n v="2933"/>
    <x v="1459"/>
    <x v="1"/>
    <x v="816"/>
    <d v="2012-08-08T00:00:00"/>
    <x v="3"/>
    <x v="627"/>
    <s v="Thomas Thornton"/>
    <x v="0"/>
    <s v="United States"/>
    <s v="San Francisco"/>
    <x v="1"/>
    <n v="94109"/>
    <s v="West"/>
    <s v="FUR-CH-10000785"/>
    <x v="0"/>
    <x v="1"/>
    <x v="320"/>
    <n v="144.78399999999999"/>
    <n v="1"/>
    <x v="2"/>
    <n v="10.858800000000002"/>
  </r>
  <r>
    <n v="2934"/>
    <x v="1460"/>
    <x v="0"/>
    <x v="409"/>
    <d v="2013-12-13T00:00:00"/>
    <x v="1"/>
    <x v="218"/>
    <s v="Greg Tran"/>
    <x v="0"/>
    <s v="United States"/>
    <s v="Seattle"/>
    <x v="4"/>
    <n v="98105"/>
    <s v="West"/>
    <s v="TEC-PH-10002310"/>
    <x v="2"/>
    <x v="7"/>
    <x v="1359"/>
    <n v="156.79200000000003"/>
    <n v="1"/>
    <x v="2"/>
    <n v="13.719300000000004"/>
  </r>
  <r>
    <n v="2935"/>
    <x v="1460"/>
    <x v="0"/>
    <x v="409"/>
    <d v="2013-12-13T00:00:00"/>
    <x v="1"/>
    <x v="218"/>
    <s v="Greg Tran"/>
    <x v="0"/>
    <s v="United States"/>
    <s v="Seattle"/>
    <x v="4"/>
    <n v="98105"/>
    <s v="West"/>
    <s v="TEC-PH-10002834"/>
    <x v="2"/>
    <x v="7"/>
    <x v="1378"/>
    <n v="431.97600000000006"/>
    <n v="3"/>
    <x v="2"/>
    <n v="26.998499999999993"/>
  </r>
  <r>
    <n v="2936"/>
    <x v="1460"/>
    <x v="0"/>
    <x v="409"/>
    <d v="2013-12-13T00:00:00"/>
    <x v="1"/>
    <x v="218"/>
    <s v="Greg Tran"/>
    <x v="0"/>
    <s v="United States"/>
    <s v="Seattle"/>
    <x v="4"/>
    <n v="98105"/>
    <s v="West"/>
    <s v="OFF-EN-10000927"/>
    <x v="1"/>
    <x v="12"/>
    <x v="81"/>
    <n v="35.89"/>
    <n v="1"/>
    <x v="0"/>
    <n v="16.150499999999997"/>
  </r>
  <r>
    <n v="2937"/>
    <x v="1460"/>
    <x v="0"/>
    <x v="409"/>
    <d v="2013-12-13T00:00:00"/>
    <x v="1"/>
    <x v="218"/>
    <s v="Greg Tran"/>
    <x v="0"/>
    <s v="United States"/>
    <s v="Seattle"/>
    <x v="4"/>
    <n v="98105"/>
    <s v="West"/>
    <s v="OFF-BI-10001636"/>
    <x v="1"/>
    <x v="8"/>
    <x v="668"/>
    <n v="47.207999999999998"/>
    <n v="7"/>
    <x v="2"/>
    <n v="15.342599999999997"/>
  </r>
  <r>
    <n v="2938"/>
    <x v="1460"/>
    <x v="0"/>
    <x v="409"/>
    <d v="2013-12-13T00:00:00"/>
    <x v="1"/>
    <x v="218"/>
    <s v="Greg Tran"/>
    <x v="0"/>
    <s v="United States"/>
    <s v="Seattle"/>
    <x v="4"/>
    <n v="98105"/>
    <s v="West"/>
    <s v="OFF-PA-10001736"/>
    <x v="1"/>
    <x v="10"/>
    <x v="129"/>
    <n v="248.07999999999998"/>
    <n v="7"/>
    <x v="0"/>
    <n v="116.59759999999997"/>
  </r>
  <r>
    <n v="2939"/>
    <x v="1460"/>
    <x v="0"/>
    <x v="409"/>
    <d v="2013-12-13T00:00:00"/>
    <x v="1"/>
    <x v="218"/>
    <s v="Greg Tran"/>
    <x v="0"/>
    <s v="United States"/>
    <s v="Seattle"/>
    <x v="4"/>
    <n v="98105"/>
    <s v="West"/>
    <s v="OFF-PA-10000482"/>
    <x v="1"/>
    <x v="10"/>
    <x v="67"/>
    <n v="189.7"/>
    <n v="5"/>
    <x v="0"/>
    <n v="89.158999999999992"/>
  </r>
  <r>
    <n v="2940"/>
    <x v="1460"/>
    <x v="0"/>
    <x v="409"/>
    <d v="2013-12-13T00:00:00"/>
    <x v="1"/>
    <x v="218"/>
    <s v="Greg Tran"/>
    <x v="0"/>
    <s v="United States"/>
    <s v="Seattle"/>
    <x v="4"/>
    <n v="98105"/>
    <s v="West"/>
    <s v="OFF-BI-10001658"/>
    <x v="1"/>
    <x v="8"/>
    <x v="439"/>
    <n v="59.808000000000007"/>
    <n v="3"/>
    <x v="2"/>
    <n v="19.4376"/>
  </r>
  <r>
    <n v="2941"/>
    <x v="1461"/>
    <x v="3"/>
    <x v="613"/>
    <d v="2014-04-01T00:00:00"/>
    <x v="1"/>
    <x v="251"/>
    <s v="Justin Deggeller"/>
    <x v="1"/>
    <s v="United States"/>
    <s v="Milwaukee"/>
    <x v="6"/>
    <n v="53209"/>
    <s v="Central"/>
    <s v="FUR-CH-10000422"/>
    <x v="0"/>
    <x v="1"/>
    <x v="1432"/>
    <n v="90.99"/>
    <n v="1"/>
    <x v="0"/>
    <n v="14.558400000000006"/>
  </r>
  <r>
    <n v="2942"/>
    <x v="1461"/>
    <x v="3"/>
    <x v="613"/>
    <d v="2014-04-01T00:00:00"/>
    <x v="1"/>
    <x v="251"/>
    <s v="Justin Deggeller"/>
    <x v="1"/>
    <s v="United States"/>
    <s v="Milwaukee"/>
    <x v="6"/>
    <n v="53209"/>
    <s v="Central"/>
    <s v="FUR-CH-10004675"/>
    <x v="0"/>
    <x v="1"/>
    <x v="629"/>
    <n v="1526.5600000000002"/>
    <n v="7"/>
    <x v="0"/>
    <n v="427.43679999999995"/>
  </r>
  <r>
    <n v="2943"/>
    <x v="1461"/>
    <x v="3"/>
    <x v="613"/>
    <d v="2014-04-01T00:00:00"/>
    <x v="1"/>
    <x v="251"/>
    <s v="Justin Deggeller"/>
    <x v="1"/>
    <s v="United States"/>
    <s v="Milwaukee"/>
    <x v="6"/>
    <n v="53209"/>
    <s v="Central"/>
    <s v="FUR-CH-10002880"/>
    <x v="0"/>
    <x v="1"/>
    <x v="801"/>
    <n v="368.96999999999997"/>
    <n v="3"/>
    <x v="0"/>
    <n v="40.586699999999979"/>
  </r>
  <r>
    <n v="2944"/>
    <x v="1462"/>
    <x v="3"/>
    <x v="123"/>
    <d v="2014-11-25T00:00:00"/>
    <x v="1"/>
    <x v="498"/>
    <s v="Mick Crebagga"/>
    <x v="0"/>
    <s v="United States"/>
    <s v="Los Angeles"/>
    <x v="1"/>
    <n v="90049"/>
    <s v="West"/>
    <s v="OFF-ST-10000675"/>
    <x v="1"/>
    <x v="4"/>
    <x v="295"/>
    <n v="305.01"/>
    <n v="9"/>
    <x v="0"/>
    <n v="76.252499999999998"/>
  </r>
  <r>
    <n v="2945"/>
    <x v="1462"/>
    <x v="3"/>
    <x v="123"/>
    <d v="2014-11-25T00:00:00"/>
    <x v="1"/>
    <x v="498"/>
    <s v="Mick Crebagga"/>
    <x v="0"/>
    <s v="United States"/>
    <s v="Los Angeles"/>
    <x v="1"/>
    <n v="90049"/>
    <s v="West"/>
    <s v="FUR-FU-10002685"/>
    <x v="0"/>
    <x v="5"/>
    <x v="1433"/>
    <n v="18.7"/>
    <n v="1"/>
    <x v="0"/>
    <n v="7.1059999999999999"/>
  </r>
  <r>
    <n v="2946"/>
    <x v="1463"/>
    <x v="0"/>
    <x v="254"/>
    <d v="2013-11-06T00:00:00"/>
    <x v="2"/>
    <x v="293"/>
    <s v="Lisa Hazard"/>
    <x v="0"/>
    <s v="United States"/>
    <s v="San Francisco"/>
    <x v="1"/>
    <n v="94122"/>
    <s v="West"/>
    <s v="FUR-FU-10004020"/>
    <x v="0"/>
    <x v="5"/>
    <x v="488"/>
    <n v="38.29"/>
    <n v="7"/>
    <x v="0"/>
    <n v="16.464700000000001"/>
  </r>
  <r>
    <n v="2947"/>
    <x v="1464"/>
    <x v="3"/>
    <x v="817"/>
    <d v="2014-12-19T00:00:00"/>
    <x v="1"/>
    <x v="486"/>
    <s v="Mike Pelletier"/>
    <x v="2"/>
    <s v="United States"/>
    <s v="San Diego"/>
    <x v="1"/>
    <n v="92024"/>
    <s v="West"/>
    <s v="FUR-FU-10004963"/>
    <x v="0"/>
    <x v="5"/>
    <x v="1434"/>
    <n v="26.25"/>
    <n v="3"/>
    <x v="0"/>
    <n v="11.025000000000002"/>
  </r>
  <r>
    <n v="2948"/>
    <x v="1464"/>
    <x v="3"/>
    <x v="817"/>
    <d v="2014-12-19T00:00:00"/>
    <x v="1"/>
    <x v="486"/>
    <s v="Mike Pelletier"/>
    <x v="2"/>
    <s v="United States"/>
    <s v="San Diego"/>
    <x v="1"/>
    <n v="92024"/>
    <s v="West"/>
    <s v="OFF-BI-10000174"/>
    <x v="1"/>
    <x v="8"/>
    <x v="1435"/>
    <n v="64.959999999999994"/>
    <n v="14"/>
    <x v="2"/>
    <n v="22.736000000000001"/>
  </r>
  <r>
    <n v="2949"/>
    <x v="1464"/>
    <x v="3"/>
    <x v="817"/>
    <d v="2014-12-19T00:00:00"/>
    <x v="1"/>
    <x v="486"/>
    <s v="Mike Pelletier"/>
    <x v="2"/>
    <s v="United States"/>
    <s v="San Diego"/>
    <x v="1"/>
    <n v="92024"/>
    <s v="West"/>
    <s v="OFF-EN-10000461"/>
    <x v="1"/>
    <x v="12"/>
    <x v="746"/>
    <n v="43.7"/>
    <n v="5"/>
    <x v="0"/>
    <n v="20.539000000000001"/>
  </r>
  <r>
    <n v="2950"/>
    <x v="1465"/>
    <x v="3"/>
    <x v="105"/>
    <d v="2014-11-13T00:00:00"/>
    <x v="3"/>
    <x v="670"/>
    <s v="Eugene Moren"/>
    <x v="2"/>
    <s v="United States"/>
    <s v="Glendale"/>
    <x v="16"/>
    <n v="85301"/>
    <s v="West"/>
    <s v="TEC-AC-10001266"/>
    <x v="2"/>
    <x v="11"/>
    <x v="196"/>
    <n v="41.6"/>
    <n v="4"/>
    <x v="2"/>
    <n v="12.999999999999998"/>
  </r>
  <r>
    <n v="2951"/>
    <x v="1465"/>
    <x v="3"/>
    <x v="105"/>
    <d v="2014-11-13T00:00:00"/>
    <x v="3"/>
    <x v="670"/>
    <s v="Eugene Moren"/>
    <x v="2"/>
    <s v="United States"/>
    <s v="Glendale"/>
    <x v="16"/>
    <n v="85301"/>
    <s v="West"/>
    <s v="OFF-PA-10002160"/>
    <x v="1"/>
    <x v="10"/>
    <x v="1190"/>
    <n v="23.120000000000005"/>
    <n v="5"/>
    <x v="2"/>
    <n v="8.3810000000000002"/>
  </r>
  <r>
    <n v="2952"/>
    <x v="1465"/>
    <x v="3"/>
    <x v="105"/>
    <d v="2014-11-13T00:00:00"/>
    <x v="3"/>
    <x v="670"/>
    <s v="Eugene Moren"/>
    <x v="2"/>
    <s v="United States"/>
    <s v="Glendale"/>
    <x v="16"/>
    <n v="85301"/>
    <s v="West"/>
    <s v="FUR-CH-10004875"/>
    <x v="0"/>
    <x v="1"/>
    <x v="1436"/>
    <n v="113.88800000000002"/>
    <n v="2"/>
    <x v="2"/>
    <n v="9.9651999999999994"/>
  </r>
  <r>
    <n v="2953"/>
    <x v="1465"/>
    <x v="3"/>
    <x v="105"/>
    <d v="2014-11-13T00:00:00"/>
    <x v="3"/>
    <x v="670"/>
    <s v="Eugene Moren"/>
    <x v="2"/>
    <s v="United States"/>
    <s v="Glendale"/>
    <x v="16"/>
    <n v="85301"/>
    <s v="West"/>
    <s v="FUR-FU-10000305"/>
    <x v="0"/>
    <x v="5"/>
    <x v="1437"/>
    <n v="113.56800000000001"/>
    <n v="2"/>
    <x v="2"/>
    <n v="-5.6784000000000034"/>
  </r>
  <r>
    <n v="2954"/>
    <x v="1465"/>
    <x v="3"/>
    <x v="105"/>
    <d v="2014-11-13T00:00:00"/>
    <x v="3"/>
    <x v="670"/>
    <s v="Eugene Moren"/>
    <x v="2"/>
    <s v="United States"/>
    <s v="Glendale"/>
    <x v="16"/>
    <n v="85301"/>
    <s v="West"/>
    <s v="TEC-PH-10000347"/>
    <x v="2"/>
    <x v="7"/>
    <x v="495"/>
    <n v="7.9200000000000008"/>
    <n v="2"/>
    <x v="2"/>
    <n v="0.69299999999999984"/>
  </r>
  <r>
    <n v="2955"/>
    <x v="1465"/>
    <x v="3"/>
    <x v="105"/>
    <d v="2014-11-13T00:00:00"/>
    <x v="3"/>
    <x v="670"/>
    <s v="Eugene Moren"/>
    <x v="2"/>
    <s v="United States"/>
    <s v="Glendale"/>
    <x v="16"/>
    <n v="85301"/>
    <s v="West"/>
    <s v="TEC-PH-10001459"/>
    <x v="2"/>
    <x v="7"/>
    <x v="1438"/>
    <n v="671.98400000000004"/>
    <n v="2"/>
    <x v="2"/>
    <n v="50.398800000000023"/>
  </r>
  <r>
    <n v="2956"/>
    <x v="1466"/>
    <x v="0"/>
    <x v="298"/>
    <d v="2013-08-25T00:00:00"/>
    <x v="1"/>
    <x v="55"/>
    <s v="Greg Guthrie"/>
    <x v="1"/>
    <s v="United States"/>
    <s v="New York City"/>
    <x v="15"/>
    <n v="10035"/>
    <s v="East"/>
    <s v="TEC-PH-10000439"/>
    <x v="2"/>
    <x v="7"/>
    <x v="869"/>
    <n v="39.99"/>
    <n v="1"/>
    <x v="0"/>
    <n v="11.597099999999998"/>
  </r>
  <r>
    <n v="2957"/>
    <x v="1467"/>
    <x v="3"/>
    <x v="818"/>
    <d v="2014-07-05T00:00:00"/>
    <x v="1"/>
    <x v="671"/>
    <s v="Michelle Arnett"/>
    <x v="2"/>
    <s v="United States"/>
    <s v="Watertown"/>
    <x v="15"/>
    <n v="13601"/>
    <s v="East"/>
    <s v="FUR-CH-10002647"/>
    <x v="0"/>
    <x v="1"/>
    <x v="470"/>
    <n v="191.64600000000002"/>
    <n v="3"/>
    <x v="9"/>
    <n v="31.94100000000001"/>
  </r>
  <r>
    <n v="2958"/>
    <x v="1468"/>
    <x v="3"/>
    <x v="464"/>
    <d v="2014-05-10T00:00:00"/>
    <x v="1"/>
    <x v="129"/>
    <s v="Shahid Hopkins"/>
    <x v="0"/>
    <s v="United States"/>
    <s v="Springfield"/>
    <x v="24"/>
    <n v="45503"/>
    <s v="East"/>
    <s v="OFF-BI-10003910"/>
    <x v="1"/>
    <x v="8"/>
    <x v="8"/>
    <n v="2.3130000000000002"/>
    <n v="1"/>
    <x v="6"/>
    <n v="-1.9274999999999993"/>
  </r>
  <r>
    <n v="2959"/>
    <x v="1469"/>
    <x v="1"/>
    <x v="100"/>
    <d v="2012-12-29T00:00:00"/>
    <x v="1"/>
    <x v="446"/>
    <s v="Kean Takahito"/>
    <x v="0"/>
    <s v="United States"/>
    <s v="Los Angeles"/>
    <x v="1"/>
    <n v="90032"/>
    <s v="West"/>
    <s v="OFF-BI-10001097"/>
    <x v="1"/>
    <x v="8"/>
    <x v="789"/>
    <n v="19.936000000000003"/>
    <n v="4"/>
    <x v="2"/>
    <n v="7.2267999999999999"/>
  </r>
  <r>
    <n v="2960"/>
    <x v="1469"/>
    <x v="1"/>
    <x v="100"/>
    <d v="2012-12-29T00:00:00"/>
    <x v="1"/>
    <x v="446"/>
    <s v="Kean Takahito"/>
    <x v="0"/>
    <s v="United States"/>
    <s v="Los Angeles"/>
    <x v="1"/>
    <n v="90032"/>
    <s v="West"/>
    <s v="OFF-FA-10004854"/>
    <x v="1"/>
    <x v="13"/>
    <x v="268"/>
    <n v="45.92"/>
    <n v="4"/>
    <x v="0"/>
    <n v="21.5824"/>
  </r>
  <r>
    <n v="2961"/>
    <x v="1470"/>
    <x v="3"/>
    <x v="466"/>
    <d v="2014-05-02T00:00:00"/>
    <x v="1"/>
    <x v="178"/>
    <s v="Philisse Overcash"/>
    <x v="2"/>
    <s v="United States"/>
    <s v="Seattle"/>
    <x v="4"/>
    <n v="98115"/>
    <s v="West"/>
    <s v="OFF-PA-10003673"/>
    <x v="1"/>
    <x v="10"/>
    <x v="971"/>
    <n v="20.34"/>
    <n v="3"/>
    <x v="0"/>
    <n v="9.3563999999999989"/>
  </r>
  <r>
    <n v="2962"/>
    <x v="1470"/>
    <x v="3"/>
    <x v="466"/>
    <d v="2014-05-02T00:00:00"/>
    <x v="1"/>
    <x v="178"/>
    <s v="Philisse Overcash"/>
    <x v="2"/>
    <s v="United States"/>
    <s v="Seattle"/>
    <x v="4"/>
    <n v="98115"/>
    <s v="West"/>
    <s v="OFF-LA-10002034"/>
    <x v="1"/>
    <x v="2"/>
    <x v="1102"/>
    <n v="39.28"/>
    <n v="8"/>
    <x v="0"/>
    <n v="19.247199999999999"/>
  </r>
  <r>
    <n v="2963"/>
    <x v="1471"/>
    <x v="3"/>
    <x v="819"/>
    <d v="2014-12-22T00:00:00"/>
    <x v="0"/>
    <x v="672"/>
    <s v="Andy Yotov"/>
    <x v="1"/>
    <s v="United States"/>
    <s v="Oceanside"/>
    <x v="1"/>
    <n v="92054"/>
    <s v="West"/>
    <s v="FUR-CH-10002774"/>
    <x v="0"/>
    <x v="1"/>
    <x v="23"/>
    <n v="81.567999999999998"/>
    <n v="2"/>
    <x v="2"/>
    <n v="9.1763999999999974"/>
  </r>
  <r>
    <n v="2964"/>
    <x v="1471"/>
    <x v="3"/>
    <x v="819"/>
    <d v="2014-12-22T00:00:00"/>
    <x v="0"/>
    <x v="672"/>
    <s v="Andy Yotov"/>
    <x v="1"/>
    <s v="United States"/>
    <s v="Oceanside"/>
    <x v="1"/>
    <n v="92054"/>
    <s v="West"/>
    <s v="FUR-CH-10003817"/>
    <x v="0"/>
    <x v="1"/>
    <x v="162"/>
    <n v="97.184000000000012"/>
    <n v="2"/>
    <x v="2"/>
    <n v="6.0740000000000016"/>
  </r>
  <r>
    <n v="2965"/>
    <x v="1471"/>
    <x v="3"/>
    <x v="819"/>
    <d v="2014-12-22T00:00:00"/>
    <x v="0"/>
    <x v="672"/>
    <s v="Andy Yotov"/>
    <x v="1"/>
    <s v="United States"/>
    <s v="Oceanside"/>
    <x v="1"/>
    <n v="92054"/>
    <s v="West"/>
    <s v="OFF-BI-10002949"/>
    <x v="1"/>
    <x v="8"/>
    <x v="520"/>
    <n v="24.320000000000004"/>
    <n v="5"/>
    <x v="2"/>
    <n v="8.2079999999999984"/>
  </r>
  <r>
    <n v="2966"/>
    <x v="1471"/>
    <x v="3"/>
    <x v="819"/>
    <d v="2014-12-22T00:00:00"/>
    <x v="0"/>
    <x v="672"/>
    <s v="Andy Yotov"/>
    <x v="1"/>
    <s v="United States"/>
    <s v="Oceanside"/>
    <x v="1"/>
    <n v="92054"/>
    <s v="West"/>
    <s v="FUR-FU-10002445"/>
    <x v="0"/>
    <x v="5"/>
    <x v="1439"/>
    <n v="18.96"/>
    <n v="2"/>
    <x v="0"/>
    <n v="7.5840000000000014"/>
  </r>
  <r>
    <n v="2967"/>
    <x v="1472"/>
    <x v="2"/>
    <x v="422"/>
    <d v="2011-12-31T00:00:00"/>
    <x v="1"/>
    <x v="476"/>
    <s v="Corey-Lock"/>
    <x v="0"/>
    <s v="United States"/>
    <s v="Skokie"/>
    <x v="10"/>
    <n v="60076"/>
    <s v="Central"/>
    <s v="FUR-FU-10001473"/>
    <x v="0"/>
    <x v="5"/>
    <x v="984"/>
    <n v="32.952000000000005"/>
    <n v="6"/>
    <x v="7"/>
    <n v="-19.771199999999997"/>
  </r>
  <r>
    <n v="2968"/>
    <x v="1472"/>
    <x v="2"/>
    <x v="422"/>
    <d v="2011-12-31T00:00:00"/>
    <x v="1"/>
    <x v="476"/>
    <s v="Corey-Lock"/>
    <x v="0"/>
    <s v="United States"/>
    <s v="Skokie"/>
    <x v="10"/>
    <n v="60076"/>
    <s v="Central"/>
    <s v="OFF-ST-10002562"/>
    <x v="1"/>
    <x v="4"/>
    <x v="33"/>
    <n v="30.016000000000005"/>
    <n v="4"/>
    <x v="2"/>
    <n v="3.0015999999999998"/>
  </r>
  <r>
    <n v="2969"/>
    <x v="1473"/>
    <x v="3"/>
    <x v="44"/>
    <d v="2014-11-10T00:00:00"/>
    <x v="0"/>
    <x v="535"/>
    <s v="Jill Fjeld"/>
    <x v="0"/>
    <s v="United States"/>
    <s v="Fayetteville"/>
    <x v="3"/>
    <n v="28314"/>
    <s v="South"/>
    <s v="OFF-AP-10002118"/>
    <x v="1"/>
    <x v="9"/>
    <x v="77"/>
    <n v="499.58400000000006"/>
    <n v="3"/>
    <x v="2"/>
    <n v="43.713600000000014"/>
  </r>
  <r>
    <n v="2970"/>
    <x v="1473"/>
    <x v="3"/>
    <x v="44"/>
    <d v="2014-11-10T00:00:00"/>
    <x v="0"/>
    <x v="535"/>
    <s v="Jill Fjeld"/>
    <x v="0"/>
    <s v="United States"/>
    <s v="Fayetteville"/>
    <x v="3"/>
    <n v="28314"/>
    <s v="South"/>
    <s v="OFF-PA-10001800"/>
    <x v="1"/>
    <x v="10"/>
    <x v="580"/>
    <n v="31.104000000000006"/>
    <n v="6"/>
    <x v="2"/>
    <n v="10.8864"/>
  </r>
  <r>
    <n v="2971"/>
    <x v="1473"/>
    <x v="3"/>
    <x v="44"/>
    <d v="2014-11-10T00:00:00"/>
    <x v="0"/>
    <x v="535"/>
    <s v="Jill Fjeld"/>
    <x v="0"/>
    <s v="United States"/>
    <s v="Fayetteville"/>
    <x v="3"/>
    <n v="28314"/>
    <s v="South"/>
    <s v="OFF-BI-10002827"/>
    <x v="1"/>
    <x v="8"/>
    <x v="549"/>
    <n v="13.272000000000002"/>
    <n v="8"/>
    <x v="6"/>
    <n v="-10.617599999999999"/>
  </r>
  <r>
    <n v="2972"/>
    <x v="1473"/>
    <x v="3"/>
    <x v="44"/>
    <d v="2014-11-10T00:00:00"/>
    <x v="0"/>
    <x v="535"/>
    <s v="Jill Fjeld"/>
    <x v="0"/>
    <s v="United States"/>
    <s v="Fayetteville"/>
    <x v="3"/>
    <n v="28314"/>
    <s v="South"/>
    <s v="FUR-FU-10004671"/>
    <x v="0"/>
    <x v="5"/>
    <x v="1357"/>
    <n v="28.272000000000006"/>
    <n v="2"/>
    <x v="2"/>
    <n v="6.3612000000000002"/>
  </r>
  <r>
    <n v="2973"/>
    <x v="1473"/>
    <x v="3"/>
    <x v="44"/>
    <d v="2014-11-10T00:00:00"/>
    <x v="0"/>
    <x v="535"/>
    <s v="Jill Fjeld"/>
    <x v="0"/>
    <s v="United States"/>
    <s v="Fayetteville"/>
    <x v="3"/>
    <n v="28314"/>
    <s v="South"/>
    <s v="OFF-ST-10000736"/>
    <x v="1"/>
    <x v="4"/>
    <x v="455"/>
    <n v="259.13600000000002"/>
    <n v="4"/>
    <x v="2"/>
    <n v="-51.827200000000019"/>
  </r>
  <r>
    <n v="2974"/>
    <x v="1474"/>
    <x v="3"/>
    <x v="819"/>
    <d v="2014-12-21T00:00:00"/>
    <x v="1"/>
    <x v="239"/>
    <s v="Andrew Roberts"/>
    <x v="0"/>
    <s v="United States"/>
    <s v="Tulsa"/>
    <x v="26"/>
    <n v="74133"/>
    <s v="Central"/>
    <s v="OFF-BI-10004656"/>
    <x v="1"/>
    <x v="8"/>
    <x v="855"/>
    <n v="10.8"/>
    <n v="5"/>
    <x v="0"/>
    <n v="5.1839999999999993"/>
  </r>
  <r>
    <n v="2975"/>
    <x v="1475"/>
    <x v="1"/>
    <x v="820"/>
    <d v="2012-05-12T00:00:00"/>
    <x v="1"/>
    <x v="165"/>
    <s v="Anna Gayman"/>
    <x v="0"/>
    <s v="United States"/>
    <s v="Allen"/>
    <x v="5"/>
    <n v="75002"/>
    <s v="Central"/>
    <s v="FUR-TA-10001095"/>
    <x v="0"/>
    <x v="3"/>
    <x v="611"/>
    <n v="244.00599999999997"/>
    <n v="2"/>
    <x v="4"/>
    <n v="-31.372200000000007"/>
  </r>
  <r>
    <n v="2976"/>
    <x v="1475"/>
    <x v="1"/>
    <x v="820"/>
    <d v="2012-05-12T00:00:00"/>
    <x v="1"/>
    <x v="165"/>
    <s v="Anna Gayman"/>
    <x v="0"/>
    <s v="United States"/>
    <s v="Allen"/>
    <x v="5"/>
    <n v="75002"/>
    <s v="Central"/>
    <s v="OFF-PA-10000213"/>
    <x v="1"/>
    <x v="10"/>
    <x v="1440"/>
    <n v="15.936000000000002"/>
    <n v="4"/>
    <x v="2"/>
    <n v="5.378400000000001"/>
  </r>
  <r>
    <n v="2977"/>
    <x v="1476"/>
    <x v="3"/>
    <x v="769"/>
    <d v="2014-12-05T00:00:00"/>
    <x v="3"/>
    <x v="1"/>
    <s v="Darrin Van Huff"/>
    <x v="1"/>
    <s v="United States"/>
    <s v="Philadelphia"/>
    <x v="9"/>
    <n v="19143"/>
    <s v="East"/>
    <s v="FUR-CH-10001797"/>
    <x v="0"/>
    <x v="1"/>
    <x v="1441"/>
    <n v="188.55199999999996"/>
    <n v="7"/>
    <x v="4"/>
    <n v="-2.693600000000032"/>
  </r>
  <r>
    <n v="2978"/>
    <x v="1477"/>
    <x v="3"/>
    <x v="621"/>
    <d v="2014-10-09T00:00:00"/>
    <x v="0"/>
    <x v="332"/>
    <s v="Hunter Lopez"/>
    <x v="0"/>
    <s v="United States"/>
    <s v="Rochester"/>
    <x v="15"/>
    <n v="14609"/>
    <s v="East"/>
    <s v="OFF-ST-10002214"/>
    <x v="1"/>
    <x v="4"/>
    <x v="994"/>
    <n v="22.58"/>
    <n v="2"/>
    <x v="0"/>
    <n v="5.8707999999999991"/>
  </r>
  <r>
    <n v="2979"/>
    <x v="1478"/>
    <x v="2"/>
    <x v="286"/>
    <d v="2011-01-17T00:00:00"/>
    <x v="0"/>
    <x v="444"/>
    <s v="Natalie DeCherney"/>
    <x v="0"/>
    <s v="United States"/>
    <s v="Mount Pleasant"/>
    <x v="20"/>
    <n v="29464"/>
    <s v="South"/>
    <s v="FUR-CH-10000422"/>
    <x v="0"/>
    <x v="1"/>
    <x v="1432"/>
    <n v="545.93999999999994"/>
    <n v="6"/>
    <x v="0"/>
    <n v="87.350400000000036"/>
  </r>
  <r>
    <n v="2980"/>
    <x v="1479"/>
    <x v="1"/>
    <x v="821"/>
    <d v="2012-06-17T00:00:00"/>
    <x v="1"/>
    <x v="673"/>
    <s v="Giulietta Baptist"/>
    <x v="0"/>
    <s v="United States"/>
    <s v="Philadelphia"/>
    <x v="9"/>
    <n v="19134"/>
    <s v="East"/>
    <s v="OFF-PA-10003848"/>
    <x v="1"/>
    <x v="10"/>
    <x v="1442"/>
    <n v="20.736000000000004"/>
    <n v="4"/>
    <x v="2"/>
    <n v="7.2576000000000001"/>
  </r>
  <r>
    <n v="2981"/>
    <x v="1479"/>
    <x v="1"/>
    <x v="821"/>
    <d v="2012-06-17T00:00:00"/>
    <x v="1"/>
    <x v="673"/>
    <s v="Giulietta Baptist"/>
    <x v="0"/>
    <s v="United States"/>
    <s v="Philadelphia"/>
    <x v="9"/>
    <n v="19134"/>
    <s v="East"/>
    <s v="FUR-FU-10003623"/>
    <x v="0"/>
    <x v="5"/>
    <x v="1226"/>
    <n v="43.295999999999999"/>
    <n v="2"/>
    <x v="2"/>
    <n v="4.3295999999999975"/>
  </r>
  <r>
    <n v="2982"/>
    <x v="1480"/>
    <x v="2"/>
    <x v="136"/>
    <d v="2011-07-18T00:00:00"/>
    <x v="1"/>
    <x v="52"/>
    <s v="Clay Ludtke"/>
    <x v="0"/>
    <s v="United States"/>
    <s v="Seattle"/>
    <x v="4"/>
    <n v="98115"/>
    <s v="West"/>
    <s v="FUR-CH-10001797"/>
    <x v="0"/>
    <x v="1"/>
    <x v="1441"/>
    <n v="123.136"/>
    <n v="4"/>
    <x v="2"/>
    <n v="13.852799999999981"/>
  </r>
  <r>
    <n v="2983"/>
    <x v="1480"/>
    <x v="2"/>
    <x v="136"/>
    <d v="2011-07-18T00:00:00"/>
    <x v="1"/>
    <x v="52"/>
    <s v="Clay Ludtke"/>
    <x v="0"/>
    <s v="United States"/>
    <s v="Seattle"/>
    <x v="4"/>
    <n v="98115"/>
    <s v="West"/>
    <s v="OFF-BI-10003094"/>
    <x v="1"/>
    <x v="8"/>
    <x v="647"/>
    <n v="11.264000000000001"/>
    <n v="4"/>
    <x v="2"/>
    <n v="3.8015999999999992"/>
  </r>
  <r>
    <n v="2984"/>
    <x v="1481"/>
    <x v="2"/>
    <x v="776"/>
    <d v="2011-12-11T00:00:00"/>
    <x v="0"/>
    <x v="53"/>
    <s v="Ryan Crowe"/>
    <x v="0"/>
    <s v="United States"/>
    <s v="Springfield"/>
    <x v="21"/>
    <n v="97477"/>
    <s v="West"/>
    <s v="OFF-ST-10002205"/>
    <x v="1"/>
    <x v="4"/>
    <x v="326"/>
    <n v="53.424000000000007"/>
    <n v="3"/>
    <x v="2"/>
    <n v="4.6746000000000016"/>
  </r>
  <r>
    <n v="2985"/>
    <x v="1481"/>
    <x v="2"/>
    <x v="776"/>
    <d v="2011-12-11T00:00:00"/>
    <x v="0"/>
    <x v="53"/>
    <s v="Ryan Crowe"/>
    <x v="0"/>
    <s v="United States"/>
    <s v="Springfield"/>
    <x v="21"/>
    <n v="97477"/>
    <s v="West"/>
    <s v="FUR-TA-10003238"/>
    <x v="0"/>
    <x v="3"/>
    <x v="1233"/>
    <n v="275.49"/>
    <n v="1"/>
    <x v="5"/>
    <n v="-170.80380000000002"/>
  </r>
  <r>
    <n v="2986"/>
    <x v="1482"/>
    <x v="0"/>
    <x v="822"/>
    <d v="2013-05-31T00:00:00"/>
    <x v="1"/>
    <x v="674"/>
    <s v="Julia Barnett"/>
    <x v="2"/>
    <s v="United States"/>
    <s v="Columbus"/>
    <x v="32"/>
    <n v="31907"/>
    <s v="South"/>
    <s v="FUR-FU-10000755"/>
    <x v="0"/>
    <x v="5"/>
    <x v="1443"/>
    <n v="24.96"/>
    <n v="4"/>
    <x v="0"/>
    <n v="6.240000000000002"/>
  </r>
  <r>
    <n v="2987"/>
    <x v="1482"/>
    <x v="0"/>
    <x v="822"/>
    <d v="2013-05-31T00:00:00"/>
    <x v="1"/>
    <x v="674"/>
    <s v="Julia Barnett"/>
    <x v="2"/>
    <s v="United States"/>
    <s v="Columbus"/>
    <x v="32"/>
    <n v="31907"/>
    <s v="South"/>
    <s v="OFF-PA-10002893"/>
    <x v="1"/>
    <x v="10"/>
    <x v="359"/>
    <n v="19.36"/>
    <n v="2"/>
    <x v="0"/>
    <n v="9.2927999999999997"/>
  </r>
  <r>
    <n v="2988"/>
    <x v="1482"/>
    <x v="0"/>
    <x v="822"/>
    <d v="2013-05-31T00:00:00"/>
    <x v="1"/>
    <x v="674"/>
    <s v="Julia Barnett"/>
    <x v="2"/>
    <s v="United States"/>
    <s v="Columbus"/>
    <x v="32"/>
    <n v="31907"/>
    <s v="South"/>
    <s v="OFF-ST-10000689"/>
    <x v="1"/>
    <x v="4"/>
    <x v="421"/>
    <n v="1267.6499999999999"/>
    <n v="9"/>
    <x v="0"/>
    <n v="152.11799999999999"/>
  </r>
  <r>
    <n v="2989"/>
    <x v="1483"/>
    <x v="0"/>
    <x v="823"/>
    <d v="2013-02-26T00:00:00"/>
    <x v="0"/>
    <x v="637"/>
    <s v="Matthew Clasen"/>
    <x v="1"/>
    <s v="United States"/>
    <s v="Los Angeles"/>
    <x v="1"/>
    <n v="90032"/>
    <s v="West"/>
    <s v="TEC-AC-10004227"/>
    <x v="2"/>
    <x v="11"/>
    <x v="1400"/>
    <n v="12.99"/>
    <n v="1"/>
    <x v="0"/>
    <n v="0.77939999999999898"/>
  </r>
  <r>
    <n v="2990"/>
    <x v="1483"/>
    <x v="0"/>
    <x v="823"/>
    <d v="2013-02-26T00:00:00"/>
    <x v="0"/>
    <x v="637"/>
    <s v="Matthew Clasen"/>
    <x v="1"/>
    <s v="United States"/>
    <s v="Los Angeles"/>
    <x v="1"/>
    <n v="90032"/>
    <s v="West"/>
    <s v="OFF-BI-10000174"/>
    <x v="1"/>
    <x v="8"/>
    <x v="1435"/>
    <n v="18.559999999999999"/>
    <n v="4"/>
    <x v="2"/>
    <n v="6.4959999999999996"/>
  </r>
  <r>
    <n v="2991"/>
    <x v="1483"/>
    <x v="0"/>
    <x v="823"/>
    <d v="2013-02-26T00:00:00"/>
    <x v="0"/>
    <x v="637"/>
    <s v="Matthew Clasen"/>
    <x v="1"/>
    <s v="United States"/>
    <s v="Los Angeles"/>
    <x v="1"/>
    <n v="90032"/>
    <s v="West"/>
    <s v="OFF-ST-10001809"/>
    <x v="1"/>
    <x v="4"/>
    <x v="430"/>
    <n v="449.15"/>
    <n v="5"/>
    <x v="0"/>
    <n v="8.9829999999999899"/>
  </r>
  <r>
    <n v="2992"/>
    <x v="1483"/>
    <x v="0"/>
    <x v="823"/>
    <d v="2013-02-26T00:00:00"/>
    <x v="0"/>
    <x v="637"/>
    <s v="Matthew Clasen"/>
    <x v="1"/>
    <s v="United States"/>
    <s v="Los Angeles"/>
    <x v="1"/>
    <n v="90032"/>
    <s v="West"/>
    <s v="OFF-BI-10002309"/>
    <x v="1"/>
    <x v="8"/>
    <x v="78"/>
    <n v="31.248000000000005"/>
    <n v="7"/>
    <x v="2"/>
    <n v="10.936799999999998"/>
  </r>
  <r>
    <n v="2993"/>
    <x v="1484"/>
    <x v="0"/>
    <x v="824"/>
    <d v="2013-10-07T00:00:00"/>
    <x v="1"/>
    <x v="640"/>
    <s v="Tim Taslimi"/>
    <x v="1"/>
    <s v="United States"/>
    <s v="New York City"/>
    <x v="15"/>
    <n v="10024"/>
    <s v="East"/>
    <s v="OFF-AP-10004532"/>
    <x v="1"/>
    <x v="9"/>
    <x v="559"/>
    <n v="61.44"/>
    <n v="3"/>
    <x v="0"/>
    <n v="16.588799999999999"/>
  </r>
  <r>
    <n v="2994"/>
    <x v="1485"/>
    <x v="3"/>
    <x v="825"/>
    <d v="2014-03-18T00:00:00"/>
    <x v="1"/>
    <x v="77"/>
    <s v="Max Jones"/>
    <x v="0"/>
    <s v="United States"/>
    <s v="Detroit"/>
    <x v="12"/>
    <n v="48227"/>
    <s v="Central"/>
    <s v="OFF-BI-10003091"/>
    <x v="1"/>
    <x v="8"/>
    <x v="1165"/>
    <n v="895.92"/>
    <n v="4"/>
    <x v="0"/>
    <n v="421.08239999999995"/>
  </r>
  <r>
    <n v="2995"/>
    <x v="1486"/>
    <x v="0"/>
    <x v="369"/>
    <d v="2013-09-14T00:00:00"/>
    <x v="0"/>
    <x v="247"/>
    <s v="Annie Thurman"/>
    <x v="0"/>
    <s v="United States"/>
    <s v="Stockton"/>
    <x v="1"/>
    <n v="95207"/>
    <s v="West"/>
    <s v="OFF-BI-10004654"/>
    <x v="1"/>
    <x v="8"/>
    <x v="1444"/>
    <n v="55.360000000000007"/>
    <n v="4"/>
    <x v="2"/>
    <n v="18.683999999999997"/>
  </r>
  <r>
    <n v="2996"/>
    <x v="1487"/>
    <x v="2"/>
    <x v="686"/>
    <d v="2011-07-21T00:00:00"/>
    <x v="1"/>
    <x v="171"/>
    <s v="Philip Brown"/>
    <x v="0"/>
    <s v="United States"/>
    <s v="Phoenix"/>
    <x v="16"/>
    <n v="85023"/>
    <s v="West"/>
    <s v="OFF-ST-10000760"/>
    <x v="1"/>
    <x v="4"/>
    <x v="4"/>
    <n v="55.92"/>
    <n v="5"/>
    <x v="2"/>
    <n v="6.2910000000000004"/>
  </r>
  <r>
    <n v="2997"/>
    <x v="1488"/>
    <x v="2"/>
    <x v="261"/>
    <d v="2011-06-25T00:00:00"/>
    <x v="1"/>
    <x v="508"/>
    <s v="Natalie Webber"/>
    <x v="0"/>
    <s v="United States"/>
    <s v="Philadelphia"/>
    <x v="9"/>
    <n v="19120"/>
    <s v="East"/>
    <s v="OFF-EN-10001539"/>
    <x v="1"/>
    <x v="12"/>
    <x v="33"/>
    <n v="24.896000000000001"/>
    <n v="4"/>
    <x v="2"/>
    <n v="8.4024000000000001"/>
  </r>
  <r>
    <n v="2998"/>
    <x v="1488"/>
    <x v="2"/>
    <x v="261"/>
    <d v="2011-06-25T00:00:00"/>
    <x v="1"/>
    <x v="508"/>
    <s v="Natalie Webber"/>
    <x v="0"/>
    <s v="United States"/>
    <s v="Philadelphia"/>
    <x v="9"/>
    <n v="19120"/>
    <s v="East"/>
    <s v="FUR-FU-10000550"/>
    <x v="0"/>
    <x v="5"/>
    <x v="1445"/>
    <n v="3.9840000000000004"/>
    <n v="1"/>
    <x v="2"/>
    <n v="0.64739999999999964"/>
  </r>
  <r>
    <n v="2999"/>
    <x v="1488"/>
    <x v="2"/>
    <x v="261"/>
    <d v="2011-06-25T00:00:00"/>
    <x v="1"/>
    <x v="508"/>
    <s v="Natalie Webber"/>
    <x v="0"/>
    <s v="United States"/>
    <s v="Philadelphia"/>
    <x v="9"/>
    <n v="19120"/>
    <s v="East"/>
    <s v="TEC-AC-10003628"/>
    <x v="2"/>
    <x v="11"/>
    <x v="244"/>
    <n v="95.968000000000004"/>
    <n v="4"/>
    <x v="2"/>
    <n v="28.790400000000009"/>
  </r>
  <r>
    <n v="3000"/>
    <x v="1488"/>
    <x v="2"/>
    <x v="261"/>
    <d v="2011-06-25T00:00:00"/>
    <x v="1"/>
    <x v="508"/>
    <s v="Natalie Webber"/>
    <x v="0"/>
    <s v="United States"/>
    <s v="Philadelphia"/>
    <x v="9"/>
    <n v="19120"/>
    <s v="East"/>
    <s v="TEC-MA-10004521"/>
    <x v="2"/>
    <x v="15"/>
    <x v="1446"/>
    <n v="206.99100000000004"/>
    <n v="3"/>
    <x v="6"/>
    <n v="-172.49250000000001"/>
  </r>
  <r>
    <n v="3001"/>
    <x v="1488"/>
    <x v="2"/>
    <x v="261"/>
    <d v="2011-06-25T00:00:00"/>
    <x v="1"/>
    <x v="508"/>
    <s v="Natalie Webber"/>
    <x v="0"/>
    <s v="United States"/>
    <s v="Philadelphia"/>
    <x v="9"/>
    <n v="19120"/>
    <s v="East"/>
    <s v="OFF-AP-10003860"/>
    <x v="1"/>
    <x v="9"/>
    <x v="1089"/>
    <n v="44.416000000000004"/>
    <n v="2"/>
    <x v="2"/>
    <n v="3.8864000000000001"/>
  </r>
  <r>
    <n v="3002"/>
    <x v="1488"/>
    <x v="2"/>
    <x v="261"/>
    <d v="2011-06-25T00:00:00"/>
    <x v="1"/>
    <x v="508"/>
    <s v="Natalie Webber"/>
    <x v="0"/>
    <s v="United States"/>
    <s v="Philadelphia"/>
    <x v="9"/>
    <n v="19120"/>
    <s v="East"/>
    <s v="OFF-BI-10000069"/>
    <x v="1"/>
    <x v="8"/>
    <x v="486"/>
    <n v="9.006000000000002"/>
    <n v="2"/>
    <x v="6"/>
    <n v="-7.2048000000000023"/>
  </r>
  <r>
    <n v="3003"/>
    <x v="1489"/>
    <x v="1"/>
    <x v="761"/>
    <d v="2012-07-10T00:00:00"/>
    <x v="1"/>
    <x v="163"/>
    <s v="Victor Preis"/>
    <x v="2"/>
    <s v="United States"/>
    <s v="Sterling Heights"/>
    <x v="12"/>
    <n v="48310"/>
    <s v="Central"/>
    <s v="OFF-BI-10003655"/>
    <x v="1"/>
    <x v="8"/>
    <x v="1447"/>
    <n v="19"/>
    <n v="5"/>
    <x v="0"/>
    <n v="8.93"/>
  </r>
  <r>
    <n v="3004"/>
    <x v="1490"/>
    <x v="3"/>
    <x v="819"/>
    <d v="2014-12-24T00:00:00"/>
    <x v="1"/>
    <x v="279"/>
    <s v="Ross DeVincentis"/>
    <x v="2"/>
    <s v="United States"/>
    <s v="Rochester"/>
    <x v="15"/>
    <n v="14609"/>
    <s v="East"/>
    <s v="OFF-BI-10001628"/>
    <x v="1"/>
    <x v="8"/>
    <x v="1103"/>
    <n v="33.375999999999998"/>
    <n v="4"/>
    <x v="2"/>
    <n v="10.429999999999998"/>
  </r>
  <r>
    <n v="3005"/>
    <x v="1491"/>
    <x v="0"/>
    <x v="162"/>
    <d v="2013-09-11T00:00:00"/>
    <x v="2"/>
    <x v="675"/>
    <s v="Michael Grace"/>
    <x v="2"/>
    <s v="United States"/>
    <s v="New York City"/>
    <x v="15"/>
    <n v="10011"/>
    <s v="East"/>
    <s v="OFF-AP-10003779"/>
    <x v="1"/>
    <x v="9"/>
    <x v="1448"/>
    <n v="207.48"/>
    <n v="1"/>
    <x v="0"/>
    <n v="62.243999999999971"/>
  </r>
  <r>
    <n v="3006"/>
    <x v="1492"/>
    <x v="2"/>
    <x v="826"/>
    <d v="2011-05-21T00:00:00"/>
    <x v="1"/>
    <x v="50"/>
    <s v="Pete Armstrong"/>
    <x v="2"/>
    <s v="United States"/>
    <s v="Eau Claire"/>
    <x v="6"/>
    <n v="54703"/>
    <s v="Central"/>
    <s v="OFF-BI-10000666"/>
    <x v="1"/>
    <x v="8"/>
    <x v="980"/>
    <n v="91.679999999999993"/>
    <n v="3"/>
    <x v="0"/>
    <n v="45.839999999999996"/>
  </r>
  <r>
    <n v="3007"/>
    <x v="1493"/>
    <x v="3"/>
    <x v="119"/>
    <d v="2014-10-16T00:00:00"/>
    <x v="2"/>
    <x v="257"/>
    <s v="Craig Reiter"/>
    <x v="0"/>
    <s v="United States"/>
    <s v="New York City"/>
    <x v="15"/>
    <n v="10009"/>
    <s v="East"/>
    <s v="OFF-AP-10000828"/>
    <x v="1"/>
    <x v="9"/>
    <x v="1087"/>
    <n v="904.9"/>
    <n v="5"/>
    <x v="0"/>
    <n v="253.37199999999996"/>
  </r>
  <r>
    <n v="3008"/>
    <x v="1494"/>
    <x v="2"/>
    <x v="745"/>
    <d v="2011-10-29T00:00:00"/>
    <x v="1"/>
    <x v="211"/>
    <s v="Allen Armold"/>
    <x v="0"/>
    <s v="United States"/>
    <s v="Rancho Cucamonga"/>
    <x v="1"/>
    <n v="91730"/>
    <s v="West"/>
    <s v="OFF-BI-10002706"/>
    <x v="1"/>
    <x v="8"/>
    <x v="273"/>
    <n v="34.271999999999998"/>
    <n v="3"/>
    <x v="2"/>
    <n v="11.138399999999999"/>
  </r>
  <r>
    <n v="3009"/>
    <x v="1495"/>
    <x v="0"/>
    <x v="5"/>
    <d v="2013-12-07T00:00:00"/>
    <x v="2"/>
    <x v="506"/>
    <s v="James Galang"/>
    <x v="0"/>
    <s v="United States"/>
    <s v="Murray"/>
    <x v="0"/>
    <n v="42071"/>
    <s v="South"/>
    <s v="FUR-FU-10004748"/>
    <x v="0"/>
    <x v="5"/>
    <x v="1243"/>
    <n v="191.82"/>
    <n v="3"/>
    <x v="0"/>
    <n v="74.809799999999996"/>
  </r>
  <r>
    <n v="3010"/>
    <x v="1496"/>
    <x v="0"/>
    <x v="197"/>
    <d v="2013-07-30T00:00:00"/>
    <x v="1"/>
    <x v="645"/>
    <s v="Rick Reed"/>
    <x v="1"/>
    <s v="United States"/>
    <s v="Toledo"/>
    <x v="24"/>
    <n v="43615"/>
    <s v="East"/>
    <s v="OFF-AP-10000026"/>
    <x v="1"/>
    <x v="9"/>
    <x v="1282"/>
    <n v="243.88000000000002"/>
    <n v="5"/>
    <x v="2"/>
    <n v="27.43649999999996"/>
  </r>
  <r>
    <n v="3011"/>
    <x v="1497"/>
    <x v="3"/>
    <x v="827"/>
    <d v="2014-04-24T00:00:00"/>
    <x v="1"/>
    <x v="676"/>
    <s v="Sharelle Roach"/>
    <x v="2"/>
    <s v="United States"/>
    <s v="Louisville"/>
    <x v="22"/>
    <n v="80027"/>
    <s v="West"/>
    <s v="OFF-BI-10000773"/>
    <x v="1"/>
    <x v="8"/>
    <x v="381"/>
    <n v="12.030000000000001"/>
    <n v="5"/>
    <x v="6"/>
    <n v="-9.222999999999999"/>
  </r>
  <r>
    <n v="3012"/>
    <x v="1497"/>
    <x v="3"/>
    <x v="827"/>
    <d v="2014-04-24T00:00:00"/>
    <x v="1"/>
    <x v="676"/>
    <s v="Sharelle Roach"/>
    <x v="2"/>
    <s v="United States"/>
    <s v="Louisville"/>
    <x v="22"/>
    <n v="80027"/>
    <s v="West"/>
    <s v="TEC-MA-10000822"/>
    <x v="2"/>
    <x v="15"/>
    <x v="154"/>
    <n v="2549.9850000000006"/>
    <n v="5"/>
    <x v="6"/>
    <n v="-3399.9800000000009"/>
  </r>
  <r>
    <n v="3013"/>
    <x v="1497"/>
    <x v="3"/>
    <x v="827"/>
    <d v="2014-04-24T00:00:00"/>
    <x v="1"/>
    <x v="676"/>
    <s v="Sharelle Roach"/>
    <x v="2"/>
    <s v="United States"/>
    <s v="Louisville"/>
    <x v="22"/>
    <n v="80027"/>
    <s v="West"/>
    <s v="OFF-BI-10001543"/>
    <x v="1"/>
    <x v="8"/>
    <x v="375"/>
    <n v="21.594000000000005"/>
    <n v="2"/>
    <x v="6"/>
    <n v="-15.835599999999999"/>
  </r>
  <r>
    <n v="3014"/>
    <x v="1497"/>
    <x v="3"/>
    <x v="827"/>
    <d v="2014-04-24T00:00:00"/>
    <x v="1"/>
    <x v="676"/>
    <s v="Sharelle Roach"/>
    <x v="2"/>
    <s v="United States"/>
    <s v="Louisville"/>
    <x v="22"/>
    <n v="80027"/>
    <s v="West"/>
    <s v="OFF-BI-10003355"/>
    <x v="1"/>
    <x v="8"/>
    <x v="586"/>
    <n v="8.9640000000000022"/>
    <n v="6"/>
    <x v="6"/>
    <n v="-6.573599999999999"/>
  </r>
  <r>
    <n v="3015"/>
    <x v="1497"/>
    <x v="3"/>
    <x v="827"/>
    <d v="2014-04-24T00:00:00"/>
    <x v="1"/>
    <x v="676"/>
    <s v="Sharelle Roach"/>
    <x v="2"/>
    <s v="United States"/>
    <s v="Louisville"/>
    <x v="22"/>
    <n v="80027"/>
    <s v="West"/>
    <s v="OFF-PA-10002005"/>
    <x v="1"/>
    <x v="10"/>
    <x v="505"/>
    <n v="20.736000000000004"/>
    <n v="4"/>
    <x v="2"/>
    <n v="7.2576000000000001"/>
  </r>
  <r>
    <n v="3016"/>
    <x v="1498"/>
    <x v="1"/>
    <x v="14"/>
    <d v="2012-09-21T00:00:00"/>
    <x v="1"/>
    <x v="60"/>
    <s v="Lindsay Shagiari"/>
    <x v="2"/>
    <s v="United States"/>
    <s v="New York City"/>
    <x v="15"/>
    <n v="10035"/>
    <s v="East"/>
    <s v="FUR-TA-10004154"/>
    <x v="0"/>
    <x v="3"/>
    <x v="730"/>
    <n v="344.22"/>
    <n v="2"/>
    <x v="10"/>
    <n v="-103.26600000000002"/>
  </r>
  <r>
    <n v="3017"/>
    <x v="1499"/>
    <x v="0"/>
    <x v="828"/>
    <d v="2013-08-31T00:00:00"/>
    <x v="1"/>
    <x v="414"/>
    <s v="Mick Hernandez"/>
    <x v="2"/>
    <s v="United States"/>
    <s v="Pharr"/>
    <x v="5"/>
    <n v="78577"/>
    <s v="Central"/>
    <s v="OFF-ST-10002743"/>
    <x v="1"/>
    <x v="4"/>
    <x v="413"/>
    <n v="727.29600000000005"/>
    <n v="8"/>
    <x v="2"/>
    <n v="-172.73280000000005"/>
  </r>
  <r>
    <n v="3018"/>
    <x v="1499"/>
    <x v="0"/>
    <x v="828"/>
    <d v="2013-08-31T00:00:00"/>
    <x v="1"/>
    <x v="414"/>
    <s v="Mick Hernandez"/>
    <x v="2"/>
    <s v="United States"/>
    <s v="Pharr"/>
    <x v="5"/>
    <n v="78577"/>
    <s v="Central"/>
    <s v="FUR-FU-10004973"/>
    <x v="0"/>
    <x v="5"/>
    <x v="1134"/>
    <n v="22.608000000000001"/>
    <n v="3"/>
    <x v="7"/>
    <n v="-10.173599999999997"/>
  </r>
  <r>
    <n v="3019"/>
    <x v="1499"/>
    <x v="0"/>
    <x v="828"/>
    <d v="2013-08-31T00:00:00"/>
    <x v="1"/>
    <x v="414"/>
    <s v="Mick Hernandez"/>
    <x v="2"/>
    <s v="United States"/>
    <s v="Pharr"/>
    <x v="5"/>
    <n v="78577"/>
    <s v="Central"/>
    <s v="TEC-AC-10002842"/>
    <x v="2"/>
    <x v="11"/>
    <x v="1176"/>
    <n v="666.4"/>
    <n v="7"/>
    <x v="2"/>
    <n v="-33.319999999999965"/>
  </r>
  <r>
    <n v="3020"/>
    <x v="1500"/>
    <x v="1"/>
    <x v="627"/>
    <d v="2012-11-14T00:00:00"/>
    <x v="1"/>
    <x v="183"/>
    <s v="Sanjit Chand"/>
    <x v="0"/>
    <s v="United States"/>
    <s v="West Jordan"/>
    <x v="7"/>
    <n v="84084"/>
    <s v="West"/>
    <s v="OFF-FA-10002701"/>
    <x v="1"/>
    <x v="13"/>
    <x v="1449"/>
    <n v="5.04"/>
    <n v="3"/>
    <x v="0"/>
    <n v="0.20159999999999978"/>
  </r>
  <r>
    <n v="3021"/>
    <x v="1500"/>
    <x v="1"/>
    <x v="627"/>
    <d v="2012-11-14T00:00:00"/>
    <x v="1"/>
    <x v="183"/>
    <s v="Sanjit Chand"/>
    <x v="0"/>
    <s v="United States"/>
    <s v="West Jordan"/>
    <x v="7"/>
    <n v="84084"/>
    <s v="West"/>
    <s v="OFF-PA-10001125"/>
    <x v="1"/>
    <x v="10"/>
    <x v="1012"/>
    <n v="92.94"/>
    <n v="3"/>
    <x v="0"/>
    <n v="41.822999999999993"/>
  </r>
  <r>
    <n v="3022"/>
    <x v="1500"/>
    <x v="1"/>
    <x v="627"/>
    <d v="2012-11-14T00:00:00"/>
    <x v="1"/>
    <x v="183"/>
    <s v="Sanjit Chand"/>
    <x v="0"/>
    <s v="United States"/>
    <s v="West Jordan"/>
    <x v="7"/>
    <n v="84084"/>
    <s v="West"/>
    <s v="FUR-FU-10004090"/>
    <x v="0"/>
    <x v="5"/>
    <x v="636"/>
    <n v="66.69"/>
    <n v="3"/>
    <x v="0"/>
    <n v="22.007699999999996"/>
  </r>
  <r>
    <n v="3023"/>
    <x v="1500"/>
    <x v="1"/>
    <x v="627"/>
    <d v="2012-11-14T00:00:00"/>
    <x v="1"/>
    <x v="183"/>
    <s v="Sanjit Chand"/>
    <x v="0"/>
    <s v="United States"/>
    <s v="West Jordan"/>
    <x v="7"/>
    <n v="84084"/>
    <s v="West"/>
    <s v="OFF-BI-10001510"/>
    <x v="1"/>
    <x v="8"/>
    <x v="702"/>
    <n v="91.68"/>
    <n v="5"/>
    <x v="2"/>
    <n v="28.65"/>
  </r>
  <r>
    <n v="3024"/>
    <x v="1501"/>
    <x v="3"/>
    <x v="701"/>
    <d v="2014-11-24T00:00:00"/>
    <x v="1"/>
    <x v="677"/>
    <s v="Joy Bell-"/>
    <x v="0"/>
    <s v="United States"/>
    <s v="Brownsville"/>
    <x v="5"/>
    <n v="78521"/>
    <s v="Central"/>
    <s v="FUR-BO-10002202"/>
    <x v="0"/>
    <x v="0"/>
    <x v="1251"/>
    <n v="327.73279999999994"/>
    <n v="2"/>
    <x v="8"/>
    <n v="-14.458800000000025"/>
  </r>
  <r>
    <n v="3025"/>
    <x v="1502"/>
    <x v="1"/>
    <x v="627"/>
    <d v="2012-11-13T00:00:00"/>
    <x v="1"/>
    <x v="549"/>
    <s v="Amy Cox"/>
    <x v="0"/>
    <s v="United States"/>
    <s v="New York City"/>
    <x v="15"/>
    <n v="10011"/>
    <s v="East"/>
    <s v="OFF-BI-10001922"/>
    <x v="1"/>
    <x v="8"/>
    <x v="302"/>
    <n v="52.272000000000006"/>
    <n v="11"/>
    <x v="2"/>
    <n v="17.641799999999996"/>
  </r>
  <r>
    <n v="3026"/>
    <x v="1502"/>
    <x v="1"/>
    <x v="627"/>
    <d v="2012-11-13T00:00:00"/>
    <x v="1"/>
    <x v="549"/>
    <s v="Amy Cox"/>
    <x v="0"/>
    <s v="United States"/>
    <s v="New York City"/>
    <x v="15"/>
    <n v="10011"/>
    <s v="East"/>
    <s v="OFF-PA-10001667"/>
    <x v="1"/>
    <x v="10"/>
    <x v="453"/>
    <n v="17.940000000000001"/>
    <n v="3"/>
    <x v="0"/>
    <n v="8.0730000000000004"/>
  </r>
  <r>
    <n v="3027"/>
    <x v="1503"/>
    <x v="3"/>
    <x v="300"/>
    <d v="2014-04-27T00:00:00"/>
    <x v="1"/>
    <x v="246"/>
    <s v="Meg O'Connel"/>
    <x v="2"/>
    <s v="United States"/>
    <s v="Philadelphia"/>
    <x v="9"/>
    <n v="19140"/>
    <s v="East"/>
    <s v="FUR-FU-10001488"/>
    <x v="0"/>
    <x v="5"/>
    <x v="1040"/>
    <n v="254.35200000000003"/>
    <n v="3"/>
    <x v="2"/>
    <n v="0"/>
  </r>
  <r>
    <n v="3028"/>
    <x v="1504"/>
    <x v="2"/>
    <x v="829"/>
    <d v="2011-08-24T00:00:00"/>
    <x v="3"/>
    <x v="516"/>
    <s v="Robert Barroso"/>
    <x v="1"/>
    <s v="United States"/>
    <s v="Billings"/>
    <x v="37"/>
    <n v="59102"/>
    <s v="West"/>
    <s v="OFF-BI-10002799"/>
    <x v="1"/>
    <x v="8"/>
    <x v="1450"/>
    <n v="8.2880000000000003"/>
    <n v="2"/>
    <x v="2"/>
    <n v="2.6935999999999991"/>
  </r>
  <r>
    <n v="3029"/>
    <x v="1505"/>
    <x v="3"/>
    <x v="94"/>
    <d v="2014-12-22T00:00:00"/>
    <x v="1"/>
    <x v="482"/>
    <s v="Arianne Irving"/>
    <x v="0"/>
    <s v="United States"/>
    <s v="Chesapeake"/>
    <x v="17"/>
    <n v="23320"/>
    <s v="South"/>
    <s v="FUR-CH-10003846"/>
    <x v="0"/>
    <x v="1"/>
    <x v="915"/>
    <n v="504.90000000000003"/>
    <n v="5"/>
    <x v="0"/>
    <n v="80.78400000000002"/>
  </r>
  <r>
    <n v="3030"/>
    <x v="1506"/>
    <x v="0"/>
    <x v="830"/>
    <d v="2013-03-29T00:00:00"/>
    <x v="1"/>
    <x v="112"/>
    <s v="Dan Reichenbach"/>
    <x v="1"/>
    <s v="United States"/>
    <s v="Gresham"/>
    <x v="21"/>
    <n v="97030"/>
    <s v="West"/>
    <s v="TEC-PH-10003691"/>
    <x v="2"/>
    <x v="7"/>
    <x v="1398"/>
    <n v="403.16800000000001"/>
    <n v="4"/>
    <x v="2"/>
    <n v="25.198000000000008"/>
  </r>
  <r>
    <n v="3031"/>
    <x v="1507"/>
    <x v="1"/>
    <x v="481"/>
    <d v="2012-09-27T00:00:00"/>
    <x v="1"/>
    <x v="678"/>
    <s v="Dario Medina"/>
    <x v="1"/>
    <s v="United States"/>
    <s v="Lincoln Park"/>
    <x v="12"/>
    <n v="48146"/>
    <s v="Central"/>
    <s v="FUR-BO-10000468"/>
    <x v="0"/>
    <x v="0"/>
    <x v="1171"/>
    <n v="194.32"/>
    <n v="4"/>
    <x v="0"/>
    <n v="31.091200000000015"/>
  </r>
  <r>
    <n v="3032"/>
    <x v="1507"/>
    <x v="1"/>
    <x v="481"/>
    <d v="2012-09-27T00:00:00"/>
    <x v="1"/>
    <x v="678"/>
    <s v="Dario Medina"/>
    <x v="1"/>
    <s v="United States"/>
    <s v="Lincoln Park"/>
    <x v="12"/>
    <n v="48146"/>
    <s v="Central"/>
    <s v="OFF-AR-10001044"/>
    <x v="1"/>
    <x v="6"/>
    <x v="1042"/>
    <n v="25.99"/>
    <n v="1"/>
    <x v="0"/>
    <n v="7.5370999999999988"/>
  </r>
  <r>
    <n v="3033"/>
    <x v="1508"/>
    <x v="0"/>
    <x v="831"/>
    <d v="2013-11-27T00:00:00"/>
    <x v="1"/>
    <x v="423"/>
    <s v="Justin Hirsh"/>
    <x v="0"/>
    <s v="United States"/>
    <s v="Gresham"/>
    <x v="21"/>
    <n v="97030"/>
    <s v="West"/>
    <s v="FUR-CH-10003833"/>
    <x v="0"/>
    <x v="1"/>
    <x v="1200"/>
    <n v="195.136"/>
    <n v="4"/>
    <x v="2"/>
    <n v="-12.196000000000005"/>
  </r>
  <r>
    <n v="3034"/>
    <x v="1509"/>
    <x v="3"/>
    <x v="118"/>
    <d v="2014-09-22T00:00:00"/>
    <x v="1"/>
    <x v="144"/>
    <s v="Adam Bellavance"/>
    <x v="2"/>
    <s v="United States"/>
    <s v="Philadelphia"/>
    <x v="9"/>
    <n v="19143"/>
    <s v="East"/>
    <s v="OFF-PA-10004355"/>
    <x v="1"/>
    <x v="10"/>
    <x v="1094"/>
    <n v="20.736000000000004"/>
    <n v="4"/>
    <x v="2"/>
    <n v="7.2576000000000001"/>
  </r>
  <r>
    <n v="3035"/>
    <x v="1510"/>
    <x v="1"/>
    <x v="832"/>
    <d v="2012-06-16T00:00:00"/>
    <x v="1"/>
    <x v="205"/>
    <s v="Brian Dahlen"/>
    <x v="0"/>
    <s v="United States"/>
    <s v="Monroe"/>
    <x v="28"/>
    <n v="71203"/>
    <s v="South"/>
    <s v="TEC-AC-10003038"/>
    <x v="2"/>
    <x v="11"/>
    <x v="1024"/>
    <n v="53.699999999999996"/>
    <n v="6"/>
    <x v="0"/>
    <n v="10.202999999999994"/>
  </r>
  <r>
    <n v="3036"/>
    <x v="1510"/>
    <x v="1"/>
    <x v="832"/>
    <d v="2012-06-16T00:00:00"/>
    <x v="1"/>
    <x v="205"/>
    <s v="Brian Dahlen"/>
    <x v="0"/>
    <s v="United States"/>
    <s v="Monroe"/>
    <x v="28"/>
    <n v="71203"/>
    <s v="South"/>
    <s v="OFF-BI-10002799"/>
    <x v="1"/>
    <x v="8"/>
    <x v="1450"/>
    <n v="36.26"/>
    <n v="7"/>
    <x v="0"/>
    <n v="16.679599999999997"/>
  </r>
  <r>
    <n v="3037"/>
    <x v="1510"/>
    <x v="1"/>
    <x v="832"/>
    <d v="2012-06-16T00:00:00"/>
    <x v="1"/>
    <x v="205"/>
    <s v="Brian Dahlen"/>
    <x v="0"/>
    <s v="United States"/>
    <s v="Monroe"/>
    <x v="28"/>
    <n v="71203"/>
    <s v="South"/>
    <s v="OFF-AR-10003582"/>
    <x v="1"/>
    <x v="6"/>
    <x v="1451"/>
    <n v="56.3"/>
    <n v="2"/>
    <x v="0"/>
    <n v="15.764000000000003"/>
  </r>
  <r>
    <n v="3038"/>
    <x v="1510"/>
    <x v="1"/>
    <x v="832"/>
    <d v="2012-06-16T00:00:00"/>
    <x v="1"/>
    <x v="205"/>
    <s v="Brian Dahlen"/>
    <x v="0"/>
    <s v="United States"/>
    <s v="Monroe"/>
    <x v="28"/>
    <n v="71203"/>
    <s v="South"/>
    <s v="OFF-PA-10004451"/>
    <x v="1"/>
    <x v="10"/>
    <x v="493"/>
    <n v="32.400000000000006"/>
    <n v="5"/>
    <x v="0"/>
    <n v="15.552000000000001"/>
  </r>
  <r>
    <n v="3039"/>
    <x v="1510"/>
    <x v="1"/>
    <x v="832"/>
    <d v="2012-06-16T00:00:00"/>
    <x v="1"/>
    <x v="205"/>
    <s v="Brian Dahlen"/>
    <x v="0"/>
    <s v="United States"/>
    <s v="Monroe"/>
    <x v="28"/>
    <n v="71203"/>
    <s v="South"/>
    <s v="FUR-FU-10004666"/>
    <x v="0"/>
    <x v="5"/>
    <x v="1452"/>
    <n v="29.16"/>
    <n v="2"/>
    <x v="0"/>
    <n v="10.789200000000001"/>
  </r>
  <r>
    <n v="3040"/>
    <x v="1511"/>
    <x v="3"/>
    <x v="621"/>
    <d v="2014-10-09T00:00:00"/>
    <x v="1"/>
    <x v="442"/>
    <s v="Aaron Smayling"/>
    <x v="1"/>
    <s v="United States"/>
    <s v="Pasadena"/>
    <x v="1"/>
    <n v="91104"/>
    <s v="West"/>
    <s v="FUR-TA-10001520"/>
    <x v="0"/>
    <x v="3"/>
    <x v="711"/>
    <n v="171.28800000000001"/>
    <n v="3"/>
    <x v="2"/>
    <n v="-6.423300000000026"/>
  </r>
  <r>
    <n v="3041"/>
    <x v="1512"/>
    <x v="0"/>
    <x v="465"/>
    <d v="2013-05-10T00:00:00"/>
    <x v="1"/>
    <x v="9"/>
    <s v="Zuschuss Donatelli"/>
    <x v="0"/>
    <s v="United States"/>
    <s v="Chattanooga"/>
    <x v="18"/>
    <n v="37421"/>
    <s v="South"/>
    <s v="FUR-FU-10004270"/>
    <x v="0"/>
    <x v="5"/>
    <x v="989"/>
    <n v="16.72"/>
    <n v="5"/>
    <x v="2"/>
    <n v="3.3439999999999994"/>
  </r>
  <r>
    <n v="3042"/>
    <x v="1513"/>
    <x v="3"/>
    <x v="220"/>
    <d v="2014-09-13T00:00:00"/>
    <x v="3"/>
    <x v="580"/>
    <s v="Karen Ferguson"/>
    <x v="2"/>
    <s v="United States"/>
    <s v="Long Beach"/>
    <x v="1"/>
    <n v="90805"/>
    <s v="West"/>
    <s v="OFF-PA-10003172"/>
    <x v="1"/>
    <x v="10"/>
    <x v="846"/>
    <n v="12.96"/>
    <n v="2"/>
    <x v="0"/>
    <n v="6.2208000000000006"/>
  </r>
  <r>
    <n v="3043"/>
    <x v="1513"/>
    <x v="3"/>
    <x v="220"/>
    <d v="2014-09-13T00:00:00"/>
    <x v="3"/>
    <x v="580"/>
    <s v="Karen Ferguson"/>
    <x v="2"/>
    <s v="United States"/>
    <s v="Long Beach"/>
    <x v="1"/>
    <n v="90805"/>
    <s v="West"/>
    <s v="OFF-EN-10002312"/>
    <x v="1"/>
    <x v="12"/>
    <x v="1453"/>
    <n v="22.18"/>
    <n v="2"/>
    <x v="0"/>
    <n v="10.8682"/>
  </r>
  <r>
    <n v="3044"/>
    <x v="1513"/>
    <x v="3"/>
    <x v="220"/>
    <d v="2014-09-13T00:00:00"/>
    <x v="3"/>
    <x v="580"/>
    <s v="Karen Ferguson"/>
    <x v="2"/>
    <s v="United States"/>
    <s v="Long Beach"/>
    <x v="1"/>
    <n v="90805"/>
    <s v="West"/>
    <s v="FUR-CH-10002320"/>
    <x v="0"/>
    <x v="1"/>
    <x v="1454"/>
    <n v="2054.2720000000004"/>
    <n v="8"/>
    <x v="2"/>
    <n v="256.78399999999976"/>
  </r>
  <r>
    <n v="3045"/>
    <x v="1514"/>
    <x v="1"/>
    <x v="28"/>
    <d v="2012-05-02T00:00:00"/>
    <x v="0"/>
    <x v="546"/>
    <s v="Benjamin Patterson"/>
    <x v="0"/>
    <s v="United States"/>
    <s v="Troy"/>
    <x v="24"/>
    <n v="45373"/>
    <s v="East"/>
    <s v="TEC-PH-10001530"/>
    <x v="2"/>
    <x v="7"/>
    <x v="632"/>
    <n v="1022.97"/>
    <n v="5"/>
    <x v="10"/>
    <n v="-255.74250000000001"/>
  </r>
  <r>
    <n v="3046"/>
    <x v="1515"/>
    <x v="3"/>
    <x v="44"/>
    <d v="2014-11-11T00:00:00"/>
    <x v="0"/>
    <x v="254"/>
    <s v="Chuck Clark"/>
    <x v="2"/>
    <s v="United States"/>
    <s v="Minneapolis"/>
    <x v="11"/>
    <n v="55407"/>
    <s v="Central"/>
    <s v="OFF-AR-10001216"/>
    <x v="1"/>
    <x v="6"/>
    <x v="1455"/>
    <n v="13.899999999999999"/>
    <n v="5"/>
    <x v="0"/>
    <n v="3.6139999999999994"/>
  </r>
  <r>
    <n v="3047"/>
    <x v="1515"/>
    <x v="3"/>
    <x v="44"/>
    <d v="2014-11-11T00:00:00"/>
    <x v="0"/>
    <x v="254"/>
    <s v="Chuck Clark"/>
    <x v="2"/>
    <s v="United States"/>
    <s v="Minneapolis"/>
    <x v="11"/>
    <n v="55407"/>
    <s v="Central"/>
    <s v="OFF-PA-10003127"/>
    <x v="1"/>
    <x v="10"/>
    <x v="33"/>
    <n v="26.38"/>
    <n v="1"/>
    <x v="0"/>
    <n v="12.134799999999998"/>
  </r>
  <r>
    <n v="3048"/>
    <x v="1516"/>
    <x v="2"/>
    <x v="587"/>
    <d v="2011-10-04T00:00:00"/>
    <x v="1"/>
    <x v="140"/>
    <s v="Doug Bickford"/>
    <x v="0"/>
    <s v="United States"/>
    <s v="Seattle"/>
    <x v="4"/>
    <n v="98105"/>
    <s v="West"/>
    <s v="OFF-BI-10003910"/>
    <x v="1"/>
    <x v="8"/>
    <x v="8"/>
    <n v="43.176000000000002"/>
    <n v="7"/>
    <x v="2"/>
    <n v="13.4925"/>
  </r>
  <r>
    <n v="3049"/>
    <x v="1517"/>
    <x v="3"/>
    <x v="459"/>
    <d v="2014-04-05T00:00:00"/>
    <x v="2"/>
    <x v="679"/>
    <s v="Tony Chapman"/>
    <x v="2"/>
    <s v="United States"/>
    <s v="Columbus"/>
    <x v="32"/>
    <n v="31907"/>
    <s v="South"/>
    <s v="FUR-TA-10004534"/>
    <x v="0"/>
    <x v="3"/>
    <x v="121"/>
    <n v="411.8"/>
    <n v="2"/>
    <x v="0"/>
    <n v="70.005999999999972"/>
  </r>
  <r>
    <n v="3050"/>
    <x v="1517"/>
    <x v="3"/>
    <x v="459"/>
    <d v="2014-04-05T00:00:00"/>
    <x v="2"/>
    <x v="679"/>
    <s v="Tony Chapman"/>
    <x v="2"/>
    <s v="United States"/>
    <s v="Columbus"/>
    <x v="32"/>
    <n v="31907"/>
    <s v="South"/>
    <s v="TEC-AC-10000892"/>
    <x v="2"/>
    <x v="11"/>
    <x v="290"/>
    <n v="360"/>
    <n v="4"/>
    <x v="0"/>
    <n v="129.6"/>
  </r>
  <r>
    <n v="3051"/>
    <x v="1518"/>
    <x v="3"/>
    <x v="833"/>
    <d v="2014-10-12T00:00:00"/>
    <x v="1"/>
    <x v="125"/>
    <s v="Nick Zandusky"/>
    <x v="2"/>
    <s v="United States"/>
    <s v="Meridian"/>
    <x v="45"/>
    <n v="83642"/>
    <s v="West"/>
    <s v="FUR-FU-10003247"/>
    <x v="0"/>
    <x v="5"/>
    <x v="1456"/>
    <n v="41.96"/>
    <n v="2"/>
    <x v="0"/>
    <n v="2.9371999999999971"/>
  </r>
  <r>
    <n v="3052"/>
    <x v="1518"/>
    <x v="3"/>
    <x v="833"/>
    <d v="2014-10-12T00:00:00"/>
    <x v="1"/>
    <x v="125"/>
    <s v="Nick Zandusky"/>
    <x v="2"/>
    <s v="United States"/>
    <s v="Meridian"/>
    <x v="45"/>
    <n v="83642"/>
    <s v="West"/>
    <s v="OFF-AP-10004336"/>
    <x v="1"/>
    <x v="9"/>
    <x v="1031"/>
    <n v="227.84"/>
    <n v="4"/>
    <x v="0"/>
    <n v="66.073599999999971"/>
  </r>
  <r>
    <n v="3053"/>
    <x v="1518"/>
    <x v="3"/>
    <x v="833"/>
    <d v="2014-10-12T00:00:00"/>
    <x v="1"/>
    <x v="125"/>
    <s v="Nick Zandusky"/>
    <x v="2"/>
    <s v="United States"/>
    <s v="Meridian"/>
    <x v="45"/>
    <n v="83642"/>
    <s v="West"/>
    <s v="OFF-PA-10001295"/>
    <x v="1"/>
    <x v="10"/>
    <x v="1211"/>
    <n v="37.94"/>
    <n v="2"/>
    <x v="0"/>
    <n v="18.211199999999998"/>
  </r>
  <r>
    <n v="3054"/>
    <x v="1519"/>
    <x v="0"/>
    <x v="526"/>
    <d v="2013-04-15T00:00:00"/>
    <x v="0"/>
    <x v="680"/>
    <s v="Sean Wendt"/>
    <x v="2"/>
    <s v="United States"/>
    <s v="Detroit"/>
    <x v="12"/>
    <n v="48227"/>
    <s v="Central"/>
    <s v="TEC-PH-10002555"/>
    <x v="2"/>
    <x v="7"/>
    <x v="1343"/>
    <n v="517.9"/>
    <n v="2"/>
    <x v="0"/>
    <n v="134.654"/>
  </r>
  <r>
    <n v="3055"/>
    <x v="1519"/>
    <x v="0"/>
    <x v="526"/>
    <d v="2013-04-15T00:00:00"/>
    <x v="0"/>
    <x v="680"/>
    <s v="Sean Wendt"/>
    <x v="2"/>
    <s v="United States"/>
    <s v="Detroit"/>
    <x v="12"/>
    <n v="48227"/>
    <s v="Central"/>
    <s v="OFF-BI-10000831"/>
    <x v="1"/>
    <x v="8"/>
    <x v="441"/>
    <n v="5.28"/>
    <n v="2"/>
    <x v="0"/>
    <n v="2.4287999999999998"/>
  </r>
  <r>
    <n v="3056"/>
    <x v="1520"/>
    <x v="1"/>
    <x v="834"/>
    <d v="2012-09-01T00:00:00"/>
    <x v="1"/>
    <x v="477"/>
    <s v="Todd Sumrall"/>
    <x v="1"/>
    <s v="United States"/>
    <s v="Chicago"/>
    <x v="10"/>
    <n v="60623"/>
    <s v="Central"/>
    <s v="TEC-CO-10001046"/>
    <x v="2"/>
    <x v="16"/>
    <x v="874"/>
    <n v="2799.9600000000005"/>
    <n v="5"/>
    <x v="2"/>
    <n v="874.98749999999984"/>
  </r>
  <r>
    <n v="3057"/>
    <x v="1521"/>
    <x v="3"/>
    <x v="15"/>
    <d v="2014-10-25T00:00:00"/>
    <x v="0"/>
    <x v="511"/>
    <s v="Hilary Holden"/>
    <x v="1"/>
    <s v="United States"/>
    <s v="San Francisco"/>
    <x v="1"/>
    <n v="94110"/>
    <s v="West"/>
    <s v="OFF-EN-10002973"/>
    <x v="1"/>
    <x v="12"/>
    <x v="1319"/>
    <n v="8.9600000000000009"/>
    <n v="2"/>
    <x v="0"/>
    <n v="4.3008000000000006"/>
  </r>
  <r>
    <n v="3058"/>
    <x v="1521"/>
    <x v="3"/>
    <x v="15"/>
    <d v="2014-10-25T00:00:00"/>
    <x v="0"/>
    <x v="511"/>
    <s v="Hilary Holden"/>
    <x v="1"/>
    <s v="United States"/>
    <s v="San Francisco"/>
    <x v="1"/>
    <n v="94110"/>
    <s v="West"/>
    <s v="OFF-LA-10001641"/>
    <x v="1"/>
    <x v="2"/>
    <x v="1022"/>
    <n v="31.5"/>
    <n v="10"/>
    <x v="0"/>
    <n v="15.120000000000001"/>
  </r>
  <r>
    <n v="3059"/>
    <x v="1521"/>
    <x v="3"/>
    <x v="15"/>
    <d v="2014-10-25T00:00:00"/>
    <x v="0"/>
    <x v="511"/>
    <s v="Hilary Holden"/>
    <x v="1"/>
    <s v="United States"/>
    <s v="San Francisco"/>
    <x v="1"/>
    <n v="94110"/>
    <s v="West"/>
    <s v="FUR-FU-10003878"/>
    <x v="0"/>
    <x v="5"/>
    <x v="671"/>
    <n v="30.56"/>
    <n v="2"/>
    <x v="0"/>
    <n v="10.3904"/>
  </r>
  <r>
    <n v="3060"/>
    <x v="1521"/>
    <x v="3"/>
    <x v="15"/>
    <d v="2014-10-25T00:00:00"/>
    <x v="0"/>
    <x v="511"/>
    <s v="Hilary Holden"/>
    <x v="1"/>
    <s v="United States"/>
    <s v="San Francisco"/>
    <x v="1"/>
    <n v="94110"/>
    <s v="West"/>
    <s v="FUR-TA-10003837"/>
    <x v="0"/>
    <x v="3"/>
    <x v="1457"/>
    <n v="24.368000000000002"/>
    <n v="2"/>
    <x v="2"/>
    <n v="-3.3506000000000018"/>
  </r>
  <r>
    <n v="3061"/>
    <x v="1522"/>
    <x v="0"/>
    <x v="77"/>
    <d v="2013-11-13T00:00:00"/>
    <x v="1"/>
    <x v="664"/>
    <s v="Denise Monton"/>
    <x v="1"/>
    <s v="United States"/>
    <s v="Newark"/>
    <x v="24"/>
    <n v="43055"/>
    <s v="East"/>
    <s v="TEC-AC-10002800"/>
    <x v="2"/>
    <x v="11"/>
    <x v="1207"/>
    <n v="119.97600000000001"/>
    <n v="3"/>
    <x v="2"/>
    <n v="22.495499999999989"/>
  </r>
  <r>
    <n v="3062"/>
    <x v="1523"/>
    <x v="3"/>
    <x v="448"/>
    <d v="2014-03-08T00:00:00"/>
    <x v="1"/>
    <x v="681"/>
    <s v="Richard Eichhorn"/>
    <x v="0"/>
    <s v="United States"/>
    <s v="Dallas"/>
    <x v="5"/>
    <n v="75081"/>
    <s v="Central"/>
    <s v="OFF-PA-10001307"/>
    <x v="1"/>
    <x v="10"/>
    <x v="784"/>
    <n v="26.880000000000003"/>
    <n v="8"/>
    <x v="2"/>
    <n v="9.743999999999998"/>
  </r>
  <r>
    <n v="3063"/>
    <x v="1524"/>
    <x v="1"/>
    <x v="154"/>
    <d v="2012-11-29T00:00:00"/>
    <x v="2"/>
    <x v="251"/>
    <s v="Justin Deggeller"/>
    <x v="1"/>
    <s v="United States"/>
    <s v="Newark"/>
    <x v="13"/>
    <n v="19711"/>
    <s v="East"/>
    <s v="TEC-PH-10002350"/>
    <x v="2"/>
    <x v="7"/>
    <x v="1458"/>
    <n v="83.97"/>
    <n v="3"/>
    <x v="0"/>
    <n v="23.511599999999998"/>
  </r>
  <r>
    <n v="3064"/>
    <x v="1524"/>
    <x v="1"/>
    <x v="154"/>
    <d v="2012-11-29T00:00:00"/>
    <x v="2"/>
    <x v="251"/>
    <s v="Justin Deggeller"/>
    <x v="1"/>
    <s v="United States"/>
    <s v="Newark"/>
    <x v="13"/>
    <n v="19711"/>
    <s v="East"/>
    <s v="TEC-AC-10000397"/>
    <x v="2"/>
    <x v="11"/>
    <x v="1459"/>
    <n v="104.97"/>
    <n v="3"/>
    <x v="0"/>
    <n v="7.3479000000000028"/>
  </r>
  <r>
    <n v="3065"/>
    <x v="1525"/>
    <x v="3"/>
    <x v="677"/>
    <d v="2014-03-19T00:00:00"/>
    <x v="0"/>
    <x v="682"/>
    <s v="Benjamin Farhat"/>
    <x v="2"/>
    <s v="United States"/>
    <s v="Albuquerque"/>
    <x v="27"/>
    <n v="87105"/>
    <s v="West"/>
    <s v="OFF-ST-10000615"/>
    <x v="1"/>
    <x v="4"/>
    <x v="75"/>
    <n v="90.8"/>
    <n v="8"/>
    <x v="0"/>
    <n v="25.424000000000007"/>
  </r>
  <r>
    <n v="3066"/>
    <x v="1525"/>
    <x v="3"/>
    <x v="677"/>
    <d v="2014-03-19T00:00:00"/>
    <x v="0"/>
    <x v="682"/>
    <s v="Benjamin Farhat"/>
    <x v="2"/>
    <s v="United States"/>
    <s v="Albuquerque"/>
    <x v="27"/>
    <n v="87105"/>
    <s v="West"/>
    <s v="TEC-PH-10004531"/>
    <x v="2"/>
    <x v="7"/>
    <x v="714"/>
    <n v="140.73599999999999"/>
    <n v="8"/>
    <x v="2"/>
    <n v="49.257599999999996"/>
  </r>
  <r>
    <n v="3067"/>
    <x v="1525"/>
    <x v="3"/>
    <x v="677"/>
    <d v="2014-03-19T00:00:00"/>
    <x v="0"/>
    <x v="682"/>
    <s v="Benjamin Farhat"/>
    <x v="2"/>
    <s v="United States"/>
    <s v="Albuquerque"/>
    <x v="27"/>
    <n v="87105"/>
    <s v="West"/>
    <s v="TEC-AC-10004001"/>
    <x v="2"/>
    <x v="11"/>
    <x v="1460"/>
    <n v="214.95000000000002"/>
    <n v="5"/>
    <x v="0"/>
    <n v="88.129500000000007"/>
  </r>
  <r>
    <n v="3068"/>
    <x v="1525"/>
    <x v="3"/>
    <x v="677"/>
    <d v="2014-03-19T00:00:00"/>
    <x v="0"/>
    <x v="682"/>
    <s v="Benjamin Farhat"/>
    <x v="2"/>
    <s v="United States"/>
    <s v="Albuquerque"/>
    <x v="27"/>
    <n v="87105"/>
    <s v="West"/>
    <s v="OFF-PA-10001534"/>
    <x v="1"/>
    <x v="10"/>
    <x v="1461"/>
    <n v="45.36"/>
    <n v="7"/>
    <x v="0"/>
    <n v="21.772800000000004"/>
  </r>
  <r>
    <n v="3069"/>
    <x v="1525"/>
    <x v="3"/>
    <x v="677"/>
    <d v="2014-03-19T00:00:00"/>
    <x v="0"/>
    <x v="682"/>
    <s v="Benjamin Farhat"/>
    <x v="2"/>
    <s v="United States"/>
    <s v="Albuquerque"/>
    <x v="27"/>
    <n v="87105"/>
    <s v="West"/>
    <s v="OFF-PA-10001815"/>
    <x v="1"/>
    <x v="10"/>
    <x v="1393"/>
    <n v="288.24"/>
    <n v="6"/>
    <x v="0"/>
    <n v="138.35519999999997"/>
  </r>
  <r>
    <n v="3070"/>
    <x v="1526"/>
    <x v="3"/>
    <x v="329"/>
    <d v="2014-12-01T00:00:00"/>
    <x v="3"/>
    <x v="529"/>
    <s v="Max Ludwig"/>
    <x v="2"/>
    <s v="United States"/>
    <s v="Toledo"/>
    <x v="24"/>
    <n v="43615"/>
    <s v="East"/>
    <s v="OFF-AP-10003779"/>
    <x v="1"/>
    <x v="9"/>
    <x v="1448"/>
    <n v="663.93600000000004"/>
    <n v="4"/>
    <x v="2"/>
    <n v="82.991999999999877"/>
  </r>
  <r>
    <n v="3071"/>
    <x v="1527"/>
    <x v="2"/>
    <x v="664"/>
    <d v="2011-11-22T00:00:00"/>
    <x v="1"/>
    <x v="289"/>
    <s v="Yoseph Carroll"/>
    <x v="1"/>
    <s v="United States"/>
    <s v="Newark"/>
    <x v="13"/>
    <n v="19711"/>
    <s v="East"/>
    <s v="OFF-ST-10002011"/>
    <x v="1"/>
    <x v="4"/>
    <x v="1055"/>
    <n v="2934.33"/>
    <n v="7"/>
    <x v="0"/>
    <n v="792.26910000000021"/>
  </r>
  <r>
    <n v="3072"/>
    <x v="1527"/>
    <x v="2"/>
    <x v="664"/>
    <d v="2011-11-22T00:00:00"/>
    <x v="1"/>
    <x v="289"/>
    <s v="Yoseph Carroll"/>
    <x v="1"/>
    <s v="United States"/>
    <s v="Newark"/>
    <x v="13"/>
    <n v="19711"/>
    <s v="East"/>
    <s v="FUR-FU-10002379"/>
    <x v="0"/>
    <x v="5"/>
    <x v="1462"/>
    <n v="124.41"/>
    <n v="3"/>
    <x v="0"/>
    <n v="14.929199999999994"/>
  </r>
  <r>
    <n v="3073"/>
    <x v="1527"/>
    <x v="2"/>
    <x v="664"/>
    <d v="2011-11-22T00:00:00"/>
    <x v="1"/>
    <x v="289"/>
    <s v="Yoseph Carroll"/>
    <x v="1"/>
    <s v="United States"/>
    <s v="Newark"/>
    <x v="13"/>
    <n v="19711"/>
    <s v="East"/>
    <s v="OFF-AR-10003752"/>
    <x v="1"/>
    <x v="6"/>
    <x v="677"/>
    <n v="57.75"/>
    <n v="5"/>
    <x v="0"/>
    <n v="26.564999999999998"/>
  </r>
  <r>
    <n v="3074"/>
    <x v="1528"/>
    <x v="0"/>
    <x v="835"/>
    <d v="2013-01-05T00:00:00"/>
    <x v="2"/>
    <x v="235"/>
    <s v="Lena Radford"/>
    <x v="0"/>
    <s v="United States"/>
    <s v="Los Angeles"/>
    <x v="1"/>
    <n v="90045"/>
    <s v="West"/>
    <s v="OFF-ST-10003692"/>
    <x v="1"/>
    <x v="4"/>
    <x v="1253"/>
    <n v="114.46"/>
    <n v="2"/>
    <x v="0"/>
    <n v="28.614999999999995"/>
  </r>
  <r>
    <n v="3075"/>
    <x v="1529"/>
    <x v="1"/>
    <x v="292"/>
    <d v="2012-10-08T00:00:00"/>
    <x v="1"/>
    <x v="94"/>
    <s v="Bruce Stewart"/>
    <x v="0"/>
    <s v="United States"/>
    <s v="Los Angeles"/>
    <x v="1"/>
    <n v="90032"/>
    <s v="West"/>
    <s v="FUR-BO-10004409"/>
    <x v="0"/>
    <x v="0"/>
    <x v="625"/>
    <n v="120.666"/>
    <n v="2"/>
    <x v="11"/>
    <n v="18.454800000000002"/>
  </r>
  <r>
    <n v="3076"/>
    <x v="1530"/>
    <x v="2"/>
    <x v="836"/>
    <d v="2011-07-24T00:00:00"/>
    <x v="1"/>
    <x v="454"/>
    <s v="Katherine Murray"/>
    <x v="2"/>
    <s v="United States"/>
    <s v="Dallas"/>
    <x v="5"/>
    <n v="75217"/>
    <s v="Central"/>
    <s v="OFF-ST-10003306"/>
    <x v="1"/>
    <x v="4"/>
    <x v="380"/>
    <n v="342.86400000000003"/>
    <n v="3"/>
    <x v="2"/>
    <n v="38.572199999999953"/>
  </r>
  <r>
    <n v="3077"/>
    <x v="1530"/>
    <x v="2"/>
    <x v="836"/>
    <d v="2011-07-24T00:00:00"/>
    <x v="1"/>
    <x v="454"/>
    <s v="Katherine Murray"/>
    <x v="2"/>
    <s v="United States"/>
    <s v="Dallas"/>
    <x v="5"/>
    <n v="75217"/>
    <s v="Central"/>
    <s v="FUR-FU-10003724"/>
    <x v="0"/>
    <x v="5"/>
    <x v="887"/>
    <n v="16.739999999999998"/>
    <n v="5"/>
    <x v="7"/>
    <n v="-14.228999999999997"/>
  </r>
  <r>
    <n v="3078"/>
    <x v="1530"/>
    <x v="2"/>
    <x v="836"/>
    <d v="2011-07-24T00:00:00"/>
    <x v="1"/>
    <x v="454"/>
    <s v="Katherine Murray"/>
    <x v="2"/>
    <s v="United States"/>
    <s v="Dallas"/>
    <x v="5"/>
    <n v="75217"/>
    <s v="Central"/>
    <s v="FUR-CH-10002024"/>
    <x v="0"/>
    <x v="1"/>
    <x v="478"/>
    <n v="981.37199999999996"/>
    <n v="2"/>
    <x v="4"/>
    <n v="-140.19599999999997"/>
  </r>
  <r>
    <n v="3079"/>
    <x v="1531"/>
    <x v="2"/>
    <x v="371"/>
    <d v="2011-05-25T00:00:00"/>
    <x v="1"/>
    <x v="404"/>
    <s v="Bradley Talbott"/>
    <x v="2"/>
    <s v="United States"/>
    <s v="San Diego"/>
    <x v="1"/>
    <n v="92037"/>
    <s v="West"/>
    <s v="OFF-AR-10003514"/>
    <x v="1"/>
    <x v="6"/>
    <x v="180"/>
    <n v="31.84"/>
    <n v="8"/>
    <x v="0"/>
    <n v="10.507199999999997"/>
  </r>
  <r>
    <n v="3080"/>
    <x v="1532"/>
    <x v="3"/>
    <x v="507"/>
    <d v="2014-09-06T00:00:00"/>
    <x v="2"/>
    <x v="683"/>
    <s v="Katrina Bavinger"/>
    <x v="2"/>
    <s v="United States"/>
    <s v="Apple Valley"/>
    <x v="1"/>
    <n v="92307"/>
    <s v="West"/>
    <s v="OFF-PA-10001800"/>
    <x v="1"/>
    <x v="10"/>
    <x v="580"/>
    <n v="12.96"/>
    <n v="2"/>
    <x v="0"/>
    <n v="6.2208000000000006"/>
  </r>
  <r>
    <n v="3081"/>
    <x v="1532"/>
    <x v="3"/>
    <x v="507"/>
    <d v="2014-09-06T00:00:00"/>
    <x v="2"/>
    <x v="683"/>
    <s v="Katrina Bavinger"/>
    <x v="2"/>
    <s v="United States"/>
    <s v="Apple Valley"/>
    <x v="1"/>
    <n v="92307"/>
    <s v="West"/>
    <s v="TEC-PH-10003589"/>
    <x v="2"/>
    <x v="7"/>
    <x v="818"/>
    <n v="43.176000000000002"/>
    <n v="3"/>
    <x v="2"/>
    <n v="15.111599999999999"/>
  </r>
  <r>
    <n v="3082"/>
    <x v="1533"/>
    <x v="3"/>
    <x v="837"/>
    <d v="2014-06-03T00:00:00"/>
    <x v="1"/>
    <x v="108"/>
    <s v="Dianna Wilson"/>
    <x v="2"/>
    <s v="United States"/>
    <s v="Louisville"/>
    <x v="0"/>
    <n v="40214"/>
    <s v="South"/>
    <s v="OFF-BI-10003364"/>
    <x v="1"/>
    <x v="8"/>
    <x v="698"/>
    <n v="58.34"/>
    <n v="2"/>
    <x v="0"/>
    <n v="28.0032"/>
  </r>
  <r>
    <n v="3083"/>
    <x v="1533"/>
    <x v="3"/>
    <x v="837"/>
    <d v="2014-06-03T00:00:00"/>
    <x v="1"/>
    <x v="108"/>
    <s v="Dianna Wilson"/>
    <x v="2"/>
    <s v="United States"/>
    <s v="Louisville"/>
    <x v="0"/>
    <n v="40214"/>
    <s v="South"/>
    <s v="TEC-PH-10002834"/>
    <x v="2"/>
    <x v="7"/>
    <x v="1378"/>
    <n v="539.97"/>
    <n v="3"/>
    <x v="0"/>
    <n v="134.99250000000001"/>
  </r>
  <r>
    <n v="3084"/>
    <x v="1534"/>
    <x v="2"/>
    <x v="838"/>
    <d v="2011-02-04T00:00:00"/>
    <x v="1"/>
    <x v="209"/>
    <s v="Jasper Cacioppo"/>
    <x v="0"/>
    <s v="United States"/>
    <s v="New York City"/>
    <x v="15"/>
    <n v="10024"/>
    <s v="East"/>
    <s v="OFF-BI-10000343"/>
    <x v="1"/>
    <x v="8"/>
    <x v="184"/>
    <n v="3.9280000000000004"/>
    <n v="1"/>
    <x v="2"/>
    <n v="1.3256999999999999"/>
  </r>
  <r>
    <n v="3085"/>
    <x v="1535"/>
    <x v="3"/>
    <x v="839"/>
    <d v="2014-02-15T00:00:00"/>
    <x v="1"/>
    <x v="599"/>
    <s v="Tom Prescott"/>
    <x v="0"/>
    <s v="United States"/>
    <s v="Houston"/>
    <x v="5"/>
    <n v="77070"/>
    <s v="Central"/>
    <s v="OFF-BI-10004584"/>
    <x v="1"/>
    <x v="8"/>
    <x v="378"/>
    <n v="252.78399999999996"/>
    <n v="4"/>
    <x v="3"/>
    <n v="-417.09360000000004"/>
  </r>
  <r>
    <n v="3086"/>
    <x v="1535"/>
    <x v="3"/>
    <x v="839"/>
    <d v="2014-02-15T00:00:00"/>
    <x v="1"/>
    <x v="599"/>
    <s v="Tom Prescott"/>
    <x v="0"/>
    <s v="United States"/>
    <s v="Houston"/>
    <x v="5"/>
    <n v="77070"/>
    <s v="Central"/>
    <s v="TEC-AC-10002402"/>
    <x v="2"/>
    <x v="11"/>
    <x v="651"/>
    <n v="127.98399999999999"/>
    <n v="2"/>
    <x v="2"/>
    <n v="15.997999999999987"/>
  </r>
  <r>
    <n v="3087"/>
    <x v="1535"/>
    <x v="3"/>
    <x v="839"/>
    <d v="2014-02-15T00:00:00"/>
    <x v="1"/>
    <x v="599"/>
    <s v="Tom Prescott"/>
    <x v="0"/>
    <s v="United States"/>
    <s v="Houston"/>
    <x v="5"/>
    <n v="77070"/>
    <s v="Central"/>
    <s v="FUR-FU-10000550"/>
    <x v="0"/>
    <x v="5"/>
    <x v="1445"/>
    <n v="3.9840000000000004"/>
    <n v="2"/>
    <x v="7"/>
    <n v="-2.6892000000000005"/>
  </r>
  <r>
    <n v="3088"/>
    <x v="1535"/>
    <x v="3"/>
    <x v="839"/>
    <d v="2014-02-15T00:00:00"/>
    <x v="1"/>
    <x v="599"/>
    <s v="Tom Prescott"/>
    <x v="0"/>
    <s v="United States"/>
    <s v="Houston"/>
    <x v="5"/>
    <n v="77070"/>
    <s v="Central"/>
    <s v="OFF-AP-10000055"/>
    <x v="1"/>
    <x v="9"/>
    <x v="781"/>
    <n v="12.991999999999996"/>
    <n v="2"/>
    <x v="3"/>
    <n v="-32.480000000000004"/>
  </r>
  <r>
    <n v="3089"/>
    <x v="1536"/>
    <x v="3"/>
    <x v="185"/>
    <d v="2014-04-03T00:00:00"/>
    <x v="0"/>
    <x v="626"/>
    <s v="Daniel Byrd"/>
    <x v="2"/>
    <s v="United States"/>
    <s v="Henderson"/>
    <x v="0"/>
    <n v="42420"/>
    <s v="South"/>
    <s v="FUR-FU-10001591"/>
    <x v="0"/>
    <x v="5"/>
    <x v="1101"/>
    <n v="61"/>
    <n v="5"/>
    <x v="0"/>
    <n v="25.620000000000005"/>
  </r>
  <r>
    <n v="3090"/>
    <x v="1536"/>
    <x v="3"/>
    <x v="185"/>
    <d v="2014-04-03T00:00:00"/>
    <x v="0"/>
    <x v="626"/>
    <s v="Daniel Byrd"/>
    <x v="2"/>
    <s v="United States"/>
    <s v="Henderson"/>
    <x v="0"/>
    <n v="42420"/>
    <s v="South"/>
    <s v="TEC-PH-10000526"/>
    <x v="2"/>
    <x v="7"/>
    <x v="1463"/>
    <n v="671.93"/>
    <n v="7"/>
    <x v="0"/>
    <n v="188.1404"/>
  </r>
  <r>
    <n v="3091"/>
    <x v="1537"/>
    <x v="0"/>
    <x v="840"/>
    <d v="2013-03-09T00:00:00"/>
    <x v="1"/>
    <x v="3"/>
    <s v="Brosina Hoffman"/>
    <x v="0"/>
    <s v="United States"/>
    <s v="Newark"/>
    <x v="13"/>
    <n v="19711"/>
    <s v="East"/>
    <s v="OFF-BI-10001071"/>
    <x v="1"/>
    <x v="8"/>
    <x v="663"/>
    <n v="447.85999999999996"/>
    <n v="7"/>
    <x v="0"/>
    <n v="219.45140000000001"/>
  </r>
  <r>
    <n v="3092"/>
    <x v="1537"/>
    <x v="0"/>
    <x v="840"/>
    <d v="2013-03-09T00:00:00"/>
    <x v="1"/>
    <x v="3"/>
    <s v="Brosina Hoffman"/>
    <x v="0"/>
    <s v="United States"/>
    <s v="Newark"/>
    <x v="13"/>
    <n v="19711"/>
    <s v="East"/>
    <s v="TEC-PH-10001557"/>
    <x v="2"/>
    <x v="7"/>
    <x v="658"/>
    <n v="479.95"/>
    <n v="5"/>
    <x v="0"/>
    <n v="129.5865"/>
  </r>
  <r>
    <n v="3093"/>
    <x v="1537"/>
    <x v="0"/>
    <x v="840"/>
    <d v="2013-03-09T00:00:00"/>
    <x v="1"/>
    <x v="3"/>
    <s v="Brosina Hoffman"/>
    <x v="0"/>
    <s v="United States"/>
    <s v="Newark"/>
    <x v="13"/>
    <n v="19711"/>
    <s v="East"/>
    <s v="OFF-PA-10001977"/>
    <x v="1"/>
    <x v="10"/>
    <x v="1464"/>
    <n v="166.44"/>
    <n v="3"/>
    <x v="0"/>
    <n v="79.891199999999998"/>
  </r>
  <r>
    <n v="3094"/>
    <x v="1538"/>
    <x v="1"/>
    <x v="841"/>
    <d v="2012-08-23T00:00:00"/>
    <x v="3"/>
    <x v="143"/>
    <s v="Tamara Dahlen"/>
    <x v="0"/>
    <s v="United States"/>
    <s v="Bolingbrook"/>
    <x v="10"/>
    <n v="60440"/>
    <s v="Central"/>
    <s v="OFF-SU-10004231"/>
    <x v="1"/>
    <x v="14"/>
    <x v="552"/>
    <n v="31.680000000000003"/>
    <n v="4"/>
    <x v="2"/>
    <n v="2.7719999999999994"/>
  </r>
  <r>
    <n v="3095"/>
    <x v="1538"/>
    <x v="1"/>
    <x v="841"/>
    <d v="2012-08-23T00:00:00"/>
    <x v="3"/>
    <x v="143"/>
    <s v="Tamara Dahlen"/>
    <x v="0"/>
    <s v="United States"/>
    <s v="Bolingbrook"/>
    <x v="10"/>
    <n v="60440"/>
    <s v="Central"/>
    <s v="OFF-PA-10000809"/>
    <x v="1"/>
    <x v="10"/>
    <x v="1124"/>
    <n v="10.368000000000002"/>
    <n v="2"/>
    <x v="2"/>
    <n v="3.6288"/>
  </r>
  <r>
    <n v="3096"/>
    <x v="1538"/>
    <x v="1"/>
    <x v="841"/>
    <d v="2012-08-23T00:00:00"/>
    <x v="3"/>
    <x v="143"/>
    <s v="Tamara Dahlen"/>
    <x v="0"/>
    <s v="United States"/>
    <s v="Bolingbrook"/>
    <x v="10"/>
    <n v="60440"/>
    <s v="Central"/>
    <s v="OFF-FA-10003021"/>
    <x v="1"/>
    <x v="13"/>
    <x v="33"/>
    <n v="12.032"/>
    <n v="8"/>
    <x v="2"/>
    <n v="2.2559999999999993"/>
  </r>
  <r>
    <n v="3097"/>
    <x v="1538"/>
    <x v="1"/>
    <x v="841"/>
    <d v="2012-08-23T00:00:00"/>
    <x v="3"/>
    <x v="143"/>
    <s v="Tamara Dahlen"/>
    <x v="0"/>
    <s v="United States"/>
    <s v="Bolingbrook"/>
    <x v="10"/>
    <n v="60440"/>
    <s v="Central"/>
    <s v="OFF-AP-10000696"/>
    <x v="1"/>
    <x v="9"/>
    <x v="332"/>
    <n v="5.7679999999999989"/>
    <n v="2"/>
    <x v="3"/>
    <n v="-13.554800000000004"/>
  </r>
  <r>
    <n v="3098"/>
    <x v="1539"/>
    <x v="3"/>
    <x v="842"/>
    <d v="2014-05-02T00:00:00"/>
    <x v="1"/>
    <x v="51"/>
    <s v="Cynthia Voltz"/>
    <x v="1"/>
    <s v="United States"/>
    <s v="Fort Worth"/>
    <x v="5"/>
    <n v="76106"/>
    <s v="Central"/>
    <s v="OFF-LA-10001158"/>
    <x v="1"/>
    <x v="2"/>
    <x v="319"/>
    <n v="33.119999999999997"/>
    <n v="4"/>
    <x v="2"/>
    <n v="11.592000000000001"/>
  </r>
  <r>
    <n v="3099"/>
    <x v="1539"/>
    <x v="3"/>
    <x v="842"/>
    <d v="2014-05-02T00:00:00"/>
    <x v="1"/>
    <x v="51"/>
    <s v="Cynthia Voltz"/>
    <x v="1"/>
    <s v="United States"/>
    <s v="Fort Worth"/>
    <x v="5"/>
    <n v="76106"/>
    <s v="Central"/>
    <s v="FUR-BO-10002268"/>
    <x v="0"/>
    <x v="0"/>
    <x v="314"/>
    <n v="220.26559999999998"/>
    <n v="4"/>
    <x v="8"/>
    <n v="-42.1096"/>
  </r>
  <r>
    <n v="3100"/>
    <x v="1540"/>
    <x v="3"/>
    <x v="349"/>
    <d v="2014-04-20T00:00:00"/>
    <x v="1"/>
    <x v="394"/>
    <s v="Christine Sundaresam"/>
    <x v="0"/>
    <s v="United States"/>
    <s v="New York City"/>
    <x v="15"/>
    <n v="10024"/>
    <s v="East"/>
    <s v="OFF-BI-10000829"/>
    <x v="1"/>
    <x v="8"/>
    <x v="304"/>
    <n v="10.776000000000002"/>
    <n v="3"/>
    <x v="2"/>
    <n v="3.5021999999999989"/>
  </r>
  <r>
    <n v="3101"/>
    <x v="1540"/>
    <x v="3"/>
    <x v="349"/>
    <d v="2014-04-20T00:00:00"/>
    <x v="1"/>
    <x v="394"/>
    <s v="Christine Sundaresam"/>
    <x v="0"/>
    <s v="United States"/>
    <s v="New York City"/>
    <x v="15"/>
    <n v="10024"/>
    <s v="East"/>
    <s v="FUR-BO-10003441"/>
    <x v="0"/>
    <x v="0"/>
    <x v="705"/>
    <n v="242.35200000000003"/>
    <n v="3"/>
    <x v="2"/>
    <n v="9.0881999999999721"/>
  </r>
  <r>
    <n v="3102"/>
    <x v="1541"/>
    <x v="3"/>
    <x v="66"/>
    <d v="2014-12-28T00:00:00"/>
    <x v="0"/>
    <x v="684"/>
    <s v="Jason Gross"/>
    <x v="1"/>
    <s v="United States"/>
    <s v="Providence"/>
    <x v="34"/>
    <n v="2908"/>
    <s v="East"/>
    <s v="OFF-SU-10003505"/>
    <x v="1"/>
    <x v="14"/>
    <x v="408"/>
    <n v="695.16"/>
    <n v="6"/>
    <x v="0"/>
    <n v="34.757999999999953"/>
  </r>
  <r>
    <n v="3103"/>
    <x v="1541"/>
    <x v="3"/>
    <x v="66"/>
    <d v="2014-12-28T00:00:00"/>
    <x v="0"/>
    <x v="684"/>
    <s v="Jason Gross"/>
    <x v="1"/>
    <s v="United States"/>
    <s v="Providence"/>
    <x v="34"/>
    <n v="2908"/>
    <s v="East"/>
    <s v="FUR-BO-10003660"/>
    <x v="0"/>
    <x v="0"/>
    <x v="1465"/>
    <n v="220.98"/>
    <n v="1"/>
    <x v="0"/>
    <n v="50.825400000000002"/>
  </r>
  <r>
    <n v="3104"/>
    <x v="1542"/>
    <x v="0"/>
    <x v="16"/>
    <d v="2013-12-13T00:00:00"/>
    <x v="1"/>
    <x v="655"/>
    <s v="Julie Prescott"/>
    <x v="2"/>
    <s v="United States"/>
    <s v="Columbus"/>
    <x v="24"/>
    <n v="43229"/>
    <s v="East"/>
    <s v="OFF-BI-10001267"/>
    <x v="1"/>
    <x v="8"/>
    <x v="1466"/>
    <n v="12.957000000000001"/>
    <n v="7"/>
    <x v="6"/>
    <n v="-9.5018000000000029"/>
  </r>
  <r>
    <n v="3105"/>
    <x v="1543"/>
    <x v="3"/>
    <x v="721"/>
    <d v="2014-03-30T00:00:00"/>
    <x v="1"/>
    <x v="685"/>
    <s v="Erin Creighton"/>
    <x v="0"/>
    <s v="United States"/>
    <s v="New York City"/>
    <x v="15"/>
    <n v="10024"/>
    <s v="East"/>
    <s v="OFF-PA-10002741"/>
    <x v="1"/>
    <x v="10"/>
    <x v="1467"/>
    <n v="25.68"/>
    <n v="6"/>
    <x v="0"/>
    <n v="11.555999999999997"/>
  </r>
  <r>
    <n v="3106"/>
    <x v="1544"/>
    <x v="0"/>
    <x v="197"/>
    <d v="2013-07-30T00:00:00"/>
    <x v="1"/>
    <x v="175"/>
    <s v="Ken Heidel"/>
    <x v="1"/>
    <s v="United States"/>
    <s v="Houston"/>
    <x v="5"/>
    <n v="77070"/>
    <s v="Central"/>
    <s v="OFF-LA-10004345"/>
    <x v="1"/>
    <x v="2"/>
    <x v="517"/>
    <n v="15.712000000000002"/>
    <n v="4"/>
    <x v="2"/>
    <n v="5.6955999999999989"/>
  </r>
  <r>
    <n v="3107"/>
    <x v="1545"/>
    <x v="3"/>
    <x v="815"/>
    <d v="2014-07-15T00:00:00"/>
    <x v="1"/>
    <x v="435"/>
    <s v="Frank Gastineau"/>
    <x v="2"/>
    <s v="United States"/>
    <s v="Aurora"/>
    <x v="10"/>
    <n v="60505"/>
    <s v="Central"/>
    <s v="OFF-ST-10004340"/>
    <x v="1"/>
    <x v="4"/>
    <x v="809"/>
    <n v="298.464"/>
    <n v="6"/>
    <x v="2"/>
    <n v="26.115600000000015"/>
  </r>
  <r>
    <n v="3108"/>
    <x v="1546"/>
    <x v="0"/>
    <x v="19"/>
    <d v="2013-07-23T00:00:00"/>
    <x v="1"/>
    <x v="4"/>
    <s v="Andrew Allen"/>
    <x v="0"/>
    <s v="United States"/>
    <s v="Springfield"/>
    <x v="25"/>
    <n v="65807"/>
    <s v="Central"/>
    <s v="OFF-PA-10001471"/>
    <x v="1"/>
    <x v="10"/>
    <x v="1468"/>
    <n v="21.93"/>
    <n v="3"/>
    <x v="0"/>
    <n v="10.087799999999998"/>
  </r>
  <r>
    <n v="3109"/>
    <x v="1546"/>
    <x v="0"/>
    <x v="19"/>
    <d v="2013-07-23T00:00:00"/>
    <x v="1"/>
    <x v="4"/>
    <s v="Andrew Allen"/>
    <x v="0"/>
    <s v="United States"/>
    <s v="Springfield"/>
    <x v="25"/>
    <n v="65807"/>
    <s v="Central"/>
    <s v="OFF-ST-10002344"/>
    <x v="1"/>
    <x v="4"/>
    <x v="856"/>
    <n v="242.94"/>
    <n v="3"/>
    <x v="0"/>
    <n v="4.8588000000000164"/>
  </r>
  <r>
    <n v="3110"/>
    <x v="1546"/>
    <x v="0"/>
    <x v="19"/>
    <d v="2013-07-23T00:00:00"/>
    <x v="1"/>
    <x v="4"/>
    <s v="Andrew Allen"/>
    <x v="0"/>
    <s v="United States"/>
    <s v="Springfield"/>
    <x v="25"/>
    <n v="65807"/>
    <s v="Central"/>
    <s v="OFF-PA-10001892"/>
    <x v="1"/>
    <x v="10"/>
    <x v="815"/>
    <n v="7.64"/>
    <n v="1"/>
    <x v="0"/>
    <n v="3.7435999999999998"/>
  </r>
  <r>
    <n v="3111"/>
    <x v="1546"/>
    <x v="0"/>
    <x v="19"/>
    <d v="2013-07-23T00:00:00"/>
    <x v="1"/>
    <x v="4"/>
    <s v="Andrew Allen"/>
    <x v="0"/>
    <s v="United States"/>
    <s v="Springfield"/>
    <x v="25"/>
    <n v="65807"/>
    <s v="Central"/>
    <s v="OFF-PA-10001934"/>
    <x v="1"/>
    <x v="10"/>
    <x v="543"/>
    <n v="51.84"/>
    <n v="8"/>
    <x v="0"/>
    <n v="25.401600000000002"/>
  </r>
  <r>
    <n v="3112"/>
    <x v="1546"/>
    <x v="0"/>
    <x v="19"/>
    <d v="2013-07-23T00:00:00"/>
    <x v="1"/>
    <x v="4"/>
    <s v="Andrew Allen"/>
    <x v="0"/>
    <s v="United States"/>
    <s v="Springfield"/>
    <x v="25"/>
    <n v="65807"/>
    <s v="Central"/>
    <s v="OFF-ST-10000078"/>
    <x v="1"/>
    <x v="4"/>
    <x v="1218"/>
    <n v="265.17"/>
    <n v="1"/>
    <x v="0"/>
    <n v="47.730599999999981"/>
  </r>
  <r>
    <n v="3113"/>
    <x v="1547"/>
    <x v="0"/>
    <x v="828"/>
    <d v="2013-08-31T00:00:00"/>
    <x v="1"/>
    <x v="474"/>
    <s v="Maxwell Schwartz"/>
    <x v="0"/>
    <s v="United States"/>
    <s v="Seattle"/>
    <x v="4"/>
    <n v="98105"/>
    <s v="West"/>
    <s v="TEC-MA-10001972"/>
    <x v="2"/>
    <x v="15"/>
    <x v="1469"/>
    <n v="837.59999999999991"/>
    <n v="3"/>
    <x v="2"/>
    <n v="62.82000000000005"/>
  </r>
  <r>
    <n v="3114"/>
    <x v="1547"/>
    <x v="0"/>
    <x v="828"/>
    <d v="2013-08-31T00:00:00"/>
    <x v="1"/>
    <x v="474"/>
    <s v="Maxwell Schwartz"/>
    <x v="0"/>
    <s v="United States"/>
    <s v="Seattle"/>
    <x v="4"/>
    <n v="98105"/>
    <s v="West"/>
    <s v="OFF-EN-10002504"/>
    <x v="1"/>
    <x v="12"/>
    <x v="113"/>
    <n v="135.9"/>
    <n v="5"/>
    <x v="0"/>
    <n v="63.872999999999998"/>
  </r>
  <r>
    <n v="3115"/>
    <x v="1547"/>
    <x v="0"/>
    <x v="828"/>
    <d v="2013-08-31T00:00:00"/>
    <x v="1"/>
    <x v="474"/>
    <s v="Maxwell Schwartz"/>
    <x v="0"/>
    <s v="United States"/>
    <s v="Seattle"/>
    <x v="4"/>
    <n v="98105"/>
    <s v="West"/>
    <s v="OFF-PA-10002160"/>
    <x v="1"/>
    <x v="10"/>
    <x v="1190"/>
    <n v="34.68"/>
    <n v="6"/>
    <x v="0"/>
    <n v="16.993200000000002"/>
  </r>
  <r>
    <n v="3116"/>
    <x v="1547"/>
    <x v="0"/>
    <x v="828"/>
    <d v="2013-08-31T00:00:00"/>
    <x v="1"/>
    <x v="474"/>
    <s v="Maxwell Schwartz"/>
    <x v="0"/>
    <s v="United States"/>
    <s v="Seattle"/>
    <x v="4"/>
    <n v="98105"/>
    <s v="West"/>
    <s v="FUR-CH-10001973"/>
    <x v="0"/>
    <x v="1"/>
    <x v="896"/>
    <n v="532.70400000000006"/>
    <n v="6"/>
    <x v="2"/>
    <n v="-39.952800000000025"/>
  </r>
  <r>
    <n v="3117"/>
    <x v="1547"/>
    <x v="0"/>
    <x v="828"/>
    <d v="2013-08-31T00:00:00"/>
    <x v="1"/>
    <x v="474"/>
    <s v="Maxwell Schwartz"/>
    <x v="0"/>
    <s v="United States"/>
    <s v="Seattle"/>
    <x v="4"/>
    <n v="98105"/>
    <s v="West"/>
    <s v="OFF-AP-10001492"/>
    <x v="1"/>
    <x v="9"/>
    <x v="22"/>
    <n v="43.099999999999994"/>
    <n v="5"/>
    <x v="0"/>
    <n v="11.206"/>
  </r>
  <r>
    <n v="3118"/>
    <x v="1547"/>
    <x v="0"/>
    <x v="828"/>
    <d v="2013-08-31T00:00:00"/>
    <x v="1"/>
    <x v="474"/>
    <s v="Maxwell Schwartz"/>
    <x v="0"/>
    <s v="United States"/>
    <s v="Seattle"/>
    <x v="4"/>
    <n v="98105"/>
    <s v="West"/>
    <s v="OFF-SU-10002189"/>
    <x v="1"/>
    <x v="14"/>
    <x v="167"/>
    <n v="15.88"/>
    <n v="4"/>
    <x v="0"/>
    <n v="0.15879999999999939"/>
  </r>
  <r>
    <n v="3119"/>
    <x v="1548"/>
    <x v="1"/>
    <x v="832"/>
    <d v="2012-06-12T00:00:00"/>
    <x v="2"/>
    <x v="531"/>
    <s v="Jim Epp"/>
    <x v="1"/>
    <s v="United States"/>
    <s v="Lakeland"/>
    <x v="2"/>
    <n v="33801"/>
    <s v="South"/>
    <s v="FUR-CH-10003312"/>
    <x v="0"/>
    <x v="1"/>
    <x v="296"/>
    <n v="1123.92"/>
    <n v="5"/>
    <x v="2"/>
    <n v="-182.63700000000017"/>
  </r>
  <r>
    <n v="3120"/>
    <x v="1548"/>
    <x v="1"/>
    <x v="832"/>
    <d v="2012-06-12T00:00:00"/>
    <x v="2"/>
    <x v="531"/>
    <s v="Jim Epp"/>
    <x v="1"/>
    <s v="United States"/>
    <s v="Lakeland"/>
    <x v="2"/>
    <n v="33801"/>
    <s v="South"/>
    <s v="TEC-PH-10002496"/>
    <x v="2"/>
    <x v="7"/>
    <x v="490"/>
    <n v="249.58400000000003"/>
    <n v="2"/>
    <x v="2"/>
    <n v="31.197999999999986"/>
  </r>
  <r>
    <n v="3121"/>
    <x v="1548"/>
    <x v="1"/>
    <x v="832"/>
    <d v="2012-06-12T00:00:00"/>
    <x v="2"/>
    <x v="531"/>
    <s v="Jim Epp"/>
    <x v="1"/>
    <s v="United States"/>
    <s v="Lakeland"/>
    <x v="2"/>
    <n v="33801"/>
    <s v="South"/>
    <s v="FUR-FU-10003464"/>
    <x v="0"/>
    <x v="5"/>
    <x v="1470"/>
    <n v="48.671999999999997"/>
    <n v="3"/>
    <x v="2"/>
    <n v="7.3007999999999988"/>
  </r>
  <r>
    <n v="3122"/>
    <x v="1548"/>
    <x v="1"/>
    <x v="832"/>
    <d v="2012-06-12T00:00:00"/>
    <x v="2"/>
    <x v="531"/>
    <s v="Jim Epp"/>
    <x v="1"/>
    <s v="United States"/>
    <s v="Lakeland"/>
    <x v="2"/>
    <n v="33801"/>
    <s v="South"/>
    <s v="OFF-AR-10000380"/>
    <x v="1"/>
    <x v="6"/>
    <x v="108"/>
    <n v="60.768000000000001"/>
    <n v="2"/>
    <x v="2"/>
    <n v="7.5959999999999894"/>
  </r>
  <r>
    <n v="3123"/>
    <x v="1548"/>
    <x v="1"/>
    <x v="832"/>
    <d v="2012-06-12T00:00:00"/>
    <x v="2"/>
    <x v="531"/>
    <s v="Jim Epp"/>
    <x v="1"/>
    <s v="United States"/>
    <s v="Lakeland"/>
    <x v="2"/>
    <n v="33801"/>
    <s v="South"/>
    <s v="OFF-BI-10004593"/>
    <x v="1"/>
    <x v="8"/>
    <x v="267"/>
    <n v="78.600000000000009"/>
    <n v="5"/>
    <x v="6"/>
    <n v="-62.88000000000001"/>
  </r>
  <r>
    <n v="3124"/>
    <x v="1548"/>
    <x v="1"/>
    <x v="832"/>
    <d v="2012-06-12T00:00:00"/>
    <x v="2"/>
    <x v="531"/>
    <s v="Jim Epp"/>
    <x v="1"/>
    <s v="United States"/>
    <s v="Lakeland"/>
    <x v="2"/>
    <n v="33801"/>
    <s v="South"/>
    <s v="OFF-BI-10001308"/>
    <x v="1"/>
    <x v="8"/>
    <x v="1351"/>
    <n v="3.7680000000000007"/>
    <n v="2"/>
    <x v="6"/>
    <n v="-3.1400000000000006"/>
  </r>
  <r>
    <n v="3125"/>
    <x v="1548"/>
    <x v="1"/>
    <x v="832"/>
    <d v="2012-06-12T00:00:00"/>
    <x v="2"/>
    <x v="531"/>
    <s v="Jim Epp"/>
    <x v="1"/>
    <s v="United States"/>
    <s v="Lakeland"/>
    <x v="2"/>
    <n v="33801"/>
    <s v="South"/>
    <s v="OFF-ST-10001780"/>
    <x v="1"/>
    <x v="4"/>
    <x v="481"/>
    <n v="1036.624"/>
    <n v="2"/>
    <x v="2"/>
    <n v="51.831200000000024"/>
  </r>
  <r>
    <n v="3126"/>
    <x v="1548"/>
    <x v="1"/>
    <x v="832"/>
    <d v="2012-06-12T00:00:00"/>
    <x v="2"/>
    <x v="531"/>
    <s v="Jim Epp"/>
    <x v="1"/>
    <s v="United States"/>
    <s v="Lakeland"/>
    <x v="2"/>
    <n v="33801"/>
    <s v="South"/>
    <s v="OFF-ST-10003816"/>
    <x v="1"/>
    <x v="4"/>
    <x v="710"/>
    <n v="563.80799999999999"/>
    <n v="4"/>
    <x v="2"/>
    <n v="21.142799999999966"/>
  </r>
  <r>
    <n v="3127"/>
    <x v="1549"/>
    <x v="3"/>
    <x v="565"/>
    <d v="2014-09-13T00:00:00"/>
    <x v="1"/>
    <x v="686"/>
    <s v="Eugene Barchas"/>
    <x v="0"/>
    <s v="United States"/>
    <s v="Philadelphia"/>
    <x v="9"/>
    <n v="19134"/>
    <s v="East"/>
    <s v="TEC-PH-10002200"/>
    <x v="2"/>
    <x v="7"/>
    <x v="1471"/>
    <n v="258.52799999999996"/>
    <n v="2"/>
    <x v="10"/>
    <n v="-47.396800000000013"/>
  </r>
  <r>
    <n v="3128"/>
    <x v="1550"/>
    <x v="3"/>
    <x v="280"/>
    <d v="2014-10-07T00:00:00"/>
    <x v="1"/>
    <x v="669"/>
    <s v="Becky Pak"/>
    <x v="0"/>
    <s v="United States"/>
    <s v="New York City"/>
    <x v="15"/>
    <n v="10011"/>
    <s v="East"/>
    <s v="OFF-PA-10004438"/>
    <x v="1"/>
    <x v="10"/>
    <x v="1472"/>
    <n v="49.12"/>
    <n v="4"/>
    <x v="0"/>
    <n v="23.086399999999998"/>
  </r>
  <r>
    <n v="3129"/>
    <x v="1551"/>
    <x v="2"/>
    <x v="757"/>
    <d v="2011-12-17T00:00:00"/>
    <x v="2"/>
    <x v="385"/>
    <s v="Chad Cunningham"/>
    <x v="2"/>
    <s v="United States"/>
    <s v="Los Angeles"/>
    <x v="1"/>
    <n v="90049"/>
    <s v="West"/>
    <s v="FUR-FU-10004090"/>
    <x v="0"/>
    <x v="5"/>
    <x v="636"/>
    <n v="44.46"/>
    <n v="2"/>
    <x v="0"/>
    <n v="14.671799999999998"/>
  </r>
  <r>
    <n v="3130"/>
    <x v="1551"/>
    <x v="2"/>
    <x v="757"/>
    <d v="2011-12-17T00:00:00"/>
    <x v="2"/>
    <x v="385"/>
    <s v="Chad Cunningham"/>
    <x v="2"/>
    <s v="United States"/>
    <s v="Los Angeles"/>
    <x v="1"/>
    <n v="90049"/>
    <s v="West"/>
    <s v="FUR-CH-10002602"/>
    <x v="0"/>
    <x v="1"/>
    <x v="288"/>
    <n v="241.56799999999998"/>
    <n v="2"/>
    <x v="2"/>
    <n v="18.11760000000001"/>
  </r>
  <r>
    <n v="3131"/>
    <x v="1551"/>
    <x v="2"/>
    <x v="757"/>
    <d v="2011-12-17T00:00:00"/>
    <x v="2"/>
    <x v="385"/>
    <s v="Chad Cunningham"/>
    <x v="2"/>
    <s v="United States"/>
    <s v="Los Angeles"/>
    <x v="1"/>
    <n v="90049"/>
    <s v="West"/>
    <s v="TEC-AC-10001142"/>
    <x v="2"/>
    <x v="11"/>
    <x v="546"/>
    <n v="395"/>
    <n v="5"/>
    <x v="0"/>
    <n v="39.499999999999957"/>
  </r>
  <r>
    <n v="3132"/>
    <x v="1551"/>
    <x v="2"/>
    <x v="757"/>
    <d v="2011-12-17T00:00:00"/>
    <x v="2"/>
    <x v="385"/>
    <s v="Chad Cunningham"/>
    <x v="2"/>
    <s v="United States"/>
    <s v="Los Angeles"/>
    <x v="1"/>
    <n v="90049"/>
    <s v="West"/>
    <s v="TEC-PH-10004977"/>
    <x v="2"/>
    <x v="7"/>
    <x v="34"/>
    <n v="627.16800000000012"/>
    <n v="4"/>
    <x v="2"/>
    <n v="70.55639999999994"/>
  </r>
  <r>
    <n v="3133"/>
    <x v="1552"/>
    <x v="2"/>
    <x v="829"/>
    <d v="2011-08-26T00:00:00"/>
    <x v="2"/>
    <x v="687"/>
    <s v="Jennifer Patt"/>
    <x v="1"/>
    <s v="United States"/>
    <s v="Oceanside"/>
    <x v="15"/>
    <n v="11572"/>
    <s v="East"/>
    <s v="FUR-FU-10004586"/>
    <x v="0"/>
    <x v="5"/>
    <x v="1473"/>
    <n v="13.28"/>
    <n v="2"/>
    <x v="0"/>
    <n v="6.3743999999999996"/>
  </r>
  <r>
    <n v="3134"/>
    <x v="1552"/>
    <x v="2"/>
    <x v="829"/>
    <d v="2011-08-26T00:00:00"/>
    <x v="2"/>
    <x v="687"/>
    <s v="Jennifer Patt"/>
    <x v="1"/>
    <s v="United States"/>
    <s v="Oceanside"/>
    <x v="15"/>
    <n v="11572"/>
    <s v="East"/>
    <s v="OFF-BI-10001116"/>
    <x v="1"/>
    <x v="8"/>
    <x v="1066"/>
    <n v="12.672000000000001"/>
    <n v="3"/>
    <x v="2"/>
    <n v="4.4352000000000009"/>
  </r>
  <r>
    <n v="3135"/>
    <x v="1553"/>
    <x v="3"/>
    <x v="105"/>
    <d v="2014-11-19T00:00:00"/>
    <x v="1"/>
    <x v="60"/>
    <s v="Lindsay Shagiari"/>
    <x v="2"/>
    <s v="United States"/>
    <s v="Dallas"/>
    <x v="5"/>
    <n v="75081"/>
    <s v="Central"/>
    <s v="OFF-BI-10000666"/>
    <x v="1"/>
    <x v="8"/>
    <x v="980"/>
    <n v="30.559999999999992"/>
    <n v="5"/>
    <x v="3"/>
    <n v="-45.840000000000018"/>
  </r>
  <r>
    <n v="3136"/>
    <x v="1553"/>
    <x v="3"/>
    <x v="105"/>
    <d v="2014-11-19T00:00:00"/>
    <x v="1"/>
    <x v="60"/>
    <s v="Lindsay Shagiari"/>
    <x v="2"/>
    <s v="United States"/>
    <s v="Dallas"/>
    <x v="5"/>
    <n v="75081"/>
    <s v="Central"/>
    <s v="OFF-ST-10002583"/>
    <x v="1"/>
    <x v="4"/>
    <x v="566"/>
    <n v="77.951999999999998"/>
    <n v="3"/>
    <x v="2"/>
    <n v="-15.590400000000002"/>
  </r>
  <r>
    <n v="3137"/>
    <x v="1553"/>
    <x v="3"/>
    <x v="105"/>
    <d v="2014-11-19T00:00:00"/>
    <x v="1"/>
    <x v="60"/>
    <s v="Lindsay Shagiari"/>
    <x v="2"/>
    <s v="United States"/>
    <s v="Dallas"/>
    <x v="5"/>
    <n v="75081"/>
    <s v="Central"/>
    <s v="TEC-PH-10004908"/>
    <x v="2"/>
    <x v="7"/>
    <x v="1474"/>
    <n v="67.992000000000004"/>
    <n v="1"/>
    <x v="2"/>
    <n v="8.4989999999999917"/>
  </r>
  <r>
    <n v="3138"/>
    <x v="1553"/>
    <x v="3"/>
    <x v="105"/>
    <d v="2014-11-19T00:00:00"/>
    <x v="1"/>
    <x v="60"/>
    <s v="Lindsay Shagiari"/>
    <x v="2"/>
    <s v="United States"/>
    <s v="Dallas"/>
    <x v="5"/>
    <n v="75081"/>
    <s v="Central"/>
    <s v="OFF-EN-10001219"/>
    <x v="1"/>
    <x v="12"/>
    <x v="583"/>
    <n v="12.224"/>
    <n v="2"/>
    <x v="2"/>
    <n v="4.4311999999999996"/>
  </r>
  <r>
    <n v="3139"/>
    <x v="1553"/>
    <x v="3"/>
    <x v="105"/>
    <d v="2014-11-19T00:00:00"/>
    <x v="1"/>
    <x v="60"/>
    <s v="Lindsay Shagiari"/>
    <x v="2"/>
    <s v="United States"/>
    <s v="Dallas"/>
    <x v="5"/>
    <n v="75081"/>
    <s v="Central"/>
    <s v="TEC-AC-10004568"/>
    <x v="2"/>
    <x v="11"/>
    <x v="1109"/>
    <n v="44.783999999999999"/>
    <n v="2"/>
    <x v="2"/>
    <n v="-0.55980000000000452"/>
  </r>
  <r>
    <n v="3140"/>
    <x v="1553"/>
    <x v="3"/>
    <x v="105"/>
    <d v="2014-11-19T00:00:00"/>
    <x v="1"/>
    <x v="60"/>
    <s v="Lindsay Shagiari"/>
    <x v="2"/>
    <s v="United States"/>
    <s v="Dallas"/>
    <x v="5"/>
    <n v="75081"/>
    <s v="Central"/>
    <s v="FUR-FU-10001756"/>
    <x v="0"/>
    <x v="5"/>
    <x v="282"/>
    <n v="22.847999999999999"/>
    <n v="3"/>
    <x v="7"/>
    <n v="-17.707200000000007"/>
  </r>
  <r>
    <n v="3141"/>
    <x v="1554"/>
    <x v="1"/>
    <x v="334"/>
    <d v="2012-04-28T00:00:00"/>
    <x v="2"/>
    <x v="139"/>
    <s v="John Lucas"/>
    <x v="0"/>
    <s v="United States"/>
    <s v="New York City"/>
    <x v="15"/>
    <n v="10035"/>
    <s v="East"/>
    <s v="OFF-AP-10002311"/>
    <x v="1"/>
    <x v="9"/>
    <x v="14"/>
    <n v="206.43"/>
    <n v="3"/>
    <x v="0"/>
    <n v="90.829200000000014"/>
  </r>
  <r>
    <n v="3142"/>
    <x v="1555"/>
    <x v="2"/>
    <x v="432"/>
    <d v="2011-12-12T00:00:00"/>
    <x v="3"/>
    <x v="388"/>
    <s v="Craig Yedwab"/>
    <x v="1"/>
    <s v="United States"/>
    <s v="San Antonio"/>
    <x v="5"/>
    <n v="78207"/>
    <s v="Central"/>
    <s v="OFF-BI-10003650"/>
    <x v="1"/>
    <x v="8"/>
    <x v="115"/>
    <n v="210.39199999999997"/>
    <n v="2"/>
    <x v="3"/>
    <n v="-336.62720000000013"/>
  </r>
  <r>
    <n v="3143"/>
    <x v="1556"/>
    <x v="3"/>
    <x v="145"/>
    <d v="2014-09-28T00:00:00"/>
    <x v="0"/>
    <x v="181"/>
    <s v="Raymond Buch"/>
    <x v="0"/>
    <s v="United States"/>
    <s v="Cincinnati"/>
    <x v="24"/>
    <n v="45231"/>
    <s v="East"/>
    <s v="TEC-AC-10003628"/>
    <x v="2"/>
    <x v="11"/>
    <x v="244"/>
    <n v="119.96000000000001"/>
    <n v="5"/>
    <x v="2"/>
    <n v="35.988000000000007"/>
  </r>
  <r>
    <n v="3144"/>
    <x v="1556"/>
    <x v="3"/>
    <x v="145"/>
    <d v="2014-09-28T00:00:00"/>
    <x v="0"/>
    <x v="181"/>
    <s v="Raymond Buch"/>
    <x v="0"/>
    <s v="United States"/>
    <s v="Cincinnati"/>
    <x v="24"/>
    <n v="45231"/>
    <s v="East"/>
    <s v="OFF-AR-10001547"/>
    <x v="1"/>
    <x v="6"/>
    <x v="147"/>
    <n v="10.608000000000001"/>
    <n v="6"/>
    <x v="2"/>
    <n v="0.92819999999999991"/>
  </r>
  <r>
    <n v="3145"/>
    <x v="1557"/>
    <x v="0"/>
    <x v="64"/>
    <d v="2013-09-12T00:00:00"/>
    <x v="1"/>
    <x v="255"/>
    <s v="Anthony Rawles"/>
    <x v="1"/>
    <s v="United States"/>
    <s v="Austin"/>
    <x v="5"/>
    <n v="78745"/>
    <s v="Central"/>
    <s v="FUR-CH-10002647"/>
    <x v="0"/>
    <x v="1"/>
    <x v="470"/>
    <n v="347.80200000000002"/>
    <n v="7"/>
    <x v="4"/>
    <n v="-24.842999999999961"/>
  </r>
  <r>
    <n v="3146"/>
    <x v="1558"/>
    <x v="3"/>
    <x v="512"/>
    <d v="2014-02-14T00:00:00"/>
    <x v="0"/>
    <x v="688"/>
    <s v="Cari Sayre"/>
    <x v="1"/>
    <s v="United States"/>
    <s v="Seattle"/>
    <x v="4"/>
    <n v="98105"/>
    <s v="West"/>
    <s v="FUR-CH-10004495"/>
    <x v="0"/>
    <x v="1"/>
    <x v="1475"/>
    <n v="963.13600000000008"/>
    <n v="4"/>
    <x v="2"/>
    <n v="108.35279999999986"/>
  </r>
  <r>
    <n v="3147"/>
    <x v="1558"/>
    <x v="3"/>
    <x v="512"/>
    <d v="2014-02-14T00:00:00"/>
    <x v="0"/>
    <x v="688"/>
    <s v="Cari Sayre"/>
    <x v="1"/>
    <s v="United States"/>
    <s v="Seattle"/>
    <x v="4"/>
    <n v="98105"/>
    <s v="West"/>
    <s v="TEC-PH-10002923"/>
    <x v="2"/>
    <x v="7"/>
    <x v="680"/>
    <n v="88.77600000000001"/>
    <n v="3"/>
    <x v="2"/>
    <n v="7.7679000000000009"/>
  </r>
  <r>
    <n v="3148"/>
    <x v="1559"/>
    <x v="2"/>
    <x v="479"/>
    <d v="2011-07-03T00:00:00"/>
    <x v="0"/>
    <x v="255"/>
    <s v="Anthony Rawles"/>
    <x v="1"/>
    <s v="United States"/>
    <s v="Los Angeles"/>
    <x v="1"/>
    <n v="90004"/>
    <s v="West"/>
    <s v="OFF-AR-10001374"/>
    <x v="1"/>
    <x v="6"/>
    <x v="310"/>
    <n v="32.400000000000006"/>
    <n v="5"/>
    <x v="0"/>
    <n v="10.367999999999999"/>
  </r>
  <r>
    <n v="3149"/>
    <x v="1560"/>
    <x v="0"/>
    <x v="843"/>
    <d v="2013-06-11T00:00:00"/>
    <x v="2"/>
    <x v="279"/>
    <s v="Ross DeVincentis"/>
    <x v="2"/>
    <s v="United States"/>
    <s v="New York City"/>
    <x v="15"/>
    <n v="10035"/>
    <s v="East"/>
    <s v="OFF-PA-10003441"/>
    <x v="1"/>
    <x v="10"/>
    <x v="485"/>
    <n v="32.400000000000006"/>
    <n v="5"/>
    <x v="0"/>
    <n v="15.552000000000001"/>
  </r>
  <r>
    <n v="3150"/>
    <x v="1561"/>
    <x v="2"/>
    <x v="414"/>
    <d v="2011-12-25T00:00:00"/>
    <x v="1"/>
    <x v="168"/>
    <s v="Keith Herrera"/>
    <x v="0"/>
    <s v="United States"/>
    <s v="Seattle"/>
    <x v="4"/>
    <n v="98103"/>
    <s v="West"/>
    <s v="OFF-LA-10002043"/>
    <x v="1"/>
    <x v="2"/>
    <x v="252"/>
    <n v="31.049999999999997"/>
    <n v="3"/>
    <x v="0"/>
    <n v="14.904"/>
  </r>
  <r>
    <n v="3151"/>
    <x v="1562"/>
    <x v="1"/>
    <x v="83"/>
    <d v="2012-12-18T00:00:00"/>
    <x v="2"/>
    <x v="173"/>
    <s v="Natalie Fritzler"/>
    <x v="0"/>
    <s v="United States"/>
    <s v="Newark"/>
    <x v="24"/>
    <n v="43055"/>
    <s v="East"/>
    <s v="TEC-AC-10002049"/>
    <x v="2"/>
    <x v="11"/>
    <x v="1053"/>
    <n v="2025.3600000000001"/>
    <n v="6"/>
    <x v="2"/>
    <n v="607.60800000000006"/>
  </r>
  <r>
    <n v="3152"/>
    <x v="1562"/>
    <x v="1"/>
    <x v="83"/>
    <d v="2012-12-18T00:00:00"/>
    <x v="2"/>
    <x v="173"/>
    <s v="Natalie Fritzler"/>
    <x v="0"/>
    <s v="United States"/>
    <s v="Newark"/>
    <x v="24"/>
    <n v="43055"/>
    <s v="East"/>
    <s v="TEC-MA-10000418"/>
    <x v="2"/>
    <x v="15"/>
    <x v="1476"/>
    <n v="1799.9940000000001"/>
    <n v="2"/>
    <x v="6"/>
    <n v="-2639.9912000000004"/>
  </r>
  <r>
    <n v="3153"/>
    <x v="1562"/>
    <x v="1"/>
    <x v="83"/>
    <d v="2012-12-18T00:00:00"/>
    <x v="2"/>
    <x v="173"/>
    <s v="Natalie Fritzler"/>
    <x v="0"/>
    <s v="United States"/>
    <s v="Newark"/>
    <x v="24"/>
    <n v="43055"/>
    <s v="East"/>
    <s v="TEC-PH-10004908"/>
    <x v="2"/>
    <x v="7"/>
    <x v="1474"/>
    <n v="101.98799999999999"/>
    <n v="2"/>
    <x v="10"/>
    <n v="-16.998000000000019"/>
  </r>
  <r>
    <n v="3154"/>
    <x v="1562"/>
    <x v="1"/>
    <x v="83"/>
    <d v="2012-12-18T00:00:00"/>
    <x v="2"/>
    <x v="173"/>
    <s v="Natalie Fritzler"/>
    <x v="0"/>
    <s v="United States"/>
    <s v="Newark"/>
    <x v="24"/>
    <n v="43055"/>
    <s v="East"/>
    <s v="FUR-FU-10004091"/>
    <x v="0"/>
    <x v="5"/>
    <x v="264"/>
    <n v="262.86399999999998"/>
    <n v="7"/>
    <x v="2"/>
    <n v="69.001800000000017"/>
  </r>
  <r>
    <n v="3155"/>
    <x v="1563"/>
    <x v="3"/>
    <x v="228"/>
    <d v="2014-07-25T00:00:00"/>
    <x v="1"/>
    <x v="416"/>
    <s v="Suzanne McNair"/>
    <x v="1"/>
    <s v="United States"/>
    <s v="Maple Grove"/>
    <x v="11"/>
    <n v="55369"/>
    <s v="Central"/>
    <s v="OFF-BI-10004600"/>
    <x v="1"/>
    <x v="8"/>
    <x v="1477"/>
    <n v="735.98"/>
    <n v="2"/>
    <x v="0"/>
    <n v="331.19099999999997"/>
  </r>
  <r>
    <n v="3156"/>
    <x v="1564"/>
    <x v="2"/>
    <x v="93"/>
    <d v="2011-08-05T00:00:00"/>
    <x v="0"/>
    <x v="689"/>
    <s v="Gary Hansen"/>
    <x v="2"/>
    <s v="United States"/>
    <s v="Glendale"/>
    <x v="16"/>
    <n v="85301"/>
    <s v="West"/>
    <s v="OFF-PA-10001289"/>
    <x v="1"/>
    <x v="10"/>
    <x v="952"/>
    <n v="93.024000000000001"/>
    <n v="3"/>
    <x v="2"/>
    <n v="33.721199999999996"/>
  </r>
  <r>
    <n v="3157"/>
    <x v="1565"/>
    <x v="1"/>
    <x v="252"/>
    <d v="2012-08-28T00:00:00"/>
    <x v="1"/>
    <x v="613"/>
    <s v="Eleni McCrary"/>
    <x v="1"/>
    <s v="United States"/>
    <s v="New York City"/>
    <x v="15"/>
    <n v="10009"/>
    <s v="East"/>
    <s v="FUR-TA-10001539"/>
    <x v="0"/>
    <x v="3"/>
    <x v="10"/>
    <n v="284.36399999999998"/>
    <n v="2"/>
    <x v="10"/>
    <n v="-75.830400000000054"/>
  </r>
  <r>
    <n v="3158"/>
    <x v="1565"/>
    <x v="1"/>
    <x v="252"/>
    <d v="2012-08-28T00:00:00"/>
    <x v="1"/>
    <x v="613"/>
    <s v="Eleni McCrary"/>
    <x v="1"/>
    <s v="United States"/>
    <s v="New York City"/>
    <x v="15"/>
    <n v="10009"/>
    <s v="East"/>
    <s v="TEC-AC-10001266"/>
    <x v="2"/>
    <x v="11"/>
    <x v="196"/>
    <n v="26"/>
    <n v="2"/>
    <x v="0"/>
    <n v="11.7"/>
  </r>
  <r>
    <n v="3159"/>
    <x v="1566"/>
    <x v="0"/>
    <x v="253"/>
    <d v="2013-03-28T00:00:00"/>
    <x v="2"/>
    <x v="203"/>
    <s v="Dean Braden"/>
    <x v="0"/>
    <s v="United States"/>
    <s v="Jacksonville"/>
    <x v="3"/>
    <n v="28540"/>
    <s v="South"/>
    <s v="OFF-ST-10001291"/>
    <x v="1"/>
    <x v="4"/>
    <x v="1017"/>
    <n v="67.64"/>
    <n v="5"/>
    <x v="2"/>
    <n v="5.9184999999999981"/>
  </r>
  <r>
    <n v="3160"/>
    <x v="1566"/>
    <x v="0"/>
    <x v="253"/>
    <d v="2013-03-28T00:00:00"/>
    <x v="2"/>
    <x v="203"/>
    <s v="Dean Braden"/>
    <x v="0"/>
    <s v="United States"/>
    <s v="Jacksonville"/>
    <x v="3"/>
    <n v="28540"/>
    <s v="South"/>
    <s v="TEC-AC-10001314"/>
    <x v="2"/>
    <x v="11"/>
    <x v="943"/>
    <n v="119.97600000000001"/>
    <n v="3"/>
    <x v="2"/>
    <n v="-17.996400000000019"/>
  </r>
  <r>
    <n v="3161"/>
    <x v="1567"/>
    <x v="2"/>
    <x v="171"/>
    <d v="2011-09-16T00:00:00"/>
    <x v="0"/>
    <x v="690"/>
    <s v="Pete Takahito"/>
    <x v="0"/>
    <s v="United States"/>
    <s v="Houston"/>
    <x v="5"/>
    <n v="77070"/>
    <s v="Central"/>
    <s v="OFF-BI-10004040"/>
    <x v="1"/>
    <x v="8"/>
    <x v="1478"/>
    <n v="5.1799999999999988"/>
    <n v="5"/>
    <x v="3"/>
    <n v="-8.0289999999999999"/>
  </r>
  <r>
    <n v="3162"/>
    <x v="1568"/>
    <x v="2"/>
    <x v="158"/>
    <d v="2011-09-25T00:00:00"/>
    <x v="1"/>
    <x v="520"/>
    <s v="Herbert Flentye"/>
    <x v="0"/>
    <s v="United States"/>
    <s v="San Francisco"/>
    <x v="1"/>
    <n v="94109"/>
    <s v="West"/>
    <s v="OFF-EN-10001539"/>
    <x v="1"/>
    <x v="12"/>
    <x v="33"/>
    <n v="15.56"/>
    <n v="2"/>
    <x v="0"/>
    <n v="7.3132000000000001"/>
  </r>
  <r>
    <n v="3163"/>
    <x v="1568"/>
    <x v="2"/>
    <x v="158"/>
    <d v="2011-09-25T00:00:00"/>
    <x v="1"/>
    <x v="520"/>
    <s v="Herbert Flentye"/>
    <x v="0"/>
    <s v="United States"/>
    <s v="San Francisco"/>
    <x v="1"/>
    <n v="94109"/>
    <s v="West"/>
    <s v="OFF-EN-10004483"/>
    <x v="1"/>
    <x v="12"/>
    <x v="1335"/>
    <n v="78.349999999999994"/>
    <n v="5"/>
    <x v="0"/>
    <n v="36.824499999999993"/>
  </r>
  <r>
    <n v="3164"/>
    <x v="1568"/>
    <x v="2"/>
    <x v="158"/>
    <d v="2011-09-25T00:00:00"/>
    <x v="1"/>
    <x v="520"/>
    <s v="Herbert Flentye"/>
    <x v="0"/>
    <s v="United States"/>
    <s v="San Francisco"/>
    <x v="1"/>
    <n v="94109"/>
    <s v="West"/>
    <s v="OFF-AR-10001615"/>
    <x v="1"/>
    <x v="6"/>
    <x v="1479"/>
    <n v="59.519999999999996"/>
    <n v="3"/>
    <x v="0"/>
    <n v="15.475200000000001"/>
  </r>
  <r>
    <n v="3165"/>
    <x v="1568"/>
    <x v="2"/>
    <x v="158"/>
    <d v="2011-09-25T00:00:00"/>
    <x v="1"/>
    <x v="520"/>
    <s v="Herbert Flentye"/>
    <x v="0"/>
    <s v="United States"/>
    <s v="San Francisco"/>
    <x v="1"/>
    <n v="94109"/>
    <s v="West"/>
    <s v="OFF-PA-10000327"/>
    <x v="1"/>
    <x v="10"/>
    <x v="1428"/>
    <n v="38.520000000000003"/>
    <n v="9"/>
    <x v="0"/>
    <n v="17.333999999999996"/>
  </r>
  <r>
    <n v="3166"/>
    <x v="1568"/>
    <x v="2"/>
    <x v="158"/>
    <d v="2011-09-25T00:00:00"/>
    <x v="1"/>
    <x v="520"/>
    <s v="Herbert Flentye"/>
    <x v="0"/>
    <s v="United States"/>
    <s v="San Francisco"/>
    <x v="1"/>
    <n v="94109"/>
    <s v="West"/>
    <s v="TEC-PH-10001299"/>
    <x v="2"/>
    <x v="7"/>
    <x v="1480"/>
    <n v="239.98400000000004"/>
    <n v="2"/>
    <x v="2"/>
    <n v="23.998400000000004"/>
  </r>
  <r>
    <n v="3167"/>
    <x v="1568"/>
    <x v="2"/>
    <x v="158"/>
    <d v="2011-09-25T00:00:00"/>
    <x v="1"/>
    <x v="520"/>
    <s v="Herbert Flentye"/>
    <x v="0"/>
    <s v="United States"/>
    <s v="San Francisco"/>
    <x v="1"/>
    <n v="94109"/>
    <s v="West"/>
    <s v="OFF-PA-10002246"/>
    <x v="1"/>
    <x v="10"/>
    <x v="1386"/>
    <n v="19.350000000000001"/>
    <n v="3"/>
    <x v="0"/>
    <n v="9.4815000000000005"/>
  </r>
  <r>
    <n v="3168"/>
    <x v="1569"/>
    <x v="0"/>
    <x v="517"/>
    <d v="2013-11-01T00:00:00"/>
    <x v="2"/>
    <x v="147"/>
    <s v="Katrina Willman"/>
    <x v="0"/>
    <s v="United States"/>
    <s v="Lansing"/>
    <x v="12"/>
    <n v="48911"/>
    <s v="Central"/>
    <s v="FUR-FU-10002671"/>
    <x v="0"/>
    <x v="5"/>
    <x v="275"/>
    <n v="67"/>
    <n v="5"/>
    <x v="0"/>
    <n v="32.159999999999997"/>
  </r>
  <r>
    <n v="3169"/>
    <x v="1570"/>
    <x v="0"/>
    <x v="316"/>
    <d v="2013-06-04T00:00:00"/>
    <x v="1"/>
    <x v="169"/>
    <s v="Kimberly Carter"/>
    <x v="1"/>
    <s v="United States"/>
    <s v="Tallahassee"/>
    <x v="2"/>
    <n v="32303"/>
    <s v="South"/>
    <s v="FUR-CH-10003833"/>
    <x v="0"/>
    <x v="1"/>
    <x v="1200"/>
    <n v="390.27199999999999"/>
    <n v="8"/>
    <x v="2"/>
    <n v="-24.39200000000001"/>
  </r>
  <r>
    <n v="3170"/>
    <x v="1570"/>
    <x v="0"/>
    <x v="316"/>
    <d v="2013-06-04T00:00:00"/>
    <x v="1"/>
    <x v="169"/>
    <s v="Kimberly Carter"/>
    <x v="1"/>
    <s v="United States"/>
    <s v="Tallahassee"/>
    <x v="2"/>
    <n v="32303"/>
    <s v="South"/>
    <s v="OFF-PA-10001667"/>
    <x v="1"/>
    <x v="10"/>
    <x v="453"/>
    <n v="62.192000000000007"/>
    <n v="13"/>
    <x v="2"/>
    <n v="19.434999999999995"/>
  </r>
  <r>
    <n v="3171"/>
    <x v="1571"/>
    <x v="3"/>
    <x v="202"/>
    <d v="2014-12-27T00:00:00"/>
    <x v="0"/>
    <x v="7"/>
    <s v="Pete Kriz"/>
    <x v="0"/>
    <s v="United States"/>
    <s v="Columbia"/>
    <x v="20"/>
    <n v="29203"/>
    <s v="South"/>
    <s v="OFF-BI-10002003"/>
    <x v="1"/>
    <x v="8"/>
    <x v="1384"/>
    <n v="23.88"/>
    <n v="6"/>
    <x v="0"/>
    <n v="11.223600000000001"/>
  </r>
  <r>
    <n v="3172"/>
    <x v="1572"/>
    <x v="0"/>
    <x v="844"/>
    <d v="2013-03-29T00:00:00"/>
    <x v="1"/>
    <x v="446"/>
    <s v="Kean Takahito"/>
    <x v="0"/>
    <s v="United States"/>
    <s v="Chicago"/>
    <x v="10"/>
    <n v="60623"/>
    <s v="Central"/>
    <s v="OFF-BI-10004465"/>
    <x v="1"/>
    <x v="8"/>
    <x v="732"/>
    <n v="3.1679999999999993"/>
    <n v="2"/>
    <x v="3"/>
    <n v="-4.7520000000000007"/>
  </r>
  <r>
    <n v="3173"/>
    <x v="1572"/>
    <x v="0"/>
    <x v="844"/>
    <d v="2013-03-29T00:00:00"/>
    <x v="1"/>
    <x v="446"/>
    <s v="Kean Takahito"/>
    <x v="0"/>
    <s v="United States"/>
    <s v="Chicago"/>
    <x v="10"/>
    <n v="60623"/>
    <s v="Central"/>
    <s v="FUR-CH-10000665"/>
    <x v="0"/>
    <x v="1"/>
    <x v="656"/>
    <n v="528.42999999999995"/>
    <n v="5"/>
    <x v="4"/>
    <n v="0"/>
  </r>
  <r>
    <n v="3174"/>
    <x v="1572"/>
    <x v="0"/>
    <x v="844"/>
    <d v="2013-03-29T00:00:00"/>
    <x v="1"/>
    <x v="446"/>
    <s v="Kean Takahito"/>
    <x v="0"/>
    <s v="United States"/>
    <s v="Chicago"/>
    <x v="10"/>
    <n v="60623"/>
    <s v="Central"/>
    <s v="OFF-AR-10004956"/>
    <x v="1"/>
    <x v="6"/>
    <x v="1235"/>
    <n v="13.392000000000001"/>
    <n v="3"/>
    <x v="2"/>
    <n v="1.5065999999999975"/>
  </r>
  <r>
    <n v="3175"/>
    <x v="1573"/>
    <x v="3"/>
    <x v="343"/>
    <d v="2014-11-19T00:00:00"/>
    <x v="1"/>
    <x v="212"/>
    <s v="Emily Phan"/>
    <x v="0"/>
    <s v="United States"/>
    <s v="Detroit"/>
    <x v="12"/>
    <n v="48227"/>
    <s v="Central"/>
    <s v="OFF-AR-10004260"/>
    <x v="1"/>
    <x v="6"/>
    <x v="1481"/>
    <n v="181.86"/>
    <n v="7"/>
    <x v="0"/>
    <n v="50.9208"/>
  </r>
  <r>
    <n v="3176"/>
    <x v="1574"/>
    <x v="3"/>
    <x v="397"/>
    <d v="2014-09-30T00:00:00"/>
    <x v="1"/>
    <x v="275"/>
    <s v="Arthur Prichep"/>
    <x v="0"/>
    <s v="United States"/>
    <s v="Fort Collins"/>
    <x v="22"/>
    <n v="80525"/>
    <s v="West"/>
    <s v="FUR-BO-10001811"/>
    <x v="0"/>
    <x v="0"/>
    <x v="779"/>
    <n v="180.58800000000005"/>
    <n v="2"/>
    <x v="6"/>
    <n v="-240.78400000000005"/>
  </r>
  <r>
    <n v="3177"/>
    <x v="1574"/>
    <x v="3"/>
    <x v="397"/>
    <d v="2014-09-30T00:00:00"/>
    <x v="1"/>
    <x v="275"/>
    <s v="Arthur Prichep"/>
    <x v="0"/>
    <s v="United States"/>
    <s v="Fort Collins"/>
    <x v="22"/>
    <n v="80525"/>
    <s v="West"/>
    <s v="TEC-AC-10003280"/>
    <x v="2"/>
    <x v="11"/>
    <x v="1028"/>
    <n v="47.984000000000002"/>
    <n v="2"/>
    <x v="2"/>
    <n v="0.59979999999999656"/>
  </r>
  <r>
    <n v="3178"/>
    <x v="1575"/>
    <x v="3"/>
    <x v="18"/>
    <d v="2014-09-11T00:00:00"/>
    <x v="3"/>
    <x v="129"/>
    <s v="Shahid Hopkins"/>
    <x v="0"/>
    <s v="United States"/>
    <s v="New York City"/>
    <x v="15"/>
    <n v="10024"/>
    <s v="East"/>
    <s v="OFF-PA-10004911"/>
    <x v="1"/>
    <x v="10"/>
    <x v="929"/>
    <n v="18.760000000000002"/>
    <n v="2"/>
    <x v="0"/>
    <n v="9.0048000000000012"/>
  </r>
  <r>
    <n v="3179"/>
    <x v="1576"/>
    <x v="3"/>
    <x v="256"/>
    <d v="2014-12-12T00:00:00"/>
    <x v="1"/>
    <x v="416"/>
    <s v="Suzanne McNair"/>
    <x v="1"/>
    <s v="United States"/>
    <s v="New York City"/>
    <x v="15"/>
    <n v="10011"/>
    <s v="East"/>
    <s v="FUR-FU-10001487"/>
    <x v="0"/>
    <x v="5"/>
    <x v="5"/>
    <n v="20.94"/>
    <n v="3"/>
    <x v="0"/>
    <n v="6.0725999999999987"/>
  </r>
  <r>
    <n v="3180"/>
    <x v="1576"/>
    <x v="3"/>
    <x v="256"/>
    <d v="2014-12-12T00:00:00"/>
    <x v="1"/>
    <x v="416"/>
    <s v="Suzanne McNair"/>
    <x v="1"/>
    <s v="United States"/>
    <s v="New York City"/>
    <x v="15"/>
    <n v="10011"/>
    <s v="East"/>
    <s v="FUR-FU-10000521"/>
    <x v="0"/>
    <x v="5"/>
    <x v="138"/>
    <n v="58.68"/>
    <n v="2"/>
    <x v="0"/>
    <n v="18.190799999999996"/>
  </r>
  <r>
    <n v="3181"/>
    <x v="1576"/>
    <x v="3"/>
    <x v="256"/>
    <d v="2014-12-12T00:00:00"/>
    <x v="1"/>
    <x v="416"/>
    <s v="Suzanne McNair"/>
    <x v="1"/>
    <s v="United States"/>
    <s v="New York City"/>
    <x v="15"/>
    <n v="10011"/>
    <s v="East"/>
    <s v="OFF-AP-10001271"/>
    <x v="1"/>
    <x v="9"/>
    <x v="469"/>
    <n v="254.89999999999998"/>
    <n v="5"/>
    <x v="0"/>
    <n v="68.823000000000008"/>
  </r>
  <r>
    <n v="3182"/>
    <x v="1577"/>
    <x v="3"/>
    <x v="45"/>
    <d v="2014-11-13T00:00:00"/>
    <x v="0"/>
    <x v="312"/>
    <s v="Brian Moss"/>
    <x v="1"/>
    <s v="United States"/>
    <s v="Columbia"/>
    <x v="39"/>
    <n v="21044"/>
    <s v="East"/>
    <s v="OFF-BI-10004728"/>
    <x v="1"/>
    <x v="8"/>
    <x v="539"/>
    <n v="9.64"/>
    <n v="2"/>
    <x v="0"/>
    <n v="4.4344000000000001"/>
  </r>
  <r>
    <n v="3183"/>
    <x v="1577"/>
    <x v="3"/>
    <x v="45"/>
    <d v="2014-11-13T00:00:00"/>
    <x v="0"/>
    <x v="312"/>
    <s v="Brian Moss"/>
    <x v="1"/>
    <s v="United States"/>
    <s v="Columbia"/>
    <x v="39"/>
    <n v="21044"/>
    <s v="East"/>
    <s v="TEC-AC-10004666"/>
    <x v="2"/>
    <x v="11"/>
    <x v="709"/>
    <n v="826.62000000000012"/>
    <n v="3"/>
    <x v="0"/>
    <n v="355.4466000000001"/>
  </r>
  <r>
    <n v="3184"/>
    <x v="1577"/>
    <x v="3"/>
    <x v="45"/>
    <d v="2014-11-13T00:00:00"/>
    <x v="0"/>
    <x v="312"/>
    <s v="Brian Moss"/>
    <x v="1"/>
    <s v="United States"/>
    <s v="Columbia"/>
    <x v="39"/>
    <n v="21044"/>
    <s v="East"/>
    <s v="OFF-ST-10003208"/>
    <x v="1"/>
    <x v="4"/>
    <x v="243"/>
    <n v="1633.14"/>
    <n v="9"/>
    <x v="0"/>
    <n v="473.61059999999975"/>
  </r>
  <r>
    <n v="3185"/>
    <x v="1577"/>
    <x v="3"/>
    <x v="45"/>
    <d v="2014-11-13T00:00:00"/>
    <x v="0"/>
    <x v="312"/>
    <s v="Brian Moss"/>
    <x v="1"/>
    <s v="United States"/>
    <s v="Columbia"/>
    <x v="39"/>
    <n v="21044"/>
    <s v="East"/>
    <s v="OFF-ST-10003208"/>
    <x v="1"/>
    <x v="4"/>
    <x v="243"/>
    <n v="544.38"/>
    <n v="3"/>
    <x v="0"/>
    <n v="157.87019999999993"/>
  </r>
  <r>
    <n v="3186"/>
    <x v="1578"/>
    <x v="2"/>
    <x v="845"/>
    <d v="2011-11-09T00:00:00"/>
    <x v="2"/>
    <x v="568"/>
    <s v="Tamara Chand"/>
    <x v="1"/>
    <s v="United States"/>
    <s v="Houston"/>
    <x v="5"/>
    <n v="77041"/>
    <s v="Central"/>
    <s v="OFF-BI-10000632"/>
    <x v="1"/>
    <x v="8"/>
    <x v="1288"/>
    <n v="26.045999999999992"/>
    <n v="3"/>
    <x v="3"/>
    <n v="-44.278199999999998"/>
  </r>
  <r>
    <n v="3187"/>
    <x v="1578"/>
    <x v="2"/>
    <x v="845"/>
    <d v="2011-11-09T00:00:00"/>
    <x v="2"/>
    <x v="568"/>
    <s v="Tamara Chand"/>
    <x v="1"/>
    <s v="United States"/>
    <s v="Houston"/>
    <x v="5"/>
    <n v="77041"/>
    <s v="Central"/>
    <s v="OFF-EN-10004773"/>
    <x v="1"/>
    <x v="12"/>
    <x v="33"/>
    <n v="74.352000000000004"/>
    <n v="3"/>
    <x v="2"/>
    <n v="26.952599999999997"/>
  </r>
  <r>
    <n v="3188"/>
    <x v="1579"/>
    <x v="3"/>
    <x v="846"/>
    <d v="2014-03-18T00:00:00"/>
    <x v="1"/>
    <x v="10"/>
    <s v="Ken Black"/>
    <x v="1"/>
    <s v="United States"/>
    <s v="Lowell"/>
    <x v="31"/>
    <n v="1852"/>
    <s v="East"/>
    <s v="TEC-PH-10004700"/>
    <x v="2"/>
    <x v="7"/>
    <x v="843"/>
    <n v="69.930000000000007"/>
    <n v="7"/>
    <x v="0"/>
    <n v="32.1678"/>
  </r>
  <r>
    <n v="3189"/>
    <x v="1580"/>
    <x v="3"/>
    <x v="179"/>
    <d v="2014-10-23T00:00:00"/>
    <x v="0"/>
    <x v="68"/>
    <s v="Justin Ellison"/>
    <x v="1"/>
    <s v="United States"/>
    <s v="Woodland"/>
    <x v="1"/>
    <n v="95695"/>
    <s v="West"/>
    <s v="OFF-LA-10003714"/>
    <x v="1"/>
    <x v="2"/>
    <x v="1148"/>
    <n v="3.75"/>
    <n v="1"/>
    <x v="0"/>
    <n v="1.7999999999999998"/>
  </r>
  <r>
    <n v="3190"/>
    <x v="1580"/>
    <x v="3"/>
    <x v="179"/>
    <d v="2014-10-23T00:00:00"/>
    <x v="0"/>
    <x v="68"/>
    <s v="Justin Ellison"/>
    <x v="1"/>
    <s v="United States"/>
    <s v="Woodland"/>
    <x v="1"/>
    <n v="95695"/>
    <s v="West"/>
    <s v="OFF-BI-10001787"/>
    <x v="1"/>
    <x v="8"/>
    <x v="1482"/>
    <n v="20.928000000000001"/>
    <n v="4"/>
    <x v="2"/>
    <n v="7.5864000000000003"/>
  </r>
  <r>
    <n v="3191"/>
    <x v="1581"/>
    <x v="1"/>
    <x v="17"/>
    <d v="2013-01-01T00:00:00"/>
    <x v="1"/>
    <x v="660"/>
    <s v="Daniel Raglin"/>
    <x v="2"/>
    <s v="United States"/>
    <s v="Chicago"/>
    <x v="10"/>
    <n v="60610"/>
    <s v="Central"/>
    <s v="OFF-ST-10002957"/>
    <x v="1"/>
    <x v="4"/>
    <x v="1483"/>
    <n v="12.672000000000001"/>
    <n v="3"/>
    <x v="2"/>
    <n v="-3.1680000000000001"/>
  </r>
  <r>
    <n v="3192"/>
    <x v="1582"/>
    <x v="3"/>
    <x v="280"/>
    <d v="2014-10-09T00:00:00"/>
    <x v="1"/>
    <x v="338"/>
    <s v="Rob Williams"/>
    <x v="1"/>
    <s v="United States"/>
    <s v="New York City"/>
    <x v="15"/>
    <n v="10035"/>
    <s v="East"/>
    <s v="TEC-PH-10002115"/>
    <x v="2"/>
    <x v="7"/>
    <x v="793"/>
    <n v="65.989999999999995"/>
    <n v="1"/>
    <x v="0"/>
    <n v="17.157400000000003"/>
  </r>
  <r>
    <n v="3193"/>
    <x v="1583"/>
    <x v="3"/>
    <x v="400"/>
    <d v="2014-06-09T00:00:00"/>
    <x v="1"/>
    <x v="614"/>
    <s v="Michelle Lonsdale"/>
    <x v="1"/>
    <s v="United States"/>
    <s v="Missouri City"/>
    <x v="5"/>
    <n v="77489"/>
    <s v="Central"/>
    <s v="OFF-BI-10002557"/>
    <x v="1"/>
    <x v="8"/>
    <x v="246"/>
    <n v="6.3699999999999983"/>
    <n v="7"/>
    <x v="3"/>
    <n v="-9.5550000000000015"/>
  </r>
  <r>
    <n v="3194"/>
    <x v="1584"/>
    <x v="2"/>
    <x v="416"/>
    <d v="2011-09-04T00:00:00"/>
    <x v="2"/>
    <x v="691"/>
    <s v="Jack Lebron"/>
    <x v="0"/>
    <s v="United States"/>
    <s v="Houston"/>
    <x v="5"/>
    <n v="77036"/>
    <s v="Central"/>
    <s v="OFF-BI-10002949"/>
    <x v="1"/>
    <x v="8"/>
    <x v="520"/>
    <n v="3.6479999999999992"/>
    <n v="3"/>
    <x v="3"/>
    <n v="-6.0192000000000032"/>
  </r>
  <r>
    <n v="3195"/>
    <x v="1584"/>
    <x v="2"/>
    <x v="416"/>
    <d v="2011-09-04T00:00:00"/>
    <x v="2"/>
    <x v="691"/>
    <s v="Jack Lebron"/>
    <x v="0"/>
    <s v="United States"/>
    <s v="Houston"/>
    <x v="5"/>
    <n v="77036"/>
    <s v="Central"/>
    <s v="OFF-PA-10004100"/>
    <x v="1"/>
    <x v="10"/>
    <x v="257"/>
    <n v="31.104000000000006"/>
    <n v="6"/>
    <x v="2"/>
    <n v="10.8864"/>
  </r>
  <r>
    <n v="3196"/>
    <x v="1585"/>
    <x v="0"/>
    <x v="590"/>
    <d v="2013-08-14T00:00:00"/>
    <x v="1"/>
    <x v="475"/>
    <s v="Corinna Mitchell"/>
    <x v="2"/>
    <s v="United States"/>
    <s v="Jackson"/>
    <x v="35"/>
    <n v="39212"/>
    <s v="South"/>
    <s v="OFF-FA-10001883"/>
    <x v="1"/>
    <x v="13"/>
    <x v="1484"/>
    <n v="23.34"/>
    <n v="3"/>
    <x v="0"/>
    <n v="0.23339999999999961"/>
  </r>
  <r>
    <n v="3197"/>
    <x v="1586"/>
    <x v="3"/>
    <x v="847"/>
    <d v="2014-07-29T00:00:00"/>
    <x v="1"/>
    <x v="92"/>
    <s v="Fred Hopkins"/>
    <x v="1"/>
    <s v="United States"/>
    <s v="New York City"/>
    <x v="15"/>
    <n v="10009"/>
    <s v="East"/>
    <s v="TEC-PH-10000702"/>
    <x v="2"/>
    <x v="7"/>
    <x v="309"/>
    <n v="29.97"/>
    <n v="3"/>
    <x v="0"/>
    <n v="14.085899999999999"/>
  </r>
  <r>
    <n v="3198"/>
    <x v="1587"/>
    <x v="1"/>
    <x v="848"/>
    <d v="2012-07-10T00:00:00"/>
    <x v="3"/>
    <x v="13"/>
    <s v="Eric Hoffmann"/>
    <x v="0"/>
    <s v="United States"/>
    <s v="Tempe"/>
    <x v="16"/>
    <n v="85281"/>
    <s v="West"/>
    <s v="OFF-BI-10003196"/>
    <x v="1"/>
    <x v="8"/>
    <x v="1367"/>
    <n v="3.366000000000001"/>
    <n v="3"/>
    <x v="6"/>
    <n v="-2.2439999999999989"/>
  </r>
  <r>
    <n v="3199"/>
    <x v="1588"/>
    <x v="2"/>
    <x v="588"/>
    <d v="2011-12-07T00:00:00"/>
    <x v="1"/>
    <x v="509"/>
    <s v="Toby Braunhardt"/>
    <x v="0"/>
    <s v="United States"/>
    <s v="Jacksonville"/>
    <x v="3"/>
    <n v="28540"/>
    <s v="South"/>
    <s v="TEC-PH-10001644"/>
    <x v="2"/>
    <x v="7"/>
    <x v="1485"/>
    <n v="95.968000000000004"/>
    <n v="4"/>
    <x v="2"/>
    <n v="9.5968000000000053"/>
  </r>
  <r>
    <n v="3200"/>
    <x v="1589"/>
    <x v="3"/>
    <x v="404"/>
    <d v="2014-12-23T00:00:00"/>
    <x v="1"/>
    <x v="692"/>
    <s v="Aaron Hawkins"/>
    <x v="1"/>
    <s v="United States"/>
    <s v="Philadelphia"/>
    <x v="9"/>
    <n v="19134"/>
    <s v="East"/>
    <s v="OFF-AR-10003183"/>
    <x v="1"/>
    <x v="6"/>
    <x v="1390"/>
    <n v="18.704000000000001"/>
    <n v="7"/>
    <x v="2"/>
    <n v="2.3379999999999983"/>
  </r>
  <r>
    <n v="3201"/>
    <x v="1590"/>
    <x v="2"/>
    <x v="598"/>
    <d v="2011-05-20T00:00:00"/>
    <x v="0"/>
    <x v="74"/>
    <s v="Ted Trevino"/>
    <x v="0"/>
    <s v="United States"/>
    <s v="Akron"/>
    <x v="24"/>
    <n v="44312"/>
    <s v="East"/>
    <s v="FUR-FU-10000308"/>
    <x v="0"/>
    <x v="5"/>
    <x v="1269"/>
    <n v="149.232"/>
    <n v="3"/>
    <x v="2"/>
    <n v="3.7308000000000021"/>
  </r>
  <r>
    <n v="3202"/>
    <x v="1590"/>
    <x v="2"/>
    <x v="598"/>
    <d v="2011-05-20T00:00:00"/>
    <x v="0"/>
    <x v="74"/>
    <s v="Ted Trevino"/>
    <x v="0"/>
    <s v="United States"/>
    <s v="Akron"/>
    <x v="24"/>
    <n v="44312"/>
    <s v="East"/>
    <s v="OFF-PA-10001526"/>
    <x v="1"/>
    <x v="10"/>
    <x v="1030"/>
    <n v="15.936000000000002"/>
    <n v="4"/>
    <x v="2"/>
    <n v="5.7768000000000015"/>
  </r>
  <r>
    <n v="3203"/>
    <x v="1591"/>
    <x v="2"/>
    <x v="849"/>
    <d v="2011-11-16T00:00:00"/>
    <x v="1"/>
    <x v="76"/>
    <s v="Ruben Dartt"/>
    <x v="0"/>
    <s v="United States"/>
    <s v="San Diego"/>
    <x v="1"/>
    <n v="92037"/>
    <s v="West"/>
    <s v="TEC-PH-10002103"/>
    <x v="2"/>
    <x v="7"/>
    <x v="534"/>
    <n v="601.53599999999994"/>
    <n v="8"/>
    <x v="2"/>
    <n v="60.153600000000012"/>
  </r>
  <r>
    <n v="3204"/>
    <x v="1591"/>
    <x v="2"/>
    <x v="849"/>
    <d v="2011-11-16T00:00:00"/>
    <x v="1"/>
    <x v="76"/>
    <s v="Ruben Dartt"/>
    <x v="0"/>
    <s v="United States"/>
    <s v="San Diego"/>
    <x v="1"/>
    <n v="92037"/>
    <s v="West"/>
    <s v="TEC-AC-10004209"/>
    <x v="2"/>
    <x v="11"/>
    <x v="899"/>
    <n v="10.99"/>
    <n v="1"/>
    <x v="0"/>
    <n v="4.2861000000000002"/>
  </r>
  <r>
    <n v="3205"/>
    <x v="1591"/>
    <x v="2"/>
    <x v="849"/>
    <d v="2011-11-16T00:00:00"/>
    <x v="1"/>
    <x v="76"/>
    <s v="Ruben Dartt"/>
    <x v="0"/>
    <s v="United States"/>
    <s v="San Diego"/>
    <x v="1"/>
    <n v="92037"/>
    <s v="West"/>
    <s v="FUR-FU-10000397"/>
    <x v="0"/>
    <x v="5"/>
    <x v="63"/>
    <n v="39.880000000000003"/>
    <n v="2"/>
    <x v="0"/>
    <n v="11.166400000000003"/>
  </r>
  <r>
    <n v="3206"/>
    <x v="1591"/>
    <x v="2"/>
    <x v="849"/>
    <d v="2011-11-16T00:00:00"/>
    <x v="1"/>
    <x v="76"/>
    <s v="Ruben Dartt"/>
    <x v="0"/>
    <s v="United States"/>
    <s v="San Diego"/>
    <x v="1"/>
    <n v="92037"/>
    <s v="West"/>
    <s v="OFF-PA-10002137"/>
    <x v="1"/>
    <x v="10"/>
    <x v="560"/>
    <n v="62.24"/>
    <n v="8"/>
    <x v="0"/>
    <n v="28.007999999999996"/>
  </r>
  <r>
    <n v="3207"/>
    <x v="1591"/>
    <x v="2"/>
    <x v="849"/>
    <d v="2011-11-16T00:00:00"/>
    <x v="1"/>
    <x v="76"/>
    <s v="Ruben Dartt"/>
    <x v="0"/>
    <s v="United States"/>
    <s v="San Diego"/>
    <x v="1"/>
    <n v="92037"/>
    <s v="West"/>
    <s v="FUR-FU-10001867"/>
    <x v="0"/>
    <x v="5"/>
    <x v="867"/>
    <n v="53.2"/>
    <n v="5"/>
    <x v="0"/>
    <n v="14.896000000000003"/>
  </r>
  <r>
    <n v="3208"/>
    <x v="1591"/>
    <x v="2"/>
    <x v="849"/>
    <d v="2011-11-16T00:00:00"/>
    <x v="1"/>
    <x v="76"/>
    <s v="Ruben Dartt"/>
    <x v="0"/>
    <s v="United States"/>
    <s v="San Diego"/>
    <x v="1"/>
    <n v="92037"/>
    <s v="West"/>
    <s v="OFF-LA-10000407"/>
    <x v="1"/>
    <x v="2"/>
    <x v="1486"/>
    <n v="39.840000000000003"/>
    <n v="8"/>
    <x v="0"/>
    <n v="18.3264"/>
  </r>
  <r>
    <n v="3209"/>
    <x v="1592"/>
    <x v="0"/>
    <x v="850"/>
    <d v="2013-01-15T00:00:00"/>
    <x v="1"/>
    <x v="156"/>
    <s v="Laura Armstrong"/>
    <x v="1"/>
    <s v="United States"/>
    <s v="Fresno"/>
    <x v="1"/>
    <n v="93727"/>
    <s v="West"/>
    <s v="TEC-AC-10000420"/>
    <x v="2"/>
    <x v="11"/>
    <x v="1487"/>
    <n v="349.95"/>
    <n v="5"/>
    <x v="0"/>
    <n v="118.98299999999999"/>
  </r>
  <r>
    <n v="3210"/>
    <x v="1592"/>
    <x v="0"/>
    <x v="850"/>
    <d v="2013-01-15T00:00:00"/>
    <x v="1"/>
    <x v="156"/>
    <s v="Laura Armstrong"/>
    <x v="1"/>
    <s v="United States"/>
    <s v="Fresno"/>
    <x v="1"/>
    <n v="93727"/>
    <s v="West"/>
    <s v="TEC-PH-10002726"/>
    <x v="2"/>
    <x v="7"/>
    <x v="66"/>
    <n v="377.92800000000005"/>
    <n v="9"/>
    <x v="2"/>
    <n v="141.72300000000001"/>
  </r>
  <r>
    <n v="3211"/>
    <x v="1593"/>
    <x v="3"/>
    <x v="585"/>
    <d v="2014-09-28T00:00:00"/>
    <x v="1"/>
    <x v="64"/>
    <s v="Sally Hughsby"/>
    <x v="1"/>
    <s v="United States"/>
    <s v="Pearland"/>
    <x v="5"/>
    <n v="77581"/>
    <s v="Central"/>
    <s v="OFF-EN-10001415"/>
    <x v="1"/>
    <x v="12"/>
    <x v="33"/>
    <n v="13.392000000000001"/>
    <n v="3"/>
    <x v="2"/>
    <n v="5.0220000000000002"/>
  </r>
  <r>
    <n v="3212"/>
    <x v="1593"/>
    <x v="3"/>
    <x v="585"/>
    <d v="2014-09-28T00:00:00"/>
    <x v="1"/>
    <x v="64"/>
    <s v="Sally Hughsby"/>
    <x v="1"/>
    <s v="United States"/>
    <s v="Pearland"/>
    <x v="5"/>
    <n v="77581"/>
    <s v="Central"/>
    <s v="OFF-BI-10000773"/>
    <x v="1"/>
    <x v="8"/>
    <x v="381"/>
    <n v="11.227999999999998"/>
    <n v="7"/>
    <x v="3"/>
    <n v="-18.52620000000001"/>
  </r>
  <r>
    <n v="3213"/>
    <x v="1594"/>
    <x v="2"/>
    <x v="851"/>
    <d v="2011-12-28T00:00:00"/>
    <x v="1"/>
    <x v="227"/>
    <s v="Sarah Foster"/>
    <x v="0"/>
    <s v="United States"/>
    <s v="Richmond"/>
    <x v="14"/>
    <n v="47374"/>
    <s v="Central"/>
    <s v="OFF-AP-10002350"/>
    <x v="1"/>
    <x v="9"/>
    <x v="545"/>
    <n v="207.24"/>
    <n v="11"/>
    <x v="0"/>
    <n v="58.027200000000001"/>
  </r>
  <r>
    <n v="3214"/>
    <x v="1595"/>
    <x v="0"/>
    <x v="439"/>
    <d v="2013-06-02T00:00:00"/>
    <x v="1"/>
    <x v="260"/>
    <s v="Tiffany House"/>
    <x v="1"/>
    <s v="United States"/>
    <s v="Philadelphia"/>
    <x v="9"/>
    <n v="19134"/>
    <s v="East"/>
    <s v="OFF-AR-10001919"/>
    <x v="1"/>
    <x v="6"/>
    <x v="853"/>
    <n v="1.504"/>
    <n v="1"/>
    <x v="2"/>
    <n v="0.16919999999999991"/>
  </r>
  <r>
    <n v="3215"/>
    <x v="1595"/>
    <x v="0"/>
    <x v="439"/>
    <d v="2013-06-02T00:00:00"/>
    <x v="1"/>
    <x v="260"/>
    <s v="Tiffany House"/>
    <x v="1"/>
    <s v="United States"/>
    <s v="Philadelphia"/>
    <x v="9"/>
    <n v="19134"/>
    <s v="East"/>
    <s v="OFF-AP-10002082"/>
    <x v="1"/>
    <x v="9"/>
    <x v="1092"/>
    <n v="34.848000000000006"/>
    <n v="2"/>
    <x v="2"/>
    <n v="6.5339999999999971"/>
  </r>
  <r>
    <n v="3216"/>
    <x v="1596"/>
    <x v="3"/>
    <x v="141"/>
    <d v="2014-07-11T00:00:00"/>
    <x v="2"/>
    <x v="364"/>
    <s v="Vivek Gonzalez"/>
    <x v="0"/>
    <s v="United States"/>
    <s v="San Mateo"/>
    <x v="1"/>
    <n v="94403"/>
    <s v="West"/>
    <s v="OFF-LA-10002762"/>
    <x v="1"/>
    <x v="2"/>
    <x v="49"/>
    <n v="75.179999999999993"/>
    <n v="6"/>
    <x v="0"/>
    <n v="35.334599999999995"/>
  </r>
  <r>
    <n v="3217"/>
    <x v="1597"/>
    <x v="2"/>
    <x v="8"/>
    <d v="2011-05-17T00:00:00"/>
    <x v="1"/>
    <x v="268"/>
    <s v="Naresj Patel"/>
    <x v="0"/>
    <s v="United States"/>
    <s v="Oakland"/>
    <x v="1"/>
    <n v="94601"/>
    <s v="West"/>
    <s v="TEC-AC-10002800"/>
    <x v="2"/>
    <x v="11"/>
    <x v="1207"/>
    <n v="149.97"/>
    <n v="3"/>
    <x v="0"/>
    <n v="52.489499999999992"/>
  </r>
  <r>
    <n v="3218"/>
    <x v="1598"/>
    <x v="3"/>
    <x v="468"/>
    <d v="2014-11-17T00:00:00"/>
    <x v="1"/>
    <x v="395"/>
    <s v="Frank Hawley"/>
    <x v="1"/>
    <s v="United States"/>
    <s v="New York City"/>
    <x v="15"/>
    <n v="10024"/>
    <s v="East"/>
    <s v="OFF-BI-10003925"/>
    <x v="1"/>
    <x v="8"/>
    <x v="751"/>
    <n v="931.17600000000016"/>
    <n v="3"/>
    <x v="2"/>
    <n v="314.27190000000002"/>
  </r>
  <r>
    <n v="3219"/>
    <x v="1598"/>
    <x v="3"/>
    <x v="468"/>
    <d v="2014-11-17T00:00:00"/>
    <x v="1"/>
    <x v="395"/>
    <s v="Frank Hawley"/>
    <x v="1"/>
    <s v="United States"/>
    <s v="New York City"/>
    <x v="15"/>
    <n v="10024"/>
    <s v="East"/>
    <s v="TEC-PH-10002200"/>
    <x v="2"/>
    <x v="7"/>
    <x v="1471"/>
    <n v="430.88"/>
    <n v="2"/>
    <x v="0"/>
    <n v="124.95519999999999"/>
  </r>
  <r>
    <n v="3220"/>
    <x v="1599"/>
    <x v="1"/>
    <x v="653"/>
    <d v="2012-10-08T00:00:00"/>
    <x v="1"/>
    <x v="687"/>
    <s v="Jennifer Patt"/>
    <x v="1"/>
    <s v="United States"/>
    <s v="Lakewood"/>
    <x v="30"/>
    <n v="8701"/>
    <s v="East"/>
    <s v="OFF-PA-10001295"/>
    <x v="1"/>
    <x v="10"/>
    <x v="1211"/>
    <n v="94.85"/>
    <n v="5"/>
    <x v="0"/>
    <n v="45.527999999999992"/>
  </r>
  <r>
    <n v="3221"/>
    <x v="1599"/>
    <x v="1"/>
    <x v="653"/>
    <d v="2012-10-08T00:00:00"/>
    <x v="1"/>
    <x v="687"/>
    <s v="Jennifer Patt"/>
    <x v="1"/>
    <s v="United States"/>
    <s v="Lakewood"/>
    <x v="30"/>
    <n v="8701"/>
    <s v="East"/>
    <s v="OFF-EN-10002500"/>
    <x v="1"/>
    <x v="12"/>
    <x v="118"/>
    <n v="51.12"/>
    <n v="4"/>
    <x v="0"/>
    <n v="23.003999999999998"/>
  </r>
  <r>
    <n v="3222"/>
    <x v="1599"/>
    <x v="1"/>
    <x v="653"/>
    <d v="2012-10-08T00:00:00"/>
    <x v="1"/>
    <x v="687"/>
    <s v="Jennifer Patt"/>
    <x v="1"/>
    <s v="United States"/>
    <s v="Lakewood"/>
    <x v="30"/>
    <n v="8701"/>
    <s v="East"/>
    <s v="TEC-AC-10000892"/>
    <x v="2"/>
    <x v="11"/>
    <x v="290"/>
    <n v="90"/>
    <n v="1"/>
    <x v="0"/>
    <n v="32.4"/>
  </r>
  <r>
    <n v="3223"/>
    <x v="1600"/>
    <x v="2"/>
    <x v="852"/>
    <d v="2011-10-05T00:00:00"/>
    <x v="2"/>
    <x v="20"/>
    <s v="Erin Smith"/>
    <x v="1"/>
    <s v="United States"/>
    <s v="Tempe"/>
    <x v="16"/>
    <n v="85281"/>
    <s v="West"/>
    <s v="OFF-PA-10001838"/>
    <x v="1"/>
    <x v="10"/>
    <x v="999"/>
    <n v="9.4079999999999995"/>
    <n v="2"/>
    <x v="2"/>
    <n v="3.4103999999999997"/>
  </r>
  <r>
    <n v="3224"/>
    <x v="1600"/>
    <x v="2"/>
    <x v="852"/>
    <d v="2011-10-05T00:00:00"/>
    <x v="2"/>
    <x v="20"/>
    <s v="Erin Smith"/>
    <x v="1"/>
    <s v="United States"/>
    <s v="Tempe"/>
    <x v="16"/>
    <n v="85281"/>
    <s v="West"/>
    <s v="OFF-FA-10000735"/>
    <x v="1"/>
    <x v="13"/>
    <x v="33"/>
    <n v="4.6719999999999997"/>
    <n v="2"/>
    <x v="2"/>
    <n v="1.4599999999999997"/>
  </r>
  <r>
    <n v="3225"/>
    <x v="1600"/>
    <x v="2"/>
    <x v="852"/>
    <d v="2011-10-05T00:00:00"/>
    <x v="2"/>
    <x v="20"/>
    <s v="Erin Smith"/>
    <x v="1"/>
    <s v="United States"/>
    <s v="Tempe"/>
    <x v="16"/>
    <n v="85281"/>
    <s v="West"/>
    <s v="TEC-PH-10001760"/>
    <x v="2"/>
    <x v="7"/>
    <x v="254"/>
    <n v="318.40000000000003"/>
    <n v="2"/>
    <x v="2"/>
    <n v="107.46"/>
  </r>
  <r>
    <n v="3226"/>
    <x v="1600"/>
    <x v="2"/>
    <x v="852"/>
    <d v="2011-10-05T00:00:00"/>
    <x v="2"/>
    <x v="20"/>
    <s v="Erin Smith"/>
    <x v="1"/>
    <s v="United States"/>
    <s v="Tempe"/>
    <x v="16"/>
    <n v="85281"/>
    <s v="West"/>
    <s v="OFF-EN-10004846"/>
    <x v="1"/>
    <x v="12"/>
    <x v="1488"/>
    <n v="12.768000000000001"/>
    <n v="6"/>
    <x v="2"/>
    <n v="4.628400000000001"/>
  </r>
  <r>
    <n v="3227"/>
    <x v="1600"/>
    <x v="2"/>
    <x v="852"/>
    <d v="2011-10-05T00:00:00"/>
    <x v="2"/>
    <x v="20"/>
    <s v="Erin Smith"/>
    <x v="1"/>
    <s v="United States"/>
    <s v="Tempe"/>
    <x v="16"/>
    <n v="85281"/>
    <s v="West"/>
    <s v="OFF-SU-10003567"/>
    <x v="1"/>
    <x v="14"/>
    <x v="1489"/>
    <n v="15.36"/>
    <n v="2"/>
    <x v="2"/>
    <n v="-3.2639999999999993"/>
  </r>
  <r>
    <n v="3228"/>
    <x v="1600"/>
    <x v="2"/>
    <x v="852"/>
    <d v="2011-10-05T00:00:00"/>
    <x v="2"/>
    <x v="20"/>
    <s v="Erin Smith"/>
    <x v="1"/>
    <s v="United States"/>
    <s v="Tempe"/>
    <x v="16"/>
    <n v="85281"/>
    <s v="West"/>
    <s v="TEC-PH-10001557"/>
    <x v="2"/>
    <x v="7"/>
    <x v="658"/>
    <n v="230.376"/>
    <n v="3"/>
    <x v="2"/>
    <n v="20.157899999999991"/>
  </r>
  <r>
    <n v="3229"/>
    <x v="1600"/>
    <x v="2"/>
    <x v="852"/>
    <d v="2011-10-05T00:00:00"/>
    <x v="2"/>
    <x v="20"/>
    <s v="Erin Smith"/>
    <x v="1"/>
    <s v="United States"/>
    <s v="Tempe"/>
    <x v="16"/>
    <n v="85281"/>
    <s v="West"/>
    <s v="TEC-AC-10003038"/>
    <x v="2"/>
    <x v="11"/>
    <x v="1024"/>
    <n v="7.16"/>
    <n v="1"/>
    <x v="2"/>
    <n v="-8.9500000000001023E-2"/>
  </r>
  <r>
    <n v="3230"/>
    <x v="1601"/>
    <x v="2"/>
    <x v="430"/>
    <d v="2011-08-16T00:00:00"/>
    <x v="1"/>
    <x v="107"/>
    <s v="Ken Lonsdale"/>
    <x v="0"/>
    <s v="United States"/>
    <s v="New York City"/>
    <x v="15"/>
    <n v="10035"/>
    <s v="East"/>
    <s v="OFF-ST-10004459"/>
    <x v="1"/>
    <x v="4"/>
    <x v="454"/>
    <n v="375.34"/>
    <n v="1"/>
    <x v="0"/>
    <n v="18.766999999999996"/>
  </r>
  <r>
    <n v="3231"/>
    <x v="1602"/>
    <x v="3"/>
    <x v="853"/>
    <d v="2014-09-06T00:00:00"/>
    <x v="0"/>
    <x v="202"/>
    <s v="Bradley Nguyen"/>
    <x v="0"/>
    <s v="United States"/>
    <s v="New York City"/>
    <x v="15"/>
    <n v="10009"/>
    <s v="East"/>
    <s v="FUR-FU-10004960"/>
    <x v="0"/>
    <x v="5"/>
    <x v="919"/>
    <n v="114.9"/>
    <n v="5"/>
    <x v="0"/>
    <n v="39.066000000000003"/>
  </r>
  <r>
    <n v="3232"/>
    <x v="1603"/>
    <x v="3"/>
    <x v="513"/>
    <d v="2014-04-23T00:00:00"/>
    <x v="1"/>
    <x v="444"/>
    <s v="Natalie DeCherney"/>
    <x v="0"/>
    <s v="United States"/>
    <s v="Houston"/>
    <x v="5"/>
    <n v="77095"/>
    <s v="Central"/>
    <s v="OFF-BI-10000632"/>
    <x v="1"/>
    <x v="8"/>
    <x v="1288"/>
    <n v="26.045999999999992"/>
    <n v="3"/>
    <x v="3"/>
    <n v="-44.278199999999998"/>
  </r>
  <r>
    <n v="3233"/>
    <x v="1603"/>
    <x v="3"/>
    <x v="513"/>
    <d v="2014-04-23T00:00:00"/>
    <x v="1"/>
    <x v="444"/>
    <s v="Natalie DeCherney"/>
    <x v="0"/>
    <s v="United States"/>
    <s v="Houston"/>
    <x v="5"/>
    <n v="77095"/>
    <s v="Central"/>
    <s v="OFF-BI-10001107"/>
    <x v="1"/>
    <x v="8"/>
    <x v="492"/>
    <n v="2.8959999999999995"/>
    <n v="1"/>
    <x v="3"/>
    <n v="-4.7784000000000013"/>
  </r>
  <r>
    <n v="3234"/>
    <x v="1603"/>
    <x v="3"/>
    <x v="513"/>
    <d v="2014-04-23T00:00:00"/>
    <x v="1"/>
    <x v="444"/>
    <s v="Natalie DeCherney"/>
    <x v="0"/>
    <s v="United States"/>
    <s v="Houston"/>
    <x v="5"/>
    <n v="77095"/>
    <s v="Central"/>
    <s v="OFF-ST-10002301"/>
    <x v="1"/>
    <x v="4"/>
    <x v="1490"/>
    <n v="32.544000000000004"/>
    <n v="2"/>
    <x v="2"/>
    <n v="-7.7292000000000041"/>
  </r>
  <r>
    <n v="3235"/>
    <x v="1604"/>
    <x v="0"/>
    <x v="423"/>
    <d v="2013-04-28T00:00:00"/>
    <x v="2"/>
    <x v="691"/>
    <s v="Jack Lebron"/>
    <x v="0"/>
    <s v="United States"/>
    <s v="Riverside"/>
    <x v="1"/>
    <n v="92503"/>
    <s v="West"/>
    <s v="OFF-BI-10003355"/>
    <x v="1"/>
    <x v="8"/>
    <x v="586"/>
    <n v="3.9840000000000004"/>
    <n v="1"/>
    <x v="2"/>
    <n v="1.3944000000000001"/>
  </r>
  <r>
    <n v="3236"/>
    <x v="1605"/>
    <x v="0"/>
    <x v="804"/>
    <d v="2013-01-15T00:00:00"/>
    <x v="3"/>
    <x v="116"/>
    <s v="Roy Collins"/>
    <x v="0"/>
    <s v="United States"/>
    <s v="Fairfield"/>
    <x v="29"/>
    <n v="6824"/>
    <s v="East"/>
    <s v="FUR-TA-10002903"/>
    <x v="0"/>
    <x v="3"/>
    <x v="255"/>
    <n v="181.79699999999997"/>
    <n v="1"/>
    <x v="4"/>
    <n v="-15.582599999999999"/>
  </r>
  <r>
    <n v="3237"/>
    <x v="1606"/>
    <x v="0"/>
    <x v="440"/>
    <d v="2013-05-03T00:00:00"/>
    <x v="3"/>
    <x v="693"/>
    <s v="Cindy Chapman"/>
    <x v="0"/>
    <s v="United States"/>
    <s v="New York City"/>
    <x v="15"/>
    <n v="10024"/>
    <s v="East"/>
    <s v="OFF-ST-10001580"/>
    <x v="1"/>
    <x v="4"/>
    <x v="351"/>
    <n v="44.94"/>
    <n v="3"/>
    <x v="0"/>
    <n v="12.5832"/>
  </r>
  <r>
    <n v="3238"/>
    <x v="1606"/>
    <x v="0"/>
    <x v="440"/>
    <d v="2013-05-03T00:00:00"/>
    <x v="3"/>
    <x v="693"/>
    <s v="Cindy Chapman"/>
    <x v="0"/>
    <s v="United States"/>
    <s v="New York City"/>
    <x v="15"/>
    <n v="10024"/>
    <s v="East"/>
    <s v="OFF-BI-10000315"/>
    <x v="1"/>
    <x v="8"/>
    <x v="407"/>
    <n v="45.576000000000001"/>
    <n v="3"/>
    <x v="2"/>
    <n v="15.951599999999997"/>
  </r>
  <r>
    <n v="3239"/>
    <x v="1607"/>
    <x v="0"/>
    <x v="73"/>
    <d v="2013-11-28T00:00:00"/>
    <x v="1"/>
    <x v="694"/>
    <s v="David Wiener"/>
    <x v="1"/>
    <s v="United States"/>
    <s v="Houston"/>
    <x v="5"/>
    <n v="77095"/>
    <s v="Central"/>
    <s v="FUR-CH-10003774"/>
    <x v="0"/>
    <x v="1"/>
    <x v="1185"/>
    <n v="318.43"/>
    <n v="5"/>
    <x v="4"/>
    <n v="-77.333000000000013"/>
  </r>
  <r>
    <n v="3240"/>
    <x v="1607"/>
    <x v="0"/>
    <x v="73"/>
    <d v="2013-11-28T00:00:00"/>
    <x v="1"/>
    <x v="694"/>
    <s v="David Wiener"/>
    <x v="1"/>
    <s v="United States"/>
    <s v="Houston"/>
    <x v="5"/>
    <n v="77095"/>
    <s v="Central"/>
    <s v="TEC-PH-10003095"/>
    <x v="2"/>
    <x v="7"/>
    <x v="1491"/>
    <n v="122.91999999999999"/>
    <n v="7"/>
    <x v="2"/>
    <n v="46.095000000000006"/>
  </r>
  <r>
    <n v="3241"/>
    <x v="1607"/>
    <x v="0"/>
    <x v="73"/>
    <d v="2013-11-28T00:00:00"/>
    <x v="1"/>
    <x v="694"/>
    <s v="David Wiener"/>
    <x v="1"/>
    <s v="United States"/>
    <s v="Houston"/>
    <x v="5"/>
    <n v="77095"/>
    <s v="Central"/>
    <s v="FUR-FU-10000023"/>
    <x v="0"/>
    <x v="5"/>
    <x v="322"/>
    <n v="7.0679999999999996"/>
    <n v="3"/>
    <x v="7"/>
    <n v="-2.8271999999999995"/>
  </r>
  <r>
    <n v="3242"/>
    <x v="1608"/>
    <x v="0"/>
    <x v="854"/>
    <d v="2013-02-03T00:00:00"/>
    <x v="2"/>
    <x v="316"/>
    <s v="Cyma Kinney"/>
    <x v="1"/>
    <s v="United States"/>
    <s v="Arlington"/>
    <x v="17"/>
    <n v="22204"/>
    <s v="South"/>
    <s v="OFF-ST-10002214"/>
    <x v="1"/>
    <x v="4"/>
    <x v="994"/>
    <n v="56.449999999999996"/>
    <n v="5"/>
    <x v="0"/>
    <n v="14.676999999999998"/>
  </r>
  <r>
    <n v="3243"/>
    <x v="1609"/>
    <x v="3"/>
    <x v="185"/>
    <d v="2014-04-06T00:00:00"/>
    <x v="0"/>
    <x v="283"/>
    <s v="Emily Grady"/>
    <x v="0"/>
    <s v="United States"/>
    <s v="Chicago"/>
    <x v="10"/>
    <n v="60623"/>
    <s v="Central"/>
    <s v="OFF-BI-10002799"/>
    <x v="1"/>
    <x v="8"/>
    <x v="1450"/>
    <n v="13.467999999999998"/>
    <n v="13"/>
    <x v="3"/>
    <n v="-22.895600000000005"/>
  </r>
  <r>
    <n v="3244"/>
    <x v="1610"/>
    <x v="3"/>
    <x v="96"/>
    <d v="2014-12-06T00:00:00"/>
    <x v="1"/>
    <x v="695"/>
    <s v="Sarah Jordon"/>
    <x v="0"/>
    <s v="United States"/>
    <s v="Grand Prairie"/>
    <x v="5"/>
    <n v="75051"/>
    <s v="Central"/>
    <s v="TEC-PH-10004912"/>
    <x v="2"/>
    <x v="7"/>
    <x v="1492"/>
    <n v="219.80000000000004"/>
    <n v="5"/>
    <x v="2"/>
    <n v="24.727499999999971"/>
  </r>
  <r>
    <n v="3245"/>
    <x v="1610"/>
    <x v="3"/>
    <x v="96"/>
    <d v="2014-12-06T00:00:00"/>
    <x v="1"/>
    <x v="695"/>
    <s v="Sarah Jordon"/>
    <x v="0"/>
    <s v="United States"/>
    <s v="Grand Prairie"/>
    <x v="5"/>
    <n v="75051"/>
    <s v="Central"/>
    <s v="FUR-CH-10002602"/>
    <x v="0"/>
    <x v="1"/>
    <x v="288"/>
    <n v="317.05799999999999"/>
    <n v="3"/>
    <x v="4"/>
    <n v="-18.117599999999996"/>
  </r>
  <r>
    <n v="3246"/>
    <x v="1611"/>
    <x v="3"/>
    <x v="389"/>
    <d v="2014-12-13T00:00:00"/>
    <x v="0"/>
    <x v="130"/>
    <s v="Ben Peterman"/>
    <x v="1"/>
    <s v="United States"/>
    <s v="Seattle"/>
    <x v="4"/>
    <n v="98103"/>
    <s v="West"/>
    <s v="TEC-AC-10004510"/>
    <x v="2"/>
    <x v="11"/>
    <x v="944"/>
    <n v="49.08"/>
    <n v="3"/>
    <x v="0"/>
    <n v="4.9079999999999977"/>
  </r>
  <r>
    <n v="3247"/>
    <x v="1611"/>
    <x v="3"/>
    <x v="389"/>
    <d v="2014-12-13T00:00:00"/>
    <x v="0"/>
    <x v="130"/>
    <s v="Ben Peterman"/>
    <x v="1"/>
    <s v="United States"/>
    <s v="Seattle"/>
    <x v="4"/>
    <n v="98103"/>
    <s v="West"/>
    <s v="OFF-ST-10000060"/>
    <x v="1"/>
    <x v="4"/>
    <x v="387"/>
    <n v="324.90000000000003"/>
    <n v="5"/>
    <x v="0"/>
    <n v="38.988000000000014"/>
  </r>
  <r>
    <n v="3248"/>
    <x v="1611"/>
    <x v="3"/>
    <x v="389"/>
    <d v="2014-12-13T00:00:00"/>
    <x v="0"/>
    <x v="130"/>
    <s v="Ben Peterman"/>
    <x v="1"/>
    <s v="United States"/>
    <s v="Seattle"/>
    <x v="4"/>
    <n v="98103"/>
    <s v="West"/>
    <s v="OFF-AR-10000799"/>
    <x v="1"/>
    <x v="6"/>
    <x v="1493"/>
    <n v="18.240000000000002"/>
    <n v="3"/>
    <x v="0"/>
    <n v="5.2895999999999983"/>
  </r>
  <r>
    <n v="3249"/>
    <x v="1612"/>
    <x v="0"/>
    <x v="42"/>
    <d v="2013-09-22T00:00:00"/>
    <x v="1"/>
    <x v="319"/>
    <s v="Sanjit Jacobs"/>
    <x v="2"/>
    <s v="United States"/>
    <s v="Seattle"/>
    <x v="4"/>
    <n v="98103"/>
    <s v="West"/>
    <s v="FUR-CH-10004875"/>
    <x v="0"/>
    <x v="1"/>
    <x v="1436"/>
    <n v="113.88800000000002"/>
    <n v="2"/>
    <x v="2"/>
    <n v="9.9651999999999994"/>
  </r>
  <r>
    <n v="3250"/>
    <x v="1612"/>
    <x v="0"/>
    <x v="42"/>
    <d v="2013-09-22T00:00:00"/>
    <x v="1"/>
    <x v="319"/>
    <s v="Sanjit Jacobs"/>
    <x v="2"/>
    <s v="United States"/>
    <s v="Seattle"/>
    <x v="4"/>
    <n v="98103"/>
    <s v="West"/>
    <s v="TEC-PH-10002085"/>
    <x v="2"/>
    <x v="7"/>
    <x v="659"/>
    <n v="105.584"/>
    <n v="2"/>
    <x v="2"/>
    <n v="7.9188000000000045"/>
  </r>
  <r>
    <n v="3251"/>
    <x v="1613"/>
    <x v="0"/>
    <x v="443"/>
    <d v="2013-12-30T00:00:00"/>
    <x v="1"/>
    <x v="565"/>
    <s v="Matt Collister"/>
    <x v="1"/>
    <s v="United States"/>
    <s v="Grand Rapids"/>
    <x v="12"/>
    <n v="49505"/>
    <s v="Central"/>
    <s v="OFF-FA-10000992"/>
    <x v="1"/>
    <x v="13"/>
    <x v="1033"/>
    <n v="24.849999999999998"/>
    <n v="7"/>
    <x v="0"/>
    <n v="11.679499999999999"/>
  </r>
  <r>
    <n v="3252"/>
    <x v="1614"/>
    <x v="3"/>
    <x v="827"/>
    <d v="2014-04-20T00:00:00"/>
    <x v="2"/>
    <x v="696"/>
    <s v="Bruce Geld"/>
    <x v="0"/>
    <s v="United States"/>
    <s v="Philadelphia"/>
    <x v="9"/>
    <n v="19120"/>
    <s v="East"/>
    <s v="FUR-FU-10001473"/>
    <x v="0"/>
    <x v="5"/>
    <x v="1244"/>
    <n v="60.311999999999998"/>
    <n v="3"/>
    <x v="2"/>
    <n v="5.2773000000000003"/>
  </r>
  <r>
    <n v="3253"/>
    <x v="1615"/>
    <x v="3"/>
    <x v="855"/>
    <d v="2014-10-31T00:00:00"/>
    <x v="0"/>
    <x v="15"/>
    <s v="Matt Abelman"/>
    <x v="2"/>
    <s v="United States"/>
    <s v="Chicago"/>
    <x v="10"/>
    <n v="60610"/>
    <s v="Central"/>
    <s v="OFF-AR-10003045"/>
    <x v="1"/>
    <x v="6"/>
    <x v="420"/>
    <n v="7.0559999999999992"/>
    <n v="3"/>
    <x v="2"/>
    <n v="2.2050000000000001"/>
  </r>
  <r>
    <n v="3254"/>
    <x v="1615"/>
    <x v="3"/>
    <x v="855"/>
    <d v="2014-10-31T00:00:00"/>
    <x v="0"/>
    <x v="15"/>
    <s v="Matt Abelman"/>
    <x v="2"/>
    <s v="United States"/>
    <s v="Chicago"/>
    <x v="10"/>
    <n v="60610"/>
    <s v="Central"/>
    <s v="TEC-PH-10001536"/>
    <x v="2"/>
    <x v="7"/>
    <x v="1234"/>
    <n v="27.183999999999997"/>
    <n v="2"/>
    <x v="2"/>
    <n v="2.0387999999999984"/>
  </r>
  <r>
    <n v="3255"/>
    <x v="1616"/>
    <x v="0"/>
    <x v="630"/>
    <d v="2013-07-15T00:00:00"/>
    <x v="1"/>
    <x v="417"/>
    <s v="Chris Cortes"/>
    <x v="0"/>
    <s v="United States"/>
    <s v="Seattle"/>
    <x v="4"/>
    <n v="98105"/>
    <s v="West"/>
    <s v="TEC-PH-10001580"/>
    <x v="2"/>
    <x v="7"/>
    <x v="231"/>
    <n v="107.98399999999999"/>
    <n v="1"/>
    <x v="2"/>
    <n v="9.4485999999999954"/>
  </r>
  <r>
    <n v="3256"/>
    <x v="1616"/>
    <x v="0"/>
    <x v="630"/>
    <d v="2013-07-15T00:00:00"/>
    <x v="1"/>
    <x v="417"/>
    <s v="Chris Cortes"/>
    <x v="0"/>
    <s v="United States"/>
    <s v="Seattle"/>
    <x v="4"/>
    <n v="98105"/>
    <s v="West"/>
    <s v="OFF-BI-10004209"/>
    <x v="1"/>
    <x v="8"/>
    <x v="1206"/>
    <n v="19.295999999999999"/>
    <n v="3"/>
    <x v="2"/>
    <n v="6.0299999999999994"/>
  </r>
  <r>
    <n v="3257"/>
    <x v="1617"/>
    <x v="1"/>
    <x v="101"/>
    <d v="2012-08-14T00:00:00"/>
    <x v="1"/>
    <x v="19"/>
    <s v="Ruben Ausman"/>
    <x v="1"/>
    <s v="United States"/>
    <s v="Jacksonville"/>
    <x v="2"/>
    <n v="32216"/>
    <s v="South"/>
    <s v="OFF-LA-10001613"/>
    <x v="1"/>
    <x v="2"/>
    <x v="736"/>
    <n v="4.6079999999999997"/>
    <n v="2"/>
    <x v="2"/>
    <n v="1.6704000000000001"/>
  </r>
  <r>
    <n v="3258"/>
    <x v="1618"/>
    <x v="0"/>
    <x v="10"/>
    <d v="2013-12-15T00:00:00"/>
    <x v="0"/>
    <x v="460"/>
    <s v="Damala Kotsonis"/>
    <x v="1"/>
    <s v="United States"/>
    <s v="Franklin"/>
    <x v="18"/>
    <n v="37064"/>
    <s v="South"/>
    <s v="FUR-TA-10001676"/>
    <x v="0"/>
    <x v="3"/>
    <x v="957"/>
    <n v="79.97399999999999"/>
    <n v="3"/>
    <x v="10"/>
    <n v="-29.323800000000006"/>
  </r>
  <r>
    <n v="3259"/>
    <x v="1618"/>
    <x v="0"/>
    <x v="10"/>
    <d v="2013-12-15T00:00:00"/>
    <x v="0"/>
    <x v="460"/>
    <s v="Damala Kotsonis"/>
    <x v="1"/>
    <s v="United States"/>
    <s v="Franklin"/>
    <x v="18"/>
    <n v="37064"/>
    <s v="South"/>
    <s v="OFF-BI-10003712"/>
    <x v="1"/>
    <x v="8"/>
    <x v="689"/>
    <n v="2.9460000000000006"/>
    <n v="2"/>
    <x v="6"/>
    <n v="-2.0621999999999998"/>
  </r>
  <r>
    <n v="3260"/>
    <x v="1619"/>
    <x v="0"/>
    <x v="373"/>
    <d v="2013-11-18T00:00:00"/>
    <x v="1"/>
    <x v="697"/>
    <s v="Laurel Beltran"/>
    <x v="2"/>
    <s v="United States"/>
    <s v="Highland Park"/>
    <x v="10"/>
    <n v="60035"/>
    <s v="Central"/>
    <s v="OFF-BI-10000285"/>
    <x v="1"/>
    <x v="8"/>
    <x v="456"/>
    <n v="3.1359999999999992"/>
    <n v="2"/>
    <x v="3"/>
    <n v="-4.7040000000000006"/>
  </r>
  <r>
    <n v="3261"/>
    <x v="1620"/>
    <x v="2"/>
    <x v="687"/>
    <d v="2011-11-15T00:00:00"/>
    <x v="2"/>
    <x v="698"/>
    <s v="Candace McMahon"/>
    <x v="1"/>
    <s v="United States"/>
    <s v="Pasadena"/>
    <x v="5"/>
    <n v="77506"/>
    <s v="Central"/>
    <s v="OFF-PA-10004609"/>
    <x v="1"/>
    <x v="10"/>
    <x v="1494"/>
    <n v="20.736000000000004"/>
    <n v="4"/>
    <x v="2"/>
    <n v="7.2576000000000001"/>
  </r>
  <r>
    <n v="3262"/>
    <x v="1621"/>
    <x v="2"/>
    <x v="664"/>
    <d v="2011-11-19T00:00:00"/>
    <x v="2"/>
    <x v="131"/>
    <s v="Thomas Seio"/>
    <x v="1"/>
    <s v="United States"/>
    <s v="San Francisco"/>
    <x v="1"/>
    <n v="94109"/>
    <s v="West"/>
    <s v="TEC-AC-10001314"/>
    <x v="2"/>
    <x v="11"/>
    <x v="943"/>
    <n v="99.98"/>
    <n v="2"/>
    <x v="0"/>
    <n v="7.9983999999999895"/>
  </r>
  <r>
    <n v="3263"/>
    <x v="1621"/>
    <x v="2"/>
    <x v="664"/>
    <d v="2011-11-19T00:00:00"/>
    <x v="2"/>
    <x v="131"/>
    <s v="Thomas Seio"/>
    <x v="1"/>
    <s v="United States"/>
    <s v="San Francisco"/>
    <x v="1"/>
    <n v="94109"/>
    <s v="West"/>
    <s v="OFF-PA-10003395"/>
    <x v="1"/>
    <x v="10"/>
    <x v="650"/>
    <n v="733.94999999999993"/>
    <n v="7"/>
    <x v="0"/>
    <n v="352.29599999999999"/>
  </r>
  <r>
    <n v="3264"/>
    <x v="1621"/>
    <x v="2"/>
    <x v="664"/>
    <d v="2011-11-19T00:00:00"/>
    <x v="2"/>
    <x v="131"/>
    <s v="Thomas Seio"/>
    <x v="1"/>
    <s v="United States"/>
    <s v="San Francisco"/>
    <x v="1"/>
    <n v="94109"/>
    <s v="West"/>
    <s v="OFF-AP-10001242"/>
    <x v="1"/>
    <x v="9"/>
    <x v="1408"/>
    <n v="241.44"/>
    <n v="3"/>
    <x v="0"/>
    <n v="72.431999999999988"/>
  </r>
  <r>
    <n v="3265"/>
    <x v="1622"/>
    <x v="0"/>
    <x v="758"/>
    <d v="2013-03-09T00:00:00"/>
    <x v="0"/>
    <x v="575"/>
    <s v="Randy Ferguson"/>
    <x v="1"/>
    <s v="United States"/>
    <s v="Miami"/>
    <x v="2"/>
    <n v="33180"/>
    <s v="South"/>
    <s v="OFF-LA-10001641"/>
    <x v="1"/>
    <x v="2"/>
    <x v="1022"/>
    <n v="10.08"/>
    <n v="4"/>
    <x v="2"/>
    <n v="3.528"/>
  </r>
  <r>
    <n v="3266"/>
    <x v="1623"/>
    <x v="2"/>
    <x v="856"/>
    <d v="2011-10-15T00:00:00"/>
    <x v="1"/>
    <x v="535"/>
    <s v="Jill Fjeld"/>
    <x v="0"/>
    <s v="United States"/>
    <s v="Philadelphia"/>
    <x v="9"/>
    <n v="19120"/>
    <s v="East"/>
    <s v="OFF-ST-10003816"/>
    <x v="1"/>
    <x v="4"/>
    <x v="710"/>
    <n v="281.904"/>
    <n v="2"/>
    <x v="2"/>
    <n v="10.571399999999983"/>
  </r>
  <r>
    <n v="3267"/>
    <x v="1623"/>
    <x v="2"/>
    <x v="856"/>
    <d v="2011-10-15T00:00:00"/>
    <x v="1"/>
    <x v="535"/>
    <s v="Jill Fjeld"/>
    <x v="0"/>
    <s v="United States"/>
    <s v="Philadelphia"/>
    <x v="9"/>
    <n v="19120"/>
    <s v="East"/>
    <s v="OFF-EN-10002230"/>
    <x v="1"/>
    <x v="12"/>
    <x v="550"/>
    <n v="201.43200000000002"/>
    <n v="3"/>
    <x v="2"/>
    <n v="67.983299999999986"/>
  </r>
  <r>
    <n v="3268"/>
    <x v="1624"/>
    <x v="2"/>
    <x v="857"/>
    <d v="2011-05-29T00:00:00"/>
    <x v="1"/>
    <x v="699"/>
    <s v="Evan Henry"/>
    <x v="0"/>
    <s v="United States"/>
    <s v="Decatur"/>
    <x v="19"/>
    <n v="35601"/>
    <s v="South"/>
    <s v="TEC-PH-10002660"/>
    <x v="2"/>
    <x v="7"/>
    <x v="697"/>
    <n v="135.97999999999999"/>
    <n v="2"/>
    <x v="0"/>
    <n v="33.995000000000005"/>
  </r>
  <r>
    <n v="3269"/>
    <x v="1624"/>
    <x v="2"/>
    <x v="857"/>
    <d v="2011-05-29T00:00:00"/>
    <x v="1"/>
    <x v="699"/>
    <s v="Evan Henry"/>
    <x v="0"/>
    <s v="United States"/>
    <s v="Decatur"/>
    <x v="19"/>
    <n v="35601"/>
    <s v="South"/>
    <s v="TEC-PH-10003171"/>
    <x v="2"/>
    <x v="7"/>
    <x v="1495"/>
    <n v="44.95"/>
    <n v="1"/>
    <x v="0"/>
    <n v="12.585999999999999"/>
  </r>
  <r>
    <n v="3270"/>
    <x v="1625"/>
    <x v="2"/>
    <x v="858"/>
    <d v="2011-07-19T00:00:00"/>
    <x v="1"/>
    <x v="100"/>
    <s v="Victoria Wilson"/>
    <x v="1"/>
    <s v="United States"/>
    <s v="Sioux Falls"/>
    <x v="44"/>
    <n v="57103"/>
    <s v="Central"/>
    <s v="TEC-AC-10003709"/>
    <x v="2"/>
    <x v="11"/>
    <x v="1404"/>
    <n v="2.9699999999999998"/>
    <n v="3"/>
    <x v="0"/>
    <n v="1.3068000000000004"/>
  </r>
  <r>
    <n v="3271"/>
    <x v="1625"/>
    <x v="2"/>
    <x v="858"/>
    <d v="2011-07-19T00:00:00"/>
    <x v="1"/>
    <x v="100"/>
    <s v="Victoria Wilson"/>
    <x v="1"/>
    <s v="United States"/>
    <s v="Sioux Falls"/>
    <x v="44"/>
    <n v="57103"/>
    <s v="Central"/>
    <s v="OFF-FA-10000304"/>
    <x v="1"/>
    <x v="13"/>
    <x v="52"/>
    <n v="6.5400000000000009"/>
    <n v="3"/>
    <x v="0"/>
    <n v="2.6814000000000004"/>
  </r>
  <r>
    <n v="3272"/>
    <x v="1626"/>
    <x v="1"/>
    <x v="17"/>
    <d v="2012-12-29T00:00:00"/>
    <x v="0"/>
    <x v="634"/>
    <s v="Kean Nguyen"/>
    <x v="1"/>
    <s v="United States"/>
    <s v="Visalia"/>
    <x v="1"/>
    <n v="93277"/>
    <s v="West"/>
    <s v="TEC-AC-10003709"/>
    <x v="2"/>
    <x v="11"/>
    <x v="1404"/>
    <n v="7.92"/>
    <n v="8"/>
    <x v="0"/>
    <n v="3.4848000000000008"/>
  </r>
  <r>
    <n v="3273"/>
    <x v="1627"/>
    <x v="1"/>
    <x v="97"/>
    <d v="2012-02-16T00:00:00"/>
    <x v="1"/>
    <x v="695"/>
    <s v="Sarah Jordon"/>
    <x v="0"/>
    <s v="United States"/>
    <s v="Los Angeles"/>
    <x v="1"/>
    <n v="90049"/>
    <s v="West"/>
    <s v="FUR-CH-10002774"/>
    <x v="0"/>
    <x v="1"/>
    <x v="23"/>
    <n v="203.92"/>
    <n v="5"/>
    <x v="2"/>
    <n v="22.940999999999995"/>
  </r>
  <r>
    <n v="3274"/>
    <x v="1628"/>
    <x v="3"/>
    <x v="540"/>
    <d v="2014-05-13T00:00:00"/>
    <x v="1"/>
    <x v="390"/>
    <s v="Penelope Sewall"/>
    <x v="2"/>
    <s v="United States"/>
    <s v="Los Angeles"/>
    <x v="1"/>
    <n v="90032"/>
    <s v="West"/>
    <s v="TEC-CO-10001046"/>
    <x v="2"/>
    <x v="16"/>
    <x v="874"/>
    <n v="3359.9520000000002"/>
    <n v="6"/>
    <x v="2"/>
    <n v="1049.9849999999999"/>
  </r>
  <r>
    <n v="3275"/>
    <x v="1629"/>
    <x v="3"/>
    <x v="808"/>
    <d v="2014-11-07T00:00:00"/>
    <x v="1"/>
    <x v="366"/>
    <s v="Kalyca Meade"/>
    <x v="1"/>
    <s v="United States"/>
    <s v="Overland Park"/>
    <x v="41"/>
    <n v="66212"/>
    <s v="Central"/>
    <s v="OFF-FA-10003495"/>
    <x v="1"/>
    <x v="13"/>
    <x v="33"/>
    <n v="18.240000000000002"/>
    <n v="3"/>
    <x v="0"/>
    <n v="9.120000000000001"/>
  </r>
  <r>
    <n v="3276"/>
    <x v="1629"/>
    <x v="3"/>
    <x v="808"/>
    <d v="2014-11-07T00:00:00"/>
    <x v="1"/>
    <x v="366"/>
    <s v="Kalyca Meade"/>
    <x v="1"/>
    <s v="United States"/>
    <s v="Overland Park"/>
    <x v="41"/>
    <n v="66212"/>
    <s v="Central"/>
    <s v="OFF-AR-10004685"/>
    <x v="1"/>
    <x v="6"/>
    <x v="181"/>
    <n v="27.78"/>
    <n v="6"/>
    <x v="0"/>
    <n v="9.1673999999999989"/>
  </r>
  <r>
    <n v="3277"/>
    <x v="1630"/>
    <x v="2"/>
    <x v="267"/>
    <d v="2011-04-09T00:00:00"/>
    <x v="0"/>
    <x v="620"/>
    <s v="Greg Maxwell"/>
    <x v="1"/>
    <s v="United States"/>
    <s v="Alexandria"/>
    <x v="17"/>
    <n v="22304"/>
    <s v="South"/>
    <s v="OFF-AR-10004757"/>
    <x v="1"/>
    <x v="6"/>
    <x v="342"/>
    <n v="22.959999999999997"/>
    <n v="7"/>
    <x v="0"/>
    <n v="7.5767999999999986"/>
  </r>
  <r>
    <n v="3278"/>
    <x v="1630"/>
    <x v="2"/>
    <x v="267"/>
    <d v="2011-04-09T00:00:00"/>
    <x v="0"/>
    <x v="620"/>
    <s v="Greg Maxwell"/>
    <x v="1"/>
    <s v="United States"/>
    <s v="Alexandria"/>
    <x v="17"/>
    <n v="22304"/>
    <s v="South"/>
    <s v="TEC-PH-10001615"/>
    <x v="2"/>
    <x v="7"/>
    <x v="1108"/>
    <n v="28.99"/>
    <n v="1"/>
    <x v="0"/>
    <n v="8.4070999999999962"/>
  </r>
  <r>
    <n v="3279"/>
    <x v="1630"/>
    <x v="2"/>
    <x v="267"/>
    <d v="2011-04-09T00:00:00"/>
    <x v="0"/>
    <x v="620"/>
    <s v="Greg Maxwell"/>
    <x v="1"/>
    <s v="United States"/>
    <s v="Alexandria"/>
    <x v="17"/>
    <n v="22304"/>
    <s v="South"/>
    <s v="OFF-PA-10003349"/>
    <x v="1"/>
    <x v="10"/>
    <x v="218"/>
    <n v="12.96"/>
    <n v="2"/>
    <x v="0"/>
    <n v="6.3504000000000005"/>
  </r>
  <r>
    <n v="3280"/>
    <x v="1630"/>
    <x v="2"/>
    <x v="267"/>
    <d v="2011-04-09T00:00:00"/>
    <x v="0"/>
    <x v="620"/>
    <s v="Greg Maxwell"/>
    <x v="1"/>
    <s v="United States"/>
    <s v="Alexandria"/>
    <x v="17"/>
    <n v="22304"/>
    <s v="South"/>
    <s v="OFF-AR-10000127"/>
    <x v="1"/>
    <x v="6"/>
    <x v="1186"/>
    <n v="22.959999999999997"/>
    <n v="7"/>
    <x v="0"/>
    <n v="6.6583999999999968"/>
  </r>
  <r>
    <n v="3281"/>
    <x v="1630"/>
    <x v="2"/>
    <x v="267"/>
    <d v="2011-04-09T00:00:00"/>
    <x v="0"/>
    <x v="620"/>
    <s v="Greg Maxwell"/>
    <x v="1"/>
    <s v="United States"/>
    <s v="Alexandria"/>
    <x v="17"/>
    <n v="22304"/>
    <s v="South"/>
    <s v="OFF-SU-10002881"/>
    <x v="1"/>
    <x v="14"/>
    <x v="461"/>
    <n v="4164.0499999999993"/>
    <n v="5"/>
    <x v="0"/>
    <n v="83.281000000000063"/>
  </r>
  <r>
    <n v="3282"/>
    <x v="1631"/>
    <x v="2"/>
    <x v="328"/>
    <d v="2011-09-24T00:00:00"/>
    <x v="1"/>
    <x v="446"/>
    <s v="Kean Takahito"/>
    <x v="0"/>
    <s v="United States"/>
    <s v="Raleigh"/>
    <x v="3"/>
    <n v="27604"/>
    <s v="South"/>
    <s v="TEC-AC-10001109"/>
    <x v="2"/>
    <x v="11"/>
    <x v="998"/>
    <n v="47.984000000000002"/>
    <n v="2"/>
    <x v="2"/>
    <n v="13.195600000000001"/>
  </r>
  <r>
    <n v="3283"/>
    <x v="1631"/>
    <x v="2"/>
    <x v="328"/>
    <d v="2011-09-24T00:00:00"/>
    <x v="1"/>
    <x v="446"/>
    <s v="Kean Takahito"/>
    <x v="0"/>
    <s v="United States"/>
    <s v="Raleigh"/>
    <x v="3"/>
    <n v="27604"/>
    <s v="South"/>
    <s v="OFF-PA-10000682"/>
    <x v="1"/>
    <x v="10"/>
    <x v="859"/>
    <n v="4.6240000000000006"/>
    <n v="1"/>
    <x v="2"/>
    <n v="1.6762000000000001"/>
  </r>
  <r>
    <n v="3284"/>
    <x v="1632"/>
    <x v="2"/>
    <x v="587"/>
    <d v="2011-10-06T00:00:00"/>
    <x v="1"/>
    <x v="186"/>
    <s v="Maya Herman"/>
    <x v="1"/>
    <s v="United States"/>
    <s v="New York City"/>
    <x v="15"/>
    <n v="10035"/>
    <s v="East"/>
    <s v="FUR-FU-10000221"/>
    <x v="0"/>
    <x v="5"/>
    <x v="529"/>
    <n v="15.24"/>
    <n v="3"/>
    <x v="0"/>
    <n v="5.1815999999999995"/>
  </r>
  <r>
    <n v="3285"/>
    <x v="1633"/>
    <x v="2"/>
    <x v="171"/>
    <d v="2011-09-17T00:00:00"/>
    <x v="1"/>
    <x v="314"/>
    <s v="Art Foster"/>
    <x v="0"/>
    <s v="United States"/>
    <s v="Fairfield"/>
    <x v="24"/>
    <n v="45014"/>
    <s v="East"/>
    <s v="OFF-BI-10002429"/>
    <x v="1"/>
    <x v="8"/>
    <x v="467"/>
    <n v="63.924000000000007"/>
    <n v="7"/>
    <x v="6"/>
    <n v="-46.877600000000001"/>
  </r>
  <r>
    <n v="3286"/>
    <x v="1634"/>
    <x v="3"/>
    <x v="297"/>
    <d v="2014-02-26T00:00:00"/>
    <x v="1"/>
    <x v="655"/>
    <s v="Julie Prescott"/>
    <x v="2"/>
    <s v="United States"/>
    <s v="Muskogee"/>
    <x v="26"/>
    <n v="74403"/>
    <s v="Central"/>
    <s v="OFF-AR-10002375"/>
    <x v="1"/>
    <x v="6"/>
    <x v="823"/>
    <n v="6.56"/>
    <n v="2"/>
    <x v="0"/>
    <n v="1.9023999999999992"/>
  </r>
  <r>
    <n v="3287"/>
    <x v="1634"/>
    <x v="3"/>
    <x v="297"/>
    <d v="2014-02-26T00:00:00"/>
    <x v="1"/>
    <x v="655"/>
    <s v="Julie Prescott"/>
    <x v="2"/>
    <s v="United States"/>
    <s v="Muskogee"/>
    <x v="26"/>
    <n v="74403"/>
    <s v="Central"/>
    <s v="OFF-AP-10000595"/>
    <x v="1"/>
    <x v="9"/>
    <x v="1496"/>
    <n v="13.11"/>
    <n v="3"/>
    <x v="0"/>
    <n v="3.4086000000000003"/>
  </r>
  <r>
    <n v="3288"/>
    <x v="1635"/>
    <x v="1"/>
    <x v="350"/>
    <d v="2012-12-15T00:00:00"/>
    <x v="2"/>
    <x v="361"/>
    <s v="Rob Dowd"/>
    <x v="0"/>
    <s v="United States"/>
    <s v="Temecula"/>
    <x v="1"/>
    <n v="92592"/>
    <s v="West"/>
    <s v="TEC-PH-10001530"/>
    <x v="2"/>
    <x v="7"/>
    <x v="752"/>
    <n v="494.37600000000009"/>
    <n v="3"/>
    <x v="2"/>
    <n v="49.437599999999975"/>
  </r>
  <r>
    <n v="3289"/>
    <x v="1635"/>
    <x v="1"/>
    <x v="350"/>
    <d v="2012-12-15T00:00:00"/>
    <x v="2"/>
    <x v="361"/>
    <s v="Rob Dowd"/>
    <x v="0"/>
    <s v="United States"/>
    <s v="Temecula"/>
    <x v="1"/>
    <n v="92592"/>
    <s v="West"/>
    <s v="OFF-BI-10000050"/>
    <x v="1"/>
    <x v="8"/>
    <x v="343"/>
    <n v="29.2"/>
    <n v="5"/>
    <x v="2"/>
    <n v="9.8549999999999969"/>
  </r>
  <r>
    <n v="3290"/>
    <x v="1635"/>
    <x v="1"/>
    <x v="350"/>
    <d v="2012-12-15T00:00:00"/>
    <x v="2"/>
    <x v="361"/>
    <s v="Rob Dowd"/>
    <x v="0"/>
    <s v="United States"/>
    <s v="Temecula"/>
    <x v="1"/>
    <n v="92592"/>
    <s v="West"/>
    <s v="TEC-AC-10001552"/>
    <x v="2"/>
    <x v="11"/>
    <x v="100"/>
    <n v="248.85000000000002"/>
    <n v="5"/>
    <x v="0"/>
    <n v="27.373499999999993"/>
  </r>
  <r>
    <n v="3291"/>
    <x v="1635"/>
    <x v="1"/>
    <x v="350"/>
    <d v="2012-12-15T00:00:00"/>
    <x v="2"/>
    <x v="361"/>
    <s v="Rob Dowd"/>
    <x v="0"/>
    <s v="United States"/>
    <s v="Temecula"/>
    <x v="1"/>
    <n v="92592"/>
    <s v="West"/>
    <s v="TEC-AC-10003399"/>
    <x v="2"/>
    <x v="11"/>
    <x v="1497"/>
    <n v="36.24"/>
    <n v="1"/>
    <x v="0"/>
    <n v="15.220800000000001"/>
  </r>
  <r>
    <n v="3292"/>
    <x v="1636"/>
    <x v="0"/>
    <x v="859"/>
    <d v="2013-11-05T00:00:00"/>
    <x v="1"/>
    <x v="639"/>
    <s v="Jason Fortune-"/>
    <x v="0"/>
    <s v="United States"/>
    <s v="Sterling Heights"/>
    <x v="12"/>
    <n v="48310"/>
    <s v="Central"/>
    <s v="OFF-AR-10004078"/>
    <x v="1"/>
    <x v="6"/>
    <x v="507"/>
    <n v="11.68"/>
    <n v="2"/>
    <x v="0"/>
    <n v="3.5039999999999996"/>
  </r>
  <r>
    <n v="3293"/>
    <x v="1637"/>
    <x v="2"/>
    <x v="58"/>
    <d v="2011-12-30T00:00:00"/>
    <x v="1"/>
    <x v="242"/>
    <s v="Clytie Kelty"/>
    <x v="0"/>
    <s v="United States"/>
    <s v="San Diego"/>
    <x v="1"/>
    <n v="92024"/>
    <s v="West"/>
    <s v="OFF-SU-10002189"/>
    <x v="1"/>
    <x v="14"/>
    <x v="167"/>
    <n v="11.91"/>
    <n v="3"/>
    <x v="0"/>
    <n v="0.11909999999999954"/>
  </r>
  <r>
    <n v="3294"/>
    <x v="1637"/>
    <x v="2"/>
    <x v="58"/>
    <d v="2011-12-30T00:00:00"/>
    <x v="1"/>
    <x v="242"/>
    <s v="Clytie Kelty"/>
    <x v="0"/>
    <s v="United States"/>
    <s v="San Diego"/>
    <x v="1"/>
    <n v="92024"/>
    <s v="West"/>
    <s v="FUR-FU-10001852"/>
    <x v="0"/>
    <x v="5"/>
    <x v="837"/>
    <n v="3.48"/>
    <n v="2"/>
    <x v="0"/>
    <n v="1.1135999999999999"/>
  </r>
  <r>
    <n v="3295"/>
    <x v="1638"/>
    <x v="2"/>
    <x v="860"/>
    <d v="2011-08-18T00:00:00"/>
    <x v="2"/>
    <x v="168"/>
    <s v="Keith Herrera"/>
    <x v="0"/>
    <s v="United States"/>
    <s v="Dallas"/>
    <x v="5"/>
    <n v="75081"/>
    <s v="Central"/>
    <s v="OFF-BI-10003638"/>
    <x v="1"/>
    <x v="8"/>
    <x v="607"/>
    <n v="30.959999999999994"/>
    <n v="8"/>
    <x v="3"/>
    <n v="-52.632000000000019"/>
  </r>
  <r>
    <n v="3296"/>
    <x v="1639"/>
    <x v="3"/>
    <x v="172"/>
    <d v="2014-10-04T00:00:00"/>
    <x v="2"/>
    <x v="475"/>
    <s v="Corinna Mitchell"/>
    <x v="2"/>
    <s v="United States"/>
    <s v="New York City"/>
    <x v="15"/>
    <n v="10035"/>
    <s v="East"/>
    <s v="TEC-MA-10002428"/>
    <x v="2"/>
    <x v="15"/>
    <x v="1498"/>
    <n v="1704.89"/>
    <n v="11"/>
    <x v="0"/>
    <n v="767.20049999999992"/>
  </r>
  <r>
    <n v="3297"/>
    <x v="1640"/>
    <x v="1"/>
    <x v="293"/>
    <d v="2012-05-30T00:00:00"/>
    <x v="1"/>
    <x v="12"/>
    <s v="Emily Burns"/>
    <x v="0"/>
    <s v="United States"/>
    <s v="Phoenix"/>
    <x v="16"/>
    <n v="85023"/>
    <s v="West"/>
    <s v="OFF-BI-10001036"/>
    <x v="1"/>
    <x v="8"/>
    <x v="618"/>
    <n v="19.194000000000003"/>
    <n v="7"/>
    <x v="6"/>
    <n v="-12.795999999999999"/>
  </r>
  <r>
    <n v="3298"/>
    <x v="1640"/>
    <x v="1"/>
    <x v="293"/>
    <d v="2012-05-30T00:00:00"/>
    <x v="1"/>
    <x v="12"/>
    <s v="Emily Burns"/>
    <x v="0"/>
    <s v="United States"/>
    <s v="Phoenix"/>
    <x v="16"/>
    <n v="85023"/>
    <s v="West"/>
    <s v="OFF-AP-10004708"/>
    <x v="1"/>
    <x v="9"/>
    <x v="508"/>
    <n v="121.79200000000002"/>
    <n v="4"/>
    <x v="2"/>
    <n v="13.701599999999988"/>
  </r>
  <r>
    <n v="3299"/>
    <x v="1641"/>
    <x v="3"/>
    <x v="673"/>
    <d v="2014-11-17T00:00:00"/>
    <x v="3"/>
    <x v="360"/>
    <s v="Mitch Willingham"/>
    <x v="1"/>
    <s v="United States"/>
    <s v="San Francisco"/>
    <x v="1"/>
    <n v="94122"/>
    <s v="West"/>
    <s v="TEC-MA-10000488"/>
    <x v="2"/>
    <x v="15"/>
    <x v="1129"/>
    <n v="1919.9760000000001"/>
    <n v="3"/>
    <x v="2"/>
    <n v="215.99729999999977"/>
  </r>
  <r>
    <n v="3300"/>
    <x v="1642"/>
    <x v="2"/>
    <x v="728"/>
    <d v="2011-11-22T00:00:00"/>
    <x v="1"/>
    <x v="229"/>
    <s v="Carlos Soltero"/>
    <x v="0"/>
    <s v="United States"/>
    <s v="Philadelphia"/>
    <x v="9"/>
    <n v="19140"/>
    <s v="East"/>
    <s v="OFF-BI-10003656"/>
    <x v="1"/>
    <x v="8"/>
    <x v="13"/>
    <n v="50.997000000000007"/>
    <n v="1"/>
    <x v="6"/>
    <n v="-40.797600000000003"/>
  </r>
  <r>
    <n v="3301"/>
    <x v="1642"/>
    <x v="2"/>
    <x v="728"/>
    <d v="2011-11-22T00:00:00"/>
    <x v="1"/>
    <x v="229"/>
    <s v="Carlos Soltero"/>
    <x v="0"/>
    <s v="United States"/>
    <s v="Philadelphia"/>
    <x v="9"/>
    <n v="19140"/>
    <s v="East"/>
    <s v="OFF-ST-10003656"/>
    <x v="1"/>
    <x v="4"/>
    <x v="82"/>
    <n v="76.792000000000002"/>
    <n v="1"/>
    <x v="2"/>
    <n v="-16.318300000000001"/>
  </r>
  <r>
    <n v="3302"/>
    <x v="1642"/>
    <x v="2"/>
    <x v="728"/>
    <d v="2011-11-22T00:00:00"/>
    <x v="1"/>
    <x v="229"/>
    <s v="Carlos Soltero"/>
    <x v="0"/>
    <s v="United States"/>
    <s v="Philadelphia"/>
    <x v="9"/>
    <n v="19140"/>
    <s v="East"/>
    <s v="TEC-PH-10001128"/>
    <x v="2"/>
    <x v="7"/>
    <x v="1499"/>
    <n v="539.96399999999994"/>
    <n v="6"/>
    <x v="10"/>
    <n v="-107.99280000000002"/>
  </r>
  <r>
    <n v="3303"/>
    <x v="1642"/>
    <x v="2"/>
    <x v="728"/>
    <d v="2011-11-22T00:00:00"/>
    <x v="1"/>
    <x v="229"/>
    <s v="Carlos Soltero"/>
    <x v="0"/>
    <s v="United States"/>
    <s v="Philadelphia"/>
    <x v="9"/>
    <n v="19140"/>
    <s v="East"/>
    <s v="FUR-FU-10001473"/>
    <x v="0"/>
    <x v="5"/>
    <x v="1244"/>
    <n v="60.311999999999998"/>
    <n v="3"/>
    <x v="2"/>
    <n v="5.2773000000000003"/>
  </r>
  <r>
    <n v="3304"/>
    <x v="1642"/>
    <x v="2"/>
    <x v="728"/>
    <d v="2011-11-22T00:00:00"/>
    <x v="1"/>
    <x v="229"/>
    <s v="Carlos Soltero"/>
    <x v="0"/>
    <s v="United States"/>
    <s v="Philadelphia"/>
    <x v="9"/>
    <n v="19140"/>
    <s v="East"/>
    <s v="OFF-BI-10004656"/>
    <x v="1"/>
    <x v="8"/>
    <x v="855"/>
    <n v="1.9440000000000004"/>
    <n v="3"/>
    <x v="6"/>
    <n v="-1.4255999999999998"/>
  </r>
  <r>
    <n v="3305"/>
    <x v="1643"/>
    <x v="2"/>
    <x v="125"/>
    <d v="2012-01-01T00:00:00"/>
    <x v="0"/>
    <x v="407"/>
    <s v="Stefania Perrino"/>
    <x v="1"/>
    <s v="United States"/>
    <s v="Laredo"/>
    <x v="5"/>
    <n v="78041"/>
    <s v="Central"/>
    <s v="OFF-EN-10004955"/>
    <x v="1"/>
    <x v="12"/>
    <x v="881"/>
    <n v="12.984000000000002"/>
    <n v="3"/>
    <x v="2"/>
    <n v="4.7066999999999997"/>
  </r>
  <r>
    <n v="3306"/>
    <x v="1643"/>
    <x v="2"/>
    <x v="125"/>
    <d v="2012-01-01T00:00:00"/>
    <x v="0"/>
    <x v="407"/>
    <s v="Stefania Perrino"/>
    <x v="1"/>
    <s v="United States"/>
    <s v="Laredo"/>
    <x v="5"/>
    <n v="78041"/>
    <s v="Central"/>
    <s v="TEC-PH-10002468"/>
    <x v="2"/>
    <x v="7"/>
    <x v="1210"/>
    <n v="217.58400000000003"/>
    <n v="2"/>
    <x v="2"/>
    <n v="19.03860000000001"/>
  </r>
  <r>
    <n v="3307"/>
    <x v="1643"/>
    <x v="2"/>
    <x v="125"/>
    <d v="2012-01-01T00:00:00"/>
    <x v="0"/>
    <x v="407"/>
    <s v="Stefania Perrino"/>
    <x v="1"/>
    <s v="United States"/>
    <s v="Laredo"/>
    <x v="5"/>
    <n v="78041"/>
    <s v="Central"/>
    <s v="TEC-PH-10000576"/>
    <x v="2"/>
    <x v="7"/>
    <x v="807"/>
    <n v="328.77600000000007"/>
    <n v="3"/>
    <x v="2"/>
    <n v="28.767899999999997"/>
  </r>
  <r>
    <n v="3308"/>
    <x v="1643"/>
    <x v="2"/>
    <x v="125"/>
    <d v="2012-01-01T00:00:00"/>
    <x v="0"/>
    <x v="407"/>
    <s v="Stefania Perrino"/>
    <x v="1"/>
    <s v="United States"/>
    <s v="Laredo"/>
    <x v="5"/>
    <n v="78041"/>
    <s v="Central"/>
    <s v="OFF-BI-10002160"/>
    <x v="1"/>
    <x v="8"/>
    <x v="312"/>
    <n v="2.2859999999999996"/>
    <n v="3"/>
    <x v="3"/>
    <n v="-3.6576000000000004"/>
  </r>
  <r>
    <n v="3309"/>
    <x v="1643"/>
    <x v="2"/>
    <x v="125"/>
    <d v="2012-01-01T00:00:00"/>
    <x v="0"/>
    <x v="407"/>
    <s v="Stefania Perrino"/>
    <x v="1"/>
    <s v="United States"/>
    <s v="Laredo"/>
    <x v="5"/>
    <n v="78041"/>
    <s v="Central"/>
    <s v="TEC-AC-10003628"/>
    <x v="2"/>
    <x v="11"/>
    <x v="244"/>
    <n v="47.984000000000002"/>
    <n v="2"/>
    <x v="2"/>
    <n v="14.395200000000004"/>
  </r>
  <r>
    <n v="3310"/>
    <x v="1644"/>
    <x v="1"/>
    <x v="599"/>
    <d v="2012-11-11T00:00:00"/>
    <x v="1"/>
    <x v="265"/>
    <s v="Grant Thornton"/>
    <x v="1"/>
    <s v="United States"/>
    <s v="New York City"/>
    <x v="15"/>
    <n v="10009"/>
    <s v="East"/>
    <s v="OFF-BI-10001116"/>
    <x v="1"/>
    <x v="8"/>
    <x v="1066"/>
    <n v="25.344000000000001"/>
    <n v="6"/>
    <x v="2"/>
    <n v="8.8704000000000018"/>
  </r>
  <r>
    <n v="3311"/>
    <x v="1645"/>
    <x v="0"/>
    <x v="42"/>
    <d v="2013-09-23T00:00:00"/>
    <x v="1"/>
    <x v="560"/>
    <s v="Luke Weiss"/>
    <x v="0"/>
    <s v="United States"/>
    <s v="New York City"/>
    <x v="15"/>
    <n v="10035"/>
    <s v="East"/>
    <s v="OFF-BI-10002026"/>
    <x v="1"/>
    <x v="8"/>
    <x v="903"/>
    <n v="232.40000000000003"/>
    <n v="5"/>
    <x v="2"/>
    <n v="78.434999999999988"/>
  </r>
  <r>
    <n v="3312"/>
    <x v="1646"/>
    <x v="0"/>
    <x v="231"/>
    <d v="2013-03-26T00:00:00"/>
    <x v="0"/>
    <x v="692"/>
    <s v="Aaron Hawkins"/>
    <x v="1"/>
    <s v="United States"/>
    <s v="Gulfport"/>
    <x v="35"/>
    <n v="39503"/>
    <s v="South"/>
    <s v="FUR-FU-10003691"/>
    <x v="0"/>
    <x v="5"/>
    <x v="877"/>
    <n v="86.45"/>
    <n v="7"/>
    <x v="0"/>
    <n v="38.038000000000004"/>
  </r>
  <r>
    <n v="3313"/>
    <x v="1647"/>
    <x v="2"/>
    <x v="127"/>
    <d v="2011-10-01T00:00:00"/>
    <x v="1"/>
    <x v="513"/>
    <s v="Thea Hendricks"/>
    <x v="0"/>
    <s v="United States"/>
    <s v="San Diego"/>
    <x v="1"/>
    <n v="92037"/>
    <s v="West"/>
    <s v="FUR-CH-10002602"/>
    <x v="0"/>
    <x v="1"/>
    <x v="288"/>
    <n v="603.91999999999996"/>
    <n v="5"/>
    <x v="2"/>
    <n v="45.294000000000011"/>
  </r>
  <r>
    <n v="3314"/>
    <x v="1647"/>
    <x v="2"/>
    <x v="127"/>
    <d v="2011-10-01T00:00:00"/>
    <x v="1"/>
    <x v="513"/>
    <s v="Thea Hendricks"/>
    <x v="0"/>
    <s v="United States"/>
    <s v="San Diego"/>
    <x v="1"/>
    <n v="92037"/>
    <s v="West"/>
    <s v="OFF-PA-10000675"/>
    <x v="1"/>
    <x v="10"/>
    <x v="1106"/>
    <n v="81.98"/>
    <n v="2"/>
    <x v="0"/>
    <n v="40.170200000000001"/>
  </r>
  <r>
    <n v="3315"/>
    <x v="1648"/>
    <x v="3"/>
    <x v="165"/>
    <d v="2014-12-29T00:00:00"/>
    <x v="1"/>
    <x v="643"/>
    <s v="Hunter Glantz"/>
    <x v="0"/>
    <s v="United States"/>
    <s v="Oceanside"/>
    <x v="15"/>
    <n v="11572"/>
    <s v="East"/>
    <s v="FUR-CH-10002602"/>
    <x v="0"/>
    <x v="1"/>
    <x v="288"/>
    <n v="271.76400000000001"/>
    <n v="2"/>
    <x v="9"/>
    <n v="48.313600000000008"/>
  </r>
  <r>
    <n v="3316"/>
    <x v="1648"/>
    <x v="3"/>
    <x v="165"/>
    <d v="2014-12-29T00:00:00"/>
    <x v="1"/>
    <x v="643"/>
    <s v="Hunter Glantz"/>
    <x v="0"/>
    <s v="United States"/>
    <s v="Oceanside"/>
    <x v="15"/>
    <n v="11572"/>
    <s v="East"/>
    <s v="OFF-BI-10001900"/>
    <x v="1"/>
    <x v="8"/>
    <x v="1099"/>
    <n v="14.376000000000001"/>
    <n v="3"/>
    <x v="2"/>
    <n v="4.8518999999999997"/>
  </r>
  <r>
    <n v="3317"/>
    <x v="1649"/>
    <x v="3"/>
    <x v="468"/>
    <d v="2014-11-16T00:00:00"/>
    <x v="0"/>
    <x v="494"/>
    <s v="Edward Becker"/>
    <x v="1"/>
    <s v="United States"/>
    <s v="Round Rock"/>
    <x v="5"/>
    <n v="78664"/>
    <s v="Central"/>
    <s v="FUR-FU-10001468"/>
    <x v="0"/>
    <x v="5"/>
    <x v="1280"/>
    <n v="341.96"/>
    <n v="5"/>
    <x v="7"/>
    <n v="-427.45000000000005"/>
  </r>
  <r>
    <n v="3318"/>
    <x v="1650"/>
    <x v="1"/>
    <x v="861"/>
    <d v="2012-09-15T00:00:00"/>
    <x v="1"/>
    <x v="56"/>
    <s v="Steven Cartwright"/>
    <x v="0"/>
    <s v="United States"/>
    <s v="Redlands"/>
    <x v="1"/>
    <n v="92374"/>
    <s v="West"/>
    <s v="OFF-AR-10004648"/>
    <x v="1"/>
    <x v="6"/>
    <x v="620"/>
    <n v="181.35"/>
    <n v="9"/>
    <x v="0"/>
    <n v="48.964500000000001"/>
  </r>
  <r>
    <n v="3319"/>
    <x v="1650"/>
    <x v="1"/>
    <x v="861"/>
    <d v="2012-09-15T00:00:00"/>
    <x v="1"/>
    <x v="56"/>
    <s v="Steven Cartwright"/>
    <x v="0"/>
    <s v="United States"/>
    <s v="Redlands"/>
    <x v="1"/>
    <n v="92374"/>
    <s v="West"/>
    <s v="OFF-LA-10003190"/>
    <x v="1"/>
    <x v="2"/>
    <x v="1163"/>
    <n v="8.64"/>
    <n v="3"/>
    <x v="0"/>
    <n v="4.2336"/>
  </r>
  <r>
    <n v="3320"/>
    <x v="1651"/>
    <x v="2"/>
    <x v="414"/>
    <d v="2011-12-25T00:00:00"/>
    <x v="1"/>
    <x v="700"/>
    <s v="Tony Sayre"/>
    <x v="0"/>
    <s v="United States"/>
    <s v="Columbia"/>
    <x v="18"/>
    <n v="38401"/>
    <s v="South"/>
    <s v="OFF-AP-10004868"/>
    <x v="1"/>
    <x v="9"/>
    <x v="1018"/>
    <n v="43.512"/>
    <n v="7"/>
    <x v="2"/>
    <n v="3.8073000000000015"/>
  </r>
  <r>
    <n v="3321"/>
    <x v="1651"/>
    <x v="2"/>
    <x v="414"/>
    <d v="2011-12-25T00:00:00"/>
    <x v="1"/>
    <x v="700"/>
    <s v="Tony Sayre"/>
    <x v="0"/>
    <s v="United States"/>
    <s v="Columbia"/>
    <x v="18"/>
    <n v="38401"/>
    <s v="South"/>
    <s v="FUR-CH-10004287"/>
    <x v="0"/>
    <x v="1"/>
    <x v="156"/>
    <n v="662.88"/>
    <n v="3"/>
    <x v="2"/>
    <n v="74.573999999999955"/>
  </r>
  <r>
    <n v="3322"/>
    <x v="1651"/>
    <x v="2"/>
    <x v="414"/>
    <d v="2011-12-25T00:00:00"/>
    <x v="1"/>
    <x v="700"/>
    <s v="Tony Sayre"/>
    <x v="0"/>
    <s v="United States"/>
    <s v="Columbia"/>
    <x v="18"/>
    <n v="38401"/>
    <s v="South"/>
    <s v="OFF-PA-10002689"/>
    <x v="1"/>
    <x v="10"/>
    <x v="1057"/>
    <n v="25.920000000000005"/>
    <n v="5"/>
    <x v="2"/>
    <n v="9.0719999999999992"/>
  </r>
  <r>
    <n v="3323"/>
    <x v="1652"/>
    <x v="1"/>
    <x v="862"/>
    <d v="2012-07-27T00:00:00"/>
    <x v="1"/>
    <x v="274"/>
    <s v="Tracy Hopkins"/>
    <x v="2"/>
    <s v="United States"/>
    <s v="New York City"/>
    <x v="15"/>
    <n v="10009"/>
    <s v="East"/>
    <s v="OFF-AP-10002892"/>
    <x v="1"/>
    <x v="9"/>
    <x v="9"/>
    <n v="68.94"/>
    <n v="3"/>
    <x v="0"/>
    <n v="20.681999999999995"/>
  </r>
  <r>
    <n v="3324"/>
    <x v="1652"/>
    <x v="1"/>
    <x v="862"/>
    <d v="2012-07-27T00:00:00"/>
    <x v="1"/>
    <x v="274"/>
    <s v="Tracy Hopkins"/>
    <x v="2"/>
    <s v="United States"/>
    <s v="New York City"/>
    <x v="15"/>
    <n v="10009"/>
    <s v="East"/>
    <s v="FUR-FU-10002253"/>
    <x v="0"/>
    <x v="5"/>
    <x v="587"/>
    <n v="128.82"/>
    <n v="3"/>
    <x v="0"/>
    <n v="50.239800000000002"/>
  </r>
  <r>
    <n v="3325"/>
    <x v="1653"/>
    <x v="2"/>
    <x v="7"/>
    <d v="2011-11-15T00:00:00"/>
    <x v="1"/>
    <x v="30"/>
    <s v="Karen Daniels"/>
    <x v="0"/>
    <s v="United States"/>
    <s v="Houston"/>
    <x v="5"/>
    <n v="77095"/>
    <s v="Central"/>
    <s v="OFF-BI-10001359"/>
    <x v="1"/>
    <x v="8"/>
    <x v="1153"/>
    <n v="896.98999999999978"/>
    <n v="5"/>
    <x v="3"/>
    <n v="-1480.0335000000009"/>
  </r>
  <r>
    <n v="3326"/>
    <x v="1653"/>
    <x v="2"/>
    <x v="7"/>
    <d v="2011-11-15T00:00:00"/>
    <x v="1"/>
    <x v="30"/>
    <s v="Karen Daniels"/>
    <x v="0"/>
    <s v="United States"/>
    <s v="Houston"/>
    <x v="5"/>
    <n v="77095"/>
    <s v="Central"/>
    <s v="OFF-BI-10001267"/>
    <x v="1"/>
    <x v="8"/>
    <x v="1466"/>
    <n v="1.2339999999999998"/>
    <n v="1"/>
    <x v="3"/>
    <n v="-1.9744000000000002"/>
  </r>
  <r>
    <n v="3327"/>
    <x v="1653"/>
    <x v="2"/>
    <x v="7"/>
    <d v="2011-11-15T00:00:00"/>
    <x v="1"/>
    <x v="30"/>
    <s v="Karen Daniels"/>
    <x v="0"/>
    <s v="United States"/>
    <s v="Houston"/>
    <x v="5"/>
    <n v="77095"/>
    <s v="Central"/>
    <s v="OFF-AR-10003582"/>
    <x v="1"/>
    <x v="6"/>
    <x v="1451"/>
    <n v="67.56"/>
    <n v="3"/>
    <x v="2"/>
    <n v="6.7560000000000038"/>
  </r>
  <r>
    <n v="3328"/>
    <x v="1653"/>
    <x v="2"/>
    <x v="7"/>
    <d v="2011-11-15T00:00:00"/>
    <x v="1"/>
    <x v="30"/>
    <s v="Karen Daniels"/>
    <x v="0"/>
    <s v="United States"/>
    <s v="Houston"/>
    <x v="5"/>
    <n v="77095"/>
    <s v="Central"/>
    <s v="OFF-PA-10003724"/>
    <x v="1"/>
    <x v="10"/>
    <x v="357"/>
    <n v="21.720000000000002"/>
    <n v="5"/>
    <x v="2"/>
    <n v="7.8734999999999991"/>
  </r>
  <r>
    <n v="3329"/>
    <x v="1653"/>
    <x v="2"/>
    <x v="7"/>
    <d v="2011-11-15T00:00:00"/>
    <x v="1"/>
    <x v="30"/>
    <s v="Karen Daniels"/>
    <x v="0"/>
    <s v="United States"/>
    <s v="Houston"/>
    <x v="5"/>
    <n v="77095"/>
    <s v="Central"/>
    <s v="OFF-PA-10001033"/>
    <x v="1"/>
    <x v="10"/>
    <x v="1500"/>
    <n v="262.33600000000001"/>
    <n v="8"/>
    <x v="2"/>
    <n v="95.096800000000002"/>
  </r>
  <r>
    <n v="3330"/>
    <x v="1653"/>
    <x v="2"/>
    <x v="7"/>
    <d v="2011-11-15T00:00:00"/>
    <x v="1"/>
    <x v="30"/>
    <s v="Karen Daniels"/>
    <x v="0"/>
    <s v="United States"/>
    <s v="Houston"/>
    <x v="5"/>
    <n v="77095"/>
    <s v="Central"/>
    <s v="TEC-PH-10003505"/>
    <x v="2"/>
    <x v="7"/>
    <x v="901"/>
    <n v="148.47999999999999"/>
    <n v="2"/>
    <x v="2"/>
    <n v="16.703999999999986"/>
  </r>
  <r>
    <n v="3331"/>
    <x v="1653"/>
    <x v="2"/>
    <x v="7"/>
    <d v="2011-11-15T00:00:00"/>
    <x v="1"/>
    <x v="30"/>
    <s v="Karen Daniels"/>
    <x v="0"/>
    <s v="United States"/>
    <s v="Houston"/>
    <x v="5"/>
    <n v="77095"/>
    <s v="Central"/>
    <s v="TEC-PH-10004959"/>
    <x v="2"/>
    <x v="7"/>
    <x v="1139"/>
    <n v="241.17599999999999"/>
    <n v="3"/>
    <x v="2"/>
    <n v="15.07350000000001"/>
  </r>
  <r>
    <n v="3332"/>
    <x v="1654"/>
    <x v="3"/>
    <x v="817"/>
    <d v="2014-12-21T00:00:00"/>
    <x v="1"/>
    <x v="39"/>
    <s v="Gary Mitchum"/>
    <x v="2"/>
    <s v="United States"/>
    <s v="Chicago"/>
    <x v="10"/>
    <n v="60653"/>
    <s v="Central"/>
    <s v="TEC-AC-10000474"/>
    <x v="2"/>
    <x v="11"/>
    <x v="1501"/>
    <n v="227.976"/>
    <n v="3"/>
    <x v="2"/>
    <n v="28.496999999999957"/>
  </r>
  <r>
    <n v="3333"/>
    <x v="1654"/>
    <x v="3"/>
    <x v="817"/>
    <d v="2014-12-21T00:00:00"/>
    <x v="1"/>
    <x v="39"/>
    <s v="Gary Mitchum"/>
    <x v="2"/>
    <s v="United States"/>
    <s v="Chicago"/>
    <x v="10"/>
    <n v="60653"/>
    <s v="Central"/>
    <s v="TEC-PH-10003095"/>
    <x v="2"/>
    <x v="7"/>
    <x v="1491"/>
    <n v="52.679999999999993"/>
    <n v="3"/>
    <x v="2"/>
    <n v="19.754999999999999"/>
  </r>
  <r>
    <n v="3334"/>
    <x v="1654"/>
    <x v="3"/>
    <x v="817"/>
    <d v="2014-12-21T00:00:00"/>
    <x v="1"/>
    <x v="39"/>
    <s v="Gary Mitchum"/>
    <x v="2"/>
    <s v="United States"/>
    <s v="Chicago"/>
    <x v="10"/>
    <n v="60653"/>
    <s v="Central"/>
    <s v="FUR-FU-10002963"/>
    <x v="0"/>
    <x v="5"/>
    <x v="1502"/>
    <n v="2.032"/>
    <n v="1"/>
    <x v="7"/>
    <n v="-1.3208000000000002"/>
  </r>
  <r>
    <n v="3335"/>
    <x v="1655"/>
    <x v="3"/>
    <x v="170"/>
    <d v="2014-08-23T00:00:00"/>
    <x v="2"/>
    <x v="701"/>
    <s v="Patrick Ryan"/>
    <x v="0"/>
    <s v="United States"/>
    <s v="Oakland"/>
    <x v="1"/>
    <n v="94601"/>
    <s v="West"/>
    <s v="OFF-AR-10000203"/>
    <x v="1"/>
    <x v="6"/>
    <x v="777"/>
    <n v="17.12"/>
    <n v="4"/>
    <x v="0"/>
    <n v="4.9647999999999985"/>
  </r>
  <r>
    <n v="3336"/>
    <x v="1655"/>
    <x v="3"/>
    <x v="170"/>
    <d v="2014-08-23T00:00:00"/>
    <x v="2"/>
    <x v="701"/>
    <s v="Patrick Ryan"/>
    <x v="0"/>
    <s v="United States"/>
    <s v="Oakland"/>
    <x v="1"/>
    <n v="94601"/>
    <s v="West"/>
    <s v="TEC-PH-10004667"/>
    <x v="2"/>
    <x v="7"/>
    <x v="519"/>
    <n v="431.96800000000007"/>
    <n v="4"/>
    <x v="2"/>
    <n v="37.797199999999975"/>
  </r>
  <r>
    <n v="3337"/>
    <x v="1655"/>
    <x v="3"/>
    <x v="170"/>
    <d v="2014-08-23T00:00:00"/>
    <x v="2"/>
    <x v="701"/>
    <s v="Patrick Ryan"/>
    <x v="0"/>
    <s v="United States"/>
    <s v="Oakland"/>
    <x v="1"/>
    <n v="94601"/>
    <s v="West"/>
    <s v="FUR-FU-10000193"/>
    <x v="0"/>
    <x v="5"/>
    <x v="1503"/>
    <n v="129.91999999999999"/>
    <n v="4"/>
    <x v="0"/>
    <n v="10.393599999999992"/>
  </r>
  <r>
    <n v="3338"/>
    <x v="1655"/>
    <x v="3"/>
    <x v="170"/>
    <d v="2014-08-23T00:00:00"/>
    <x v="2"/>
    <x v="701"/>
    <s v="Patrick Ryan"/>
    <x v="0"/>
    <s v="United States"/>
    <s v="Oakland"/>
    <x v="1"/>
    <n v="94601"/>
    <s v="West"/>
    <s v="FUR-TA-10001539"/>
    <x v="0"/>
    <x v="3"/>
    <x v="10"/>
    <n v="568.72800000000007"/>
    <n v="3"/>
    <x v="2"/>
    <n v="28.436399999999935"/>
  </r>
  <r>
    <n v="3339"/>
    <x v="1655"/>
    <x v="3"/>
    <x v="170"/>
    <d v="2014-08-23T00:00:00"/>
    <x v="2"/>
    <x v="701"/>
    <s v="Patrick Ryan"/>
    <x v="0"/>
    <s v="United States"/>
    <s v="Oakland"/>
    <x v="1"/>
    <n v="94601"/>
    <s v="West"/>
    <s v="OFF-BI-10000962"/>
    <x v="1"/>
    <x v="8"/>
    <x v="1504"/>
    <n v="117.14400000000001"/>
    <n v="9"/>
    <x v="2"/>
    <n v="42.464699999999993"/>
  </r>
  <r>
    <n v="3340"/>
    <x v="1655"/>
    <x v="3"/>
    <x v="170"/>
    <d v="2014-08-23T00:00:00"/>
    <x v="2"/>
    <x v="701"/>
    <s v="Patrick Ryan"/>
    <x v="0"/>
    <s v="United States"/>
    <s v="Oakland"/>
    <x v="1"/>
    <n v="94601"/>
    <s v="West"/>
    <s v="OFF-AP-10002867"/>
    <x v="1"/>
    <x v="9"/>
    <x v="1505"/>
    <n v="203.52"/>
    <n v="3"/>
    <x v="0"/>
    <n v="54.950400000000002"/>
  </r>
  <r>
    <n v="3341"/>
    <x v="1655"/>
    <x v="3"/>
    <x v="170"/>
    <d v="2014-08-23T00:00:00"/>
    <x v="2"/>
    <x v="701"/>
    <s v="Patrick Ryan"/>
    <x v="0"/>
    <s v="United States"/>
    <s v="Oakland"/>
    <x v="1"/>
    <n v="94601"/>
    <s v="West"/>
    <s v="OFF-LA-10001158"/>
    <x v="1"/>
    <x v="2"/>
    <x v="319"/>
    <n v="51.75"/>
    <n v="5"/>
    <x v="0"/>
    <n v="24.84"/>
  </r>
  <r>
    <n v="3342"/>
    <x v="1656"/>
    <x v="0"/>
    <x v="278"/>
    <d v="2013-09-02T00:00:00"/>
    <x v="0"/>
    <x v="26"/>
    <s v="Ted Butterfield"/>
    <x v="0"/>
    <s v="United States"/>
    <s v="Quincy"/>
    <x v="31"/>
    <n v="2169"/>
    <s v="East"/>
    <s v="OFF-PA-10000675"/>
    <x v="1"/>
    <x v="10"/>
    <x v="1106"/>
    <n v="122.97"/>
    <n v="3"/>
    <x v="0"/>
    <n v="60.255300000000005"/>
  </r>
  <r>
    <n v="3343"/>
    <x v="1656"/>
    <x v="0"/>
    <x v="278"/>
    <d v="2013-09-02T00:00:00"/>
    <x v="0"/>
    <x v="26"/>
    <s v="Ted Butterfield"/>
    <x v="0"/>
    <s v="United States"/>
    <s v="Quincy"/>
    <x v="31"/>
    <n v="2169"/>
    <s v="East"/>
    <s v="FUR-TA-10001307"/>
    <x v="0"/>
    <x v="3"/>
    <x v="1090"/>
    <n v="244.61499999999998"/>
    <n v="1"/>
    <x v="4"/>
    <n v="20.966999999999999"/>
  </r>
  <r>
    <n v="3344"/>
    <x v="1656"/>
    <x v="0"/>
    <x v="278"/>
    <d v="2013-09-02T00:00:00"/>
    <x v="0"/>
    <x v="26"/>
    <s v="Ted Butterfield"/>
    <x v="0"/>
    <s v="United States"/>
    <s v="Quincy"/>
    <x v="31"/>
    <n v="2169"/>
    <s v="East"/>
    <s v="TEC-PH-10000011"/>
    <x v="2"/>
    <x v="7"/>
    <x v="220"/>
    <n v="59.97"/>
    <n v="3"/>
    <x v="0"/>
    <n v="28.785599999999995"/>
  </r>
  <r>
    <n v="3345"/>
    <x v="1656"/>
    <x v="0"/>
    <x v="278"/>
    <d v="2013-09-02T00:00:00"/>
    <x v="0"/>
    <x v="26"/>
    <s v="Ted Butterfield"/>
    <x v="0"/>
    <s v="United States"/>
    <s v="Quincy"/>
    <x v="31"/>
    <n v="2169"/>
    <s v="East"/>
    <s v="OFF-PA-10002666"/>
    <x v="1"/>
    <x v="10"/>
    <x v="186"/>
    <n v="81.540000000000006"/>
    <n v="9"/>
    <x v="0"/>
    <n v="36.692999999999998"/>
  </r>
  <r>
    <n v="3346"/>
    <x v="1656"/>
    <x v="0"/>
    <x v="278"/>
    <d v="2013-09-02T00:00:00"/>
    <x v="0"/>
    <x v="26"/>
    <s v="Ted Butterfield"/>
    <x v="0"/>
    <s v="United States"/>
    <s v="Quincy"/>
    <x v="31"/>
    <n v="2169"/>
    <s v="East"/>
    <s v="OFF-FA-10000735"/>
    <x v="1"/>
    <x v="13"/>
    <x v="33"/>
    <n v="11.68"/>
    <n v="4"/>
    <x v="0"/>
    <n v="5.2559999999999993"/>
  </r>
  <r>
    <n v="3347"/>
    <x v="1656"/>
    <x v="0"/>
    <x v="278"/>
    <d v="2013-09-02T00:00:00"/>
    <x v="0"/>
    <x v="26"/>
    <s v="Ted Butterfield"/>
    <x v="0"/>
    <s v="United States"/>
    <s v="Quincy"/>
    <x v="31"/>
    <n v="2169"/>
    <s v="East"/>
    <s v="OFF-BI-10000174"/>
    <x v="1"/>
    <x v="8"/>
    <x v="1435"/>
    <n v="29"/>
    <n v="5"/>
    <x v="0"/>
    <n v="13.919999999999998"/>
  </r>
  <r>
    <n v="3348"/>
    <x v="1657"/>
    <x v="1"/>
    <x v="863"/>
    <d v="2012-08-20T00:00:00"/>
    <x v="1"/>
    <x v="21"/>
    <s v="Odella Nelson"/>
    <x v="1"/>
    <s v="United States"/>
    <s v="Yucaipa"/>
    <x v="1"/>
    <n v="92399"/>
    <s v="West"/>
    <s v="OFF-AR-10003156"/>
    <x v="1"/>
    <x v="6"/>
    <x v="396"/>
    <n v="50.8"/>
    <n v="5"/>
    <x v="0"/>
    <n v="13.208000000000002"/>
  </r>
  <r>
    <n v="3349"/>
    <x v="1658"/>
    <x v="3"/>
    <x v="60"/>
    <d v="2014-11-08T00:00:00"/>
    <x v="2"/>
    <x v="124"/>
    <s v="Alan Haines"/>
    <x v="1"/>
    <s v="United States"/>
    <s v="Chicago"/>
    <x v="10"/>
    <n v="60623"/>
    <s v="Central"/>
    <s v="OFF-BI-10000474"/>
    <x v="1"/>
    <x v="8"/>
    <x v="27"/>
    <n v="16.029999999999998"/>
    <n v="5"/>
    <x v="3"/>
    <n v="-25.648000000000003"/>
  </r>
  <r>
    <n v="3350"/>
    <x v="1659"/>
    <x v="0"/>
    <x v="864"/>
    <d v="2013-08-22T00:00:00"/>
    <x v="1"/>
    <x v="392"/>
    <s v="Neoma Murray"/>
    <x v="0"/>
    <s v="United States"/>
    <s v="Seattle"/>
    <x v="4"/>
    <n v="98105"/>
    <s v="West"/>
    <s v="OFF-BI-10003712"/>
    <x v="1"/>
    <x v="8"/>
    <x v="689"/>
    <n v="15.712000000000002"/>
    <n v="4"/>
    <x v="2"/>
    <n v="5.6955999999999989"/>
  </r>
  <r>
    <n v="3351"/>
    <x v="1660"/>
    <x v="0"/>
    <x v="482"/>
    <d v="2014-01-01T00:00:00"/>
    <x v="1"/>
    <x v="239"/>
    <s v="Andrew Roberts"/>
    <x v="0"/>
    <s v="United States"/>
    <s v="New York City"/>
    <x v="15"/>
    <n v="10024"/>
    <s v="East"/>
    <s v="TEC-AC-10003280"/>
    <x v="2"/>
    <x v="11"/>
    <x v="1028"/>
    <n v="89.97"/>
    <n v="3"/>
    <x v="0"/>
    <n v="18.893699999999995"/>
  </r>
  <r>
    <n v="3352"/>
    <x v="1661"/>
    <x v="2"/>
    <x v="865"/>
    <d v="2011-09-28T00:00:00"/>
    <x v="1"/>
    <x v="312"/>
    <s v="Brian Moss"/>
    <x v="1"/>
    <s v="United States"/>
    <s v="San Diego"/>
    <x v="1"/>
    <n v="92037"/>
    <s v="West"/>
    <s v="FUR-BO-10002916"/>
    <x v="0"/>
    <x v="0"/>
    <x v="1506"/>
    <n v="435.99900000000002"/>
    <n v="3"/>
    <x v="11"/>
    <n v="20.517599999999987"/>
  </r>
  <r>
    <n v="3353"/>
    <x v="1661"/>
    <x v="2"/>
    <x v="865"/>
    <d v="2011-09-28T00:00:00"/>
    <x v="1"/>
    <x v="312"/>
    <s v="Brian Moss"/>
    <x v="1"/>
    <s v="United States"/>
    <s v="San Diego"/>
    <x v="1"/>
    <n v="92037"/>
    <s v="West"/>
    <s v="TEC-PH-10002726"/>
    <x v="2"/>
    <x v="7"/>
    <x v="66"/>
    <n v="83.984000000000009"/>
    <n v="2"/>
    <x v="2"/>
    <n v="31.494"/>
  </r>
  <r>
    <n v="3354"/>
    <x v="1662"/>
    <x v="2"/>
    <x v="866"/>
    <d v="2011-07-24T00:00:00"/>
    <x v="1"/>
    <x v="119"/>
    <s v="Christine Abelman"/>
    <x v="1"/>
    <s v="United States"/>
    <s v="Bristol"/>
    <x v="29"/>
    <n v="6010"/>
    <s v="East"/>
    <s v="TEC-PH-10000895"/>
    <x v="2"/>
    <x v="7"/>
    <x v="1128"/>
    <n v="359.98"/>
    <n v="2"/>
    <x v="0"/>
    <n v="93.594800000000021"/>
  </r>
  <r>
    <n v="3355"/>
    <x v="1662"/>
    <x v="2"/>
    <x v="866"/>
    <d v="2011-07-24T00:00:00"/>
    <x v="1"/>
    <x v="119"/>
    <s v="Christine Abelman"/>
    <x v="1"/>
    <s v="United States"/>
    <s v="Bristol"/>
    <x v="29"/>
    <n v="6010"/>
    <s v="East"/>
    <s v="FUR-TA-10004152"/>
    <x v="0"/>
    <x v="3"/>
    <x v="1507"/>
    <n v="70.559999999999988"/>
    <n v="1"/>
    <x v="4"/>
    <n v="-4.032"/>
  </r>
  <r>
    <n v="3356"/>
    <x v="1662"/>
    <x v="2"/>
    <x v="866"/>
    <d v="2011-07-24T00:00:00"/>
    <x v="1"/>
    <x v="119"/>
    <s v="Christine Abelman"/>
    <x v="1"/>
    <s v="United States"/>
    <s v="Bristol"/>
    <x v="29"/>
    <n v="6010"/>
    <s v="East"/>
    <s v="OFF-BI-10003694"/>
    <x v="1"/>
    <x v="8"/>
    <x v="850"/>
    <n v="20.88"/>
    <n v="2"/>
    <x v="0"/>
    <n v="9.6047999999999991"/>
  </r>
  <r>
    <n v="3357"/>
    <x v="1662"/>
    <x v="2"/>
    <x v="866"/>
    <d v="2011-07-24T00:00:00"/>
    <x v="1"/>
    <x v="119"/>
    <s v="Christine Abelman"/>
    <x v="1"/>
    <s v="United States"/>
    <s v="Bristol"/>
    <x v="29"/>
    <n v="6010"/>
    <s v="East"/>
    <s v="OFF-BI-10002160"/>
    <x v="1"/>
    <x v="8"/>
    <x v="312"/>
    <n v="3.81"/>
    <n v="1"/>
    <x v="0"/>
    <n v="1.8288"/>
  </r>
  <r>
    <n v="3358"/>
    <x v="1663"/>
    <x v="3"/>
    <x v="210"/>
    <d v="2014-09-14T00:00:00"/>
    <x v="1"/>
    <x v="376"/>
    <s v="Nicole Fjeld"/>
    <x v="2"/>
    <s v="United States"/>
    <s v="Chicago"/>
    <x v="10"/>
    <n v="60610"/>
    <s v="Central"/>
    <s v="OFF-PA-10001685"/>
    <x v="1"/>
    <x v="10"/>
    <x v="33"/>
    <n v="73.007999999999996"/>
    <n v="9"/>
    <x v="2"/>
    <n v="26.465400000000006"/>
  </r>
  <r>
    <n v="3359"/>
    <x v="1664"/>
    <x v="0"/>
    <x v="715"/>
    <d v="2013-05-11T00:00:00"/>
    <x v="1"/>
    <x v="578"/>
    <s v="Art Ferguson"/>
    <x v="0"/>
    <s v="United States"/>
    <s v="Chicago"/>
    <x v="10"/>
    <n v="60610"/>
    <s v="Central"/>
    <s v="OFF-BI-10000773"/>
    <x v="1"/>
    <x v="8"/>
    <x v="381"/>
    <n v="3.2079999999999993"/>
    <n v="2"/>
    <x v="3"/>
    <n v="-5.2932000000000023"/>
  </r>
  <r>
    <n v="3360"/>
    <x v="1664"/>
    <x v="0"/>
    <x v="715"/>
    <d v="2013-05-11T00:00:00"/>
    <x v="1"/>
    <x v="578"/>
    <s v="Art Ferguson"/>
    <x v="0"/>
    <s v="United States"/>
    <s v="Chicago"/>
    <x v="10"/>
    <n v="60610"/>
    <s v="Central"/>
    <s v="TEC-AC-10004510"/>
    <x v="2"/>
    <x v="11"/>
    <x v="944"/>
    <n v="26.176000000000002"/>
    <n v="2"/>
    <x v="2"/>
    <n v="-3.272000000000002"/>
  </r>
  <r>
    <n v="3361"/>
    <x v="1665"/>
    <x v="1"/>
    <x v="593"/>
    <d v="2012-06-08T00:00:00"/>
    <x v="0"/>
    <x v="426"/>
    <s v="Tracy Collins"/>
    <x v="2"/>
    <s v="United States"/>
    <s v="New York City"/>
    <x v="15"/>
    <n v="10024"/>
    <s v="East"/>
    <s v="OFF-PA-10004569"/>
    <x v="1"/>
    <x v="10"/>
    <x v="227"/>
    <n v="30.44"/>
    <n v="4"/>
    <x v="0"/>
    <n v="14.306799999999999"/>
  </r>
  <r>
    <n v="3362"/>
    <x v="1665"/>
    <x v="1"/>
    <x v="593"/>
    <d v="2012-06-08T00:00:00"/>
    <x v="0"/>
    <x v="426"/>
    <s v="Tracy Collins"/>
    <x v="2"/>
    <s v="United States"/>
    <s v="New York City"/>
    <x v="15"/>
    <n v="10024"/>
    <s v="East"/>
    <s v="FUR-FU-10000672"/>
    <x v="0"/>
    <x v="5"/>
    <x v="1508"/>
    <n v="35.28"/>
    <n v="3"/>
    <x v="0"/>
    <n v="11.995199999999997"/>
  </r>
  <r>
    <n v="3363"/>
    <x v="1666"/>
    <x v="1"/>
    <x v="350"/>
    <d v="2012-12-20T00:00:00"/>
    <x v="1"/>
    <x v="656"/>
    <s v="Dean percer"/>
    <x v="2"/>
    <s v="United States"/>
    <s v="Revere"/>
    <x v="31"/>
    <n v="2151"/>
    <s v="East"/>
    <s v="OFF-PA-10004451"/>
    <x v="1"/>
    <x v="10"/>
    <x v="493"/>
    <n v="19.440000000000001"/>
    <n v="3"/>
    <x v="0"/>
    <n v="9.3312000000000008"/>
  </r>
  <r>
    <n v="3364"/>
    <x v="1666"/>
    <x v="1"/>
    <x v="350"/>
    <d v="2012-12-20T00:00:00"/>
    <x v="1"/>
    <x v="656"/>
    <s v="Dean percer"/>
    <x v="2"/>
    <s v="United States"/>
    <s v="Revere"/>
    <x v="31"/>
    <n v="2151"/>
    <s v="East"/>
    <s v="OFF-BI-10004738"/>
    <x v="1"/>
    <x v="8"/>
    <x v="92"/>
    <n v="37.880000000000003"/>
    <n v="2"/>
    <x v="0"/>
    <n v="18.940000000000001"/>
  </r>
  <r>
    <n v="3365"/>
    <x v="1667"/>
    <x v="0"/>
    <x v="87"/>
    <d v="2013-07-19T00:00:00"/>
    <x v="0"/>
    <x v="466"/>
    <s v="Mark Cousins"/>
    <x v="1"/>
    <s v="United States"/>
    <s v="Houston"/>
    <x v="5"/>
    <n v="77036"/>
    <s v="Central"/>
    <s v="FUR-FU-10001940"/>
    <x v="0"/>
    <x v="5"/>
    <x v="33"/>
    <n v="9.5519999999999996"/>
    <n v="3"/>
    <x v="7"/>
    <n v="-3.8207999999999984"/>
  </r>
  <r>
    <n v="3366"/>
    <x v="1668"/>
    <x v="2"/>
    <x v="867"/>
    <d v="2011-02-03T00:00:00"/>
    <x v="2"/>
    <x v="702"/>
    <s v="Liz Carlisle"/>
    <x v="0"/>
    <s v="United States"/>
    <s v="Mission Viejo"/>
    <x v="1"/>
    <n v="92691"/>
    <s v="West"/>
    <s v="FUR-BO-10003966"/>
    <x v="0"/>
    <x v="0"/>
    <x v="1086"/>
    <n v="290.666"/>
    <n v="2"/>
    <x v="11"/>
    <n v="3.4195999999999884"/>
  </r>
  <r>
    <n v="3367"/>
    <x v="1669"/>
    <x v="2"/>
    <x v="868"/>
    <d v="2011-07-15T00:00:00"/>
    <x v="1"/>
    <x v="312"/>
    <s v="Brian Moss"/>
    <x v="1"/>
    <s v="United States"/>
    <s v="Dallas"/>
    <x v="5"/>
    <n v="75217"/>
    <s v="Central"/>
    <s v="OFF-PA-10003072"/>
    <x v="1"/>
    <x v="10"/>
    <x v="918"/>
    <n v="10.368000000000002"/>
    <n v="2"/>
    <x v="2"/>
    <n v="3.6288"/>
  </r>
  <r>
    <n v="3368"/>
    <x v="1669"/>
    <x v="2"/>
    <x v="868"/>
    <d v="2011-07-15T00:00:00"/>
    <x v="1"/>
    <x v="312"/>
    <s v="Brian Moss"/>
    <x v="1"/>
    <s v="United States"/>
    <s v="Dallas"/>
    <x v="5"/>
    <n v="75217"/>
    <s v="Central"/>
    <s v="OFF-PA-10002245"/>
    <x v="1"/>
    <x v="10"/>
    <x v="1334"/>
    <n v="14.352000000000002"/>
    <n v="3"/>
    <x v="2"/>
    <n v="4.4849999999999994"/>
  </r>
  <r>
    <n v="3369"/>
    <x v="1670"/>
    <x v="1"/>
    <x v="82"/>
    <d v="2012-11-25T00:00:00"/>
    <x v="1"/>
    <x v="508"/>
    <s v="Natalie Webber"/>
    <x v="0"/>
    <s v="United States"/>
    <s v="Las Vegas"/>
    <x v="33"/>
    <n v="89115"/>
    <s v="West"/>
    <s v="FUR-BO-10002598"/>
    <x v="0"/>
    <x v="0"/>
    <x v="1509"/>
    <n v="141.96"/>
    <n v="2"/>
    <x v="0"/>
    <n v="41.168399999999991"/>
  </r>
  <r>
    <n v="3370"/>
    <x v="1670"/>
    <x v="1"/>
    <x v="82"/>
    <d v="2012-11-25T00:00:00"/>
    <x v="1"/>
    <x v="508"/>
    <s v="Natalie Webber"/>
    <x v="0"/>
    <s v="United States"/>
    <s v="Las Vegas"/>
    <x v="33"/>
    <n v="89115"/>
    <s v="West"/>
    <s v="OFF-BI-10002225"/>
    <x v="1"/>
    <x v="8"/>
    <x v="336"/>
    <n v="66.048000000000002"/>
    <n v="4"/>
    <x v="2"/>
    <n v="23.116799999999998"/>
  </r>
  <r>
    <n v="3371"/>
    <x v="1671"/>
    <x v="0"/>
    <x v="869"/>
    <d v="2013-03-26T00:00:00"/>
    <x v="3"/>
    <x v="509"/>
    <s v="Toby Braunhardt"/>
    <x v="0"/>
    <s v="United States"/>
    <s v="Norman"/>
    <x v="26"/>
    <n v="73071"/>
    <s v="Central"/>
    <s v="TEC-AC-10003832"/>
    <x v="2"/>
    <x v="11"/>
    <x v="216"/>
    <n v="1287.45"/>
    <n v="5"/>
    <x v="0"/>
    <n v="244.61549999999988"/>
  </r>
  <r>
    <n v="3372"/>
    <x v="1672"/>
    <x v="3"/>
    <x v="397"/>
    <d v="2014-10-01T00:00:00"/>
    <x v="1"/>
    <x v="94"/>
    <s v="Bruce Stewart"/>
    <x v="0"/>
    <s v="United States"/>
    <s v="San Francisco"/>
    <x v="1"/>
    <n v="94122"/>
    <s v="West"/>
    <s v="OFF-BI-10000822"/>
    <x v="1"/>
    <x v="8"/>
    <x v="958"/>
    <n v="25.824000000000002"/>
    <n v="6"/>
    <x v="2"/>
    <n v="9.0383999999999993"/>
  </r>
  <r>
    <n v="3373"/>
    <x v="1672"/>
    <x v="3"/>
    <x v="397"/>
    <d v="2014-10-01T00:00:00"/>
    <x v="1"/>
    <x v="94"/>
    <s v="Bruce Stewart"/>
    <x v="0"/>
    <s v="United States"/>
    <s v="San Francisco"/>
    <x v="1"/>
    <n v="94122"/>
    <s v="West"/>
    <s v="OFF-AP-10001242"/>
    <x v="1"/>
    <x v="9"/>
    <x v="1408"/>
    <n v="160.96"/>
    <n v="2"/>
    <x v="0"/>
    <n v="48.287999999999997"/>
  </r>
  <r>
    <n v="3374"/>
    <x v="1673"/>
    <x v="1"/>
    <x v="784"/>
    <d v="2012-12-10T00:00:00"/>
    <x v="1"/>
    <x v="2"/>
    <s v="Sean O'Donnell"/>
    <x v="0"/>
    <s v="United States"/>
    <s v="Hempstead"/>
    <x v="15"/>
    <n v="11550"/>
    <s v="East"/>
    <s v="FUR-FU-10002445"/>
    <x v="0"/>
    <x v="5"/>
    <x v="1439"/>
    <n v="28.44"/>
    <n v="3"/>
    <x v="0"/>
    <n v="11.376000000000001"/>
  </r>
  <r>
    <n v="3375"/>
    <x v="1673"/>
    <x v="1"/>
    <x v="784"/>
    <d v="2012-12-10T00:00:00"/>
    <x v="1"/>
    <x v="2"/>
    <s v="Sean O'Donnell"/>
    <x v="0"/>
    <s v="United States"/>
    <s v="Hempstead"/>
    <x v="15"/>
    <n v="11550"/>
    <s v="East"/>
    <s v="FUR-CH-10002372"/>
    <x v="0"/>
    <x v="1"/>
    <x v="390"/>
    <n v="364.41"/>
    <n v="5"/>
    <x v="9"/>
    <n v="8.0980000000000203"/>
  </r>
  <r>
    <n v="3376"/>
    <x v="1673"/>
    <x v="1"/>
    <x v="784"/>
    <d v="2012-12-10T00:00:00"/>
    <x v="1"/>
    <x v="2"/>
    <s v="Sean O'Donnell"/>
    <x v="0"/>
    <s v="United States"/>
    <s v="Hempstead"/>
    <x v="15"/>
    <n v="11550"/>
    <s v="East"/>
    <s v="TEC-PH-10000376"/>
    <x v="2"/>
    <x v="7"/>
    <x v="428"/>
    <n v="39.96"/>
    <n v="4"/>
    <x v="0"/>
    <n v="10.389600000000002"/>
  </r>
  <r>
    <n v="3377"/>
    <x v="1673"/>
    <x v="1"/>
    <x v="784"/>
    <d v="2012-12-10T00:00:00"/>
    <x v="1"/>
    <x v="2"/>
    <s v="Sean O'Donnell"/>
    <x v="0"/>
    <s v="United States"/>
    <s v="Hempstead"/>
    <x v="15"/>
    <n v="11550"/>
    <s v="East"/>
    <s v="FUR-CH-10002965"/>
    <x v="0"/>
    <x v="1"/>
    <x v="226"/>
    <n v="361.76400000000001"/>
    <n v="2"/>
    <x v="9"/>
    <n v="68.333200000000005"/>
  </r>
  <r>
    <n v="3378"/>
    <x v="1674"/>
    <x v="0"/>
    <x v="474"/>
    <d v="2013-11-05T00:00:00"/>
    <x v="2"/>
    <x v="703"/>
    <s v="Cindy Schnelling"/>
    <x v="1"/>
    <s v="United States"/>
    <s v="Conroe"/>
    <x v="5"/>
    <n v="77301"/>
    <s v="Central"/>
    <s v="OFF-ST-10004950"/>
    <x v="1"/>
    <x v="4"/>
    <x v="1510"/>
    <n v="111.67200000000001"/>
    <n v="9"/>
    <x v="2"/>
    <n v="6.9794999999999909"/>
  </r>
  <r>
    <n v="3379"/>
    <x v="1675"/>
    <x v="3"/>
    <x v="294"/>
    <d v="2014-03-22T00:00:00"/>
    <x v="1"/>
    <x v="178"/>
    <s v="Philisse Overcash"/>
    <x v="2"/>
    <s v="United States"/>
    <s v="Houston"/>
    <x v="5"/>
    <n v="77095"/>
    <s v="Central"/>
    <s v="OFF-BI-10003166"/>
    <x v="1"/>
    <x v="8"/>
    <x v="1405"/>
    <n v="13.775999999999996"/>
    <n v="6"/>
    <x v="3"/>
    <n v="-22.04160000000001"/>
  </r>
  <r>
    <n v="3380"/>
    <x v="1675"/>
    <x v="3"/>
    <x v="294"/>
    <d v="2014-03-22T00:00:00"/>
    <x v="1"/>
    <x v="178"/>
    <s v="Philisse Overcash"/>
    <x v="2"/>
    <s v="United States"/>
    <s v="Houston"/>
    <x v="5"/>
    <n v="77095"/>
    <s v="Central"/>
    <s v="OFF-PA-10004610"/>
    <x v="1"/>
    <x v="10"/>
    <x v="1511"/>
    <n v="10.272000000000002"/>
    <n v="3"/>
    <x v="2"/>
    <n v="3.2099999999999982"/>
  </r>
  <r>
    <n v="3381"/>
    <x v="1676"/>
    <x v="3"/>
    <x v="51"/>
    <d v="2014-11-25T00:00:00"/>
    <x v="2"/>
    <x v="143"/>
    <s v="Tamara Dahlen"/>
    <x v="0"/>
    <s v="United States"/>
    <s v="Philadelphia"/>
    <x v="9"/>
    <n v="19120"/>
    <s v="East"/>
    <s v="FUR-FU-10000320"/>
    <x v="0"/>
    <x v="5"/>
    <x v="1512"/>
    <n v="24.048000000000002"/>
    <n v="9"/>
    <x v="2"/>
    <n v="7.2144000000000013"/>
  </r>
  <r>
    <n v="3382"/>
    <x v="1677"/>
    <x v="3"/>
    <x v="151"/>
    <d v="2014-08-31T00:00:00"/>
    <x v="2"/>
    <x v="407"/>
    <s v="Stefania Perrino"/>
    <x v="1"/>
    <s v="United States"/>
    <s v="Tampa"/>
    <x v="2"/>
    <n v="33614"/>
    <s v="South"/>
    <s v="OFF-EN-10004030"/>
    <x v="1"/>
    <x v="12"/>
    <x v="135"/>
    <n v="2.8960000000000004"/>
    <n v="1"/>
    <x v="2"/>
    <n v="0.97739999999999994"/>
  </r>
  <r>
    <n v="3383"/>
    <x v="1678"/>
    <x v="1"/>
    <x v="784"/>
    <d v="2012-12-09T00:00:00"/>
    <x v="0"/>
    <x v="333"/>
    <s v="Maribeth Schnelling"/>
    <x v="0"/>
    <s v="United States"/>
    <s v="New York City"/>
    <x v="15"/>
    <n v="10035"/>
    <s v="East"/>
    <s v="OFF-EN-10004147"/>
    <x v="1"/>
    <x v="12"/>
    <x v="1279"/>
    <n v="17.940000000000001"/>
    <n v="3"/>
    <x v="0"/>
    <n v="8.7906000000000013"/>
  </r>
  <r>
    <n v="3384"/>
    <x v="1678"/>
    <x v="1"/>
    <x v="784"/>
    <d v="2012-12-09T00:00:00"/>
    <x v="0"/>
    <x v="333"/>
    <s v="Maribeth Schnelling"/>
    <x v="0"/>
    <s v="United States"/>
    <s v="New York City"/>
    <x v="15"/>
    <n v="10035"/>
    <s v="East"/>
    <s v="FUR-CH-10003535"/>
    <x v="0"/>
    <x v="1"/>
    <x v="1513"/>
    <n v="384.17399999999998"/>
    <n v="7"/>
    <x v="9"/>
    <n v="29.880199999999981"/>
  </r>
  <r>
    <n v="3385"/>
    <x v="1678"/>
    <x v="1"/>
    <x v="784"/>
    <d v="2012-12-09T00:00:00"/>
    <x v="0"/>
    <x v="333"/>
    <s v="Maribeth Schnelling"/>
    <x v="0"/>
    <s v="United States"/>
    <s v="New York City"/>
    <x v="15"/>
    <n v="10035"/>
    <s v="East"/>
    <s v="TEC-PH-10004586"/>
    <x v="2"/>
    <x v="7"/>
    <x v="890"/>
    <n v="1799.75"/>
    <n v="5"/>
    <x v="0"/>
    <n v="539.92499999999995"/>
  </r>
  <r>
    <n v="3386"/>
    <x v="1679"/>
    <x v="3"/>
    <x v="566"/>
    <d v="2014-10-12T00:00:00"/>
    <x v="1"/>
    <x v="656"/>
    <s v="Dean percer"/>
    <x v="2"/>
    <s v="United States"/>
    <s v="Charlotte"/>
    <x v="3"/>
    <n v="28205"/>
    <s v="South"/>
    <s v="OFF-ST-10003208"/>
    <x v="1"/>
    <x v="4"/>
    <x v="243"/>
    <n v="580.67200000000003"/>
    <n v="4"/>
    <x v="2"/>
    <n v="65.325599999999895"/>
  </r>
  <r>
    <n v="3387"/>
    <x v="1679"/>
    <x v="3"/>
    <x v="566"/>
    <d v="2014-10-12T00:00:00"/>
    <x v="1"/>
    <x v="656"/>
    <s v="Dean percer"/>
    <x v="2"/>
    <s v="United States"/>
    <s v="Charlotte"/>
    <x v="3"/>
    <n v="28205"/>
    <s v="South"/>
    <s v="OFF-FA-10003112"/>
    <x v="1"/>
    <x v="13"/>
    <x v="33"/>
    <n v="18.936"/>
    <n v="3"/>
    <x v="2"/>
    <n v="5.9174999999999986"/>
  </r>
  <r>
    <n v="3388"/>
    <x v="1679"/>
    <x v="3"/>
    <x v="566"/>
    <d v="2014-10-12T00:00:00"/>
    <x v="1"/>
    <x v="656"/>
    <s v="Dean percer"/>
    <x v="2"/>
    <s v="United States"/>
    <s v="Charlotte"/>
    <x v="3"/>
    <n v="28205"/>
    <s v="South"/>
    <s v="TEC-PH-10004447"/>
    <x v="2"/>
    <x v="7"/>
    <x v="857"/>
    <n v="222.38400000000001"/>
    <n v="2"/>
    <x v="2"/>
    <n v="16.678799999999995"/>
  </r>
  <r>
    <n v="3389"/>
    <x v="1679"/>
    <x v="3"/>
    <x v="566"/>
    <d v="2014-10-12T00:00:00"/>
    <x v="1"/>
    <x v="656"/>
    <s v="Dean percer"/>
    <x v="2"/>
    <s v="United States"/>
    <s v="Charlotte"/>
    <x v="3"/>
    <n v="28205"/>
    <s v="South"/>
    <s v="OFF-BI-10002854"/>
    <x v="1"/>
    <x v="8"/>
    <x v="895"/>
    <n v="50.454000000000015"/>
    <n v="6"/>
    <x v="6"/>
    <n v="-33.635999999999996"/>
  </r>
  <r>
    <n v="3390"/>
    <x v="1679"/>
    <x v="3"/>
    <x v="566"/>
    <d v="2014-10-12T00:00:00"/>
    <x v="1"/>
    <x v="656"/>
    <s v="Dean percer"/>
    <x v="2"/>
    <s v="United States"/>
    <s v="Charlotte"/>
    <x v="3"/>
    <n v="28205"/>
    <s v="South"/>
    <s v="FUR-TA-10001039"/>
    <x v="0"/>
    <x v="3"/>
    <x v="824"/>
    <n v="154.76400000000001"/>
    <n v="3"/>
    <x v="10"/>
    <n v="-36.11160000000001"/>
  </r>
  <r>
    <n v="3391"/>
    <x v="1680"/>
    <x v="3"/>
    <x v="613"/>
    <d v="2014-03-31T00:00:00"/>
    <x v="0"/>
    <x v="551"/>
    <s v="Duane Benoit"/>
    <x v="0"/>
    <s v="United States"/>
    <s v="Dallas"/>
    <x v="5"/>
    <n v="75081"/>
    <s v="Central"/>
    <s v="OFF-PA-10004239"/>
    <x v="1"/>
    <x v="10"/>
    <x v="1412"/>
    <n v="6.8480000000000008"/>
    <n v="2"/>
    <x v="2"/>
    <n v="2.1399999999999992"/>
  </r>
  <r>
    <n v="3392"/>
    <x v="1681"/>
    <x v="2"/>
    <x v="128"/>
    <d v="2011-08-13T00:00:00"/>
    <x v="1"/>
    <x v="377"/>
    <s v="Matthew Grinstein"/>
    <x v="2"/>
    <s v="United States"/>
    <s v="Seattle"/>
    <x v="4"/>
    <n v="98103"/>
    <s v="West"/>
    <s v="TEC-PH-10001530"/>
    <x v="2"/>
    <x v="7"/>
    <x v="632"/>
    <n v="1091.1680000000001"/>
    <n v="4"/>
    <x v="2"/>
    <n v="68.197999999999979"/>
  </r>
  <r>
    <n v="3393"/>
    <x v="1681"/>
    <x v="2"/>
    <x v="128"/>
    <d v="2011-08-13T00:00:00"/>
    <x v="1"/>
    <x v="377"/>
    <s v="Matthew Grinstein"/>
    <x v="2"/>
    <s v="United States"/>
    <s v="Seattle"/>
    <x v="4"/>
    <n v="98103"/>
    <s v="West"/>
    <s v="TEC-PH-10000038"/>
    <x v="2"/>
    <x v="7"/>
    <x v="1056"/>
    <n v="219.16800000000001"/>
    <n v="2"/>
    <x v="2"/>
    <n v="-43.833600000000018"/>
  </r>
  <r>
    <n v="3394"/>
    <x v="1682"/>
    <x v="2"/>
    <x v="754"/>
    <d v="2011-11-25T00:00:00"/>
    <x v="2"/>
    <x v="699"/>
    <s v="Evan Henry"/>
    <x v="0"/>
    <s v="United States"/>
    <s v="Pasadena"/>
    <x v="5"/>
    <n v="77506"/>
    <s v="Central"/>
    <s v="OFF-BI-10001765"/>
    <x v="1"/>
    <x v="8"/>
    <x v="985"/>
    <n v="6.9279999999999982"/>
    <n v="1"/>
    <x v="3"/>
    <n v="-11.084800000000005"/>
  </r>
  <r>
    <n v="3395"/>
    <x v="1683"/>
    <x v="3"/>
    <x v="193"/>
    <d v="2014-06-11T00:00:00"/>
    <x v="3"/>
    <x v="488"/>
    <s v="Carl Ludwig"/>
    <x v="0"/>
    <s v="United States"/>
    <s v="Philadelphia"/>
    <x v="9"/>
    <n v="19143"/>
    <s v="East"/>
    <s v="OFF-PA-10000380"/>
    <x v="1"/>
    <x v="10"/>
    <x v="1281"/>
    <n v="40.032000000000004"/>
    <n v="6"/>
    <x v="2"/>
    <n v="15.011999999999999"/>
  </r>
  <r>
    <n v="3396"/>
    <x v="1684"/>
    <x v="3"/>
    <x v="870"/>
    <d v="2014-07-09T00:00:00"/>
    <x v="1"/>
    <x v="580"/>
    <s v="Karen Ferguson"/>
    <x v="2"/>
    <s v="United States"/>
    <s v="Indianapolis"/>
    <x v="14"/>
    <n v="46203"/>
    <s v="Central"/>
    <s v="OFF-ST-10001128"/>
    <x v="1"/>
    <x v="4"/>
    <x v="1418"/>
    <n v="443.92"/>
    <n v="4"/>
    <x v="0"/>
    <n v="13.317600000000027"/>
  </r>
  <r>
    <n v="3397"/>
    <x v="1684"/>
    <x v="3"/>
    <x v="870"/>
    <d v="2014-07-09T00:00:00"/>
    <x v="1"/>
    <x v="580"/>
    <s v="Karen Ferguson"/>
    <x v="2"/>
    <s v="United States"/>
    <s v="Indianapolis"/>
    <x v="14"/>
    <n v="46203"/>
    <s v="Central"/>
    <s v="OFF-BI-10003656"/>
    <x v="1"/>
    <x v="8"/>
    <x v="13"/>
    <n v="169.99"/>
    <n v="1"/>
    <x v="0"/>
    <n v="78.195399999999992"/>
  </r>
  <r>
    <n v="3398"/>
    <x v="1684"/>
    <x v="3"/>
    <x v="870"/>
    <d v="2014-07-09T00:00:00"/>
    <x v="1"/>
    <x v="580"/>
    <s v="Karen Ferguson"/>
    <x v="2"/>
    <s v="United States"/>
    <s v="Indianapolis"/>
    <x v="14"/>
    <n v="46203"/>
    <s v="Central"/>
    <s v="OFF-PA-10003441"/>
    <x v="1"/>
    <x v="10"/>
    <x v="485"/>
    <n v="25.92"/>
    <n v="4"/>
    <x v="0"/>
    <n v="12.441600000000001"/>
  </r>
  <r>
    <n v="3399"/>
    <x v="1685"/>
    <x v="2"/>
    <x v="871"/>
    <d v="2011-11-26T00:00:00"/>
    <x v="1"/>
    <x v="704"/>
    <s v="Dave Hallsten"/>
    <x v="1"/>
    <s v="United States"/>
    <s v="Richmond"/>
    <x v="0"/>
    <n v="40475"/>
    <s v="South"/>
    <s v="TEC-PH-10002923"/>
    <x v="2"/>
    <x v="7"/>
    <x v="680"/>
    <n v="36.99"/>
    <n v="1"/>
    <x v="0"/>
    <n v="9.9873000000000012"/>
  </r>
  <r>
    <n v="3400"/>
    <x v="1685"/>
    <x v="2"/>
    <x v="871"/>
    <d v="2011-11-26T00:00:00"/>
    <x v="1"/>
    <x v="704"/>
    <s v="Dave Hallsten"/>
    <x v="1"/>
    <s v="United States"/>
    <s v="Richmond"/>
    <x v="0"/>
    <n v="40475"/>
    <s v="South"/>
    <s v="OFF-PA-10004359"/>
    <x v="1"/>
    <x v="10"/>
    <x v="1059"/>
    <n v="629.09999999999991"/>
    <n v="6"/>
    <x v="0"/>
    <n v="301.96799999999996"/>
  </r>
  <r>
    <n v="3401"/>
    <x v="1685"/>
    <x v="2"/>
    <x v="871"/>
    <d v="2011-11-26T00:00:00"/>
    <x v="1"/>
    <x v="704"/>
    <s v="Dave Hallsten"/>
    <x v="1"/>
    <s v="United States"/>
    <s v="Richmond"/>
    <x v="0"/>
    <n v="40475"/>
    <s v="South"/>
    <s v="OFF-ST-10001511"/>
    <x v="1"/>
    <x v="4"/>
    <x v="551"/>
    <n v="193.95000000000002"/>
    <n v="3"/>
    <x v="0"/>
    <n v="9.6974999999999838"/>
  </r>
  <r>
    <n v="3402"/>
    <x v="1685"/>
    <x v="2"/>
    <x v="871"/>
    <d v="2011-11-26T00:00:00"/>
    <x v="1"/>
    <x v="704"/>
    <s v="Dave Hallsten"/>
    <x v="1"/>
    <s v="United States"/>
    <s v="Richmond"/>
    <x v="0"/>
    <n v="40475"/>
    <s v="South"/>
    <s v="OFF-AR-10002833"/>
    <x v="1"/>
    <x v="6"/>
    <x v="6"/>
    <n v="5.46"/>
    <n v="3"/>
    <x v="0"/>
    <n v="1.4742000000000002"/>
  </r>
  <r>
    <n v="3403"/>
    <x v="1686"/>
    <x v="1"/>
    <x v="124"/>
    <d v="2012-05-05T00:00:00"/>
    <x v="2"/>
    <x v="156"/>
    <s v="Laura Armstrong"/>
    <x v="1"/>
    <s v="United States"/>
    <s v="Tinley Park"/>
    <x v="10"/>
    <n v="60477"/>
    <s v="Central"/>
    <s v="FUR-FU-10001940"/>
    <x v="0"/>
    <x v="5"/>
    <x v="33"/>
    <n v="22.288"/>
    <n v="7"/>
    <x v="7"/>
    <n v="-8.9151999999999987"/>
  </r>
  <r>
    <n v="3404"/>
    <x v="1687"/>
    <x v="3"/>
    <x v="148"/>
    <d v="2014-06-06T00:00:00"/>
    <x v="1"/>
    <x v="521"/>
    <s v="Henia Zydlo"/>
    <x v="0"/>
    <s v="United States"/>
    <s v="Houston"/>
    <x v="5"/>
    <n v="77095"/>
    <s v="Central"/>
    <s v="FUR-FU-10003919"/>
    <x v="0"/>
    <x v="5"/>
    <x v="1514"/>
    <n v="65.424000000000007"/>
    <n v="4"/>
    <x v="7"/>
    <n v="-52.339199999999991"/>
  </r>
  <r>
    <n v="3405"/>
    <x v="1688"/>
    <x v="1"/>
    <x v="872"/>
    <d v="2012-10-17T00:00:00"/>
    <x v="3"/>
    <x v="496"/>
    <s v="Charlotte Melton"/>
    <x v="0"/>
    <s v="United States"/>
    <s v="Los Angeles"/>
    <x v="1"/>
    <n v="90004"/>
    <s v="West"/>
    <s v="OFF-ST-10003479"/>
    <x v="1"/>
    <x v="4"/>
    <x v="41"/>
    <n v="77.88"/>
    <n v="2"/>
    <x v="0"/>
    <n v="3.8939999999999912"/>
  </r>
  <r>
    <n v="3406"/>
    <x v="1689"/>
    <x v="2"/>
    <x v="488"/>
    <d v="2011-04-27T00:00:00"/>
    <x v="1"/>
    <x v="697"/>
    <s v="Laurel Beltran"/>
    <x v="2"/>
    <s v="United States"/>
    <s v="Columbus"/>
    <x v="24"/>
    <n v="43229"/>
    <s v="East"/>
    <s v="FUR-CH-10002965"/>
    <x v="0"/>
    <x v="1"/>
    <x v="226"/>
    <n v="281.37199999999996"/>
    <n v="2"/>
    <x v="4"/>
    <n v="-12.058799999999991"/>
  </r>
  <r>
    <n v="3407"/>
    <x v="1689"/>
    <x v="2"/>
    <x v="488"/>
    <d v="2011-04-27T00:00:00"/>
    <x v="1"/>
    <x v="697"/>
    <s v="Laurel Beltran"/>
    <x v="2"/>
    <s v="United States"/>
    <s v="Columbus"/>
    <x v="24"/>
    <n v="43229"/>
    <s v="East"/>
    <s v="FUR-CH-10002965"/>
    <x v="0"/>
    <x v="1"/>
    <x v="226"/>
    <n v="281.37199999999996"/>
    <n v="2"/>
    <x v="4"/>
    <n v="-12.058799999999991"/>
  </r>
  <r>
    <n v="3408"/>
    <x v="1689"/>
    <x v="2"/>
    <x v="488"/>
    <d v="2011-04-27T00:00:00"/>
    <x v="1"/>
    <x v="697"/>
    <s v="Laurel Beltran"/>
    <x v="2"/>
    <s v="United States"/>
    <s v="Columbus"/>
    <x v="24"/>
    <n v="43229"/>
    <s v="East"/>
    <s v="OFF-BI-10000145"/>
    <x v="1"/>
    <x v="8"/>
    <x v="735"/>
    <n v="7.4880000000000013"/>
    <n v="8"/>
    <x v="6"/>
    <n v="-5.2415999999999983"/>
  </r>
  <r>
    <n v="3409"/>
    <x v="1689"/>
    <x v="2"/>
    <x v="488"/>
    <d v="2011-04-27T00:00:00"/>
    <x v="1"/>
    <x v="697"/>
    <s v="Laurel Beltran"/>
    <x v="2"/>
    <s v="United States"/>
    <s v="Columbus"/>
    <x v="24"/>
    <n v="43229"/>
    <s v="East"/>
    <s v="FUR-FU-10002191"/>
    <x v="0"/>
    <x v="5"/>
    <x v="762"/>
    <n v="22.336000000000002"/>
    <n v="4"/>
    <x v="2"/>
    <n v="7.8175999999999997"/>
  </r>
  <r>
    <n v="3410"/>
    <x v="1690"/>
    <x v="3"/>
    <x v="504"/>
    <d v="2014-05-07T00:00:00"/>
    <x v="1"/>
    <x v="223"/>
    <s v="Jeremy Farry"/>
    <x v="0"/>
    <s v="United States"/>
    <s v="Columbus"/>
    <x v="24"/>
    <n v="43229"/>
    <s v="East"/>
    <s v="OFF-PA-10004451"/>
    <x v="1"/>
    <x v="10"/>
    <x v="493"/>
    <n v="10.368000000000002"/>
    <n v="2"/>
    <x v="2"/>
    <n v="3.6288"/>
  </r>
  <r>
    <n v="3411"/>
    <x v="1691"/>
    <x v="0"/>
    <x v="873"/>
    <d v="2013-09-25T00:00:00"/>
    <x v="1"/>
    <x v="620"/>
    <s v="Greg Maxwell"/>
    <x v="1"/>
    <s v="United States"/>
    <s v="San Francisco"/>
    <x v="1"/>
    <n v="94122"/>
    <s v="West"/>
    <s v="OFF-PA-10001471"/>
    <x v="1"/>
    <x v="10"/>
    <x v="1468"/>
    <n v="65.789999999999992"/>
    <n v="9"/>
    <x v="0"/>
    <n v="30.263399999999997"/>
  </r>
  <r>
    <n v="3412"/>
    <x v="1691"/>
    <x v="0"/>
    <x v="873"/>
    <d v="2013-09-25T00:00:00"/>
    <x v="1"/>
    <x v="620"/>
    <s v="Greg Maxwell"/>
    <x v="1"/>
    <s v="United States"/>
    <s v="San Francisco"/>
    <x v="1"/>
    <n v="94122"/>
    <s v="West"/>
    <s v="OFF-BI-10003656"/>
    <x v="1"/>
    <x v="8"/>
    <x v="13"/>
    <n v="271.98400000000004"/>
    <n v="2"/>
    <x v="2"/>
    <n v="88.394799999999975"/>
  </r>
  <r>
    <n v="3413"/>
    <x v="1691"/>
    <x v="0"/>
    <x v="873"/>
    <d v="2013-09-25T00:00:00"/>
    <x v="1"/>
    <x v="620"/>
    <s v="Greg Maxwell"/>
    <x v="1"/>
    <s v="United States"/>
    <s v="San Francisco"/>
    <x v="1"/>
    <n v="94122"/>
    <s v="West"/>
    <s v="OFF-AR-10000940"/>
    <x v="1"/>
    <x v="6"/>
    <x v="134"/>
    <n v="11.76"/>
    <n v="4"/>
    <x v="0"/>
    <n v="3.1752000000000002"/>
  </r>
  <r>
    <n v="3414"/>
    <x v="1691"/>
    <x v="0"/>
    <x v="873"/>
    <d v="2013-09-25T00:00:00"/>
    <x v="1"/>
    <x v="620"/>
    <s v="Greg Maxwell"/>
    <x v="1"/>
    <s v="United States"/>
    <s v="San Francisco"/>
    <x v="1"/>
    <n v="94122"/>
    <s v="West"/>
    <s v="OFF-PA-10002319"/>
    <x v="1"/>
    <x v="10"/>
    <x v="1391"/>
    <n v="77.52"/>
    <n v="2"/>
    <x v="0"/>
    <n v="37.9848"/>
  </r>
  <r>
    <n v="3415"/>
    <x v="1691"/>
    <x v="0"/>
    <x v="873"/>
    <d v="2013-09-25T00:00:00"/>
    <x v="1"/>
    <x v="620"/>
    <s v="Greg Maxwell"/>
    <x v="1"/>
    <s v="United States"/>
    <s v="San Francisco"/>
    <x v="1"/>
    <n v="94122"/>
    <s v="West"/>
    <s v="OFF-BI-10000977"/>
    <x v="1"/>
    <x v="8"/>
    <x v="982"/>
    <n v="48.64"/>
    <n v="2"/>
    <x v="2"/>
    <n v="15.807999999999996"/>
  </r>
  <r>
    <n v="3416"/>
    <x v="1692"/>
    <x v="0"/>
    <x v="476"/>
    <d v="2013-09-03T00:00:00"/>
    <x v="3"/>
    <x v="196"/>
    <s v="Sonia Sunley"/>
    <x v="0"/>
    <s v="United States"/>
    <s v="Madison"/>
    <x v="6"/>
    <n v="53711"/>
    <s v="Central"/>
    <s v="OFF-FA-10002676"/>
    <x v="1"/>
    <x v="13"/>
    <x v="1069"/>
    <n v="1.81"/>
    <n v="1"/>
    <x v="0"/>
    <n v="0.65159999999999996"/>
  </r>
  <r>
    <n v="3417"/>
    <x v="1692"/>
    <x v="0"/>
    <x v="476"/>
    <d v="2013-09-03T00:00:00"/>
    <x v="3"/>
    <x v="196"/>
    <s v="Sonia Sunley"/>
    <x v="0"/>
    <s v="United States"/>
    <s v="Madison"/>
    <x v="6"/>
    <n v="53711"/>
    <s v="Central"/>
    <s v="OFF-BI-10004970"/>
    <x v="1"/>
    <x v="8"/>
    <x v="908"/>
    <n v="8.26"/>
    <n v="2"/>
    <x v="0"/>
    <n v="3.8822000000000001"/>
  </r>
  <r>
    <n v="3418"/>
    <x v="1693"/>
    <x v="1"/>
    <x v="381"/>
    <d v="2012-05-02T00:00:00"/>
    <x v="1"/>
    <x v="679"/>
    <s v="Tony Chapman"/>
    <x v="2"/>
    <s v="United States"/>
    <s v="Aurora"/>
    <x v="22"/>
    <n v="80013"/>
    <s v="West"/>
    <s v="OFF-AP-10003971"/>
    <x v="1"/>
    <x v="9"/>
    <x v="914"/>
    <n v="43.560000000000009"/>
    <n v="5"/>
    <x v="2"/>
    <n v="3.2669999999999995"/>
  </r>
  <r>
    <n v="3419"/>
    <x v="1693"/>
    <x v="1"/>
    <x v="381"/>
    <d v="2012-05-02T00:00:00"/>
    <x v="1"/>
    <x v="679"/>
    <s v="Tony Chapman"/>
    <x v="2"/>
    <s v="United States"/>
    <s v="Aurora"/>
    <x v="22"/>
    <n v="80013"/>
    <s v="West"/>
    <s v="OFF-SU-10001574"/>
    <x v="1"/>
    <x v="14"/>
    <x v="498"/>
    <n v="5.84"/>
    <n v="2"/>
    <x v="2"/>
    <n v="0.72999999999999954"/>
  </r>
  <r>
    <n v="3420"/>
    <x v="1694"/>
    <x v="1"/>
    <x v="684"/>
    <d v="2012-09-13T00:00:00"/>
    <x v="1"/>
    <x v="254"/>
    <s v="Chuck Clark"/>
    <x v="2"/>
    <s v="United States"/>
    <s v="New York City"/>
    <x v="15"/>
    <n v="10024"/>
    <s v="East"/>
    <s v="FUR-CH-10000665"/>
    <x v="0"/>
    <x v="1"/>
    <x v="656"/>
    <n v="271.76400000000001"/>
    <n v="2"/>
    <x v="9"/>
    <n v="60.391999999999967"/>
  </r>
  <r>
    <n v="3421"/>
    <x v="1695"/>
    <x v="0"/>
    <x v="316"/>
    <d v="2013-06-04T00:00:00"/>
    <x v="1"/>
    <x v="52"/>
    <s v="Clay Ludtke"/>
    <x v="0"/>
    <s v="United States"/>
    <s v="Los Angeles"/>
    <x v="1"/>
    <n v="90004"/>
    <s v="West"/>
    <s v="OFF-AP-10000891"/>
    <x v="1"/>
    <x v="9"/>
    <x v="163"/>
    <n v="262.24"/>
    <n v="2"/>
    <x v="0"/>
    <n v="78.671999999999997"/>
  </r>
  <r>
    <n v="3422"/>
    <x v="1695"/>
    <x v="0"/>
    <x v="316"/>
    <d v="2013-06-04T00:00:00"/>
    <x v="1"/>
    <x v="52"/>
    <s v="Clay Ludtke"/>
    <x v="0"/>
    <s v="United States"/>
    <s v="Los Angeles"/>
    <x v="1"/>
    <n v="90004"/>
    <s v="West"/>
    <s v="OFF-PA-10003790"/>
    <x v="1"/>
    <x v="10"/>
    <x v="1250"/>
    <n v="182.72"/>
    <n v="8"/>
    <x v="0"/>
    <n v="84.051199999999994"/>
  </r>
  <r>
    <n v="3423"/>
    <x v="1695"/>
    <x v="0"/>
    <x v="316"/>
    <d v="2013-06-04T00:00:00"/>
    <x v="1"/>
    <x v="52"/>
    <s v="Clay Ludtke"/>
    <x v="0"/>
    <s v="United States"/>
    <s v="Los Angeles"/>
    <x v="1"/>
    <n v="90004"/>
    <s v="West"/>
    <s v="TEC-AC-10002217"/>
    <x v="2"/>
    <x v="11"/>
    <x v="1178"/>
    <n v="131.6"/>
    <n v="7"/>
    <x v="0"/>
    <n v="7.8960000000000008"/>
  </r>
  <r>
    <n v="3424"/>
    <x v="1695"/>
    <x v="0"/>
    <x v="316"/>
    <d v="2013-06-04T00:00:00"/>
    <x v="1"/>
    <x v="52"/>
    <s v="Clay Ludtke"/>
    <x v="0"/>
    <s v="United States"/>
    <s v="Los Angeles"/>
    <x v="1"/>
    <n v="90004"/>
    <s v="West"/>
    <s v="OFF-BI-10002215"/>
    <x v="1"/>
    <x v="8"/>
    <x v="20"/>
    <n v="22.72"/>
    <n v="4"/>
    <x v="2"/>
    <n v="7.3839999999999986"/>
  </r>
  <r>
    <n v="3425"/>
    <x v="1695"/>
    <x v="0"/>
    <x v="316"/>
    <d v="2013-06-04T00:00:00"/>
    <x v="1"/>
    <x v="52"/>
    <s v="Clay Ludtke"/>
    <x v="0"/>
    <s v="United States"/>
    <s v="Los Angeles"/>
    <x v="1"/>
    <n v="90004"/>
    <s v="West"/>
    <s v="TEC-MA-10001972"/>
    <x v="2"/>
    <x v="15"/>
    <x v="1469"/>
    <n v="558.4"/>
    <n v="2"/>
    <x v="2"/>
    <n v="41.880000000000024"/>
  </r>
  <r>
    <n v="3426"/>
    <x v="1696"/>
    <x v="1"/>
    <x v="496"/>
    <d v="2012-09-28T00:00:00"/>
    <x v="1"/>
    <x v="368"/>
    <s v="Deanra Eno"/>
    <x v="2"/>
    <s v="United States"/>
    <s v="Dubuque"/>
    <x v="23"/>
    <n v="52001"/>
    <s v="Central"/>
    <s v="OFF-BI-10001525"/>
    <x v="1"/>
    <x v="8"/>
    <x v="31"/>
    <n v="15.24"/>
    <n v="4"/>
    <x v="0"/>
    <n v="6.8579999999999988"/>
  </r>
  <r>
    <n v="3427"/>
    <x v="1696"/>
    <x v="1"/>
    <x v="496"/>
    <d v="2012-09-28T00:00:00"/>
    <x v="1"/>
    <x v="368"/>
    <s v="Deanra Eno"/>
    <x v="2"/>
    <s v="United States"/>
    <s v="Dubuque"/>
    <x v="23"/>
    <n v="52001"/>
    <s v="Central"/>
    <s v="FUR-CH-10000988"/>
    <x v="0"/>
    <x v="1"/>
    <x v="1132"/>
    <n v="1408.1"/>
    <n v="10"/>
    <x v="0"/>
    <n v="394.26800000000003"/>
  </r>
  <r>
    <n v="3428"/>
    <x v="1697"/>
    <x v="3"/>
    <x v="445"/>
    <d v="2014-07-07T00:00:00"/>
    <x v="0"/>
    <x v="449"/>
    <s v="Sam Zeldin"/>
    <x v="2"/>
    <s v="United States"/>
    <s v="Lancaster"/>
    <x v="24"/>
    <n v="43130"/>
    <s v="East"/>
    <s v="OFF-PA-10000174"/>
    <x v="1"/>
    <x v="10"/>
    <x v="1515"/>
    <n v="32.896000000000001"/>
    <n v="4"/>
    <x v="2"/>
    <n v="11.102399999999996"/>
  </r>
  <r>
    <n v="3429"/>
    <x v="1697"/>
    <x v="3"/>
    <x v="445"/>
    <d v="2014-07-07T00:00:00"/>
    <x v="0"/>
    <x v="449"/>
    <s v="Sam Zeldin"/>
    <x v="2"/>
    <s v="United States"/>
    <s v="Lancaster"/>
    <x v="24"/>
    <n v="43130"/>
    <s v="East"/>
    <s v="FUR-TA-10002041"/>
    <x v="0"/>
    <x v="3"/>
    <x v="358"/>
    <n v="215.148"/>
    <n v="2"/>
    <x v="10"/>
    <n v="-103.98819999999998"/>
  </r>
  <r>
    <n v="3430"/>
    <x v="1697"/>
    <x v="3"/>
    <x v="445"/>
    <d v="2014-07-07T00:00:00"/>
    <x v="0"/>
    <x v="449"/>
    <s v="Sam Zeldin"/>
    <x v="2"/>
    <s v="United States"/>
    <s v="Lancaster"/>
    <x v="24"/>
    <n v="43130"/>
    <s v="East"/>
    <s v="OFF-PA-10002246"/>
    <x v="1"/>
    <x v="10"/>
    <x v="1386"/>
    <n v="30.96"/>
    <n v="6"/>
    <x v="2"/>
    <n v="11.223000000000001"/>
  </r>
  <r>
    <n v="3431"/>
    <x v="1698"/>
    <x v="3"/>
    <x v="166"/>
    <d v="2014-12-10T00:00:00"/>
    <x v="2"/>
    <x v="166"/>
    <s v="Luke Foster"/>
    <x v="0"/>
    <s v="United States"/>
    <s v="Inglewood"/>
    <x v="1"/>
    <n v="90301"/>
    <s v="West"/>
    <s v="OFF-ST-10003327"/>
    <x v="1"/>
    <x v="4"/>
    <x v="333"/>
    <n v="29.79"/>
    <n v="3"/>
    <x v="0"/>
    <n v="8.6390999999999956"/>
  </r>
  <r>
    <n v="3432"/>
    <x v="1698"/>
    <x v="3"/>
    <x v="166"/>
    <d v="2014-12-10T00:00:00"/>
    <x v="2"/>
    <x v="166"/>
    <s v="Luke Foster"/>
    <x v="0"/>
    <s v="United States"/>
    <s v="Inglewood"/>
    <x v="1"/>
    <n v="90301"/>
    <s v="West"/>
    <s v="FUR-FU-10002703"/>
    <x v="0"/>
    <x v="5"/>
    <x v="1516"/>
    <n v="128.9"/>
    <n v="2"/>
    <x v="0"/>
    <n v="15.468000000000004"/>
  </r>
  <r>
    <n v="3433"/>
    <x v="1698"/>
    <x v="3"/>
    <x v="166"/>
    <d v="2014-12-10T00:00:00"/>
    <x v="2"/>
    <x v="166"/>
    <s v="Luke Foster"/>
    <x v="0"/>
    <s v="United States"/>
    <s v="Inglewood"/>
    <x v="1"/>
    <n v="90301"/>
    <s v="West"/>
    <s v="OFF-PA-10003651"/>
    <x v="1"/>
    <x v="10"/>
    <x v="646"/>
    <n v="60.12"/>
    <n v="9"/>
    <x v="0"/>
    <n v="28.857599999999998"/>
  </r>
  <r>
    <n v="3434"/>
    <x v="1699"/>
    <x v="3"/>
    <x v="256"/>
    <d v="2014-12-10T00:00:00"/>
    <x v="1"/>
    <x v="269"/>
    <s v="Alan Barnes"/>
    <x v="0"/>
    <s v="United States"/>
    <s v="Bellevue"/>
    <x v="4"/>
    <n v="98006"/>
    <s v="West"/>
    <s v="OFF-BI-10001617"/>
    <x v="1"/>
    <x v="8"/>
    <x v="1315"/>
    <n v="24.816000000000003"/>
    <n v="3"/>
    <x v="2"/>
    <n v="8.3753999999999991"/>
  </r>
  <r>
    <n v="3435"/>
    <x v="1699"/>
    <x v="3"/>
    <x v="256"/>
    <d v="2014-12-10T00:00:00"/>
    <x v="1"/>
    <x v="269"/>
    <s v="Alan Barnes"/>
    <x v="0"/>
    <s v="United States"/>
    <s v="Bellevue"/>
    <x v="4"/>
    <n v="98006"/>
    <s v="West"/>
    <s v="OFF-BI-10000145"/>
    <x v="1"/>
    <x v="8"/>
    <x v="735"/>
    <n v="14.976000000000003"/>
    <n v="6"/>
    <x v="2"/>
    <n v="5.4287999999999981"/>
  </r>
  <r>
    <n v="3436"/>
    <x v="1700"/>
    <x v="1"/>
    <x v="874"/>
    <d v="2012-09-29T00:00:00"/>
    <x v="2"/>
    <x v="392"/>
    <s v="Neoma Murray"/>
    <x v="0"/>
    <s v="United States"/>
    <s v="Chicago"/>
    <x v="10"/>
    <n v="60610"/>
    <s v="Central"/>
    <s v="OFF-BI-10001670"/>
    <x v="1"/>
    <x v="8"/>
    <x v="438"/>
    <n v="15.079999999999998"/>
    <n v="2"/>
    <x v="3"/>
    <n v="-22.620000000000005"/>
  </r>
  <r>
    <n v="3437"/>
    <x v="1700"/>
    <x v="1"/>
    <x v="874"/>
    <d v="2012-09-29T00:00:00"/>
    <x v="2"/>
    <x v="392"/>
    <s v="Neoma Murray"/>
    <x v="0"/>
    <s v="United States"/>
    <s v="Chicago"/>
    <x v="10"/>
    <n v="60610"/>
    <s v="Central"/>
    <s v="FUR-FU-10003849"/>
    <x v="0"/>
    <x v="5"/>
    <x v="521"/>
    <n v="24.288"/>
    <n v="3"/>
    <x v="7"/>
    <n v="-12.751199999999997"/>
  </r>
  <r>
    <n v="3438"/>
    <x v="1701"/>
    <x v="3"/>
    <x v="505"/>
    <d v="2014-10-31T00:00:00"/>
    <x v="3"/>
    <x v="362"/>
    <s v="Ryan Akin"/>
    <x v="0"/>
    <s v="United States"/>
    <s v="Dallas"/>
    <x v="5"/>
    <n v="75217"/>
    <s v="Central"/>
    <s v="FUR-FU-10003849"/>
    <x v="0"/>
    <x v="5"/>
    <x v="521"/>
    <n v="16.192"/>
    <n v="2"/>
    <x v="7"/>
    <n v="-8.5007999999999981"/>
  </r>
  <r>
    <n v="3439"/>
    <x v="1701"/>
    <x v="3"/>
    <x v="505"/>
    <d v="2014-10-31T00:00:00"/>
    <x v="3"/>
    <x v="362"/>
    <s v="Ryan Akin"/>
    <x v="0"/>
    <s v="United States"/>
    <s v="Dallas"/>
    <x v="5"/>
    <n v="75217"/>
    <s v="Central"/>
    <s v="FUR-TA-10002041"/>
    <x v="0"/>
    <x v="3"/>
    <x v="358"/>
    <n v="251.00599999999997"/>
    <n v="2"/>
    <x v="4"/>
    <n v="-68.130199999999988"/>
  </r>
  <r>
    <n v="3440"/>
    <x v="1701"/>
    <x v="3"/>
    <x v="505"/>
    <d v="2014-10-31T00:00:00"/>
    <x v="3"/>
    <x v="362"/>
    <s v="Ryan Akin"/>
    <x v="0"/>
    <s v="United States"/>
    <s v="Dallas"/>
    <x v="5"/>
    <n v="75217"/>
    <s v="Central"/>
    <s v="OFF-ST-10002214"/>
    <x v="1"/>
    <x v="4"/>
    <x v="994"/>
    <n v="54.192"/>
    <n v="6"/>
    <x v="2"/>
    <n v="4.0643999999999973"/>
  </r>
  <r>
    <n v="3441"/>
    <x v="1702"/>
    <x v="1"/>
    <x v="239"/>
    <d v="2012-11-30T00:00:00"/>
    <x v="3"/>
    <x v="285"/>
    <s v="Phillina Ober"/>
    <x v="2"/>
    <s v="United States"/>
    <s v="San Francisco"/>
    <x v="1"/>
    <n v="94122"/>
    <s v="West"/>
    <s v="OFF-BI-10001078"/>
    <x v="1"/>
    <x v="8"/>
    <x v="61"/>
    <n v="4.3040000000000003"/>
    <n v="1"/>
    <x v="2"/>
    <n v="1.5602"/>
  </r>
  <r>
    <n v="3442"/>
    <x v="1703"/>
    <x v="2"/>
    <x v="518"/>
    <d v="2011-03-14T00:00:00"/>
    <x v="0"/>
    <x v="567"/>
    <s v="Kelly Andreada"/>
    <x v="0"/>
    <s v="United States"/>
    <s v="New York City"/>
    <x v="15"/>
    <n v="10024"/>
    <s v="East"/>
    <s v="OFF-PA-10002137"/>
    <x v="1"/>
    <x v="10"/>
    <x v="560"/>
    <n v="108.92"/>
    <n v="14"/>
    <x v="0"/>
    <n v="49.013999999999996"/>
  </r>
  <r>
    <n v="3443"/>
    <x v="1704"/>
    <x v="3"/>
    <x v="123"/>
    <d v="2014-11-24T00:00:00"/>
    <x v="1"/>
    <x v="251"/>
    <s v="Justin Deggeller"/>
    <x v="1"/>
    <s v="United States"/>
    <s v="New York City"/>
    <x v="15"/>
    <n v="10011"/>
    <s v="East"/>
    <s v="OFF-EN-10001415"/>
    <x v="1"/>
    <x v="12"/>
    <x v="33"/>
    <n v="16.740000000000002"/>
    <n v="3"/>
    <x v="0"/>
    <n v="8.370000000000001"/>
  </r>
  <r>
    <n v="3444"/>
    <x v="1704"/>
    <x v="3"/>
    <x v="123"/>
    <d v="2014-11-24T00:00:00"/>
    <x v="1"/>
    <x v="251"/>
    <s v="Justin Deggeller"/>
    <x v="1"/>
    <s v="United States"/>
    <s v="New York City"/>
    <x v="15"/>
    <n v="10011"/>
    <s v="East"/>
    <s v="OFF-AP-10003849"/>
    <x v="1"/>
    <x v="9"/>
    <x v="833"/>
    <n v="2504.7399999999998"/>
    <n v="7"/>
    <x v="0"/>
    <n v="626.18499999999995"/>
  </r>
  <r>
    <n v="3445"/>
    <x v="1705"/>
    <x v="0"/>
    <x v="875"/>
    <d v="2013-08-03T00:00:00"/>
    <x v="1"/>
    <x v="705"/>
    <s v="Jack O'Briant"/>
    <x v="1"/>
    <s v="United States"/>
    <s v="Philadelphia"/>
    <x v="9"/>
    <n v="19140"/>
    <s v="East"/>
    <s v="OFF-ST-10001713"/>
    <x v="1"/>
    <x v="4"/>
    <x v="45"/>
    <n v="84.784000000000006"/>
    <n v="2"/>
    <x v="2"/>
    <n v="-16.956800000000005"/>
  </r>
  <r>
    <n v="3446"/>
    <x v="1706"/>
    <x v="1"/>
    <x v="821"/>
    <d v="2012-06-17T00:00:00"/>
    <x v="1"/>
    <x v="97"/>
    <s v="Laurel Elliston"/>
    <x v="0"/>
    <s v="United States"/>
    <s v="Newark"/>
    <x v="13"/>
    <n v="19711"/>
    <s v="East"/>
    <s v="OFF-ST-10001505"/>
    <x v="1"/>
    <x v="4"/>
    <x v="1174"/>
    <n v="29.900000000000002"/>
    <n v="5"/>
    <x v="0"/>
    <n v="5.0829999999999975"/>
  </r>
  <r>
    <n v="3447"/>
    <x v="1707"/>
    <x v="0"/>
    <x v="876"/>
    <d v="2013-08-08T00:00:00"/>
    <x v="2"/>
    <x v="706"/>
    <s v="Anna Häberlin"/>
    <x v="1"/>
    <s v="United States"/>
    <s v="New York City"/>
    <x v="15"/>
    <n v="10024"/>
    <s v="East"/>
    <s v="OFF-PA-10000474"/>
    <x v="1"/>
    <x v="10"/>
    <x v="33"/>
    <n v="70.88"/>
    <n v="2"/>
    <x v="0"/>
    <n v="33.313599999999994"/>
  </r>
  <r>
    <n v="3448"/>
    <x v="1708"/>
    <x v="3"/>
    <x v="532"/>
    <d v="2014-06-16T00:00:00"/>
    <x v="1"/>
    <x v="607"/>
    <s v="Kristina Nunn"/>
    <x v="2"/>
    <s v="United States"/>
    <s v="Auburn"/>
    <x v="19"/>
    <n v="36830"/>
    <s v="South"/>
    <s v="OFF-AR-10001919"/>
    <x v="1"/>
    <x v="6"/>
    <x v="853"/>
    <n v="3.76"/>
    <n v="2"/>
    <x v="0"/>
    <n v="1.0903999999999998"/>
  </r>
  <r>
    <n v="3449"/>
    <x v="1709"/>
    <x v="0"/>
    <x v="877"/>
    <d v="2013-10-14T00:00:00"/>
    <x v="1"/>
    <x v="621"/>
    <s v="Tim Brockman"/>
    <x v="0"/>
    <s v="United States"/>
    <s v="Los Angeles"/>
    <x v="1"/>
    <n v="90049"/>
    <s v="West"/>
    <s v="OFF-BI-10004001"/>
    <x v="1"/>
    <x v="8"/>
    <x v="810"/>
    <n v="27.263999999999999"/>
    <n v="2"/>
    <x v="2"/>
    <n v="8.8607999999999976"/>
  </r>
  <r>
    <n v="3450"/>
    <x v="1710"/>
    <x v="2"/>
    <x v="78"/>
    <d v="2011-09-14T00:00:00"/>
    <x v="1"/>
    <x v="503"/>
    <s v="Dennis Pardue"/>
    <x v="2"/>
    <s v="United States"/>
    <s v="San Francisco"/>
    <x v="1"/>
    <n v="94110"/>
    <s v="West"/>
    <s v="OFF-AP-10004785"/>
    <x v="1"/>
    <x v="9"/>
    <x v="1177"/>
    <n v="56.65"/>
    <n v="5"/>
    <x v="0"/>
    <n v="24.359500000000004"/>
  </r>
  <r>
    <n v="3451"/>
    <x v="1710"/>
    <x v="2"/>
    <x v="78"/>
    <d v="2011-09-14T00:00:00"/>
    <x v="1"/>
    <x v="503"/>
    <s v="Dennis Pardue"/>
    <x v="2"/>
    <s v="United States"/>
    <s v="San Francisco"/>
    <x v="1"/>
    <n v="94110"/>
    <s v="West"/>
    <s v="OFF-ST-10002406"/>
    <x v="1"/>
    <x v="4"/>
    <x v="324"/>
    <n v="14.97"/>
    <n v="1"/>
    <x v="0"/>
    <n v="4.1916000000000011"/>
  </r>
  <r>
    <n v="3452"/>
    <x v="1710"/>
    <x v="2"/>
    <x v="78"/>
    <d v="2011-09-14T00:00:00"/>
    <x v="1"/>
    <x v="503"/>
    <s v="Dennis Pardue"/>
    <x v="2"/>
    <s v="United States"/>
    <s v="San Francisco"/>
    <x v="1"/>
    <n v="94110"/>
    <s v="West"/>
    <s v="OFF-FA-10002988"/>
    <x v="1"/>
    <x v="13"/>
    <x v="131"/>
    <n v="4.0199999999999996"/>
    <n v="2"/>
    <x v="0"/>
    <n v="1.9697999999999998"/>
  </r>
  <r>
    <n v="3453"/>
    <x v="1711"/>
    <x v="2"/>
    <x v="878"/>
    <d v="2011-03-21T00:00:00"/>
    <x v="0"/>
    <x v="607"/>
    <s v="Kristina Nunn"/>
    <x v="2"/>
    <s v="United States"/>
    <s v="Raleigh"/>
    <x v="3"/>
    <n v="27604"/>
    <s v="South"/>
    <s v="TEC-PH-10002415"/>
    <x v="2"/>
    <x v="7"/>
    <x v="1517"/>
    <n v="471.92"/>
    <n v="2"/>
    <x v="2"/>
    <n v="29.495000000000019"/>
  </r>
  <r>
    <n v="3454"/>
    <x v="1712"/>
    <x v="1"/>
    <x v="879"/>
    <d v="2012-03-02T00:00:00"/>
    <x v="0"/>
    <x v="461"/>
    <s v="Shui Tom"/>
    <x v="0"/>
    <s v="United States"/>
    <s v="Macon"/>
    <x v="32"/>
    <n v="31204"/>
    <s v="South"/>
    <s v="OFF-BI-10004236"/>
    <x v="1"/>
    <x v="8"/>
    <x v="891"/>
    <n v="58.72"/>
    <n v="4"/>
    <x v="0"/>
    <n v="27.011199999999999"/>
  </r>
  <r>
    <n v="3455"/>
    <x v="1713"/>
    <x v="1"/>
    <x v="584"/>
    <d v="2012-07-14T00:00:00"/>
    <x v="1"/>
    <x v="12"/>
    <s v="Emily Burns"/>
    <x v="0"/>
    <s v="United States"/>
    <s v="Nashville"/>
    <x v="18"/>
    <n v="37211"/>
    <s v="South"/>
    <s v="OFF-AR-10000657"/>
    <x v="1"/>
    <x v="6"/>
    <x v="1518"/>
    <n v="5.16"/>
    <n v="3"/>
    <x v="2"/>
    <n v="0.83849999999999936"/>
  </r>
  <r>
    <n v="3456"/>
    <x v="1714"/>
    <x v="0"/>
    <x v="880"/>
    <d v="2013-02-27T00:00:00"/>
    <x v="1"/>
    <x v="117"/>
    <s v="Alan Hwang"/>
    <x v="0"/>
    <s v="United States"/>
    <s v="Nashville"/>
    <x v="18"/>
    <n v="37211"/>
    <s v="South"/>
    <s v="OFF-PA-10004996"/>
    <x v="1"/>
    <x v="10"/>
    <x v="1519"/>
    <n v="16.496000000000002"/>
    <n v="2"/>
    <x v="2"/>
    <n v="5.5673999999999992"/>
  </r>
  <r>
    <n v="3457"/>
    <x v="1715"/>
    <x v="3"/>
    <x v="118"/>
    <d v="2014-09-19T00:00:00"/>
    <x v="2"/>
    <x v="548"/>
    <s v="Adam Shillingsburg"/>
    <x v="0"/>
    <s v="United States"/>
    <s v="Philadelphia"/>
    <x v="9"/>
    <n v="19143"/>
    <s v="East"/>
    <s v="TEC-AC-10001109"/>
    <x v="2"/>
    <x v="11"/>
    <x v="998"/>
    <n v="71.975999999999999"/>
    <n v="3"/>
    <x v="2"/>
    <n v="19.793400000000005"/>
  </r>
  <r>
    <n v="3458"/>
    <x v="1715"/>
    <x v="3"/>
    <x v="118"/>
    <d v="2014-09-19T00:00:00"/>
    <x v="2"/>
    <x v="548"/>
    <s v="Adam Shillingsburg"/>
    <x v="0"/>
    <s v="United States"/>
    <s v="Philadelphia"/>
    <x v="9"/>
    <n v="19143"/>
    <s v="East"/>
    <s v="FUR-FU-10003832"/>
    <x v="0"/>
    <x v="5"/>
    <x v="1420"/>
    <n v="22.512000000000004"/>
    <n v="3"/>
    <x v="2"/>
    <n v="2.2511999999999999"/>
  </r>
  <r>
    <n v="3459"/>
    <x v="1715"/>
    <x v="3"/>
    <x v="118"/>
    <d v="2014-09-19T00:00:00"/>
    <x v="2"/>
    <x v="548"/>
    <s v="Adam Shillingsburg"/>
    <x v="0"/>
    <s v="United States"/>
    <s v="Philadelphia"/>
    <x v="9"/>
    <n v="19143"/>
    <s v="East"/>
    <s v="OFF-BI-10002393"/>
    <x v="1"/>
    <x v="8"/>
    <x v="1188"/>
    <n v="3.4440000000000008"/>
    <n v="2"/>
    <x v="6"/>
    <n v="-2.7551999999999994"/>
  </r>
  <r>
    <n v="3460"/>
    <x v="1715"/>
    <x v="3"/>
    <x v="118"/>
    <d v="2014-09-19T00:00:00"/>
    <x v="2"/>
    <x v="548"/>
    <s v="Adam Shillingsburg"/>
    <x v="0"/>
    <s v="United States"/>
    <s v="Philadelphia"/>
    <x v="9"/>
    <n v="19143"/>
    <s v="East"/>
    <s v="OFF-BI-10001359"/>
    <x v="1"/>
    <x v="8"/>
    <x v="1153"/>
    <n v="538.19400000000007"/>
    <n v="2"/>
    <x v="6"/>
    <n v="-412.61539999999991"/>
  </r>
  <r>
    <n v="3461"/>
    <x v="1715"/>
    <x v="3"/>
    <x v="118"/>
    <d v="2014-09-19T00:00:00"/>
    <x v="2"/>
    <x v="548"/>
    <s v="Adam Shillingsburg"/>
    <x v="0"/>
    <s v="United States"/>
    <s v="Philadelphia"/>
    <x v="9"/>
    <n v="19143"/>
    <s v="East"/>
    <s v="TEC-AC-10003628"/>
    <x v="2"/>
    <x v="11"/>
    <x v="244"/>
    <n v="47.984000000000002"/>
    <n v="2"/>
    <x v="2"/>
    <n v="14.395200000000004"/>
  </r>
  <r>
    <n v="3462"/>
    <x v="1716"/>
    <x v="3"/>
    <x v="60"/>
    <d v="2014-11-11T00:00:00"/>
    <x v="0"/>
    <x v="605"/>
    <s v="Elizabeth Moffitt"/>
    <x v="1"/>
    <s v="United States"/>
    <s v="Dallas"/>
    <x v="5"/>
    <n v="75081"/>
    <s v="Central"/>
    <s v="TEC-PH-10003012"/>
    <x v="2"/>
    <x v="7"/>
    <x v="344"/>
    <n v="492.76800000000003"/>
    <n v="4"/>
    <x v="2"/>
    <n v="55.436399999999935"/>
  </r>
  <r>
    <n v="3463"/>
    <x v="1717"/>
    <x v="1"/>
    <x v="763"/>
    <d v="2012-02-23T00:00:00"/>
    <x v="0"/>
    <x v="567"/>
    <s v="Kelly Andreada"/>
    <x v="0"/>
    <s v="United States"/>
    <s v="Perth Amboy"/>
    <x v="30"/>
    <n v="8861"/>
    <s v="East"/>
    <s v="OFF-AR-10003903"/>
    <x v="1"/>
    <x v="6"/>
    <x v="878"/>
    <n v="286.78999999999996"/>
    <n v="7"/>
    <x v="0"/>
    <n v="74.565400000000011"/>
  </r>
  <r>
    <n v="3464"/>
    <x v="1718"/>
    <x v="0"/>
    <x v="881"/>
    <d v="2013-12-01T00:00:00"/>
    <x v="1"/>
    <x v="707"/>
    <s v="Heather Jas"/>
    <x v="2"/>
    <s v="United States"/>
    <s v="Jacksonville"/>
    <x v="2"/>
    <n v="32216"/>
    <s v="South"/>
    <s v="OFF-PA-10004675"/>
    <x v="1"/>
    <x v="10"/>
    <x v="69"/>
    <n v="5.08"/>
    <n v="1"/>
    <x v="2"/>
    <n v="1.6509999999999998"/>
  </r>
  <r>
    <n v="3465"/>
    <x v="1719"/>
    <x v="3"/>
    <x v="734"/>
    <d v="2014-12-06T00:00:00"/>
    <x v="0"/>
    <x v="444"/>
    <s v="Natalie DeCherney"/>
    <x v="0"/>
    <s v="United States"/>
    <s v="Jacksonville"/>
    <x v="2"/>
    <n v="32216"/>
    <s v="South"/>
    <s v="TEC-AC-10001990"/>
    <x v="2"/>
    <x v="11"/>
    <x v="861"/>
    <n v="47.992000000000004"/>
    <n v="1"/>
    <x v="2"/>
    <n v="7.198799999999995"/>
  </r>
  <r>
    <n v="3466"/>
    <x v="1720"/>
    <x v="1"/>
    <x v="229"/>
    <d v="2012-09-14T00:00:00"/>
    <x v="1"/>
    <x v="553"/>
    <s v="Edward Hooks"/>
    <x v="1"/>
    <s v="United States"/>
    <s v="Revere"/>
    <x v="31"/>
    <n v="2151"/>
    <s v="East"/>
    <s v="OFF-AP-10003842"/>
    <x v="1"/>
    <x v="9"/>
    <x v="1247"/>
    <n v="61.96"/>
    <n v="2"/>
    <x v="0"/>
    <n v="16.1096"/>
  </r>
  <r>
    <n v="3467"/>
    <x v="1720"/>
    <x v="1"/>
    <x v="229"/>
    <d v="2012-09-14T00:00:00"/>
    <x v="1"/>
    <x v="553"/>
    <s v="Edward Hooks"/>
    <x v="1"/>
    <s v="United States"/>
    <s v="Revere"/>
    <x v="31"/>
    <n v="2151"/>
    <s v="East"/>
    <s v="FUR-BO-10004695"/>
    <x v="0"/>
    <x v="0"/>
    <x v="198"/>
    <n v="361.96"/>
    <n v="2"/>
    <x v="0"/>
    <n v="83.25079999999997"/>
  </r>
  <r>
    <n v="3468"/>
    <x v="1720"/>
    <x v="1"/>
    <x v="229"/>
    <d v="2012-09-14T00:00:00"/>
    <x v="1"/>
    <x v="553"/>
    <s v="Edward Hooks"/>
    <x v="1"/>
    <s v="United States"/>
    <s v="Revere"/>
    <x v="31"/>
    <n v="2151"/>
    <s v="East"/>
    <s v="OFF-PA-10003039"/>
    <x v="1"/>
    <x v="10"/>
    <x v="330"/>
    <n v="278.82"/>
    <n v="9"/>
    <x v="0"/>
    <n v="125.46899999999999"/>
  </r>
  <r>
    <n v="3469"/>
    <x v="1721"/>
    <x v="0"/>
    <x v="882"/>
    <d v="2013-12-20T00:00:00"/>
    <x v="1"/>
    <x v="266"/>
    <s v="Michael Chen"/>
    <x v="0"/>
    <s v="United States"/>
    <s v="Jackson"/>
    <x v="35"/>
    <n v="39212"/>
    <s v="South"/>
    <s v="FUR-FU-10002045"/>
    <x v="0"/>
    <x v="5"/>
    <x v="1356"/>
    <n v="133.38"/>
    <n v="6"/>
    <x v="0"/>
    <n v="58.687200000000011"/>
  </r>
  <r>
    <n v="3470"/>
    <x v="1722"/>
    <x v="1"/>
    <x v="744"/>
    <d v="2012-04-10T00:00:00"/>
    <x v="1"/>
    <x v="708"/>
    <s v="Mark Hamilton"/>
    <x v="0"/>
    <s v="United States"/>
    <s v="Jacksonville"/>
    <x v="3"/>
    <n v="28540"/>
    <s v="South"/>
    <s v="OFF-PA-10001019"/>
    <x v="1"/>
    <x v="10"/>
    <x v="675"/>
    <n v="47.952000000000005"/>
    <n v="3"/>
    <x v="2"/>
    <n v="16.183799999999998"/>
  </r>
  <r>
    <n v="3471"/>
    <x v="1723"/>
    <x v="0"/>
    <x v="49"/>
    <d v="2013-12-06T00:00:00"/>
    <x v="1"/>
    <x v="488"/>
    <s v="Carl Ludwig"/>
    <x v="0"/>
    <s v="United States"/>
    <s v="San Francisco"/>
    <x v="1"/>
    <n v="94122"/>
    <s v="West"/>
    <s v="FUR-FU-10003724"/>
    <x v="0"/>
    <x v="5"/>
    <x v="887"/>
    <n v="16.739999999999998"/>
    <n v="2"/>
    <x v="0"/>
    <n v="4.3523999999999994"/>
  </r>
  <r>
    <n v="3472"/>
    <x v="1724"/>
    <x v="3"/>
    <x v="105"/>
    <d v="2014-11-18T00:00:00"/>
    <x v="1"/>
    <x v="245"/>
    <s v="Sylvia Foulston"/>
    <x v="1"/>
    <s v="United States"/>
    <s v="Columbus"/>
    <x v="24"/>
    <n v="43229"/>
    <s v="East"/>
    <s v="OFF-PA-10003673"/>
    <x v="1"/>
    <x v="10"/>
    <x v="971"/>
    <n v="10.848000000000001"/>
    <n v="2"/>
    <x v="2"/>
    <n v="3.5255999999999994"/>
  </r>
  <r>
    <n v="3473"/>
    <x v="1724"/>
    <x v="3"/>
    <x v="105"/>
    <d v="2014-11-18T00:00:00"/>
    <x v="1"/>
    <x v="245"/>
    <s v="Sylvia Foulston"/>
    <x v="1"/>
    <s v="United States"/>
    <s v="Columbus"/>
    <x v="24"/>
    <n v="43229"/>
    <s v="East"/>
    <s v="TEC-AC-10003614"/>
    <x v="2"/>
    <x v="11"/>
    <x v="562"/>
    <n v="18.544"/>
    <n v="2"/>
    <x v="2"/>
    <n v="3.0133999999999981"/>
  </r>
  <r>
    <n v="3474"/>
    <x v="1725"/>
    <x v="3"/>
    <x v="448"/>
    <d v="2014-03-11T00:00:00"/>
    <x v="1"/>
    <x v="212"/>
    <s v="Emily Phan"/>
    <x v="0"/>
    <s v="United States"/>
    <s v="Dearborn Heights"/>
    <x v="12"/>
    <n v="48127"/>
    <s v="Central"/>
    <s v="FUR-CH-10000785"/>
    <x v="0"/>
    <x v="1"/>
    <x v="320"/>
    <n v="180.98"/>
    <n v="1"/>
    <x v="0"/>
    <n v="47.0548"/>
  </r>
  <r>
    <n v="3475"/>
    <x v="1725"/>
    <x v="3"/>
    <x v="448"/>
    <d v="2014-03-11T00:00:00"/>
    <x v="1"/>
    <x v="212"/>
    <s v="Emily Phan"/>
    <x v="0"/>
    <s v="United States"/>
    <s v="Dearborn Heights"/>
    <x v="12"/>
    <n v="48127"/>
    <s v="Central"/>
    <s v="TEC-AC-10002926"/>
    <x v="2"/>
    <x v="11"/>
    <x v="1114"/>
    <n v="99.98"/>
    <n v="2"/>
    <x v="0"/>
    <n v="42.991400000000006"/>
  </r>
  <r>
    <n v="3476"/>
    <x v="1726"/>
    <x v="0"/>
    <x v="581"/>
    <d v="2013-12-01T00:00:00"/>
    <x v="2"/>
    <x v="338"/>
    <s v="Rob Williams"/>
    <x v="1"/>
    <s v="United States"/>
    <s v="Overland Park"/>
    <x v="41"/>
    <n v="66212"/>
    <s v="Central"/>
    <s v="TEC-AC-10004633"/>
    <x v="2"/>
    <x v="11"/>
    <x v="60"/>
    <n v="34.950000000000003"/>
    <n v="5"/>
    <x v="0"/>
    <n v="15.378000000000004"/>
  </r>
  <r>
    <n v="3477"/>
    <x v="1726"/>
    <x v="0"/>
    <x v="581"/>
    <d v="2013-12-01T00:00:00"/>
    <x v="2"/>
    <x v="338"/>
    <s v="Rob Williams"/>
    <x v="1"/>
    <s v="United States"/>
    <s v="Overland Park"/>
    <x v="41"/>
    <n v="66212"/>
    <s v="Central"/>
    <s v="OFF-BI-10000977"/>
    <x v="1"/>
    <x v="8"/>
    <x v="982"/>
    <n v="152"/>
    <n v="5"/>
    <x v="0"/>
    <n v="69.919999999999987"/>
  </r>
  <r>
    <n v="3478"/>
    <x v="1727"/>
    <x v="2"/>
    <x v="883"/>
    <d v="2011-09-05T00:00:00"/>
    <x v="1"/>
    <x v="81"/>
    <s v="Shirley Jackson"/>
    <x v="0"/>
    <s v="United States"/>
    <s v="Santa Fe"/>
    <x v="27"/>
    <n v="87505"/>
    <s v="West"/>
    <s v="TEC-AC-10001635"/>
    <x v="2"/>
    <x v="11"/>
    <x v="1363"/>
    <n v="92.52"/>
    <n v="9"/>
    <x v="0"/>
    <n v="18.503999999999991"/>
  </r>
  <r>
    <n v="3479"/>
    <x v="1728"/>
    <x v="0"/>
    <x v="16"/>
    <d v="2013-12-15T00:00:00"/>
    <x v="1"/>
    <x v="407"/>
    <s v="Stefania Perrino"/>
    <x v="1"/>
    <s v="United States"/>
    <s v="San Francisco"/>
    <x v="1"/>
    <n v="94110"/>
    <s v="West"/>
    <s v="OFF-AR-10003056"/>
    <x v="1"/>
    <x v="6"/>
    <x v="18"/>
    <n v="8.56"/>
    <n v="2"/>
    <x v="0"/>
    <n v="2.4823999999999993"/>
  </r>
  <r>
    <n v="3480"/>
    <x v="1728"/>
    <x v="0"/>
    <x v="16"/>
    <d v="2013-12-15T00:00:00"/>
    <x v="1"/>
    <x v="407"/>
    <s v="Stefania Perrino"/>
    <x v="1"/>
    <s v="United States"/>
    <s v="San Francisco"/>
    <x v="1"/>
    <n v="94110"/>
    <s v="West"/>
    <s v="OFF-PA-10003363"/>
    <x v="1"/>
    <x v="10"/>
    <x v="1520"/>
    <n v="45.36"/>
    <n v="7"/>
    <x v="0"/>
    <n v="21.772800000000004"/>
  </r>
  <r>
    <n v="3481"/>
    <x v="1728"/>
    <x v="0"/>
    <x v="16"/>
    <d v="2013-12-15T00:00:00"/>
    <x v="1"/>
    <x v="407"/>
    <s v="Stefania Perrino"/>
    <x v="1"/>
    <s v="United States"/>
    <s v="San Francisco"/>
    <x v="1"/>
    <n v="94110"/>
    <s v="West"/>
    <s v="FUR-TA-10003954"/>
    <x v="0"/>
    <x v="3"/>
    <x v="1208"/>
    <n v="1421.6640000000002"/>
    <n v="6"/>
    <x v="2"/>
    <n v="-195.47879999999998"/>
  </r>
  <r>
    <n v="3482"/>
    <x v="1729"/>
    <x v="2"/>
    <x v="884"/>
    <d v="2011-04-10T00:00:00"/>
    <x v="2"/>
    <x v="307"/>
    <s v="Pauline Johnson"/>
    <x v="0"/>
    <s v="United States"/>
    <s v="Mobile"/>
    <x v="19"/>
    <n v="36608"/>
    <s v="South"/>
    <s v="FUR-FU-10004415"/>
    <x v="0"/>
    <x v="5"/>
    <x v="1054"/>
    <n v="8.9600000000000009"/>
    <n v="2"/>
    <x v="0"/>
    <n v="2.7775999999999996"/>
  </r>
  <r>
    <n v="3483"/>
    <x v="1730"/>
    <x v="2"/>
    <x v="9"/>
    <d v="2011-08-29T00:00:00"/>
    <x v="2"/>
    <x v="566"/>
    <s v="Corey Catlett"/>
    <x v="1"/>
    <s v="United States"/>
    <s v="Springfield"/>
    <x v="17"/>
    <n v="22153"/>
    <s v="South"/>
    <s v="TEC-PH-10000455"/>
    <x v="2"/>
    <x v="7"/>
    <x v="1112"/>
    <n v="579.94999999999993"/>
    <n v="5"/>
    <x v="0"/>
    <n v="168.18549999999993"/>
  </r>
  <r>
    <n v="3484"/>
    <x v="1730"/>
    <x v="2"/>
    <x v="9"/>
    <d v="2011-08-29T00:00:00"/>
    <x v="2"/>
    <x v="566"/>
    <s v="Corey Catlett"/>
    <x v="1"/>
    <s v="United States"/>
    <s v="Springfield"/>
    <x v="17"/>
    <n v="22153"/>
    <s v="South"/>
    <s v="FUR-FU-10002456"/>
    <x v="0"/>
    <x v="5"/>
    <x v="1009"/>
    <n v="29.12"/>
    <n v="4"/>
    <x v="0"/>
    <n v="12.521600000000003"/>
  </r>
  <r>
    <n v="3485"/>
    <x v="1730"/>
    <x v="2"/>
    <x v="9"/>
    <d v="2011-08-29T00:00:00"/>
    <x v="2"/>
    <x v="566"/>
    <s v="Corey Catlett"/>
    <x v="1"/>
    <s v="United States"/>
    <s v="Springfield"/>
    <x v="17"/>
    <n v="22153"/>
    <s v="South"/>
    <s v="FUR-TA-10003569"/>
    <x v="0"/>
    <x v="3"/>
    <x v="1358"/>
    <n v="1202.94"/>
    <n v="3"/>
    <x v="0"/>
    <n v="300.73500000000001"/>
  </r>
  <r>
    <n v="3486"/>
    <x v="1731"/>
    <x v="0"/>
    <x v="147"/>
    <d v="2013-10-27T00:00:00"/>
    <x v="1"/>
    <x v="501"/>
    <s v="Muhammed Yedwab"/>
    <x v="1"/>
    <s v="United States"/>
    <s v="Newark"/>
    <x v="13"/>
    <n v="19711"/>
    <s v="East"/>
    <s v="OFF-BI-10002813"/>
    <x v="1"/>
    <x v="8"/>
    <x v="905"/>
    <n v="7.92"/>
    <n v="4"/>
    <x v="0"/>
    <n v="3.5640000000000001"/>
  </r>
  <r>
    <n v="3487"/>
    <x v="1732"/>
    <x v="0"/>
    <x v="885"/>
    <d v="2013-12-01T00:00:00"/>
    <x v="3"/>
    <x v="203"/>
    <s v="Dean Braden"/>
    <x v="0"/>
    <s v="United States"/>
    <s v="Hickory"/>
    <x v="3"/>
    <n v="28601"/>
    <s v="South"/>
    <s v="TEC-PH-10002890"/>
    <x v="2"/>
    <x v="7"/>
    <x v="1387"/>
    <n v="36.192"/>
    <n v="1"/>
    <x v="2"/>
    <n v="2.7143999999999995"/>
  </r>
  <r>
    <n v="3488"/>
    <x v="1733"/>
    <x v="3"/>
    <x v="528"/>
    <d v="2014-09-12T00:00:00"/>
    <x v="1"/>
    <x v="675"/>
    <s v="Michael Grace"/>
    <x v="2"/>
    <s v="United States"/>
    <s v="Fort Lauderdale"/>
    <x v="2"/>
    <n v="33311"/>
    <s v="South"/>
    <s v="OFF-ST-10001522"/>
    <x v="1"/>
    <x v="4"/>
    <x v="195"/>
    <n v="147.184"/>
    <n v="2"/>
    <x v="2"/>
    <n v="-29.436800000000012"/>
  </r>
  <r>
    <n v="3489"/>
    <x v="1734"/>
    <x v="1"/>
    <x v="740"/>
    <d v="2012-07-06T00:00:00"/>
    <x v="1"/>
    <x v="584"/>
    <s v="Rob Haberlin"/>
    <x v="0"/>
    <s v="United States"/>
    <s v="Carol Stream"/>
    <x v="10"/>
    <n v="60188"/>
    <s v="Central"/>
    <s v="FUR-CH-10004086"/>
    <x v="0"/>
    <x v="1"/>
    <x v="281"/>
    <n v="408.42200000000003"/>
    <n v="2"/>
    <x v="4"/>
    <n v="-5.8346000000000231"/>
  </r>
  <r>
    <n v="3490"/>
    <x v="1734"/>
    <x v="1"/>
    <x v="740"/>
    <d v="2012-07-06T00:00:00"/>
    <x v="1"/>
    <x v="584"/>
    <s v="Rob Haberlin"/>
    <x v="0"/>
    <s v="United States"/>
    <s v="Carol Stream"/>
    <x v="10"/>
    <n v="60188"/>
    <s v="Central"/>
    <s v="FUR-CH-10003774"/>
    <x v="0"/>
    <x v="1"/>
    <x v="1185"/>
    <n v="382.11599999999999"/>
    <n v="6"/>
    <x v="4"/>
    <n v="-92.799600000000027"/>
  </r>
  <r>
    <n v="3491"/>
    <x v="1734"/>
    <x v="1"/>
    <x v="740"/>
    <d v="2012-07-06T00:00:00"/>
    <x v="1"/>
    <x v="584"/>
    <s v="Rob Haberlin"/>
    <x v="0"/>
    <s v="United States"/>
    <s v="Carol Stream"/>
    <x v="10"/>
    <n v="60188"/>
    <s v="Central"/>
    <s v="OFF-ST-10004507"/>
    <x v="1"/>
    <x v="4"/>
    <x v="452"/>
    <n v="68.599999999999994"/>
    <n v="5"/>
    <x v="2"/>
    <n v="6.0024999999999977"/>
  </r>
  <r>
    <n v="3492"/>
    <x v="1734"/>
    <x v="1"/>
    <x v="740"/>
    <d v="2012-07-06T00:00:00"/>
    <x v="1"/>
    <x v="584"/>
    <s v="Rob Haberlin"/>
    <x v="0"/>
    <s v="United States"/>
    <s v="Carol Stream"/>
    <x v="10"/>
    <n v="60188"/>
    <s v="Central"/>
    <s v="OFF-ST-10003208"/>
    <x v="1"/>
    <x v="4"/>
    <x v="243"/>
    <n v="435.50400000000002"/>
    <n v="3"/>
    <x v="2"/>
    <n v="48.994199999999921"/>
  </r>
  <r>
    <n v="3493"/>
    <x v="1734"/>
    <x v="1"/>
    <x v="740"/>
    <d v="2012-07-06T00:00:00"/>
    <x v="1"/>
    <x v="584"/>
    <s v="Rob Haberlin"/>
    <x v="0"/>
    <s v="United States"/>
    <s v="Carol Stream"/>
    <x v="10"/>
    <n v="60188"/>
    <s v="Central"/>
    <s v="OFF-PA-10000659"/>
    <x v="1"/>
    <x v="10"/>
    <x v="160"/>
    <n v="11.168000000000001"/>
    <n v="2"/>
    <x v="2"/>
    <n v="3.7692000000000001"/>
  </r>
  <r>
    <n v="3494"/>
    <x v="1735"/>
    <x v="3"/>
    <x v="241"/>
    <d v="2014-09-29T00:00:00"/>
    <x v="1"/>
    <x v="208"/>
    <s v="Karen Bern"/>
    <x v="1"/>
    <s v="United States"/>
    <s v="Saint Cloud"/>
    <x v="11"/>
    <n v="56301"/>
    <s v="Central"/>
    <s v="TEC-AC-10002305"/>
    <x v="2"/>
    <x v="11"/>
    <x v="1521"/>
    <n v="72"/>
    <n v="4"/>
    <x v="0"/>
    <n v="12.959999999999994"/>
  </r>
  <r>
    <n v="3495"/>
    <x v="1735"/>
    <x v="3"/>
    <x v="241"/>
    <d v="2014-09-29T00:00:00"/>
    <x v="1"/>
    <x v="208"/>
    <s v="Karen Bern"/>
    <x v="1"/>
    <s v="United States"/>
    <s v="Saint Cloud"/>
    <x v="11"/>
    <n v="56301"/>
    <s v="Central"/>
    <s v="TEC-AC-10000990"/>
    <x v="2"/>
    <x v="11"/>
    <x v="1522"/>
    <n v="655.90000000000009"/>
    <n v="5"/>
    <x v="0"/>
    <n v="275.47800000000001"/>
  </r>
  <r>
    <n v="3496"/>
    <x v="1735"/>
    <x v="3"/>
    <x v="241"/>
    <d v="2014-09-29T00:00:00"/>
    <x v="1"/>
    <x v="208"/>
    <s v="Karen Bern"/>
    <x v="1"/>
    <s v="United States"/>
    <s v="Saint Cloud"/>
    <x v="11"/>
    <n v="56301"/>
    <s v="Central"/>
    <s v="FUR-CH-10000665"/>
    <x v="0"/>
    <x v="1"/>
    <x v="656"/>
    <n v="603.91999999999996"/>
    <n v="4"/>
    <x v="0"/>
    <n v="181.17599999999993"/>
  </r>
  <r>
    <n v="3497"/>
    <x v="1736"/>
    <x v="0"/>
    <x v="590"/>
    <d v="2013-08-16T00:00:00"/>
    <x v="1"/>
    <x v="402"/>
    <s v="Cathy Armstrong"/>
    <x v="2"/>
    <s v="United States"/>
    <s v="Los Angeles"/>
    <x v="1"/>
    <n v="90036"/>
    <s v="West"/>
    <s v="FUR-TA-10001932"/>
    <x v="0"/>
    <x v="3"/>
    <x v="840"/>
    <n v="513.024"/>
    <n v="2"/>
    <x v="2"/>
    <n v="12.82559999999998"/>
  </r>
  <r>
    <n v="3498"/>
    <x v="1736"/>
    <x v="0"/>
    <x v="590"/>
    <d v="2013-08-16T00:00:00"/>
    <x v="1"/>
    <x v="402"/>
    <s v="Cathy Armstrong"/>
    <x v="2"/>
    <s v="United States"/>
    <s v="Los Angeles"/>
    <x v="1"/>
    <n v="90036"/>
    <s v="West"/>
    <s v="OFF-AP-10004487"/>
    <x v="1"/>
    <x v="9"/>
    <x v="715"/>
    <n v="487.91999999999996"/>
    <n v="6"/>
    <x v="0"/>
    <n v="136.61759999999998"/>
  </r>
  <r>
    <n v="3499"/>
    <x v="1736"/>
    <x v="0"/>
    <x v="590"/>
    <d v="2013-08-16T00:00:00"/>
    <x v="1"/>
    <x v="402"/>
    <s v="Cathy Armstrong"/>
    <x v="2"/>
    <s v="United States"/>
    <s v="Los Angeles"/>
    <x v="1"/>
    <n v="90036"/>
    <s v="West"/>
    <s v="OFF-BI-10002160"/>
    <x v="1"/>
    <x v="8"/>
    <x v="312"/>
    <n v="15.24"/>
    <n v="5"/>
    <x v="2"/>
    <n v="5.3339999999999996"/>
  </r>
  <r>
    <n v="3500"/>
    <x v="1737"/>
    <x v="0"/>
    <x v="321"/>
    <d v="2013-10-04T00:00:00"/>
    <x v="1"/>
    <x v="300"/>
    <s v="Joe Kamberova"/>
    <x v="0"/>
    <s v="United States"/>
    <s v="Mobile"/>
    <x v="19"/>
    <n v="36608"/>
    <s v="South"/>
    <s v="TEC-AC-10000420"/>
    <x v="2"/>
    <x v="11"/>
    <x v="1487"/>
    <n v="209.96999999999997"/>
    <n v="3"/>
    <x v="0"/>
    <n v="71.389799999999994"/>
  </r>
  <r>
    <n v="3501"/>
    <x v="1737"/>
    <x v="0"/>
    <x v="321"/>
    <d v="2013-10-04T00:00:00"/>
    <x v="1"/>
    <x v="300"/>
    <s v="Joe Kamberova"/>
    <x v="0"/>
    <s v="United States"/>
    <s v="Mobile"/>
    <x v="19"/>
    <n v="36608"/>
    <s v="South"/>
    <s v="OFF-BI-10001989"/>
    <x v="1"/>
    <x v="8"/>
    <x v="537"/>
    <n v="62.94"/>
    <n v="3"/>
    <x v="0"/>
    <n v="30.211199999999998"/>
  </r>
  <r>
    <n v="3502"/>
    <x v="1737"/>
    <x v="0"/>
    <x v="321"/>
    <d v="2013-10-04T00:00:00"/>
    <x v="1"/>
    <x v="300"/>
    <s v="Joe Kamberova"/>
    <x v="0"/>
    <s v="United States"/>
    <s v="Mobile"/>
    <x v="19"/>
    <n v="36608"/>
    <s v="South"/>
    <s v="OFF-AR-10001149"/>
    <x v="1"/>
    <x v="6"/>
    <x v="130"/>
    <n v="25.919999999999998"/>
    <n v="9"/>
    <x v="0"/>
    <n v="7.7759999999999989"/>
  </r>
  <r>
    <n v="3503"/>
    <x v="1738"/>
    <x v="3"/>
    <x v="318"/>
    <d v="2014-04-11T00:00:00"/>
    <x v="3"/>
    <x v="709"/>
    <s v="Russell D'Ascenzo"/>
    <x v="0"/>
    <s v="United States"/>
    <s v="Austin"/>
    <x v="5"/>
    <n v="78745"/>
    <s v="Central"/>
    <s v="OFF-PA-10004101"/>
    <x v="1"/>
    <x v="10"/>
    <x v="506"/>
    <n v="10.368000000000002"/>
    <n v="2"/>
    <x v="2"/>
    <n v="3.6288"/>
  </r>
  <r>
    <n v="3504"/>
    <x v="1738"/>
    <x v="3"/>
    <x v="318"/>
    <d v="2014-04-11T00:00:00"/>
    <x v="3"/>
    <x v="709"/>
    <s v="Russell D'Ascenzo"/>
    <x v="0"/>
    <s v="United States"/>
    <s v="Austin"/>
    <x v="5"/>
    <n v="78745"/>
    <s v="Central"/>
    <s v="TEC-AC-10001714"/>
    <x v="2"/>
    <x v="11"/>
    <x v="678"/>
    <n v="95.736000000000004"/>
    <n v="3"/>
    <x v="2"/>
    <n v="20.343900000000001"/>
  </r>
  <r>
    <n v="3505"/>
    <x v="1739"/>
    <x v="0"/>
    <x v="122"/>
    <d v="2013-12-21T00:00:00"/>
    <x v="0"/>
    <x v="451"/>
    <s v="Julie Kriz"/>
    <x v="2"/>
    <s v="United States"/>
    <s v="New York City"/>
    <x v="15"/>
    <n v="10009"/>
    <s v="East"/>
    <s v="OFF-ST-10003716"/>
    <x v="1"/>
    <x v="4"/>
    <x v="889"/>
    <n v="900.08"/>
    <n v="4"/>
    <x v="0"/>
    <n v="117.0104"/>
  </r>
  <r>
    <n v="3506"/>
    <x v="1740"/>
    <x v="2"/>
    <x v="886"/>
    <d v="2011-06-24T00:00:00"/>
    <x v="1"/>
    <x v="710"/>
    <s v="Sam Craven"/>
    <x v="0"/>
    <s v="United States"/>
    <s v="Plano"/>
    <x v="5"/>
    <n v="75023"/>
    <s v="Central"/>
    <s v="TEC-PH-10000369"/>
    <x v="2"/>
    <x v="7"/>
    <x v="1346"/>
    <n v="201.584"/>
    <n v="2"/>
    <x v="2"/>
    <n v="20.158400000000015"/>
  </r>
  <r>
    <n v="3507"/>
    <x v="1740"/>
    <x v="2"/>
    <x v="886"/>
    <d v="2011-06-24T00:00:00"/>
    <x v="1"/>
    <x v="710"/>
    <s v="Sam Craven"/>
    <x v="0"/>
    <s v="United States"/>
    <s v="Plano"/>
    <x v="5"/>
    <n v="75023"/>
    <s v="Central"/>
    <s v="OFF-BI-10000756"/>
    <x v="1"/>
    <x v="8"/>
    <x v="15"/>
    <n v="3.3919999999999995"/>
    <n v="4"/>
    <x v="3"/>
    <n v="-5.088000000000001"/>
  </r>
  <r>
    <n v="3508"/>
    <x v="1740"/>
    <x v="2"/>
    <x v="886"/>
    <d v="2011-06-24T00:00:00"/>
    <x v="1"/>
    <x v="710"/>
    <s v="Sam Craven"/>
    <x v="0"/>
    <s v="United States"/>
    <s v="Plano"/>
    <x v="5"/>
    <n v="75023"/>
    <s v="Central"/>
    <s v="FUR-BO-10001608"/>
    <x v="0"/>
    <x v="0"/>
    <x v="1523"/>
    <n v="193.06559999999999"/>
    <n v="4"/>
    <x v="8"/>
    <n v="-19.874399999999994"/>
  </r>
  <r>
    <n v="3509"/>
    <x v="1740"/>
    <x v="2"/>
    <x v="886"/>
    <d v="2011-06-24T00:00:00"/>
    <x v="1"/>
    <x v="710"/>
    <s v="Sam Craven"/>
    <x v="0"/>
    <s v="United States"/>
    <s v="Plano"/>
    <x v="5"/>
    <n v="75023"/>
    <s v="Central"/>
    <s v="OFF-PA-10001166"/>
    <x v="1"/>
    <x v="10"/>
    <x v="769"/>
    <n v="15.552000000000003"/>
    <n v="3"/>
    <x v="2"/>
    <n v="5.4432"/>
  </r>
  <r>
    <n v="3510"/>
    <x v="1740"/>
    <x v="2"/>
    <x v="886"/>
    <d v="2011-06-24T00:00:00"/>
    <x v="1"/>
    <x v="710"/>
    <s v="Sam Craven"/>
    <x v="0"/>
    <s v="United States"/>
    <s v="Plano"/>
    <x v="5"/>
    <n v="75023"/>
    <s v="Central"/>
    <s v="OFF-PA-10000587"/>
    <x v="1"/>
    <x v="10"/>
    <x v="57"/>
    <n v="11.648000000000001"/>
    <n v="2"/>
    <x v="2"/>
    <n v="4.0768000000000004"/>
  </r>
  <r>
    <n v="3511"/>
    <x v="1740"/>
    <x v="2"/>
    <x v="886"/>
    <d v="2011-06-24T00:00:00"/>
    <x v="1"/>
    <x v="710"/>
    <s v="Sam Craven"/>
    <x v="0"/>
    <s v="United States"/>
    <s v="Plano"/>
    <x v="5"/>
    <n v="75023"/>
    <s v="Central"/>
    <s v="TEC-MA-10001972"/>
    <x v="2"/>
    <x v="15"/>
    <x v="1469"/>
    <n v="418.8"/>
    <n v="2"/>
    <x v="10"/>
    <n v="-97.71999999999997"/>
  </r>
  <r>
    <n v="3512"/>
    <x v="1740"/>
    <x v="2"/>
    <x v="886"/>
    <d v="2011-06-24T00:00:00"/>
    <x v="1"/>
    <x v="710"/>
    <s v="Sam Craven"/>
    <x v="0"/>
    <s v="United States"/>
    <s v="Plano"/>
    <x v="5"/>
    <n v="75023"/>
    <s v="Central"/>
    <s v="OFF-ST-10004123"/>
    <x v="1"/>
    <x v="4"/>
    <x v="72"/>
    <n v="509.48800000000006"/>
    <n v="7"/>
    <x v="2"/>
    <n v="-127.37200000000001"/>
  </r>
  <r>
    <n v="3513"/>
    <x v="1741"/>
    <x v="3"/>
    <x v="507"/>
    <d v="2014-09-07T00:00:00"/>
    <x v="2"/>
    <x v="304"/>
    <s v="Helen Wasserman"/>
    <x v="1"/>
    <s v="United States"/>
    <s v="Chicago"/>
    <x v="10"/>
    <n v="60653"/>
    <s v="Central"/>
    <s v="FUR-BO-10000112"/>
    <x v="0"/>
    <x v="0"/>
    <x v="1524"/>
    <n v="825.17399999999998"/>
    <n v="9"/>
    <x v="4"/>
    <n v="-117.88199999999998"/>
  </r>
  <r>
    <n v="3514"/>
    <x v="1741"/>
    <x v="3"/>
    <x v="507"/>
    <d v="2014-09-07T00:00:00"/>
    <x v="2"/>
    <x v="304"/>
    <s v="Helen Wasserman"/>
    <x v="1"/>
    <s v="United States"/>
    <s v="Chicago"/>
    <x v="10"/>
    <n v="60653"/>
    <s v="Central"/>
    <s v="OFF-PA-10004041"/>
    <x v="1"/>
    <x v="10"/>
    <x v="940"/>
    <n v="17.760000000000002"/>
    <n v="3"/>
    <x v="2"/>
    <n v="5.55"/>
  </r>
  <r>
    <n v="3515"/>
    <x v="1741"/>
    <x v="3"/>
    <x v="507"/>
    <d v="2014-09-07T00:00:00"/>
    <x v="2"/>
    <x v="304"/>
    <s v="Helen Wasserman"/>
    <x v="1"/>
    <s v="United States"/>
    <s v="Chicago"/>
    <x v="10"/>
    <n v="60653"/>
    <s v="Central"/>
    <s v="OFF-AR-10001149"/>
    <x v="1"/>
    <x v="6"/>
    <x v="130"/>
    <n v="6.911999999999999"/>
    <n v="3"/>
    <x v="2"/>
    <n v="0.86399999999999988"/>
  </r>
  <r>
    <n v="3516"/>
    <x v="1742"/>
    <x v="0"/>
    <x v="887"/>
    <d v="2013-12-25T00:00:00"/>
    <x v="1"/>
    <x v="561"/>
    <s v="Stuart Calhoun"/>
    <x v="0"/>
    <s v="United States"/>
    <s v="Jackson"/>
    <x v="35"/>
    <n v="39212"/>
    <s v="South"/>
    <s v="TEC-AC-10002323"/>
    <x v="2"/>
    <x v="11"/>
    <x v="175"/>
    <n v="66.300000000000011"/>
    <n v="3"/>
    <x v="0"/>
    <n v="8.6190000000000033"/>
  </r>
  <r>
    <n v="3517"/>
    <x v="1743"/>
    <x v="0"/>
    <x v="888"/>
    <d v="2013-08-13T00:00:00"/>
    <x v="2"/>
    <x v="66"/>
    <s v="Helen Andreada"/>
    <x v="0"/>
    <s v="United States"/>
    <s v="Fayetteville"/>
    <x v="3"/>
    <n v="28314"/>
    <s v="South"/>
    <s v="OFF-PA-10000130"/>
    <x v="1"/>
    <x v="10"/>
    <x v="995"/>
    <n v="30.816000000000003"/>
    <n v="9"/>
    <x v="2"/>
    <n v="9.6299999999999955"/>
  </r>
  <r>
    <n v="3518"/>
    <x v="1743"/>
    <x v="0"/>
    <x v="888"/>
    <d v="2013-08-13T00:00:00"/>
    <x v="2"/>
    <x v="66"/>
    <s v="Helen Andreada"/>
    <x v="0"/>
    <s v="United States"/>
    <s v="Fayetteville"/>
    <x v="3"/>
    <n v="28314"/>
    <s v="South"/>
    <s v="TEC-PH-10002350"/>
    <x v="2"/>
    <x v="7"/>
    <x v="1458"/>
    <n v="44.783999999999999"/>
    <n v="2"/>
    <x v="2"/>
    <n v="4.4783999999999988"/>
  </r>
  <r>
    <n v="3519"/>
    <x v="1743"/>
    <x v="0"/>
    <x v="888"/>
    <d v="2013-08-13T00:00:00"/>
    <x v="2"/>
    <x v="66"/>
    <s v="Helen Andreada"/>
    <x v="0"/>
    <s v="United States"/>
    <s v="Fayetteville"/>
    <x v="3"/>
    <n v="28314"/>
    <s v="South"/>
    <s v="OFF-AP-10002518"/>
    <x v="1"/>
    <x v="9"/>
    <x v="158"/>
    <n v="569.53599999999994"/>
    <n v="4"/>
    <x v="2"/>
    <n v="64.072799999999944"/>
  </r>
  <r>
    <n v="3520"/>
    <x v="1744"/>
    <x v="1"/>
    <x v="137"/>
    <d v="2012-06-25T00:00:00"/>
    <x v="2"/>
    <x v="675"/>
    <s v="Michael Grace"/>
    <x v="2"/>
    <s v="United States"/>
    <s v="Aurora"/>
    <x v="10"/>
    <n v="60505"/>
    <s v="Central"/>
    <s v="FUR-TA-10002645"/>
    <x v="0"/>
    <x v="3"/>
    <x v="1313"/>
    <n v="796.42500000000007"/>
    <n v="7"/>
    <x v="5"/>
    <n v="-525.6405000000002"/>
  </r>
  <r>
    <n v="3521"/>
    <x v="1745"/>
    <x v="1"/>
    <x v="889"/>
    <d v="2012-04-15T00:00:00"/>
    <x v="1"/>
    <x v="678"/>
    <s v="Dario Medina"/>
    <x v="1"/>
    <s v="United States"/>
    <s v="Sacramento"/>
    <x v="1"/>
    <n v="95823"/>
    <s v="West"/>
    <s v="OFF-BI-10000773"/>
    <x v="1"/>
    <x v="8"/>
    <x v="381"/>
    <n v="12.832000000000001"/>
    <n v="2"/>
    <x v="2"/>
    <n v="4.3307999999999982"/>
  </r>
  <r>
    <n v="3522"/>
    <x v="1746"/>
    <x v="0"/>
    <x v="831"/>
    <d v="2013-11-26T00:00:00"/>
    <x v="0"/>
    <x v="664"/>
    <s v="Denise Monton"/>
    <x v="1"/>
    <s v="United States"/>
    <s v="Des Moines"/>
    <x v="23"/>
    <n v="50315"/>
    <s v="Central"/>
    <s v="OFF-PA-10003845"/>
    <x v="1"/>
    <x v="10"/>
    <x v="367"/>
    <n v="40.46"/>
    <n v="7"/>
    <x v="0"/>
    <n v="19.825400000000002"/>
  </r>
  <r>
    <n v="3523"/>
    <x v="1746"/>
    <x v="0"/>
    <x v="831"/>
    <d v="2013-11-26T00:00:00"/>
    <x v="0"/>
    <x v="664"/>
    <s v="Denise Monton"/>
    <x v="1"/>
    <s v="United States"/>
    <s v="Des Moines"/>
    <x v="23"/>
    <n v="50315"/>
    <s v="Central"/>
    <s v="TEC-PH-10001580"/>
    <x v="2"/>
    <x v="7"/>
    <x v="231"/>
    <n v="404.93999999999994"/>
    <n v="3"/>
    <x v="0"/>
    <n v="109.33379999999998"/>
  </r>
  <r>
    <n v="3524"/>
    <x v="1747"/>
    <x v="0"/>
    <x v="64"/>
    <d v="2013-09-11T00:00:00"/>
    <x v="1"/>
    <x v="504"/>
    <s v="Marina Lichtenstein"/>
    <x v="1"/>
    <s v="United States"/>
    <s v="San Diego"/>
    <x v="1"/>
    <n v="92105"/>
    <s v="West"/>
    <s v="TEC-AC-10002345"/>
    <x v="2"/>
    <x v="11"/>
    <x v="173"/>
    <n v="116"/>
    <n v="8"/>
    <x v="0"/>
    <n v="29"/>
  </r>
  <r>
    <n v="3525"/>
    <x v="1748"/>
    <x v="0"/>
    <x v="390"/>
    <d v="2013-11-29T00:00:00"/>
    <x v="1"/>
    <x v="654"/>
    <s v="George Ashbrook"/>
    <x v="0"/>
    <s v="United States"/>
    <s v="Dallas"/>
    <x v="5"/>
    <n v="75081"/>
    <s v="Central"/>
    <s v="TEC-PH-10004120"/>
    <x v="2"/>
    <x v="7"/>
    <x v="1525"/>
    <n v="657.55200000000013"/>
    <n v="6"/>
    <x v="2"/>
    <n v="49.316399999999987"/>
  </r>
  <r>
    <n v="3526"/>
    <x v="1749"/>
    <x v="3"/>
    <x v="389"/>
    <d v="2014-12-16T00:00:00"/>
    <x v="0"/>
    <x v="711"/>
    <s v="Stephanie Ulpright"/>
    <x v="2"/>
    <s v="United States"/>
    <s v="Jackson"/>
    <x v="35"/>
    <n v="39212"/>
    <s v="South"/>
    <s v="TEC-AC-10001838"/>
    <x v="2"/>
    <x v="11"/>
    <x v="645"/>
    <n v="599.97"/>
    <n v="3"/>
    <x v="0"/>
    <n v="257.98710000000005"/>
  </r>
  <r>
    <n v="3527"/>
    <x v="1749"/>
    <x v="3"/>
    <x v="389"/>
    <d v="2014-12-16T00:00:00"/>
    <x v="0"/>
    <x v="711"/>
    <s v="Stephanie Ulpright"/>
    <x v="2"/>
    <s v="United States"/>
    <s v="Jackson"/>
    <x v="35"/>
    <n v="39212"/>
    <s v="South"/>
    <s v="TEC-PH-10000148"/>
    <x v="2"/>
    <x v="7"/>
    <x v="771"/>
    <n v="38.97"/>
    <n v="3"/>
    <x v="0"/>
    <n v="0.77940000000000076"/>
  </r>
  <r>
    <n v="3528"/>
    <x v="1749"/>
    <x v="3"/>
    <x v="389"/>
    <d v="2014-12-16T00:00:00"/>
    <x v="0"/>
    <x v="711"/>
    <s v="Stephanie Ulpright"/>
    <x v="2"/>
    <s v="United States"/>
    <s v="Jackson"/>
    <x v="35"/>
    <n v="39212"/>
    <s v="South"/>
    <s v="OFF-BI-10003476"/>
    <x v="1"/>
    <x v="8"/>
    <x v="1526"/>
    <n v="45.84"/>
    <n v="8"/>
    <x v="0"/>
    <n v="22.0032"/>
  </r>
  <r>
    <n v="3529"/>
    <x v="1750"/>
    <x v="0"/>
    <x v="890"/>
    <d v="2013-06-30T00:00:00"/>
    <x v="1"/>
    <x v="217"/>
    <s v="Bill Donatelli"/>
    <x v="0"/>
    <s v="United States"/>
    <s v="San Diego"/>
    <x v="1"/>
    <n v="92024"/>
    <s v="West"/>
    <s v="TEC-PH-10004833"/>
    <x v="2"/>
    <x v="7"/>
    <x v="1354"/>
    <n v="38.24"/>
    <n v="4"/>
    <x v="2"/>
    <n v="-9.56"/>
  </r>
  <r>
    <n v="3530"/>
    <x v="1751"/>
    <x v="1"/>
    <x v="14"/>
    <d v="2012-09-23T00:00:00"/>
    <x v="1"/>
    <x v="591"/>
    <s v="Denny Blanton"/>
    <x v="0"/>
    <s v="United States"/>
    <s v="Orlando"/>
    <x v="2"/>
    <n v="32839"/>
    <s v="South"/>
    <s v="TEC-AC-10001465"/>
    <x v="2"/>
    <x v="11"/>
    <x v="473"/>
    <n v="87.168000000000006"/>
    <n v="3"/>
    <x v="2"/>
    <n v="10.895999999999987"/>
  </r>
  <r>
    <n v="3531"/>
    <x v="1752"/>
    <x v="0"/>
    <x v="288"/>
    <d v="2013-05-24T00:00:00"/>
    <x v="1"/>
    <x v="532"/>
    <s v="Roy Phan"/>
    <x v="1"/>
    <s v="United States"/>
    <s v="Lafayette"/>
    <x v="14"/>
    <n v="47905"/>
    <s v="Central"/>
    <s v="OFF-AR-10003056"/>
    <x v="1"/>
    <x v="6"/>
    <x v="18"/>
    <n v="21.400000000000002"/>
    <n v="5"/>
    <x v="0"/>
    <n v="6.2059999999999977"/>
  </r>
  <r>
    <n v="3532"/>
    <x v="1753"/>
    <x v="0"/>
    <x v="316"/>
    <d v="2013-05-29T00:00:00"/>
    <x v="3"/>
    <x v="553"/>
    <s v="Edward Hooks"/>
    <x v="1"/>
    <s v="United States"/>
    <s v="New York City"/>
    <x v="15"/>
    <n v="10035"/>
    <s v="East"/>
    <s v="OFF-SU-10001218"/>
    <x v="1"/>
    <x v="14"/>
    <x v="133"/>
    <n v="54.900000000000006"/>
    <n v="5"/>
    <x v="0"/>
    <n v="15.372000000000003"/>
  </r>
  <r>
    <n v="3533"/>
    <x v="1754"/>
    <x v="2"/>
    <x v="891"/>
    <d v="2011-04-23T00:00:00"/>
    <x v="1"/>
    <x v="252"/>
    <s v="John Lee"/>
    <x v="0"/>
    <s v="United States"/>
    <s v="Los Angeles"/>
    <x v="1"/>
    <n v="90049"/>
    <s v="West"/>
    <s v="TEC-MA-10002859"/>
    <x v="2"/>
    <x v="15"/>
    <x v="1527"/>
    <n v="287.96800000000002"/>
    <n v="4"/>
    <x v="2"/>
    <n v="97.189199999999985"/>
  </r>
  <r>
    <n v="3534"/>
    <x v="1754"/>
    <x v="2"/>
    <x v="891"/>
    <d v="2011-04-23T00:00:00"/>
    <x v="1"/>
    <x v="252"/>
    <s v="John Lee"/>
    <x v="0"/>
    <s v="United States"/>
    <s v="Los Angeles"/>
    <x v="1"/>
    <n v="90049"/>
    <s v="West"/>
    <s v="OFF-AR-10002375"/>
    <x v="1"/>
    <x v="6"/>
    <x v="823"/>
    <n v="13.12"/>
    <n v="4"/>
    <x v="0"/>
    <n v="3.8047999999999984"/>
  </r>
  <r>
    <n v="3535"/>
    <x v="1754"/>
    <x v="2"/>
    <x v="891"/>
    <d v="2011-04-23T00:00:00"/>
    <x v="1"/>
    <x v="252"/>
    <s v="John Lee"/>
    <x v="0"/>
    <s v="United States"/>
    <s v="Los Angeles"/>
    <x v="1"/>
    <n v="90049"/>
    <s v="West"/>
    <s v="OFF-AR-10000657"/>
    <x v="1"/>
    <x v="6"/>
    <x v="1518"/>
    <n v="10.75"/>
    <n v="5"/>
    <x v="0"/>
    <n v="3.547499999999999"/>
  </r>
  <r>
    <n v="3536"/>
    <x v="1754"/>
    <x v="2"/>
    <x v="891"/>
    <d v="2011-04-23T00:00:00"/>
    <x v="1"/>
    <x v="252"/>
    <s v="John Lee"/>
    <x v="0"/>
    <s v="United States"/>
    <s v="Los Angeles"/>
    <x v="1"/>
    <n v="90049"/>
    <s v="West"/>
    <s v="OFF-FA-10000134"/>
    <x v="1"/>
    <x v="13"/>
    <x v="194"/>
    <n v="11.62"/>
    <n v="2"/>
    <x v="0"/>
    <n v="3.6021999999999998"/>
  </r>
  <r>
    <n v="3537"/>
    <x v="1755"/>
    <x v="0"/>
    <x v="26"/>
    <d v="2013-06-21T00:00:00"/>
    <x v="0"/>
    <x v="248"/>
    <s v="Fred McMath"/>
    <x v="0"/>
    <s v="United States"/>
    <s v="New York City"/>
    <x v="15"/>
    <n v="10024"/>
    <s v="East"/>
    <s v="OFF-ST-10000419"/>
    <x v="1"/>
    <x v="4"/>
    <x v="1015"/>
    <n v="40.74"/>
    <n v="3"/>
    <x v="0"/>
    <n v="0.4073999999999991"/>
  </r>
  <r>
    <n v="3538"/>
    <x v="1756"/>
    <x v="2"/>
    <x v="309"/>
    <d v="2011-05-09T00:00:00"/>
    <x v="3"/>
    <x v="115"/>
    <s v="Sean Braxton"/>
    <x v="1"/>
    <s v="United States"/>
    <s v="Henderson"/>
    <x v="0"/>
    <n v="42420"/>
    <s v="South"/>
    <s v="OFF-ST-10000107"/>
    <x v="1"/>
    <x v="4"/>
    <x v="17"/>
    <n v="83.25"/>
    <n v="3"/>
    <x v="0"/>
    <n v="14.984999999999992"/>
  </r>
  <r>
    <n v="3539"/>
    <x v="1756"/>
    <x v="2"/>
    <x v="309"/>
    <d v="2011-05-09T00:00:00"/>
    <x v="3"/>
    <x v="115"/>
    <s v="Sean Braxton"/>
    <x v="1"/>
    <s v="United States"/>
    <s v="Henderson"/>
    <x v="0"/>
    <n v="42420"/>
    <s v="South"/>
    <s v="OFF-LA-10001641"/>
    <x v="1"/>
    <x v="2"/>
    <x v="1022"/>
    <n v="9.4499999999999993"/>
    <n v="3"/>
    <x v="0"/>
    <n v="4.5359999999999996"/>
  </r>
  <r>
    <n v="3540"/>
    <x v="1756"/>
    <x v="2"/>
    <x v="309"/>
    <d v="2011-05-09T00:00:00"/>
    <x v="3"/>
    <x v="115"/>
    <s v="Sean Braxton"/>
    <x v="1"/>
    <s v="United States"/>
    <s v="Henderson"/>
    <x v="0"/>
    <n v="42420"/>
    <s v="South"/>
    <s v="OFF-LA-10003121"/>
    <x v="1"/>
    <x v="2"/>
    <x v="991"/>
    <n v="20.65"/>
    <n v="5"/>
    <x v="0"/>
    <n v="9.4989999999999988"/>
  </r>
  <r>
    <n v="3541"/>
    <x v="1756"/>
    <x v="2"/>
    <x v="309"/>
    <d v="2011-05-09T00:00:00"/>
    <x v="3"/>
    <x v="115"/>
    <s v="Sean Braxton"/>
    <x v="1"/>
    <s v="United States"/>
    <s v="Henderson"/>
    <x v="0"/>
    <n v="42420"/>
    <s v="South"/>
    <s v="OFF-PA-10002689"/>
    <x v="1"/>
    <x v="10"/>
    <x v="1057"/>
    <n v="45.36"/>
    <n v="7"/>
    <x v="0"/>
    <n v="21.772800000000004"/>
  </r>
  <r>
    <n v="3542"/>
    <x v="1757"/>
    <x v="0"/>
    <x v="31"/>
    <d v="2013-09-21T00:00:00"/>
    <x v="2"/>
    <x v="277"/>
    <s v="Seth Vernon"/>
    <x v="0"/>
    <s v="United States"/>
    <s v="Columbus"/>
    <x v="24"/>
    <n v="43229"/>
    <s v="East"/>
    <s v="FUR-FU-10002107"/>
    <x v="0"/>
    <x v="5"/>
    <x v="1324"/>
    <n v="5.3520000000000003"/>
    <n v="3"/>
    <x v="2"/>
    <n v="1.6055999999999999"/>
  </r>
  <r>
    <n v="3543"/>
    <x v="1757"/>
    <x v="0"/>
    <x v="31"/>
    <d v="2013-09-21T00:00:00"/>
    <x v="2"/>
    <x v="277"/>
    <s v="Seth Vernon"/>
    <x v="0"/>
    <s v="United States"/>
    <s v="Columbus"/>
    <x v="24"/>
    <n v="43229"/>
    <s v="East"/>
    <s v="FUR-CH-10002647"/>
    <x v="0"/>
    <x v="1"/>
    <x v="470"/>
    <n v="99.372"/>
    <n v="2"/>
    <x v="4"/>
    <n v="-7.0979999999999919"/>
  </r>
  <r>
    <n v="3544"/>
    <x v="1757"/>
    <x v="0"/>
    <x v="31"/>
    <d v="2013-09-21T00:00:00"/>
    <x v="2"/>
    <x v="277"/>
    <s v="Seth Vernon"/>
    <x v="0"/>
    <s v="United States"/>
    <s v="Columbus"/>
    <x v="24"/>
    <n v="43229"/>
    <s v="East"/>
    <s v="OFF-AR-10002257"/>
    <x v="1"/>
    <x v="6"/>
    <x v="1191"/>
    <n v="2.6720000000000002"/>
    <n v="1"/>
    <x v="2"/>
    <n v="0.36739999999999962"/>
  </r>
  <r>
    <n v="3545"/>
    <x v="1758"/>
    <x v="3"/>
    <x v="331"/>
    <d v="2014-12-26T00:00:00"/>
    <x v="0"/>
    <x v="462"/>
    <s v="Michael Moore"/>
    <x v="0"/>
    <s v="United States"/>
    <s v="College Station"/>
    <x v="5"/>
    <n v="77840"/>
    <s v="Central"/>
    <s v="OFF-PA-10004519"/>
    <x v="1"/>
    <x v="10"/>
    <x v="1036"/>
    <n v="28.672000000000004"/>
    <n v="8"/>
    <x v="2"/>
    <n v="10.393600000000001"/>
  </r>
  <r>
    <n v="3546"/>
    <x v="1758"/>
    <x v="3"/>
    <x v="331"/>
    <d v="2014-12-26T00:00:00"/>
    <x v="0"/>
    <x v="462"/>
    <s v="Michael Moore"/>
    <x v="0"/>
    <s v="United States"/>
    <s v="College Station"/>
    <x v="5"/>
    <n v="77840"/>
    <s v="Central"/>
    <s v="OFF-AP-10001947"/>
    <x v="1"/>
    <x v="9"/>
    <x v="1528"/>
    <n v="29.311999999999994"/>
    <n v="8"/>
    <x v="3"/>
    <n v="-74.74560000000001"/>
  </r>
  <r>
    <n v="3547"/>
    <x v="1759"/>
    <x v="3"/>
    <x v="505"/>
    <d v="2014-11-02T00:00:00"/>
    <x v="2"/>
    <x v="279"/>
    <s v="Ross DeVincentis"/>
    <x v="2"/>
    <s v="United States"/>
    <s v="Richmond"/>
    <x v="0"/>
    <n v="40475"/>
    <s v="South"/>
    <s v="OFF-ST-10004963"/>
    <x v="1"/>
    <x v="4"/>
    <x v="460"/>
    <n v="105.98"/>
    <n v="7"/>
    <x v="0"/>
    <n v="4.2391999999999932"/>
  </r>
  <r>
    <n v="3548"/>
    <x v="1759"/>
    <x v="3"/>
    <x v="505"/>
    <d v="2014-11-02T00:00:00"/>
    <x v="2"/>
    <x v="279"/>
    <s v="Ross DeVincentis"/>
    <x v="2"/>
    <s v="United States"/>
    <s v="Richmond"/>
    <x v="0"/>
    <n v="40475"/>
    <s v="South"/>
    <s v="OFF-SU-10002573"/>
    <x v="1"/>
    <x v="14"/>
    <x v="350"/>
    <n v="35.06"/>
    <n v="2"/>
    <x v="0"/>
    <n v="10.517999999999997"/>
  </r>
  <r>
    <n v="3549"/>
    <x v="1759"/>
    <x v="3"/>
    <x v="505"/>
    <d v="2014-11-02T00:00:00"/>
    <x v="2"/>
    <x v="279"/>
    <s v="Ross DeVincentis"/>
    <x v="2"/>
    <s v="United States"/>
    <s v="Richmond"/>
    <x v="0"/>
    <n v="40475"/>
    <s v="South"/>
    <s v="FUR-CH-10000553"/>
    <x v="0"/>
    <x v="1"/>
    <x v="1248"/>
    <n v="33.94"/>
    <n v="1"/>
    <x v="0"/>
    <n v="9.1637999999999984"/>
  </r>
  <r>
    <n v="3550"/>
    <x v="1759"/>
    <x v="3"/>
    <x v="505"/>
    <d v="2014-11-02T00:00:00"/>
    <x v="2"/>
    <x v="279"/>
    <s v="Ross DeVincentis"/>
    <x v="2"/>
    <s v="United States"/>
    <s v="Richmond"/>
    <x v="0"/>
    <n v="40475"/>
    <s v="South"/>
    <s v="OFF-LA-10001982"/>
    <x v="1"/>
    <x v="2"/>
    <x v="1529"/>
    <n v="30"/>
    <n v="8"/>
    <x v="0"/>
    <n v="14.399999999999999"/>
  </r>
  <r>
    <n v="3551"/>
    <x v="1760"/>
    <x v="0"/>
    <x v="892"/>
    <d v="2013-04-03T00:00:00"/>
    <x v="0"/>
    <x v="467"/>
    <s v="Maria Etezadi"/>
    <x v="2"/>
    <s v="United States"/>
    <s v="Chicago"/>
    <x v="10"/>
    <n v="60653"/>
    <s v="Central"/>
    <s v="OFF-PA-10001295"/>
    <x v="1"/>
    <x v="10"/>
    <x v="1211"/>
    <n v="45.527999999999999"/>
    <n v="3"/>
    <x v="2"/>
    <n v="15.934799999999997"/>
  </r>
  <r>
    <n v="3552"/>
    <x v="1760"/>
    <x v="0"/>
    <x v="892"/>
    <d v="2013-04-03T00:00:00"/>
    <x v="0"/>
    <x v="467"/>
    <s v="Maria Etezadi"/>
    <x v="2"/>
    <s v="United States"/>
    <s v="Chicago"/>
    <x v="10"/>
    <n v="60653"/>
    <s v="Central"/>
    <s v="FUR-CH-10002965"/>
    <x v="0"/>
    <x v="1"/>
    <x v="226"/>
    <n v="844.11599999999987"/>
    <n v="6"/>
    <x v="4"/>
    <n v="-36.176400000000001"/>
  </r>
  <r>
    <n v="3553"/>
    <x v="1760"/>
    <x v="0"/>
    <x v="892"/>
    <d v="2013-04-03T00:00:00"/>
    <x v="0"/>
    <x v="467"/>
    <s v="Maria Etezadi"/>
    <x v="2"/>
    <s v="United States"/>
    <s v="Chicago"/>
    <x v="10"/>
    <n v="60653"/>
    <s v="Central"/>
    <s v="TEC-PH-10001254"/>
    <x v="2"/>
    <x v="7"/>
    <x v="143"/>
    <n v="812.73599999999999"/>
    <n v="8"/>
    <x v="2"/>
    <n v="60.955199999999962"/>
  </r>
  <r>
    <n v="3554"/>
    <x v="1761"/>
    <x v="3"/>
    <x v="51"/>
    <d v="2014-11-27T00:00:00"/>
    <x v="0"/>
    <x v="395"/>
    <s v="Frank Hawley"/>
    <x v="1"/>
    <s v="United States"/>
    <s v="Philadelphia"/>
    <x v="9"/>
    <n v="19120"/>
    <s v="East"/>
    <s v="OFF-BI-10001658"/>
    <x v="1"/>
    <x v="8"/>
    <x v="439"/>
    <n v="7.4760000000000018"/>
    <n v="1"/>
    <x v="6"/>
    <n v="-5.9807999999999986"/>
  </r>
  <r>
    <n v="3555"/>
    <x v="1762"/>
    <x v="2"/>
    <x v="893"/>
    <d v="2011-03-26T00:00:00"/>
    <x v="0"/>
    <x v="22"/>
    <s v="Patrick O'Donnell"/>
    <x v="0"/>
    <s v="United States"/>
    <s v="Los Angeles"/>
    <x v="1"/>
    <n v="90036"/>
    <s v="West"/>
    <s v="OFF-ST-10000585"/>
    <x v="1"/>
    <x v="4"/>
    <x v="541"/>
    <n v="330.4"/>
    <n v="2"/>
    <x v="0"/>
    <n v="85.903999999999996"/>
  </r>
  <r>
    <n v="3556"/>
    <x v="1762"/>
    <x v="2"/>
    <x v="893"/>
    <d v="2011-03-26T00:00:00"/>
    <x v="0"/>
    <x v="22"/>
    <s v="Patrick O'Donnell"/>
    <x v="0"/>
    <s v="United States"/>
    <s v="Los Angeles"/>
    <x v="1"/>
    <n v="90036"/>
    <s v="West"/>
    <s v="TEC-PH-10003484"/>
    <x v="2"/>
    <x v="7"/>
    <x v="1530"/>
    <n v="604.75199999999995"/>
    <n v="6"/>
    <x v="2"/>
    <n v="37.797000000000025"/>
  </r>
  <r>
    <n v="3557"/>
    <x v="1763"/>
    <x v="3"/>
    <x v="96"/>
    <d v="2014-12-06T00:00:00"/>
    <x v="1"/>
    <x v="142"/>
    <s v="Clay Cheatham"/>
    <x v="0"/>
    <s v="United States"/>
    <s v="Los Angeles"/>
    <x v="1"/>
    <n v="90008"/>
    <s v="West"/>
    <s v="OFF-PA-10004735"/>
    <x v="1"/>
    <x v="10"/>
    <x v="819"/>
    <n v="45.36"/>
    <n v="7"/>
    <x v="0"/>
    <n v="21.772800000000004"/>
  </r>
  <r>
    <n v="3558"/>
    <x v="1763"/>
    <x v="3"/>
    <x v="96"/>
    <d v="2014-12-06T00:00:00"/>
    <x v="1"/>
    <x v="142"/>
    <s v="Clay Cheatham"/>
    <x v="0"/>
    <s v="United States"/>
    <s v="Los Angeles"/>
    <x v="1"/>
    <n v="90008"/>
    <s v="West"/>
    <s v="OFF-BI-10003429"/>
    <x v="1"/>
    <x v="8"/>
    <x v="844"/>
    <n v="10.128"/>
    <n v="2"/>
    <x v="2"/>
    <n v="3.6714000000000002"/>
  </r>
  <r>
    <n v="3559"/>
    <x v="1764"/>
    <x v="3"/>
    <x v="659"/>
    <d v="2014-11-13T00:00:00"/>
    <x v="1"/>
    <x v="700"/>
    <s v="Tony Sayre"/>
    <x v="0"/>
    <s v="United States"/>
    <s v="San Francisco"/>
    <x v="1"/>
    <n v="94122"/>
    <s v="West"/>
    <s v="OFF-BI-10002982"/>
    <x v="1"/>
    <x v="8"/>
    <x v="1258"/>
    <n v="21.792000000000002"/>
    <n v="4"/>
    <x v="2"/>
    <n v="7.6271999999999984"/>
  </r>
  <r>
    <n v="3560"/>
    <x v="1764"/>
    <x v="3"/>
    <x v="659"/>
    <d v="2014-11-13T00:00:00"/>
    <x v="1"/>
    <x v="700"/>
    <s v="Tony Sayre"/>
    <x v="0"/>
    <s v="United States"/>
    <s v="San Francisco"/>
    <x v="1"/>
    <n v="94122"/>
    <s v="West"/>
    <s v="TEC-AC-10004975"/>
    <x v="2"/>
    <x v="11"/>
    <x v="973"/>
    <n v="439.8"/>
    <n v="4"/>
    <x v="0"/>
    <n v="145.13400000000001"/>
  </r>
  <r>
    <n v="3561"/>
    <x v="1765"/>
    <x v="3"/>
    <x v="507"/>
    <d v="2014-09-10T00:00:00"/>
    <x v="0"/>
    <x v="198"/>
    <s v="Maribeth Dona"/>
    <x v="0"/>
    <s v="United States"/>
    <s v="Akron"/>
    <x v="24"/>
    <n v="44312"/>
    <s v="East"/>
    <s v="OFF-AR-10002335"/>
    <x v="1"/>
    <x v="6"/>
    <x v="673"/>
    <n v="8.2560000000000002"/>
    <n v="4"/>
    <x v="2"/>
    <n v="0.61920000000000019"/>
  </r>
  <r>
    <n v="3562"/>
    <x v="1765"/>
    <x v="3"/>
    <x v="507"/>
    <d v="2014-09-10T00:00:00"/>
    <x v="0"/>
    <x v="198"/>
    <s v="Maribeth Dona"/>
    <x v="0"/>
    <s v="United States"/>
    <s v="Akron"/>
    <x v="24"/>
    <n v="44312"/>
    <s v="East"/>
    <s v="OFF-BI-10004001"/>
    <x v="1"/>
    <x v="8"/>
    <x v="810"/>
    <n v="25.560000000000002"/>
    <n v="5"/>
    <x v="6"/>
    <n v="-20.448"/>
  </r>
  <r>
    <n v="3563"/>
    <x v="1765"/>
    <x v="3"/>
    <x v="507"/>
    <d v="2014-09-10T00:00:00"/>
    <x v="0"/>
    <x v="198"/>
    <s v="Maribeth Dona"/>
    <x v="0"/>
    <s v="United States"/>
    <s v="Akron"/>
    <x v="24"/>
    <n v="44312"/>
    <s v="East"/>
    <s v="OFF-BI-10001634"/>
    <x v="1"/>
    <x v="8"/>
    <x v="24"/>
    <n v="4.3680000000000012"/>
    <n v="2"/>
    <x v="6"/>
    <n v="-3.0575999999999999"/>
  </r>
  <r>
    <n v="3564"/>
    <x v="1765"/>
    <x v="3"/>
    <x v="507"/>
    <d v="2014-09-10T00:00:00"/>
    <x v="0"/>
    <x v="198"/>
    <s v="Maribeth Dona"/>
    <x v="0"/>
    <s v="United States"/>
    <s v="Akron"/>
    <x v="24"/>
    <n v="44312"/>
    <s v="East"/>
    <s v="OFF-PA-10000007"/>
    <x v="1"/>
    <x v="10"/>
    <x v="1531"/>
    <n v="11.520000000000001"/>
    <n v="4"/>
    <x v="2"/>
    <n v="3.7439999999999993"/>
  </r>
  <r>
    <n v="3565"/>
    <x v="1766"/>
    <x v="0"/>
    <x v="894"/>
    <d v="2013-07-07T00:00:00"/>
    <x v="2"/>
    <x v="150"/>
    <s v="Guy Thornton"/>
    <x v="0"/>
    <s v="United States"/>
    <s v="Los Angeles"/>
    <x v="1"/>
    <n v="90049"/>
    <s v="West"/>
    <s v="OFF-PA-10000552"/>
    <x v="1"/>
    <x v="10"/>
    <x v="1532"/>
    <n v="12.96"/>
    <n v="2"/>
    <x v="0"/>
    <n v="6.2208000000000006"/>
  </r>
  <r>
    <n v="3566"/>
    <x v="1766"/>
    <x v="0"/>
    <x v="894"/>
    <d v="2013-07-07T00:00:00"/>
    <x v="2"/>
    <x v="150"/>
    <s v="Guy Thornton"/>
    <x v="0"/>
    <s v="United States"/>
    <s v="Los Angeles"/>
    <x v="1"/>
    <n v="90049"/>
    <s v="West"/>
    <s v="OFF-FA-10001135"/>
    <x v="1"/>
    <x v="13"/>
    <x v="1060"/>
    <n v="3.96"/>
    <n v="2"/>
    <x v="0"/>
    <n v="7.9200000000000159E-2"/>
  </r>
  <r>
    <n v="3567"/>
    <x v="1767"/>
    <x v="3"/>
    <x v="210"/>
    <d v="2014-09-15T00:00:00"/>
    <x v="1"/>
    <x v="372"/>
    <s v="Robert Dilbeck"/>
    <x v="2"/>
    <s v="United States"/>
    <s v="Independence"/>
    <x v="25"/>
    <n v="64055"/>
    <s v="Central"/>
    <s v="OFF-BI-10003650"/>
    <x v="1"/>
    <x v="8"/>
    <x v="115"/>
    <n v="1577.94"/>
    <n v="3"/>
    <x v="0"/>
    <n v="757.41120000000001"/>
  </r>
  <r>
    <n v="3568"/>
    <x v="1768"/>
    <x v="0"/>
    <x v="369"/>
    <d v="2013-09-15T00:00:00"/>
    <x v="0"/>
    <x v="626"/>
    <s v="Daniel Byrd"/>
    <x v="2"/>
    <s v="United States"/>
    <s v="Dallas"/>
    <x v="5"/>
    <n v="75220"/>
    <s v="Central"/>
    <s v="FUR-FU-10003832"/>
    <x v="0"/>
    <x v="5"/>
    <x v="1420"/>
    <n v="15.008000000000003"/>
    <n v="4"/>
    <x v="7"/>
    <n v="-12.006399999999999"/>
  </r>
  <r>
    <n v="3569"/>
    <x v="1769"/>
    <x v="3"/>
    <x v="445"/>
    <d v="2014-07-04T00:00:00"/>
    <x v="3"/>
    <x v="82"/>
    <s v="Jim Kriz"/>
    <x v="2"/>
    <s v="United States"/>
    <s v="Seattle"/>
    <x v="4"/>
    <n v="98105"/>
    <s v="West"/>
    <s v="TEC-AC-10003628"/>
    <x v="2"/>
    <x v="11"/>
    <x v="244"/>
    <n v="59.98"/>
    <n v="2"/>
    <x v="0"/>
    <n v="26.391200000000005"/>
  </r>
  <r>
    <n v="3570"/>
    <x v="1769"/>
    <x v="3"/>
    <x v="445"/>
    <d v="2014-07-04T00:00:00"/>
    <x v="3"/>
    <x v="82"/>
    <s v="Jim Kriz"/>
    <x v="2"/>
    <s v="United States"/>
    <s v="Seattle"/>
    <x v="4"/>
    <n v="98105"/>
    <s v="West"/>
    <s v="TEC-MA-10001148"/>
    <x v="2"/>
    <x v="15"/>
    <x v="1533"/>
    <n v="2395.2000000000003"/>
    <n v="6"/>
    <x v="2"/>
    <n v="209.58000000000004"/>
  </r>
  <r>
    <n v="3571"/>
    <x v="1769"/>
    <x v="3"/>
    <x v="445"/>
    <d v="2014-07-04T00:00:00"/>
    <x v="3"/>
    <x v="82"/>
    <s v="Jim Kriz"/>
    <x v="2"/>
    <s v="United States"/>
    <s v="Seattle"/>
    <x v="4"/>
    <n v="98105"/>
    <s v="West"/>
    <s v="TEC-AC-10002049"/>
    <x v="2"/>
    <x v="11"/>
    <x v="1053"/>
    <n v="1687.8"/>
    <n v="4"/>
    <x v="0"/>
    <n v="742.63200000000006"/>
  </r>
  <r>
    <n v="3572"/>
    <x v="1769"/>
    <x v="3"/>
    <x v="445"/>
    <d v="2014-07-04T00:00:00"/>
    <x v="3"/>
    <x v="82"/>
    <s v="Jim Kriz"/>
    <x v="2"/>
    <s v="United States"/>
    <s v="Seattle"/>
    <x v="4"/>
    <n v="98105"/>
    <s v="West"/>
    <s v="TEC-PH-10000702"/>
    <x v="2"/>
    <x v="7"/>
    <x v="309"/>
    <n v="7.9920000000000009"/>
    <n v="1"/>
    <x v="2"/>
    <n v="2.6972999999999994"/>
  </r>
  <r>
    <n v="3573"/>
    <x v="1770"/>
    <x v="3"/>
    <x v="222"/>
    <d v="2014-07-05T00:00:00"/>
    <x v="1"/>
    <x v="712"/>
    <s v="Fred Chung"/>
    <x v="1"/>
    <s v="United States"/>
    <s v="Mesquite"/>
    <x v="5"/>
    <n v="75150"/>
    <s v="Central"/>
    <s v="OFF-PA-10003953"/>
    <x v="1"/>
    <x v="10"/>
    <x v="638"/>
    <n v="5.1840000000000011"/>
    <n v="1"/>
    <x v="2"/>
    <n v="1.8144"/>
  </r>
  <r>
    <n v="3574"/>
    <x v="1771"/>
    <x v="3"/>
    <x v="783"/>
    <d v="2014-08-13T00:00:00"/>
    <x v="1"/>
    <x v="527"/>
    <s v="Joni Wasserman"/>
    <x v="0"/>
    <s v="United States"/>
    <s v="Long Beach"/>
    <x v="15"/>
    <n v="11561"/>
    <s v="East"/>
    <s v="OFF-AR-10003602"/>
    <x v="1"/>
    <x v="6"/>
    <x v="239"/>
    <n v="11.68"/>
    <n v="2"/>
    <x v="0"/>
    <n v="5.4895999999999994"/>
  </r>
  <r>
    <n v="3575"/>
    <x v="1771"/>
    <x v="3"/>
    <x v="783"/>
    <d v="2014-08-13T00:00:00"/>
    <x v="1"/>
    <x v="527"/>
    <s v="Joni Wasserman"/>
    <x v="0"/>
    <s v="United States"/>
    <s v="Long Beach"/>
    <x v="15"/>
    <n v="11561"/>
    <s v="East"/>
    <s v="OFF-AR-10004062"/>
    <x v="1"/>
    <x v="6"/>
    <x v="33"/>
    <n v="104.80000000000001"/>
    <n v="10"/>
    <x v="0"/>
    <n v="26.200000000000003"/>
  </r>
  <r>
    <n v="3576"/>
    <x v="1772"/>
    <x v="1"/>
    <x v="531"/>
    <d v="2012-03-24T00:00:00"/>
    <x v="1"/>
    <x v="419"/>
    <s v="Dan Campbell"/>
    <x v="0"/>
    <s v="United States"/>
    <s v="North Miami"/>
    <x v="2"/>
    <n v="33161"/>
    <s v="South"/>
    <s v="OFF-PA-10001560"/>
    <x v="1"/>
    <x v="10"/>
    <x v="664"/>
    <n v="14.496000000000002"/>
    <n v="3"/>
    <x v="2"/>
    <n v="4.8924000000000003"/>
  </r>
  <r>
    <n v="3577"/>
    <x v="1773"/>
    <x v="0"/>
    <x v="843"/>
    <d v="2013-06-12T00:00:00"/>
    <x v="1"/>
    <x v="86"/>
    <s v="Frank Merwin"/>
    <x v="2"/>
    <s v="United States"/>
    <s v="Bakersfield"/>
    <x v="1"/>
    <n v="93309"/>
    <s v="West"/>
    <s v="OFF-BI-10003305"/>
    <x v="1"/>
    <x v="8"/>
    <x v="565"/>
    <n v="4.7840000000000007"/>
    <n v="1"/>
    <x v="2"/>
    <n v="1.5547999999999997"/>
  </r>
  <r>
    <n v="3578"/>
    <x v="1773"/>
    <x v="0"/>
    <x v="843"/>
    <d v="2013-06-12T00:00:00"/>
    <x v="1"/>
    <x v="86"/>
    <s v="Frank Merwin"/>
    <x v="2"/>
    <s v="United States"/>
    <s v="Bakersfield"/>
    <x v="1"/>
    <n v="93309"/>
    <s v="West"/>
    <s v="OFF-PA-10004000"/>
    <x v="1"/>
    <x v="10"/>
    <x v="203"/>
    <n v="4.7300000000000004"/>
    <n v="1"/>
    <x v="0"/>
    <n v="2.3177000000000003"/>
  </r>
  <r>
    <n v="3579"/>
    <x v="1774"/>
    <x v="0"/>
    <x v="197"/>
    <d v="2013-07-30T00:00:00"/>
    <x v="1"/>
    <x v="363"/>
    <s v="Meg Tillman"/>
    <x v="0"/>
    <s v="United States"/>
    <s v="Jackson"/>
    <x v="35"/>
    <n v="39212"/>
    <s v="South"/>
    <s v="OFF-ST-10000321"/>
    <x v="1"/>
    <x v="4"/>
    <x v="1534"/>
    <n v="7.89"/>
    <n v="1"/>
    <x v="0"/>
    <n v="0.31559999999999899"/>
  </r>
  <r>
    <n v="3580"/>
    <x v="1774"/>
    <x v="0"/>
    <x v="197"/>
    <d v="2013-07-30T00:00:00"/>
    <x v="1"/>
    <x v="363"/>
    <s v="Meg Tillman"/>
    <x v="0"/>
    <s v="United States"/>
    <s v="Jackson"/>
    <x v="35"/>
    <n v="39212"/>
    <s v="South"/>
    <s v="OFF-PA-10004665"/>
    <x v="1"/>
    <x v="10"/>
    <x v="1380"/>
    <n v="65.5"/>
    <n v="5"/>
    <x v="0"/>
    <n v="32.094999999999999"/>
  </r>
  <r>
    <n v="3581"/>
    <x v="1774"/>
    <x v="0"/>
    <x v="197"/>
    <d v="2013-07-30T00:00:00"/>
    <x v="1"/>
    <x v="363"/>
    <s v="Meg Tillman"/>
    <x v="0"/>
    <s v="United States"/>
    <s v="Jackson"/>
    <x v="35"/>
    <n v="39212"/>
    <s v="South"/>
    <s v="FUR-TA-10004915"/>
    <x v="0"/>
    <x v="3"/>
    <x v="331"/>
    <n v="2430.08"/>
    <n v="8"/>
    <x v="0"/>
    <n v="388.81280000000015"/>
  </r>
  <r>
    <n v="3582"/>
    <x v="1775"/>
    <x v="3"/>
    <x v="172"/>
    <d v="2014-10-08T00:00:00"/>
    <x v="1"/>
    <x v="54"/>
    <s v="Dave Kipp"/>
    <x v="0"/>
    <s v="United States"/>
    <s v="Fremont"/>
    <x v="8"/>
    <n v="68025"/>
    <s v="Central"/>
    <s v="OFF-PA-10000994"/>
    <x v="1"/>
    <x v="10"/>
    <x v="904"/>
    <n v="104.85"/>
    <n v="1"/>
    <x v="0"/>
    <n v="50.327999999999996"/>
  </r>
  <r>
    <n v="3583"/>
    <x v="1776"/>
    <x v="1"/>
    <x v="895"/>
    <d v="2012-12-16T00:00:00"/>
    <x v="1"/>
    <x v="470"/>
    <s v="Keith Dawkins"/>
    <x v="1"/>
    <s v="United States"/>
    <s v="Jackson"/>
    <x v="12"/>
    <n v="49201"/>
    <s v="Central"/>
    <s v="OFF-AR-10001149"/>
    <x v="1"/>
    <x v="6"/>
    <x v="1535"/>
    <n v="3.9"/>
    <n v="2"/>
    <x v="0"/>
    <n v="1.5209999999999999"/>
  </r>
  <r>
    <n v="3584"/>
    <x v="1776"/>
    <x v="1"/>
    <x v="895"/>
    <d v="2012-12-16T00:00:00"/>
    <x v="1"/>
    <x v="470"/>
    <s v="Keith Dawkins"/>
    <x v="1"/>
    <s v="United States"/>
    <s v="Jackson"/>
    <x v="12"/>
    <n v="49201"/>
    <s v="Central"/>
    <s v="FUR-TA-10003569"/>
    <x v="0"/>
    <x v="3"/>
    <x v="1358"/>
    <n v="801.96"/>
    <n v="2"/>
    <x v="0"/>
    <n v="200.49"/>
  </r>
  <r>
    <n v="3585"/>
    <x v="1776"/>
    <x v="1"/>
    <x v="895"/>
    <d v="2012-12-16T00:00:00"/>
    <x v="1"/>
    <x v="470"/>
    <s v="Keith Dawkins"/>
    <x v="1"/>
    <s v="United States"/>
    <s v="Jackson"/>
    <x v="12"/>
    <n v="49201"/>
    <s v="Central"/>
    <s v="FUR-CH-10004289"/>
    <x v="0"/>
    <x v="1"/>
    <x v="975"/>
    <n v="191.96"/>
    <n v="2"/>
    <x v="0"/>
    <n v="32.633199999999988"/>
  </r>
  <r>
    <n v="3586"/>
    <x v="1776"/>
    <x v="1"/>
    <x v="895"/>
    <d v="2012-12-16T00:00:00"/>
    <x v="1"/>
    <x v="470"/>
    <s v="Keith Dawkins"/>
    <x v="1"/>
    <s v="United States"/>
    <s v="Jackson"/>
    <x v="12"/>
    <n v="49201"/>
    <s v="Central"/>
    <s v="OFF-LA-10001045"/>
    <x v="1"/>
    <x v="2"/>
    <x v="701"/>
    <n v="2.61"/>
    <n v="1"/>
    <x v="0"/>
    <n v="1.2005999999999999"/>
  </r>
  <r>
    <n v="3587"/>
    <x v="1777"/>
    <x v="3"/>
    <x v="213"/>
    <d v="2014-09-09T00:00:00"/>
    <x v="1"/>
    <x v="636"/>
    <s v="Aleksandra Gannaway"/>
    <x v="1"/>
    <s v="United States"/>
    <s v="San Francisco"/>
    <x v="1"/>
    <n v="94122"/>
    <s v="West"/>
    <s v="OFF-AR-10002053"/>
    <x v="1"/>
    <x v="6"/>
    <x v="79"/>
    <n v="5.96"/>
    <n v="2"/>
    <x v="0"/>
    <n v="1.6688000000000001"/>
  </r>
  <r>
    <n v="3588"/>
    <x v="1778"/>
    <x v="3"/>
    <x v="241"/>
    <d v="2014-09-29T00:00:00"/>
    <x v="1"/>
    <x v="414"/>
    <s v="Mick Hernandez"/>
    <x v="2"/>
    <s v="United States"/>
    <s v="Lancaster"/>
    <x v="24"/>
    <n v="43130"/>
    <s v="East"/>
    <s v="TEC-PH-10002885"/>
    <x v="2"/>
    <x v="7"/>
    <x v="1127"/>
    <n v="1169.694"/>
    <n v="3"/>
    <x v="10"/>
    <n v="-253.43369999999993"/>
  </r>
  <r>
    <n v="3589"/>
    <x v="1779"/>
    <x v="3"/>
    <x v="484"/>
    <d v="2014-12-22T00:00:00"/>
    <x v="2"/>
    <x v="549"/>
    <s v="Amy Cox"/>
    <x v="0"/>
    <s v="United States"/>
    <s v="Lafayette"/>
    <x v="28"/>
    <n v="70506"/>
    <s v="South"/>
    <s v="OFF-SU-10002881"/>
    <x v="1"/>
    <x v="14"/>
    <x v="461"/>
    <n v="1665.62"/>
    <n v="2"/>
    <x v="0"/>
    <n v="33.312400000000025"/>
  </r>
  <r>
    <n v="3590"/>
    <x v="1780"/>
    <x v="3"/>
    <x v="221"/>
    <d v="2014-12-01T00:00:00"/>
    <x v="1"/>
    <x v="86"/>
    <s v="Frank Merwin"/>
    <x v="2"/>
    <s v="United States"/>
    <s v="Richmond"/>
    <x v="0"/>
    <n v="40475"/>
    <s v="South"/>
    <s v="OFF-BI-10000546"/>
    <x v="1"/>
    <x v="8"/>
    <x v="609"/>
    <n v="2.88"/>
    <n v="1"/>
    <x v="0"/>
    <n v="1.4112"/>
  </r>
  <r>
    <n v="3591"/>
    <x v="1780"/>
    <x v="3"/>
    <x v="221"/>
    <d v="2014-12-01T00:00:00"/>
    <x v="1"/>
    <x v="86"/>
    <s v="Frank Merwin"/>
    <x v="2"/>
    <s v="United States"/>
    <s v="Richmond"/>
    <x v="0"/>
    <n v="40475"/>
    <s v="South"/>
    <s v="OFF-ST-10001526"/>
    <x v="1"/>
    <x v="4"/>
    <x v="764"/>
    <n v="1443.96"/>
    <n v="12"/>
    <x v="0"/>
    <n v="375.42959999999994"/>
  </r>
  <r>
    <n v="3592"/>
    <x v="1781"/>
    <x v="2"/>
    <x v="736"/>
    <d v="2011-12-15T00:00:00"/>
    <x v="0"/>
    <x v="267"/>
    <s v="Ralph Arnett"/>
    <x v="0"/>
    <s v="United States"/>
    <s v="Houston"/>
    <x v="5"/>
    <n v="77070"/>
    <s v="Central"/>
    <s v="OFF-SU-10001574"/>
    <x v="1"/>
    <x v="14"/>
    <x v="498"/>
    <n v="2.92"/>
    <n v="1"/>
    <x v="2"/>
    <n v="0.36499999999999977"/>
  </r>
  <r>
    <n v="3593"/>
    <x v="1782"/>
    <x v="0"/>
    <x v="5"/>
    <d v="2013-12-08T00:00:00"/>
    <x v="0"/>
    <x v="506"/>
    <s v="James Galang"/>
    <x v="0"/>
    <s v="United States"/>
    <s v="New York City"/>
    <x v="15"/>
    <n v="10024"/>
    <s v="East"/>
    <s v="OFF-ST-10002615"/>
    <x v="1"/>
    <x v="4"/>
    <x v="1427"/>
    <n v="465.18"/>
    <n v="3"/>
    <x v="0"/>
    <n v="120.94680000000001"/>
  </r>
  <r>
    <n v="3594"/>
    <x v="1783"/>
    <x v="0"/>
    <x v="108"/>
    <d v="2013-09-18T00:00:00"/>
    <x v="1"/>
    <x v="125"/>
    <s v="Nick Zandusky"/>
    <x v="2"/>
    <s v="United States"/>
    <s v="Toledo"/>
    <x v="24"/>
    <n v="43615"/>
    <s v="East"/>
    <s v="OFF-BI-10001658"/>
    <x v="1"/>
    <x v="8"/>
    <x v="439"/>
    <n v="22.428000000000004"/>
    <n v="3"/>
    <x v="6"/>
    <n v="-17.942399999999992"/>
  </r>
  <r>
    <n v="3595"/>
    <x v="1783"/>
    <x v="0"/>
    <x v="108"/>
    <d v="2013-09-18T00:00:00"/>
    <x v="1"/>
    <x v="125"/>
    <s v="Nick Zandusky"/>
    <x v="2"/>
    <s v="United States"/>
    <s v="Toledo"/>
    <x v="24"/>
    <n v="43615"/>
    <s v="East"/>
    <s v="OFF-ST-10002562"/>
    <x v="1"/>
    <x v="4"/>
    <x v="33"/>
    <n v="37.52000000000001"/>
    <n v="5"/>
    <x v="2"/>
    <n v="3.7519999999999989"/>
  </r>
  <r>
    <n v="3596"/>
    <x v="1784"/>
    <x v="3"/>
    <x v="34"/>
    <d v="2014-12-16T00:00:00"/>
    <x v="1"/>
    <x v="366"/>
    <s v="Kalyca Meade"/>
    <x v="1"/>
    <s v="United States"/>
    <s v="Philadelphia"/>
    <x v="9"/>
    <n v="19143"/>
    <s v="East"/>
    <s v="OFF-AR-10004757"/>
    <x v="1"/>
    <x v="6"/>
    <x v="342"/>
    <n v="2.6240000000000001"/>
    <n v="1"/>
    <x v="2"/>
    <n v="0.42639999999999978"/>
  </r>
  <r>
    <n v="3597"/>
    <x v="1785"/>
    <x v="2"/>
    <x v="340"/>
    <d v="2011-09-14T00:00:00"/>
    <x v="0"/>
    <x v="95"/>
    <s v="Logan Currie"/>
    <x v="0"/>
    <s v="United States"/>
    <s v="Philadelphia"/>
    <x v="9"/>
    <n v="19140"/>
    <s v="East"/>
    <s v="OFF-PA-10000788"/>
    <x v="1"/>
    <x v="10"/>
    <x v="731"/>
    <n v="15.552000000000003"/>
    <n v="3"/>
    <x v="2"/>
    <n v="5.4432"/>
  </r>
  <r>
    <n v="3598"/>
    <x v="1785"/>
    <x v="2"/>
    <x v="340"/>
    <d v="2011-09-14T00:00:00"/>
    <x v="0"/>
    <x v="95"/>
    <s v="Logan Currie"/>
    <x v="0"/>
    <s v="United States"/>
    <s v="Philadelphia"/>
    <x v="9"/>
    <n v="19140"/>
    <s v="East"/>
    <s v="TEC-AC-10002134"/>
    <x v="2"/>
    <x v="11"/>
    <x v="1536"/>
    <n v="64.704000000000008"/>
    <n v="6"/>
    <x v="2"/>
    <n v="-4.852800000000002"/>
  </r>
  <r>
    <n v="3599"/>
    <x v="1785"/>
    <x v="2"/>
    <x v="340"/>
    <d v="2011-09-14T00:00:00"/>
    <x v="0"/>
    <x v="95"/>
    <s v="Logan Currie"/>
    <x v="0"/>
    <s v="United States"/>
    <s v="Philadelphia"/>
    <x v="9"/>
    <n v="19140"/>
    <s v="East"/>
    <s v="FUR-FU-10002456"/>
    <x v="0"/>
    <x v="5"/>
    <x v="1009"/>
    <n v="17.472000000000001"/>
    <n v="3"/>
    <x v="2"/>
    <n v="5.023200000000001"/>
  </r>
  <r>
    <n v="3600"/>
    <x v="1785"/>
    <x v="2"/>
    <x v="340"/>
    <d v="2011-09-14T00:00:00"/>
    <x v="0"/>
    <x v="95"/>
    <s v="Logan Currie"/>
    <x v="0"/>
    <s v="United States"/>
    <s v="Philadelphia"/>
    <x v="9"/>
    <n v="19140"/>
    <s v="East"/>
    <s v="TEC-PH-10002549"/>
    <x v="2"/>
    <x v="7"/>
    <x v="928"/>
    <n v="135.51599999999999"/>
    <n v="1"/>
    <x v="10"/>
    <n v="-31.620400000000004"/>
  </r>
  <r>
    <n v="3601"/>
    <x v="1786"/>
    <x v="3"/>
    <x v="335"/>
    <d v="2014-07-01T00:00:00"/>
    <x v="1"/>
    <x v="413"/>
    <s v="Nora Preis"/>
    <x v="0"/>
    <s v="United States"/>
    <s v="Denver"/>
    <x v="22"/>
    <n v="80219"/>
    <s v="West"/>
    <s v="TEC-AC-10001990"/>
    <x v="2"/>
    <x v="11"/>
    <x v="861"/>
    <n v="431.92800000000005"/>
    <n v="9"/>
    <x v="2"/>
    <n v="64.789199999999951"/>
  </r>
  <r>
    <n v="3602"/>
    <x v="1787"/>
    <x v="2"/>
    <x v="664"/>
    <d v="2011-11-24T00:00:00"/>
    <x v="1"/>
    <x v="713"/>
    <s v="Randy Bradley"/>
    <x v="0"/>
    <s v="United States"/>
    <s v="Philadelphia"/>
    <x v="9"/>
    <n v="19143"/>
    <s v="East"/>
    <s v="OFF-PA-10002137"/>
    <x v="1"/>
    <x v="10"/>
    <x v="560"/>
    <n v="12.448"/>
    <n v="2"/>
    <x v="2"/>
    <n v="3.8899999999999988"/>
  </r>
  <r>
    <n v="3603"/>
    <x v="1787"/>
    <x v="2"/>
    <x v="664"/>
    <d v="2011-11-24T00:00:00"/>
    <x v="1"/>
    <x v="713"/>
    <s v="Randy Bradley"/>
    <x v="0"/>
    <s v="United States"/>
    <s v="Philadelphia"/>
    <x v="9"/>
    <n v="19143"/>
    <s v="East"/>
    <s v="FUR-CH-10004997"/>
    <x v="0"/>
    <x v="1"/>
    <x v="494"/>
    <n v="657.93"/>
    <n v="5"/>
    <x v="4"/>
    <n v="-93.989999999999952"/>
  </r>
  <r>
    <n v="3604"/>
    <x v="1788"/>
    <x v="3"/>
    <x v="170"/>
    <d v="2014-08-28T00:00:00"/>
    <x v="1"/>
    <x v="274"/>
    <s v="Tracy Hopkins"/>
    <x v="2"/>
    <s v="United States"/>
    <s v="Columbia"/>
    <x v="39"/>
    <n v="21044"/>
    <s v="East"/>
    <s v="OFF-PA-10000357"/>
    <x v="1"/>
    <x v="10"/>
    <x v="1219"/>
    <n v="277.39999999999998"/>
    <n v="5"/>
    <x v="0"/>
    <n v="133.15199999999999"/>
  </r>
  <r>
    <n v="3605"/>
    <x v="1788"/>
    <x v="3"/>
    <x v="170"/>
    <d v="2014-08-28T00:00:00"/>
    <x v="1"/>
    <x v="274"/>
    <s v="Tracy Hopkins"/>
    <x v="2"/>
    <s v="United States"/>
    <s v="Columbia"/>
    <x v="39"/>
    <n v="21044"/>
    <s v="East"/>
    <s v="FUR-FU-10003976"/>
    <x v="0"/>
    <x v="5"/>
    <x v="964"/>
    <n v="25.16"/>
    <n v="2"/>
    <x v="0"/>
    <n v="8.5543999999999976"/>
  </r>
  <r>
    <n v="3606"/>
    <x v="1788"/>
    <x v="3"/>
    <x v="170"/>
    <d v="2014-08-28T00:00:00"/>
    <x v="1"/>
    <x v="274"/>
    <s v="Tracy Hopkins"/>
    <x v="2"/>
    <s v="United States"/>
    <s v="Columbia"/>
    <x v="39"/>
    <n v="21044"/>
    <s v="East"/>
    <s v="FUR-FU-10004960"/>
    <x v="0"/>
    <x v="5"/>
    <x v="919"/>
    <n v="91.92"/>
    <n v="4"/>
    <x v="0"/>
    <n v="31.252800000000001"/>
  </r>
  <r>
    <n v="3607"/>
    <x v="1789"/>
    <x v="0"/>
    <x v="299"/>
    <d v="2013-03-17T00:00:00"/>
    <x v="0"/>
    <x v="242"/>
    <s v="Clytie Kelty"/>
    <x v="0"/>
    <s v="United States"/>
    <s v="New York City"/>
    <x v="15"/>
    <n v="10024"/>
    <s v="East"/>
    <s v="OFF-EN-10001099"/>
    <x v="1"/>
    <x v="12"/>
    <x v="33"/>
    <n v="29.339999999999996"/>
    <n v="3"/>
    <x v="0"/>
    <n v="13.496399999999998"/>
  </r>
  <r>
    <n v="3608"/>
    <x v="1790"/>
    <x v="2"/>
    <x v="865"/>
    <d v="2011-09-28T00:00:00"/>
    <x v="0"/>
    <x v="461"/>
    <s v="Shui Tom"/>
    <x v="0"/>
    <s v="United States"/>
    <s v="New York City"/>
    <x v="15"/>
    <n v="10035"/>
    <s v="East"/>
    <s v="OFF-BI-10002026"/>
    <x v="1"/>
    <x v="8"/>
    <x v="903"/>
    <n v="139.44"/>
    <n v="3"/>
    <x v="2"/>
    <n v="47.060999999999993"/>
  </r>
  <r>
    <n v="3609"/>
    <x v="1791"/>
    <x v="2"/>
    <x v="582"/>
    <d v="2011-05-03T00:00:00"/>
    <x v="1"/>
    <x v="334"/>
    <s v="George Bell"/>
    <x v="1"/>
    <s v="United States"/>
    <s v="Newark"/>
    <x v="24"/>
    <n v="43055"/>
    <s v="East"/>
    <s v="OFF-LA-10001613"/>
    <x v="1"/>
    <x v="2"/>
    <x v="736"/>
    <n v="6.911999999999999"/>
    <n v="3"/>
    <x v="2"/>
    <n v="2.5056000000000003"/>
  </r>
  <r>
    <n v="3610"/>
    <x v="1791"/>
    <x v="2"/>
    <x v="582"/>
    <d v="2011-05-03T00:00:00"/>
    <x v="1"/>
    <x v="334"/>
    <s v="George Bell"/>
    <x v="1"/>
    <s v="United States"/>
    <s v="Newark"/>
    <x v="24"/>
    <n v="43055"/>
    <s v="East"/>
    <s v="OFF-ST-10002214"/>
    <x v="1"/>
    <x v="4"/>
    <x v="994"/>
    <n v="27.096"/>
    <n v="3"/>
    <x v="2"/>
    <n v="2.0321999999999987"/>
  </r>
  <r>
    <n v="3611"/>
    <x v="1791"/>
    <x v="2"/>
    <x v="582"/>
    <d v="2011-05-03T00:00:00"/>
    <x v="1"/>
    <x v="334"/>
    <s v="George Bell"/>
    <x v="1"/>
    <s v="United States"/>
    <s v="Newark"/>
    <x v="24"/>
    <n v="43055"/>
    <s v="East"/>
    <s v="OFF-ST-10001128"/>
    <x v="1"/>
    <x v="4"/>
    <x v="1418"/>
    <n v="177.56800000000001"/>
    <n v="2"/>
    <x v="2"/>
    <n v="-37.733199999999989"/>
  </r>
  <r>
    <n v="3612"/>
    <x v="1792"/>
    <x v="0"/>
    <x v="896"/>
    <d v="2013-12-02T00:00:00"/>
    <x v="0"/>
    <x v="714"/>
    <s v="Nick Crebassa"/>
    <x v="1"/>
    <s v="United States"/>
    <s v="Dallas"/>
    <x v="5"/>
    <n v="75217"/>
    <s v="Central"/>
    <s v="TEC-AC-10004864"/>
    <x v="2"/>
    <x v="11"/>
    <x v="1289"/>
    <n v="58.415999999999997"/>
    <n v="2"/>
    <x v="2"/>
    <n v="16.794600000000003"/>
  </r>
  <r>
    <n v="3613"/>
    <x v="1793"/>
    <x v="1"/>
    <x v="155"/>
    <d v="2012-12-08T00:00:00"/>
    <x v="1"/>
    <x v="437"/>
    <s v="Alejandro Ballentine"/>
    <x v="2"/>
    <s v="United States"/>
    <s v="Philadelphia"/>
    <x v="9"/>
    <n v="19134"/>
    <s v="East"/>
    <s v="OFF-PA-10000174"/>
    <x v="1"/>
    <x v="10"/>
    <x v="1515"/>
    <n v="16.448"/>
    <n v="2"/>
    <x v="2"/>
    <n v="5.5511999999999979"/>
  </r>
  <r>
    <n v="3614"/>
    <x v="1793"/>
    <x v="1"/>
    <x v="155"/>
    <d v="2012-12-08T00:00:00"/>
    <x v="1"/>
    <x v="437"/>
    <s v="Alejandro Ballentine"/>
    <x v="2"/>
    <s v="United States"/>
    <s v="Philadelphia"/>
    <x v="9"/>
    <n v="19134"/>
    <s v="East"/>
    <s v="TEC-AC-10000171"/>
    <x v="2"/>
    <x v="11"/>
    <x v="43"/>
    <n v="36.783999999999999"/>
    <n v="2"/>
    <x v="2"/>
    <n v="10.5754"/>
  </r>
  <r>
    <n v="3615"/>
    <x v="1794"/>
    <x v="3"/>
    <x v="123"/>
    <d v="2014-11-22T00:00:00"/>
    <x v="2"/>
    <x v="34"/>
    <s v="Stewart Carmichael"/>
    <x v="1"/>
    <s v="United States"/>
    <s v="San Antonio"/>
    <x v="5"/>
    <n v="78207"/>
    <s v="Central"/>
    <s v="FUR-TA-10002622"/>
    <x v="0"/>
    <x v="3"/>
    <x v="960"/>
    <n v="718.11599999999987"/>
    <n v="6"/>
    <x v="4"/>
    <n v="-71.811599999999999"/>
  </r>
  <r>
    <n v="3616"/>
    <x v="1794"/>
    <x v="3"/>
    <x v="123"/>
    <d v="2014-11-22T00:00:00"/>
    <x v="2"/>
    <x v="34"/>
    <s v="Stewart Carmichael"/>
    <x v="1"/>
    <s v="United States"/>
    <s v="San Antonio"/>
    <x v="5"/>
    <n v="78207"/>
    <s v="Central"/>
    <s v="OFF-AR-10001915"/>
    <x v="1"/>
    <x v="6"/>
    <x v="1048"/>
    <n v="31.776"/>
    <n v="4"/>
    <x v="2"/>
    <n v="8.7384000000000022"/>
  </r>
  <r>
    <n v="3617"/>
    <x v="1795"/>
    <x v="0"/>
    <x v="64"/>
    <d v="2013-09-10T00:00:00"/>
    <x v="1"/>
    <x v="209"/>
    <s v="Jasper Cacioppo"/>
    <x v="0"/>
    <s v="United States"/>
    <s v="Philadelphia"/>
    <x v="9"/>
    <n v="19120"/>
    <s v="East"/>
    <s v="OFF-BI-10004410"/>
    <x v="1"/>
    <x v="8"/>
    <x v="48"/>
    <n v="9.5550000000000015"/>
    <n v="5"/>
    <x v="6"/>
    <n v="-7.3254999999999981"/>
  </r>
  <r>
    <n v="3618"/>
    <x v="1796"/>
    <x v="3"/>
    <x v="507"/>
    <d v="2014-09-09T00:00:00"/>
    <x v="1"/>
    <x v="267"/>
    <s v="Ralph Arnett"/>
    <x v="0"/>
    <s v="United States"/>
    <s v="Los Angeles"/>
    <x v="1"/>
    <n v="90004"/>
    <s v="West"/>
    <s v="OFF-BI-10004632"/>
    <x v="1"/>
    <x v="8"/>
    <x v="564"/>
    <n v="487.98400000000004"/>
    <n v="2"/>
    <x v="2"/>
    <n v="152.49499999999998"/>
  </r>
  <r>
    <n v="3619"/>
    <x v="1796"/>
    <x v="3"/>
    <x v="507"/>
    <d v="2014-09-09T00:00:00"/>
    <x v="1"/>
    <x v="267"/>
    <s v="Ralph Arnett"/>
    <x v="0"/>
    <s v="United States"/>
    <s v="Los Angeles"/>
    <x v="1"/>
    <n v="90004"/>
    <s v="West"/>
    <s v="TEC-PH-10002185"/>
    <x v="2"/>
    <x v="7"/>
    <x v="1072"/>
    <n v="5.5600000000000005"/>
    <n v="1"/>
    <x v="2"/>
    <n v="1.7374999999999998"/>
  </r>
  <r>
    <n v="3620"/>
    <x v="1796"/>
    <x v="3"/>
    <x v="507"/>
    <d v="2014-09-09T00:00:00"/>
    <x v="1"/>
    <x v="267"/>
    <s v="Ralph Arnett"/>
    <x v="0"/>
    <s v="United States"/>
    <s v="Los Angeles"/>
    <x v="1"/>
    <n v="90004"/>
    <s v="West"/>
    <s v="OFF-ST-10002974"/>
    <x v="1"/>
    <x v="4"/>
    <x v="123"/>
    <n v="217.85"/>
    <n v="5"/>
    <x v="0"/>
    <n v="65.35499999999999"/>
  </r>
  <r>
    <n v="3621"/>
    <x v="1797"/>
    <x v="0"/>
    <x v="897"/>
    <d v="2013-09-30T00:00:00"/>
    <x v="1"/>
    <x v="64"/>
    <s v="Sally Hughsby"/>
    <x v="1"/>
    <s v="United States"/>
    <s v="Smyrna"/>
    <x v="18"/>
    <n v="37167"/>
    <s v="South"/>
    <s v="OFF-AR-10003727"/>
    <x v="1"/>
    <x v="6"/>
    <x v="1362"/>
    <n v="40.775999999999996"/>
    <n v="3"/>
    <x v="2"/>
    <n v="4.5872999999999937"/>
  </r>
  <r>
    <n v="3622"/>
    <x v="1797"/>
    <x v="0"/>
    <x v="897"/>
    <d v="2013-09-30T00:00:00"/>
    <x v="1"/>
    <x v="64"/>
    <s v="Sally Hughsby"/>
    <x v="1"/>
    <s v="United States"/>
    <s v="Smyrna"/>
    <x v="18"/>
    <n v="37167"/>
    <s v="South"/>
    <s v="TEC-PH-10004071"/>
    <x v="2"/>
    <x v="7"/>
    <x v="1537"/>
    <n v="63.936000000000007"/>
    <n v="8"/>
    <x v="2"/>
    <n v="5.5944000000000003"/>
  </r>
  <r>
    <n v="3623"/>
    <x v="1798"/>
    <x v="2"/>
    <x v="80"/>
    <d v="2011-09-19T00:00:00"/>
    <x v="1"/>
    <x v="547"/>
    <s v="John Castell"/>
    <x v="0"/>
    <s v="United States"/>
    <s v="Macon"/>
    <x v="32"/>
    <n v="31204"/>
    <s v="South"/>
    <s v="FUR-FU-10002878"/>
    <x v="0"/>
    <x v="5"/>
    <x v="1125"/>
    <n v="142.4"/>
    <n v="5"/>
    <x v="0"/>
    <n v="52.688000000000002"/>
  </r>
  <r>
    <n v="3624"/>
    <x v="1798"/>
    <x v="2"/>
    <x v="80"/>
    <d v="2011-09-19T00:00:00"/>
    <x v="1"/>
    <x v="547"/>
    <s v="John Castell"/>
    <x v="0"/>
    <s v="United States"/>
    <s v="Macon"/>
    <x v="32"/>
    <n v="31204"/>
    <s v="South"/>
    <s v="OFF-BI-10001890"/>
    <x v="1"/>
    <x v="8"/>
    <x v="174"/>
    <n v="7.16"/>
    <n v="2"/>
    <x v="0"/>
    <n v="3.4367999999999999"/>
  </r>
  <r>
    <n v="3625"/>
    <x v="1799"/>
    <x v="3"/>
    <x v="240"/>
    <d v="2014-05-22T00:00:00"/>
    <x v="0"/>
    <x v="604"/>
    <s v="Becky Castell"/>
    <x v="2"/>
    <s v="United States"/>
    <s v="San Francisco"/>
    <x v="1"/>
    <n v="94109"/>
    <s v="West"/>
    <s v="FUR-CH-10002647"/>
    <x v="0"/>
    <x v="1"/>
    <x v="470"/>
    <n v="681.40800000000013"/>
    <n v="12"/>
    <x v="2"/>
    <n v="42.588000000000022"/>
  </r>
  <r>
    <n v="3626"/>
    <x v="1799"/>
    <x v="3"/>
    <x v="240"/>
    <d v="2014-05-22T00:00:00"/>
    <x v="0"/>
    <x v="604"/>
    <s v="Becky Castell"/>
    <x v="2"/>
    <s v="United States"/>
    <s v="San Francisco"/>
    <x v="1"/>
    <n v="94109"/>
    <s v="West"/>
    <s v="OFF-AR-10001315"/>
    <x v="1"/>
    <x v="6"/>
    <x v="1020"/>
    <n v="3.52"/>
    <n v="2"/>
    <x v="0"/>
    <n v="1.0207999999999999"/>
  </r>
  <r>
    <n v="3627"/>
    <x v="1799"/>
    <x v="3"/>
    <x v="240"/>
    <d v="2014-05-22T00:00:00"/>
    <x v="0"/>
    <x v="604"/>
    <s v="Becky Castell"/>
    <x v="2"/>
    <s v="United States"/>
    <s v="San Francisco"/>
    <x v="1"/>
    <n v="94109"/>
    <s v="West"/>
    <s v="OFF-AR-10000122"/>
    <x v="1"/>
    <x v="6"/>
    <x v="308"/>
    <n v="5.58"/>
    <n v="1"/>
    <x v="0"/>
    <n v="1.3949999999999996"/>
  </r>
  <r>
    <n v="3628"/>
    <x v="1799"/>
    <x v="3"/>
    <x v="240"/>
    <d v="2014-05-22T00:00:00"/>
    <x v="0"/>
    <x v="604"/>
    <s v="Becky Castell"/>
    <x v="2"/>
    <s v="United States"/>
    <s v="San Francisco"/>
    <x v="1"/>
    <n v="94109"/>
    <s v="West"/>
    <s v="TEC-AC-10001465"/>
    <x v="2"/>
    <x v="11"/>
    <x v="473"/>
    <n v="36.32"/>
    <n v="1"/>
    <x v="0"/>
    <n v="10.895999999999997"/>
  </r>
  <r>
    <n v="3629"/>
    <x v="1800"/>
    <x v="2"/>
    <x v="128"/>
    <d v="2011-08-13T00:00:00"/>
    <x v="1"/>
    <x v="98"/>
    <s v="Joseph Holt"/>
    <x v="0"/>
    <s v="United States"/>
    <s v="Seattle"/>
    <x v="4"/>
    <n v="98103"/>
    <s v="West"/>
    <s v="OFF-BI-10004600"/>
    <x v="1"/>
    <x v="8"/>
    <x v="1477"/>
    <n v="2060.7440000000001"/>
    <n v="7"/>
    <x v="2"/>
    <n v="643.98249999999996"/>
  </r>
  <r>
    <n v="3630"/>
    <x v="1801"/>
    <x v="3"/>
    <x v="200"/>
    <d v="2014-12-01T00:00:00"/>
    <x v="1"/>
    <x v="566"/>
    <s v="Corey Catlett"/>
    <x v="1"/>
    <s v="United States"/>
    <s v="Columbus"/>
    <x v="24"/>
    <n v="43229"/>
    <s v="East"/>
    <s v="OFF-AP-10002082"/>
    <x v="1"/>
    <x v="9"/>
    <x v="1092"/>
    <n v="52.272000000000006"/>
    <n v="3"/>
    <x v="2"/>
    <n v="9.8009999999999984"/>
  </r>
  <r>
    <n v="3631"/>
    <x v="1801"/>
    <x v="3"/>
    <x v="200"/>
    <d v="2014-12-01T00:00:00"/>
    <x v="1"/>
    <x v="566"/>
    <s v="Corey Catlett"/>
    <x v="1"/>
    <s v="United States"/>
    <s v="Columbus"/>
    <x v="24"/>
    <n v="43229"/>
    <s v="East"/>
    <s v="OFF-AP-10004708"/>
    <x v="1"/>
    <x v="9"/>
    <x v="508"/>
    <n v="213.13600000000002"/>
    <n v="7"/>
    <x v="2"/>
    <n v="23.977799999999988"/>
  </r>
  <r>
    <n v="3632"/>
    <x v="1802"/>
    <x v="3"/>
    <x v="898"/>
    <d v="2014-05-09T00:00:00"/>
    <x v="0"/>
    <x v="715"/>
    <s v="Darren Budd"/>
    <x v="1"/>
    <s v="United States"/>
    <s v="Los Angeles"/>
    <x v="1"/>
    <n v="90004"/>
    <s v="West"/>
    <s v="OFF-ST-10000464"/>
    <x v="1"/>
    <x v="4"/>
    <x v="1135"/>
    <n v="69.52"/>
    <n v="2"/>
    <x v="0"/>
    <n v="19.465600000000002"/>
  </r>
  <r>
    <n v="3633"/>
    <x v="1802"/>
    <x v="3"/>
    <x v="898"/>
    <d v="2014-05-09T00:00:00"/>
    <x v="0"/>
    <x v="715"/>
    <s v="Darren Budd"/>
    <x v="1"/>
    <s v="United States"/>
    <s v="Los Angeles"/>
    <x v="1"/>
    <n v="90004"/>
    <s v="West"/>
    <s v="OFF-ST-10000025"/>
    <x v="1"/>
    <x v="4"/>
    <x v="615"/>
    <n v="763.44"/>
    <n v="8"/>
    <x v="0"/>
    <n v="45.80639999999994"/>
  </r>
  <r>
    <n v="3634"/>
    <x v="1803"/>
    <x v="0"/>
    <x v="338"/>
    <d v="2013-11-15T00:00:00"/>
    <x v="1"/>
    <x v="452"/>
    <s v="Paul Prost"/>
    <x v="2"/>
    <s v="United States"/>
    <s v="Springfield"/>
    <x v="24"/>
    <n v="45503"/>
    <s v="East"/>
    <s v="OFF-LA-10001613"/>
    <x v="1"/>
    <x v="2"/>
    <x v="736"/>
    <n v="9.2159999999999993"/>
    <n v="4"/>
    <x v="2"/>
    <n v="3.3408000000000002"/>
  </r>
  <r>
    <n v="3635"/>
    <x v="1803"/>
    <x v="0"/>
    <x v="338"/>
    <d v="2013-11-15T00:00:00"/>
    <x v="1"/>
    <x v="452"/>
    <s v="Paul Prost"/>
    <x v="2"/>
    <s v="United States"/>
    <s v="Springfield"/>
    <x v="24"/>
    <n v="45503"/>
    <s v="East"/>
    <s v="TEC-PH-10000376"/>
    <x v="2"/>
    <x v="7"/>
    <x v="428"/>
    <n v="41.957999999999998"/>
    <n v="7"/>
    <x v="10"/>
    <n v="-9.7901999999999987"/>
  </r>
  <r>
    <n v="3636"/>
    <x v="1803"/>
    <x v="0"/>
    <x v="338"/>
    <d v="2013-11-15T00:00:00"/>
    <x v="1"/>
    <x v="452"/>
    <s v="Paul Prost"/>
    <x v="2"/>
    <s v="United States"/>
    <s v="Springfield"/>
    <x v="24"/>
    <n v="45503"/>
    <s v="East"/>
    <s v="OFF-PA-10004039"/>
    <x v="1"/>
    <x v="10"/>
    <x v="1538"/>
    <n v="89.567999999999998"/>
    <n v="2"/>
    <x v="2"/>
    <n v="32.468400000000003"/>
  </r>
  <r>
    <n v="3637"/>
    <x v="1803"/>
    <x v="0"/>
    <x v="338"/>
    <d v="2013-11-15T00:00:00"/>
    <x v="1"/>
    <x v="452"/>
    <s v="Paul Prost"/>
    <x v="2"/>
    <s v="United States"/>
    <s v="Springfield"/>
    <x v="24"/>
    <n v="45503"/>
    <s v="East"/>
    <s v="OFF-PA-10001776"/>
    <x v="1"/>
    <x v="10"/>
    <x v="1263"/>
    <n v="22.248000000000001"/>
    <n v="3"/>
    <x v="2"/>
    <n v="7.5086999999999984"/>
  </r>
  <r>
    <n v="3638"/>
    <x v="1803"/>
    <x v="0"/>
    <x v="338"/>
    <d v="2013-11-15T00:00:00"/>
    <x v="1"/>
    <x v="452"/>
    <s v="Paul Prost"/>
    <x v="2"/>
    <s v="United States"/>
    <s v="Springfield"/>
    <x v="24"/>
    <n v="45503"/>
    <s v="East"/>
    <s v="OFF-AP-10002457"/>
    <x v="1"/>
    <x v="9"/>
    <x v="544"/>
    <n v="334.88000000000005"/>
    <n v="4"/>
    <x v="2"/>
    <n v="29.301999999999978"/>
  </r>
  <r>
    <n v="3639"/>
    <x v="1803"/>
    <x v="0"/>
    <x v="338"/>
    <d v="2013-11-15T00:00:00"/>
    <x v="1"/>
    <x v="452"/>
    <s v="Paul Prost"/>
    <x v="2"/>
    <s v="United States"/>
    <s v="Springfield"/>
    <x v="24"/>
    <n v="45503"/>
    <s v="East"/>
    <s v="FUR-FU-10000758"/>
    <x v="0"/>
    <x v="5"/>
    <x v="1073"/>
    <n v="148.28800000000001"/>
    <n v="7"/>
    <x v="2"/>
    <n v="29.657599999999988"/>
  </r>
  <r>
    <n v="3640"/>
    <x v="1803"/>
    <x v="0"/>
    <x v="338"/>
    <d v="2013-11-15T00:00:00"/>
    <x v="1"/>
    <x v="452"/>
    <s v="Paul Prost"/>
    <x v="2"/>
    <s v="United States"/>
    <s v="Springfield"/>
    <x v="24"/>
    <n v="45503"/>
    <s v="East"/>
    <s v="OFF-PA-10000682"/>
    <x v="1"/>
    <x v="10"/>
    <x v="859"/>
    <n v="4.6240000000000006"/>
    <n v="1"/>
    <x v="2"/>
    <n v="1.6762000000000001"/>
  </r>
  <r>
    <n v="3641"/>
    <x v="1803"/>
    <x v="0"/>
    <x v="338"/>
    <d v="2013-11-15T00:00:00"/>
    <x v="1"/>
    <x v="452"/>
    <s v="Paul Prost"/>
    <x v="2"/>
    <s v="United States"/>
    <s v="Springfield"/>
    <x v="24"/>
    <n v="45503"/>
    <s v="East"/>
    <s v="TEC-AC-10002550"/>
    <x v="2"/>
    <x v="11"/>
    <x v="1539"/>
    <n v="178.92000000000002"/>
    <n v="7"/>
    <x v="2"/>
    <n v="-29.074500000000008"/>
  </r>
  <r>
    <n v="3642"/>
    <x v="1803"/>
    <x v="0"/>
    <x v="338"/>
    <d v="2013-11-15T00:00:00"/>
    <x v="1"/>
    <x v="452"/>
    <s v="Paul Prost"/>
    <x v="2"/>
    <s v="United States"/>
    <s v="Springfield"/>
    <x v="24"/>
    <n v="45503"/>
    <s v="East"/>
    <s v="OFF-BI-10002082"/>
    <x v="1"/>
    <x v="8"/>
    <x v="1173"/>
    <n v="69.888000000000005"/>
    <n v="7"/>
    <x v="6"/>
    <n v="-46.591999999999999"/>
  </r>
  <r>
    <n v="3643"/>
    <x v="1804"/>
    <x v="2"/>
    <x v="414"/>
    <d v="2011-12-23T00:00:00"/>
    <x v="0"/>
    <x v="266"/>
    <s v="Michael Chen"/>
    <x v="0"/>
    <s v="United States"/>
    <s v="Los Angeles"/>
    <x v="1"/>
    <n v="90008"/>
    <s v="West"/>
    <s v="OFF-BI-10004632"/>
    <x v="1"/>
    <x v="8"/>
    <x v="564"/>
    <n v="487.98400000000004"/>
    <n v="2"/>
    <x v="2"/>
    <n v="152.49499999999998"/>
  </r>
  <r>
    <n v="3644"/>
    <x v="1804"/>
    <x v="2"/>
    <x v="414"/>
    <d v="2011-12-23T00:00:00"/>
    <x v="0"/>
    <x v="266"/>
    <s v="Michael Chen"/>
    <x v="0"/>
    <s v="United States"/>
    <s v="Los Angeles"/>
    <x v="1"/>
    <n v="90008"/>
    <s v="West"/>
    <s v="OFF-AR-10001725"/>
    <x v="1"/>
    <x v="6"/>
    <x v="1540"/>
    <n v="47.3"/>
    <n v="2"/>
    <x v="0"/>
    <n v="12.298000000000002"/>
  </r>
  <r>
    <n v="3645"/>
    <x v="1804"/>
    <x v="2"/>
    <x v="414"/>
    <d v="2011-12-23T00:00:00"/>
    <x v="0"/>
    <x v="266"/>
    <s v="Michael Chen"/>
    <x v="0"/>
    <s v="United States"/>
    <s v="Los Angeles"/>
    <x v="1"/>
    <n v="90008"/>
    <s v="West"/>
    <s v="OFF-AR-10004269"/>
    <x v="1"/>
    <x v="6"/>
    <x v="1541"/>
    <n v="4.13"/>
    <n v="1"/>
    <x v="0"/>
    <n v="1.1564000000000001"/>
  </r>
  <r>
    <n v="3646"/>
    <x v="1804"/>
    <x v="2"/>
    <x v="414"/>
    <d v="2011-12-23T00:00:00"/>
    <x v="0"/>
    <x v="266"/>
    <s v="Michael Chen"/>
    <x v="0"/>
    <s v="United States"/>
    <s v="Los Angeles"/>
    <x v="1"/>
    <n v="90008"/>
    <s v="West"/>
    <s v="OFF-BI-10003007"/>
    <x v="1"/>
    <x v="8"/>
    <x v="1542"/>
    <n v="155.12"/>
    <n v="5"/>
    <x v="2"/>
    <n v="50.413999999999987"/>
  </r>
  <r>
    <n v="3647"/>
    <x v="1805"/>
    <x v="2"/>
    <x v="739"/>
    <d v="2011-07-27T00:00:00"/>
    <x v="0"/>
    <x v="665"/>
    <s v="Vicky Freymann"/>
    <x v="2"/>
    <s v="United States"/>
    <s v="Los Angeles"/>
    <x v="1"/>
    <n v="90045"/>
    <s v="West"/>
    <s v="OFF-PA-10002195"/>
    <x v="1"/>
    <x v="10"/>
    <x v="1543"/>
    <n v="6.48"/>
    <n v="1"/>
    <x v="0"/>
    <n v="3.1752000000000002"/>
  </r>
  <r>
    <n v="3648"/>
    <x v="1805"/>
    <x v="2"/>
    <x v="739"/>
    <d v="2011-07-27T00:00:00"/>
    <x v="0"/>
    <x v="665"/>
    <s v="Vicky Freymann"/>
    <x v="2"/>
    <s v="United States"/>
    <s v="Los Angeles"/>
    <x v="1"/>
    <n v="90045"/>
    <s v="West"/>
    <s v="OFF-SU-10002522"/>
    <x v="1"/>
    <x v="14"/>
    <x v="1544"/>
    <n v="15.52"/>
    <n v="4"/>
    <x v="0"/>
    <n v="4.5007999999999981"/>
  </r>
  <r>
    <n v="3649"/>
    <x v="1806"/>
    <x v="1"/>
    <x v="6"/>
    <d v="2012-11-27T00:00:00"/>
    <x v="1"/>
    <x v="507"/>
    <s v="Marc Crier"/>
    <x v="0"/>
    <s v="United States"/>
    <s v="Memphis"/>
    <x v="18"/>
    <n v="38109"/>
    <s v="South"/>
    <s v="OFF-BI-10003712"/>
    <x v="1"/>
    <x v="8"/>
    <x v="689"/>
    <n v="2.9460000000000006"/>
    <n v="2"/>
    <x v="6"/>
    <n v="-2.0621999999999998"/>
  </r>
  <r>
    <n v="3650"/>
    <x v="1806"/>
    <x v="1"/>
    <x v="6"/>
    <d v="2012-11-27T00:00:00"/>
    <x v="1"/>
    <x v="507"/>
    <s v="Marc Crier"/>
    <x v="0"/>
    <s v="United States"/>
    <s v="Memphis"/>
    <x v="18"/>
    <n v="38109"/>
    <s v="South"/>
    <s v="OFF-FA-10004854"/>
    <x v="1"/>
    <x v="13"/>
    <x v="268"/>
    <n v="55.104000000000006"/>
    <n v="6"/>
    <x v="2"/>
    <n v="18.597599999999993"/>
  </r>
  <r>
    <n v="3651"/>
    <x v="1807"/>
    <x v="3"/>
    <x v="34"/>
    <d v="2014-12-12T00:00:00"/>
    <x v="0"/>
    <x v="203"/>
    <s v="Dean Braden"/>
    <x v="0"/>
    <s v="United States"/>
    <s v="Detroit"/>
    <x v="12"/>
    <n v="48234"/>
    <s v="Central"/>
    <s v="TEC-AC-10004859"/>
    <x v="2"/>
    <x v="11"/>
    <x v="1545"/>
    <n v="104.88"/>
    <n v="6"/>
    <x v="0"/>
    <n v="41.952000000000005"/>
  </r>
  <r>
    <n v="3652"/>
    <x v="1807"/>
    <x v="3"/>
    <x v="34"/>
    <d v="2014-12-12T00:00:00"/>
    <x v="0"/>
    <x v="203"/>
    <s v="Dean Braden"/>
    <x v="0"/>
    <s v="United States"/>
    <s v="Detroit"/>
    <x v="12"/>
    <n v="48234"/>
    <s v="Central"/>
    <s v="OFF-AR-10001860"/>
    <x v="1"/>
    <x v="6"/>
    <x v="907"/>
    <n v="34.700000000000003"/>
    <n v="5"/>
    <x v="0"/>
    <n v="12.492000000000001"/>
  </r>
  <r>
    <n v="3653"/>
    <x v="1807"/>
    <x v="3"/>
    <x v="34"/>
    <d v="2014-12-12T00:00:00"/>
    <x v="0"/>
    <x v="203"/>
    <s v="Dean Braden"/>
    <x v="0"/>
    <s v="United States"/>
    <s v="Detroit"/>
    <x v="12"/>
    <n v="48234"/>
    <s v="Central"/>
    <s v="OFF-BI-10001636"/>
    <x v="1"/>
    <x v="8"/>
    <x v="668"/>
    <n v="33.72"/>
    <n v="4"/>
    <x v="0"/>
    <n v="15.511199999999999"/>
  </r>
  <r>
    <n v="3654"/>
    <x v="1807"/>
    <x v="3"/>
    <x v="34"/>
    <d v="2014-12-12T00:00:00"/>
    <x v="0"/>
    <x v="203"/>
    <s v="Dean Braden"/>
    <x v="0"/>
    <s v="United States"/>
    <s v="Detroit"/>
    <x v="12"/>
    <n v="48234"/>
    <s v="Central"/>
    <s v="OFF-PA-10000349"/>
    <x v="1"/>
    <x v="10"/>
    <x v="33"/>
    <n v="14.940000000000001"/>
    <n v="3"/>
    <x v="0"/>
    <n v="7.0218000000000007"/>
  </r>
  <r>
    <n v="3655"/>
    <x v="1808"/>
    <x v="3"/>
    <x v="515"/>
    <d v="2014-09-06T00:00:00"/>
    <x v="1"/>
    <x v="219"/>
    <s v="Ashley Jarboe"/>
    <x v="0"/>
    <s v="United States"/>
    <s v="Lawrence"/>
    <x v="14"/>
    <n v="46226"/>
    <s v="Central"/>
    <s v="OFF-AP-10002439"/>
    <x v="1"/>
    <x v="9"/>
    <x v="548"/>
    <n v="638.73"/>
    <n v="9"/>
    <x v="0"/>
    <n v="166.06979999999999"/>
  </r>
  <r>
    <n v="3656"/>
    <x v="1809"/>
    <x v="3"/>
    <x v="558"/>
    <d v="2014-05-01T00:00:00"/>
    <x v="1"/>
    <x v="291"/>
    <s v="Christine Phan"/>
    <x v="1"/>
    <s v="United States"/>
    <s v="Jacksonville"/>
    <x v="2"/>
    <n v="32216"/>
    <s v="South"/>
    <s v="OFF-ST-10001370"/>
    <x v="1"/>
    <x v="4"/>
    <x v="1023"/>
    <n v="113.56800000000001"/>
    <n v="2"/>
    <x v="2"/>
    <n v="-21.294000000000018"/>
  </r>
  <r>
    <n v="3657"/>
    <x v="1810"/>
    <x v="3"/>
    <x v="565"/>
    <d v="2014-09-15T00:00:00"/>
    <x v="1"/>
    <x v="587"/>
    <s v="Dorothy Badders"/>
    <x v="1"/>
    <s v="United States"/>
    <s v="Dublin"/>
    <x v="24"/>
    <n v="43017"/>
    <s v="East"/>
    <s v="TEC-AC-10002558"/>
    <x v="2"/>
    <x v="11"/>
    <x v="1546"/>
    <n v="9.0960000000000001"/>
    <n v="1"/>
    <x v="2"/>
    <n v="1.7054999999999998"/>
  </r>
  <r>
    <n v="3658"/>
    <x v="1811"/>
    <x v="1"/>
    <x v="899"/>
    <d v="2012-03-17T00:00:00"/>
    <x v="1"/>
    <x v="494"/>
    <s v="Edward Becker"/>
    <x v="1"/>
    <s v="United States"/>
    <s v="Plantation"/>
    <x v="2"/>
    <n v="33317"/>
    <s v="South"/>
    <s v="OFF-EN-10004030"/>
    <x v="1"/>
    <x v="12"/>
    <x v="135"/>
    <n v="8.6880000000000006"/>
    <n v="3"/>
    <x v="2"/>
    <n v="2.9322000000000004"/>
  </r>
  <r>
    <n v="3659"/>
    <x v="1811"/>
    <x v="1"/>
    <x v="899"/>
    <d v="2012-03-17T00:00:00"/>
    <x v="1"/>
    <x v="494"/>
    <s v="Edward Becker"/>
    <x v="1"/>
    <s v="United States"/>
    <s v="Plantation"/>
    <x v="2"/>
    <n v="33317"/>
    <s v="South"/>
    <s v="FUR-FU-10003194"/>
    <x v="0"/>
    <x v="5"/>
    <x v="76"/>
    <n v="30.880000000000003"/>
    <n v="4"/>
    <x v="2"/>
    <n v="3.8599999999999977"/>
  </r>
  <r>
    <n v="3660"/>
    <x v="1811"/>
    <x v="1"/>
    <x v="899"/>
    <d v="2012-03-17T00:00:00"/>
    <x v="1"/>
    <x v="494"/>
    <s v="Edward Becker"/>
    <x v="1"/>
    <s v="United States"/>
    <s v="Plantation"/>
    <x v="2"/>
    <n v="33317"/>
    <s v="South"/>
    <s v="FUR-FU-10001731"/>
    <x v="0"/>
    <x v="5"/>
    <x v="1547"/>
    <n v="6.4080000000000004"/>
    <n v="3"/>
    <x v="2"/>
    <n v="1.4418"/>
  </r>
  <r>
    <n v="3661"/>
    <x v="1812"/>
    <x v="0"/>
    <x v="427"/>
    <d v="2013-07-24T00:00:00"/>
    <x v="1"/>
    <x v="687"/>
    <s v="Jennifer Patt"/>
    <x v="1"/>
    <s v="United States"/>
    <s v="Glendale"/>
    <x v="16"/>
    <n v="85301"/>
    <s v="West"/>
    <s v="OFF-SU-10004782"/>
    <x v="1"/>
    <x v="14"/>
    <x v="1548"/>
    <n v="33.799999999999997"/>
    <n v="5"/>
    <x v="2"/>
    <n v="4.2249999999999979"/>
  </r>
  <r>
    <n v="3662"/>
    <x v="1813"/>
    <x v="0"/>
    <x v="900"/>
    <d v="2013-06-16T00:00:00"/>
    <x v="0"/>
    <x v="337"/>
    <s v="Sample Company A"/>
    <x v="2"/>
    <s v="United States"/>
    <s v="Jackson"/>
    <x v="12"/>
    <n v="49201"/>
    <s v="Central"/>
    <s v="TEC-PH-10003484"/>
    <x v="2"/>
    <x v="7"/>
    <x v="1530"/>
    <n v="377.96999999999997"/>
    <n v="3"/>
    <x v="0"/>
    <n v="94.492500000000007"/>
  </r>
  <r>
    <n v="3663"/>
    <x v="1814"/>
    <x v="3"/>
    <x v="445"/>
    <d v="2014-07-10T00:00:00"/>
    <x v="1"/>
    <x v="86"/>
    <s v="Frank Merwin"/>
    <x v="2"/>
    <s v="United States"/>
    <s v="Quincy"/>
    <x v="31"/>
    <n v="2169"/>
    <s v="East"/>
    <s v="TEC-AC-10003590"/>
    <x v="2"/>
    <x v="11"/>
    <x v="1093"/>
    <n v="258.89999999999998"/>
    <n v="10"/>
    <x v="0"/>
    <n v="93.203999999999994"/>
  </r>
  <r>
    <n v="3664"/>
    <x v="1814"/>
    <x v="3"/>
    <x v="445"/>
    <d v="2014-07-10T00:00:00"/>
    <x v="1"/>
    <x v="86"/>
    <s v="Frank Merwin"/>
    <x v="2"/>
    <s v="United States"/>
    <s v="Quincy"/>
    <x v="31"/>
    <n v="2169"/>
    <s v="East"/>
    <s v="OFF-PA-10001970"/>
    <x v="1"/>
    <x v="10"/>
    <x v="311"/>
    <n v="24.56"/>
    <n v="2"/>
    <x v="0"/>
    <n v="11.543199999999999"/>
  </r>
  <r>
    <n v="3665"/>
    <x v="1815"/>
    <x v="2"/>
    <x v="589"/>
    <d v="2011-12-13T00:00:00"/>
    <x v="1"/>
    <x v="621"/>
    <s v="Tim Brockman"/>
    <x v="0"/>
    <s v="United States"/>
    <s v="Salem"/>
    <x v="21"/>
    <n v="97301"/>
    <s v="West"/>
    <s v="OFF-LA-10001569"/>
    <x v="1"/>
    <x v="2"/>
    <x v="633"/>
    <n v="27.888000000000002"/>
    <n v="7"/>
    <x v="2"/>
    <n v="9.0635999999999974"/>
  </r>
  <r>
    <n v="3666"/>
    <x v="1815"/>
    <x v="2"/>
    <x v="589"/>
    <d v="2011-12-13T00:00:00"/>
    <x v="1"/>
    <x v="621"/>
    <s v="Tim Brockman"/>
    <x v="0"/>
    <s v="United States"/>
    <s v="Salem"/>
    <x v="21"/>
    <n v="97301"/>
    <s v="West"/>
    <s v="OFF-BI-10001132"/>
    <x v="1"/>
    <x v="8"/>
    <x v="630"/>
    <n v="6.4560000000000004"/>
    <n v="4"/>
    <x v="6"/>
    <n v="-4.5191999999999979"/>
  </r>
  <r>
    <n v="3667"/>
    <x v="1815"/>
    <x v="2"/>
    <x v="589"/>
    <d v="2011-12-13T00:00:00"/>
    <x v="1"/>
    <x v="621"/>
    <s v="Tim Brockman"/>
    <x v="0"/>
    <s v="United States"/>
    <s v="Salem"/>
    <x v="21"/>
    <n v="97301"/>
    <s v="West"/>
    <s v="TEC-PH-10003095"/>
    <x v="2"/>
    <x v="7"/>
    <x v="1491"/>
    <n v="52.679999999999993"/>
    <n v="3"/>
    <x v="2"/>
    <n v="19.754999999999999"/>
  </r>
  <r>
    <n v="3668"/>
    <x v="1815"/>
    <x v="2"/>
    <x v="589"/>
    <d v="2011-12-13T00:00:00"/>
    <x v="1"/>
    <x v="621"/>
    <s v="Tim Brockman"/>
    <x v="0"/>
    <s v="United States"/>
    <s v="Salem"/>
    <x v="21"/>
    <n v="97301"/>
    <s v="West"/>
    <s v="OFF-SU-10000432"/>
    <x v="1"/>
    <x v="14"/>
    <x v="1549"/>
    <n v="13.88"/>
    <n v="5"/>
    <x v="2"/>
    <n v="-2.6025000000000014"/>
  </r>
  <r>
    <n v="3669"/>
    <x v="1815"/>
    <x v="2"/>
    <x v="589"/>
    <d v="2011-12-13T00:00:00"/>
    <x v="1"/>
    <x v="621"/>
    <s v="Tim Brockman"/>
    <x v="0"/>
    <s v="United States"/>
    <s v="Salem"/>
    <x v="21"/>
    <n v="97301"/>
    <s v="West"/>
    <s v="TEC-AC-10004227"/>
    <x v="2"/>
    <x v="11"/>
    <x v="1400"/>
    <n v="103.92000000000002"/>
    <n v="10"/>
    <x v="2"/>
    <n v="-18.186000000000014"/>
  </r>
  <r>
    <n v="3670"/>
    <x v="1815"/>
    <x v="2"/>
    <x v="589"/>
    <d v="2011-12-13T00:00:00"/>
    <x v="1"/>
    <x v="621"/>
    <s v="Tim Brockman"/>
    <x v="0"/>
    <s v="United States"/>
    <s v="Salem"/>
    <x v="21"/>
    <n v="97301"/>
    <s v="West"/>
    <s v="OFF-LA-10004409"/>
    <x v="1"/>
    <x v="2"/>
    <x v="1550"/>
    <n v="11.52"/>
    <n v="5"/>
    <x v="2"/>
    <n v="3.7439999999999989"/>
  </r>
  <r>
    <n v="3671"/>
    <x v="1815"/>
    <x v="2"/>
    <x v="589"/>
    <d v="2011-12-13T00:00:00"/>
    <x v="1"/>
    <x v="621"/>
    <s v="Tim Brockman"/>
    <x v="0"/>
    <s v="United States"/>
    <s v="Salem"/>
    <x v="21"/>
    <n v="97301"/>
    <s v="West"/>
    <s v="OFF-PA-10001569"/>
    <x v="1"/>
    <x v="10"/>
    <x v="55"/>
    <n v="10.368000000000002"/>
    <n v="2"/>
    <x v="2"/>
    <n v="3.6288"/>
  </r>
  <r>
    <n v="3672"/>
    <x v="1815"/>
    <x v="2"/>
    <x v="589"/>
    <d v="2011-12-13T00:00:00"/>
    <x v="1"/>
    <x v="621"/>
    <s v="Tim Brockman"/>
    <x v="0"/>
    <s v="United States"/>
    <s v="Salem"/>
    <x v="21"/>
    <n v="97301"/>
    <s v="West"/>
    <s v="OFF-ST-10001031"/>
    <x v="1"/>
    <x v="4"/>
    <x v="1551"/>
    <n v="39.072000000000003"/>
    <n v="3"/>
    <x v="2"/>
    <n v="2.9304000000000023"/>
  </r>
  <r>
    <n v="3673"/>
    <x v="1816"/>
    <x v="0"/>
    <x v="143"/>
    <d v="2013-04-15T00:00:00"/>
    <x v="1"/>
    <x v="258"/>
    <s v="Eugene Hildebrand"/>
    <x v="2"/>
    <s v="United States"/>
    <s v="Troy"/>
    <x v="24"/>
    <n v="45373"/>
    <s v="East"/>
    <s v="OFF-EN-10002312"/>
    <x v="1"/>
    <x v="12"/>
    <x v="1453"/>
    <n v="8.8719999999999999"/>
    <n v="1"/>
    <x v="2"/>
    <n v="3.2161"/>
  </r>
  <r>
    <n v="3674"/>
    <x v="1816"/>
    <x v="0"/>
    <x v="143"/>
    <d v="2013-04-15T00:00:00"/>
    <x v="1"/>
    <x v="258"/>
    <s v="Eugene Hildebrand"/>
    <x v="2"/>
    <s v="United States"/>
    <s v="Troy"/>
    <x v="24"/>
    <n v="45373"/>
    <s v="East"/>
    <s v="OFF-BI-10004224"/>
    <x v="1"/>
    <x v="8"/>
    <x v="1061"/>
    <n v="121.10400000000003"/>
    <n v="6"/>
    <x v="6"/>
    <n v="-100.91999999999999"/>
  </r>
  <r>
    <n v="3675"/>
    <x v="1817"/>
    <x v="3"/>
    <x v="44"/>
    <d v="2014-11-12T00:00:00"/>
    <x v="1"/>
    <x v="586"/>
    <s v="Maris LaWare"/>
    <x v="0"/>
    <s v="United States"/>
    <s v="Philadelphia"/>
    <x v="9"/>
    <n v="19143"/>
    <s v="East"/>
    <s v="FUR-CH-10003774"/>
    <x v="0"/>
    <x v="1"/>
    <x v="1185"/>
    <n v="127.372"/>
    <n v="2"/>
    <x v="4"/>
    <n v="-30.933200000000006"/>
  </r>
  <r>
    <n v="3676"/>
    <x v="1817"/>
    <x v="3"/>
    <x v="44"/>
    <d v="2014-11-12T00:00:00"/>
    <x v="1"/>
    <x v="586"/>
    <s v="Maris LaWare"/>
    <x v="0"/>
    <s v="United States"/>
    <s v="Philadelphia"/>
    <x v="9"/>
    <n v="19143"/>
    <s v="East"/>
    <s v="OFF-PA-10000157"/>
    <x v="1"/>
    <x v="10"/>
    <x v="364"/>
    <n v="47.952000000000005"/>
    <n v="3"/>
    <x v="2"/>
    <n v="16.183799999999998"/>
  </r>
  <r>
    <n v="3677"/>
    <x v="1818"/>
    <x v="1"/>
    <x v="901"/>
    <d v="2012-12-09T00:00:00"/>
    <x v="1"/>
    <x v="588"/>
    <s v="Matt Hagelstein"/>
    <x v="1"/>
    <s v="United States"/>
    <s v="San Diego"/>
    <x v="1"/>
    <n v="92105"/>
    <s v="West"/>
    <s v="FUR-FU-10004090"/>
    <x v="0"/>
    <x v="5"/>
    <x v="636"/>
    <n v="44.46"/>
    <n v="2"/>
    <x v="0"/>
    <n v="14.671799999999998"/>
  </r>
  <r>
    <n v="3678"/>
    <x v="1819"/>
    <x v="1"/>
    <x v="584"/>
    <d v="2012-07-14T00:00:00"/>
    <x v="1"/>
    <x v="537"/>
    <s v="Brian Thompson"/>
    <x v="0"/>
    <s v="United States"/>
    <s v="Clinton"/>
    <x v="39"/>
    <n v="20735"/>
    <s v="East"/>
    <s v="OFF-FA-10002763"/>
    <x v="1"/>
    <x v="13"/>
    <x v="1411"/>
    <n v="15.8"/>
    <n v="4"/>
    <x v="0"/>
    <n v="5.0559999999999992"/>
  </r>
  <r>
    <n v="3679"/>
    <x v="1819"/>
    <x v="1"/>
    <x v="584"/>
    <d v="2012-07-14T00:00:00"/>
    <x v="1"/>
    <x v="537"/>
    <s v="Brian Thompson"/>
    <x v="0"/>
    <s v="United States"/>
    <s v="Clinton"/>
    <x v="39"/>
    <n v="20735"/>
    <s v="East"/>
    <s v="TEC-MA-10002428"/>
    <x v="2"/>
    <x v="15"/>
    <x v="1498"/>
    <n v="464.97"/>
    <n v="3"/>
    <x v="0"/>
    <n v="209.23649999999998"/>
  </r>
  <r>
    <n v="3680"/>
    <x v="1819"/>
    <x v="1"/>
    <x v="584"/>
    <d v="2012-07-14T00:00:00"/>
    <x v="1"/>
    <x v="537"/>
    <s v="Brian Thompson"/>
    <x v="0"/>
    <s v="United States"/>
    <s v="Clinton"/>
    <x v="39"/>
    <n v="20735"/>
    <s v="East"/>
    <s v="FUR-FU-10002918"/>
    <x v="0"/>
    <x v="5"/>
    <x v="266"/>
    <n v="181.96"/>
    <n v="2"/>
    <x v="0"/>
    <n v="20.015600000000006"/>
  </r>
  <r>
    <n v="3681"/>
    <x v="1819"/>
    <x v="1"/>
    <x v="584"/>
    <d v="2012-07-14T00:00:00"/>
    <x v="1"/>
    <x v="537"/>
    <s v="Brian Thompson"/>
    <x v="0"/>
    <s v="United States"/>
    <s v="Clinton"/>
    <x v="39"/>
    <n v="20735"/>
    <s v="East"/>
    <s v="OFF-LA-10000476"/>
    <x v="1"/>
    <x v="2"/>
    <x v="1552"/>
    <n v="12.39"/>
    <n v="3"/>
    <x v="0"/>
    <n v="5.6993999999999998"/>
  </r>
  <r>
    <n v="3682"/>
    <x v="1819"/>
    <x v="1"/>
    <x v="584"/>
    <d v="2012-07-14T00:00:00"/>
    <x v="1"/>
    <x v="537"/>
    <s v="Brian Thompson"/>
    <x v="0"/>
    <s v="United States"/>
    <s v="Clinton"/>
    <x v="39"/>
    <n v="20735"/>
    <s v="East"/>
    <s v="OFF-BI-10002854"/>
    <x v="1"/>
    <x v="8"/>
    <x v="895"/>
    <n v="84.09"/>
    <n v="3"/>
    <x v="0"/>
    <n v="42.045000000000002"/>
  </r>
  <r>
    <n v="3683"/>
    <x v="1819"/>
    <x v="1"/>
    <x v="584"/>
    <d v="2012-07-14T00:00:00"/>
    <x v="1"/>
    <x v="537"/>
    <s v="Brian Thompson"/>
    <x v="0"/>
    <s v="United States"/>
    <s v="Clinton"/>
    <x v="39"/>
    <n v="20735"/>
    <s v="East"/>
    <s v="OFF-AR-10002987"/>
    <x v="1"/>
    <x v="6"/>
    <x v="1553"/>
    <n v="79.36"/>
    <n v="4"/>
    <x v="0"/>
    <n v="32.537600000000005"/>
  </r>
  <r>
    <n v="3684"/>
    <x v="1819"/>
    <x v="1"/>
    <x v="584"/>
    <d v="2012-07-14T00:00:00"/>
    <x v="1"/>
    <x v="537"/>
    <s v="Brian Thompson"/>
    <x v="0"/>
    <s v="United States"/>
    <s v="Clinton"/>
    <x v="39"/>
    <n v="20735"/>
    <s v="East"/>
    <s v="OFF-BI-10004001"/>
    <x v="1"/>
    <x v="8"/>
    <x v="810"/>
    <n v="153.35999999999999"/>
    <n v="9"/>
    <x v="0"/>
    <n v="70.545599999999979"/>
  </r>
  <r>
    <n v="3685"/>
    <x v="1819"/>
    <x v="1"/>
    <x v="584"/>
    <d v="2012-07-14T00:00:00"/>
    <x v="1"/>
    <x v="537"/>
    <s v="Brian Thompson"/>
    <x v="0"/>
    <s v="United States"/>
    <s v="Clinton"/>
    <x v="39"/>
    <n v="20735"/>
    <s v="East"/>
    <s v="OFF-BI-10001634"/>
    <x v="1"/>
    <x v="8"/>
    <x v="24"/>
    <n v="43.68"/>
    <n v="6"/>
    <x v="0"/>
    <n v="21.403200000000002"/>
  </r>
  <r>
    <n v="3686"/>
    <x v="1819"/>
    <x v="1"/>
    <x v="584"/>
    <d v="2012-07-14T00:00:00"/>
    <x v="1"/>
    <x v="537"/>
    <s v="Brian Thompson"/>
    <x v="0"/>
    <s v="United States"/>
    <s v="Clinton"/>
    <x v="39"/>
    <n v="20735"/>
    <s v="East"/>
    <s v="OFF-ST-10003722"/>
    <x v="1"/>
    <x v="4"/>
    <x v="760"/>
    <n v="98.21"/>
    <n v="7"/>
    <x v="0"/>
    <n v="28.480899999999984"/>
  </r>
  <r>
    <n v="3687"/>
    <x v="1820"/>
    <x v="0"/>
    <x v="180"/>
    <d v="2013-12-20T00:00:00"/>
    <x v="1"/>
    <x v="209"/>
    <s v="Jasper Cacioppo"/>
    <x v="0"/>
    <s v="United States"/>
    <s v="Riverside"/>
    <x v="1"/>
    <n v="92503"/>
    <s v="West"/>
    <s v="OFF-AR-10004757"/>
    <x v="1"/>
    <x v="6"/>
    <x v="342"/>
    <n v="9.84"/>
    <n v="3"/>
    <x v="0"/>
    <n v="3.2471999999999994"/>
  </r>
  <r>
    <n v="3688"/>
    <x v="1821"/>
    <x v="0"/>
    <x v="244"/>
    <d v="2013-05-25T00:00:00"/>
    <x v="1"/>
    <x v="203"/>
    <s v="Dean Braden"/>
    <x v="0"/>
    <s v="United States"/>
    <s v="Port Saint Lucie"/>
    <x v="2"/>
    <n v="34952"/>
    <s v="South"/>
    <s v="OFF-BI-10004140"/>
    <x v="1"/>
    <x v="8"/>
    <x v="304"/>
    <n v="2.6940000000000004"/>
    <n v="2"/>
    <x v="6"/>
    <n v="-2.2450000000000001"/>
  </r>
  <r>
    <n v="3689"/>
    <x v="1822"/>
    <x v="3"/>
    <x v="455"/>
    <d v="2014-06-06T00:00:00"/>
    <x v="0"/>
    <x v="157"/>
    <s v="Denny Ordway"/>
    <x v="0"/>
    <s v="United States"/>
    <s v="Mesa"/>
    <x v="16"/>
    <n v="85204"/>
    <s v="West"/>
    <s v="OFF-PA-10002479"/>
    <x v="1"/>
    <x v="10"/>
    <x v="217"/>
    <n v="25.344000000000001"/>
    <n v="6"/>
    <x v="2"/>
    <n v="7.92"/>
  </r>
  <r>
    <n v="3690"/>
    <x v="1822"/>
    <x v="3"/>
    <x v="455"/>
    <d v="2014-06-06T00:00:00"/>
    <x v="0"/>
    <x v="157"/>
    <s v="Denny Ordway"/>
    <x v="0"/>
    <s v="United States"/>
    <s v="Mesa"/>
    <x v="16"/>
    <n v="85204"/>
    <s v="West"/>
    <s v="OFF-EN-10001141"/>
    <x v="1"/>
    <x v="12"/>
    <x v="593"/>
    <n v="43.92"/>
    <n v="5"/>
    <x v="2"/>
    <n v="15.921000000000003"/>
  </r>
  <r>
    <n v="3691"/>
    <x v="1823"/>
    <x v="1"/>
    <x v="628"/>
    <d v="2012-11-02T00:00:00"/>
    <x v="0"/>
    <x v="135"/>
    <s v="Frank Atkinson"/>
    <x v="1"/>
    <s v="United States"/>
    <s v="Denver"/>
    <x v="22"/>
    <n v="80219"/>
    <s v="West"/>
    <s v="TEC-MA-10000597"/>
    <x v="2"/>
    <x v="15"/>
    <x v="1290"/>
    <n v="59.994000000000007"/>
    <n v="2"/>
    <x v="6"/>
    <n v="-45.995400000000004"/>
  </r>
  <r>
    <n v="3692"/>
    <x v="1823"/>
    <x v="1"/>
    <x v="628"/>
    <d v="2012-11-02T00:00:00"/>
    <x v="0"/>
    <x v="135"/>
    <s v="Frank Atkinson"/>
    <x v="1"/>
    <s v="United States"/>
    <s v="Denver"/>
    <x v="22"/>
    <n v="80219"/>
    <s v="West"/>
    <s v="TEC-CO-10001571"/>
    <x v="2"/>
    <x v="16"/>
    <x v="1554"/>
    <n v="439.99200000000002"/>
    <n v="1"/>
    <x v="2"/>
    <n v="164.99700000000001"/>
  </r>
  <r>
    <n v="3693"/>
    <x v="1823"/>
    <x v="1"/>
    <x v="628"/>
    <d v="2012-11-02T00:00:00"/>
    <x v="0"/>
    <x v="135"/>
    <s v="Frank Atkinson"/>
    <x v="1"/>
    <s v="United States"/>
    <s v="Denver"/>
    <x v="22"/>
    <n v="80219"/>
    <s v="West"/>
    <s v="TEC-PH-10004531"/>
    <x v="2"/>
    <x v="7"/>
    <x v="714"/>
    <n v="87.96"/>
    <n v="5"/>
    <x v="2"/>
    <n v="30.785999999999998"/>
  </r>
  <r>
    <n v="3694"/>
    <x v="1823"/>
    <x v="1"/>
    <x v="628"/>
    <d v="2012-11-02T00:00:00"/>
    <x v="0"/>
    <x v="135"/>
    <s v="Frank Atkinson"/>
    <x v="1"/>
    <s v="United States"/>
    <s v="Denver"/>
    <x v="22"/>
    <n v="80219"/>
    <s v="West"/>
    <s v="FUR-FU-10003026"/>
    <x v="0"/>
    <x v="5"/>
    <x v="1555"/>
    <n v="15.488"/>
    <n v="4"/>
    <x v="2"/>
    <n v="3.6783999999999999"/>
  </r>
  <r>
    <n v="3695"/>
    <x v="1824"/>
    <x v="0"/>
    <x v="680"/>
    <d v="2013-10-21T00:00:00"/>
    <x v="1"/>
    <x v="425"/>
    <s v="Quincy Jones"/>
    <x v="1"/>
    <s v="United States"/>
    <s v="Springfield"/>
    <x v="17"/>
    <n v="22153"/>
    <s v="South"/>
    <s v="OFF-BI-10002082"/>
    <x v="1"/>
    <x v="8"/>
    <x v="1173"/>
    <n v="232.96"/>
    <n v="7"/>
    <x v="0"/>
    <n v="116.48"/>
  </r>
  <r>
    <n v="3696"/>
    <x v="1824"/>
    <x v="0"/>
    <x v="680"/>
    <d v="2013-10-21T00:00:00"/>
    <x v="1"/>
    <x v="425"/>
    <s v="Quincy Jones"/>
    <x v="1"/>
    <s v="United States"/>
    <s v="Springfield"/>
    <x v="17"/>
    <n v="22153"/>
    <s v="South"/>
    <s v="OFF-EN-10002312"/>
    <x v="1"/>
    <x v="12"/>
    <x v="1453"/>
    <n v="66.539999999999992"/>
    <n v="6"/>
    <x v="0"/>
    <n v="32.604599999999998"/>
  </r>
  <r>
    <n v="3697"/>
    <x v="1824"/>
    <x v="0"/>
    <x v="680"/>
    <d v="2013-10-21T00:00:00"/>
    <x v="1"/>
    <x v="425"/>
    <s v="Quincy Jones"/>
    <x v="1"/>
    <s v="United States"/>
    <s v="Springfield"/>
    <x v="17"/>
    <n v="22153"/>
    <s v="South"/>
    <s v="OFF-AP-10000696"/>
    <x v="1"/>
    <x v="9"/>
    <x v="332"/>
    <n v="43.26"/>
    <n v="3"/>
    <x v="0"/>
    <n v="14.275799999999998"/>
  </r>
  <r>
    <n v="3698"/>
    <x v="1825"/>
    <x v="1"/>
    <x v="902"/>
    <d v="2012-11-21T00:00:00"/>
    <x v="0"/>
    <x v="679"/>
    <s v="Tony Chapman"/>
    <x v="2"/>
    <s v="United States"/>
    <s v="Seattle"/>
    <x v="4"/>
    <n v="98115"/>
    <s v="West"/>
    <s v="FUR-FU-10000305"/>
    <x v="0"/>
    <x v="5"/>
    <x v="1437"/>
    <n v="141.96"/>
    <n v="2"/>
    <x v="0"/>
    <n v="22.7136"/>
  </r>
  <r>
    <n v="3699"/>
    <x v="1826"/>
    <x v="2"/>
    <x v="103"/>
    <d v="2011-09-17T00:00:00"/>
    <x v="1"/>
    <x v="21"/>
    <s v="Odella Nelson"/>
    <x v="1"/>
    <s v="United States"/>
    <s v="Tempe"/>
    <x v="16"/>
    <n v="85281"/>
    <s v="West"/>
    <s v="OFF-ST-10001034"/>
    <x v="1"/>
    <x v="4"/>
    <x v="1556"/>
    <n v="79.400000000000006"/>
    <n v="5"/>
    <x v="2"/>
    <n v="5.9550000000000054"/>
  </r>
  <r>
    <n v="3700"/>
    <x v="1827"/>
    <x v="3"/>
    <x v="38"/>
    <d v="2014-11-19T00:00:00"/>
    <x v="0"/>
    <x v="57"/>
    <s v="Alan Dominguez"/>
    <x v="2"/>
    <s v="United States"/>
    <s v="Yonkers"/>
    <x v="15"/>
    <n v="10701"/>
    <s v="East"/>
    <s v="TEC-AC-10004114"/>
    <x v="2"/>
    <x v="11"/>
    <x v="370"/>
    <n v="163.96"/>
    <n v="4"/>
    <x v="0"/>
    <n v="70.502800000000008"/>
  </r>
  <r>
    <n v="3701"/>
    <x v="1828"/>
    <x v="3"/>
    <x v="165"/>
    <d v="2014-12-30T00:00:00"/>
    <x v="1"/>
    <x v="556"/>
    <s v="Ann Chong"/>
    <x v="1"/>
    <s v="United States"/>
    <s v="Rochester"/>
    <x v="15"/>
    <n v="14609"/>
    <s v="East"/>
    <s v="FUR-FU-10001602"/>
    <x v="0"/>
    <x v="5"/>
    <x v="759"/>
    <n v="37.93"/>
    <n v="1"/>
    <x v="0"/>
    <n v="6.8273999999999972"/>
  </r>
  <r>
    <n v="3702"/>
    <x v="1829"/>
    <x v="0"/>
    <x v="850"/>
    <d v="2013-01-13T00:00:00"/>
    <x v="0"/>
    <x v="716"/>
    <s v="Maureen Fritzler"/>
    <x v="1"/>
    <s v="United States"/>
    <s v="Toledo"/>
    <x v="24"/>
    <n v="43615"/>
    <s v="East"/>
    <s v="FUR-FU-10002445"/>
    <x v="0"/>
    <x v="5"/>
    <x v="1439"/>
    <n v="15.168000000000001"/>
    <n v="2"/>
    <x v="2"/>
    <n v="3.7920000000000011"/>
  </r>
  <r>
    <n v="3703"/>
    <x v="1830"/>
    <x v="1"/>
    <x v="385"/>
    <d v="2012-06-19T00:00:00"/>
    <x v="1"/>
    <x v="704"/>
    <s v="Dave Hallsten"/>
    <x v="1"/>
    <s v="United States"/>
    <s v="Decatur"/>
    <x v="19"/>
    <n v="35601"/>
    <s v="South"/>
    <s v="OFF-AR-10004269"/>
    <x v="1"/>
    <x v="6"/>
    <x v="1541"/>
    <n v="24.78"/>
    <n v="6"/>
    <x v="0"/>
    <n v="6.9384000000000006"/>
  </r>
  <r>
    <n v="3704"/>
    <x v="1830"/>
    <x v="1"/>
    <x v="385"/>
    <d v="2012-06-19T00:00:00"/>
    <x v="1"/>
    <x v="704"/>
    <s v="Dave Hallsten"/>
    <x v="1"/>
    <s v="United States"/>
    <s v="Decatur"/>
    <x v="19"/>
    <n v="35601"/>
    <s v="South"/>
    <s v="OFF-BI-10001249"/>
    <x v="1"/>
    <x v="8"/>
    <x v="1182"/>
    <n v="19.14"/>
    <n v="3"/>
    <x v="0"/>
    <n v="8.8043999999999993"/>
  </r>
  <r>
    <n v="3705"/>
    <x v="1830"/>
    <x v="1"/>
    <x v="385"/>
    <d v="2012-06-19T00:00:00"/>
    <x v="1"/>
    <x v="704"/>
    <s v="Dave Hallsten"/>
    <x v="1"/>
    <s v="United States"/>
    <s v="Decatur"/>
    <x v="19"/>
    <n v="35601"/>
    <s v="South"/>
    <s v="TEC-CO-10004202"/>
    <x v="2"/>
    <x v="16"/>
    <x v="836"/>
    <n v="899.97"/>
    <n v="3"/>
    <x v="0"/>
    <n v="314.98950000000002"/>
  </r>
  <r>
    <n v="3706"/>
    <x v="1830"/>
    <x v="1"/>
    <x v="385"/>
    <d v="2012-06-19T00:00:00"/>
    <x v="1"/>
    <x v="704"/>
    <s v="Dave Hallsten"/>
    <x v="1"/>
    <s v="United States"/>
    <s v="Decatur"/>
    <x v="19"/>
    <n v="35601"/>
    <s v="South"/>
    <s v="OFF-PA-10003363"/>
    <x v="1"/>
    <x v="10"/>
    <x v="1520"/>
    <n v="32.400000000000006"/>
    <n v="5"/>
    <x v="0"/>
    <n v="15.552000000000001"/>
  </r>
  <r>
    <n v="3707"/>
    <x v="1831"/>
    <x v="3"/>
    <x v="257"/>
    <d v="2014-03-23T00:00:00"/>
    <x v="1"/>
    <x v="633"/>
    <s v="Edward Nazzal"/>
    <x v="0"/>
    <s v="United States"/>
    <s v="Dallas"/>
    <x v="5"/>
    <n v="75220"/>
    <s v="Central"/>
    <s v="OFF-AR-10001915"/>
    <x v="1"/>
    <x v="6"/>
    <x v="1048"/>
    <n v="23.832000000000001"/>
    <n v="3"/>
    <x v="2"/>
    <n v="6.5538000000000007"/>
  </r>
  <r>
    <n v="3708"/>
    <x v="1832"/>
    <x v="2"/>
    <x v="533"/>
    <d v="2011-11-27T00:00:00"/>
    <x v="1"/>
    <x v="164"/>
    <s v="Saphhira Shifley"/>
    <x v="1"/>
    <s v="United States"/>
    <s v="Mesquite"/>
    <x v="5"/>
    <n v="75150"/>
    <s v="Central"/>
    <s v="FUR-FU-10001940"/>
    <x v="0"/>
    <x v="5"/>
    <x v="33"/>
    <n v="6.3680000000000003"/>
    <n v="2"/>
    <x v="7"/>
    <n v="-2.5471999999999984"/>
  </r>
  <r>
    <n v="3709"/>
    <x v="1832"/>
    <x v="2"/>
    <x v="533"/>
    <d v="2011-11-27T00:00:00"/>
    <x v="1"/>
    <x v="164"/>
    <s v="Saphhira Shifley"/>
    <x v="1"/>
    <s v="United States"/>
    <s v="Mesquite"/>
    <x v="5"/>
    <n v="75150"/>
    <s v="Central"/>
    <s v="OFF-AP-10004336"/>
    <x v="1"/>
    <x v="9"/>
    <x v="1031"/>
    <n v="34.175999999999995"/>
    <n v="3"/>
    <x v="3"/>
    <n v="-87.148800000000023"/>
  </r>
  <r>
    <n v="3710"/>
    <x v="1832"/>
    <x v="2"/>
    <x v="533"/>
    <d v="2011-11-27T00:00:00"/>
    <x v="1"/>
    <x v="164"/>
    <s v="Saphhira Shifley"/>
    <x v="1"/>
    <s v="United States"/>
    <s v="Mesquite"/>
    <x v="5"/>
    <n v="75150"/>
    <s v="Central"/>
    <s v="TEC-AC-10003709"/>
    <x v="2"/>
    <x v="11"/>
    <x v="1404"/>
    <n v="5.5440000000000005"/>
    <n v="7"/>
    <x v="2"/>
    <n v="1.6632000000000007"/>
  </r>
  <r>
    <n v="3711"/>
    <x v="1833"/>
    <x v="3"/>
    <x v="453"/>
    <d v="2014-10-18T00:00:00"/>
    <x v="2"/>
    <x v="276"/>
    <s v="Roland Schwarz"/>
    <x v="1"/>
    <s v="United States"/>
    <s v="Los Angeles"/>
    <x v="1"/>
    <n v="90045"/>
    <s v="West"/>
    <s v="FUR-TA-10001705"/>
    <x v="0"/>
    <x v="3"/>
    <x v="213"/>
    <n v="510.24"/>
    <n v="3"/>
    <x v="2"/>
    <n v="6.3779999999999575"/>
  </r>
  <r>
    <n v="3712"/>
    <x v="1833"/>
    <x v="3"/>
    <x v="453"/>
    <d v="2014-10-18T00:00:00"/>
    <x v="2"/>
    <x v="276"/>
    <s v="Roland Schwarz"/>
    <x v="1"/>
    <s v="United States"/>
    <s v="Los Angeles"/>
    <x v="1"/>
    <n v="90045"/>
    <s v="West"/>
    <s v="OFF-PA-10000675"/>
    <x v="1"/>
    <x v="10"/>
    <x v="1106"/>
    <n v="204.95000000000002"/>
    <n v="5"/>
    <x v="0"/>
    <n v="100.4255"/>
  </r>
  <r>
    <n v="3713"/>
    <x v="1834"/>
    <x v="3"/>
    <x v="81"/>
    <d v="2014-04-25T00:00:00"/>
    <x v="2"/>
    <x v="527"/>
    <s v="Joni Wasserman"/>
    <x v="0"/>
    <s v="United States"/>
    <s v="Seattle"/>
    <x v="4"/>
    <n v="98103"/>
    <s v="West"/>
    <s v="TEC-AC-10000521"/>
    <x v="2"/>
    <x v="11"/>
    <x v="1557"/>
    <n v="11.54"/>
    <n v="1"/>
    <x v="0"/>
    <n v="3.4619999999999997"/>
  </r>
  <r>
    <n v="3714"/>
    <x v="1834"/>
    <x v="3"/>
    <x v="81"/>
    <d v="2014-04-25T00:00:00"/>
    <x v="2"/>
    <x v="527"/>
    <s v="Joni Wasserman"/>
    <x v="0"/>
    <s v="United States"/>
    <s v="Seattle"/>
    <x v="4"/>
    <n v="98103"/>
    <s v="West"/>
    <s v="FUR-FU-10004622"/>
    <x v="0"/>
    <x v="5"/>
    <x v="787"/>
    <n v="162.60000000000002"/>
    <n v="3"/>
    <x v="0"/>
    <n v="34.145999999999994"/>
  </r>
  <r>
    <n v="3715"/>
    <x v="1835"/>
    <x v="2"/>
    <x v="589"/>
    <d v="2011-12-10T00:00:00"/>
    <x v="0"/>
    <x v="600"/>
    <s v="Jim Karlsson"/>
    <x v="0"/>
    <s v="United States"/>
    <s v="Olympia"/>
    <x v="4"/>
    <n v="98502"/>
    <s v="West"/>
    <s v="OFF-PA-10001954"/>
    <x v="1"/>
    <x v="10"/>
    <x v="595"/>
    <n v="45.68"/>
    <n v="2"/>
    <x v="0"/>
    <n v="21.012799999999999"/>
  </r>
  <r>
    <n v="3716"/>
    <x v="1835"/>
    <x v="2"/>
    <x v="589"/>
    <d v="2011-12-10T00:00:00"/>
    <x v="0"/>
    <x v="600"/>
    <s v="Jim Karlsson"/>
    <x v="0"/>
    <s v="United States"/>
    <s v="Olympia"/>
    <x v="4"/>
    <n v="98502"/>
    <s v="West"/>
    <s v="FUR-CH-10002602"/>
    <x v="0"/>
    <x v="1"/>
    <x v="288"/>
    <n v="603.91999999999996"/>
    <n v="5"/>
    <x v="2"/>
    <n v="45.294000000000011"/>
  </r>
  <r>
    <n v="3717"/>
    <x v="1836"/>
    <x v="3"/>
    <x v="148"/>
    <d v="2014-06-03T00:00:00"/>
    <x v="1"/>
    <x v="270"/>
    <s v="Jesus Ocampo"/>
    <x v="2"/>
    <s v="United States"/>
    <s v="Omaha"/>
    <x v="8"/>
    <n v="68104"/>
    <s v="Central"/>
    <s v="OFF-FA-10004395"/>
    <x v="1"/>
    <x v="13"/>
    <x v="1192"/>
    <n v="23.55"/>
    <n v="5"/>
    <x v="0"/>
    <n v="1.1775000000000002"/>
  </r>
  <r>
    <n v="3718"/>
    <x v="1837"/>
    <x v="0"/>
    <x v="251"/>
    <d v="2013-09-24T00:00:00"/>
    <x v="1"/>
    <x v="236"/>
    <s v="Theone Pippenger"/>
    <x v="0"/>
    <s v="United States"/>
    <s v="Columbus"/>
    <x v="32"/>
    <n v="31907"/>
    <s v="South"/>
    <s v="OFF-SU-10003002"/>
    <x v="1"/>
    <x v="14"/>
    <x v="1558"/>
    <n v="5.04"/>
    <n v="2"/>
    <x v="0"/>
    <n v="0.15120000000000022"/>
  </r>
  <r>
    <n v="3719"/>
    <x v="1837"/>
    <x v="0"/>
    <x v="251"/>
    <d v="2013-09-24T00:00:00"/>
    <x v="1"/>
    <x v="236"/>
    <s v="Theone Pippenger"/>
    <x v="0"/>
    <s v="United States"/>
    <s v="Columbus"/>
    <x v="32"/>
    <n v="31907"/>
    <s v="South"/>
    <s v="TEC-AC-10002926"/>
    <x v="2"/>
    <x v="11"/>
    <x v="1114"/>
    <n v="249.95000000000002"/>
    <n v="5"/>
    <x v="0"/>
    <n v="107.47850000000001"/>
  </r>
  <r>
    <n v="3720"/>
    <x v="1838"/>
    <x v="0"/>
    <x v="42"/>
    <d v="2013-09-24T00:00:00"/>
    <x v="1"/>
    <x v="29"/>
    <s v="Brendan Sweed"/>
    <x v="1"/>
    <s v="United States"/>
    <s v="Columbus"/>
    <x v="14"/>
    <n v="47201"/>
    <s v="Central"/>
    <s v="OFF-AR-10002656"/>
    <x v="1"/>
    <x v="6"/>
    <x v="157"/>
    <n v="33.4"/>
    <n v="5"/>
    <x v="0"/>
    <n v="12.357999999999997"/>
  </r>
  <r>
    <n v="3721"/>
    <x v="1839"/>
    <x v="0"/>
    <x v="887"/>
    <d v="2013-12-25T00:00:00"/>
    <x v="1"/>
    <x v="437"/>
    <s v="Alejandro Ballentine"/>
    <x v="2"/>
    <s v="United States"/>
    <s v="Jackson"/>
    <x v="35"/>
    <n v="39212"/>
    <s v="South"/>
    <s v="FUR-FU-10001918"/>
    <x v="0"/>
    <x v="5"/>
    <x v="280"/>
    <n v="18.920000000000002"/>
    <n v="4"/>
    <x v="0"/>
    <n v="7.3788000000000018"/>
  </r>
  <r>
    <n v="3722"/>
    <x v="1839"/>
    <x v="0"/>
    <x v="887"/>
    <d v="2013-12-25T00:00:00"/>
    <x v="1"/>
    <x v="437"/>
    <s v="Alejandro Ballentine"/>
    <x v="2"/>
    <s v="United States"/>
    <s v="Jackson"/>
    <x v="35"/>
    <n v="39212"/>
    <s v="South"/>
    <s v="OFF-BI-10003910"/>
    <x v="1"/>
    <x v="8"/>
    <x v="8"/>
    <n v="15.42"/>
    <n v="2"/>
    <x v="0"/>
    <n v="6.9390000000000001"/>
  </r>
  <r>
    <n v="3723"/>
    <x v="1840"/>
    <x v="3"/>
    <x v="903"/>
    <d v="2014-11-27T00:00:00"/>
    <x v="1"/>
    <x v="383"/>
    <s v="Frank Olsen"/>
    <x v="0"/>
    <s v="United States"/>
    <s v="Houston"/>
    <x v="5"/>
    <n v="77070"/>
    <s v="Central"/>
    <s v="OFF-AR-10000122"/>
    <x v="1"/>
    <x v="6"/>
    <x v="308"/>
    <n v="35.712000000000003"/>
    <n v="8"/>
    <x v="2"/>
    <n v="2.2319999999999958"/>
  </r>
  <r>
    <n v="3724"/>
    <x v="1841"/>
    <x v="2"/>
    <x v="125"/>
    <d v="2012-01-04T00:00:00"/>
    <x v="1"/>
    <x v="716"/>
    <s v="Maureen Fritzler"/>
    <x v="1"/>
    <s v="United States"/>
    <s v="Phoenix"/>
    <x v="16"/>
    <n v="85023"/>
    <s v="West"/>
    <s v="OFF-BI-10004600"/>
    <x v="1"/>
    <x v="8"/>
    <x v="1477"/>
    <n v="551.98500000000013"/>
    <n v="5"/>
    <x v="6"/>
    <n v="-459.98750000000018"/>
  </r>
  <r>
    <n v="3725"/>
    <x v="1842"/>
    <x v="3"/>
    <x v="355"/>
    <d v="2014-04-06T00:00:00"/>
    <x v="2"/>
    <x v="193"/>
    <s v="Sue Ann Reed"/>
    <x v="0"/>
    <s v="United States"/>
    <s v="Chicago"/>
    <x v="10"/>
    <n v="60653"/>
    <s v="Central"/>
    <s v="OFF-AR-10003045"/>
    <x v="1"/>
    <x v="6"/>
    <x v="420"/>
    <n v="7.0559999999999992"/>
    <n v="3"/>
    <x v="2"/>
    <n v="2.2050000000000001"/>
  </r>
  <r>
    <n v="3726"/>
    <x v="1843"/>
    <x v="0"/>
    <x v="482"/>
    <d v="2014-01-03T00:00:00"/>
    <x v="1"/>
    <x v="64"/>
    <s v="Sally Hughsby"/>
    <x v="1"/>
    <s v="United States"/>
    <s v="Denver"/>
    <x v="22"/>
    <n v="80219"/>
    <s v="West"/>
    <s v="OFF-AP-10000252"/>
    <x v="1"/>
    <x v="9"/>
    <x v="1242"/>
    <n v="18.72"/>
    <n v="2"/>
    <x v="2"/>
    <n v="3.51"/>
  </r>
  <r>
    <n v="3727"/>
    <x v="1844"/>
    <x v="0"/>
    <x v="410"/>
    <d v="2013-06-12T00:00:00"/>
    <x v="1"/>
    <x v="538"/>
    <s v="Janet Lee"/>
    <x v="0"/>
    <s v="United States"/>
    <s v="Newark"/>
    <x v="13"/>
    <n v="19711"/>
    <s v="East"/>
    <s v="OFF-ST-10001496"/>
    <x v="1"/>
    <x v="4"/>
    <x v="726"/>
    <n v="360.38"/>
    <n v="2"/>
    <x v="0"/>
    <n v="93.698800000000006"/>
  </r>
  <r>
    <n v="3728"/>
    <x v="1844"/>
    <x v="0"/>
    <x v="410"/>
    <d v="2013-06-12T00:00:00"/>
    <x v="1"/>
    <x v="538"/>
    <s v="Janet Lee"/>
    <x v="0"/>
    <s v="United States"/>
    <s v="Newark"/>
    <x v="13"/>
    <n v="19711"/>
    <s v="East"/>
    <s v="OFF-AR-10000122"/>
    <x v="1"/>
    <x v="6"/>
    <x v="308"/>
    <n v="11.16"/>
    <n v="2"/>
    <x v="0"/>
    <n v="2.7899999999999991"/>
  </r>
  <r>
    <n v="3729"/>
    <x v="1844"/>
    <x v="0"/>
    <x v="410"/>
    <d v="2013-06-12T00:00:00"/>
    <x v="1"/>
    <x v="538"/>
    <s v="Janet Lee"/>
    <x v="0"/>
    <s v="United States"/>
    <s v="Newark"/>
    <x v="13"/>
    <n v="19711"/>
    <s v="East"/>
    <s v="OFF-LA-10000407"/>
    <x v="1"/>
    <x v="2"/>
    <x v="1486"/>
    <n v="14.940000000000001"/>
    <n v="3"/>
    <x v="0"/>
    <n v="6.8723999999999998"/>
  </r>
  <r>
    <n v="3730"/>
    <x v="1845"/>
    <x v="1"/>
    <x v="227"/>
    <d v="2012-09-23T00:00:00"/>
    <x v="1"/>
    <x v="175"/>
    <s v="Ken Heidel"/>
    <x v="1"/>
    <s v="United States"/>
    <s v="Clinton"/>
    <x v="39"/>
    <n v="20735"/>
    <s v="East"/>
    <s v="OFF-ST-10004950"/>
    <x v="1"/>
    <x v="4"/>
    <x v="1000"/>
    <n v="41.96"/>
    <n v="2"/>
    <x v="0"/>
    <n v="7.9724000000000004"/>
  </r>
  <r>
    <n v="3731"/>
    <x v="1845"/>
    <x v="1"/>
    <x v="227"/>
    <d v="2012-09-23T00:00:00"/>
    <x v="1"/>
    <x v="175"/>
    <s v="Ken Heidel"/>
    <x v="1"/>
    <s v="United States"/>
    <s v="Clinton"/>
    <x v="39"/>
    <n v="20735"/>
    <s v="East"/>
    <s v="OFF-ST-10004123"/>
    <x v="1"/>
    <x v="4"/>
    <x v="72"/>
    <n v="636.86"/>
    <n v="7"/>
    <x v="0"/>
    <n v="0"/>
  </r>
  <r>
    <n v="3732"/>
    <x v="1845"/>
    <x v="1"/>
    <x v="227"/>
    <d v="2012-09-23T00:00:00"/>
    <x v="1"/>
    <x v="175"/>
    <s v="Ken Heidel"/>
    <x v="1"/>
    <s v="United States"/>
    <s v="Clinton"/>
    <x v="39"/>
    <n v="20735"/>
    <s v="East"/>
    <s v="TEC-PH-10000730"/>
    <x v="2"/>
    <x v="7"/>
    <x v="1559"/>
    <n v="499.99"/>
    <n v="1"/>
    <x v="0"/>
    <n v="129.99740000000003"/>
  </r>
  <r>
    <n v="3733"/>
    <x v="1845"/>
    <x v="1"/>
    <x v="227"/>
    <d v="2012-09-23T00:00:00"/>
    <x v="1"/>
    <x v="175"/>
    <s v="Ken Heidel"/>
    <x v="1"/>
    <s v="United States"/>
    <s v="Clinton"/>
    <x v="39"/>
    <n v="20735"/>
    <s v="East"/>
    <s v="TEC-PH-10000895"/>
    <x v="2"/>
    <x v="7"/>
    <x v="1128"/>
    <n v="1259.93"/>
    <n v="7"/>
    <x v="0"/>
    <n v="327.58180000000004"/>
  </r>
  <r>
    <n v="3734"/>
    <x v="1845"/>
    <x v="1"/>
    <x v="227"/>
    <d v="2012-09-23T00:00:00"/>
    <x v="1"/>
    <x v="175"/>
    <s v="Ken Heidel"/>
    <x v="1"/>
    <s v="United States"/>
    <s v="Clinton"/>
    <x v="39"/>
    <n v="20735"/>
    <s v="East"/>
    <s v="OFF-BI-10000962"/>
    <x v="1"/>
    <x v="8"/>
    <x v="1504"/>
    <n v="65.08"/>
    <n v="4"/>
    <x v="0"/>
    <n v="31.889199999999995"/>
  </r>
  <r>
    <n v="3735"/>
    <x v="1846"/>
    <x v="3"/>
    <x v="904"/>
    <d v="2014-03-12T00:00:00"/>
    <x v="0"/>
    <x v="717"/>
    <s v="Roland Murray"/>
    <x v="0"/>
    <s v="United States"/>
    <s v="New York City"/>
    <x v="15"/>
    <n v="10011"/>
    <s v="East"/>
    <s v="OFF-PA-10002254"/>
    <x v="1"/>
    <x v="10"/>
    <x v="145"/>
    <n v="26.38"/>
    <n v="1"/>
    <x v="0"/>
    <n v="12.134799999999998"/>
  </r>
  <r>
    <n v="3736"/>
    <x v="1846"/>
    <x v="3"/>
    <x v="904"/>
    <d v="2014-03-12T00:00:00"/>
    <x v="0"/>
    <x v="717"/>
    <s v="Roland Murray"/>
    <x v="0"/>
    <s v="United States"/>
    <s v="New York City"/>
    <x v="15"/>
    <n v="10011"/>
    <s v="East"/>
    <s v="FUR-FU-10002554"/>
    <x v="0"/>
    <x v="5"/>
    <x v="912"/>
    <n v="71.97"/>
    <n v="3"/>
    <x v="0"/>
    <n v="16.553099999999993"/>
  </r>
  <r>
    <n v="3737"/>
    <x v="1847"/>
    <x v="0"/>
    <x v="716"/>
    <d v="2013-03-18T00:00:00"/>
    <x v="3"/>
    <x v="718"/>
    <s v="Vivian Mathis"/>
    <x v="0"/>
    <s v="United States"/>
    <s v="Newark"/>
    <x v="13"/>
    <n v="19711"/>
    <s v="East"/>
    <s v="TEC-PH-10000673"/>
    <x v="2"/>
    <x v="7"/>
    <x v="1396"/>
    <n v="129.97999999999999"/>
    <n v="2"/>
    <x v="0"/>
    <n v="62.3904"/>
  </r>
  <r>
    <n v="3738"/>
    <x v="1847"/>
    <x v="0"/>
    <x v="716"/>
    <d v="2013-03-18T00:00:00"/>
    <x v="3"/>
    <x v="718"/>
    <s v="Vivian Mathis"/>
    <x v="0"/>
    <s v="United States"/>
    <s v="Newark"/>
    <x v="13"/>
    <n v="19711"/>
    <s v="East"/>
    <s v="OFF-BI-10000962"/>
    <x v="1"/>
    <x v="8"/>
    <x v="1504"/>
    <n v="32.54"/>
    <n v="2"/>
    <x v="0"/>
    <n v="15.944599999999998"/>
  </r>
  <r>
    <n v="3739"/>
    <x v="1848"/>
    <x v="0"/>
    <x v="10"/>
    <d v="2013-12-14T00:00:00"/>
    <x v="1"/>
    <x v="109"/>
    <s v="Logan Haushalter"/>
    <x v="0"/>
    <s v="United States"/>
    <s v="Jackson"/>
    <x v="12"/>
    <n v="49201"/>
    <s v="Central"/>
    <s v="TEC-PH-10003988"/>
    <x v="2"/>
    <x v="7"/>
    <x v="47"/>
    <n v="10.9"/>
    <n v="1"/>
    <x v="0"/>
    <n v="3.0520000000000005"/>
  </r>
  <r>
    <n v="3740"/>
    <x v="1848"/>
    <x v="0"/>
    <x v="10"/>
    <d v="2013-12-14T00:00:00"/>
    <x v="1"/>
    <x v="109"/>
    <s v="Logan Haushalter"/>
    <x v="0"/>
    <s v="United States"/>
    <s v="Jackson"/>
    <x v="12"/>
    <n v="49201"/>
    <s v="Central"/>
    <s v="TEC-AC-10001109"/>
    <x v="2"/>
    <x v="11"/>
    <x v="998"/>
    <n v="59.98"/>
    <n v="2"/>
    <x v="0"/>
    <n v="25.191600000000001"/>
  </r>
  <r>
    <n v="3741"/>
    <x v="1848"/>
    <x v="0"/>
    <x v="10"/>
    <d v="2013-12-14T00:00:00"/>
    <x v="1"/>
    <x v="109"/>
    <s v="Logan Haushalter"/>
    <x v="0"/>
    <s v="United States"/>
    <s v="Jackson"/>
    <x v="12"/>
    <n v="49201"/>
    <s v="Central"/>
    <s v="OFF-AP-10002311"/>
    <x v="1"/>
    <x v="9"/>
    <x v="14"/>
    <n v="61.929000000000002"/>
    <n v="1"/>
    <x v="9"/>
    <n v="23.395400000000002"/>
  </r>
  <r>
    <n v="3742"/>
    <x v="1849"/>
    <x v="0"/>
    <x v="804"/>
    <d v="2013-01-21T00:00:00"/>
    <x v="1"/>
    <x v="576"/>
    <s v="William Brown"/>
    <x v="0"/>
    <s v="United States"/>
    <s v="New York City"/>
    <x v="15"/>
    <n v="10011"/>
    <s v="East"/>
    <s v="OFF-EN-10001137"/>
    <x v="1"/>
    <x v="12"/>
    <x v="315"/>
    <n v="16.52"/>
    <n v="4"/>
    <x v="0"/>
    <n v="7.5991999999999997"/>
  </r>
  <r>
    <n v="3743"/>
    <x v="1849"/>
    <x v="0"/>
    <x v="804"/>
    <d v="2013-01-21T00:00:00"/>
    <x v="1"/>
    <x v="576"/>
    <s v="William Brown"/>
    <x v="0"/>
    <s v="United States"/>
    <s v="New York City"/>
    <x v="15"/>
    <n v="10011"/>
    <s v="East"/>
    <s v="OFF-PA-10004285"/>
    <x v="1"/>
    <x v="10"/>
    <x v="1259"/>
    <n v="60.12"/>
    <n v="9"/>
    <x v="0"/>
    <n v="28.857599999999998"/>
  </r>
  <r>
    <n v="3744"/>
    <x v="1849"/>
    <x v="0"/>
    <x v="804"/>
    <d v="2013-01-21T00:00:00"/>
    <x v="1"/>
    <x v="576"/>
    <s v="William Brown"/>
    <x v="0"/>
    <s v="United States"/>
    <s v="New York City"/>
    <x v="15"/>
    <n v="10011"/>
    <s v="East"/>
    <s v="OFF-BI-10002225"/>
    <x v="1"/>
    <x v="8"/>
    <x v="336"/>
    <n v="49.536000000000001"/>
    <n v="3"/>
    <x v="2"/>
    <n v="17.337599999999998"/>
  </r>
  <r>
    <n v="3745"/>
    <x v="1850"/>
    <x v="2"/>
    <x v="745"/>
    <d v="2011-10-24T00:00:00"/>
    <x v="3"/>
    <x v="275"/>
    <s v="Arthur Prichep"/>
    <x v="0"/>
    <s v="United States"/>
    <s v="Rock Hill"/>
    <x v="20"/>
    <n v="29730"/>
    <s v="South"/>
    <s v="OFF-FA-10002763"/>
    <x v="1"/>
    <x v="13"/>
    <x v="1411"/>
    <n v="11.850000000000001"/>
    <n v="3"/>
    <x v="0"/>
    <n v="3.7919999999999994"/>
  </r>
  <r>
    <n v="3746"/>
    <x v="1851"/>
    <x v="0"/>
    <x v="713"/>
    <d v="2013-09-29T00:00:00"/>
    <x v="0"/>
    <x v="154"/>
    <s v="Russell Applegate"/>
    <x v="0"/>
    <s v="United States"/>
    <s v="Columbus"/>
    <x v="32"/>
    <n v="31907"/>
    <s v="South"/>
    <s v="OFF-ST-10003058"/>
    <x v="1"/>
    <x v="4"/>
    <x v="388"/>
    <n v="118.25"/>
    <n v="5"/>
    <x v="0"/>
    <n v="34.292499999999997"/>
  </r>
  <r>
    <n v="3747"/>
    <x v="1851"/>
    <x v="0"/>
    <x v="713"/>
    <d v="2013-09-29T00:00:00"/>
    <x v="0"/>
    <x v="154"/>
    <s v="Russell Applegate"/>
    <x v="0"/>
    <s v="United States"/>
    <s v="Columbus"/>
    <x v="32"/>
    <n v="31907"/>
    <s v="South"/>
    <s v="FUR-CH-10002084"/>
    <x v="0"/>
    <x v="1"/>
    <x v="1240"/>
    <n v="368.96999999999997"/>
    <n v="3"/>
    <x v="0"/>
    <n v="81.173400000000001"/>
  </r>
  <r>
    <n v="3748"/>
    <x v="1852"/>
    <x v="3"/>
    <x v="151"/>
    <d v="2014-08-30T00:00:00"/>
    <x v="0"/>
    <x v="112"/>
    <s v="Dan Reichenbach"/>
    <x v="1"/>
    <s v="United States"/>
    <s v="Inglewood"/>
    <x v="1"/>
    <n v="90301"/>
    <s v="West"/>
    <s v="FUR-FU-10002937"/>
    <x v="0"/>
    <x v="5"/>
    <x v="1051"/>
    <n v="198.46"/>
    <n v="2"/>
    <x v="0"/>
    <n v="99.23"/>
  </r>
  <r>
    <n v="3749"/>
    <x v="1852"/>
    <x v="3"/>
    <x v="151"/>
    <d v="2014-08-30T00:00:00"/>
    <x v="0"/>
    <x v="112"/>
    <s v="Dan Reichenbach"/>
    <x v="1"/>
    <s v="United States"/>
    <s v="Inglewood"/>
    <x v="1"/>
    <n v="90301"/>
    <s v="West"/>
    <s v="OFF-AP-10001242"/>
    <x v="1"/>
    <x v="9"/>
    <x v="1408"/>
    <n v="321.92"/>
    <n v="4"/>
    <x v="0"/>
    <n v="96.575999999999993"/>
  </r>
  <r>
    <n v="3750"/>
    <x v="1852"/>
    <x v="3"/>
    <x v="151"/>
    <d v="2014-08-30T00:00:00"/>
    <x v="0"/>
    <x v="112"/>
    <s v="Dan Reichenbach"/>
    <x v="1"/>
    <s v="United States"/>
    <s v="Inglewood"/>
    <x v="1"/>
    <n v="90301"/>
    <s v="West"/>
    <s v="TEC-CO-10001571"/>
    <x v="2"/>
    <x v="16"/>
    <x v="1554"/>
    <n v="879.98400000000004"/>
    <n v="2"/>
    <x v="2"/>
    <n v="329.99400000000003"/>
  </r>
  <r>
    <n v="3751"/>
    <x v="1852"/>
    <x v="3"/>
    <x v="151"/>
    <d v="2014-08-30T00:00:00"/>
    <x v="0"/>
    <x v="112"/>
    <s v="Dan Reichenbach"/>
    <x v="1"/>
    <s v="United States"/>
    <s v="Inglewood"/>
    <x v="1"/>
    <n v="90301"/>
    <s v="West"/>
    <s v="OFF-SU-10002503"/>
    <x v="1"/>
    <x v="14"/>
    <x v="669"/>
    <n v="28.4"/>
    <n v="5"/>
    <x v="0"/>
    <n v="8.2359999999999989"/>
  </r>
  <r>
    <n v="3752"/>
    <x v="1852"/>
    <x v="3"/>
    <x v="151"/>
    <d v="2014-08-30T00:00:00"/>
    <x v="0"/>
    <x v="112"/>
    <s v="Dan Reichenbach"/>
    <x v="1"/>
    <s v="United States"/>
    <s v="Inglewood"/>
    <x v="1"/>
    <n v="90301"/>
    <s v="West"/>
    <s v="FUR-CH-10004886"/>
    <x v="0"/>
    <x v="1"/>
    <x v="366"/>
    <n v="230.28000000000003"/>
    <n v="3"/>
    <x v="2"/>
    <n v="23.027999999999992"/>
  </r>
  <r>
    <n v="3753"/>
    <x v="1852"/>
    <x v="3"/>
    <x v="151"/>
    <d v="2014-08-30T00:00:00"/>
    <x v="0"/>
    <x v="112"/>
    <s v="Dan Reichenbach"/>
    <x v="1"/>
    <s v="United States"/>
    <s v="Inglewood"/>
    <x v="1"/>
    <n v="90301"/>
    <s v="West"/>
    <s v="OFF-PA-10001289"/>
    <x v="1"/>
    <x v="10"/>
    <x v="952"/>
    <n v="116.28"/>
    <n v="3"/>
    <x v="0"/>
    <n v="56.977199999999996"/>
  </r>
  <r>
    <n v="3754"/>
    <x v="1852"/>
    <x v="3"/>
    <x v="151"/>
    <d v="2014-08-30T00:00:00"/>
    <x v="0"/>
    <x v="112"/>
    <s v="Dan Reichenbach"/>
    <x v="1"/>
    <s v="United States"/>
    <s v="Inglewood"/>
    <x v="1"/>
    <n v="90301"/>
    <s v="West"/>
    <s v="OFF-BI-10003650"/>
    <x v="1"/>
    <x v="8"/>
    <x v="115"/>
    <n v="841.5680000000001"/>
    <n v="2"/>
    <x v="2"/>
    <n v="294.54879999999991"/>
  </r>
  <r>
    <n v="3755"/>
    <x v="1852"/>
    <x v="3"/>
    <x v="151"/>
    <d v="2014-08-30T00:00:00"/>
    <x v="0"/>
    <x v="112"/>
    <s v="Dan Reichenbach"/>
    <x v="1"/>
    <s v="United States"/>
    <s v="Inglewood"/>
    <x v="1"/>
    <n v="90301"/>
    <s v="West"/>
    <s v="OFF-ST-10001370"/>
    <x v="1"/>
    <x v="4"/>
    <x v="1023"/>
    <n v="354.90000000000003"/>
    <n v="5"/>
    <x v="0"/>
    <n v="17.744999999999962"/>
  </r>
  <r>
    <n v="3756"/>
    <x v="1853"/>
    <x v="0"/>
    <x v="840"/>
    <d v="2013-03-07T00:00:00"/>
    <x v="2"/>
    <x v="684"/>
    <s v="Jason Gross"/>
    <x v="1"/>
    <s v="United States"/>
    <s v="Odessa"/>
    <x v="5"/>
    <n v="79762"/>
    <s v="Central"/>
    <s v="OFF-PA-10001892"/>
    <x v="1"/>
    <x v="10"/>
    <x v="815"/>
    <n v="42.783999999999999"/>
    <n v="7"/>
    <x v="2"/>
    <n v="15.509199999999998"/>
  </r>
  <r>
    <n v="3757"/>
    <x v="1853"/>
    <x v="0"/>
    <x v="840"/>
    <d v="2013-03-07T00:00:00"/>
    <x v="2"/>
    <x v="684"/>
    <s v="Jason Gross"/>
    <x v="1"/>
    <s v="United States"/>
    <s v="Odessa"/>
    <x v="5"/>
    <n v="79762"/>
    <s v="Central"/>
    <s v="FUR-CH-10004983"/>
    <x v="0"/>
    <x v="1"/>
    <x v="1560"/>
    <n v="563.42999999999984"/>
    <n v="5"/>
    <x v="4"/>
    <n v="-56.343000000000018"/>
  </r>
  <r>
    <n v="3758"/>
    <x v="1854"/>
    <x v="0"/>
    <x v="905"/>
    <d v="2013-03-05T00:00:00"/>
    <x v="1"/>
    <x v="48"/>
    <s v="Lena Cacioppo"/>
    <x v="0"/>
    <s v="United States"/>
    <s v="Newark"/>
    <x v="24"/>
    <n v="43055"/>
    <s v="East"/>
    <s v="OFF-AR-10001615"/>
    <x v="1"/>
    <x v="6"/>
    <x v="1479"/>
    <n v="111.104"/>
    <n v="7"/>
    <x v="2"/>
    <n v="8.3328000000000024"/>
  </r>
  <r>
    <n v="3759"/>
    <x v="1855"/>
    <x v="1"/>
    <x v="227"/>
    <d v="2012-09-23T00:00:00"/>
    <x v="1"/>
    <x v="334"/>
    <s v="George Bell"/>
    <x v="1"/>
    <s v="United States"/>
    <s v="Los Angeles"/>
    <x v="1"/>
    <n v="90049"/>
    <s v="West"/>
    <s v="OFF-AR-10003602"/>
    <x v="1"/>
    <x v="6"/>
    <x v="239"/>
    <n v="11.68"/>
    <n v="2"/>
    <x v="0"/>
    <n v="5.4895999999999994"/>
  </r>
  <r>
    <n v="3760"/>
    <x v="1855"/>
    <x v="1"/>
    <x v="227"/>
    <d v="2012-09-23T00:00:00"/>
    <x v="1"/>
    <x v="334"/>
    <s v="George Bell"/>
    <x v="1"/>
    <s v="United States"/>
    <s v="Los Angeles"/>
    <x v="1"/>
    <n v="90049"/>
    <s v="West"/>
    <s v="OFF-SU-10004782"/>
    <x v="1"/>
    <x v="14"/>
    <x v="1548"/>
    <n v="16.899999999999999"/>
    <n v="2"/>
    <x v="0"/>
    <n v="5.0699999999999985"/>
  </r>
  <r>
    <n v="3761"/>
    <x v="1855"/>
    <x v="1"/>
    <x v="227"/>
    <d v="2012-09-23T00:00:00"/>
    <x v="1"/>
    <x v="334"/>
    <s v="George Bell"/>
    <x v="1"/>
    <s v="United States"/>
    <s v="Los Angeles"/>
    <x v="1"/>
    <n v="90049"/>
    <s v="West"/>
    <s v="FUR-FU-10001591"/>
    <x v="0"/>
    <x v="5"/>
    <x v="1101"/>
    <n v="24.4"/>
    <n v="2"/>
    <x v="0"/>
    <n v="10.248000000000001"/>
  </r>
  <r>
    <n v="3762"/>
    <x v="1856"/>
    <x v="3"/>
    <x v="605"/>
    <d v="2014-05-18T00:00:00"/>
    <x v="1"/>
    <x v="237"/>
    <s v="Chloris Kastensmidt"/>
    <x v="0"/>
    <s v="United States"/>
    <s v="Everett"/>
    <x v="31"/>
    <n v="2149"/>
    <s v="East"/>
    <s v="OFF-PA-10000659"/>
    <x v="1"/>
    <x v="10"/>
    <x v="1286"/>
    <n v="87.6"/>
    <n v="5"/>
    <x v="0"/>
    <n v="42.047999999999995"/>
  </r>
  <r>
    <n v="3763"/>
    <x v="1857"/>
    <x v="0"/>
    <x v="572"/>
    <d v="2013-08-19T00:00:00"/>
    <x v="0"/>
    <x v="378"/>
    <s v="Theresa Swint"/>
    <x v="1"/>
    <s v="United States"/>
    <s v="West Allis"/>
    <x v="6"/>
    <n v="53214"/>
    <s v="Central"/>
    <s v="FUR-BO-10001337"/>
    <x v="0"/>
    <x v="0"/>
    <x v="425"/>
    <n v="241.96"/>
    <n v="2"/>
    <x v="0"/>
    <n v="24.195999999999998"/>
  </r>
  <r>
    <n v="3764"/>
    <x v="1857"/>
    <x v="0"/>
    <x v="572"/>
    <d v="2013-08-19T00:00:00"/>
    <x v="0"/>
    <x v="378"/>
    <s v="Theresa Swint"/>
    <x v="1"/>
    <s v="United States"/>
    <s v="West Allis"/>
    <x v="6"/>
    <n v="53214"/>
    <s v="Central"/>
    <s v="OFF-BI-10003529"/>
    <x v="1"/>
    <x v="8"/>
    <x v="788"/>
    <n v="8.52"/>
    <n v="3"/>
    <x v="0"/>
    <n v="4.1747999999999994"/>
  </r>
  <r>
    <n v="3765"/>
    <x v="1858"/>
    <x v="3"/>
    <x v="906"/>
    <d v="2014-03-03T00:00:00"/>
    <x v="1"/>
    <x v="659"/>
    <s v="Michelle Huthwaite"/>
    <x v="0"/>
    <s v="United States"/>
    <s v="Chicago"/>
    <x v="10"/>
    <n v="60623"/>
    <s v="Central"/>
    <s v="OFF-BI-10002609"/>
    <x v="1"/>
    <x v="8"/>
    <x v="98"/>
    <n v="1.7879999999999996"/>
    <n v="3"/>
    <x v="3"/>
    <n v="-3.0396000000000001"/>
  </r>
  <r>
    <n v="3766"/>
    <x v="1859"/>
    <x v="0"/>
    <x v="844"/>
    <d v="2013-03-26T00:00:00"/>
    <x v="1"/>
    <x v="678"/>
    <s v="Dario Medina"/>
    <x v="1"/>
    <s v="United States"/>
    <s v="Houston"/>
    <x v="5"/>
    <n v="77036"/>
    <s v="Central"/>
    <s v="FUR-TA-10004767"/>
    <x v="0"/>
    <x v="3"/>
    <x v="1147"/>
    <n v="99.372"/>
    <n v="2"/>
    <x v="4"/>
    <n v="-1.4196000000000097"/>
  </r>
  <r>
    <n v="3767"/>
    <x v="1859"/>
    <x v="0"/>
    <x v="844"/>
    <d v="2013-03-26T00:00:00"/>
    <x v="1"/>
    <x v="678"/>
    <s v="Dario Medina"/>
    <x v="1"/>
    <s v="United States"/>
    <s v="Houston"/>
    <x v="5"/>
    <n v="77036"/>
    <s v="Central"/>
    <s v="OFF-AR-10001868"/>
    <x v="1"/>
    <x v="6"/>
    <x v="59"/>
    <n v="1.3440000000000001"/>
    <n v="1"/>
    <x v="2"/>
    <n v="0.504"/>
  </r>
  <r>
    <n v="3768"/>
    <x v="1860"/>
    <x v="1"/>
    <x v="575"/>
    <d v="2012-12-10T00:00:00"/>
    <x v="0"/>
    <x v="342"/>
    <s v="Joel Jenkins"/>
    <x v="2"/>
    <s v="United States"/>
    <s v="Houston"/>
    <x v="5"/>
    <n v="77036"/>
    <s v="Central"/>
    <s v="TEC-PH-10004896"/>
    <x v="2"/>
    <x v="7"/>
    <x v="172"/>
    <n v="119.96000000000001"/>
    <n v="5"/>
    <x v="2"/>
    <n v="11.996000000000002"/>
  </r>
  <r>
    <n v="3769"/>
    <x v="1861"/>
    <x v="2"/>
    <x v="757"/>
    <d v="2011-12-20T00:00:00"/>
    <x v="0"/>
    <x v="10"/>
    <s v="Ken Black"/>
    <x v="1"/>
    <s v="United States"/>
    <s v="Hialeah"/>
    <x v="2"/>
    <n v="33012"/>
    <s v="South"/>
    <s v="FUR-CH-10000988"/>
    <x v="0"/>
    <x v="1"/>
    <x v="1132"/>
    <n v="1013.8320000000001"/>
    <n v="9"/>
    <x v="2"/>
    <n v="101.38319999999999"/>
  </r>
  <r>
    <n v="3770"/>
    <x v="1861"/>
    <x v="2"/>
    <x v="757"/>
    <d v="2011-12-20T00:00:00"/>
    <x v="0"/>
    <x v="10"/>
    <s v="Ken Black"/>
    <x v="1"/>
    <s v="United States"/>
    <s v="Hialeah"/>
    <x v="2"/>
    <n v="33012"/>
    <s v="South"/>
    <s v="OFF-FA-10000490"/>
    <x v="1"/>
    <x v="13"/>
    <x v="307"/>
    <n v="1.984"/>
    <n v="2"/>
    <x v="2"/>
    <n v="0.66959999999999997"/>
  </r>
  <r>
    <n v="3771"/>
    <x v="1862"/>
    <x v="0"/>
    <x v="907"/>
    <d v="2013-12-22T00:00:00"/>
    <x v="1"/>
    <x v="380"/>
    <s v="Charles McCrossin"/>
    <x v="0"/>
    <s v="United States"/>
    <s v="San Francisco"/>
    <x v="1"/>
    <n v="94122"/>
    <s v="West"/>
    <s v="FUR-TA-10004256"/>
    <x v="0"/>
    <x v="3"/>
    <x v="484"/>
    <n v="2003.52"/>
    <n v="6"/>
    <x v="2"/>
    <n v="-325.57200000000023"/>
  </r>
  <r>
    <n v="3772"/>
    <x v="1863"/>
    <x v="0"/>
    <x v="536"/>
    <d v="2013-05-18T00:00:00"/>
    <x v="1"/>
    <x v="524"/>
    <s v="Filia McAdams"/>
    <x v="1"/>
    <s v="United States"/>
    <s v="Philadelphia"/>
    <x v="9"/>
    <n v="19140"/>
    <s v="East"/>
    <s v="OFF-ST-10004804"/>
    <x v="1"/>
    <x v="4"/>
    <x v="230"/>
    <n v="82.367999999999995"/>
    <n v="2"/>
    <x v="2"/>
    <n v="-19.562399999999997"/>
  </r>
  <r>
    <n v="3773"/>
    <x v="1864"/>
    <x v="2"/>
    <x v="908"/>
    <d v="2011-08-11T00:00:00"/>
    <x v="0"/>
    <x v="288"/>
    <s v="Roland Fjeld"/>
    <x v="0"/>
    <s v="United States"/>
    <s v="Columbia"/>
    <x v="20"/>
    <n v="29203"/>
    <s v="South"/>
    <s v="TEC-AC-10000023"/>
    <x v="2"/>
    <x v="11"/>
    <x v="900"/>
    <n v="62.91"/>
    <n v="3"/>
    <x v="0"/>
    <n v="22.647599999999997"/>
  </r>
  <r>
    <n v="3774"/>
    <x v="1865"/>
    <x v="2"/>
    <x v="909"/>
    <d v="2011-04-13T00:00:00"/>
    <x v="0"/>
    <x v="271"/>
    <s v="Jay Kimmel"/>
    <x v="0"/>
    <s v="United States"/>
    <s v="Miami"/>
    <x v="2"/>
    <n v="33180"/>
    <s v="South"/>
    <s v="OFF-FA-10001332"/>
    <x v="1"/>
    <x v="13"/>
    <x v="1561"/>
    <n v="6.911999999999999"/>
    <n v="3"/>
    <x v="2"/>
    <n v="2.3327999999999998"/>
  </r>
  <r>
    <n v="3775"/>
    <x v="1865"/>
    <x v="2"/>
    <x v="909"/>
    <d v="2011-04-13T00:00:00"/>
    <x v="0"/>
    <x v="271"/>
    <s v="Jay Kimmel"/>
    <x v="0"/>
    <s v="United States"/>
    <s v="Miami"/>
    <x v="2"/>
    <n v="33180"/>
    <s v="South"/>
    <s v="TEC-AC-10002001"/>
    <x v="2"/>
    <x v="11"/>
    <x v="262"/>
    <n v="383.97600000000006"/>
    <n v="3"/>
    <x v="2"/>
    <n v="81.59490000000001"/>
  </r>
  <r>
    <n v="3776"/>
    <x v="1865"/>
    <x v="2"/>
    <x v="909"/>
    <d v="2011-04-13T00:00:00"/>
    <x v="0"/>
    <x v="271"/>
    <s v="Jay Kimmel"/>
    <x v="0"/>
    <s v="United States"/>
    <s v="Miami"/>
    <x v="2"/>
    <n v="33180"/>
    <s v="South"/>
    <s v="OFF-PA-10000029"/>
    <x v="1"/>
    <x v="10"/>
    <x v="803"/>
    <n v="10.368000000000002"/>
    <n v="2"/>
    <x v="2"/>
    <n v="3.6288"/>
  </r>
  <r>
    <n v="3777"/>
    <x v="1865"/>
    <x v="2"/>
    <x v="909"/>
    <d v="2011-04-13T00:00:00"/>
    <x v="0"/>
    <x v="271"/>
    <s v="Jay Kimmel"/>
    <x v="0"/>
    <s v="United States"/>
    <s v="Miami"/>
    <x v="2"/>
    <n v="33180"/>
    <s v="South"/>
    <s v="TEC-AC-10001874"/>
    <x v="2"/>
    <x v="11"/>
    <x v="1562"/>
    <n v="335.94400000000002"/>
    <n v="7"/>
    <x v="2"/>
    <n v="41.992999999999995"/>
  </r>
  <r>
    <n v="3778"/>
    <x v="1866"/>
    <x v="1"/>
    <x v="910"/>
    <d v="2012-05-08T00:00:00"/>
    <x v="1"/>
    <x v="674"/>
    <s v="Julia Barnett"/>
    <x v="2"/>
    <s v="United States"/>
    <s v="Chula Vista"/>
    <x v="1"/>
    <n v="91911"/>
    <s v="West"/>
    <s v="FUR-FU-10002298"/>
    <x v="0"/>
    <x v="5"/>
    <x v="1296"/>
    <n v="665.88"/>
    <n v="6"/>
    <x v="0"/>
    <n v="106.54079999999999"/>
  </r>
  <r>
    <n v="3779"/>
    <x v="1867"/>
    <x v="3"/>
    <x v="329"/>
    <d v="2014-12-03T00:00:00"/>
    <x v="0"/>
    <x v="43"/>
    <s v="Parhena Norris"/>
    <x v="2"/>
    <s v="United States"/>
    <s v="Miami"/>
    <x v="2"/>
    <n v="33180"/>
    <s v="South"/>
    <s v="TEC-PH-10002564"/>
    <x v="2"/>
    <x v="7"/>
    <x v="976"/>
    <n v="71.975999999999999"/>
    <n v="3"/>
    <x v="2"/>
    <n v="8.9969999999999892"/>
  </r>
  <r>
    <n v="3780"/>
    <x v="1868"/>
    <x v="3"/>
    <x v="911"/>
    <d v="2014-02-21T00:00:00"/>
    <x v="1"/>
    <x v="166"/>
    <s v="Luke Foster"/>
    <x v="0"/>
    <s v="United States"/>
    <s v="New York City"/>
    <x v="15"/>
    <n v="10035"/>
    <s v="East"/>
    <s v="OFF-PA-10003465"/>
    <x v="1"/>
    <x v="10"/>
    <x v="418"/>
    <n v="37.94"/>
    <n v="2"/>
    <x v="0"/>
    <n v="18.211199999999998"/>
  </r>
  <r>
    <n v="3781"/>
    <x v="1869"/>
    <x v="2"/>
    <x v="912"/>
    <d v="2011-11-20T00:00:00"/>
    <x v="1"/>
    <x v="563"/>
    <s v="Rick Huthwaite"/>
    <x v="2"/>
    <s v="United States"/>
    <s v="Manhattan"/>
    <x v="41"/>
    <n v="66502"/>
    <s v="Central"/>
    <s v="TEC-PH-10000038"/>
    <x v="2"/>
    <x v="7"/>
    <x v="1056"/>
    <n v="273.95999999999998"/>
    <n v="2"/>
    <x v="0"/>
    <n v="10.958399999999983"/>
  </r>
  <r>
    <n v="3782"/>
    <x v="1870"/>
    <x v="1"/>
    <x v="584"/>
    <d v="2012-07-14T00:00:00"/>
    <x v="0"/>
    <x v="430"/>
    <s v="Matt Collins"/>
    <x v="0"/>
    <s v="United States"/>
    <s v="Philadelphia"/>
    <x v="9"/>
    <n v="19120"/>
    <s v="East"/>
    <s v="TEC-PH-10003072"/>
    <x v="2"/>
    <x v="7"/>
    <x v="1310"/>
    <n v="269.98199999999997"/>
    <n v="3"/>
    <x v="10"/>
    <n v="40.497299999999996"/>
  </r>
  <r>
    <n v="3783"/>
    <x v="1871"/>
    <x v="3"/>
    <x v="38"/>
    <d v="2014-11-17T00:00:00"/>
    <x v="0"/>
    <x v="438"/>
    <s v="Michael Nguyen"/>
    <x v="0"/>
    <s v="United States"/>
    <s v="Memphis"/>
    <x v="18"/>
    <n v="38109"/>
    <s v="South"/>
    <s v="OFF-PA-10003424"/>
    <x v="1"/>
    <x v="10"/>
    <x v="1081"/>
    <n v="8.9039999999999999"/>
    <n v="3"/>
    <x v="2"/>
    <n v="3.3389999999999995"/>
  </r>
  <r>
    <n v="3784"/>
    <x v="1871"/>
    <x v="3"/>
    <x v="38"/>
    <d v="2014-11-17T00:00:00"/>
    <x v="0"/>
    <x v="438"/>
    <s v="Michael Nguyen"/>
    <x v="0"/>
    <s v="United States"/>
    <s v="Memphis"/>
    <x v="18"/>
    <n v="38109"/>
    <s v="South"/>
    <s v="OFF-ST-10003716"/>
    <x v="1"/>
    <x v="4"/>
    <x v="889"/>
    <n v="720.06400000000008"/>
    <n v="4"/>
    <x v="2"/>
    <n v="-63.005600000000015"/>
  </r>
  <r>
    <n v="3785"/>
    <x v="1872"/>
    <x v="3"/>
    <x v="689"/>
    <d v="2014-08-05T00:00:00"/>
    <x v="1"/>
    <x v="258"/>
    <s v="Eugene Hildebrand"/>
    <x v="2"/>
    <s v="United States"/>
    <s v="Fort Lauderdale"/>
    <x v="2"/>
    <n v="33311"/>
    <s v="South"/>
    <s v="TEC-AC-10003590"/>
    <x v="2"/>
    <x v="11"/>
    <x v="1093"/>
    <n v="41.424000000000007"/>
    <n v="2"/>
    <x v="2"/>
    <n v="8.2847999999999971"/>
  </r>
  <r>
    <n v="3786"/>
    <x v="1873"/>
    <x v="3"/>
    <x v="377"/>
    <d v="2014-12-31T00:00:00"/>
    <x v="1"/>
    <x v="426"/>
    <s v="Tracy Collins"/>
    <x v="2"/>
    <s v="United States"/>
    <s v="Columbus"/>
    <x v="24"/>
    <n v="43229"/>
    <s v="East"/>
    <s v="OFF-BI-10000494"/>
    <x v="1"/>
    <x v="8"/>
    <x v="1563"/>
    <n v="3.1320000000000001"/>
    <n v="2"/>
    <x v="6"/>
    <n v="-2.6099999999999994"/>
  </r>
  <r>
    <n v="3787"/>
    <x v="1874"/>
    <x v="0"/>
    <x v="731"/>
    <d v="2013-11-05T00:00:00"/>
    <x v="1"/>
    <x v="63"/>
    <s v="Jonathan Doherty"/>
    <x v="1"/>
    <s v="United States"/>
    <s v="Los Angeles"/>
    <x v="1"/>
    <n v="90045"/>
    <s v="West"/>
    <s v="OFF-ST-10002615"/>
    <x v="1"/>
    <x v="4"/>
    <x v="1427"/>
    <n v="1085.42"/>
    <n v="7"/>
    <x v="0"/>
    <n v="282.20920000000001"/>
  </r>
  <r>
    <n v="3788"/>
    <x v="1875"/>
    <x v="0"/>
    <x v="913"/>
    <d v="2013-09-10T00:00:00"/>
    <x v="1"/>
    <x v="582"/>
    <s v="Ivan Liston"/>
    <x v="0"/>
    <s v="United States"/>
    <s v="Houston"/>
    <x v="5"/>
    <n v="77041"/>
    <s v="Central"/>
    <s v="OFF-AR-10002804"/>
    <x v="1"/>
    <x v="6"/>
    <x v="279"/>
    <n v="3.9119999999999999"/>
    <n v="1"/>
    <x v="2"/>
    <n v="1.0269000000000001"/>
  </r>
  <r>
    <n v="3789"/>
    <x v="1875"/>
    <x v="0"/>
    <x v="913"/>
    <d v="2013-09-10T00:00:00"/>
    <x v="1"/>
    <x v="582"/>
    <s v="Ivan Liston"/>
    <x v="0"/>
    <s v="United States"/>
    <s v="Houston"/>
    <x v="5"/>
    <n v="77041"/>
    <s v="Central"/>
    <s v="OFF-AR-10001044"/>
    <x v="1"/>
    <x v="6"/>
    <x v="1042"/>
    <n v="62.376000000000005"/>
    <n v="3"/>
    <x v="2"/>
    <n v="7.0172999999999952"/>
  </r>
  <r>
    <n v="3790"/>
    <x v="1876"/>
    <x v="0"/>
    <x v="764"/>
    <d v="2013-04-22T00:00:00"/>
    <x v="1"/>
    <x v="680"/>
    <s v="Sean Wendt"/>
    <x v="2"/>
    <s v="United States"/>
    <s v="Omaha"/>
    <x v="8"/>
    <n v="68104"/>
    <s v="Central"/>
    <s v="OFF-FA-10000134"/>
    <x v="1"/>
    <x v="13"/>
    <x v="194"/>
    <n v="29.049999999999997"/>
    <n v="5"/>
    <x v="0"/>
    <n v="9.0054999999999996"/>
  </r>
  <r>
    <n v="3791"/>
    <x v="1877"/>
    <x v="2"/>
    <x v="260"/>
    <d v="2011-07-11T00:00:00"/>
    <x v="1"/>
    <x v="503"/>
    <s v="Dennis Pardue"/>
    <x v="2"/>
    <s v="United States"/>
    <s v="Los Angeles"/>
    <x v="1"/>
    <n v="90004"/>
    <s v="West"/>
    <s v="OFF-BI-10001670"/>
    <x v="1"/>
    <x v="8"/>
    <x v="438"/>
    <n v="180.96000000000004"/>
    <n v="6"/>
    <x v="2"/>
    <n v="67.86"/>
  </r>
  <r>
    <n v="3792"/>
    <x v="1878"/>
    <x v="1"/>
    <x v="914"/>
    <d v="2012-02-28T00:00:00"/>
    <x v="2"/>
    <x v="387"/>
    <s v="Bill Tyler"/>
    <x v="1"/>
    <s v="United States"/>
    <s v="Altoona"/>
    <x v="9"/>
    <n v="16602"/>
    <s v="East"/>
    <s v="OFF-BI-10000343"/>
    <x v="1"/>
    <x v="8"/>
    <x v="184"/>
    <n v="4.4190000000000005"/>
    <n v="3"/>
    <x v="6"/>
    <n v="-3.3879000000000001"/>
  </r>
  <r>
    <n v="3793"/>
    <x v="1878"/>
    <x v="1"/>
    <x v="914"/>
    <d v="2012-02-28T00:00:00"/>
    <x v="2"/>
    <x v="387"/>
    <s v="Bill Tyler"/>
    <x v="1"/>
    <s v="United States"/>
    <s v="Altoona"/>
    <x v="9"/>
    <n v="16602"/>
    <s v="East"/>
    <s v="OFF-AR-10002257"/>
    <x v="1"/>
    <x v="6"/>
    <x v="1191"/>
    <n v="16.032"/>
    <n v="6"/>
    <x v="2"/>
    <n v="2.2043999999999979"/>
  </r>
  <r>
    <n v="3794"/>
    <x v="1879"/>
    <x v="1"/>
    <x v="154"/>
    <d v="2012-12-01T00:00:00"/>
    <x v="1"/>
    <x v="188"/>
    <s v="Jeremy Ellison"/>
    <x v="0"/>
    <s v="United States"/>
    <s v="New York City"/>
    <x v="15"/>
    <n v="10024"/>
    <s v="East"/>
    <s v="OFF-AR-10001915"/>
    <x v="1"/>
    <x v="6"/>
    <x v="1048"/>
    <n v="29.79"/>
    <n v="3"/>
    <x v="0"/>
    <n v="12.511800000000001"/>
  </r>
  <r>
    <n v="3795"/>
    <x v="1880"/>
    <x v="2"/>
    <x v="915"/>
    <d v="2011-02-03T00:00:00"/>
    <x v="1"/>
    <x v="719"/>
    <s v="Ed Jacobs"/>
    <x v="0"/>
    <s v="United States"/>
    <s v="San Diego"/>
    <x v="1"/>
    <n v="92037"/>
    <s v="West"/>
    <s v="OFF-ST-10003692"/>
    <x v="1"/>
    <x v="4"/>
    <x v="1253"/>
    <n v="57.23"/>
    <n v="1"/>
    <x v="0"/>
    <n v="14.307499999999997"/>
  </r>
  <r>
    <n v="3796"/>
    <x v="1880"/>
    <x v="2"/>
    <x v="915"/>
    <d v="2011-02-03T00:00:00"/>
    <x v="1"/>
    <x v="719"/>
    <s v="Ed Jacobs"/>
    <x v="0"/>
    <s v="United States"/>
    <s v="San Diego"/>
    <x v="1"/>
    <n v="92037"/>
    <s v="West"/>
    <s v="FUR-TA-10003469"/>
    <x v="0"/>
    <x v="3"/>
    <x v="1564"/>
    <n v="333"/>
    <n v="3"/>
    <x v="2"/>
    <n v="-16.649999999999991"/>
  </r>
  <r>
    <n v="3797"/>
    <x v="1880"/>
    <x v="2"/>
    <x v="915"/>
    <d v="2011-02-03T00:00:00"/>
    <x v="1"/>
    <x v="719"/>
    <s v="Ed Jacobs"/>
    <x v="0"/>
    <s v="United States"/>
    <s v="San Diego"/>
    <x v="1"/>
    <n v="92037"/>
    <s v="West"/>
    <s v="OFF-AR-10003179"/>
    <x v="1"/>
    <x v="6"/>
    <x v="1565"/>
    <n v="36.44"/>
    <n v="4"/>
    <x v="0"/>
    <n v="12.025199999999998"/>
  </r>
  <r>
    <n v="3798"/>
    <x v="1881"/>
    <x v="3"/>
    <x v="397"/>
    <d v="2014-09-27T00:00:00"/>
    <x v="2"/>
    <x v="648"/>
    <s v="Bobby Elias"/>
    <x v="0"/>
    <s v="United States"/>
    <s v="Miami"/>
    <x v="2"/>
    <n v="33178"/>
    <s v="South"/>
    <s v="OFF-PA-10003395"/>
    <x v="1"/>
    <x v="10"/>
    <x v="650"/>
    <n v="251.64"/>
    <n v="3"/>
    <x v="2"/>
    <n v="88.073999999999984"/>
  </r>
  <r>
    <n v="3799"/>
    <x v="1882"/>
    <x v="3"/>
    <x v="259"/>
    <d v="2014-11-06T00:00:00"/>
    <x v="2"/>
    <x v="126"/>
    <s v="Kelly Lampkin"/>
    <x v="1"/>
    <s v="United States"/>
    <s v="Greensboro"/>
    <x v="3"/>
    <n v="27405"/>
    <s v="South"/>
    <s v="FUR-TA-10004575"/>
    <x v="0"/>
    <x v="3"/>
    <x v="306"/>
    <n v="523.76400000000001"/>
    <n v="3"/>
    <x v="10"/>
    <n v="-192.04680000000008"/>
  </r>
  <r>
    <n v="3800"/>
    <x v="1882"/>
    <x v="3"/>
    <x v="259"/>
    <d v="2014-11-06T00:00:00"/>
    <x v="2"/>
    <x v="126"/>
    <s v="Kelly Lampkin"/>
    <x v="1"/>
    <s v="United States"/>
    <s v="Greensboro"/>
    <x v="3"/>
    <n v="27405"/>
    <s v="South"/>
    <s v="TEC-PH-10002483"/>
    <x v="2"/>
    <x v="7"/>
    <x v="1170"/>
    <n v="1359.96"/>
    <n v="5"/>
    <x v="2"/>
    <n v="118.99650000000003"/>
  </r>
  <r>
    <n v="3801"/>
    <x v="1883"/>
    <x v="0"/>
    <x v="500"/>
    <d v="2013-10-21T00:00:00"/>
    <x v="1"/>
    <x v="720"/>
    <s v="Nathan Cano"/>
    <x v="0"/>
    <s v="United States"/>
    <s v="Jacksonville"/>
    <x v="3"/>
    <n v="28540"/>
    <s v="South"/>
    <s v="FUR-CH-10003606"/>
    <x v="0"/>
    <x v="1"/>
    <x v="1566"/>
    <n v="102.59200000000001"/>
    <n v="1"/>
    <x v="2"/>
    <n v="10.2592"/>
  </r>
  <r>
    <n v="3802"/>
    <x v="1883"/>
    <x v="0"/>
    <x v="500"/>
    <d v="2013-10-21T00:00:00"/>
    <x v="1"/>
    <x v="720"/>
    <s v="Nathan Cano"/>
    <x v="0"/>
    <s v="United States"/>
    <s v="Jacksonville"/>
    <x v="3"/>
    <n v="28540"/>
    <s v="South"/>
    <s v="TEC-AC-10002473"/>
    <x v="2"/>
    <x v="11"/>
    <x v="713"/>
    <n v="22.704000000000001"/>
    <n v="1"/>
    <x v="2"/>
    <n v="5.9597999999999995"/>
  </r>
  <r>
    <n v="3803"/>
    <x v="1883"/>
    <x v="0"/>
    <x v="500"/>
    <d v="2013-10-21T00:00:00"/>
    <x v="1"/>
    <x v="720"/>
    <s v="Nathan Cano"/>
    <x v="0"/>
    <s v="United States"/>
    <s v="Jacksonville"/>
    <x v="3"/>
    <n v="28540"/>
    <s v="South"/>
    <s v="OFF-PA-10002319"/>
    <x v="1"/>
    <x v="10"/>
    <x v="1391"/>
    <n v="93.024000000000001"/>
    <n v="3"/>
    <x v="2"/>
    <n v="33.721199999999996"/>
  </r>
  <r>
    <n v="3804"/>
    <x v="1883"/>
    <x v="0"/>
    <x v="500"/>
    <d v="2013-10-21T00:00:00"/>
    <x v="1"/>
    <x v="720"/>
    <s v="Nathan Cano"/>
    <x v="0"/>
    <s v="United States"/>
    <s v="Jacksonville"/>
    <x v="3"/>
    <n v="28540"/>
    <s v="South"/>
    <s v="OFF-SU-10000946"/>
    <x v="1"/>
    <x v="14"/>
    <x v="33"/>
    <n v="12.768000000000001"/>
    <n v="2"/>
    <x v="2"/>
    <n v="1.436399999999999"/>
  </r>
  <r>
    <n v="3805"/>
    <x v="1883"/>
    <x v="0"/>
    <x v="500"/>
    <d v="2013-10-21T00:00:00"/>
    <x v="1"/>
    <x v="720"/>
    <s v="Nathan Cano"/>
    <x v="0"/>
    <s v="United States"/>
    <s v="Jacksonville"/>
    <x v="3"/>
    <n v="28540"/>
    <s v="South"/>
    <s v="OFF-EN-10001335"/>
    <x v="1"/>
    <x v="12"/>
    <x v="462"/>
    <n v="35.008000000000003"/>
    <n v="4"/>
    <x v="2"/>
    <n v="13.127999999999998"/>
  </r>
  <r>
    <n v="3806"/>
    <x v="1883"/>
    <x v="0"/>
    <x v="500"/>
    <d v="2013-10-21T00:00:00"/>
    <x v="1"/>
    <x v="720"/>
    <s v="Nathan Cano"/>
    <x v="0"/>
    <s v="United States"/>
    <s v="Jacksonville"/>
    <x v="3"/>
    <n v="28540"/>
    <s v="South"/>
    <s v="OFF-PA-10002377"/>
    <x v="1"/>
    <x v="10"/>
    <x v="127"/>
    <n v="39.152000000000001"/>
    <n v="1"/>
    <x v="2"/>
    <n v="14.681999999999999"/>
  </r>
  <r>
    <n v="3807"/>
    <x v="1884"/>
    <x v="1"/>
    <x v="768"/>
    <d v="2012-11-19T00:00:00"/>
    <x v="1"/>
    <x v="706"/>
    <s v="Anna Häberlin"/>
    <x v="1"/>
    <s v="United States"/>
    <s v="Plantation"/>
    <x v="2"/>
    <n v="33317"/>
    <s v="South"/>
    <s v="OFF-AR-10001246"/>
    <x v="1"/>
    <x v="6"/>
    <x v="450"/>
    <n v="11.76"/>
    <n v="5"/>
    <x v="2"/>
    <n v="1.3229999999999991"/>
  </r>
  <r>
    <n v="3808"/>
    <x v="1884"/>
    <x v="1"/>
    <x v="768"/>
    <d v="2012-11-19T00:00:00"/>
    <x v="1"/>
    <x v="706"/>
    <s v="Anna Häberlin"/>
    <x v="1"/>
    <s v="United States"/>
    <s v="Plantation"/>
    <x v="2"/>
    <n v="33317"/>
    <s v="South"/>
    <s v="OFF-BI-10003291"/>
    <x v="1"/>
    <x v="8"/>
    <x v="44"/>
    <n v="5.2380000000000013"/>
    <n v="2"/>
    <x v="6"/>
    <n v="-4.0158000000000005"/>
  </r>
  <r>
    <n v="3809"/>
    <x v="1884"/>
    <x v="1"/>
    <x v="768"/>
    <d v="2012-11-19T00:00:00"/>
    <x v="1"/>
    <x v="706"/>
    <s v="Anna Häberlin"/>
    <x v="1"/>
    <s v="United States"/>
    <s v="Plantation"/>
    <x v="2"/>
    <n v="33317"/>
    <s v="South"/>
    <s v="OFF-BI-10002799"/>
    <x v="1"/>
    <x v="8"/>
    <x v="1450"/>
    <n v="4.6619999999999999"/>
    <n v="3"/>
    <x v="6"/>
    <n v="-3.7295999999999996"/>
  </r>
  <r>
    <n v="3810"/>
    <x v="1884"/>
    <x v="1"/>
    <x v="768"/>
    <d v="2012-11-19T00:00:00"/>
    <x v="1"/>
    <x v="706"/>
    <s v="Anna Häberlin"/>
    <x v="1"/>
    <s v="United States"/>
    <s v="Plantation"/>
    <x v="2"/>
    <n v="33317"/>
    <s v="South"/>
    <s v="FUR-CH-10003298"/>
    <x v="0"/>
    <x v="1"/>
    <x v="1567"/>
    <n v="523.91999999999996"/>
    <n v="5"/>
    <x v="2"/>
    <n v="-72.039000000000044"/>
  </r>
  <r>
    <n v="3811"/>
    <x v="1884"/>
    <x v="1"/>
    <x v="768"/>
    <d v="2012-11-19T00:00:00"/>
    <x v="1"/>
    <x v="706"/>
    <s v="Anna Häberlin"/>
    <x v="1"/>
    <s v="United States"/>
    <s v="Plantation"/>
    <x v="2"/>
    <n v="33317"/>
    <s v="South"/>
    <s v="TEC-PH-10000441"/>
    <x v="2"/>
    <x v="7"/>
    <x v="1046"/>
    <n v="100.792"/>
    <n v="1"/>
    <x v="2"/>
    <n v="10.079200000000007"/>
  </r>
  <r>
    <n v="3812"/>
    <x v="1884"/>
    <x v="1"/>
    <x v="768"/>
    <d v="2012-11-19T00:00:00"/>
    <x v="1"/>
    <x v="706"/>
    <s v="Anna Häberlin"/>
    <x v="1"/>
    <s v="United States"/>
    <s v="Plantation"/>
    <x v="2"/>
    <n v="33317"/>
    <s v="South"/>
    <s v="FUR-CH-10004477"/>
    <x v="0"/>
    <x v="1"/>
    <x v="211"/>
    <n v="146.13600000000002"/>
    <n v="3"/>
    <x v="2"/>
    <n v="16.440299999999986"/>
  </r>
  <r>
    <n v="3813"/>
    <x v="1885"/>
    <x v="3"/>
    <x v="916"/>
    <d v="2014-03-06T00:00:00"/>
    <x v="3"/>
    <x v="7"/>
    <s v="Pete Kriz"/>
    <x v="0"/>
    <s v="United States"/>
    <s v="Milwaukee"/>
    <x v="6"/>
    <n v="53209"/>
    <s v="Central"/>
    <s v="OFF-LA-10003537"/>
    <x v="1"/>
    <x v="2"/>
    <x v="1568"/>
    <n v="25.06"/>
    <n v="2"/>
    <x v="0"/>
    <n v="11.778199999999998"/>
  </r>
  <r>
    <n v="3814"/>
    <x v="1886"/>
    <x v="1"/>
    <x v="599"/>
    <d v="2012-11-09T00:00:00"/>
    <x v="1"/>
    <x v="159"/>
    <s v="Nathan Gelder"/>
    <x v="0"/>
    <s v="United States"/>
    <s v="Quincy"/>
    <x v="10"/>
    <n v="62301"/>
    <s v="Central"/>
    <s v="OFF-LA-10004484"/>
    <x v="1"/>
    <x v="2"/>
    <x v="612"/>
    <n v="19.824000000000002"/>
    <n v="6"/>
    <x v="2"/>
    <n v="6.4427999999999992"/>
  </r>
  <r>
    <n v="3815"/>
    <x v="1887"/>
    <x v="0"/>
    <x v="630"/>
    <d v="2013-07-09T00:00:00"/>
    <x v="3"/>
    <x v="9"/>
    <s v="Zuschuss Donatelli"/>
    <x v="0"/>
    <s v="United States"/>
    <s v="Jacksonville"/>
    <x v="2"/>
    <n v="32216"/>
    <s v="South"/>
    <s v="TEC-PH-10002824"/>
    <x v="2"/>
    <x v="7"/>
    <x v="1142"/>
    <n v="823.96000000000015"/>
    <n v="5"/>
    <x v="2"/>
    <n v="51.497499999999974"/>
  </r>
  <r>
    <n v="3816"/>
    <x v="1887"/>
    <x v="0"/>
    <x v="630"/>
    <d v="2013-07-09T00:00:00"/>
    <x v="3"/>
    <x v="9"/>
    <s v="Zuschuss Donatelli"/>
    <x v="0"/>
    <s v="United States"/>
    <s v="Jacksonville"/>
    <x v="2"/>
    <n v="32216"/>
    <s v="South"/>
    <s v="OFF-PA-10004965"/>
    <x v="1"/>
    <x v="10"/>
    <x v="112"/>
    <n v="15.984000000000002"/>
    <n v="2"/>
    <x v="2"/>
    <n v="4.9949999999999992"/>
  </r>
  <r>
    <n v="3817"/>
    <x v="1888"/>
    <x v="1"/>
    <x v="426"/>
    <d v="2012-09-19T00:00:00"/>
    <x v="1"/>
    <x v="508"/>
    <s v="Natalie Webber"/>
    <x v="0"/>
    <s v="United States"/>
    <s v="Mobile"/>
    <x v="19"/>
    <n v="36608"/>
    <s v="South"/>
    <s v="FUR-TA-10003569"/>
    <x v="0"/>
    <x v="3"/>
    <x v="1358"/>
    <n v="801.96"/>
    <n v="2"/>
    <x v="0"/>
    <n v="200.49"/>
  </r>
  <r>
    <n v="3818"/>
    <x v="1888"/>
    <x v="1"/>
    <x v="426"/>
    <d v="2012-09-19T00:00:00"/>
    <x v="1"/>
    <x v="508"/>
    <s v="Natalie Webber"/>
    <x v="0"/>
    <s v="United States"/>
    <s v="Mobile"/>
    <x v="19"/>
    <n v="36608"/>
    <s v="South"/>
    <s v="TEC-PH-10003187"/>
    <x v="2"/>
    <x v="7"/>
    <x v="1410"/>
    <n v="59.97"/>
    <n v="3"/>
    <x v="0"/>
    <n v="0"/>
  </r>
  <r>
    <n v="3819"/>
    <x v="1888"/>
    <x v="1"/>
    <x v="426"/>
    <d v="2012-09-19T00:00:00"/>
    <x v="1"/>
    <x v="508"/>
    <s v="Natalie Webber"/>
    <x v="0"/>
    <s v="United States"/>
    <s v="Mobile"/>
    <x v="19"/>
    <n v="36608"/>
    <s v="South"/>
    <s v="FUR-CH-10004853"/>
    <x v="0"/>
    <x v="1"/>
    <x v="526"/>
    <n v="1056.8599999999999"/>
    <n v="7"/>
    <x v="0"/>
    <n v="306.48939999999988"/>
  </r>
  <r>
    <n v="3820"/>
    <x v="1889"/>
    <x v="3"/>
    <x v="449"/>
    <d v="2014-10-15T00:00:00"/>
    <x v="1"/>
    <x v="668"/>
    <s v="Harry Greene"/>
    <x v="0"/>
    <s v="United States"/>
    <s v="New York City"/>
    <x v="15"/>
    <n v="10024"/>
    <s v="East"/>
    <s v="OFF-BI-10001031"/>
    <x v="1"/>
    <x v="8"/>
    <x v="865"/>
    <n v="12.816000000000001"/>
    <n v="3"/>
    <x v="2"/>
    <n v="4.3253999999999984"/>
  </r>
  <r>
    <n v="3821"/>
    <x v="1889"/>
    <x v="3"/>
    <x v="449"/>
    <d v="2014-10-15T00:00:00"/>
    <x v="1"/>
    <x v="668"/>
    <s v="Harry Greene"/>
    <x v="0"/>
    <s v="United States"/>
    <s v="New York City"/>
    <x v="15"/>
    <n v="10024"/>
    <s v="East"/>
    <s v="FUR-BO-10003034"/>
    <x v="0"/>
    <x v="0"/>
    <x v="1194"/>
    <n v="314.35199999999998"/>
    <n v="3"/>
    <x v="2"/>
    <n v="-15.71759999999999"/>
  </r>
  <r>
    <n v="3822"/>
    <x v="1889"/>
    <x v="3"/>
    <x v="449"/>
    <d v="2014-10-15T00:00:00"/>
    <x v="1"/>
    <x v="668"/>
    <s v="Harry Greene"/>
    <x v="0"/>
    <s v="United States"/>
    <s v="New York City"/>
    <x v="15"/>
    <n v="10024"/>
    <s v="East"/>
    <s v="OFF-PA-10000069"/>
    <x v="1"/>
    <x v="10"/>
    <x v="1569"/>
    <n v="18.98"/>
    <n v="2"/>
    <x v="0"/>
    <n v="8.9206000000000003"/>
  </r>
  <r>
    <n v="3823"/>
    <x v="1889"/>
    <x v="3"/>
    <x v="449"/>
    <d v="2014-10-15T00:00:00"/>
    <x v="1"/>
    <x v="668"/>
    <s v="Harry Greene"/>
    <x v="0"/>
    <s v="United States"/>
    <s v="New York City"/>
    <x v="15"/>
    <n v="10024"/>
    <s v="East"/>
    <s v="OFF-BI-10003655"/>
    <x v="1"/>
    <x v="8"/>
    <x v="1447"/>
    <n v="18.240000000000002"/>
    <n v="6"/>
    <x v="2"/>
    <n v="6.1560000000000006"/>
  </r>
  <r>
    <n v="3824"/>
    <x v="1890"/>
    <x v="1"/>
    <x v="471"/>
    <d v="2012-09-18T00:00:00"/>
    <x v="1"/>
    <x v="530"/>
    <s v="Craig Carroll"/>
    <x v="0"/>
    <s v="United States"/>
    <s v="New York City"/>
    <x v="15"/>
    <n v="10011"/>
    <s v="East"/>
    <s v="OFF-ST-10000585"/>
    <x v="1"/>
    <x v="4"/>
    <x v="541"/>
    <n v="991.19999999999993"/>
    <n v="6"/>
    <x v="0"/>
    <n v="257.71199999999999"/>
  </r>
  <r>
    <n v="3825"/>
    <x v="1890"/>
    <x v="1"/>
    <x v="471"/>
    <d v="2012-09-18T00:00:00"/>
    <x v="1"/>
    <x v="530"/>
    <s v="Craig Carroll"/>
    <x v="0"/>
    <s v="United States"/>
    <s v="New York City"/>
    <x v="15"/>
    <n v="10011"/>
    <s v="East"/>
    <s v="TEC-CO-10001571"/>
    <x v="2"/>
    <x v="16"/>
    <x v="1554"/>
    <n v="879.98400000000004"/>
    <n v="2"/>
    <x v="2"/>
    <n v="329.99400000000003"/>
  </r>
  <r>
    <n v="3826"/>
    <x v="1890"/>
    <x v="1"/>
    <x v="471"/>
    <d v="2012-09-18T00:00:00"/>
    <x v="1"/>
    <x v="530"/>
    <s v="Craig Carroll"/>
    <x v="0"/>
    <s v="United States"/>
    <s v="New York City"/>
    <x v="15"/>
    <n v="10011"/>
    <s v="East"/>
    <s v="OFF-BI-10002012"/>
    <x v="1"/>
    <x v="8"/>
    <x v="742"/>
    <n v="12.96"/>
    <n v="9"/>
    <x v="2"/>
    <n v="4.5359999999999996"/>
  </r>
  <r>
    <n v="3827"/>
    <x v="1891"/>
    <x v="2"/>
    <x v="273"/>
    <d v="2011-10-12T00:00:00"/>
    <x v="1"/>
    <x v="189"/>
    <s v="John Grady"/>
    <x v="1"/>
    <s v="United States"/>
    <s v="Dallas"/>
    <x v="5"/>
    <n v="75217"/>
    <s v="Central"/>
    <s v="OFF-ST-10001228"/>
    <x v="1"/>
    <x v="4"/>
    <x v="228"/>
    <n v="107.44"/>
    <n v="10"/>
    <x v="2"/>
    <n v="10.744000000000007"/>
  </r>
  <r>
    <n v="3828"/>
    <x v="1892"/>
    <x v="3"/>
    <x v="917"/>
    <d v="2014-05-12T00:00:00"/>
    <x v="1"/>
    <x v="459"/>
    <s v="Rick Wilson"/>
    <x v="1"/>
    <s v="United States"/>
    <s v="Detroit"/>
    <x v="12"/>
    <n v="48234"/>
    <s v="Central"/>
    <s v="FUR-CH-10004086"/>
    <x v="0"/>
    <x v="1"/>
    <x v="281"/>
    <n v="1458.65"/>
    <n v="5"/>
    <x v="0"/>
    <n v="423.00849999999997"/>
  </r>
  <r>
    <n v="3829"/>
    <x v="1892"/>
    <x v="3"/>
    <x v="917"/>
    <d v="2014-05-12T00:00:00"/>
    <x v="1"/>
    <x v="459"/>
    <s v="Rick Wilson"/>
    <x v="1"/>
    <s v="United States"/>
    <s v="Detroit"/>
    <x v="12"/>
    <n v="48234"/>
    <s v="Central"/>
    <s v="FUR-CH-10002017"/>
    <x v="0"/>
    <x v="1"/>
    <x v="1368"/>
    <n v="26.64"/>
    <n v="1"/>
    <x v="0"/>
    <n v="7.4591999999999992"/>
  </r>
  <r>
    <n v="3830"/>
    <x v="1892"/>
    <x v="3"/>
    <x v="917"/>
    <d v="2014-05-12T00:00:00"/>
    <x v="1"/>
    <x v="459"/>
    <s v="Rick Wilson"/>
    <x v="1"/>
    <s v="United States"/>
    <s v="Detroit"/>
    <x v="12"/>
    <n v="48234"/>
    <s v="Central"/>
    <s v="FUR-CH-10000595"/>
    <x v="0"/>
    <x v="1"/>
    <x v="463"/>
    <n v="476.8"/>
    <n v="2"/>
    <x v="0"/>
    <n v="119.19999999999999"/>
  </r>
  <r>
    <n v="3831"/>
    <x v="1892"/>
    <x v="3"/>
    <x v="917"/>
    <d v="2014-05-12T00:00:00"/>
    <x v="1"/>
    <x v="459"/>
    <s v="Rick Wilson"/>
    <x v="1"/>
    <s v="United States"/>
    <s v="Detroit"/>
    <x v="12"/>
    <n v="48234"/>
    <s v="Central"/>
    <s v="OFF-AP-10001563"/>
    <x v="1"/>
    <x v="9"/>
    <x v="530"/>
    <n v="87.444000000000003"/>
    <n v="2"/>
    <x v="9"/>
    <n v="18.460399999999986"/>
  </r>
  <r>
    <n v="3832"/>
    <x v="1893"/>
    <x v="1"/>
    <x v="717"/>
    <d v="2012-11-19T00:00:00"/>
    <x v="1"/>
    <x v="721"/>
    <s v="Lycoris Saunders"/>
    <x v="0"/>
    <s v="United States"/>
    <s v="Dover"/>
    <x v="13"/>
    <n v="19901"/>
    <s v="East"/>
    <s v="FUR-FU-10004017"/>
    <x v="0"/>
    <x v="5"/>
    <x v="1570"/>
    <n v="76.14"/>
    <n v="3"/>
    <x v="0"/>
    <n v="26.648999999999997"/>
  </r>
  <r>
    <n v="3833"/>
    <x v="1893"/>
    <x v="1"/>
    <x v="717"/>
    <d v="2012-11-19T00:00:00"/>
    <x v="1"/>
    <x v="721"/>
    <s v="Lycoris Saunders"/>
    <x v="0"/>
    <s v="United States"/>
    <s v="Dover"/>
    <x v="13"/>
    <n v="19901"/>
    <s v="East"/>
    <s v="OFF-BI-10002571"/>
    <x v="1"/>
    <x v="8"/>
    <x v="1204"/>
    <n v="19.96"/>
    <n v="2"/>
    <x v="0"/>
    <n v="9.3811999999999998"/>
  </r>
  <r>
    <n v="3834"/>
    <x v="1894"/>
    <x v="2"/>
    <x v="156"/>
    <d v="2011-11-24T00:00:00"/>
    <x v="3"/>
    <x v="501"/>
    <s v="Muhammed Yedwab"/>
    <x v="1"/>
    <s v="United States"/>
    <s v="Columbus"/>
    <x v="24"/>
    <n v="43229"/>
    <s v="East"/>
    <s v="TEC-PH-10000560"/>
    <x v="2"/>
    <x v="7"/>
    <x v="745"/>
    <n v="1049.97"/>
    <n v="5"/>
    <x v="10"/>
    <n v="-209.99399999999991"/>
  </r>
  <r>
    <n v="3835"/>
    <x v="1894"/>
    <x v="2"/>
    <x v="156"/>
    <d v="2011-11-24T00:00:00"/>
    <x v="3"/>
    <x v="501"/>
    <s v="Muhammed Yedwab"/>
    <x v="1"/>
    <s v="United States"/>
    <s v="Columbus"/>
    <x v="24"/>
    <n v="43229"/>
    <s v="East"/>
    <s v="FUR-CH-10000847"/>
    <x v="0"/>
    <x v="1"/>
    <x v="986"/>
    <n v="611.05799999999999"/>
    <n v="3"/>
    <x v="4"/>
    <n v="-34.917600000000022"/>
  </r>
  <r>
    <n v="3836"/>
    <x v="1895"/>
    <x v="2"/>
    <x v="918"/>
    <d v="2011-04-15T00:00:00"/>
    <x v="1"/>
    <x v="487"/>
    <s v="Jim Mitchum"/>
    <x v="1"/>
    <s v="United States"/>
    <s v="Glendale"/>
    <x v="16"/>
    <n v="85301"/>
    <s v="West"/>
    <s v="OFF-FA-10000611"/>
    <x v="1"/>
    <x v="13"/>
    <x v="1065"/>
    <n v="2.3679999999999999"/>
    <n v="2"/>
    <x v="2"/>
    <n v="0.82879999999999987"/>
  </r>
  <r>
    <n v="3837"/>
    <x v="1895"/>
    <x v="2"/>
    <x v="918"/>
    <d v="2011-04-15T00:00:00"/>
    <x v="1"/>
    <x v="487"/>
    <s v="Jim Mitchum"/>
    <x v="1"/>
    <s v="United States"/>
    <s v="Glendale"/>
    <x v="16"/>
    <n v="85301"/>
    <s v="West"/>
    <s v="OFF-PA-10004733"/>
    <x v="1"/>
    <x v="10"/>
    <x v="1571"/>
    <n v="19.008000000000003"/>
    <n v="3"/>
    <x v="2"/>
    <n v="6.8903999999999979"/>
  </r>
  <r>
    <n v="3838"/>
    <x v="1896"/>
    <x v="2"/>
    <x v="711"/>
    <d v="2011-08-02T00:00:00"/>
    <x v="1"/>
    <x v="27"/>
    <s v="Kunst Miller"/>
    <x v="0"/>
    <s v="United States"/>
    <s v="North Las Vegas"/>
    <x v="33"/>
    <n v="89031"/>
    <s v="West"/>
    <s v="TEC-PH-10001363"/>
    <x v="2"/>
    <x v="7"/>
    <x v="427"/>
    <n v="911.98400000000004"/>
    <n v="2"/>
    <x v="2"/>
    <n v="113.99799999999991"/>
  </r>
  <r>
    <n v="3839"/>
    <x v="1896"/>
    <x v="2"/>
    <x v="711"/>
    <d v="2011-08-02T00:00:00"/>
    <x v="1"/>
    <x v="27"/>
    <s v="Kunst Miller"/>
    <x v="0"/>
    <s v="United States"/>
    <s v="North Las Vegas"/>
    <x v="33"/>
    <n v="89031"/>
    <s v="West"/>
    <s v="FUR-CH-10003312"/>
    <x v="0"/>
    <x v="1"/>
    <x v="296"/>
    <n v="674.35200000000009"/>
    <n v="3"/>
    <x v="2"/>
    <n v="-109.58220000000011"/>
  </r>
  <r>
    <n v="3840"/>
    <x v="1896"/>
    <x v="2"/>
    <x v="711"/>
    <d v="2011-08-02T00:00:00"/>
    <x v="1"/>
    <x v="27"/>
    <s v="Kunst Miller"/>
    <x v="0"/>
    <s v="United States"/>
    <s v="North Las Vegas"/>
    <x v="33"/>
    <n v="89031"/>
    <s v="West"/>
    <s v="FUR-FU-10004018"/>
    <x v="0"/>
    <x v="5"/>
    <x v="927"/>
    <n v="134.01"/>
    <n v="9"/>
    <x v="0"/>
    <n v="36.182700000000004"/>
  </r>
  <r>
    <n v="3841"/>
    <x v="1896"/>
    <x v="2"/>
    <x v="711"/>
    <d v="2011-08-02T00:00:00"/>
    <x v="1"/>
    <x v="27"/>
    <s v="Kunst Miller"/>
    <x v="0"/>
    <s v="United States"/>
    <s v="North Las Vegas"/>
    <x v="33"/>
    <n v="89031"/>
    <s v="West"/>
    <s v="TEC-AC-10004814"/>
    <x v="2"/>
    <x v="11"/>
    <x v="1572"/>
    <n v="170.97"/>
    <n v="3"/>
    <x v="0"/>
    <n v="70.097700000000003"/>
  </r>
  <r>
    <n v="3842"/>
    <x v="1897"/>
    <x v="2"/>
    <x v="785"/>
    <d v="2011-06-12T00:00:00"/>
    <x v="1"/>
    <x v="722"/>
    <s v="Katrina Edelman"/>
    <x v="1"/>
    <s v="United States"/>
    <s v="Bristol"/>
    <x v="18"/>
    <n v="37620"/>
    <s v="South"/>
    <s v="FUR-CH-10002647"/>
    <x v="0"/>
    <x v="1"/>
    <x v="470"/>
    <n v="170.35200000000003"/>
    <n v="3"/>
    <x v="2"/>
    <n v="10.647000000000006"/>
  </r>
  <r>
    <n v="3843"/>
    <x v="1898"/>
    <x v="2"/>
    <x v="919"/>
    <d v="2011-10-31T00:00:00"/>
    <x v="2"/>
    <x v="477"/>
    <s v="Todd Sumrall"/>
    <x v="1"/>
    <s v="United States"/>
    <s v="Los Angeles"/>
    <x v="1"/>
    <n v="90049"/>
    <s v="West"/>
    <s v="OFF-BI-10004140"/>
    <x v="1"/>
    <x v="8"/>
    <x v="304"/>
    <n v="7.1840000000000011"/>
    <n v="2"/>
    <x v="2"/>
    <n v="2.2449999999999992"/>
  </r>
  <r>
    <n v="3844"/>
    <x v="1898"/>
    <x v="2"/>
    <x v="919"/>
    <d v="2011-10-31T00:00:00"/>
    <x v="2"/>
    <x v="477"/>
    <s v="Todd Sumrall"/>
    <x v="1"/>
    <s v="United States"/>
    <s v="Los Angeles"/>
    <x v="1"/>
    <n v="90049"/>
    <s v="West"/>
    <s v="OFF-SU-10002301"/>
    <x v="1"/>
    <x v="14"/>
    <x v="1573"/>
    <n v="6.28"/>
    <n v="2"/>
    <x v="0"/>
    <n v="6.2800000000000189E-2"/>
  </r>
  <r>
    <n v="3845"/>
    <x v="1898"/>
    <x v="2"/>
    <x v="919"/>
    <d v="2011-10-31T00:00:00"/>
    <x v="2"/>
    <x v="477"/>
    <s v="Todd Sumrall"/>
    <x v="1"/>
    <s v="United States"/>
    <s v="Los Angeles"/>
    <x v="1"/>
    <n v="90049"/>
    <s v="West"/>
    <s v="OFF-SU-10000646"/>
    <x v="1"/>
    <x v="14"/>
    <x v="259"/>
    <n v="480.74"/>
    <n v="2"/>
    <x v="0"/>
    <n v="14.422200000000032"/>
  </r>
  <r>
    <n v="3846"/>
    <x v="1898"/>
    <x v="2"/>
    <x v="919"/>
    <d v="2011-10-31T00:00:00"/>
    <x v="2"/>
    <x v="477"/>
    <s v="Todd Sumrall"/>
    <x v="1"/>
    <s v="United States"/>
    <s v="Los Angeles"/>
    <x v="1"/>
    <n v="90049"/>
    <s v="West"/>
    <s v="FUR-BO-10001337"/>
    <x v="0"/>
    <x v="0"/>
    <x v="425"/>
    <n v="616.99800000000005"/>
    <n v="6"/>
    <x v="11"/>
    <n v="-36.293999999999997"/>
  </r>
  <r>
    <n v="3847"/>
    <x v="1898"/>
    <x v="2"/>
    <x v="919"/>
    <d v="2011-10-31T00:00:00"/>
    <x v="2"/>
    <x v="477"/>
    <s v="Todd Sumrall"/>
    <x v="1"/>
    <s v="United States"/>
    <s v="Los Angeles"/>
    <x v="1"/>
    <n v="90049"/>
    <s v="West"/>
    <s v="OFF-ST-10003442"/>
    <x v="1"/>
    <x v="4"/>
    <x v="86"/>
    <n v="141.4"/>
    <n v="5"/>
    <x v="0"/>
    <n v="38.177999999999997"/>
  </r>
  <r>
    <n v="3848"/>
    <x v="1899"/>
    <x v="3"/>
    <x v="920"/>
    <d v="2014-11-28T00:00:00"/>
    <x v="0"/>
    <x v="449"/>
    <s v="Sam Zeldin"/>
    <x v="2"/>
    <s v="United States"/>
    <s v="Canton"/>
    <x v="12"/>
    <n v="48187"/>
    <s v="Central"/>
    <s v="OFF-ST-10001097"/>
    <x v="1"/>
    <x v="4"/>
    <x v="740"/>
    <n v="501.81000000000006"/>
    <n v="3"/>
    <x v="0"/>
    <n v="0"/>
  </r>
  <r>
    <n v="3849"/>
    <x v="1900"/>
    <x v="3"/>
    <x v="585"/>
    <d v="2014-09-24T00:00:00"/>
    <x v="2"/>
    <x v="32"/>
    <s v="Joel Eaton"/>
    <x v="0"/>
    <s v="United States"/>
    <s v="Fayetteville"/>
    <x v="36"/>
    <n v="72701"/>
    <s v="South"/>
    <s v="OFF-BI-10004318"/>
    <x v="1"/>
    <x v="8"/>
    <x v="1574"/>
    <n v="691.96"/>
    <n v="4"/>
    <x v="0"/>
    <n v="318.30160000000001"/>
  </r>
  <r>
    <n v="3850"/>
    <x v="1900"/>
    <x v="3"/>
    <x v="585"/>
    <d v="2014-09-24T00:00:00"/>
    <x v="2"/>
    <x v="32"/>
    <s v="Joel Eaton"/>
    <x v="0"/>
    <s v="United States"/>
    <s v="Fayetteville"/>
    <x v="36"/>
    <n v="72701"/>
    <s v="South"/>
    <s v="TEC-AC-10004633"/>
    <x v="2"/>
    <x v="11"/>
    <x v="60"/>
    <n v="34.950000000000003"/>
    <n v="5"/>
    <x v="0"/>
    <n v="15.378000000000004"/>
  </r>
  <r>
    <n v="3851"/>
    <x v="1901"/>
    <x v="1"/>
    <x v="784"/>
    <d v="2012-12-09T00:00:00"/>
    <x v="1"/>
    <x v="99"/>
    <s v="Michael Stewart"/>
    <x v="1"/>
    <s v="United States"/>
    <s v="Springfield"/>
    <x v="25"/>
    <n v="65807"/>
    <s v="Central"/>
    <s v="OFF-PA-10001970"/>
    <x v="1"/>
    <x v="10"/>
    <x v="311"/>
    <n v="85.96"/>
    <n v="7"/>
    <x v="0"/>
    <n v="40.401199999999996"/>
  </r>
  <r>
    <n v="3852"/>
    <x v="1902"/>
    <x v="1"/>
    <x v="481"/>
    <d v="2012-09-21T00:00:00"/>
    <x v="3"/>
    <x v="723"/>
    <s v="Duane Huffman"/>
    <x v="2"/>
    <s v="United States"/>
    <s v="Quincy"/>
    <x v="31"/>
    <n v="2169"/>
    <s v="East"/>
    <s v="FUR-FU-10004006"/>
    <x v="0"/>
    <x v="5"/>
    <x v="101"/>
    <n v="85.3"/>
    <n v="2"/>
    <x v="0"/>
    <n v="14.500999999999991"/>
  </r>
  <r>
    <n v="3853"/>
    <x v="1903"/>
    <x v="3"/>
    <x v="200"/>
    <d v="2014-11-30T00:00:00"/>
    <x v="2"/>
    <x v="150"/>
    <s v="Guy Thornton"/>
    <x v="0"/>
    <s v="United States"/>
    <s v="Rockford"/>
    <x v="10"/>
    <n v="61107"/>
    <s v="Central"/>
    <s v="OFF-BI-10001524"/>
    <x v="1"/>
    <x v="8"/>
    <x v="298"/>
    <n v="33.567999999999991"/>
    <n v="8"/>
    <x v="3"/>
    <n v="-53.708800000000025"/>
  </r>
  <r>
    <n v="3854"/>
    <x v="1904"/>
    <x v="3"/>
    <x v="921"/>
    <d v="2014-06-11T00:00:00"/>
    <x v="1"/>
    <x v="689"/>
    <s v="Gary Hansen"/>
    <x v="2"/>
    <s v="United States"/>
    <s v="San Francisco"/>
    <x v="1"/>
    <n v="94122"/>
    <s v="West"/>
    <s v="FUR-FU-10004164"/>
    <x v="0"/>
    <x v="5"/>
    <x v="1575"/>
    <n v="4.95"/>
    <n v="1"/>
    <x v="0"/>
    <n v="2.1780000000000004"/>
  </r>
  <r>
    <n v="3855"/>
    <x v="1904"/>
    <x v="3"/>
    <x v="921"/>
    <d v="2014-06-11T00:00:00"/>
    <x v="1"/>
    <x v="689"/>
    <s v="Gary Hansen"/>
    <x v="2"/>
    <s v="United States"/>
    <s v="San Francisco"/>
    <x v="1"/>
    <n v="94122"/>
    <s v="West"/>
    <s v="OFF-ST-10002957"/>
    <x v="1"/>
    <x v="4"/>
    <x v="1483"/>
    <n v="26.400000000000002"/>
    <n v="5"/>
    <x v="0"/>
    <n v="0"/>
  </r>
  <r>
    <n v="3856"/>
    <x v="1905"/>
    <x v="3"/>
    <x v="436"/>
    <d v="2014-10-29T00:00:00"/>
    <x v="0"/>
    <x v="661"/>
    <s v="Darrin Martin"/>
    <x v="0"/>
    <s v="United States"/>
    <s v="San Antonio"/>
    <x v="5"/>
    <n v="78207"/>
    <s v="Central"/>
    <s v="OFF-BI-10004364"/>
    <x v="1"/>
    <x v="8"/>
    <x v="302"/>
    <n v="3.5639999999999992"/>
    <n v="3"/>
    <x v="3"/>
    <n v="-6.2370000000000019"/>
  </r>
  <r>
    <n v="3857"/>
    <x v="1905"/>
    <x v="3"/>
    <x v="436"/>
    <d v="2014-10-29T00:00:00"/>
    <x v="0"/>
    <x v="661"/>
    <s v="Darrin Martin"/>
    <x v="0"/>
    <s v="United States"/>
    <s v="San Antonio"/>
    <x v="5"/>
    <n v="78207"/>
    <s v="Central"/>
    <s v="TEC-PH-10002824"/>
    <x v="2"/>
    <x v="7"/>
    <x v="1142"/>
    <n v="823.96000000000015"/>
    <n v="5"/>
    <x v="2"/>
    <n v="51.497499999999974"/>
  </r>
  <r>
    <n v="3858"/>
    <x v="1905"/>
    <x v="3"/>
    <x v="436"/>
    <d v="2014-10-29T00:00:00"/>
    <x v="0"/>
    <x v="661"/>
    <s v="Darrin Martin"/>
    <x v="0"/>
    <s v="United States"/>
    <s v="San Antonio"/>
    <x v="5"/>
    <n v="78207"/>
    <s v="Central"/>
    <s v="OFF-AR-10000634"/>
    <x v="1"/>
    <x v="6"/>
    <x v="988"/>
    <n v="10.272000000000002"/>
    <n v="3"/>
    <x v="2"/>
    <n v="0.89880000000000004"/>
  </r>
  <r>
    <n v="3859"/>
    <x v="1906"/>
    <x v="2"/>
    <x v="414"/>
    <d v="2011-12-20T00:00:00"/>
    <x v="3"/>
    <x v="646"/>
    <s v="Toby Carlisle"/>
    <x v="0"/>
    <s v="United States"/>
    <s v="Thornton"/>
    <x v="22"/>
    <n v="80229"/>
    <s v="West"/>
    <s v="TEC-AC-10001539"/>
    <x v="2"/>
    <x v="11"/>
    <x v="1576"/>
    <n v="447.94399999999996"/>
    <n v="7"/>
    <x v="2"/>
    <n v="89.588799999999992"/>
  </r>
  <r>
    <n v="3860"/>
    <x v="1907"/>
    <x v="3"/>
    <x v="922"/>
    <d v="2014-02-23T00:00:00"/>
    <x v="1"/>
    <x v="451"/>
    <s v="Julie Kriz"/>
    <x v="2"/>
    <s v="United States"/>
    <s v="Chicago"/>
    <x v="10"/>
    <n v="60653"/>
    <s v="Central"/>
    <s v="FUR-TA-10001932"/>
    <x v="0"/>
    <x v="3"/>
    <x v="840"/>
    <n v="480.96"/>
    <n v="3"/>
    <x v="5"/>
    <n v="-269.33760000000001"/>
  </r>
  <r>
    <n v="3861"/>
    <x v="1907"/>
    <x v="3"/>
    <x v="922"/>
    <d v="2014-02-23T00:00:00"/>
    <x v="1"/>
    <x v="451"/>
    <s v="Julie Kriz"/>
    <x v="2"/>
    <s v="United States"/>
    <s v="Chicago"/>
    <x v="10"/>
    <n v="60653"/>
    <s v="Central"/>
    <s v="TEC-PH-10002789"/>
    <x v="2"/>
    <x v="7"/>
    <x v="1577"/>
    <n v="124.79200000000002"/>
    <n v="1"/>
    <x v="2"/>
    <n v="10.919299999999996"/>
  </r>
  <r>
    <n v="3862"/>
    <x v="1908"/>
    <x v="2"/>
    <x v="523"/>
    <d v="2011-05-10T00:00:00"/>
    <x v="1"/>
    <x v="720"/>
    <s v="Nathan Cano"/>
    <x v="0"/>
    <s v="United States"/>
    <s v="Yonkers"/>
    <x v="15"/>
    <n v="10701"/>
    <s v="East"/>
    <s v="OFF-BI-10004828"/>
    <x v="1"/>
    <x v="8"/>
    <x v="1578"/>
    <n v="40.176000000000002"/>
    <n v="3"/>
    <x v="2"/>
    <n v="14.563799999999997"/>
  </r>
  <r>
    <n v="3863"/>
    <x v="1908"/>
    <x v="2"/>
    <x v="523"/>
    <d v="2011-05-10T00:00:00"/>
    <x v="1"/>
    <x v="720"/>
    <s v="Nathan Cano"/>
    <x v="0"/>
    <s v="United States"/>
    <s v="Yonkers"/>
    <x v="15"/>
    <n v="10701"/>
    <s v="East"/>
    <s v="OFF-BI-10003981"/>
    <x v="1"/>
    <x v="8"/>
    <x v="109"/>
    <n v="10.896000000000001"/>
    <n v="3"/>
    <x v="2"/>
    <n v="3.9497999999999998"/>
  </r>
  <r>
    <n v="3864"/>
    <x v="1909"/>
    <x v="3"/>
    <x v="161"/>
    <d v="2014-10-20T00:00:00"/>
    <x v="0"/>
    <x v="195"/>
    <s v="Astrea Jones"/>
    <x v="0"/>
    <s v="United States"/>
    <s v="San Diego"/>
    <x v="1"/>
    <n v="92037"/>
    <s v="West"/>
    <s v="OFF-AR-10001770"/>
    <x v="1"/>
    <x v="6"/>
    <x v="1579"/>
    <n v="10.64"/>
    <n v="4"/>
    <x v="0"/>
    <n v="2.7664"/>
  </r>
  <r>
    <n v="3865"/>
    <x v="1910"/>
    <x v="1"/>
    <x v="109"/>
    <d v="2012-12-03T00:00:00"/>
    <x v="1"/>
    <x v="62"/>
    <s v="Lena Creighton"/>
    <x v="0"/>
    <s v="United States"/>
    <s v="Champaign"/>
    <x v="10"/>
    <n v="61821"/>
    <s v="Central"/>
    <s v="FUR-FU-10004904"/>
    <x v="0"/>
    <x v="5"/>
    <x v="1580"/>
    <n v="151.96"/>
    <n v="5"/>
    <x v="7"/>
    <n v="-182.35200000000003"/>
  </r>
  <r>
    <n v="3866"/>
    <x v="1911"/>
    <x v="2"/>
    <x v="923"/>
    <d v="2011-07-29T00:00:00"/>
    <x v="0"/>
    <x v="543"/>
    <s v="Giulietta Weimer"/>
    <x v="0"/>
    <s v="United States"/>
    <s v="San Francisco"/>
    <x v="1"/>
    <n v="94122"/>
    <s v="West"/>
    <s v="TEC-AC-10002842"/>
    <x v="2"/>
    <x v="11"/>
    <x v="1176"/>
    <n v="238"/>
    <n v="2"/>
    <x v="0"/>
    <n v="38.080000000000013"/>
  </r>
  <r>
    <n v="3867"/>
    <x v="1912"/>
    <x v="3"/>
    <x v="756"/>
    <d v="2014-04-26T00:00:00"/>
    <x v="0"/>
    <x v="253"/>
    <s v="Sean Christensen"/>
    <x v="0"/>
    <s v="United States"/>
    <s v="Lawrence"/>
    <x v="14"/>
    <n v="46226"/>
    <s v="Central"/>
    <s v="TEC-AC-10003590"/>
    <x v="2"/>
    <x v="11"/>
    <x v="1093"/>
    <n v="155.34"/>
    <n v="6"/>
    <x v="0"/>
    <n v="55.922399999999996"/>
  </r>
  <r>
    <n v="3868"/>
    <x v="1913"/>
    <x v="1"/>
    <x v="924"/>
    <d v="2012-10-27T00:00:00"/>
    <x v="0"/>
    <x v="282"/>
    <s v="Jay Fein"/>
    <x v="0"/>
    <s v="United States"/>
    <s v="San Diego"/>
    <x v="1"/>
    <n v="92105"/>
    <s v="West"/>
    <s v="TEC-AC-10000710"/>
    <x v="2"/>
    <x v="11"/>
    <x v="672"/>
    <n v="148.32"/>
    <n v="9"/>
    <x v="0"/>
    <n v="63.777600000000007"/>
  </r>
  <r>
    <n v="3869"/>
    <x v="1913"/>
    <x v="1"/>
    <x v="924"/>
    <d v="2012-10-27T00:00:00"/>
    <x v="0"/>
    <x v="282"/>
    <s v="Jay Fein"/>
    <x v="0"/>
    <s v="United States"/>
    <s v="San Diego"/>
    <x v="1"/>
    <n v="92105"/>
    <s v="West"/>
    <s v="FUR-CH-10004495"/>
    <x v="0"/>
    <x v="1"/>
    <x v="1475"/>
    <n v="240.78400000000002"/>
    <n v="1"/>
    <x v="2"/>
    <n v="27.088199999999965"/>
  </r>
  <r>
    <n v="3870"/>
    <x v="1913"/>
    <x v="1"/>
    <x v="924"/>
    <d v="2012-10-27T00:00:00"/>
    <x v="0"/>
    <x v="282"/>
    <s v="Jay Fein"/>
    <x v="0"/>
    <s v="United States"/>
    <s v="San Diego"/>
    <x v="1"/>
    <n v="92105"/>
    <s v="West"/>
    <s v="FUR-CH-10004540"/>
    <x v="0"/>
    <x v="1"/>
    <x v="862"/>
    <n v="191.96800000000002"/>
    <n v="7"/>
    <x v="2"/>
    <n v="16.797200000000004"/>
  </r>
  <r>
    <n v="3871"/>
    <x v="1913"/>
    <x v="1"/>
    <x v="924"/>
    <d v="2012-10-27T00:00:00"/>
    <x v="0"/>
    <x v="282"/>
    <s v="Jay Fein"/>
    <x v="0"/>
    <s v="United States"/>
    <s v="San Diego"/>
    <x v="1"/>
    <n v="92105"/>
    <s v="West"/>
    <s v="OFF-PA-10004971"/>
    <x v="1"/>
    <x v="10"/>
    <x v="604"/>
    <n v="11.56"/>
    <n v="2"/>
    <x v="0"/>
    <n v="5.6644000000000005"/>
  </r>
  <r>
    <n v="3872"/>
    <x v="1913"/>
    <x v="1"/>
    <x v="924"/>
    <d v="2012-10-27T00:00:00"/>
    <x v="0"/>
    <x v="282"/>
    <s v="Jay Fein"/>
    <x v="0"/>
    <s v="United States"/>
    <s v="San Diego"/>
    <x v="1"/>
    <n v="92105"/>
    <s v="West"/>
    <s v="OFF-EN-10002600"/>
    <x v="1"/>
    <x v="12"/>
    <x v="111"/>
    <n v="11.8"/>
    <n v="4"/>
    <x v="0"/>
    <n v="5.6639999999999997"/>
  </r>
  <r>
    <n v="3873"/>
    <x v="1913"/>
    <x v="1"/>
    <x v="924"/>
    <d v="2012-10-27T00:00:00"/>
    <x v="0"/>
    <x v="282"/>
    <s v="Jay Fein"/>
    <x v="0"/>
    <s v="United States"/>
    <s v="San Diego"/>
    <x v="1"/>
    <n v="92105"/>
    <s v="West"/>
    <s v="FUR-CH-10001854"/>
    <x v="0"/>
    <x v="1"/>
    <x v="1110"/>
    <n v="842.35200000000009"/>
    <n v="3"/>
    <x v="2"/>
    <n v="42.117600000000039"/>
  </r>
  <r>
    <n v="3874"/>
    <x v="1914"/>
    <x v="0"/>
    <x v="64"/>
    <d v="2013-09-08T00:00:00"/>
    <x v="0"/>
    <x v="661"/>
    <s v="Darrin Martin"/>
    <x v="0"/>
    <s v="United States"/>
    <s v="Johnson City"/>
    <x v="18"/>
    <n v="37604"/>
    <s v="South"/>
    <s v="OFF-EN-10001099"/>
    <x v="1"/>
    <x v="12"/>
    <x v="33"/>
    <n v="23.472000000000001"/>
    <n v="3"/>
    <x v="2"/>
    <n v="7.6283999999999974"/>
  </r>
  <r>
    <n v="3875"/>
    <x v="1914"/>
    <x v="0"/>
    <x v="64"/>
    <d v="2013-09-08T00:00:00"/>
    <x v="0"/>
    <x v="661"/>
    <s v="Darrin Martin"/>
    <x v="0"/>
    <s v="United States"/>
    <s v="Johnson City"/>
    <x v="18"/>
    <n v="37604"/>
    <s v="South"/>
    <s v="OFF-BI-10001597"/>
    <x v="1"/>
    <x v="8"/>
    <x v="790"/>
    <n v="86.058000000000007"/>
    <n v="7"/>
    <x v="6"/>
    <n v="-63.109199999999987"/>
  </r>
  <r>
    <n v="3876"/>
    <x v="1914"/>
    <x v="0"/>
    <x v="64"/>
    <d v="2013-09-08T00:00:00"/>
    <x v="0"/>
    <x v="661"/>
    <s v="Darrin Martin"/>
    <x v="0"/>
    <s v="United States"/>
    <s v="Johnson City"/>
    <x v="18"/>
    <n v="37604"/>
    <s v="South"/>
    <s v="TEC-PH-10002660"/>
    <x v="2"/>
    <x v="7"/>
    <x v="697"/>
    <n v="108.78399999999999"/>
    <n v="2"/>
    <x v="2"/>
    <n v="6.7990000000000066"/>
  </r>
  <r>
    <n v="3877"/>
    <x v="1914"/>
    <x v="0"/>
    <x v="64"/>
    <d v="2013-09-08T00:00:00"/>
    <x v="0"/>
    <x v="661"/>
    <s v="Darrin Martin"/>
    <x v="0"/>
    <s v="United States"/>
    <s v="Johnson City"/>
    <x v="18"/>
    <n v="37604"/>
    <s v="South"/>
    <s v="OFF-PA-10000327"/>
    <x v="1"/>
    <x v="10"/>
    <x v="1428"/>
    <n v="10.272000000000002"/>
    <n v="3"/>
    <x v="2"/>
    <n v="3.2099999999999982"/>
  </r>
  <r>
    <n v="3878"/>
    <x v="1915"/>
    <x v="0"/>
    <x v="99"/>
    <d v="2013-11-03T00:00:00"/>
    <x v="1"/>
    <x v="212"/>
    <s v="Emily Phan"/>
    <x v="0"/>
    <s v="United States"/>
    <s v="Tampa"/>
    <x v="2"/>
    <n v="33614"/>
    <s v="South"/>
    <s v="OFF-BI-10001191"/>
    <x v="1"/>
    <x v="8"/>
    <x v="970"/>
    <n v="38.190000000000012"/>
    <n v="5"/>
    <x v="6"/>
    <n v="-26.732999999999997"/>
  </r>
  <r>
    <n v="3879"/>
    <x v="1916"/>
    <x v="2"/>
    <x v="267"/>
    <d v="2011-04-07T00:00:00"/>
    <x v="2"/>
    <x v="189"/>
    <s v="John Grady"/>
    <x v="1"/>
    <s v="United States"/>
    <s v="Decatur"/>
    <x v="10"/>
    <n v="62521"/>
    <s v="Central"/>
    <s v="OFF-ST-10003455"/>
    <x v="1"/>
    <x v="4"/>
    <x v="169"/>
    <n v="49.632000000000005"/>
    <n v="4"/>
    <x v="2"/>
    <n v="3.7224000000000004"/>
  </r>
  <r>
    <n v="3880"/>
    <x v="1916"/>
    <x v="2"/>
    <x v="267"/>
    <d v="2011-04-07T00:00:00"/>
    <x v="2"/>
    <x v="189"/>
    <s v="John Grady"/>
    <x v="1"/>
    <s v="United States"/>
    <s v="Decatur"/>
    <x v="10"/>
    <n v="62521"/>
    <s v="Central"/>
    <s v="OFF-ST-10001031"/>
    <x v="1"/>
    <x v="4"/>
    <x v="1551"/>
    <n v="52.096000000000004"/>
    <n v="4"/>
    <x v="2"/>
    <n v="3.9072000000000031"/>
  </r>
  <r>
    <n v="3881"/>
    <x v="1917"/>
    <x v="1"/>
    <x v="925"/>
    <d v="2012-06-20T00:00:00"/>
    <x v="1"/>
    <x v="724"/>
    <s v="Peter Fuller"/>
    <x v="0"/>
    <s v="United States"/>
    <s v="Gilbert"/>
    <x v="16"/>
    <n v="85234"/>
    <s v="West"/>
    <s v="OFF-PA-10002245"/>
    <x v="1"/>
    <x v="10"/>
    <x v="1334"/>
    <n v="9.5680000000000014"/>
    <n v="2"/>
    <x v="2"/>
    <n v="2.9899999999999993"/>
  </r>
  <r>
    <n v="3882"/>
    <x v="1917"/>
    <x v="1"/>
    <x v="925"/>
    <d v="2012-06-20T00:00:00"/>
    <x v="1"/>
    <x v="724"/>
    <s v="Peter Fuller"/>
    <x v="0"/>
    <s v="United States"/>
    <s v="Gilbert"/>
    <x v="16"/>
    <n v="85234"/>
    <s v="West"/>
    <s v="OFF-ST-10004804"/>
    <x v="1"/>
    <x v="4"/>
    <x v="230"/>
    <n v="82.367999999999995"/>
    <n v="2"/>
    <x v="2"/>
    <n v="-19.562399999999997"/>
  </r>
  <r>
    <n v="3883"/>
    <x v="1917"/>
    <x v="1"/>
    <x v="925"/>
    <d v="2012-06-20T00:00:00"/>
    <x v="1"/>
    <x v="724"/>
    <s v="Peter Fuller"/>
    <x v="0"/>
    <s v="United States"/>
    <s v="Gilbert"/>
    <x v="16"/>
    <n v="85234"/>
    <s v="West"/>
    <s v="FUR-FU-10004904"/>
    <x v="0"/>
    <x v="5"/>
    <x v="1580"/>
    <n v="364.70400000000006"/>
    <n v="6"/>
    <x v="2"/>
    <n v="-36.470400000000041"/>
  </r>
  <r>
    <n v="3884"/>
    <x v="1917"/>
    <x v="1"/>
    <x v="925"/>
    <d v="2012-06-20T00:00:00"/>
    <x v="1"/>
    <x v="724"/>
    <s v="Peter Fuller"/>
    <x v="0"/>
    <s v="United States"/>
    <s v="Gilbert"/>
    <x v="16"/>
    <n v="85234"/>
    <s v="West"/>
    <s v="FUR-FU-10002396"/>
    <x v="0"/>
    <x v="5"/>
    <x v="1581"/>
    <n v="40.256"/>
    <n v="4"/>
    <x v="2"/>
    <n v="11.070400000000003"/>
  </r>
  <r>
    <n v="3885"/>
    <x v="1918"/>
    <x v="2"/>
    <x v="260"/>
    <d v="2011-07-12T00:00:00"/>
    <x v="1"/>
    <x v="694"/>
    <s v="David Wiener"/>
    <x v="1"/>
    <s v="United States"/>
    <s v="Knoxville"/>
    <x v="18"/>
    <n v="37918"/>
    <s v="South"/>
    <s v="OFF-AR-10002833"/>
    <x v="1"/>
    <x v="6"/>
    <x v="6"/>
    <n v="4.3680000000000003"/>
    <n v="3"/>
    <x v="2"/>
    <n v="0.3822000000000001"/>
  </r>
  <r>
    <n v="3886"/>
    <x v="1919"/>
    <x v="3"/>
    <x v="926"/>
    <d v="2014-02-03T00:00:00"/>
    <x v="1"/>
    <x v="242"/>
    <s v="Clytie Kelty"/>
    <x v="0"/>
    <s v="United States"/>
    <s v="Chicago"/>
    <x v="10"/>
    <n v="60653"/>
    <s v="Central"/>
    <s v="OFF-BI-10001072"/>
    <x v="1"/>
    <x v="8"/>
    <x v="277"/>
    <n v="12.127999999999997"/>
    <n v="4"/>
    <x v="3"/>
    <n v="-20.617600000000003"/>
  </r>
  <r>
    <n v="3887"/>
    <x v="1920"/>
    <x v="0"/>
    <x v="840"/>
    <d v="2013-03-09T00:00:00"/>
    <x v="0"/>
    <x v="113"/>
    <s v="Craig Carreira"/>
    <x v="0"/>
    <s v="United States"/>
    <s v="Bloomington"/>
    <x v="14"/>
    <n v="47401"/>
    <s v="Central"/>
    <s v="TEC-PH-10003171"/>
    <x v="2"/>
    <x v="7"/>
    <x v="1495"/>
    <n v="134.85000000000002"/>
    <n v="3"/>
    <x v="0"/>
    <n v="37.757999999999996"/>
  </r>
  <r>
    <n v="3888"/>
    <x v="1921"/>
    <x v="2"/>
    <x v="270"/>
    <d v="2011-06-06T00:00:00"/>
    <x v="1"/>
    <x v="647"/>
    <s v="Stewart Visinsky"/>
    <x v="0"/>
    <s v="United States"/>
    <s v="Roswell"/>
    <x v="32"/>
    <n v="30076"/>
    <s v="South"/>
    <s v="OFF-AR-10004511"/>
    <x v="1"/>
    <x v="6"/>
    <x v="1228"/>
    <n v="8.56"/>
    <n v="2"/>
    <x v="0"/>
    <n v="2.6536"/>
  </r>
  <r>
    <n v="3889"/>
    <x v="1921"/>
    <x v="2"/>
    <x v="270"/>
    <d v="2011-06-06T00:00:00"/>
    <x v="1"/>
    <x v="647"/>
    <s v="Stewart Visinsky"/>
    <x v="0"/>
    <s v="United States"/>
    <s v="Roswell"/>
    <x v="32"/>
    <n v="30076"/>
    <s v="South"/>
    <s v="TEC-PH-10001425"/>
    <x v="2"/>
    <x v="7"/>
    <x v="511"/>
    <n v="239.96999999999997"/>
    <n v="3"/>
    <x v="0"/>
    <n v="67.191599999999994"/>
  </r>
  <r>
    <n v="3890"/>
    <x v="1921"/>
    <x v="2"/>
    <x v="270"/>
    <d v="2011-06-06T00:00:00"/>
    <x v="1"/>
    <x v="647"/>
    <s v="Stewart Visinsky"/>
    <x v="0"/>
    <s v="United States"/>
    <s v="Roswell"/>
    <x v="32"/>
    <n v="30076"/>
    <s v="South"/>
    <s v="OFF-ST-10001490"/>
    <x v="1"/>
    <x v="4"/>
    <x v="513"/>
    <n v="356.94"/>
    <n v="2"/>
    <x v="0"/>
    <n v="107.08199999999997"/>
  </r>
  <r>
    <n v="3891"/>
    <x v="1922"/>
    <x v="0"/>
    <x v="390"/>
    <d v="2013-12-01T00:00:00"/>
    <x v="1"/>
    <x v="133"/>
    <s v="Sung Pak"/>
    <x v="1"/>
    <s v="United States"/>
    <s v="Los Angeles"/>
    <x v="1"/>
    <n v="90036"/>
    <s v="West"/>
    <s v="TEC-AC-10003033"/>
    <x v="2"/>
    <x v="11"/>
    <x v="756"/>
    <n v="659.9"/>
    <n v="2"/>
    <x v="0"/>
    <n v="217.76699999999994"/>
  </r>
  <r>
    <n v="3892"/>
    <x v="1922"/>
    <x v="0"/>
    <x v="390"/>
    <d v="2013-12-01T00:00:00"/>
    <x v="1"/>
    <x v="133"/>
    <s v="Sung Pak"/>
    <x v="1"/>
    <s v="United States"/>
    <s v="Los Angeles"/>
    <x v="1"/>
    <n v="90036"/>
    <s v="West"/>
    <s v="FUR-CH-10001394"/>
    <x v="0"/>
    <x v="1"/>
    <x v="648"/>
    <n v="1684.7520000000002"/>
    <n v="6"/>
    <x v="2"/>
    <n v="210.59399999999977"/>
  </r>
  <r>
    <n v="3893"/>
    <x v="1922"/>
    <x v="0"/>
    <x v="390"/>
    <d v="2013-12-01T00:00:00"/>
    <x v="1"/>
    <x v="133"/>
    <s v="Sung Pak"/>
    <x v="1"/>
    <s v="United States"/>
    <s v="Los Angeles"/>
    <x v="1"/>
    <n v="90036"/>
    <s v="West"/>
    <s v="TEC-AC-10000420"/>
    <x v="2"/>
    <x v="11"/>
    <x v="1487"/>
    <n v="559.91999999999996"/>
    <n v="8"/>
    <x v="0"/>
    <n v="190.37279999999998"/>
  </r>
  <r>
    <n v="3894"/>
    <x v="1923"/>
    <x v="0"/>
    <x v="338"/>
    <d v="2013-11-15T00:00:00"/>
    <x v="1"/>
    <x v="474"/>
    <s v="Maxwell Schwartz"/>
    <x v="0"/>
    <s v="United States"/>
    <s v="Houston"/>
    <x v="5"/>
    <n v="77036"/>
    <s v="Central"/>
    <s v="TEC-AC-10004901"/>
    <x v="2"/>
    <x v="11"/>
    <x v="642"/>
    <n v="279.94400000000002"/>
    <n v="7"/>
    <x v="2"/>
    <n v="48.990200000000002"/>
  </r>
  <r>
    <n v="3895"/>
    <x v="1924"/>
    <x v="2"/>
    <x v="754"/>
    <d v="2011-11-28T00:00:00"/>
    <x v="1"/>
    <x v="679"/>
    <s v="Tony Chapman"/>
    <x v="2"/>
    <s v="United States"/>
    <s v="Bolingbrook"/>
    <x v="10"/>
    <n v="60440"/>
    <s v="Central"/>
    <s v="OFF-BI-10002571"/>
    <x v="1"/>
    <x v="8"/>
    <x v="1204"/>
    <n v="9.9799999999999969"/>
    <n v="5"/>
    <x v="3"/>
    <n v="-16.467000000000002"/>
  </r>
  <r>
    <n v="3896"/>
    <x v="1925"/>
    <x v="3"/>
    <x v="927"/>
    <d v="2014-05-06T00:00:00"/>
    <x v="1"/>
    <x v="319"/>
    <s v="Sanjit Jacobs"/>
    <x v="2"/>
    <s v="United States"/>
    <s v="Texarkana"/>
    <x v="36"/>
    <n v="71854"/>
    <s v="South"/>
    <s v="TEC-AC-10002331"/>
    <x v="2"/>
    <x v="11"/>
    <x v="1582"/>
    <n v="48.9"/>
    <n v="5"/>
    <x v="0"/>
    <n v="18.093"/>
  </r>
  <r>
    <n v="3897"/>
    <x v="1926"/>
    <x v="3"/>
    <x v="226"/>
    <d v="2014-12-13T00:00:00"/>
    <x v="1"/>
    <x v="103"/>
    <s v="David Smith"/>
    <x v="1"/>
    <s v="United States"/>
    <s v="San Antonio"/>
    <x v="5"/>
    <n v="78207"/>
    <s v="Central"/>
    <s v="OFF-FA-10000611"/>
    <x v="1"/>
    <x v="13"/>
    <x v="1065"/>
    <n v="3.5519999999999996"/>
    <n v="3"/>
    <x v="2"/>
    <n v="1.2431999999999999"/>
  </r>
  <r>
    <n v="3898"/>
    <x v="1926"/>
    <x v="3"/>
    <x v="226"/>
    <d v="2014-12-13T00:00:00"/>
    <x v="1"/>
    <x v="103"/>
    <s v="David Smith"/>
    <x v="1"/>
    <s v="United States"/>
    <s v="San Antonio"/>
    <x v="5"/>
    <n v="78207"/>
    <s v="Central"/>
    <s v="OFF-PA-10000304"/>
    <x v="1"/>
    <x v="10"/>
    <x v="88"/>
    <n v="15.552000000000003"/>
    <n v="3"/>
    <x v="2"/>
    <n v="5.4432"/>
  </r>
  <r>
    <n v="3899"/>
    <x v="1927"/>
    <x v="3"/>
    <x v="329"/>
    <d v="2014-12-05T00:00:00"/>
    <x v="1"/>
    <x v="561"/>
    <s v="Stuart Calhoun"/>
    <x v="0"/>
    <s v="United States"/>
    <s v="Edinburg"/>
    <x v="5"/>
    <n v="78539"/>
    <s v="Central"/>
    <s v="OFF-FA-10000611"/>
    <x v="1"/>
    <x v="13"/>
    <x v="1065"/>
    <n v="2.3679999999999999"/>
    <n v="2"/>
    <x v="2"/>
    <n v="0.82879999999999987"/>
  </r>
  <r>
    <n v="3900"/>
    <x v="1928"/>
    <x v="3"/>
    <x v="226"/>
    <d v="2014-12-10T00:00:00"/>
    <x v="2"/>
    <x v="129"/>
    <s v="Shahid Hopkins"/>
    <x v="0"/>
    <s v="United States"/>
    <s v="Toledo"/>
    <x v="24"/>
    <n v="43615"/>
    <s v="East"/>
    <s v="TEC-AC-10002567"/>
    <x v="2"/>
    <x v="11"/>
    <x v="423"/>
    <n v="127.98399999999999"/>
    <n v="2"/>
    <x v="2"/>
    <n v="25.596799999999998"/>
  </r>
  <r>
    <n v="3901"/>
    <x v="1929"/>
    <x v="1"/>
    <x v="928"/>
    <d v="2012-01-08T00:00:00"/>
    <x v="1"/>
    <x v="245"/>
    <s v="Sylvia Foulston"/>
    <x v="1"/>
    <s v="United States"/>
    <s v="Baytown"/>
    <x v="5"/>
    <n v="77520"/>
    <s v="Central"/>
    <s v="OFF-PA-10001937"/>
    <x v="1"/>
    <x v="10"/>
    <x v="286"/>
    <n v="10.368000000000002"/>
    <n v="2"/>
    <x v="2"/>
    <n v="3.6288"/>
  </r>
  <r>
    <n v="3902"/>
    <x v="1930"/>
    <x v="1"/>
    <x v="717"/>
    <d v="2012-11-20T00:00:00"/>
    <x v="1"/>
    <x v="67"/>
    <s v="Maureen Gastineau"/>
    <x v="2"/>
    <s v="United States"/>
    <s v="Philadelphia"/>
    <x v="9"/>
    <n v="19143"/>
    <s v="East"/>
    <s v="TEC-AC-10001090"/>
    <x v="2"/>
    <x v="11"/>
    <x v="1583"/>
    <n v="47.984000000000002"/>
    <n v="2"/>
    <x v="2"/>
    <n v="-1.199600000000002"/>
  </r>
  <r>
    <n v="3903"/>
    <x v="1931"/>
    <x v="1"/>
    <x v="653"/>
    <d v="2012-10-07T00:00:00"/>
    <x v="0"/>
    <x v="37"/>
    <s v="Christopher Schild"/>
    <x v="2"/>
    <s v="United States"/>
    <s v="Los Angeles"/>
    <x v="1"/>
    <n v="90045"/>
    <s v="West"/>
    <s v="OFF-ST-10000943"/>
    <x v="1"/>
    <x v="4"/>
    <x v="1195"/>
    <n v="270.33999999999997"/>
    <n v="14"/>
    <x v="0"/>
    <n v="75.6952"/>
  </r>
  <r>
    <n v="3904"/>
    <x v="1932"/>
    <x v="1"/>
    <x v="57"/>
    <d v="2012-04-10T00:00:00"/>
    <x v="1"/>
    <x v="725"/>
    <s v="Valerie Takahito"/>
    <x v="2"/>
    <s v="United States"/>
    <s v="Philadelphia"/>
    <x v="9"/>
    <n v="19143"/>
    <s v="East"/>
    <s v="OFF-AP-10004036"/>
    <x v="1"/>
    <x v="9"/>
    <x v="1273"/>
    <n v="98.111999999999995"/>
    <n v="7"/>
    <x v="2"/>
    <n v="18.396000000000001"/>
  </r>
  <r>
    <n v="3905"/>
    <x v="1932"/>
    <x v="1"/>
    <x v="57"/>
    <d v="2012-04-10T00:00:00"/>
    <x v="1"/>
    <x v="725"/>
    <s v="Valerie Takahito"/>
    <x v="2"/>
    <s v="United States"/>
    <s v="Philadelphia"/>
    <x v="9"/>
    <n v="19143"/>
    <s v="East"/>
    <s v="OFF-ST-10003816"/>
    <x v="1"/>
    <x v="4"/>
    <x v="710"/>
    <n v="563.80799999999999"/>
    <n v="4"/>
    <x v="2"/>
    <n v="21.142799999999966"/>
  </r>
  <r>
    <n v="3906"/>
    <x v="1932"/>
    <x v="1"/>
    <x v="57"/>
    <d v="2012-04-10T00:00:00"/>
    <x v="1"/>
    <x v="725"/>
    <s v="Valerie Takahito"/>
    <x v="2"/>
    <s v="United States"/>
    <s v="Philadelphia"/>
    <x v="9"/>
    <n v="19143"/>
    <s v="East"/>
    <s v="OFF-BI-10002072"/>
    <x v="1"/>
    <x v="8"/>
    <x v="830"/>
    <n v="10.428000000000001"/>
    <n v="4"/>
    <x v="6"/>
    <n v="-6.9519999999999982"/>
  </r>
  <r>
    <n v="3907"/>
    <x v="1932"/>
    <x v="1"/>
    <x v="57"/>
    <d v="2012-04-10T00:00:00"/>
    <x v="1"/>
    <x v="725"/>
    <s v="Valerie Takahito"/>
    <x v="2"/>
    <s v="United States"/>
    <s v="Philadelphia"/>
    <x v="9"/>
    <n v="19143"/>
    <s v="East"/>
    <s v="FUR-FU-10001468"/>
    <x v="0"/>
    <x v="5"/>
    <x v="1280"/>
    <n v="547.13599999999997"/>
    <n v="4"/>
    <x v="2"/>
    <n v="-68.392000000000053"/>
  </r>
  <r>
    <n v="3908"/>
    <x v="1932"/>
    <x v="1"/>
    <x v="57"/>
    <d v="2012-04-10T00:00:00"/>
    <x v="1"/>
    <x v="725"/>
    <s v="Valerie Takahito"/>
    <x v="2"/>
    <s v="United States"/>
    <s v="Philadelphia"/>
    <x v="9"/>
    <n v="19143"/>
    <s v="East"/>
    <s v="TEC-PH-10000347"/>
    <x v="2"/>
    <x v="7"/>
    <x v="495"/>
    <n v="14.850000000000001"/>
    <n v="5"/>
    <x v="10"/>
    <n v="-3.2175000000000002"/>
  </r>
  <r>
    <n v="3909"/>
    <x v="1932"/>
    <x v="1"/>
    <x v="57"/>
    <d v="2012-04-10T00:00:00"/>
    <x v="1"/>
    <x v="725"/>
    <s v="Valerie Takahito"/>
    <x v="2"/>
    <s v="United States"/>
    <s v="Philadelphia"/>
    <x v="9"/>
    <n v="19143"/>
    <s v="East"/>
    <s v="TEC-PH-10002844"/>
    <x v="2"/>
    <x v="7"/>
    <x v="104"/>
    <n v="41.988"/>
    <n v="2"/>
    <x v="10"/>
    <n v="-9.7972000000000037"/>
  </r>
  <r>
    <n v="3910"/>
    <x v="1932"/>
    <x v="1"/>
    <x v="57"/>
    <d v="2012-04-10T00:00:00"/>
    <x v="1"/>
    <x v="725"/>
    <s v="Valerie Takahito"/>
    <x v="2"/>
    <s v="United States"/>
    <s v="Philadelphia"/>
    <x v="9"/>
    <n v="19143"/>
    <s v="East"/>
    <s v="FUR-FU-10001037"/>
    <x v="0"/>
    <x v="5"/>
    <x v="1160"/>
    <n v="7.5840000000000005"/>
    <n v="1"/>
    <x v="2"/>
    <n v="2.37"/>
  </r>
  <r>
    <n v="3911"/>
    <x v="1932"/>
    <x v="1"/>
    <x v="57"/>
    <d v="2012-04-10T00:00:00"/>
    <x v="1"/>
    <x v="725"/>
    <s v="Valerie Takahito"/>
    <x v="2"/>
    <s v="United States"/>
    <s v="Philadelphia"/>
    <x v="9"/>
    <n v="19143"/>
    <s v="East"/>
    <s v="FUR-BO-10004218"/>
    <x v="0"/>
    <x v="0"/>
    <x v="1584"/>
    <n v="352.45"/>
    <n v="5"/>
    <x v="5"/>
    <n v="-211.47"/>
  </r>
  <r>
    <n v="3912"/>
    <x v="1933"/>
    <x v="3"/>
    <x v="929"/>
    <d v="2014-06-07T00:00:00"/>
    <x v="2"/>
    <x v="455"/>
    <s v="Adrian Barton"/>
    <x v="0"/>
    <s v="United States"/>
    <s v="Pearland"/>
    <x v="5"/>
    <n v="77581"/>
    <s v="Central"/>
    <s v="TEC-PH-10001619"/>
    <x v="2"/>
    <x v="7"/>
    <x v="1585"/>
    <n v="470.37600000000009"/>
    <n v="3"/>
    <x v="2"/>
    <n v="52.917299999999955"/>
  </r>
  <r>
    <n v="3913"/>
    <x v="1934"/>
    <x v="3"/>
    <x v="65"/>
    <d v="2014-09-26T00:00:00"/>
    <x v="1"/>
    <x v="152"/>
    <s v="Muhammed MacIntyre"/>
    <x v="1"/>
    <s v="United States"/>
    <s v="New York City"/>
    <x v="15"/>
    <n v="10035"/>
    <s v="East"/>
    <s v="OFF-PA-10001639"/>
    <x v="1"/>
    <x v="10"/>
    <x v="972"/>
    <n v="19.440000000000001"/>
    <n v="3"/>
    <x v="0"/>
    <n v="9.3312000000000008"/>
  </r>
  <r>
    <n v="3914"/>
    <x v="1934"/>
    <x v="3"/>
    <x v="65"/>
    <d v="2014-09-26T00:00:00"/>
    <x v="1"/>
    <x v="152"/>
    <s v="Muhammed MacIntyre"/>
    <x v="1"/>
    <s v="United States"/>
    <s v="New York City"/>
    <x v="15"/>
    <n v="10035"/>
    <s v="East"/>
    <s v="FUR-FU-10002268"/>
    <x v="0"/>
    <x v="5"/>
    <x v="860"/>
    <n v="9.82"/>
    <n v="2"/>
    <x v="0"/>
    <n v="3.2405999999999997"/>
  </r>
  <r>
    <n v="3915"/>
    <x v="1935"/>
    <x v="3"/>
    <x v="930"/>
    <d v="2014-07-24T00:00:00"/>
    <x v="1"/>
    <x v="586"/>
    <s v="Maris LaWare"/>
    <x v="0"/>
    <s v="United States"/>
    <s v="Phoenix"/>
    <x v="16"/>
    <n v="85023"/>
    <s v="West"/>
    <s v="FUR-TA-10001932"/>
    <x v="0"/>
    <x v="3"/>
    <x v="840"/>
    <n v="801.59999999999991"/>
    <n v="5"/>
    <x v="5"/>
    <n v="-448.89599999999996"/>
  </r>
  <r>
    <n v="3916"/>
    <x v="1935"/>
    <x v="3"/>
    <x v="930"/>
    <d v="2014-07-24T00:00:00"/>
    <x v="1"/>
    <x v="586"/>
    <s v="Maris LaWare"/>
    <x v="0"/>
    <s v="United States"/>
    <s v="Phoenix"/>
    <x v="16"/>
    <n v="85023"/>
    <s v="West"/>
    <s v="FUR-CH-10004218"/>
    <x v="0"/>
    <x v="1"/>
    <x v="38"/>
    <n v="161.56800000000001"/>
    <n v="2"/>
    <x v="2"/>
    <n v="10.098000000000006"/>
  </r>
  <r>
    <n v="3917"/>
    <x v="1935"/>
    <x v="3"/>
    <x v="930"/>
    <d v="2014-07-24T00:00:00"/>
    <x v="1"/>
    <x v="586"/>
    <s v="Maris LaWare"/>
    <x v="0"/>
    <s v="United States"/>
    <s v="Phoenix"/>
    <x v="16"/>
    <n v="85023"/>
    <s v="West"/>
    <s v="OFF-PA-10000246"/>
    <x v="1"/>
    <x v="10"/>
    <x v="1586"/>
    <n v="16.096"/>
    <n v="2"/>
    <x v="2"/>
    <n v="5.2312000000000003"/>
  </r>
  <r>
    <n v="3918"/>
    <x v="1935"/>
    <x v="3"/>
    <x v="930"/>
    <d v="2014-07-24T00:00:00"/>
    <x v="1"/>
    <x v="586"/>
    <s v="Maris LaWare"/>
    <x v="0"/>
    <s v="United States"/>
    <s v="Phoenix"/>
    <x v="16"/>
    <n v="85023"/>
    <s v="West"/>
    <s v="OFF-BI-10003350"/>
    <x v="1"/>
    <x v="8"/>
    <x v="834"/>
    <n v="7.6560000000000006"/>
    <n v="4"/>
    <x v="6"/>
    <n v="-6.1247999999999987"/>
  </r>
  <r>
    <n v="3919"/>
    <x v="1935"/>
    <x v="3"/>
    <x v="930"/>
    <d v="2014-07-24T00:00:00"/>
    <x v="1"/>
    <x v="586"/>
    <s v="Maris LaWare"/>
    <x v="0"/>
    <s v="United States"/>
    <s v="Phoenix"/>
    <x v="16"/>
    <n v="85023"/>
    <s v="West"/>
    <s v="FUR-CH-10000513"/>
    <x v="0"/>
    <x v="1"/>
    <x v="70"/>
    <n v="311.97600000000006"/>
    <n v="3"/>
    <x v="2"/>
    <n v="-42.89670000000001"/>
  </r>
  <r>
    <n v="3920"/>
    <x v="1936"/>
    <x v="1"/>
    <x v="494"/>
    <d v="2012-12-07T00:00:00"/>
    <x v="1"/>
    <x v="470"/>
    <s v="Keith Dawkins"/>
    <x v="1"/>
    <s v="United States"/>
    <s v="Chesapeake"/>
    <x v="17"/>
    <n v="23320"/>
    <s v="South"/>
    <s v="OFF-ST-10001321"/>
    <x v="1"/>
    <x v="4"/>
    <x v="416"/>
    <n v="61.68"/>
    <n v="4"/>
    <x v="0"/>
    <n v="16.653600000000004"/>
  </r>
  <r>
    <n v="3921"/>
    <x v="1936"/>
    <x v="1"/>
    <x v="494"/>
    <d v="2012-12-07T00:00:00"/>
    <x v="1"/>
    <x v="470"/>
    <s v="Keith Dawkins"/>
    <x v="1"/>
    <s v="United States"/>
    <s v="Chesapeake"/>
    <x v="17"/>
    <n v="23320"/>
    <s v="South"/>
    <s v="OFF-BI-10004233"/>
    <x v="1"/>
    <x v="8"/>
    <x v="1377"/>
    <n v="63.96"/>
    <n v="4"/>
    <x v="0"/>
    <n v="30.700800000000001"/>
  </r>
  <r>
    <n v="3922"/>
    <x v="1937"/>
    <x v="0"/>
    <x v="931"/>
    <d v="2013-07-03T00:00:00"/>
    <x v="0"/>
    <x v="288"/>
    <s v="Roland Fjeld"/>
    <x v="0"/>
    <s v="United States"/>
    <s v="Chicago"/>
    <x v="10"/>
    <n v="60610"/>
    <s v="Central"/>
    <s v="TEC-PH-10001299"/>
    <x v="2"/>
    <x v="7"/>
    <x v="1480"/>
    <n v="359.97600000000006"/>
    <n v="3"/>
    <x v="2"/>
    <n v="35.997600000000006"/>
  </r>
  <r>
    <n v="3923"/>
    <x v="1938"/>
    <x v="3"/>
    <x v="735"/>
    <d v="2014-09-02T00:00:00"/>
    <x v="1"/>
    <x v="253"/>
    <s v="Sean Christensen"/>
    <x v="0"/>
    <s v="United States"/>
    <s v="Chicago"/>
    <x v="10"/>
    <n v="60623"/>
    <s v="Central"/>
    <s v="OFF-PA-10002479"/>
    <x v="1"/>
    <x v="10"/>
    <x v="217"/>
    <n v="25.344000000000001"/>
    <n v="6"/>
    <x v="2"/>
    <n v="7.92"/>
  </r>
  <r>
    <n v="3924"/>
    <x v="1938"/>
    <x v="3"/>
    <x v="735"/>
    <d v="2014-09-02T00:00:00"/>
    <x v="1"/>
    <x v="253"/>
    <s v="Sean Christensen"/>
    <x v="0"/>
    <s v="United States"/>
    <s v="Chicago"/>
    <x v="10"/>
    <n v="60623"/>
    <s v="Central"/>
    <s v="OFF-PA-10001461"/>
    <x v="1"/>
    <x v="10"/>
    <x v="1587"/>
    <n v="26.720000000000002"/>
    <n v="5"/>
    <x v="2"/>
    <n v="9.3520000000000003"/>
  </r>
  <r>
    <n v="3925"/>
    <x v="1939"/>
    <x v="2"/>
    <x v="328"/>
    <d v="2011-09-21T00:00:00"/>
    <x v="1"/>
    <x v="202"/>
    <s v="Bradley Nguyen"/>
    <x v="0"/>
    <s v="United States"/>
    <s v="Seattle"/>
    <x v="4"/>
    <n v="98103"/>
    <s v="West"/>
    <s v="OFF-ST-10004963"/>
    <x v="1"/>
    <x v="4"/>
    <x v="460"/>
    <n v="30.28"/>
    <n v="2"/>
    <x v="0"/>
    <n v="1.2111999999999981"/>
  </r>
  <r>
    <n v="3926"/>
    <x v="1939"/>
    <x v="2"/>
    <x v="328"/>
    <d v="2011-09-21T00:00:00"/>
    <x v="1"/>
    <x v="202"/>
    <s v="Bradley Nguyen"/>
    <x v="0"/>
    <s v="United States"/>
    <s v="Seattle"/>
    <x v="4"/>
    <n v="98103"/>
    <s v="West"/>
    <s v="OFF-ST-10000943"/>
    <x v="1"/>
    <x v="4"/>
    <x v="1195"/>
    <n v="57.929999999999993"/>
    <n v="3"/>
    <x v="0"/>
    <n v="16.220400000000001"/>
  </r>
  <r>
    <n v="3927"/>
    <x v="1939"/>
    <x v="2"/>
    <x v="328"/>
    <d v="2011-09-21T00:00:00"/>
    <x v="1"/>
    <x v="202"/>
    <s v="Bradley Nguyen"/>
    <x v="0"/>
    <s v="United States"/>
    <s v="Seattle"/>
    <x v="4"/>
    <n v="98103"/>
    <s v="West"/>
    <s v="FUR-FU-10004671"/>
    <x v="0"/>
    <x v="5"/>
    <x v="1357"/>
    <n v="35.340000000000003"/>
    <n v="2"/>
    <x v="0"/>
    <n v="13.429200000000002"/>
  </r>
  <r>
    <n v="3928"/>
    <x v="1939"/>
    <x v="2"/>
    <x v="328"/>
    <d v="2011-09-21T00:00:00"/>
    <x v="1"/>
    <x v="202"/>
    <s v="Bradley Nguyen"/>
    <x v="0"/>
    <s v="United States"/>
    <s v="Seattle"/>
    <x v="4"/>
    <n v="98103"/>
    <s v="West"/>
    <s v="OFF-BI-10002735"/>
    <x v="1"/>
    <x v="8"/>
    <x v="141"/>
    <n v="137.24"/>
    <n v="5"/>
    <x v="2"/>
    <n v="46.3185"/>
  </r>
  <r>
    <n v="3929"/>
    <x v="1940"/>
    <x v="0"/>
    <x v="560"/>
    <d v="2013-03-18T00:00:00"/>
    <x v="2"/>
    <x v="365"/>
    <s v="John Stevenson"/>
    <x v="0"/>
    <s v="United States"/>
    <s v="Harlingen"/>
    <x v="5"/>
    <n v="78550"/>
    <s v="Central"/>
    <s v="FUR-BO-10004409"/>
    <x v="0"/>
    <x v="0"/>
    <x v="625"/>
    <n v="241.33199999999999"/>
    <n v="5"/>
    <x v="8"/>
    <n v="-14.195999999999998"/>
  </r>
  <r>
    <n v="3930"/>
    <x v="1940"/>
    <x v="0"/>
    <x v="560"/>
    <d v="2013-03-18T00:00:00"/>
    <x v="2"/>
    <x v="365"/>
    <s v="John Stevenson"/>
    <x v="0"/>
    <s v="United States"/>
    <s v="Harlingen"/>
    <x v="5"/>
    <n v="78550"/>
    <s v="Central"/>
    <s v="OFF-PA-10001934"/>
    <x v="1"/>
    <x v="10"/>
    <x v="543"/>
    <n v="5.1840000000000011"/>
    <n v="1"/>
    <x v="2"/>
    <n v="1.8792"/>
  </r>
  <r>
    <n v="3931"/>
    <x v="1940"/>
    <x v="0"/>
    <x v="560"/>
    <d v="2013-03-18T00:00:00"/>
    <x v="2"/>
    <x v="365"/>
    <s v="John Stevenson"/>
    <x v="0"/>
    <s v="United States"/>
    <s v="Harlingen"/>
    <x v="5"/>
    <n v="78550"/>
    <s v="Central"/>
    <s v="OFF-AR-10001044"/>
    <x v="1"/>
    <x v="6"/>
    <x v="1042"/>
    <n v="145.54400000000001"/>
    <n v="7"/>
    <x v="2"/>
    <n v="16.373699999999992"/>
  </r>
  <r>
    <n v="3932"/>
    <x v="1941"/>
    <x v="0"/>
    <x v="370"/>
    <d v="2013-09-03T00:00:00"/>
    <x v="1"/>
    <x v="500"/>
    <s v="Vivek Grady"/>
    <x v="1"/>
    <s v="United States"/>
    <s v="Philadelphia"/>
    <x v="9"/>
    <n v="19140"/>
    <s v="East"/>
    <s v="OFF-AR-10004165"/>
    <x v="1"/>
    <x v="6"/>
    <x v="1588"/>
    <n v="5.4719999999999995"/>
    <n v="3"/>
    <x v="2"/>
    <n v="1.6416000000000004"/>
  </r>
  <r>
    <n v="3933"/>
    <x v="1941"/>
    <x v="0"/>
    <x v="370"/>
    <d v="2013-09-03T00:00:00"/>
    <x v="1"/>
    <x v="500"/>
    <s v="Vivek Grady"/>
    <x v="1"/>
    <s v="United States"/>
    <s v="Philadelphia"/>
    <x v="9"/>
    <n v="19140"/>
    <s v="East"/>
    <s v="TEC-AC-10001109"/>
    <x v="2"/>
    <x v="11"/>
    <x v="998"/>
    <n v="47.984000000000002"/>
    <n v="2"/>
    <x v="2"/>
    <n v="13.195600000000001"/>
  </r>
  <r>
    <n v="3934"/>
    <x v="1942"/>
    <x v="3"/>
    <x v="264"/>
    <d v="2014-09-09T00:00:00"/>
    <x v="1"/>
    <x v="497"/>
    <s v="Anthony Witt"/>
    <x v="0"/>
    <s v="United States"/>
    <s v="Bakersfield"/>
    <x v="1"/>
    <n v="93309"/>
    <s v="West"/>
    <s v="OFF-AR-10001919"/>
    <x v="1"/>
    <x v="6"/>
    <x v="853"/>
    <n v="9.3999999999999986"/>
    <n v="5"/>
    <x v="0"/>
    <n v="2.7259999999999995"/>
  </r>
  <r>
    <n v="3935"/>
    <x v="1942"/>
    <x v="3"/>
    <x v="264"/>
    <d v="2014-09-09T00:00:00"/>
    <x v="1"/>
    <x v="497"/>
    <s v="Anthony Witt"/>
    <x v="0"/>
    <s v="United States"/>
    <s v="Bakersfield"/>
    <x v="1"/>
    <n v="93309"/>
    <s v="West"/>
    <s v="OFF-LA-10004544"/>
    <x v="1"/>
    <x v="2"/>
    <x v="197"/>
    <n v="74"/>
    <n v="5"/>
    <x v="0"/>
    <n v="37"/>
  </r>
  <r>
    <n v="3936"/>
    <x v="1942"/>
    <x v="3"/>
    <x v="264"/>
    <d v="2014-09-09T00:00:00"/>
    <x v="1"/>
    <x v="497"/>
    <s v="Anthony Witt"/>
    <x v="0"/>
    <s v="United States"/>
    <s v="Bakersfield"/>
    <x v="1"/>
    <n v="93309"/>
    <s v="West"/>
    <s v="TEC-PH-10003484"/>
    <x v="2"/>
    <x v="7"/>
    <x v="1530"/>
    <n v="201.584"/>
    <n v="2"/>
    <x v="2"/>
    <n v="12.599000000000004"/>
  </r>
  <r>
    <n v="3937"/>
    <x v="1943"/>
    <x v="1"/>
    <x v="382"/>
    <d v="2012-06-20T00:00:00"/>
    <x v="1"/>
    <x v="721"/>
    <s v="Lycoris Saunders"/>
    <x v="0"/>
    <s v="United States"/>
    <s v="Grand Prairie"/>
    <x v="5"/>
    <n v="75051"/>
    <s v="Central"/>
    <s v="OFF-EN-10001028"/>
    <x v="1"/>
    <x v="12"/>
    <x v="33"/>
    <n v="28.752000000000002"/>
    <n v="3"/>
    <x v="2"/>
    <n v="9.3443999999999985"/>
  </r>
  <r>
    <n v="3938"/>
    <x v="1943"/>
    <x v="1"/>
    <x v="382"/>
    <d v="2012-06-20T00:00:00"/>
    <x v="1"/>
    <x v="721"/>
    <s v="Lycoris Saunders"/>
    <x v="0"/>
    <s v="United States"/>
    <s v="Grand Prairie"/>
    <x v="5"/>
    <n v="75051"/>
    <s v="Central"/>
    <s v="OFF-PA-10004156"/>
    <x v="1"/>
    <x v="10"/>
    <x v="743"/>
    <n v="27.216000000000001"/>
    <n v="3"/>
    <x v="2"/>
    <n v="9.8657999999999983"/>
  </r>
  <r>
    <n v="3939"/>
    <x v="1943"/>
    <x v="1"/>
    <x v="382"/>
    <d v="2012-06-20T00:00:00"/>
    <x v="1"/>
    <x v="721"/>
    <s v="Lycoris Saunders"/>
    <x v="0"/>
    <s v="United States"/>
    <s v="Grand Prairie"/>
    <x v="5"/>
    <n v="75051"/>
    <s v="Central"/>
    <s v="FUR-CH-10001708"/>
    <x v="0"/>
    <x v="1"/>
    <x v="884"/>
    <n v="197.37199999999999"/>
    <n v="2"/>
    <x v="4"/>
    <n v="-25.376400000000018"/>
  </r>
  <r>
    <n v="3940"/>
    <x v="1944"/>
    <x v="0"/>
    <x v="107"/>
    <d v="2013-12-11T00:00:00"/>
    <x v="3"/>
    <x v="708"/>
    <s v="Mark Hamilton"/>
    <x v="0"/>
    <s v="United States"/>
    <s v="Greenwood"/>
    <x v="14"/>
    <n v="46142"/>
    <s v="Central"/>
    <s v="FUR-CH-10003379"/>
    <x v="0"/>
    <x v="1"/>
    <x v="459"/>
    <n v="1424.9"/>
    <n v="5"/>
    <x v="0"/>
    <n v="356.22500000000002"/>
  </r>
  <r>
    <n v="3941"/>
    <x v="1945"/>
    <x v="3"/>
    <x v="796"/>
    <d v="2014-05-24T00:00:00"/>
    <x v="1"/>
    <x v="358"/>
    <s v="Toby Swindell"/>
    <x v="0"/>
    <s v="United States"/>
    <s v="New York City"/>
    <x v="15"/>
    <n v="10024"/>
    <s v="East"/>
    <s v="FUR-FU-10002456"/>
    <x v="0"/>
    <x v="5"/>
    <x v="1009"/>
    <n v="14.56"/>
    <n v="2"/>
    <x v="0"/>
    <n v="6.2608000000000015"/>
  </r>
  <r>
    <n v="3942"/>
    <x v="1945"/>
    <x v="3"/>
    <x v="796"/>
    <d v="2014-05-24T00:00:00"/>
    <x v="1"/>
    <x v="358"/>
    <s v="Toby Swindell"/>
    <x v="0"/>
    <s v="United States"/>
    <s v="New York City"/>
    <x v="15"/>
    <n v="10024"/>
    <s v="East"/>
    <s v="OFF-BI-10000605"/>
    <x v="1"/>
    <x v="8"/>
    <x v="531"/>
    <n v="3.048"/>
    <n v="1"/>
    <x v="2"/>
    <n v="1.0286999999999997"/>
  </r>
  <r>
    <n v="3943"/>
    <x v="1946"/>
    <x v="3"/>
    <x v="837"/>
    <d v="2014-05-30T00:00:00"/>
    <x v="0"/>
    <x v="13"/>
    <s v="Eric Hoffmann"/>
    <x v="0"/>
    <s v="United States"/>
    <s v="Memphis"/>
    <x v="18"/>
    <n v="38109"/>
    <s v="South"/>
    <s v="OFF-PA-10001166"/>
    <x v="1"/>
    <x v="10"/>
    <x v="769"/>
    <n v="25.920000000000005"/>
    <n v="5"/>
    <x v="2"/>
    <n v="9.0719999999999992"/>
  </r>
  <r>
    <n v="3944"/>
    <x v="1947"/>
    <x v="0"/>
    <x v="661"/>
    <d v="2013-07-01T00:00:00"/>
    <x v="1"/>
    <x v="726"/>
    <s v="Maureen Gnade"/>
    <x v="0"/>
    <s v="United States"/>
    <s v="Buffalo"/>
    <x v="15"/>
    <n v="14215"/>
    <s v="East"/>
    <s v="OFF-SU-10000157"/>
    <x v="1"/>
    <x v="14"/>
    <x v="1399"/>
    <n v="835.17000000000007"/>
    <n v="7"/>
    <x v="0"/>
    <n v="16.703400000000016"/>
  </r>
  <r>
    <n v="3945"/>
    <x v="1948"/>
    <x v="0"/>
    <x v="458"/>
    <d v="2013-05-22T00:00:00"/>
    <x v="0"/>
    <x v="157"/>
    <s v="Denny Ordway"/>
    <x v="0"/>
    <s v="United States"/>
    <s v="Los Angeles"/>
    <x v="1"/>
    <n v="90036"/>
    <s v="West"/>
    <s v="OFF-PA-10004971"/>
    <x v="1"/>
    <x v="10"/>
    <x v="604"/>
    <n v="17.34"/>
    <n v="3"/>
    <x v="0"/>
    <n v="8.4966000000000008"/>
  </r>
  <r>
    <n v="3946"/>
    <x v="1949"/>
    <x v="3"/>
    <x v="551"/>
    <d v="2014-11-24T00:00:00"/>
    <x v="1"/>
    <x v="578"/>
    <s v="Art Ferguson"/>
    <x v="0"/>
    <s v="United States"/>
    <s v="Homestead"/>
    <x v="2"/>
    <n v="33030"/>
    <s v="South"/>
    <s v="OFF-PA-10001977"/>
    <x v="1"/>
    <x v="10"/>
    <x v="1464"/>
    <n v="44.384"/>
    <n v="1"/>
    <x v="2"/>
    <n v="15.534399999999998"/>
  </r>
  <r>
    <n v="3947"/>
    <x v="1949"/>
    <x v="3"/>
    <x v="551"/>
    <d v="2014-11-24T00:00:00"/>
    <x v="1"/>
    <x v="578"/>
    <s v="Art Ferguson"/>
    <x v="0"/>
    <s v="United States"/>
    <s v="Homestead"/>
    <x v="2"/>
    <n v="33030"/>
    <s v="South"/>
    <s v="OFF-SU-10001225"/>
    <x v="1"/>
    <x v="14"/>
    <x v="33"/>
    <n v="2.9440000000000004"/>
    <n v="1"/>
    <x v="2"/>
    <n v="-0.66240000000000021"/>
  </r>
  <r>
    <n v="3948"/>
    <x v="1950"/>
    <x v="0"/>
    <x v="741"/>
    <d v="2013-11-23T00:00:00"/>
    <x v="1"/>
    <x v="17"/>
    <s v="Steve Nguyen"/>
    <x v="2"/>
    <s v="United States"/>
    <s v="Pasadena"/>
    <x v="5"/>
    <n v="77506"/>
    <s v="Central"/>
    <s v="OFF-AR-10003514"/>
    <x v="1"/>
    <x v="6"/>
    <x v="180"/>
    <n v="6.3680000000000003"/>
    <n v="2"/>
    <x v="2"/>
    <n v="1.0347999999999993"/>
  </r>
  <r>
    <n v="3949"/>
    <x v="1950"/>
    <x v="0"/>
    <x v="741"/>
    <d v="2013-11-23T00:00:00"/>
    <x v="1"/>
    <x v="17"/>
    <s v="Steve Nguyen"/>
    <x v="2"/>
    <s v="United States"/>
    <s v="Pasadena"/>
    <x v="5"/>
    <n v="77506"/>
    <s v="Central"/>
    <s v="OFF-LA-10003510"/>
    <x v="1"/>
    <x v="2"/>
    <x v="575"/>
    <n v="48.848000000000006"/>
    <n v="2"/>
    <x v="2"/>
    <n v="15.8756"/>
  </r>
  <r>
    <n v="3950"/>
    <x v="1950"/>
    <x v="0"/>
    <x v="741"/>
    <d v="2013-11-23T00:00:00"/>
    <x v="1"/>
    <x v="17"/>
    <s v="Steve Nguyen"/>
    <x v="2"/>
    <s v="United States"/>
    <s v="Pasadena"/>
    <x v="5"/>
    <n v="77506"/>
    <s v="Central"/>
    <s v="OFF-PA-10001970"/>
    <x v="1"/>
    <x v="10"/>
    <x v="311"/>
    <n v="19.648"/>
    <n v="2"/>
    <x v="2"/>
    <n v="6.6311999999999989"/>
  </r>
  <r>
    <n v="3951"/>
    <x v="1950"/>
    <x v="0"/>
    <x v="741"/>
    <d v="2013-11-23T00:00:00"/>
    <x v="1"/>
    <x v="17"/>
    <s v="Steve Nguyen"/>
    <x v="2"/>
    <s v="United States"/>
    <s v="Pasadena"/>
    <x v="5"/>
    <n v="77506"/>
    <s v="Central"/>
    <s v="FUR-CH-10003817"/>
    <x v="0"/>
    <x v="1"/>
    <x v="162"/>
    <n v="255.108"/>
    <n v="6"/>
    <x v="4"/>
    <n v="-18.221999999999994"/>
  </r>
  <r>
    <n v="3952"/>
    <x v="1951"/>
    <x v="2"/>
    <x v="683"/>
    <d v="2011-11-30T00:00:00"/>
    <x v="0"/>
    <x v="373"/>
    <s v="Mary O'Rourke"/>
    <x v="0"/>
    <s v="United States"/>
    <s v="Freeport"/>
    <x v="15"/>
    <n v="11520"/>
    <s v="East"/>
    <s v="OFF-BI-10003676"/>
    <x v="1"/>
    <x v="8"/>
    <x v="816"/>
    <n v="17.248000000000001"/>
    <n v="2"/>
    <x v="2"/>
    <n v="6.0367999999999986"/>
  </r>
  <r>
    <n v="3953"/>
    <x v="1952"/>
    <x v="0"/>
    <x v="398"/>
    <d v="2013-03-09T00:00:00"/>
    <x v="1"/>
    <x v="21"/>
    <s v="Odella Nelson"/>
    <x v="1"/>
    <s v="United States"/>
    <s v="Denver"/>
    <x v="22"/>
    <n v="80219"/>
    <s v="West"/>
    <s v="TEC-PH-10003535"/>
    <x v="2"/>
    <x v="7"/>
    <x v="1589"/>
    <n v="159.98400000000001"/>
    <n v="2"/>
    <x v="2"/>
    <n v="13.998599999999989"/>
  </r>
  <r>
    <n v="3954"/>
    <x v="1953"/>
    <x v="3"/>
    <x v="787"/>
    <d v="2014-01-20T00:00:00"/>
    <x v="1"/>
    <x v="183"/>
    <s v="Sanjit Chand"/>
    <x v="0"/>
    <s v="United States"/>
    <s v="Quincy"/>
    <x v="31"/>
    <n v="2169"/>
    <s v="East"/>
    <s v="OFF-PA-10004675"/>
    <x v="1"/>
    <x v="10"/>
    <x v="69"/>
    <n v="12.7"/>
    <n v="2"/>
    <x v="0"/>
    <n v="5.8419999999999996"/>
  </r>
  <r>
    <n v="3955"/>
    <x v="1954"/>
    <x v="2"/>
    <x v="527"/>
    <d v="2011-04-09T00:00:00"/>
    <x v="1"/>
    <x v="384"/>
    <s v="Maurice Satty"/>
    <x v="0"/>
    <s v="United States"/>
    <s v="Detroit"/>
    <x v="12"/>
    <n v="48205"/>
    <s v="Central"/>
    <s v="FUR-FU-10004020"/>
    <x v="0"/>
    <x v="5"/>
    <x v="488"/>
    <n v="5.47"/>
    <n v="1"/>
    <x v="0"/>
    <n v="2.3521000000000001"/>
  </r>
  <r>
    <n v="3956"/>
    <x v="1954"/>
    <x v="2"/>
    <x v="527"/>
    <d v="2011-04-09T00:00:00"/>
    <x v="1"/>
    <x v="384"/>
    <s v="Maurice Satty"/>
    <x v="0"/>
    <s v="United States"/>
    <s v="Detroit"/>
    <x v="12"/>
    <n v="48205"/>
    <s v="Central"/>
    <s v="OFF-AR-10001955"/>
    <x v="1"/>
    <x v="6"/>
    <x v="1021"/>
    <n v="79.36"/>
    <n v="4"/>
    <x v="0"/>
    <n v="23.807999999999993"/>
  </r>
  <r>
    <n v="3957"/>
    <x v="1955"/>
    <x v="0"/>
    <x v="190"/>
    <d v="2013-07-04T00:00:00"/>
    <x v="1"/>
    <x v="35"/>
    <s v="Duane Noonan"/>
    <x v="0"/>
    <s v="United States"/>
    <s v="San Francisco"/>
    <x v="1"/>
    <n v="94109"/>
    <s v="West"/>
    <s v="FUR-FU-10002364"/>
    <x v="0"/>
    <x v="5"/>
    <x v="1231"/>
    <n v="22.14"/>
    <n v="3"/>
    <x v="0"/>
    <n v="6.4205999999999976"/>
  </r>
  <r>
    <n v="3958"/>
    <x v="1956"/>
    <x v="0"/>
    <x v="211"/>
    <d v="2013-06-03T00:00:00"/>
    <x v="1"/>
    <x v="181"/>
    <s v="Raymond Buch"/>
    <x v="0"/>
    <s v="United States"/>
    <s v="Nashville"/>
    <x v="18"/>
    <n v="37211"/>
    <s v="South"/>
    <s v="OFF-BI-10002414"/>
    <x v="1"/>
    <x v="8"/>
    <x v="1076"/>
    <n v="11.277000000000001"/>
    <n v="3"/>
    <x v="6"/>
    <n v="-8.6456999999999979"/>
  </r>
  <r>
    <n v="3959"/>
    <x v="1956"/>
    <x v="0"/>
    <x v="211"/>
    <d v="2013-06-03T00:00:00"/>
    <x v="1"/>
    <x v="181"/>
    <s v="Raymond Buch"/>
    <x v="0"/>
    <s v="United States"/>
    <s v="Nashville"/>
    <x v="18"/>
    <n v="37211"/>
    <s v="South"/>
    <s v="OFF-AR-10003732"/>
    <x v="1"/>
    <x v="6"/>
    <x v="321"/>
    <n v="4.4479999999999995"/>
    <n v="2"/>
    <x v="2"/>
    <n v="0.3335999999999999"/>
  </r>
  <r>
    <n v="3960"/>
    <x v="1956"/>
    <x v="0"/>
    <x v="211"/>
    <d v="2013-06-03T00:00:00"/>
    <x v="1"/>
    <x v="181"/>
    <s v="Raymond Buch"/>
    <x v="0"/>
    <s v="United States"/>
    <s v="Nashville"/>
    <x v="18"/>
    <n v="37211"/>
    <s v="South"/>
    <s v="FUR-FU-10001085"/>
    <x v="0"/>
    <x v="5"/>
    <x v="1590"/>
    <n v="44.76"/>
    <n v="3"/>
    <x v="2"/>
    <n v="14.546999999999995"/>
  </r>
  <r>
    <n v="3961"/>
    <x v="1957"/>
    <x v="1"/>
    <x v="324"/>
    <d v="2012-10-24T00:00:00"/>
    <x v="1"/>
    <x v="468"/>
    <s v="Nicole Hansen"/>
    <x v="1"/>
    <s v="United States"/>
    <s v="Detroit"/>
    <x v="12"/>
    <n v="48227"/>
    <s v="Central"/>
    <s v="OFF-BI-10001249"/>
    <x v="1"/>
    <x v="8"/>
    <x v="1182"/>
    <n v="38.28"/>
    <n v="6"/>
    <x v="0"/>
    <n v="17.608799999999999"/>
  </r>
  <r>
    <n v="3962"/>
    <x v="1957"/>
    <x v="1"/>
    <x v="324"/>
    <d v="2012-10-24T00:00:00"/>
    <x v="1"/>
    <x v="468"/>
    <s v="Nicole Hansen"/>
    <x v="1"/>
    <s v="United States"/>
    <s v="Detroit"/>
    <x v="12"/>
    <n v="48227"/>
    <s v="Central"/>
    <s v="TEC-PH-10002564"/>
    <x v="2"/>
    <x v="7"/>
    <x v="976"/>
    <n v="149.94999999999999"/>
    <n v="5"/>
    <x v="0"/>
    <n v="44.984999999999985"/>
  </r>
  <r>
    <n v="3963"/>
    <x v="1958"/>
    <x v="3"/>
    <x v="600"/>
    <d v="2014-02-21T00:00:00"/>
    <x v="2"/>
    <x v="525"/>
    <s v="Emily Ducich"/>
    <x v="2"/>
    <s v="United States"/>
    <s v="Los Angeles"/>
    <x v="1"/>
    <n v="90045"/>
    <s v="West"/>
    <s v="OFF-AR-10000634"/>
    <x v="1"/>
    <x v="6"/>
    <x v="988"/>
    <n v="12.84"/>
    <n v="3"/>
    <x v="0"/>
    <n v="3.4668000000000005"/>
  </r>
  <r>
    <n v="3964"/>
    <x v="1958"/>
    <x v="3"/>
    <x v="600"/>
    <d v="2014-02-21T00:00:00"/>
    <x v="2"/>
    <x v="525"/>
    <s v="Emily Ducich"/>
    <x v="2"/>
    <s v="United States"/>
    <s v="Los Angeles"/>
    <x v="1"/>
    <n v="90045"/>
    <s v="West"/>
    <s v="FUR-FU-10004018"/>
    <x v="0"/>
    <x v="5"/>
    <x v="927"/>
    <n v="44.67"/>
    <n v="3"/>
    <x v="0"/>
    <n v="12.060900000000002"/>
  </r>
  <r>
    <n v="3965"/>
    <x v="1959"/>
    <x v="0"/>
    <x v="897"/>
    <d v="2013-09-29T00:00:00"/>
    <x v="1"/>
    <x v="617"/>
    <s v="Pierre Wener"/>
    <x v="0"/>
    <s v="United States"/>
    <s v="Philadelphia"/>
    <x v="9"/>
    <n v="19140"/>
    <s v="East"/>
    <s v="OFF-AR-10003481"/>
    <x v="1"/>
    <x v="6"/>
    <x v="1591"/>
    <n v="7.8719999999999999"/>
    <n v="3"/>
    <x v="2"/>
    <n v="0.88559999999999883"/>
  </r>
  <r>
    <n v="3966"/>
    <x v="1960"/>
    <x v="2"/>
    <x v="607"/>
    <d v="2011-11-17T00:00:00"/>
    <x v="0"/>
    <x v="664"/>
    <s v="Denise Monton"/>
    <x v="1"/>
    <s v="United States"/>
    <s v="Asheville"/>
    <x v="3"/>
    <n v="28806"/>
    <s v="South"/>
    <s v="OFF-AR-10003651"/>
    <x v="1"/>
    <x v="6"/>
    <x v="276"/>
    <n v="7.8719999999999999"/>
    <n v="3"/>
    <x v="2"/>
    <n v="0.88559999999999883"/>
  </r>
  <r>
    <n v="3967"/>
    <x v="1961"/>
    <x v="0"/>
    <x v="178"/>
    <d v="2013-04-07T00:00:00"/>
    <x v="1"/>
    <x v="386"/>
    <s v="Don Weiss"/>
    <x v="0"/>
    <s v="United States"/>
    <s v="New York City"/>
    <x v="15"/>
    <n v="10024"/>
    <s v="East"/>
    <s v="OFF-AR-10002956"/>
    <x v="1"/>
    <x v="6"/>
    <x v="660"/>
    <n v="88.04"/>
    <n v="4"/>
    <x v="0"/>
    <n v="22.8904"/>
  </r>
  <r>
    <n v="3968"/>
    <x v="1962"/>
    <x v="0"/>
    <x v="244"/>
    <d v="2013-05-24T00:00:00"/>
    <x v="2"/>
    <x v="258"/>
    <s v="Eugene Hildebrand"/>
    <x v="2"/>
    <s v="United States"/>
    <s v="Colorado Springs"/>
    <x v="22"/>
    <n v="80906"/>
    <s v="West"/>
    <s v="OFF-BI-10003638"/>
    <x v="1"/>
    <x v="8"/>
    <x v="607"/>
    <n v="40.635000000000012"/>
    <n v="7"/>
    <x v="6"/>
    <n v="-32.507999999999996"/>
  </r>
  <r>
    <n v="3969"/>
    <x v="1963"/>
    <x v="1"/>
    <x v="932"/>
    <d v="2012-06-05T00:00:00"/>
    <x v="1"/>
    <x v="722"/>
    <s v="Katrina Edelman"/>
    <x v="1"/>
    <s v="United States"/>
    <s v="San Antonio"/>
    <x v="5"/>
    <n v="78207"/>
    <s v="Central"/>
    <s v="OFF-BI-10001890"/>
    <x v="1"/>
    <x v="8"/>
    <x v="174"/>
    <n v="5.7279999999999989"/>
    <n v="8"/>
    <x v="3"/>
    <n v="-9.1648000000000032"/>
  </r>
  <r>
    <n v="3970"/>
    <x v="1963"/>
    <x v="1"/>
    <x v="932"/>
    <d v="2012-06-05T00:00:00"/>
    <x v="1"/>
    <x v="722"/>
    <s v="Katrina Edelman"/>
    <x v="1"/>
    <s v="United States"/>
    <s v="San Antonio"/>
    <x v="5"/>
    <n v="78207"/>
    <s v="Central"/>
    <s v="OFF-PA-10002606"/>
    <x v="1"/>
    <x v="10"/>
    <x v="1592"/>
    <n v="42.24"/>
    <n v="10"/>
    <x v="2"/>
    <n v="13.199999999999998"/>
  </r>
  <r>
    <n v="3971"/>
    <x v="1964"/>
    <x v="2"/>
    <x v="754"/>
    <d v="2011-11-26T00:00:00"/>
    <x v="1"/>
    <x v="727"/>
    <s v="Susan Pistek"/>
    <x v="0"/>
    <s v="United States"/>
    <s v="Los Angeles"/>
    <x v="1"/>
    <n v="90036"/>
    <s v="West"/>
    <s v="OFF-PA-10002245"/>
    <x v="1"/>
    <x v="10"/>
    <x v="1334"/>
    <n v="53.820000000000007"/>
    <n v="9"/>
    <x v="0"/>
    <n v="24.218999999999998"/>
  </r>
  <r>
    <n v="3972"/>
    <x v="1965"/>
    <x v="1"/>
    <x v="933"/>
    <d v="2012-02-24T00:00:00"/>
    <x v="0"/>
    <x v="390"/>
    <s v="Penelope Sewall"/>
    <x v="2"/>
    <s v="United States"/>
    <s v="Sterling Heights"/>
    <x v="12"/>
    <n v="48310"/>
    <s v="Central"/>
    <s v="OFF-AR-10001615"/>
    <x v="1"/>
    <x v="6"/>
    <x v="1479"/>
    <n v="79.36"/>
    <n v="4"/>
    <x v="0"/>
    <n v="20.633600000000001"/>
  </r>
  <r>
    <n v="3973"/>
    <x v="1966"/>
    <x v="0"/>
    <x v="892"/>
    <d v="2013-04-03T00:00:00"/>
    <x v="1"/>
    <x v="49"/>
    <s v="Janet Martin"/>
    <x v="0"/>
    <s v="United States"/>
    <s v="New York City"/>
    <x v="15"/>
    <n v="10009"/>
    <s v="East"/>
    <s v="OFF-PA-10000466"/>
    <x v="1"/>
    <x v="10"/>
    <x v="933"/>
    <n v="13.48"/>
    <n v="2"/>
    <x v="0"/>
    <n v="6.74"/>
  </r>
  <r>
    <n v="3974"/>
    <x v="1966"/>
    <x v="0"/>
    <x v="892"/>
    <d v="2013-04-03T00:00:00"/>
    <x v="1"/>
    <x v="49"/>
    <s v="Janet Martin"/>
    <x v="0"/>
    <s v="United States"/>
    <s v="New York City"/>
    <x v="15"/>
    <n v="10009"/>
    <s v="East"/>
    <s v="OFF-BI-10003708"/>
    <x v="1"/>
    <x v="8"/>
    <x v="969"/>
    <n v="29.800000000000004"/>
    <n v="5"/>
    <x v="2"/>
    <n v="9.3124999999999982"/>
  </r>
  <r>
    <n v="3975"/>
    <x v="1966"/>
    <x v="0"/>
    <x v="892"/>
    <d v="2013-04-03T00:00:00"/>
    <x v="1"/>
    <x v="49"/>
    <s v="Janet Martin"/>
    <x v="0"/>
    <s v="United States"/>
    <s v="New York City"/>
    <x v="15"/>
    <n v="10009"/>
    <s v="East"/>
    <s v="FUR-FU-10004848"/>
    <x v="0"/>
    <x v="5"/>
    <x v="28"/>
    <n v="414"/>
    <n v="8"/>
    <x v="0"/>
    <n v="124.19999999999999"/>
  </r>
  <r>
    <n v="3976"/>
    <x v="1966"/>
    <x v="0"/>
    <x v="892"/>
    <d v="2013-04-03T00:00:00"/>
    <x v="1"/>
    <x v="49"/>
    <s v="Janet Martin"/>
    <x v="0"/>
    <s v="United States"/>
    <s v="New York City"/>
    <x v="15"/>
    <n v="10009"/>
    <s v="East"/>
    <s v="OFF-BI-10000320"/>
    <x v="1"/>
    <x v="8"/>
    <x v="768"/>
    <n v="41.328000000000003"/>
    <n v="7"/>
    <x v="2"/>
    <n v="14.981400000000001"/>
  </r>
  <r>
    <n v="3977"/>
    <x v="1967"/>
    <x v="0"/>
    <x v="332"/>
    <d v="2013-10-25T00:00:00"/>
    <x v="2"/>
    <x v="518"/>
    <s v="Eric Barreto"/>
    <x v="0"/>
    <s v="United States"/>
    <s v="Richmond"/>
    <x v="17"/>
    <n v="23223"/>
    <s v="South"/>
    <s v="FUR-FU-10003731"/>
    <x v="0"/>
    <x v="5"/>
    <x v="1593"/>
    <n v="39.92"/>
    <n v="4"/>
    <x v="0"/>
    <n v="11.177600000000002"/>
  </r>
  <r>
    <n v="3978"/>
    <x v="1968"/>
    <x v="3"/>
    <x v="280"/>
    <d v="2014-10-08T00:00:00"/>
    <x v="1"/>
    <x v="435"/>
    <s v="Frank Gastineau"/>
    <x v="2"/>
    <s v="United States"/>
    <s v="Seattle"/>
    <x v="4"/>
    <n v="98105"/>
    <s v="West"/>
    <s v="OFF-FA-10002780"/>
    <x v="1"/>
    <x v="13"/>
    <x v="33"/>
    <n v="8.94"/>
    <n v="3"/>
    <x v="0"/>
    <n v="4.1123999999999992"/>
  </r>
  <r>
    <n v="3979"/>
    <x v="1968"/>
    <x v="3"/>
    <x v="280"/>
    <d v="2014-10-08T00:00:00"/>
    <x v="1"/>
    <x v="435"/>
    <s v="Frank Gastineau"/>
    <x v="2"/>
    <s v="United States"/>
    <s v="Seattle"/>
    <x v="4"/>
    <n v="98105"/>
    <s v="West"/>
    <s v="TEC-PH-10003800"/>
    <x v="2"/>
    <x v="7"/>
    <x v="504"/>
    <n v="84.784000000000006"/>
    <n v="2"/>
    <x v="2"/>
    <n v="-20.136200000000006"/>
  </r>
  <r>
    <n v="3980"/>
    <x v="1969"/>
    <x v="2"/>
    <x v="851"/>
    <d v="2011-12-27T00:00:00"/>
    <x v="1"/>
    <x v="260"/>
    <s v="Tiffany House"/>
    <x v="1"/>
    <s v="United States"/>
    <s v="New York City"/>
    <x v="15"/>
    <n v="10024"/>
    <s v="East"/>
    <s v="FUR-TA-10001676"/>
    <x v="0"/>
    <x v="3"/>
    <x v="957"/>
    <n v="53.315999999999995"/>
    <n v="2"/>
    <x v="10"/>
    <n v="-19.549200000000006"/>
  </r>
  <r>
    <n v="3981"/>
    <x v="1969"/>
    <x v="2"/>
    <x v="851"/>
    <d v="2011-12-27T00:00:00"/>
    <x v="1"/>
    <x v="260"/>
    <s v="Tiffany House"/>
    <x v="1"/>
    <s v="United States"/>
    <s v="New York City"/>
    <x v="15"/>
    <n v="10024"/>
    <s v="East"/>
    <s v="OFF-AP-10002350"/>
    <x v="1"/>
    <x v="9"/>
    <x v="545"/>
    <n v="56.519999999999996"/>
    <n v="3"/>
    <x v="0"/>
    <n v="15.8256"/>
  </r>
  <r>
    <n v="3982"/>
    <x v="1970"/>
    <x v="3"/>
    <x v="934"/>
    <d v="2014-12-21T00:00:00"/>
    <x v="1"/>
    <x v="484"/>
    <s v="Paul Lucas"/>
    <x v="2"/>
    <s v="United States"/>
    <s v="Seattle"/>
    <x v="4"/>
    <n v="98115"/>
    <s v="West"/>
    <s v="FUR-FU-10003096"/>
    <x v="0"/>
    <x v="5"/>
    <x v="554"/>
    <n v="22.77"/>
    <n v="3"/>
    <x v="0"/>
    <n v="9.7911000000000001"/>
  </r>
  <r>
    <n v="3983"/>
    <x v="1971"/>
    <x v="0"/>
    <x v="274"/>
    <d v="2013-07-10T00:00:00"/>
    <x v="0"/>
    <x v="666"/>
    <s v="Christopher Conant"/>
    <x v="0"/>
    <s v="United States"/>
    <s v="Los Angeles"/>
    <x v="1"/>
    <n v="90045"/>
    <s v="West"/>
    <s v="FUR-CH-10003061"/>
    <x v="0"/>
    <x v="1"/>
    <x v="51"/>
    <n v="287.96800000000002"/>
    <n v="4"/>
    <x v="2"/>
    <n v="-3.5996000000000521"/>
  </r>
  <r>
    <n v="3984"/>
    <x v="1971"/>
    <x v="0"/>
    <x v="274"/>
    <d v="2013-07-10T00:00:00"/>
    <x v="0"/>
    <x v="666"/>
    <s v="Christopher Conant"/>
    <x v="0"/>
    <s v="United States"/>
    <s v="Los Angeles"/>
    <x v="1"/>
    <n v="90045"/>
    <s v="West"/>
    <s v="TEC-CO-10003763"/>
    <x v="2"/>
    <x v="16"/>
    <x v="1270"/>
    <n v="2799.9600000000005"/>
    <n v="5"/>
    <x v="2"/>
    <n v="944.98649999999986"/>
  </r>
  <r>
    <n v="3985"/>
    <x v="1971"/>
    <x v="0"/>
    <x v="274"/>
    <d v="2013-07-10T00:00:00"/>
    <x v="0"/>
    <x v="666"/>
    <s v="Christopher Conant"/>
    <x v="0"/>
    <s v="United States"/>
    <s v="Los Angeles"/>
    <x v="1"/>
    <n v="90045"/>
    <s v="West"/>
    <s v="OFF-PA-10002923"/>
    <x v="1"/>
    <x v="10"/>
    <x v="1417"/>
    <n v="48.94"/>
    <n v="1"/>
    <x v="0"/>
    <n v="24.47"/>
  </r>
  <r>
    <n v="3986"/>
    <x v="1972"/>
    <x v="0"/>
    <x v="764"/>
    <d v="2013-04-22T00:00:00"/>
    <x v="1"/>
    <x v="341"/>
    <s v="Jessica Myrick"/>
    <x v="0"/>
    <s v="United States"/>
    <s v="Lakewood"/>
    <x v="1"/>
    <n v="90712"/>
    <s v="West"/>
    <s v="FUR-BO-10003441"/>
    <x v="0"/>
    <x v="0"/>
    <x v="705"/>
    <n v="257.49900000000002"/>
    <n v="3"/>
    <x v="11"/>
    <n v="24.235199999999978"/>
  </r>
  <r>
    <n v="3987"/>
    <x v="1973"/>
    <x v="3"/>
    <x v="798"/>
    <d v="2014-04-15T00:00:00"/>
    <x v="1"/>
    <x v="580"/>
    <s v="Karen Ferguson"/>
    <x v="2"/>
    <s v="United States"/>
    <s v="Plainfield"/>
    <x v="30"/>
    <n v="7060"/>
    <s v="East"/>
    <s v="OFF-ST-10001780"/>
    <x v="1"/>
    <x v="4"/>
    <x v="481"/>
    <n v="2591.56"/>
    <n v="4"/>
    <x v="0"/>
    <n v="621.97440000000006"/>
  </r>
  <r>
    <n v="3988"/>
    <x v="1973"/>
    <x v="3"/>
    <x v="798"/>
    <d v="2014-04-15T00:00:00"/>
    <x v="1"/>
    <x v="580"/>
    <s v="Karen Ferguson"/>
    <x v="2"/>
    <s v="United States"/>
    <s v="Plainfield"/>
    <x v="30"/>
    <n v="7060"/>
    <s v="East"/>
    <s v="OFF-AP-10001962"/>
    <x v="1"/>
    <x v="9"/>
    <x v="1594"/>
    <n v="41.95"/>
    <n v="5"/>
    <x v="0"/>
    <n v="10.487500000000001"/>
  </r>
  <r>
    <n v="3989"/>
    <x v="1974"/>
    <x v="0"/>
    <x v="764"/>
    <d v="2013-04-23T00:00:00"/>
    <x v="1"/>
    <x v="728"/>
    <s v="Charles Sheldon"/>
    <x v="1"/>
    <s v="United States"/>
    <s v="Columbia"/>
    <x v="18"/>
    <n v="38401"/>
    <s v="South"/>
    <s v="FUR-FU-10003798"/>
    <x v="0"/>
    <x v="5"/>
    <x v="1595"/>
    <n v="79.12"/>
    <n v="5"/>
    <x v="2"/>
    <n v="13.845999999999997"/>
  </r>
  <r>
    <n v="3990"/>
    <x v="1975"/>
    <x v="2"/>
    <x v="641"/>
    <d v="2011-11-27T00:00:00"/>
    <x v="0"/>
    <x v="481"/>
    <s v="Andy Reiter"/>
    <x v="0"/>
    <s v="United States"/>
    <s v="Woonsocket"/>
    <x v="34"/>
    <n v="2895"/>
    <s v="East"/>
    <s v="FUR-FU-10001095"/>
    <x v="0"/>
    <x v="5"/>
    <x v="741"/>
    <n v="52.96"/>
    <n v="2"/>
    <x v="0"/>
    <n v="20.1248"/>
  </r>
  <r>
    <n v="3991"/>
    <x v="1976"/>
    <x v="2"/>
    <x v="935"/>
    <d v="2011-11-08T00:00:00"/>
    <x v="1"/>
    <x v="474"/>
    <s v="Maxwell Schwartz"/>
    <x v="0"/>
    <s v="United States"/>
    <s v="Lancaster"/>
    <x v="9"/>
    <n v="17602"/>
    <s v="East"/>
    <s v="OFF-SU-10000157"/>
    <x v="1"/>
    <x v="14"/>
    <x v="1399"/>
    <n v="286.34400000000005"/>
    <n v="3"/>
    <x v="2"/>
    <n v="-64.427400000000006"/>
  </r>
  <r>
    <n v="3992"/>
    <x v="1977"/>
    <x v="1"/>
    <x v="489"/>
    <d v="2012-05-05T00:00:00"/>
    <x v="1"/>
    <x v="106"/>
    <s v="David Bremer"/>
    <x v="1"/>
    <s v="United States"/>
    <s v="Tampa"/>
    <x v="2"/>
    <n v="33614"/>
    <s v="South"/>
    <s v="FUR-FU-10001095"/>
    <x v="0"/>
    <x v="5"/>
    <x v="741"/>
    <n v="63.552000000000007"/>
    <n v="3"/>
    <x v="2"/>
    <n v="14.299199999999999"/>
  </r>
  <r>
    <n v="3993"/>
    <x v="1977"/>
    <x v="1"/>
    <x v="489"/>
    <d v="2012-05-05T00:00:00"/>
    <x v="1"/>
    <x v="106"/>
    <s v="David Bremer"/>
    <x v="1"/>
    <s v="United States"/>
    <s v="Tampa"/>
    <x v="2"/>
    <n v="33614"/>
    <s v="South"/>
    <s v="OFF-SU-10004261"/>
    <x v="1"/>
    <x v="14"/>
    <x v="605"/>
    <n v="41.375999999999998"/>
    <n v="3"/>
    <x v="2"/>
    <n v="4.6547999999999927"/>
  </r>
  <r>
    <n v="3994"/>
    <x v="1977"/>
    <x v="1"/>
    <x v="489"/>
    <d v="2012-05-05T00:00:00"/>
    <x v="1"/>
    <x v="106"/>
    <s v="David Bremer"/>
    <x v="1"/>
    <s v="United States"/>
    <s v="Tampa"/>
    <x v="2"/>
    <n v="33614"/>
    <s v="South"/>
    <s v="OFF-AR-10004022"/>
    <x v="1"/>
    <x v="6"/>
    <x v="898"/>
    <n v="172.70400000000001"/>
    <n v="6"/>
    <x v="2"/>
    <n v="10.793999999999983"/>
  </r>
  <r>
    <n v="3995"/>
    <x v="1978"/>
    <x v="1"/>
    <x v="936"/>
    <d v="2012-03-12T00:00:00"/>
    <x v="1"/>
    <x v="729"/>
    <s v="Dana Kaydos"/>
    <x v="0"/>
    <s v="United States"/>
    <s v="Kenosha"/>
    <x v="6"/>
    <n v="53142"/>
    <s v="Central"/>
    <s v="FUR-BO-10002916"/>
    <x v="0"/>
    <x v="0"/>
    <x v="1506"/>
    <n v="512.93999999999994"/>
    <n v="3"/>
    <x v="0"/>
    <n v="97.45859999999999"/>
  </r>
  <r>
    <n v="3996"/>
    <x v="1978"/>
    <x v="1"/>
    <x v="936"/>
    <d v="2012-03-12T00:00:00"/>
    <x v="1"/>
    <x v="729"/>
    <s v="Dana Kaydos"/>
    <x v="0"/>
    <s v="United States"/>
    <s v="Kenosha"/>
    <x v="6"/>
    <n v="53142"/>
    <s v="Central"/>
    <s v="FUR-CH-10002084"/>
    <x v="0"/>
    <x v="1"/>
    <x v="1240"/>
    <n v="860.93"/>
    <n v="7"/>
    <x v="0"/>
    <n v="189.40460000000002"/>
  </r>
  <r>
    <n v="3997"/>
    <x v="1978"/>
    <x v="1"/>
    <x v="936"/>
    <d v="2012-03-12T00:00:00"/>
    <x v="1"/>
    <x v="729"/>
    <s v="Dana Kaydos"/>
    <x v="0"/>
    <s v="United States"/>
    <s v="Kenosha"/>
    <x v="6"/>
    <n v="53142"/>
    <s v="Central"/>
    <s v="TEC-PH-10003012"/>
    <x v="2"/>
    <x v="7"/>
    <x v="344"/>
    <n v="769.95"/>
    <n v="5"/>
    <x v="0"/>
    <n v="223.28549999999993"/>
  </r>
  <r>
    <n v="3998"/>
    <x v="1978"/>
    <x v="1"/>
    <x v="936"/>
    <d v="2012-03-12T00:00:00"/>
    <x v="1"/>
    <x v="729"/>
    <s v="Dana Kaydos"/>
    <x v="0"/>
    <s v="United States"/>
    <s v="Kenosha"/>
    <x v="6"/>
    <n v="53142"/>
    <s v="Central"/>
    <s v="OFF-AR-10002704"/>
    <x v="1"/>
    <x v="6"/>
    <x v="1596"/>
    <n v="14.98"/>
    <n v="1"/>
    <x v="0"/>
    <n v="4.4939999999999998"/>
  </r>
  <r>
    <n v="3999"/>
    <x v="1978"/>
    <x v="1"/>
    <x v="936"/>
    <d v="2012-03-12T00:00:00"/>
    <x v="1"/>
    <x v="729"/>
    <s v="Dana Kaydos"/>
    <x v="0"/>
    <s v="United States"/>
    <s v="Kenosha"/>
    <x v="6"/>
    <n v="53142"/>
    <s v="Central"/>
    <s v="FUR-FU-10000308"/>
    <x v="0"/>
    <x v="5"/>
    <x v="1269"/>
    <n v="373.08"/>
    <n v="6"/>
    <x v="0"/>
    <n v="82.077600000000004"/>
  </r>
  <r>
    <n v="4000"/>
    <x v="1979"/>
    <x v="1"/>
    <x v="789"/>
    <d v="2012-07-20T00:00:00"/>
    <x v="0"/>
    <x v="172"/>
    <s v="Michael Paige"/>
    <x v="1"/>
    <s v="United States"/>
    <s v="Port Saint Lucie"/>
    <x v="2"/>
    <n v="34952"/>
    <s v="South"/>
    <s v="FUR-BO-10004709"/>
    <x v="0"/>
    <x v="0"/>
    <x v="263"/>
    <n v="231.92000000000002"/>
    <n v="5"/>
    <x v="2"/>
    <n v="5.7980000000000018"/>
  </r>
  <r>
    <n v="4001"/>
    <x v="1980"/>
    <x v="2"/>
    <x v="856"/>
    <d v="2011-10-16T00:00:00"/>
    <x v="1"/>
    <x v="656"/>
    <s v="Dean percer"/>
    <x v="2"/>
    <s v="United States"/>
    <s v="Seattle"/>
    <x v="4"/>
    <n v="98115"/>
    <s v="West"/>
    <s v="FUR-FU-10001196"/>
    <x v="0"/>
    <x v="5"/>
    <x v="1116"/>
    <n v="63.47"/>
    <n v="11"/>
    <x v="0"/>
    <n v="19.040999999999997"/>
  </r>
  <r>
    <n v="4002"/>
    <x v="1980"/>
    <x v="2"/>
    <x v="856"/>
    <d v="2011-10-16T00:00:00"/>
    <x v="1"/>
    <x v="656"/>
    <s v="Dean percer"/>
    <x v="2"/>
    <s v="United States"/>
    <s v="Seattle"/>
    <x v="4"/>
    <n v="98115"/>
    <s v="West"/>
    <s v="TEC-AC-10002942"/>
    <x v="2"/>
    <x v="11"/>
    <x v="1597"/>
    <n v="345"/>
    <n v="5"/>
    <x v="0"/>
    <n v="58.649999999999984"/>
  </r>
  <r>
    <n v="4003"/>
    <x v="1981"/>
    <x v="0"/>
    <x v="840"/>
    <d v="2013-03-09T00:00:00"/>
    <x v="1"/>
    <x v="417"/>
    <s v="Chris Cortes"/>
    <x v="0"/>
    <s v="United States"/>
    <s v="San Antonio"/>
    <x v="5"/>
    <n v="78207"/>
    <s v="Central"/>
    <s v="FUR-TA-10004915"/>
    <x v="0"/>
    <x v="3"/>
    <x v="331"/>
    <n v="637.89599999999996"/>
    <n v="3"/>
    <x v="4"/>
    <n v="-127.57919999999996"/>
  </r>
  <r>
    <n v="4004"/>
    <x v="1981"/>
    <x v="0"/>
    <x v="840"/>
    <d v="2013-03-09T00:00:00"/>
    <x v="1"/>
    <x v="417"/>
    <s v="Chris Cortes"/>
    <x v="0"/>
    <s v="United States"/>
    <s v="San Antonio"/>
    <x v="5"/>
    <n v="78207"/>
    <s v="Central"/>
    <s v="TEC-MA-10001016"/>
    <x v="2"/>
    <x v="15"/>
    <x v="1598"/>
    <n v="287.90999999999997"/>
    <n v="3"/>
    <x v="10"/>
    <n v="33.589499999999987"/>
  </r>
  <r>
    <n v="4005"/>
    <x v="1981"/>
    <x v="0"/>
    <x v="840"/>
    <d v="2013-03-09T00:00:00"/>
    <x v="1"/>
    <x v="417"/>
    <s v="Chris Cortes"/>
    <x v="0"/>
    <s v="United States"/>
    <s v="San Antonio"/>
    <x v="5"/>
    <n v="78207"/>
    <s v="Central"/>
    <s v="OFF-EN-10000483"/>
    <x v="1"/>
    <x v="12"/>
    <x v="369"/>
    <n v="36.6"/>
    <n v="3"/>
    <x v="2"/>
    <n v="11.894999999999994"/>
  </r>
  <r>
    <n v="4006"/>
    <x v="1982"/>
    <x v="1"/>
    <x v="895"/>
    <d v="2012-12-16T00:00:00"/>
    <x v="1"/>
    <x v="730"/>
    <s v="Khloe Miller"/>
    <x v="0"/>
    <s v="United States"/>
    <s v="Roswell"/>
    <x v="32"/>
    <n v="30076"/>
    <s v="South"/>
    <s v="OFF-AR-10003087"/>
    <x v="1"/>
    <x v="6"/>
    <x v="33"/>
    <n v="1.78"/>
    <n v="1"/>
    <x v="0"/>
    <n v="0.49839999999999995"/>
  </r>
  <r>
    <n v="4007"/>
    <x v="1982"/>
    <x v="1"/>
    <x v="895"/>
    <d v="2012-12-16T00:00:00"/>
    <x v="1"/>
    <x v="730"/>
    <s v="Khloe Miller"/>
    <x v="0"/>
    <s v="United States"/>
    <s v="Roswell"/>
    <x v="32"/>
    <n v="30076"/>
    <s v="South"/>
    <s v="OFF-PA-10000520"/>
    <x v="1"/>
    <x v="10"/>
    <x v="1419"/>
    <n v="25.92"/>
    <n v="4"/>
    <x v="0"/>
    <n v="12.441600000000001"/>
  </r>
  <r>
    <n v="4008"/>
    <x v="1982"/>
    <x v="1"/>
    <x v="895"/>
    <d v="2012-12-16T00:00:00"/>
    <x v="1"/>
    <x v="730"/>
    <s v="Khloe Miller"/>
    <x v="0"/>
    <s v="United States"/>
    <s v="Roswell"/>
    <x v="32"/>
    <n v="30076"/>
    <s v="South"/>
    <s v="TEC-AC-10001553"/>
    <x v="2"/>
    <x v="11"/>
    <x v="1599"/>
    <n v="101.94"/>
    <n v="6"/>
    <x v="0"/>
    <n v="21.407399999999999"/>
  </r>
  <r>
    <n v="4009"/>
    <x v="1983"/>
    <x v="1"/>
    <x v="217"/>
    <d v="2012-12-22T00:00:00"/>
    <x v="1"/>
    <x v="149"/>
    <s v="Michael Kennedy"/>
    <x v="1"/>
    <s v="United States"/>
    <s v="Louisville"/>
    <x v="22"/>
    <n v="80027"/>
    <s v="West"/>
    <s v="OFF-AR-10000634"/>
    <x v="1"/>
    <x v="6"/>
    <x v="988"/>
    <n v="6.8480000000000008"/>
    <n v="2"/>
    <x v="2"/>
    <n v="0.59920000000000018"/>
  </r>
  <r>
    <n v="4010"/>
    <x v="1984"/>
    <x v="3"/>
    <x v="314"/>
    <d v="2014-01-06T00:00:00"/>
    <x v="1"/>
    <x v="56"/>
    <s v="Steven Cartwright"/>
    <x v="0"/>
    <s v="United States"/>
    <s v="Los Angeles"/>
    <x v="1"/>
    <n v="90036"/>
    <s v="West"/>
    <s v="FUR-FU-10001215"/>
    <x v="0"/>
    <x v="5"/>
    <x v="1600"/>
    <n v="474.43"/>
    <n v="11"/>
    <x v="0"/>
    <n v="199.26060000000004"/>
  </r>
  <r>
    <n v="4011"/>
    <x v="1985"/>
    <x v="3"/>
    <x v="610"/>
    <d v="2014-11-25T00:00:00"/>
    <x v="2"/>
    <x v="693"/>
    <s v="Cindy Chapman"/>
    <x v="0"/>
    <s v="United States"/>
    <s v="Philadelphia"/>
    <x v="9"/>
    <n v="19143"/>
    <s v="East"/>
    <s v="OFF-PA-10001204"/>
    <x v="1"/>
    <x v="10"/>
    <x v="518"/>
    <n v="8.4480000000000004"/>
    <n v="2"/>
    <x v="2"/>
    <n v="2.6399999999999997"/>
  </r>
  <r>
    <n v="4012"/>
    <x v="1985"/>
    <x v="3"/>
    <x v="610"/>
    <d v="2014-11-25T00:00:00"/>
    <x v="2"/>
    <x v="693"/>
    <s v="Cindy Chapman"/>
    <x v="0"/>
    <s v="United States"/>
    <s v="Philadelphia"/>
    <x v="9"/>
    <n v="19143"/>
    <s v="East"/>
    <s v="OFF-ST-10002444"/>
    <x v="1"/>
    <x v="4"/>
    <x v="571"/>
    <n v="39.295999999999999"/>
    <n v="4"/>
    <x v="2"/>
    <n v="3.9295999999999989"/>
  </r>
  <r>
    <n v="4013"/>
    <x v="1986"/>
    <x v="1"/>
    <x v="937"/>
    <d v="2012-12-27T00:00:00"/>
    <x v="1"/>
    <x v="457"/>
    <s v="Beth Thompson"/>
    <x v="2"/>
    <s v="United States"/>
    <s v="Superior"/>
    <x v="6"/>
    <n v="54880"/>
    <s v="Central"/>
    <s v="OFF-AR-10000203"/>
    <x v="1"/>
    <x v="6"/>
    <x v="777"/>
    <n v="17.12"/>
    <n v="4"/>
    <x v="0"/>
    <n v="4.9647999999999985"/>
  </r>
  <r>
    <n v="4014"/>
    <x v="1987"/>
    <x v="1"/>
    <x v="841"/>
    <d v="2012-08-28T00:00:00"/>
    <x v="1"/>
    <x v="651"/>
    <s v="Fred Harton"/>
    <x v="0"/>
    <s v="United States"/>
    <s v="Atlanta"/>
    <x v="32"/>
    <n v="30318"/>
    <s v="South"/>
    <s v="OFF-AP-10000828"/>
    <x v="1"/>
    <x v="9"/>
    <x v="1087"/>
    <n v="542.93999999999994"/>
    <n v="3"/>
    <x v="0"/>
    <n v="152.02319999999997"/>
  </r>
  <r>
    <n v="4015"/>
    <x v="1987"/>
    <x v="1"/>
    <x v="841"/>
    <d v="2012-08-28T00:00:00"/>
    <x v="1"/>
    <x v="651"/>
    <s v="Fred Harton"/>
    <x v="0"/>
    <s v="United States"/>
    <s v="Atlanta"/>
    <x v="32"/>
    <n v="30318"/>
    <s v="South"/>
    <s v="OFF-LA-10003190"/>
    <x v="1"/>
    <x v="2"/>
    <x v="1163"/>
    <n v="8.64"/>
    <n v="3"/>
    <x v="0"/>
    <n v="4.2336"/>
  </r>
  <r>
    <n v="4016"/>
    <x v="1987"/>
    <x v="1"/>
    <x v="841"/>
    <d v="2012-08-28T00:00:00"/>
    <x v="1"/>
    <x v="651"/>
    <s v="Fred Harton"/>
    <x v="0"/>
    <s v="United States"/>
    <s v="Atlanta"/>
    <x v="32"/>
    <n v="30318"/>
    <s v="South"/>
    <s v="OFF-PA-10002319"/>
    <x v="1"/>
    <x v="10"/>
    <x v="1391"/>
    <n v="193.79999999999998"/>
    <n v="5"/>
    <x v="0"/>
    <n v="94.962000000000003"/>
  </r>
  <r>
    <n v="4017"/>
    <x v="1987"/>
    <x v="1"/>
    <x v="841"/>
    <d v="2012-08-28T00:00:00"/>
    <x v="1"/>
    <x v="651"/>
    <s v="Fred Harton"/>
    <x v="0"/>
    <s v="United States"/>
    <s v="Atlanta"/>
    <x v="32"/>
    <n v="30318"/>
    <s v="South"/>
    <s v="OFF-PA-10003893"/>
    <x v="1"/>
    <x v="10"/>
    <x v="1096"/>
    <n v="21.400000000000002"/>
    <n v="5"/>
    <x v="0"/>
    <n v="9.629999999999999"/>
  </r>
  <r>
    <n v="4018"/>
    <x v="1987"/>
    <x v="1"/>
    <x v="841"/>
    <d v="2012-08-28T00:00:00"/>
    <x v="1"/>
    <x v="651"/>
    <s v="Fred Harton"/>
    <x v="0"/>
    <s v="United States"/>
    <s v="Atlanta"/>
    <x v="32"/>
    <n v="30318"/>
    <s v="South"/>
    <s v="OFF-PA-10002499"/>
    <x v="1"/>
    <x v="10"/>
    <x v="1601"/>
    <n v="97.88"/>
    <n v="2"/>
    <x v="0"/>
    <n v="48.94"/>
  </r>
  <r>
    <n v="4019"/>
    <x v="1987"/>
    <x v="1"/>
    <x v="841"/>
    <d v="2012-08-28T00:00:00"/>
    <x v="1"/>
    <x v="651"/>
    <s v="Fred Harton"/>
    <x v="0"/>
    <s v="United States"/>
    <s v="Atlanta"/>
    <x v="32"/>
    <n v="30318"/>
    <s v="South"/>
    <s v="TEC-AC-10004568"/>
    <x v="2"/>
    <x v="11"/>
    <x v="1109"/>
    <n v="251.91"/>
    <n v="9"/>
    <x v="0"/>
    <n v="47.862899999999982"/>
  </r>
  <r>
    <n v="4020"/>
    <x v="1987"/>
    <x v="1"/>
    <x v="841"/>
    <d v="2012-08-28T00:00:00"/>
    <x v="1"/>
    <x v="651"/>
    <s v="Fred Harton"/>
    <x v="0"/>
    <s v="United States"/>
    <s v="Atlanta"/>
    <x v="32"/>
    <n v="30318"/>
    <s v="South"/>
    <s v="OFF-AP-10001492"/>
    <x v="1"/>
    <x v="9"/>
    <x v="22"/>
    <n v="25.86"/>
    <n v="3"/>
    <x v="0"/>
    <n v="6.7236000000000002"/>
  </r>
  <r>
    <n v="4021"/>
    <x v="1988"/>
    <x v="2"/>
    <x v="169"/>
    <d v="2011-06-27T00:00:00"/>
    <x v="1"/>
    <x v="731"/>
    <s v="Anna Andreadi"/>
    <x v="0"/>
    <s v="United States"/>
    <s v="Chester"/>
    <x v="9"/>
    <n v="19013"/>
    <s v="East"/>
    <s v="FUR-CH-10004698"/>
    <x v="0"/>
    <x v="1"/>
    <x v="166"/>
    <n v="170.05799999999999"/>
    <n v="3"/>
    <x v="4"/>
    <n v="-4.858799999999988"/>
  </r>
  <r>
    <n v="4022"/>
    <x v="1988"/>
    <x v="2"/>
    <x v="169"/>
    <d v="2011-06-27T00:00:00"/>
    <x v="1"/>
    <x v="731"/>
    <s v="Anna Andreadi"/>
    <x v="0"/>
    <s v="United States"/>
    <s v="Chester"/>
    <x v="9"/>
    <n v="19013"/>
    <s v="East"/>
    <s v="TEC-PH-10004093"/>
    <x v="2"/>
    <x v="7"/>
    <x v="40"/>
    <n v="82.782000000000011"/>
    <n v="3"/>
    <x v="10"/>
    <n v="-15.176700000000004"/>
  </r>
  <r>
    <n v="4023"/>
    <x v="1988"/>
    <x v="2"/>
    <x v="169"/>
    <d v="2011-06-27T00:00:00"/>
    <x v="1"/>
    <x v="731"/>
    <s v="Anna Andreadi"/>
    <x v="0"/>
    <s v="United States"/>
    <s v="Chester"/>
    <x v="9"/>
    <n v="19013"/>
    <s v="East"/>
    <s v="FUR-CH-10000454"/>
    <x v="0"/>
    <x v="1"/>
    <x v="1"/>
    <n v="853.92999999999984"/>
    <n v="5"/>
    <x v="4"/>
    <n v="0"/>
  </r>
  <r>
    <n v="4024"/>
    <x v="1989"/>
    <x v="3"/>
    <x v="855"/>
    <d v="2014-10-29T00:00:00"/>
    <x v="2"/>
    <x v="705"/>
    <s v="Jack O'Briant"/>
    <x v="1"/>
    <s v="United States"/>
    <s v="San Francisco"/>
    <x v="1"/>
    <n v="94110"/>
    <s v="West"/>
    <s v="FUR-BO-10003034"/>
    <x v="0"/>
    <x v="0"/>
    <x v="1194"/>
    <n v="556.66499999999996"/>
    <n v="5"/>
    <x v="11"/>
    <n v="6.5490000000000208"/>
  </r>
  <r>
    <n v="4025"/>
    <x v="1989"/>
    <x v="3"/>
    <x v="855"/>
    <d v="2014-10-29T00:00:00"/>
    <x v="2"/>
    <x v="705"/>
    <s v="Jack O'Briant"/>
    <x v="1"/>
    <s v="United States"/>
    <s v="San Francisco"/>
    <x v="1"/>
    <n v="94110"/>
    <s v="West"/>
    <s v="TEC-PH-10003215"/>
    <x v="2"/>
    <x v="7"/>
    <x v="1602"/>
    <n v="95.84"/>
    <n v="4"/>
    <x v="2"/>
    <n v="34.741999999999997"/>
  </r>
  <r>
    <n v="4026"/>
    <x v="1990"/>
    <x v="3"/>
    <x v="938"/>
    <d v="2014-08-14T00:00:00"/>
    <x v="2"/>
    <x v="245"/>
    <s v="Sylvia Foulston"/>
    <x v="1"/>
    <s v="United States"/>
    <s v="Bedford"/>
    <x v="5"/>
    <n v="76021"/>
    <s v="Central"/>
    <s v="OFF-PA-10001776"/>
    <x v="1"/>
    <x v="10"/>
    <x v="1263"/>
    <n v="29.664000000000001"/>
    <n v="4"/>
    <x v="2"/>
    <n v="10.011599999999998"/>
  </r>
  <r>
    <n v="4027"/>
    <x v="1990"/>
    <x v="3"/>
    <x v="938"/>
    <d v="2014-08-14T00:00:00"/>
    <x v="2"/>
    <x v="245"/>
    <s v="Sylvia Foulston"/>
    <x v="1"/>
    <s v="United States"/>
    <s v="Bedford"/>
    <x v="5"/>
    <n v="76021"/>
    <s v="Central"/>
    <s v="OFF-AR-10004582"/>
    <x v="1"/>
    <x v="6"/>
    <x v="1175"/>
    <n v="9.1840000000000011"/>
    <n v="7"/>
    <x v="2"/>
    <n v="2.8699999999999992"/>
  </r>
  <r>
    <n v="4028"/>
    <x v="1990"/>
    <x v="3"/>
    <x v="938"/>
    <d v="2014-08-14T00:00:00"/>
    <x v="2"/>
    <x v="245"/>
    <s v="Sylvia Foulston"/>
    <x v="1"/>
    <s v="United States"/>
    <s v="Bedford"/>
    <x v="5"/>
    <n v="76021"/>
    <s v="Central"/>
    <s v="TEC-PH-10001557"/>
    <x v="2"/>
    <x v="7"/>
    <x v="658"/>
    <n v="153.584"/>
    <n v="2"/>
    <x v="2"/>
    <n v="13.438599999999994"/>
  </r>
  <r>
    <n v="4029"/>
    <x v="1990"/>
    <x v="3"/>
    <x v="938"/>
    <d v="2014-08-14T00:00:00"/>
    <x v="2"/>
    <x v="245"/>
    <s v="Sylvia Foulston"/>
    <x v="1"/>
    <s v="United States"/>
    <s v="Bedford"/>
    <x v="5"/>
    <n v="76021"/>
    <s v="Central"/>
    <s v="OFF-BI-10004209"/>
    <x v="1"/>
    <x v="8"/>
    <x v="1206"/>
    <n v="12.863999999999995"/>
    <n v="8"/>
    <x v="3"/>
    <n v="-22.512"/>
  </r>
  <r>
    <n v="4030"/>
    <x v="1991"/>
    <x v="3"/>
    <x v="165"/>
    <d v="2014-12-29T00:00:00"/>
    <x v="1"/>
    <x v="394"/>
    <s v="Christine Sundaresam"/>
    <x v="0"/>
    <s v="United States"/>
    <s v="Lafayette"/>
    <x v="28"/>
    <n v="70506"/>
    <s v="South"/>
    <s v="TEC-MA-10003183"/>
    <x v="2"/>
    <x v="15"/>
    <x v="942"/>
    <n v="479.97"/>
    <n v="3"/>
    <x v="0"/>
    <n v="239.98500000000001"/>
  </r>
  <r>
    <n v="4031"/>
    <x v="1991"/>
    <x v="3"/>
    <x v="165"/>
    <d v="2014-12-29T00:00:00"/>
    <x v="1"/>
    <x v="394"/>
    <s v="Christine Sundaresam"/>
    <x v="0"/>
    <s v="United States"/>
    <s v="Lafayette"/>
    <x v="28"/>
    <n v="70506"/>
    <s v="South"/>
    <s v="FUR-CH-10002439"/>
    <x v="0"/>
    <x v="1"/>
    <x v="1316"/>
    <n v="232.88"/>
    <n v="4"/>
    <x v="0"/>
    <n v="60.5488"/>
  </r>
  <r>
    <n v="4032"/>
    <x v="1992"/>
    <x v="0"/>
    <x v="182"/>
    <d v="2013-10-01T00:00:00"/>
    <x v="1"/>
    <x v="17"/>
    <s v="Steve Nguyen"/>
    <x v="2"/>
    <s v="United States"/>
    <s v="Covington"/>
    <x v="4"/>
    <n v="98042"/>
    <s v="West"/>
    <s v="OFF-AP-10000576"/>
    <x v="1"/>
    <x v="9"/>
    <x v="637"/>
    <n v="236.88"/>
    <n v="6"/>
    <x v="0"/>
    <n v="66.326400000000007"/>
  </r>
  <r>
    <n v="4033"/>
    <x v="1992"/>
    <x v="0"/>
    <x v="182"/>
    <d v="2013-10-01T00:00:00"/>
    <x v="1"/>
    <x v="17"/>
    <s v="Steve Nguyen"/>
    <x v="2"/>
    <s v="United States"/>
    <s v="Covington"/>
    <x v="4"/>
    <n v="98042"/>
    <s v="West"/>
    <s v="OFF-PA-10004040"/>
    <x v="1"/>
    <x v="10"/>
    <x v="99"/>
    <n v="29.900000000000002"/>
    <n v="5"/>
    <x v="0"/>
    <n v="14.651"/>
  </r>
  <r>
    <n v="4034"/>
    <x v="1992"/>
    <x v="0"/>
    <x v="182"/>
    <d v="2013-10-01T00:00:00"/>
    <x v="1"/>
    <x v="17"/>
    <s v="Steve Nguyen"/>
    <x v="2"/>
    <s v="United States"/>
    <s v="Covington"/>
    <x v="4"/>
    <n v="98042"/>
    <s v="West"/>
    <s v="TEC-AC-10003063"/>
    <x v="2"/>
    <x v="11"/>
    <x v="1052"/>
    <n v="100"/>
    <n v="4"/>
    <x v="0"/>
    <n v="21"/>
  </r>
  <r>
    <n v="4035"/>
    <x v="1993"/>
    <x v="0"/>
    <x v="939"/>
    <d v="2013-12-13T00:00:00"/>
    <x v="3"/>
    <x v="487"/>
    <s v="Jim Mitchum"/>
    <x v="1"/>
    <s v="United States"/>
    <s v="Lorain"/>
    <x v="24"/>
    <n v="44052"/>
    <s v="East"/>
    <s v="OFF-BI-10003982"/>
    <x v="1"/>
    <x v="8"/>
    <x v="346"/>
    <n v="18.693000000000001"/>
    <n v="3"/>
    <x v="6"/>
    <n v="-14.331299999999992"/>
  </r>
  <r>
    <n v="4036"/>
    <x v="1993"/>
    <x v="0"/>
    <x v="939"/>
    <d v="2013-12-13T00:00:00"/>
    <x v="3"/>
    <x v="487"/>
    <s v="Jim Mitchum"/>
    <x v="1"/>
    <s v="United States"/>
    <s v="Lorain"/>
    <x v="24"/>
    <n v="44052"/>
    <s v="East"/>
    <s v="TEC-AC-10002567"/>
    <x v="2"/>
    <x v="11"/>
    <x v="423"/>
    <n v="383.952"/>
    <n v="6"/>
    <x v="2"/>
    <n v="76.790399999999977"/>
  </r>
  <r>
    <n v="4037"/>
    <x v="1994"/>
    <x v="1"/>
    <x v="75"/>
    <d v="2013-01-01T00:00:00"/>
    <x v="1"/>
    <x v="651"/>
    <s v="Fred Harton"/>
    <x v="0"/>
    <s v="United States"/>
    <s v="Chicago"/>
    <x v="10"/>
    <n v="60623"/>
    <s v="Central"/>
    <s v="OFF-ST-10004950"/>
    <x v="1"/>
    <x v="4"/>
    <x v="1510"/>
    <n v="24.816000000000003"/>
    <n v="2"/>
    <x v="2"/>
    <n v="1.5509999999999984"/>
  </r>
  <r>
    <n v="4038"/>
    <x v="1995"/>
    <x v="2"/>
    <x v="282"/>
    <d v="2012-01-02T00:00:00"/>
    <x v="1"/>
    <x v="295"/>
    <s v="Anthony Johnson"/>
    <x v="1"/>
    <s v="United States"/>
    <s v="San Francisco"/>
    <x v="1"/>
    <n v="94110"/>
    <s v="West"/>
    <s v="FUR-FU-10000550"/>
    <x v="0"/>
    <x v="5"/>
    <x v="1445"/>
    <n v="24.900000000000002"/>
    <n v="5"/>
    <x v="0"/>
    <n v="8.2169999999999987"/>
  </r>
  <r>
    <n v="4039"/>
    <x v="1995"/>
    <x v="2"/>
    <x v="282"/>
    <d v="2012-01-02T00:00:00"/>
    <x v="1"/>
    <x v="295"/>
    <s v="Anthony Johnson"/>
    <x v="1"/>
    <s v="United States"/>
    <s v="San Francisco"/>
    <x v="1"/>
    <n v="94110"/>
    <s v="West"/>
    <s v="OFF-PA-10000528"/>
    <x v="1"/>
    <x v="10"/>
    <x v="1136"/>
    <n v="21.12"/>
    <n v="4"/>
    <x v="0"/>
    <n v="9.5039999999999996"/>
  </r>
  <r>
    <n v="4040"/>
    <x v="1995"/>
    <x v="2"/>
    <x v="282"/>
    <d v="2012-01-02T00:00:00"/>
    <x v="1"/>
    <x v="295"/>
    <s v="Anthony Johnson"/>
    <x v="1"/>
    <s v="United States"/>
    <s v="San Francisco"/>
    <x v="1"/>
    <n v="94110"/>
    <s v="West"/>
    <s v="TEC-MA-10003183"/>
    <x v="2"/>
    <x v="15"/>
    <x v="942"/>
    <n v="767.95200000000011"/>
    <n v="6"/>
    <x v="2"/>
    <n v="287.98199999999997"/>
  </r>
  <r>
    <n v="4041"/>
    <x v="1995"/>
    <x v="2"/>
    <x v="282"/>
    <d v="2012-01-02T00:00:00"/>
    <x v="1"/>
    <x v="295"/>
    <s v="Anthony Johnson"/>
    <x v="1"/>
    <s v="United States"/>
    <s v="San Francisco"/>
    <x v="1"/>
    <n v="94110"/>
    <s v="West"/>
    <s v="OFF-BI-10003305"/>
    <x v="1"/>
    <x v="8"/>
    <x v="565"/>
    <n v="14.352000000000002"/>
    <n v="3"/>
    <x v="2"/>
    <n v="4.6643999999999988"/>
  </r>
  <r>
    <n v="4042"/>
    <x v="1995"/>
    <x v="2"/>
    <x v="282"/>
    <d v="2012-01-02T00:00:00"/>
    <x v="1"/>
    <x v="295"/>
    <s v="Anthony Johnson"/>
    <x v="1"/>
    <s v="United States"/>
    <s v="San Francisco"/>
    <x v="1"/>
    <n v="94110"/>
    <s v="West"/>
    <s v="TEC-PH-10001425"/>
    <x v="2"/>
    <x v="7"/>
    <x v="511"/>
    <n v="191.976"/>
    <n v="3"/>
    <x v="2"/>
    <n v="19.197599999999994"/>
  </r>
  <r>
    <n v="4043"/>
    <x v="1995"/>
    <x v="2"/>
    <x v="282"/>
    <d v="2012-01-02T00:00:00"/>
    <x v="1"/>
    <x v="295"/>
    <s v="Anthony Johnson"/>
    <x v="1"/>
    <s v="United States"/>
    <s v="San Francisco"/>
    <x v="1"/>
    <n v="94110"/>
    <s v="West"/>
    <s v="OFF-LA-10001474"/>
    <x v="1"/>
    <x v="2"/>
    <x v="917"/>
    <n v="274.77"/>
    <n v="9"/>
    <x v="0"/>
    <n v="126.39420000000001"/>
  </r>
  <r>
    <n v="4044"/>
    <x v="1995"/>
    <x v="2"/>
    <x v="282"/>
    <d v="2012-01-02T00:00:00"/>
    <x v="1"/>
    <x v="295"/>
    <s v="Anthony Johnson"/>
    <x v="1"/>
    <s v="United States"/>
    <s v="San Francisco"/>
    <x v="1"/>
    <n v="94110"/>
    <s v="West"/>
    <s v="FUR-FU-10000672"/>
    <x v="0"/>
    <x v="5"/>
    <x v="1508"/>
    <n v="70.56"/>
    <n v="6"/>
    <x v="0"/>
    <n v="23.990399999999994"/>
  </r>
  <r>
    <n v="4045"/>
    <x v="1996"/>
    <x v="1"/>
    <x v="608"/>
    <d v="2012-06-30T00:00:00"/>
    <x v="1"/>
    <x v="535"/>
    <s v="Jill Fjeld"/>
    <x v="0"/>
    <s v="United States"/>
    <s v="San Francisco"/>
    <x v="1"/>
    <n v="94110"/>
    <s v="West"/>
    <s v="FUR-FU-10001979"/>
    <x v="0"/>
    <x v="5"/>
    <x v="509"/>
    <n v="204.85"/>
    <n v="5"/>
    <x v="0"/>
    <n v="57.358000000000011"/>
  </r>
  <r>
    <n v="4046"/>
    <x v="1997"/>
    <x v="1"/>
    <x v="788"/>
    <d v="2012-04-07T00:00:00"/>
    <x v="1"/>
    <x v="688"/>
    <s v="Cari Sayre"/>
    <x v="1"/>
    <s v="United States"/>
    <s v="Houston"/>
    <x v="5"/>
    <n v="77070"/>
    <s v="Central"/>
    <s v="OFF-BI-10003707"/>
    <x v="1"/>
    <x v="8"/>
    <x v="776"/>
    <n v="9.155999999999997"/>
    <n v="3"/>
    <x v="3"/>
    <n v="-13.734000000000002"/>
  </r>
  <r>
    <n v="4047"/>
    <x v="1998"/>
    <x v="3"/>
    <x v="208"/>
    <d v="2014-10-26T00:00:00"/>
    <x v="1"/>
    <x v="727"/>
    <s v="Susan Pistek"/>
    <x v="0"/>
    <s v="United States"/>
    <s v="Chicago"/>
    <x v="10"/>
    <n v="60653"/>
    <s v="Central"/>
    <s v="OFF-AP-10002191"/>
    <x v="1"/>
    <x v="9"/>
    <x v="800"/>
    <n v="23.991999999999994"/>
    <n v="2"/>
    <x v="3"/>
    <n v="-62.379199999999997"/>
  </r>
  <r>
    <n v="4048"/>
    <x v="1999"/>
    <x v="1"/>
    <x v="747"/>
    <d v="2012-07-19T00:00:00"/>
    <x v="2"/>
    <x v="722"/>
    <s v="Katrina Edelman"/>
    <x v="1"/>
    <s v="United States"/>
    <s v="New York City"/>
    <x v="15"/>
    <n v="10035"/>
    <s v="East"/>
    <s v="OFF-PA-10000501"/>
    <x v="1"/>
    <x v="10"/>
    <x v="966"/>
    <n v="80.88"/>
    <n v="3"/>
    <x v="0"/>
    <n v="39.6312"/>
  </r>
  <r>
    <n v="4049"/>
    <x v="1999"/>
    <x v="1"/>
    <x v="747"/>
    <d v="2012-07-19T00:00:00"/>
    <x v="2"/>
    <x v="722"/>
    <s v="Katrina Edelman"/>
    <x v="1"/>
    <s v="United States"/>
    <s v="New York City"/>
    <x v="15"/>
    <n v="10035"/>
    <s v="East"/>
    <s v="TEC-AC-10001990"/>
    <x v="2"/>
    <x v="11"/>
    <x v="861"/>
    <n v="599.9"/>
    <n v="10"/>
    <x v="0"/>
    <n v="191.96799999999996"/>
  </r>
  <r>
    <n v="4050"/>
    <x v="2000"/>
    <x v="3"/>
    <x v="92"/>
    <d v="2014-06-27T00:00:00"/>
    <x v="0"/>
    <x v="654"/>
    <s v="George Ashbrook"/>
    <x v="0"/>
    <s v="United States"/>
    <s v="New York City"/>
    <x v="15"/>
    <n v="10011"/>
    <s v="East"/>
    <s v="FUR-FU-10003601"/>
    <x v="0"/>
    <x v="5"/>
    <x v="729"/>
    <n v="276.69"/>
    <n v="3"/>
    <x v="0"/>
    <n v="49.804199999999994"/>
  </r>
  <r>
    <n v="4051"/>
    <x v="2000"/>
    <x v="3"/>
    <x v="92"/>
    <d v="2014-06-27T00:00:00"/>
    <x v="0"/>
    <x v="654"/>
    <s v="George Ashbrook"/>
    <x v="0"/>
    <s v="United States"/>
    <s v="New York City"/>
    <x v="15"/>
    <n v="10011"/>
    <s v="East"/>
    <s v="FUR-CH-10001891"/>
    <x v="0"/>
    <x v="1"/>
    <x v="265"/>
    <n v="172.76400000000001"/>
    <n v="2"/>
    <x v="9"/>
    <n v="32.633200000000016"/>
  </r>
  <r>
    <n v="4052"/>
    <x v="2001"/>
    <x v="2"/>
    <x v="411"/>
    <d v="2011-10-03T00:00:00"/>
    <x v="1"/>
    <x v="416"/>
    <s v="Suzanne McNair"/>
    <x v="1"/>
    <s v="United States"/>
    <s v="Philadelphia"/>
    <x v="9"/>
    <n v="19134"/>
    <s v="East"/>
    <s v="OFF-AR-10003469"/>
    <x v="1"/>
    <x v="6"/>
    <x v="1249"/>
    <n v="4.2240000000000002"/>
    <n v="3"/>
    <x v="2"/>
    <n v="1.4783999999999997"/>
  </r>
  <r>
    <n v="4053"/>
    <x v="2001"/>
    <x v="2"/>
    <x v="411"/>
    <d v="2011-10-03T00:00:00"/>
    <x v="1"/>
    <x v="416"/>
    <s v="Suzanne McNair"/>
    <x v="1"/>
    <s v="United States"/>
    <s v="Philadelphia"/>
    <x v="9"/>
    <n v="19134"/>
    <s v="East"/>
    <s v="FUR-TA-10004175"/>
    <x v="0"/>
    <x v="3"/>
    <x v="1146"/>
    <n v="409.27199999999999"/>
    <n v="2"/>
    <x v="10"/>
    <n v="-81.854399999999998"/>
  </r>
  <r>
    <n v="4054"/>
    <x v="2001"/>
    <x v="2"/>
    <x v="411"/>
    <d v="2011-10-03T00:00:00"/>
    <x v="1"/>
    <x v="416"/>
    <s v="Suzanne McNair"/>
    <x v="1"/>
    <s v="United States"/>
    <s v="Philadelphia"/>
    <x v="9"/>
    <n v="19134"/>
    <s v="East"/>
    <s v="OFF-LA-10002945"/>
    <x v="1"/>
    <x v="2"/>
    <x v="1603"/>
    <n v="55.44"/>
    <n v="11"/>
    <x v="2"/>
    <n v="18.017999999999997"/>
  </r>
  <r>
    <n v="4055"/>
    <x v="2001"/>
    <x v="2"/>
    <x v="411"/>
    <d v="2011-10-03T00:00:00"/>
    <x v="1"/>
    <x v="416"/>
    <s v="Suzanne McNair"/>
    <x v="1"/>
    <s v="United States"/>
    <s v="Philadelphia"/>
    <x v="9"/>
    <n v="19134"/>
    <s v="East"/>
    <s v="OFF-PA-10000533"/>
    <x v="1"/>
    <x v="10"/>
    <x v="1196"/>
    <n v="20.928000000000001"/>
    <n v="4"/>
    <x v="2"/>
    <n v="6.8015999999999996"/>
  </r>
  <r>
    <n v="4056"/>
    <x v="2001"/>
    <x v="2"/>
    <x v="411"/>
    <d v="2011-10-03T00:00:00"/>
    <x v="1"/>
    <x v="416"/>
    <s v="Suzanne McNair"/>
    <x v="1"/>
    <s v="United States"/>
    <s v="Philadelphia"/>
    <x v="9"/>
    <n v="19134"/>
    <s v="East"/>
    <s v="OFF-ST-10004459"/>
    <x v="1"/>
    <x v="4"/>
    <x v="454"/>
    <n v="1801.6320000000001"/>
    <n v="6"/>
    <x v="2"/>
    <n v="-337.80600000000004"/>
  </r>
  <r>
    <n v="4057"/>
    <x v="2001"/>
    <x v="2"/>
    <x v="411"/>
    <d v="2011-10-03T00:00:00"/>
    <x v="1"/>
    <x v="416"/>
    <s v="Suzanne McNair"/>
    <x v="1"/>
    <s v="United States"/>
    <s v="Philadelphia"/>
    <x v="9"/>
    <n v="19134"/>
    <s v="East"/>
    <s v="FUR-TA-10004147"/>
    <x v="0"/>
    <x v="3"/>
    <x v="811"/>
    <n v="67.175999999999988"/>
    <n v="1"/>
    <x v="10"/>
    <n v="-20.152800000000006"/>
  </r>
  <r>
    <n v="4058"/>
    <x v="2002"/>
    <x v="2"/>
    <x v="156"/>
    <d v="2011-11-28T00:00:00"/>
    <x v="1"/>
    <x v="213"/>
    <s v="Darren Koutras"/>
    <x v="0"/>
    <s v="United States"/>
    <s v="Chicago"/>
    <x v="10"/>
    <n v="60610"/>
    <s v="Central"/>
    <s v="OFF-ST-10000046"/>
    <x v="1"/>
    <x v="4"/>
    <x v="757"/>
    <n v="646.20000000000005"/>
    <n v="5"/>
    <x v="2"/>
    <n v="-8.0774999999999864"/>
  </r>
  <r>
    <n v="4059"/>
    <x v="2003"/>
    <x v="1"/>
    <x v="312"/>
    <d v="2012-11-24T00:00:00"/>
    <x v="1"/>
    <x v="62"/>
    <s v="Lena Creighton"/>
    <x v="0"/>
    <s v="United States"/>
    <s v="Oakland"/>
    <x v="1"/>
    <n v="94601"/>
    <s v="West"/>
    <s v="TEC-PH-10004774"/>
    <x v="2"/>
    <x v="7"/>
    <x v="706"/>
    <n v="72.744000000000014"/>
    <n v="7"/>
    <x v="2"/>
    <n v="-15.458100000000007"/>
  </r>
  <r>
    <n v="4060"/>
    <x v="2003"/>
    <x v="1"/>
    <x v="312"/>
    <d v="2012-11-24T00:00:00"/>
    <x v="1"/>
    <x v="62"/>
    <s v="Lena Creighton"/>
    <x v="0"/>
    <s v="United States"/>
    <s v="Oakland"/>
    <x v="1"/>
    <n v="94601"/>
    <s v="West"/>
    <s v="FUR-CH-10000595"/>
    <x v="0"/>
    <x v="1"/>
    <x v="463"/>
    <n v="572.16000000000008"/>
    <n v="3"/>
    <x v="2"/>
    <n v="35.759999999999962"/>
  </r>
  <r>
    <n v="4061"/>
    <x v="2004"/>
    <x v="0"/>
    <x v="474"/>
    <d v="2013-11-08T00:00:00"/>
    <x v="1"/>
    <x v="190"/>
    <s v="Xylona Preis"/>
    <x v="0"/>
    <s v="United States"/>
    <s v="Chicago"/>
    <x v="10"/>
    <n v="60610"/>
    <s v="Central"/>
    <s v="TEC-AC-10002473"/>
    <x v="2"/>
    <x v="11"/>
    <x v="713"/>
    <n v="68.111999999999995"/>
    <n v="3"/>
    <x v="2"/>
    <n v="17.879399999999997"/>
  </r>
  <r>
    <n v="4062"/>
    <x v="2005"/>
    <x v="1"/>
    <x v="14"/>
    <d v="2012-09-20T00:00:00"/>
    <x v="2"/>
    <x v="688"/>
    <s v="Cari Sayre"/>
    <x v="1"/>
    <s v="United States"/>
    <s v="Seattle"/>
    <x v="4"/>
    <n v="98105"/>
    <s v="West"/>
    <s v="OFF-BI-10001628"/>
    <x v="1"/>
    <x v="8"/>
    <x v="1103"/>
    <n v="25.031999999999996"/>
    <n v="3"/>
    <x v="2"/>
    <n v="7.822499999999998"/>
  </r>
  <r>
    <n v="4063"/>
    <x v="2006"/>
    <x v="0"/>
    <x v="612"/>
    <d v="2013-03-15T00:00:00"/>
    <x v="1"/>
    <x v="420"/>
    <s v="Bryan Davis"/>
    <x v="0"/>
    <s v="United States"/>
    <s v="Philadelphia"/>
    <x v="9"/>
    <n v="19143"/>
    <s v="East"/>
    <s v="TEC-AC-10002800"/>
    <x v="2"/>
    <x v="11"/>
    <x v="1207"/>
    <n v="39.992000000000004"/>
    <n v="1"/>
    <x v="2"/>
    <n v="7.4984999999999964"/>
  </r>
  <r>
    <n v="4064"/>
    <x v="2007"/>
    <x v="2"/>
    <x v="670"/>
    <d v="2011-06-26T00:00:00"/>
    <x v="2"/>
    <x v="658"/>
    <s v="Denise Leinenbach"/>
    <x v="0"/>
    <s v="United States"/>
    <s v="Concord"/>
    <x v="3"/>
    <n v="28027"/>
    <s v="South"/>
    <s v="OFF-AR-10002766"/>
    <x v="1"/>
    <x v="6"/>
    <x v="1041"/>
    <n v="20.015999999999998"/>
    <n v="9"/>
    <x v="2"/>
    <n v="1.7514000000000003"/>
  </r>
  <r>
    <n v="4065"/>
    <x v="2007"/>
    <x v="2"/>
    <x v="670"/>
    <d v="2011-06-26T00:00:00"/>
    <x v="2"/>
    <x v="658"/>
    <s v="Denise Leinenbach"/>
    <x v="0"/>
    <s v="United States"/>
    <s v="Concord"/>
    <x v="3"/>
    <n v="28027"/>
    <s v="South"/>
    <s v="OFF-SU-10002522"/>
    <x v="1"/>
    <x v="14"/>
    <x v="1544"/>
    <n v="3.1040000000000001"/>
    <n v="1"/>
    <x v="2"/>
    <n v="0.34919999999999951"/>
  </r>
  <r>
    <n v="4066"/>
    <x v="2008"/>
    <x v="2"/>
    <x v="301"/>
    <d v="2011-11-05T00:00:00"/>
    <x v="1"/>
    <x v="175"/>
    <s v="Ken Heidel"/>
    <x v="1"/>
    <s v="United States"/>
    <s v="Charlotte"/>
    <x v="3"/>
    <n v="28205"/>
    <s v="South"/>
    <s v="OFF-FA-10003021"/>
    <x v="1"/>
    <x v="13"/>
    <x v="33"/>
    <n v="7.52"/>
    <n v="5"/>
    <x v="2"/>
    <n v="1.4099999999999997"/>
  </r>
  <r>
    <n v="4067"/>
    <x v="2008"/>
    <x v="2"/>
    <x v="301"/>
    <d v="2011-11-05T00:00:00"/>
    <x v="1"/>
    <x v="175"/>
    <s v="Ken Heidel"/>
    <x v="1"/>
    <s v="United States"/>
    <s v="Charlotte"/>
    <x v="3"/>
    <n v="28205"/>
    <s v="South"/>
    <s v="OFF-AR-10000634"/>
    <x v="1"/>
    <x v="6"/>
    <x v="988"/>
    <n v="10.272000000000002"/>
    <n v="3"/>
    <x v="2"/>
    <n v="0.89880000000000004"/>
  </r>
  <r>
    <n v="4068"/>
    <x v="2008"/>
    <x v="2"/>
    <x v="301"/>
    <d v="2011-11-05T00:00:00"/>
    <x v="1"/>
    <x v="175"/>
    <s v="Ken Heidel"/>
    <x v="1"/>
    <s v="United States"/>
    <s v="Charlotte"/>
    <x v="3"/>
    <n v="28205"/>
    <s v="South"/>
    <s v="OFF-LA-10001771"/>
    <x v="1"/>
    <x v="2"/>
    <x v="1119"/>
    <n v="47.808000000000007"/>
    <n v="12"/>
    <x v="2"/>
    <n v="15.537599999999998"/>
  </r>
  <r>
    <n v="4069"/>
    <x v="2008"/>
    <x v="2"/>
    <x v="301"/>
    <d v="2011-11-05T00:00:00"/>
    <x v="1"/>
    <x v="175"/>
    <s v="Ken Heidel"/>
    <x v="1"/>
    <s v="United States"/>
    <s v="Charlotte"/>
    <x v="3"/>
    <n v="28205"/>
    <s v="South"/>
    <s v="TEC-PH-10004434"/>
    <x v="2"/>
    <x v="7"/>
    <x v="1604"/>
    <n v="978.83999999999992"/>
    <n v="9"/>
    <x v="2"/>
    <n v="110.1194999999999"/>
  </r>
  <r>
    <n v="4070"/>
    <x v="2009"/>
    <x v="0"/>
    <x v="770"/>
    <d v="2013-09-01T00:00:00"/>
    <x v="2"/>
    <x v="599"/>
    <s v="Tom Prescott"/>
    <x v="0"/>
    <s v="United States"/>
    <s v="Dallas"/>
    <x v="5"/>
    <n v="75081"/>
    <s v="Central"/>
    <s v="OFF-BI-10000050"/>
    <x v="1"/>
    <x v="8"/>
    <x v="343"/>
    <n v="13.139999999999997"/>
    <n v="9"/>
    <x v="3"/>
    <n v="-21.681000000000004"/>
  </r>
  <r>
    <n v="4071"/>
    <x v="2009"/>
    <x v="0"/>
    <x v="770"/>
    <d v="2013-09-01T00:00:00"/>
    <x v="2"/>
    <x v="599"/>
    <s v="Tom Prescott"/>
    <x v="0"/>
    <s v="United States"/>
    <s v="Dallas"/>
    <x v="5"/>
    <n v="75081"/>
    <s v="Central"/>
    <s v="OFF-BI-10002414"/>
    <x v="1"/>
    <x v="8"/>
    <x v="1076"/>
    <n v="10.023999999999997"/>
    <n v="4"/>
    <x v="3"/>
    <n v="-16.539600000000007"/>
  </r>
  <r>
    <n v="4072"/>
    <x v="2009"/>
    <x v="0"/>
    <x v="770"/>
    <d v="2013-09-01T00:00:00"/>
    <x v="2"/>
    <x v="599"/>
    <s v="Tom Prescott"/>
    <x v="0"/>
    <s v="United States"/>
    <s v="Dallas"/>
    <x v="5"/>
    <n v="75081"/>
    <s v="Central"/>
    <s v="FUR-BO-10003159"/>
    <x v="0"/>
    <x v="0"/>
    <x v="1100"/>
    <n v="156.37279999999998"/>
    <n v="2"/>
    <x v="8"/>
    <n v="-52.890800000000027"/>
  </r>
  <r>
    <n v="4073"/>
    <x v="2010"/>
    <x v="1"/>
    <x v="401"/>
    <d v="2012-12-08T00:00:00"/>
    <x v="0"/>
    <x v="472"/>
    <s v="Nora Pelletier"/>
    <x v="2"/>
    <s v="United States"/>
    <s v="Indianapolis"/>
    <x v="14"/>
    <n v="46203"/>
    <s v="Central"/>
    <s v="TEC-CO-10002095"/>
    <x v="2"/>
    <x v="16"/>
    <x v="610"/>
    <n v="999.98"/>
    <n v="2"/>
    <x v="0"/>
    <n v="449.99099999999999"/>
  </r>
  <r>
    <n v="4074"/>
    <x v="2011"/>
    <x v="1"/>
    <x v="496"/>
    <d v="2012-09-27T00:00:00"/>
    <x v="2"/>
    <x v="649"/>
    <s v="Steve Carroll"/>
    <x v="2"/>
    <s v="United States"/>
    <s v="Broken Arrow"/>
    <x v="26"/>
    <n v="74012"/>
    <s v="Central"/>
    <s v="TEC-PH-10004120"/>
    <x v="2"/>
    <x v="7"/>
    <x v="1525"/>
    <n v="821.94"/>
    <n v="6"/>
    <x v="0"/>
    <n v="213.70440000000002"/>
  </r>
  <r>
    <n v="4075"/>
    <x v="2012"/>
    <x v="3"/>
    <x v="940"/>
    <d v="2014-11-21T00:00:00"/>
    <x v="1"/>
    <x v="729"/>
    <s v="Dana Kaydos"/>
    <x v="0"/>
    <s v="United States"/>
    <s v="Miramar"/>
    <x v="2"/>
    <n v="33023"/>
    <s v="South"/>
    <s v="FUR-FU-10003553"/>
    <x v="0"/>
    <x v="5"/>
    <x v="563"/>
    <n v="220.06399999999999"/>
    <n v="4"/>
    <x v="2"/>
    <n v="55.016000000000012"/>
  </r>
  <r>
    <n v="4076"/>
    <x v="2012"/>
    <x v="3"/>
    <x v="940"/>
    <d v="2014-11-21T00:00:00"/>
    <x v="1"/>
    <x v="729"/>
    <s v="Dana Kaydos"/>
    <x v="0"/>
    <s v="United States"/>
    <s v="Miramar"/>
    <x v="2"/>
    <n v="33023"/>
    <s v="South"/>
    <s v="FUR-FU-10001488"/>
    <x v="0"/>
    <x v="5"/>
    <x v="1040"/>
    <n v="339.13600000000002"/>
    <n v="4"/>
    <x v="2"/>
    <n v="0"/>
  </r>
  <r>
    <n v="4077"/>
    <x v="2013"/>
    <x v="1"/>
    <x v="546"/>
    <d v="2012-12-21T00:00:00"/>
    <x v="0"/>
    <x v="416"/>
    <s v="Suzanne McNair"/>
    <x v="1"/>
    <s v="United States"/>
    <s v="Omaha"/>
    <x v="8"/>
    <n v="68104"/>
    <s v="Central"/>
    <s v="OFF-BI-10003094"/>
    <x v="1"/>
    <x v="8"/>
    <x v="647"/>
    <n v="7.04"/>
    <n v="2"/>
    <x v="0"/>
    <n v="3.3087999999999997"/>
  </r>
  <r>
    <n v="4078"/>
    <x v="2013"/>
    <x v="1"/>
    <x v="546"/>
    <d v="2012-12-21T00:00:00"/>
    <x v="0"/>
    <x v="416"/>
    <s v="Suzanne McNair"/>
    <x v="1"/>
    <s v="United States"/>
    <s v="Omaha"/>
    <x v="8"/>
    <n v="68104"/>
    <s v="Central"/>
    <s v="OFF-FA-10003472"/>
    <x v="1"/>
    <x v="13"/>
    <x v="240"/>
    <n v="5.04"/>
    <n v="4"/>
    <x v="0"/>
    <n v="0.2016"/>
  </r>
  <r>
    <n v="4079"/>
    <x v="2013"/>
    <x v="1"/>
    <x v="546"/>
    <d v="2012-12-21T00:00:00"/>
    <x v="0"/>
    <x v="416"/>
    <s v="Suzanne McNair"/>
    <x v="1"/>
    <s v="United States"/>
    <s v="Omaha"/>
    <x v="8"/>
    <n v="68104"/>
    <s v="Central"/>
    <s v="OFF-PA-10001289"/>
    <x v="1"/>
    <x v="10"/>
    <x v="952"/>
    <n v="116.28"/>
    <n v="3"/>
    <x v="0"/>
    <n v="56.977199999999996"/>
  </r>
  <r>
    <n v="4080"/>
    <x v="2014"/>
    <x v="1"/>
    <x v="379"/>
    <d v="2012-12-24T00:00:00"/>
    <x v="2"/>
    <x v="201"/>
    <s v="Lynn Smith"/>
    <x v="0"/>
    <s v="United States"/>
    <s v="Jacksonville"/>
    <x v="3"/>
    <n v="28540"/>
    <s v="South"/>
    <s v="TEC-PH-10002293"/>
    <x v="2"/>
    <x v="7"/>
    <x v="126"/>
    <n v="47.975999999999999"/>
    <n v="3"/>
    <x v="2"/>
    <n v="4.7976000000000028"/>
  </r>
  <r>
    <n v="4081"/>
    <x v="2015"/>
    <x v="0"/>
    <x v="477"/>
    <d v="2013-09-30T00:00:00"/>
    <x v="1"/>
    <x v="722"/>
    <s v="Katrina Edelman"/>
    <x v="1"/>
    <s v="United States"/>
    <s v="Tigard"/>
    <x v="21"/>
    <n v="97224"/>
    <s v="West"/>
    <s v="OFF-PA-10000380"/>
    <x v="1"/>
    <x v="10"/>
    <x v="1281"/>
    <n v="60.048000000000002"/>
    <n v="9"/>
    <x v="2"/>
    <n v="22.518000000000001"/>
  </r>
  <r>
    <n v="4082"/>
    <x v="2015"/>
    <x v="0"/>
    <x v="477"/>
    <d v="2013-09-30T00:00:00"/>
    <x v="1"/>
    <x v="722"/>
    <s v="Katrina Edelman"/>
    <x v="1"/>
    <s v="United States"/>
    <s v="Tigard"/>
    <x v="21"/>
    <n v="97224"/>
    <s v="West"/>
    <s v="OFF-BI-10004828"/>
    <x v="1"/>
    <x v="8"/>
    <x v="1578"/>
    <n v="5.0220000000000002"/>
    <n v="1"/>
    <x v="6"/>
    <n v="-3.5153999999999996"/>
  </r>
  <r>
    <n v="4083"/>
    <x v="2016"/>
    <x v="3"/>
    <x v="92"/>
    <d v="2014-07-01T00:00:00"/>
    <x v="1"/>
    <x v="637"/>
    <s v="Matthew Clasen"/>
    <x v="1"/>
    <s v="United States"/>
    <s v="Decatur"/>
    <x v="10"/>
    <n v="62521"/>
    <s v="Central"/>
    <s v="OFF-BI-10004632"/>
    <x v="1"/>
    <x v="8"/>
    <x v="564"/>
    <n v="182.99399999999997"/>
    <n v="3"/>
    <x v="3"/>
    <n v="-320.23950000000013"/>
  </r>
  <r>
    <n v="4084"/>
    <x v="2016"/>
    <x v="3"/>
    <x v="92"/>
    <d v="2014-07-01T00:00:00"/>
    <x v="1"/>
    <x v="637"/>
    <s v="Matthew Clasen"/>
    <x v="1"/>
    <s v="United States"/>
    <s v="Decatur"/>
    <x v="10"/>
    <n v="62521"/>
    <s v="Central"/>
    <s v="OFF-PA-10000327"/>
    <x v="1"/>
    <x v="10"/>
    <x v="1428"/>
    <n v="10.272000000000002"/>
    <n v="3"/>
    <x v="2"/>
    <n v="3.2099999999999982"/>
  </r>
  <r>
    <n v="4085"/>
    <x v="2017"/>
    <x v="3"/>
    <x v="210"/>
    <d v="2014-09-10T00:00:00"/>
    <x v="2"/>
    <x v="656"/>
    <s v="Dean percer"/>
    <x v="2"/>
    <s v="United States"/>
    <s v="Phoenix"/>
    <x v="16"/>
    <n v="85023"/>
    <s v="West"/>
    <s v="OFF-BI-10003291"/>
    <x v="1"/>
    <x v="8"/>
    <x v="44"/>
    <n v="7.857000000000002"/>
    <n v="3"/>
    <x v="6"/>
    <n v="-6.0236999999999998"/>
  </r>
  <r>
    <n v="4086"/>
    <x v="2018"/>
    <x v="0"/>
    <x v="578"/>
    <d v="2013-08-07T00:00:00"/>
    <x v="0"/>
    <x v="18"/>
    <s v="Linda Cazamias"/>
    <x v="1"/>
    <s v="United States"/>
    <s v="Sacramento"/>
    <x v="1"/>
    <n v="95823"/>
    <s v="West"/>
    <s v="TEC-PH-10002275"/>
    <x v="2"/>
    <x v="7"/>
    <x v="7"/>
    <n v="302.38400000000001"/>
    <n v="2"/>
    <x v="2"/>
    <n v="30.238400000000013"/>
  </r>
  <r>
    <n v="4087"/>
    <x v="2018"/>
    <x v="0"/>
    <x v="578"/>
    <d v="2013-08-07T00:00:00"/>
    <x v="0"/>
    <x v="18"/>
    <s v="Linda Cazamias"/>
    <x v="1"/>
    <s v="United States"/>
    <s v="Sacramento"/>
    <x v="1"/>
    <n v="95823"/>
    <s v="West"/>
    <s v="OFF-BI-10003291"/>
    <x v="1"/>
    <x v="8"/>
    <x v="44"/>
    <n v="20.952000000000002"/>
    <n v="3"/>
    <x v="2"/>
    <n v="7.0712999999999981"/>
  </r>
  <r>
    <n v="4088"/>
    <x v="2018"/>
    <x v="0"/>
    <x v="578"/>
    <d v="2013-08-07T00:00:00"/>
    <x v="0"/>
    <x v="18"/>
    <s v="Linda Cazamias"/>
    <x v="1"/>
    <s v="United States"/>
    <s v="Sacramento"/>
    <x v="1"/>
    <n v="95823"/>
    <s v="West"/>
    <s v="OFF-BI-10000343"/>
    <x v="1"/>
    <x v="8"/>
    <x v="184"/>
    <n v="11.784000000000001"/>
    <n v="3"/>
    <x v="2"/>
    <n v="3.9770999999999996"/>
  </r>
  <r>
    <n v="4089"/>
    <x v="2019"/>
    <x v="2"/>
    <x v="710"/>
    <d v="2011-08-26T00:00:00"/>
    <x v="1"/>
    <x v="23"/>
    <s v="Lena Hernandez"/>
    <x v="0"/>
    <s v="United States"/>
    <s v="Jonesboro"/>
    <x v="36"/>
    <n v="72401"/>
    <s v="South"/>
    <s v="FUR-BO-10000711"/>
    <x v="0"/>
    <x v="0"/>
    <x v="1605"/>
    <n v="638.82000000000005"/>
    <n v="9"/>
    <x v="0"/>
    <n v="172.48140000000001"/>
  </r>
  <r>
    <n v="4090"/>
    <x v="2020"/>
    <x v="0"/>
    <x v="178"/>
    <d v="2013-04-06T00:00:00"/>
    <x v="1"/>
    <x v="533"/>
    <s v="Thomas Boland"/>
    <x v="1"/>
    <s v="United States"/>
    <s v="New York City"/>
    <x v="15"/>
    <n v="10035"/>
    <s v="East"/>
    <s v="OFF-LA-10001297"/>
    <x v="1"/>
    <x v="2"/>
    <x v="483"/>
    <n v="20.7"/>
    <n v="2"/>
    <x v="0"/>
    <n v="9.9359999999999999"/>
  </r>
  <r>
    <n v="4091"/>
    <x v="2020"/>
    <x v="0"/>
    <x v="178"/>
    <d v="2013-04-06T00:00:00"/>
    <x v="1"/>
    <x v="533"/>
    <s v="Thomas Boland"/>
    <x v="1"/>
    <s v="United States"/>
    <s v="New York City"/>
    <x v="15"/>
    <n v="10035"/>
    <s v="East"/>
    <s v="OFF-SU-10001574"/>
    <x v="1"/>
    <x v="14"/>
    <x v="498"/>
    <n v="10.95"/>
    <n v="3"/>
    <x v="0"/>
    <n v="3.2849999999999993"/>
  </r>
  <r>
    <n v="4092"/>
    <x v="2020"/>
    <x v="0"/>
    <x v="178"/>
    <d v="2013-04-06T00:00:00"/>
    <x v="1"/>
    <x v="533"/>
    <s v="Thomas Boland"/>
    <x v="1"/>
    <s v="United States"/>
    <s v="New York City"/>
    <x v="15"/>
    <n v="10035"/>
    <s v="East"/>
    <s v="OFF-BI-10003305"/>
    <x v="1"/>
    <x v="8"/>
    <x v="565"/>
    <n v="14.352000000000002"/>
    <n v="3"/>
    <x v="2"/>
    <n v="4.6643999999999988"/>
  </r>
  <r>
    <n v="4093"/>
    <x v="2021"/>
    <x v="3"/>
    <x v="941"/>
    <d v="2014-05-19T00:00:00"/>
    <x v="2"/>
    <x v="622"/>
    <s v="John Murray"/>
    <x v="0"/>
    <s v="United States"/>
    <s v="Akron"/>
    <x v="24"/>
    <n v="44312"/>
    <s v="East"/>
    <s v="OFF-ST-10002574"/>
    <x v="1"/>
    <x v="4"/>
    <x v="926"/>
    <n v="221.024"/>
    <n v="2"/>
    <x v="2"/>
    <n v="-55.256"/>
  </r>
  <r>
    <n v="4094"/>
    <x v="2022"/>
    <x v="1"/>
    <x v="252"/>
    <d v="2012-08-28T00:00:00"/>
    <x v="1"/>
    <x v="147"/>
    <s v="Katrina Willman"/>
    <x v="0"/>
    <s v="United States"/>
    <s v="Florence"/>
    <x v="0"/>
    <n v="41042"/>
    <s v="South"/>
    <s v="TEC-MA-10000864"/>
    <x v="2"/>
    <x v="15"/>
    <x v="199"/>
    <n v="3080"/>
    <n v="7"/>
    <x v="0"/>
    <n v="1416.7999999999997"/>
  </r>
  <r>
    <n v="4095"/>
    <x v="2022"/>
    <x v="1"/>
    <x v="252"/>
    <d v="2012-08-28T00:00:00"/>
    <x v="1"/>
    <x v="147"/>
    <s v="Katrina Willman"/>
    <x v="0"/>
    <s v="United States"/>
    <s v="Florence"/>
    <x v="0"/>
    <n v="41042"/>
    <s v="South"/>
    <s v="TEC-AC-10003289"/>
    <x v="2"/>
    <x v="11"/>
    <x v="1209"/>
    <n v="79.959999999999994"/>
    <n v="4"/>
    <x v="0"/>
    <n v="18.390799999999999"/>
  </r>
  <r>
    <n v="4096"/>
    <x v="2022"/>
    <x v="1"/>
    <x v="252"/>
    <d v="2012-08-28T00:00:00"/>
    <x v="1"/>
    <x v="147"/>
    <s v="Katrina Willman"/>
    <x v="0"/>
    <s v="United States"/>
    <s v="Florence"/>
    <x v="0"/>
    <n v="41042"/>
    <s v="South"/>
    <s v="TEC-PH-10001619"/>
    <x v="2"/>
    <x v="7"/>
    <x v="1585"/>
    <n v="587.97"/>
    <n v="3"/>
    <x v="0"/>
    <n v="170.51129999999998"/>
  </r>
  <r>
    <n v="4097"/>
    <x v="2023"/>
    <x v="2"/>
    <x v="865"/>
    <d v="2011-09-28T00:00:00"/>
    <x v="1"/>
    <x v="183"/>
    <s v="Sanjit Chand"/>
    <x v="0"/>
    <s v="United States"/>
    <s v="Minneapolis"/>
    <x v="11"/>
    <n v="55407"/>
    <s v="Central"/>
    <s v="OFF-PA-10004888"/>
    <x v="1"/>
    <x v="10"/>
    <x v="959"/>
    <n v="32.400000000000006"/>
    <n v="5"/>
    <x v="0"/>
    <n v="15.552000000000001"/>
  </r>
  <r>
    <n v="4098"/>
    <x v="2023"/>
    <x v="2"/>
    <x v="865"/>
    <d v="2011-09-28T00:00:00"/>
    <x v="1"/>
    <x v="183"/>
    <s v="Sanjit Chand"/>
    <x v="0"/>
    <s v="United States"/>
    <s v="Minneapolis"/>
    <x v="11"/>
    <n v="55407"/>
    <s v="Central"/>
    <s v="OFF-ST-10000736"/>
    <x v="1"/>
    <x v="4"/>
    <x v="455"/>
    <n v="404.90000000000003"/>
    <n v="5"/>
    <x v="0"/>
    <n v="16.195999999999984"/>
  </r>
  <r>
    <n v="4099"/>
    <x v="2023"/>
    <x v="2"/>
    <x v="865"/>
    <d v="2011-09-28T00:00:00"/>
    <x v="1"/>
    <x v="183"/>
    <s v="Sanjit Chand"/>
    <x v="0"/>
    <s v="United States"/>
    <s v="Minneapolis"/>
    <x v="11"/>
    <n v="55407"/>
    <s v="Central"/>
    <s v="OFF-BI-10001120"/>
    <x v="1"/>
    <x v="8"/>
    <x v="1606"/>
    <n v="9449.9500000000007"/>
    <n v="5"/>
    <x v="0"/>
    <n v="4630.4755000000005"/>
  </r>
  <r>
    <n v="4100"/>
    <x v="2023"/>
    <x v="2"/>
    <x v="865"/>
    <d v="2011-09-28T00:00:00"/>
    <x v="1"/>
    <x v="183"/>
    <s v="Sanjit Chand"/>
    <x v="0"/>
    <s v="United States"/>
    <s v="Minneapolis"/>
    <x v="11"/>
    <n v="55407"/>
    <s v="Central"/>
    <s v="OFF-BI-10000301"/>
    <x v="1"/>
    <x v="8"/>
    <x v="619"/>
    <n v="12.94"/>
    <n v="2"/>
    <x v="0"/>
    <n v="6.47"/>
  </r>
  <r>
    <n v="4101"/>
    <x v="2024"/>
    <x v="3"/>
    <x v="249"/>
    <d v="2014-06-24T00:00:00"/>
    <x v="1"/>
    <x v="233"/>
    <s v="Zuschuss Carroll"/>
    <x v="0"/>
    <s v="United States"/>
    <s v="Houston"/>
    <x v="5"/>
    <n v="77095"/>
    <s v="Central"/>
    <s v="OFF-AP-10004655"/>
    <x v="1"/>
    <x v="9"/>
    <x v="1607"/>
    <n v="2.2639999999999993"/>
    <n v="1"/>
    <x v="3"/>
    <n v="-5.2072000000000012"/>
  </r>
  <r>
    <n v="4102"/>
    <x v="2024"/>
    <x v="3"/>
    <x v="249"/>
    <d v="2014-06-24T00:00:00"/>
    <x v="1"/>
    <x v="233"/>
    <s v="Zuschuss Carroll"/>
    <x v="0"/>
    <s v="United States"/>
    <s v="Houston"/>
    <x v="5"/>
    <n v="77095"/>
    <s v="Central"/>
    <s v="OFF-AP-10002906"/>
    <x v="1"/>
    <x v="9"/>
    <x v="1088"/>
    <n v="0.44399999999999995"/>
    <n v="1"/>
    <x v="3"/>
    <n v="-1.1100000000000003"/>
  </r>
  <r>
    <n v="4103"/>
    <x v="2024"/>
    <x v="3"/>
    <x v="249"/>
    <d v="2014-06-24T00:00:00"/>
    <x v="1"/>
    <x v="233"/>
    <s v="Zuschuss Carroll"/>
    <x v="0"/>
    <s v="United States"/>
    <s v="Houston"/>
    <x v="5"/>
    <n v="77095"/>
    <s v="Central"/>
    <s v="OFF-PA-10000740"/>
    <x v="1"/>
    <x v="10"/>
    <x v="1239"/>
    <n v="146.17600000000002"/>
    <n v="8"/>
    <x v="2"/>
    <n v="47.50719999999999"/>
  </r>
  <r>
    <n v="4104"/>
    <x v="2025"/>
    <x v="3"/>
    <x v="202"/>
    <d v="2014-12-22T00:00:00"/>
    <x v="3"/>
    <x v="46"/>
    <s v="Rick Bensley"/>
    <x v="2"/>
    <s v="United States"/>
    <s v="Fremont"/>
    <x v="8"/>
    <n v="68025"/>
    <s v="Central"/>
    <s v="FUR-FU-10001940"/>
    <x v="0"/>
    <x v="5"/>
    <x v="33"/>
    <n v="15.92"/>
    <n v="2"/>
    <x v="0"/>
    <n v="7.0048000000000012"/>
  </r>
  <r>
    <n v="4105"/>
    <x v="2026"/>
    <x v="3"/>
    <x v="783"/>
    <d v="2014-08-14T00:00:00"/>
    <x v="1"/>
    <x v="271"/>
    <s v="Jay Kimmel"/>
    <x v="0"/>
    <s v="United States"/>
    <s v="San Diego"/>
    <x v="1"/>
    <n v="92105"/>
    <s v="West"/>
    <s v="TEC-PH-10000439"/>
    <x v="2"/>
    <x v="7"/>
    <x v="869"/>
    <n v="159.96000000000004"/>
    <n v="5"/>
    <x v="2"/>
    <n v="17.995499999999979"/>
  </r>
  <r>
    <n v="4106"/>
    <x v="2026"/>
    <x v="3"/>
    <x v="783"/>
    <d v="2014-08-14T00:00:00"/>
    <x v="1"/>
    <x v="271"/>
    <s v="Jay Kimmel"/>
    <x v="0"/>
    <s v="United States"/>
    <s v="San Diego"/>
    <x v="1"/>
    <n v="92105"/>
    <s v="West"/>
    <s v="OFF-BI-10000404"/>
    <x v="1"/>
    <x v="8"/>
    <x v="476"/>
    <n v="13.76"/>
    <n v="2"/>
    <x v="2"/>
    <n v="4.6440000000000001"/>
  </r>
  <r>
    <n v="4107"/>
    <x v="2027"/>
    <x v="0"/>
    <x v="250"/>
    <d v="2013-08-27T00:00:00"/>
    <x v="1"/>
    <x v="732"/>
    <s v="Dorothy Dickinson"/>
    <x v="0"/>
    <s v="United States"/>
    <s v="Houston"/>
    <x v="5"/>
    <n v="77041"/>
    <s v="Central"/>
    <s v="OFF-BI-10003676"/>
    <x v="1"/>
    <x v="8"/>
    <x v="816"/>
    <n v="4.3119999999999985"/>
    <n v="2"/>
    <x v="3"/>
    <n v="-6.8992000000000022"/>
  </r>
  <r>
    <n v="4108"/>
    <x v="2028"/>
    <x v="1"/>
    <x v="67"/>
    <d v="2012-09-07T00:00:00"/>
    <x v="3"/>
    <x v="507"/>
    <s v="Marc Crier"/>
    <x v="0"/>
    <s v="United States"/>
    <s v="New York City"/>
    <x v="15"/>
    <n v="10011"/>
    <s v="East"/>
    <s v="OFF-ST-10002486"/>
    <x v="1"/>
    <x v="4"/>
    <x v="693"/>
    <n v="13.96"/>
    <n v="2"/>
    <x v="0"/>
    <n v="0.27919999999999945"/>
  </r>
  <r>
    <n v="4109"/>
    <x v="2028"/>
    <x v="1"/>
    <x v="67"/>
    <d v="2012-09-07T00:00:00"/>
    <x v="3"/>
    <x v="507"/>
    <s v="Marc Crier"/>
    <x v="0"/>
    <s v="United States"/>
    <s v="New York City"/>
    <x v="15"/>
    <n v="10011"/>
    <s v="East"/>
    <s v="FUR-TA-10003837"/>
    <x v="0"/>
    <x v="3"/>
    <x v="1457"/>
    <n v="27.414000000000001"/>
    <n v="3"/>
    <x v="10"/>
    <n v="-14.163900000000005"/>
  </r>
  <r>
    <n v="4110"/>
    <x v="2029"/>
    <x v="1"/>
    <x v="707"/>
    <d v="2013-01-01T00:00:00"/>
    <x v="1"/>
    <x v="393"/>
    <s v="Dionis Lloyd"/>
    <x v="1"/>
    <s v="United States"/>
    <s v="Detroit"/>
    <x v="12"/>
    <n v="48227"/>
    <s v="Central"/>
    <s v="TEC-PH-10002923"/>
    <x v="2"/>
    <x v="7"/>
    <x v="680"/>
    <n v="73.98"/>
    <n v="2"/>
    <x v="0"/>
    <n v="19.974600000000002"/>
  </r>
  <r>
    <n v="4111"/>
    <x v="2029"/>
    <x v="1"/>
    <x v="707"/>
    <d v="2013-01-01T00:00:00"/>
    <x v="1"/>
    <x v="393"/>
    <s v="Dionis Lloyd"/>
    <x v="1"/>
    <s v="United States"/>
    <s v="Detroit"/>
    <x v="12"/>
    <n v="48227"/>
    <s v="Central"/>
    <s v="FUR-BO-10004360"/>
    <x v="0"/>
    <x v="0"/>
    <x v="1608"/>
    <n v="160.97999999999999"/>
    <n v="1"/>
    <x v="0"/>
    <n v="20.927400000000006"/>
  </r>
  <r>
    <n v="4112"/>
    <x v="2029"/>
    <x v="1"/>
    <x v="707"/>
    <d v="2013-01-01T00:00:00"/>
    <x v="1"/>
    <x v="393"/>
    <s v="Dionis Lloyd"/>
    <x v="1"/>
    <s v="United States"/>
    <s v="Detroit"/>
    <x v="12"/>
    <n v="48227"/>
    <s v="Central"/>
    <s v="OFF-PA-10002160"/>
    <x v="1"/>
    <x v="10"/>
    <x v="1190"/>
    <n v="17.34"/>
    <n v="3"/>
    <x v="0"/>
    <n v="8.4966000000000008"/>
  </r>
  <r>
    <n v="4113"/>
    <x v="2029"/>
    <x v="1"/>
    <x v="707"/>
    <d v="2013-01-01T00:00:00"/>
    <x v="1"/>
    <x v="393"/>
    <s v="Dionis Lloyd"/>
    <x v="1"/>
    <s v="United States"/>
    <s v="Detroit"/>
    <x v="12"/>
    <n v="48227"/>
    <s v="Central"/>
    <s v="OFF-AR-10002375"/>
    <x v="1"/>
    <x v="6"/>
    <x v="823"/>
    <n v="3.28"/>
    <n v="1"/>
    <x v="0"/>
    <n v="0.9511999999999996"/>
  </r>
  <r>
    <n v="4114"/>
    <x v="2030"/>
    <x v="1"/>
    <x v="942"/>
    <d v="2012-05-07T00:00:00"/>
    <x v="1"/>
    <x v="544"/>
    <s v="Noah Childs"/>
    <x v="1"/>
    <s v="United States"/>
    <s v="Houston"/>
    <x v="5"/>
    <n v="77095"/>
    <s v="Central"/>
    <s v="OFF-LA-10000443"/>
    <x v="1"/>
    <x v="2"/>
    <x v="1118"/>
    <n v="8.8559999999999999"/>
    <n v="3"/>
    <x v="2"/>
    <n v="2.9888999999999997"/>
  </r>
  <r>
    <n v="4115"/>
    <x v="2030"/>
    <x v="1"/>
    <x v="942"/>
    <d v="2012-05-07T00:00:00"/>
    <x v="1"/>
    <x v="544"/>
    <s v="Noah Childs"/>
    <x v="1"/>
    <s v="United States"/>
    <s v="Houston"/>
    <x v="5"/>
    <n v="77095"/>
    <s v="Central"/>
    <s v="TEC-PH-10001750"/>
    <x v="2"/>
    <x v="7"/>
    <x v="968"/>
    <n v="158.376"/>
    <n v="3"/>
    <x v="2"/>
    <n v="13.857900000000008"/>
  </r>
  <r>
    <n v="4116"/>
    <x v="2031"/>
    <x v="0"/>
    <x v="390"/>
    <d v="2013-11-28T00:00:00"/>
    <x v="2"/>
    <x v="549"/>
    <s v="Amy Cox"/>
    <x v="0"/>
    <s v="United States"/>
    <s v="Seattle"/>
    <x v="4"/>
    <n v="98105"/>
    <s v="West"/>
    <s v="OFF-BI-10004632"/>
    <x v="1"/>
    <x v="8"/>
    <x v="564"/>
    <n v="1219.96"/>
    <n v="5"/>
    <x v="2"/>
    <n v="381.23749999999995"/>
  </r>
  <r>
    <n v="4117"/>
    <x v="2032"/>
    <x v="1"/>
    <x v="27"/>
    <d v="2012-11-29T00:00:00"/>
    <x v="1"/>
    <x v="358"/>
    <s v="Toby Swindell"/>
    <x v="0"/>
    <s v="United States"/>
    <s v="Los Angeles"/>
    <x v="1"/>
    <n v="90036"/>
    <s v="West"/>
    <s v="OFF-BI-10002813"/>
    <x v="1"/>
    <x v="8"/>
    <x v="905"/>
    <n v="3.1680000000000001"/>
    <n v="2"/>
    <x v="2"/>
    <n v="0.99"/>
  </r>
  <r>
    <n v="4118"/>
    <x v="2032"/>
    <x v="1"/>
    <x v="27"/>
    <d v="2012-11-29T00:00:00"/>
    <x v="1"/>
    <x v="358"/>
    <s v="Toby Swindell"/>
    <x v="0"/>
    <s v="United States"/>
    <s v="Los Angeles"/>
    <x v="1"/>
    <n v="90036"/>
    <s v="West"/>
    <s v="OFF-PA-10002005"/>
    <x v="1"/>
    <x v="10"/>
    <x v="505"/>
    <n v="19.440000000000001"/>
    <n v="3"/>
    <x v="0"/>
    <n v="9.3312000000000008"/>
  </r>
  <r>
    <n v="4119"/>
    <x v="2032"/>
    <x v="1"/>
    <x v="27"/>
    <d v="2012-11-29T00:00:00"/>
    <x v="1"/>
    <x v="358"/>
    <s v="Toby Swindell"/>
    <x v="0"/>
    <s v="United States"/>
    <s v="Los Angeles"/>
    <x v="1"/>
    <n v="90036"/>
    <s v="West"/>
    <s v="OFF-ST-10000060"/>
    <x v="1"/>
    <x v="4"/>
    <x v="387"/>
    <n v="454.86"/>
    <n v="7"/>
    <x v="0"/>
    <n v="54.583200000000019"/>
  </r>
  <r>
    <n v="4120"/>
    <x v="2032"/>
    <x v="1"/>
    <x v="27"/>
    <d v="2012-11-29T00:00:00"/>
    <x v="1"/>
    <x v="358"/>
    <s v="Toby Swindell"/>
    <x v="0"/>
    <s v="United States"/>
    <s v="Los Angeles"/>
    <x v="1"/>
    <n v="90036"/>
    <s v="West"/>
    <s v="OFF-BI-10002706"/>
    <x v="1"/>
    <x v="8"/>
    <x v="273"/>
    <n v="91.391999999999996"/>
    <n v="8"/>
    <x v="2"/>
    <n v="29.702399999999997"/>
  </r>
  <r>
    <n v="4121"/>
    <x v="2033"/>
    <x v="3"/>
    <x v="507"/>
    <d v="2014-09-11T00:00:00"/>
    <x v="1"/>
    <x v="462"/>
    <s v="Michael Moore"/>
    <x v="0"/>
    <s v="United States"/>
    <s v="Philadelphia"/>
    <x v="9"/>
    <n v="19120"/>
    <s v="East"/>
    <s v="TEC-AC-10000199"/>
    <x v="2"/>
    <x v="11"/>
    <x v="1609"/>
    <n v="19.040000000000003"/>
    <n v="4"/>
    <x v="2"/>
    <n v="-1.4279999999999999"/>
  </r>
  <r>
    <n v="4122"/>
    <x v="2034"/>
    <x v="3"/>
    <x v="943"/>
    <d v="2014-05-13T00:00:00"/>
    <x v="3"/>
    <x v="221"/>
    <s v="Liz Pelletier"/>
    <x v="0"/>
    <s v="United States"/>
    <s v="Seattle"/>
    <x v="4"/>
    <n v="98103"/>
    <s v="West"/>
    <s v="OFF-PA-10002870"/>
    <x v="1"/>
    <x v="10"/>
    <x v="893"/>
    <n v="37.44"/>
    <n v="6"/>
    <x v="0"/>
    <n v="16.847999999999999"/>
  </r>
  <r>
    <n v="4123"/>
    <x v="2034"/>
    <x v="3"/>
    <x v="943"/>
    <d v="2014-05-13T00:00:00"/>
    <x v="3"/>
    <x v="221"/>
    <s v="Liz Pelletier"/>
    <x v="0"/>
    <s v="United States"/>
    <s v="Seattle"/>
    <x v="4"/>
    <n v="98103"/>
    <s v="West"/>
    <s v="OFF-LA-10004545"/>
    <x v="1"/>
    <x v="2"/>
    <x v="1328"/>
    <n v="37.589999999999996"/>
    <n v="3"/>
    <x v="0"/>
    <n v="17.667299999999997"/>
  </r>
  <r>
    <n v="4124"/>
    <x v="2034"/>
    <x v="3"/>
    <x v="943"/>
    <d v="2014-05-13T00:00:00"/>
    <x v="3"/>
    <x v="221"/>
    <s v="Liz Pelletier"/>
    <x v="0"/>
    <s v="United States"/>
    <s v="Seattle"/>
    <x v="4"/>
    <n v="98103"/>
    <s v="West"/>
    <s v="OFF-BI-10000962"/>
    <x v="1"/>
    <x v="8"/>
    <x v="1504"/>
    <n v="26.032"/>
    <n v="2"/>
    <x v="2"/>
    <n v="9.4365999999999985"/>
  </r>
  <r>
    <n v="4125"/>
    <x v="2035"/>
    <x v="2"/>
    <x v="218"/>
    <d v="2011-05-18T00:00:00"/>
    <x v="1"/>
    <x v="410"/>
    <s v="Brooke Gillingham"/>
    <x v="1"/>
    <s v="United States"/>
    <s v="Watertown"/>
    <x v="15"/>
    <n v="13601"/>
    <s v="East"/>
    <s v="OFF-AP-10004249"/>
    <x v="1"/>
    <x v="9"/>
    <x v="33"/>
    <n v="35.910000000000004"/>
    <n v="3"/>
    <x v="0"/>
    <n v="9.6956999999999987"/>
  </r>
  <r>
    <n v="4126"/>
    <x v="2036"/>
    <x v="3"/>
    <x v="944"/>
    <d v="2014-08-01T00:00:00"/>
    <x v="0"/>
    <x v="207"/>
    <s v="Mike Gockenbach"/>
    <x v="0"/>
    <s v="United States"/>
    <s v="Jacksonville"/>
    <x v="2"/>
    <n v="32216"/>
    <s v="South"/>
    <s v="FUR-FU-10001602"/>
    <x v="0"/>
    <x v="5"/>
    <x v="759"/>
    <n v="91.032000000000011"/>
    <n v="3"/>
    <x v="2"/>
    <n v="-2.2758000000000109"/>
  </r>
  <r>
    <n v="4127"/>
    <x v="2037"/>
    <x v="3"/>
    <x v="636"/>
    <d v="2014-05-10T00:00:00"/>
    <x v="2"/>
    <x v="47"/>
    <s v="Gary Zandusky"/>
    <x v="0"/>
    <s v="United States"/>
    <s v="Arlington"/>
    <x v="17"/>
    <n v="22204"/>
    <s v="South"/>
    <s v="OFF-AR-10003179"/>
    <x v="1"/>
    <x v="6"/>
    <x v="1565"/>
    <n v="54.66"/>
    <n v="6"/>
    <x v="0"/>
    <n v="18.037799999999997"/>
  </r>
  <r>
    <n v="4128"/>
    <x v="2038"/>
    <x v="2"/>
    <x v="111"/>
    <d v="2011-09-24T00:00:00"/>
    <x v="1"/>
    <x v="252"/>
    <s v="John Lee"/>
    <x v="0"/>
    <s v="United States"/>
    <s v="Charlotte"/>
    <x v="3"/>
    <n v="28205"/>
    <s v="South"/>
    <s v="OFF-ST-10003722"/>
    <x v="1"/>
    <x v="4"/>
    <x v="760"/>
    <n v="67.343999999999994"/>
    <n v="6"/>
    <x v="2"/>
    <n v="7.5761999999999894"/>
  </r>
  <r>
    <n v="4129"/>
    <x v="2038"/>
    <x v="2"/>
    <x v="111"/>
    <d v="2011-09-24T00:00:00"/>
    <x v="1"/>
    <x v="252"/>
    <s v="John Lee"/>
    <x v="0"/>
    <s v="United States"/>
    <s v="Charlotte"/>
    <x v="3"/>
    <n v="28205"/>
    <s v="South"/>
    <s v="TEC-MA-10001127"/>
    <x v="2"/>
    <x v="15"/>
    <x v="1610"/>
    <n v="2624.9850000000001"/>
    <n v="3"/>
    <x v="5"/>
    <n v="-944.99460000000045"/>
  </r>
  <r>
    <n v="4130"/>
    <x v="2039"/>
    <x v="1"/>
    <x v="368"/>
    <d v="2012-04-04T00:00:00"/>
    <x v="1"/>
    <x v="157"/>
    <s v="Denny Ordway"/>
    <x v="0"/>
    <s v="United States"/>
    <s v="Seattle"/>
    <x v="4"/>
    <n v="98103"/>
    <s v="West"/>
    <s v="OFF-AP-10001947"/>
    <x v="1"/>
    <x v="9"/>
    <x v="1528"/>
    <n v="73.28"/>
    <n v="4"/>
    <x v="0"/>
    <n v="21.251199999999997"/>
  </r>
  <r>
    <n v="4131"/>
    <x v="2040"/>
    <x v="2"/>
    <x v="728"/>
    <d v="2011-11-25T00:00:00"/>
    <x v="1"/>
    <x v="448"/>
    <s v="Ann Blume"/>
    <x v="1"/>
    <s v="United States"/>
    <s v="Chicago"/>
    <x v="10"/>
    <n v="60623"/>
    <s v="Central"/>
    <s v="OFF-BI-10001107"/>
    <x v="1"/>
    <x v="8"/>
    <x v="492"/>
    <n v="14.479999999999997"/>
    <n v="5"/>
    <x v="3"/>
    <n v="-23.89200000000001"/>
  </r>
  <r>
    <n v="4132"/>
    <x v="2041"/>
    <x v="1"/>
    <x v="740"/>
    <d v="2012-07-09T00:00:00"/>
    <x v="1"/>
    <x v="41"/>
    <s v="Karl Braun"/>
    <x v="0"/>
    <s v="United States"/>
    <s v="Hollywood"/>
    <x v="2"/>
    <n v="33021"/>
    <s v="South"/>
    <s v="OFF-PA-10000349"/>
    <x v="1"/>
    <x v="10"/>
    <x v="33"/>
    <n v="11.952000000000002"/>
    <n v="3"/>
    <x v="2"/>
    <n v="4.0338000000000003"/>
  </r>
  <r>
    <n v="4133"/>
    <x v="2041"/>
    <x v="1"/>
    <x v="740"/>
    <d v="2012-07-09T00:00:00"/>
    <x v="1"/>
    <x v="41"/>
    <s v="Karl Braun"/>
    <x v="0"/>
    <s v="United States"/>
    <s v="Hollywood"/>
    <x v="2"/>
    <n v="33021"/>
    <s v="South"/>
    <s v="OFF-PA-10003349"/>
    <x v="1"/>
    <x v="10"/>
    <x v="218"/>
    <n v="15.552000000000003"/>
    <n v="3"/>
    <x v="2"/>
    <n v="5.6375999999999999"/>
  </r>
  <r>
    <n v="4134"/>
    <x v="2042"/>
    <x v="2"/>
    <x v="78"/>
    <d v="2011-09-13T00:00:00"/>
    <x v="1"/>
    <x v="74"/>
    <s v="Ted Trevino"/>
    <x v="0"/>
    <s v="United States"/>
    <s v="Chesapeake"/>
    <x v="17"/>
    <n v="23320"/>
    <s v="South"/>
    <s v="OFF-FA-10002280"/>
    <x v="1"/>
    <x v="13"/>
    <x v="653"/>
    <n v="45"/>
    <n v="9"/>
    <x v="0"/>
    <n v="21.599999999999998"/>
  </r>
  <r>
    <n v="4135"/>
    <x v="2042"/>
    <x v="2"/>
    <x v="78"/>
    <d v="2011-09-13T00:00:00"/>
    <x v="1"/>
    <x v="74"/>
    <s v="Ted Trevino"/>
    <x v="0"/>
    <s v="United States"/>
    <s v="Chesapeake"/>
    <x v="17"/>
    <n v="23320"/>
    <s v="South"/>
    <s v="TEC-MA-10000029"/>
    <x v="2"/>
    <x v="15"/>
    <x v="376"/>
    <n v="209.96999999999997"/>
    <n v="3"/>
    <x v="0"/>
    <n v="90.287100000000009"/>
  </r>
  <r>
    <n v="4136"/>
    <x v="2043"/>
    <x v="3"/>
    <x v="280"/>
    <d v="2014-10-09T00:00:00"/>
    <x v="1"/>
    <x v="391"/>
    <s v="Paul Van Hugh"/>
    <x v="2"/>
    <s v="United States"/>
    <s v="Los Angeles"/>
    <x v="1"/>
    <n v="90036"/>
    <s v="West"/>
    <s v="OFF-BI-10002854"/>
    <x v="1"/>
    <x v="8"/>
    <x v="895"/>
    <n v="112.12000000000002"/>
    <n v="5"/>
    <x v="2"/>
    <n v="42.045000000000002"/>
  </r>
  <r>
    <n v="4137"/>
    <x v="2043"/>
    <x v="3"/>
    <x v="280"/>
    <d v="2014-10-09T00:00:00"/>
    <x v="1"/>
    <x v="391"/>
    <s v="Paul Van Hugh"/>
    <x v="2"/>
    <s v="United States"/>
    <s v="Los Angeles"/>
    <x v="1"/>
    <n v="90036"/>
    <s v="West"/>
    <s v="OFF-ST-10003716"/>
    <x v="1"/>
    <x v="4"/>
    <x v="889"/>
    <n v="1575.14"/>
    <n v="7"/>
    <x v="0"/>
    <n v="204.76820000000001"/>
  </r>
  <r>
    <n v="4138"/>
    <x v="2044"/>
    <x v="3"/>
    <x v="123"/>
    <d v="2014-11-24T00:00:00"/>
    <x v="1"/>
    <x v="732"/>
    <s v="Dorothy Dickinson"/>
    <x v="0"/>
    <s v="United States"/>
    <s v="Alexandria"/>
    <x v="17"/>
    <n v="22304"/>
    <s v="South"/>
    <s v="OFF-FA-10000624"/>
    <x v="1"/>
    <x v="13"/>
    <x v="291"/>
    <n v="25.060000000000002"/>
    <n v="7"/>
    <x v="0"/>
    <n v="12.530000000000001"/>
  </r>
  <r>
    <n v="4139"/>
    <x v="2045"/>
    <x v="0"/>
    <x v="945"/>
    <d v="2014-01-02T00:00:00"/>
    <x v="2"/>
    <x v="470"/>
    <s v="Keith Dawkins"/>
    <x v="1"/>
    <s v="United States"/>
    <s v="Deer Park"/>
    <x v="5"/>
    <n v="77536"/>
    <s v="Central"/>
    <s v="OFF-BI-10004654"/>
    <x v="1"/>
    <x v="8"/>
    <x v="68"/>
    <n v="6.9239999999999977"/>
    <n v="6"/>
    <x v="3"/>
    <n v="-10.385999999999999"/>
  </r>
  <r>
    <n v="4140"/>
    <x v="2046"/>
    <x v="3"/>
    <x v="96"/>
    <d v="2014-12-05T00:00:00"/>
    <x v="2"/>
    <x v="267"/>
    <s v="Ralph Arnett"/>
    <x v="0"/>
    <s v="United States"/>
    <s v="Philadelphia"/>
    <x v="9"/>
    <n v="19120"/>
    <s v="East"/>
    <s v="OFF-ST-10001228"/>
    <x v="1"/>
    <x v="4"/>
    <x v="445"/>
    <n v="37.392000000000003"/>
    <n v="3"/>
    <x v="2"/>
    <n v="2.336999999999998"/>
  </r>
  <r>
    <n v="4141"/>
    <x v="2046"/>
    <x v="3"/>
    <x v="96"/>
    <d v="2014-12-05T00:00:00"/>
    <x v="2"/>
    <x v="267"/>
    <s v="Ralph Arnett"/>
    <x v="0"/>
    <s v="United States"/>
    <s v="Philadelphia"/>
    <x v="9"/>
    <n v="19120"/>
    <s v="East"/>
    <s v="FUR-FU-10003798"/>
    <x v="0"/>
    <x v="5"/>
    <x v="1595"/>
    <n v="79.12"/>
    <n v="5"/>
    <x v="2"/>
    <n v="13.845999999999997"/>
  </r>
  <r>
    <n v="4142"/>
    <x v="2047"/>
    <x v="0"/>
    <x v="900"/>
    <d v="2013-06-18T00:00:00"/>
    <x v="1"/>
    <x v="196"/>
    <s v="Sonia Sunley"/>
    <x v="0"/>
    <s v="United States"/>
    <s v="Wichita"/>
    <x v="41"/>
    <n v="67212"/>
    <s v="Central"/>
    <s v="OFF-LA-10003148"/>
    <x v="1"/>
    <x v="2"/>
    <x v="164"/>
    <n v="18.899999999999999"/>
    <n v="3"/>
    <x v="0"/>
    <n v="8.6939999999999991"/>
  </r>
  <r>
    <n v="4143"/>
    <x v="2048"/>
    <x v="2"/>
    <x v="946"/>
    <d v="2011-05-23T00:00:00"/>
    <x v="1"/>
    <x v="581"/>
    <s v="John Huston"/>
    <x v="0"/>
    <s v="United States"/>
    <s v="Midland"/>
    <x v="12"/>
    <n v="48640"/>
    <s v="Central"/>
    <s v="OFF-BI-10001249"/>
    <x v="1"/>
    <x v="8"/>
    <x v="1182"/>
    <n v="57.42"/>
    <n v="9"/>
    <x v="0"/>
    <n v="26.413199999999996"/>
  </r>
  <r>
    <n v="4144"/>
    <x v="2049"/>
    <x v="3"/>
    <x v="289"/>
    <d v="2014-02-07T00:00:00"/>
    <x v="1"/>
    <x v="258"/>
    <s v="Eugene Hildebrand"/>
    <x v="2"/>
    <s v="United States"/>
    <s v="San Francisco"/>
    <x v="1"/>
    <n v="94110"/>
    <s v="West"/>
    <s v="OFF-AR-10003759"/>
    <x v="1"/>
    <x v="6"/>
    <x v="838"/>
    <n v="12.74"/>
    <n v="7"/>
    <x v="0"/>
    <n v="5.7329999999999997"/>
  </r>
  <r>
    <n v="4145"/>
    <x v="2049"/>
    <x v="3"/>
    <x v="289"/>
    <d v="2014-02-07T00:00:00"/>
    <x v="1"/>
    <x v="258"/>
    <s v="Eugene Hildebrand"/>
    <x v="2"/>
    <s v="United States"/>
    <s v="San Francisco"/>
    <x v="1"/>
    <n v="94110"/>
    <s v="West"/>
    <s v="OFF-AR-10001227"/>
    <x v="1"/>
    <x v="6"/>
    <x v="1611"/>
    <n v="8.82"/>
    <n v="3"/>
    <x v="0"/>
    <n v="2.3814000000000002"/>
  </r>
  <r>
    <n v="4146"/>
    <x v="2049"/>
    <x v="3"/>
    <x v="289"/>
    <d v="2014-02-07T00:00:00"/>
    <x v="1"/>
    <x v="258"/>
    <s v="Eugene Hildebrand"/>
    <x v="2"/>
    <s v="United States"/>
    <s v="San Francisco"/>
    <x v="1"/>
    <n v="94110"/>
    <s v="West"/>
    <s v="FUR-CH-10000863"/>
    <x v="0"/>
    <x v="1"/>
    <x v="83"/>
    <n v="120.78399999999999"/>
    <n v="1"/>
    <x v="2"/>
    <n v="-13.588200000000001"/>
  </r>
  <r>
    <n v="4147"/>
    <x v="2050"/>
    <x v="1"/>
    <x v="109"/>
    <d v="2012-12-04T00:00:00"/>
    <x v="1"/>
    <x v="599"/>
    <s v="Tom Prescott"/>
    <x v="0"/>
    <s v="United States"/>
    <s v="Freeport"/>
    <x v="15"/>
    <n v="11520"/>
    <s v="East"/>
    <s v="FUR-FU-10004017"/>
    <x v="0"/>
    <x v="5"/>
    <x v="215"/>
    <n v="322.59000000000003"/>
    <n v="3"/>
    <x v="0"/>
    <n v="64.518000000000001"/>
  </r>
  <r>
    <n v="4148"/>
    <x v="2051"/>
    <x v="3"/>
    <x v="436"/>
    <d v="2014-10-29T00:00:00"/>
    <x v="1"/>
    <x v="713"/>
    <s v="Randy Bradley"/>
    <x v="0"/>
    <s v="United States"/>
    <s v="Austin"/>
    <x v="5"/>
    <n v="78745"/>
    <s v="Central"/>
    <s v="OFF-BI-10000962"/>
    <x v="1"/>
    <x v="8"/>
    <x v="1504"/>
    <n v="9.7619999999999969"/>
    <n v="3"/>
    <x v="3"/>
    <n v="-15.131100000000004"/>
  </r>
  <r>
    <n v="4149"/>
    <x v="2051"/>
    <x v="3"/>
    <x v="436"/>
    <d v="2014-10-29T00:00:00"/>
    <x v="1"/>
    <x v="713"/>
    <s v="Randy Bradley"/>
    <x v="0"/>
    <s v="United States"/>
    <s v="Austin"/>
    <x v="5"/>
    <n v="78745"/>
    <s v="Central"/>
    <s v="OFF-ST-10004507"/>
    <x v="1"/>
    <x v="4"/>
    <x v="452"/>
    <n v="13.719999999999999"/>
    <n v="1"/>
    <x v="2"/>
    <n v="1.2004999999999999"/>
  </r>
  <r>
    <n v="4150"/>
    <x v="2051"/>
    <x v="3"/>
    <x v="436"/>
    <d v="2014-10-29T00:00:00"/>
    <x v="1"/>
    <x v="713"/>
    <s v="Randy Bradley"/>
    <x v="0"/>
    <s v="United States"/>
    <s v="Austin"/>
    <x v="5"/>
    <n v="78745"/>
    <s v="Central"/>
    <s v="TEC-AC-10002942"/>
    <x v="2"/>
    <x v="11"/>
    <x v="1597"/>
    <n v="55.2"/>
    <n v="1"/>
    <x v="2"/>
    <n v="-2.0700000000000038"/>
  </r>
  <r>
    <n v="4151"/>
    <x v="2051"/>
    <x v="3"/>
    <x v="436"/>
    <d v="2014-10-29T00:00:00"/>
    <x v="1"/>
    <x v="713"/>
    <s v="Randy Bradley"/>
    <x v="0"/>
    <s v="United States"/>
    <s v="Austin"/>
    <x v="5"/>
    <n v="78745"/>
    <s v="Central"/>
    <s v="OFF-ST-10002344"/>
    <x v="1"/>
    <x v="4"/>
    <x v="856"/>
    <n v="259.13600000000002"/>
    <n v="4"/>
    <x v="2"/>
    <n v="-58.305599999999984"/>
  </r>
  <r>
    <n v="4152"/>
    <x v="2052"/>
    <x v="3"/>
    <x v="210"/>
    <d v="2014-09-12T00:00:00"/>
    <x v="1"/>
    <x v="90"/>
    <s v="Cassandra Brandow"/>
    <x v="0"/>
    <s v="United States"/>
    <s v="Philadelphia"/>
    <x v="9"/>
    <n v="19134"/>
    <s v="East"/>
    <s v="OFF-LA-10002475"/>
    <x v="1"/>
    <x v="2"/>
    <x v="148"/>
    <n v="29.24"/>
    <n v="5"/>
    <x v="2"/>
    <n v="9.8685000000000009"/>
  </r>
  <r>
    <n v="4153"/>
    <x v="2052"/>
    <x v="3"/>
    <x v="210"/>
    <d v="2014-09-12T00:00:00"/>
    <x v="1"/>
    <x v="90"/>
    <s v="Cassandra Brandow"/>
    <x v="0"/>
    <s v="United States"/>
    <s v="Philadelphia"/>
    <x v="9"/>
    <n v="19134"/>
    <s v="East"/>
    <s v="OFF-PA-10003072"/>
    <x v="1"/>
    <x v="10"/>
    <x v="918"/>
    <n v="15.552000000000003"/>
    <n v="3"/>
    <x v="2"/>
    <n v="5.4432"/>
  </r>
  <r>
    <n v="4154"/>
    <x v="2052"/>
    <x v="3"/>
    <x v="210"/>
    <d v="2014-09-12T00:00:00"/>
    <x v="1"/>
    <x v="90"/>
    <s v="Cassandra Brandow"/>
    <x v="0"/>
    <s v="United States"/>
    <s v="Philadelphia"/>
    <x v="9"/>
    <n v="19134"/>
    <s v="East"/>
    <s v="OFF-EN-10001509"/>
    <x v="1"/>
    <x v="12"/>
    <x v="29"/>
    <n v="4.8960000000000008"/>
    <n v="3"/>
    <x v="2"/>
    <n v="1.6523999999999992"/>
  </r>
  <r>
    <n v="4155"/>
    <x v="2053"/>
    <x v="0"/>
    <x v="723"/>
    <d v="2014-01-04T00:00:00"/>
    <x v="1"/>
    <x v="172"/>
    <s v="Michael Paige"/>
    <x v="1"/>
    <s v="United States"/>
    <s v="Bristol"/>
    <x v="18"/>
    <n v="37620"/>
    <s v="South"/>
    <s v="OFF-BI-10004781"/>
    <x v="1"/>
    <x v="8"/>
    <x v="132"/>
    <n v="38.088000000000001"/>
    <n v="4"/>
    <x v="6"/>
    <n v="-27.93119999999999"/>
  </r>
  <r>
    <n v="4156"/>
    <x v="2053"/>
    <x v="0"/>
    <x v="723"/>
    <d v="2014-01-04T00:00:00"/>
    <x v="1"/>
    <x v="172"/>
    <s v="Michael Paige"/>
    <x v="1"/>
    <s v="United States"/>
    <s v="Bristol"/>
    <x v="18"/>
    <n v="37620"/>
    <s v="South"/>
    <s v="OFF-BI-10000145"/>
    <x v="1"/>
    <x v="8"/>
    <x v="735"/>
    <n v="2.8080000000000007"/>
    <n v="3"/>
    <x v="6"/>
    <n v="-1.9656000000000002"/>
  </r>
  <r>
    <n v="4157"/>
    <x v="2054"/>
    <x v="1"/>
    <x v="901"/>
    <d v="2012-12-09T00:00:00"/>
    <x v="0"/>
    <x v="573"/>
    <s v="Scot Wooten"/>
    <x v="0"/>
    <s v="United States"/>
    <s v="Philadelphia"/>
    <x v="9"/>
    <n v="19140"/>
    <s v="East"/>
    <s v="TEC-AC-10003280"/>
    <x v="2"/>
    <x v="11"/>
    <x v="1028"/>
    <n v="47.984000000000002"/>
    <n v="2"/>
    <x v="2"/>
    <n v="0.59979999999999656"/>
  </r>
  <r>
    <n v="4158"/>
    <x v="2054"/>
    <x v="1"/>
    <x v="901"/>
    <d v="2012-12-09T00:00:00"/>
    <x v="0"/>
    <x v="573"/>
    <s v="Scot Wooten"/>
    <x v="0"/>
    <s v="United States"/>
    <s v="Philadelphia"/>
    <x v="9"/>
    <n v="19140"/>
    <s v="East"/>
    <s v="OFF-BI-10001107"/>
    <x v="1"/>
    <x v="8"/>
    <x v="492"/>
    <n v="26.064000000000007"/>
    <n v="6"/>
    <x v="6"/>
    <n v="-19.982399999999991"/>
  </r>
  <r>
    <n v="4159"/>
    <x v="2055"/>
    <x v="2"/>
    <x v="301"/>
    <d v="2011-11-08T00:00:00"/>
    <x v="1"/>
    <x v="416"/>
    <s v="Suzanne McNair"/>
    <x v="1"/>
    <s v="United States"/>
    <s v="Chicago"/>
    <x v="10"/>
    <n v="60610"/>
    <s v="Central"/>
    <s v="OFF-PA-10000533"/>
    <x v="1"/>
    <x v="10"/>
    <x v="1196"/>
    <n v="15.696000000000002"/>
    <n v="3"/>
    <x v="2"/>
    <n v="5.1011999999999995"/>
  </r>
  <r>
    <n v="4160"/>
    <x v="2056"/>
    <x v="0"/>
    <x v="947"/>
    <d v="2013-04-24T00:00:00"/>
    <x v="1"/>
    <x v="275"/>
    <s v="Arthur Prichep"/>
    <x v="0"/>
    <s v="United States"/>
    <s v="Columbus"/>
    <x v="32"/>
    <n v="31907"/>
    <s v="South"/>
    <s v="OFF-AR-10003056"/>
    <x v="1"/>
    <x v="6"/>
    <x v="18"/>
    <n v="12.84"/>
    <n v="3"/>
    <x v="0"/>
    <n v="3.7235999999999989"/>
  </r>
  <r>
    <n v="4161"/>
    <x v="2057"/>
    <x v="3"/>
    <x v="304"/>
    <d v="2014-05-19T00:00:00"/>
    <x v="1"/>
    <x v="733"/>
    <s v="Amy Hunt"/>
    <x v="0"/>
    <s v="United States"/>
    <s v="New York City"/>
    <x v="15"/>
    <n v="10035"/>
    <s v="East"/>
    <s v="TEC-PH-10002834"/>
    <x v="2"/>
    <x v="7"/>
    <x v="1378"/>
    <n v="539.97"/>
    <n v="3"/>
    <x v="0"/>
    <n v="134.99250000000001"/>
  </r>
  <r>
    <n v="4162"/>
    <x v="2057"/>
    <x v="3"/>
    <x v="304"/>
    <d v="2014-05-19T00:00:00"/>
    <x v="1"/>
    <x v="733"/>
    <s v="Amy Hunt"/>
    <x v="0"/>
    <s v="United States"/>
    <s v="New York City"/>
    <x v="15"/>
    <n v="10035"/>
    <s v="East"/>
    <s v="OFF-ST-10002214"/>
    <x v="1"/>
    <x v="4"/>
    <x v="994"/>
    <n v="22.58"/>
    <n v="2"/>
    <x v="0"/>
    <n v="5.8707999999999991"/>
  </r>
  <r>
    <n v="4163"/>
    <x v="2058"/>
    <x v="1"/>
    <x v="948"/>
    <d v="2012-03-18T00:00:00"/>
    <x v="1"/>
    <x v="212"/>
    <s v="Emily Phan"/>
    <x v="0"/>
    <s v="United States"/>
    <s v="Dover"/>
    <x v="38"/>
    <n v="3820"/>
    <s v="East"/>
    <s v="OFF-LA-10004484"/>
    <x v="1"/>
    <x v="2"/>
    <x v="612"/>
    <n v="16.52"/>
    <n v="4"/>
    <x v="0"/>
    <n v="7.5991999999999997"/>
  </r>
  <r>
    <n v="4164"/>
    <x v="2058"/>
    <x v="1"/>
    <x v="948"/>
    <d v="2012-03-18T00:00:00"/>
    <x v="1"/>
    <x v="212"/>
    <s v="Emily Phan"/>
    <x v="0"/>
    <s v="United States"/>
    <s v="Dover"/>
    <x v="38"/>
    <n v="3820"/>
    <s v="East"/>
    <s v="OFF-BI-10003091"/>
    <x v="1"/>
    <x v="8"/>
    <x v="1165"/>
    <n v="671.93999999999994"/>
    <n v="3"/>
    <x v="0"/>
    <n v="315.81179999999995"/>
  </r>
  <r>
    <n v="4165"/>
    <x v="2059"/>
    <x v="3"/>
    <x v="424"/>
    <d v="2014-01-17T00:00:00"/>
    <x v="2"/>
    <x v="734"/>
    <s v="Tracy Poddar"/>
    <x v="1"/>
    <s v="United States"/>
    <s v="Aurora"/>
    <x v="22"/>
    <n v="80013"/>
    <s v="West"/>
    <s v="TEC-AC-10003027"/>
    <x v="2"/>
    <x v="11"/>
    <x v="25"/>
    <n v="169.06400000000002"/>
    <n v="7"/>
    <x v="2"/>
    <n v="-14.793099999999995"/>
  </r>
  <r>
    <n v="4166"/>
    <x v="2059"/>
    <x v="3"/>
    <x v="424"/>
    <d v="2014-01-17T00:00:00"/>
    <x v="2"/>
    <x v="734"/>
    <s v="Tracy Poddar"/>
    <x v="1"/>
    <s v="United States"/>
    <s v="Aurora"/>
    <x v="22"/>
    <n v="80013"/>
    <s v="West"/>
    <s v="OFF-ST-10003638"/>
    <x v="1"/>
    <x v="4"/>
    <x v="1222"/>
    <n v="168.624"/>
    <n v="9"/>
    <x v="2"/>
    <n v="14.754599999999996"/>
  </r>
  <r>
    <n v="4167"/>
    <x v="2060"/>
    <x v="1"/>
    <x v="936"/>
    <d v="2012-03-13T00:00:00"/>
    <x v="1"/>
    <x v="255"/>
    <s v="Anthony Rawles"/>
    <x v="1"/>
    <s v="United States"/>
    <s v="Long Beach"/>
    <x v="15"/>
    <n v="11561"/>
    <s v="East"/>
    <s v="OFF-PA-10003848"/>
    <x v="1"/>
    <x v="10"/>
    <x v="1442"/>
    <n v="19.440000000000001"/>
    <n v="3"/>
    <x v="0"/>
    <n v="9.3312000000000008"/>
  </r>
  <r>
    <n v="4168"/>
    <x v="2061"/>
    <x v="2"/>
    <x v="856"/>
    <d v="2011-10-13T00:00:00"/>
    <x v="2"/>
    <x v="66"/>
    <s v="Helen Andreada"/>
    <x v="0"/>
    <s v="United States"/>
    <s v="Pasadena"/>
    <x v="1"/>
    <n v="91104"/>
    <s v="West"/>
    <s v="OFF-ST-10002352"/>
    <x v="1"/>
    <x v="4"/>
    <x v="847"/>
    <n v="31.92"/>
    <n v="4"/>
    <x v="0"/>
    <n v="8.299199999999999"/>
  </r>
  <r>
    <n v="4169"/>
    <x v="2061"/>
    <x v="2"/>
    <x v="856"/>
    <d v="2011-10-13T00:00:00"/>
    <x v="2"/>
    <x v="66"/>
    <s v="Helen Andreada"/>
    <x v="0"/>
    <s v="United States"/>
    <s v="Pasadena"/>
    <x v="1"/>
    <n v="91104"/>
    <s v="West"/>
    <s v="FUR-CH-10000229"/>
    <x v="0"/>
    <x v="1"/>
    <x v="1612"/>
    <n v="433.56800000000004"/>
    <n v="2"/>
    <x v="2"/>
    <n v="-65.035200000000046"/>
  </r>
  <r>
    <n v="4170"/>
    <x v="2062"/>
    <x v="1"/>
    <x v="657"/>
    <d v="2012-04-14T00:00:00"/>
    <x v="2"/>
    <x v="707"/>
    <s v="Heather Jas"/>
    <x v="2"/>
    <s v="United States"/>
    <s v="Mesa"/>
    <x v="16"/>
    <n v="85204"/>
    <s v="West"/>
    <s v="OFF-PA-10000788"/>
    <x v="1"/>
    <x v="10"/>
    <x v="731"/>
    <n v="31.104000000000006"/>
    <n v="6"/>
    <x v="2"/>
    <n v="10.8864"/>
  </r>
  <r>
    <n v="4171"/>
    <x v="2062"/>
    <x v="1"/>
    <x v="657"/>
    <d v="2012-04-14T00:00:00"/>
    <x v="2"/>
    <x v="707"/>
    <s v="Heather Jas"/>
    <x v="2"/>
    <s v="United States"/>
    <s v="Mesa"/>
    <x v="16"/>
    <n v="85204"/>
    <s v="West"/>
    <s v="OFF-PA-10002968"/>
    <x v="1"/>
    <x v="10"/>
    <x v="909"/>
    <n v="54.816000000000003"/>
    <n v="3"/>
    <x v="2"/>
    <n v="17.815199999999997"/>
  </r>
  <r>
    <n v="4172"/>
    <x v="2063"/>
    <x v="3"/>
    <x v="673"/>
    <d v="2014-11-21T00:00:00"/>
    <x v="1"/>
    <x v="271"/>
    <s v="Jay Kimmel"/>
    <x v="0"/>
    <s v="United States"/>
    <s v="Fresno"/>
    <x v="1"/>
    <n v="93727"/>
    <s v="West"/>
    <s v="OFF-ST-10002486"/>
    <x v="1"/>
    <x v="4"/>
    <x v="693"/>
    <n v="48.86"/>
    <n v="7"/>
    <x v="0"/>
    <n v="0.97719999999999807"/>
  </r>
  <r>
    <n v="4173"/>
    <x v="2064"/>
    <x v="0"/>
    <x v="949"/>
    <d v="2013-07-02T00:00:00"/>
    <x v="3"/>
    <x v="282"/>
    <s v="Jay Fein"/>
    <x v="0"/>
    <s v="United States"/>
    <s v="Columbia"/>
    <x v="20"/>
    <n v="29203"/>
    <s v="South"/>
    <s v="OFF-BI-10002215"/>
    <x v="1"/>
    <x v="8"/>
    <x v="20"/>
    <n v="14.2"/>
    <n v="2"/>
    <x v="0"/>
    <n v="6.5319999999999991"/>
  </r>
  <r>
    <n v="4174"/>
    <x v="2064"/>
    <x v="0"/>
    <x v="949"/>
    <d v="2013-07-02T00:00:00"/>
    <x v="3"/>
    <x v="282"/>
    <s v="Jay Fein"/>
    <x v="0"/>
    <s v="United States"/>
    <s v="Columbia"/>
    <x v="20"/>
    <n v="29203"/>
    <s v="South"/>
    <s v="OFF-PA-10000788"/>
    <x v="1"/>
    <x v="10"/>
    <x v="731"/>
    <n v="12.96"/>
    <n v="2"/>
    <x v="0"/>
    <n v="6.2208000000000006"/>
  </r>
  <r>
    <n v="4175"/>
    <x v="2064"/>
    <x v="0"/>
    <x v="949"/>
    <d v="2013-07-02T00:00:00"/>
    <x v="3"/>
    <x v="282"/>
    <s v="Jay Fein"/>
    <x v="0"/>
    <s v="United States"/>
    <s v="Columbia"/>
    <x v="20"/>
    <n v="29203"/>
    <s v="South"/>
    <s v="OFF-BI-10003364"/>
    <x v="1"/>
    <x v="8"/>
    <x v="698"/>
    <n v="58.34"/>
    <n v="2"/>
    <x v="0"/>
    <n v="28.0032"/>
  </r>
  <r>
    <n v="4176"/>
    <x v="2065"/>
    <x v="1"/>
    <x v="239"/>
    <d v="2012-11-30T00:00:00"/>
    <x v="2"/>
    <x v="735"/>
    <s v="Eileen Kiefer"/>
    <x v="2"/>
    <s v="United States"/>
    <s v="Santa Ana"/>
    <x v="1"/>
    <n v="92704"/>
    <s v="West"/>
    <s v="OFF-AR-10003582"/>
    <x v="1"/>
    <x v="6"/>
    <x v="1451"/>
    <n v="56.3"/>
    <n v="2"/>
    <x v="0"/>
    <n v="15.764000000000003"/>
  </r>
  <r>
    <n v="4177"/>
    <x v="2066"/>
    <x v="2"/>
    <x v="884"/>
    <d v="2011-04-12T00:00:00"/>
    <x v="1"/>
    <x v="276"/>
    <s v="Roland Schwarz"/>
    <x v="1"/>
    <s v="United States"/>
    <s v="Columbia"/>
    <x v="20"/>
    <n v="29203"/>
    <s v="South"/>
    <s v="TEC-PH-10003273"/>
    <x v="2"/>
    <x v="7"/>
    <x v="171"/>
    <n v="629.94999999999993"/>
    <n v="5"/>
    <x v="0"/>
    <n v="163.78700000000003"/>
  </r>
  <r>
    <n v="4178"/>
    <x v="2066"/>
    <x v="2"/>
    <x v="884"/>
    <d v="2011-04-12T00:00:00"/>
    <x v="1"/>
    <x v="276"/>
    <s v="Roland Schwarz"/>
    <x v="1"/>
    <s v="United States"/>
    <s v="Columbia"/>
    <x v="20"/>
    <n v="29203"/>
    <s v="South"/>
    <s v="OFF-PA-10000100"/>
    <x v="1"/>
    <x v="10"/>
    <x v="825"/>
    <n v="122.97"/>
    <n v="3"/>
    <x v="0"/>
    <n v="60.255300000000005"/>
  </r>
  <r>
    <n v="4179"/>
    <x v="2067"/>
    <x v="0"/>
    <x v="950"/>
    <d v="2013-06-19T00:00:00"/>
    <x v="0"/>
    <x v="217"/>
    <s v="Bill Donatelli"/>
    <x v="0"/>
    <s v="United States"/>
    <s v="Los Angeles"/>
    <x v="1"/>
    <n v="90045"/>
    <s v="West"/>
    <s v="OFF-PA-10001776"/>
    <x v="1"/>
    <x v="10"/>
    <x v="1263"/>
    <n v="46.349999999999994"/>
    <n v="5"/>
    <x v="0"/>
    <n v="21.784499999999998"/>
  </r>
  <r>
    <n v="4180"/>
    <x v="2068"/>
    <x v="3"/>
    <x v="904"/>
    <d v="2014-03-11T00:00:00"/>
    <x v="1"/>
    <x v="408"/>
    <s v="Ben Ferrer"/>
    <x v="2"/>
    <s v="United States"/>
    <s v="San Francisco"/>
    <x v="1"/>
    <n v="94109"/>
    <s v="West"/>
    <s v="OFF-BI-10004182"/>
    <x v="1"/>
    <x v="8"/>
    <x v="73"/>
    <n v="14.976000000000001"/>
    <n v="9"/>
    <x v="2"/>
    <n v="5.4288000000000007"/>
  </r>
  <r>
    <n v="4181"/>
    <x v="2069"/>
    <x v="3"/>
    <x v="566"/>
    <d v="2014-10-12T00:00:00"/>
    <x v="1"/>
    <x v="300"/>
    <s v="Joe Kamberova"/>
    <x v="0"/>
    <s v="United States"/>
    <s v="Houston"/>
    <x v="5"/>
    <n v="77036"/>
    <s v="Central"/>
    <s v="OFF-BI-10000756"/>
    <x v="1"/>
    <x v="8"/>
    <x v="15"/>
    <n v="4.2399999999999993"/>
    <n v="5"/>
    <x v="3"/>
    <n v="-6.3599999999999994"/>
  </r>
  <r>
    <n v="4182"/>
    <x v="2070"/>
    <x v="3"/>
    <x v="833"/>
    <d v="2014-10-13T00:00:00"/>
    <x v="1"/>
    <x v="736"/>
    <s v="Cyra Reiten"/>
    <x v="2"/>
    <s v="United States"/>
    <s v="New York City"/>
    <x v="15"/>
    <n v="10035"/>
    <s v="East"/>
    <s v="TEC-AC-10001539"/>
    <x v="2"/>
    <x v="11"/>
    <x v="1576"/>
    <n v="319.95999999999998"/>
    <n v="4"/>
    <x v="0"/>
    <n v="115.18559999999999"/>
  </r>
  <r>
    <n v="4183"/>
    <x v="2070"/>
    <x v="3"/>
    <x v="833"/>
    <d v="2014-10-13T00:00:00"/>
    <x v="1"/>
    <x v="736"/>
    <s v="Cyra Reiten"/>
    <x v="2"/>
    <s v="United States"/>
    <s v="New York City"/>
    <x v="15"/>
    <n v="10035"/>
    <s v="East"/>
    <s v="OFF-PA-10002377"/>
    <x v="1"/>
    <x v="10"/>
    <x v="557"/>
    <n v="17.04"/>
    <n v="3"/>
    <x v="0"/>
    <n v="7.6679999999999993"/>
  </r>
  <r>
    <n v="4184"/>
    <x v="2070"/>
    <x v="3"/>
    <x v="833"/>
    <d v="2014-10-13T00:00:00"/>
    <x v="1"/>
    <x v="736"/>
    <s v="Cyra Reiten"/>
    <x v="2"/>
    <s v="United States"/>
    <s v="New York City"/>
    <x v="15"/>
    <n v="10035"/>
    <s v="East"/>
    <s v="OFF-ST-10000991"/>
    <x v="1"/>
    <x v="4"/>
    <x v="155"/>
    <n v="344.90999999999997"/>
    <n v="3"/>
    <x v="0"/>
    <n v="10.347300000000004"/>
  </r>
  <r>
    <n v="4185"/>
    <x v="2071"/>
    <x v="0"/>
    <x v="5"/>
    <d v="2013-12-08T00:00:00"/>
    <x v="2"/>
    <x v="636"/>
    <s v="Aleksandra Gannaway"/>
    <x v="1"/>
    <s v="United States"/>
    <s v="Franklin"/>
    <x v="31"/>
    <n v="2038"/>
    <s v="East"/>
    <s v="FUR-BO-10002853"/>
    <x v="0"/>
    <x v="0"/>
    <x v="1613"/>
    <n v="81.94"/>
    <n v="1"/>
    <x v="0"/>
    <n v="20.484999999999999"/>
  </r>
  <r>
    <n v="4186"/>
    <x v="2072"/>
    <x v="0"/>
    <x v="147"/>
    <d v="2013-10-23T00:00:00"/>
    <x v="2"/>
    <x v="380"/>
    <s v="Charles McCrossin"/>
    <x v="0"/>
    <s v="United States"/>
    <s v="Baltimore"/>
    <x v="39"/>
    <n v="21215"/>
    <s v="East"/>
    <s v="TEC-AC-10004510"/>
    <x v="2"/>
    <x v="11"/>
    <x v="944"/>
    <n v="98.16"/>
    <n v="6"/>
    <x v="0"/>
    <n v="9.8159999999999954"/>
  </r>
  <r>
    <n v="4187"/>
    <x v="2073"/>
    <x v="3"/>
    <x v="796"/>
    <d v="2014-05-24T00:00:00"/>
    <x v="1"/>
    <x v="737"/>
    <s v="Susan Gilcrest"/>
    <x v="1"/>
    <s v="United States"/>
    <s v="Mcallen"/>
    <x v="5"/>
    <n v="78501"/>
    <s v="Central"/>
    <s v="OFF-BI-10003712"/>
    <x v="1"/>
    <x v="8"/>
    <x v="689"/>
    <n v="6.8739999999999988"/>
    <n v="7"/>
    <x v="3"/>
    <n v="-10.654700000000002"/>
  </r>
  <r>
    <n v="4188"/>
    <x v="2073"/>
    <x v="3"/>
    <x v="796"/>
    <d v="2014-05-24T00:00:00"/>
    <x v="1"/>
    <x v="737"/>
    <s v="Susan Gilcrest"/>
    <x v="1"/>
    <s v="United States"/>
    <s v="Mcallen"/>
    <x v="5"/>
    <n v="78501"/>
    <s v="Central"/>
    <s v="OFF-BI-10002571"/>
    <x v="1"/>
    <x v="8"/>
    <x v="1204"/>
    <n v="1.9959999999999996"/>
    <n v="1"/>
    <x v="3"/>
    <n v="-3.293400000000001"/>
  </r>
  <r>
    <n v="4189"/>
    <x v="2073"/>
    <x v="3"/>
    <x v="796"/>
    <d v="2014-05-24T00:00:00"/>
    <x v="1"/>
    <x v="737"/>
    <s v="Susan Gilcrest"/>
    <x v="1"/>
    <s v="United States"/>
    <s v="Mcallen"/>
    <x v="5"/>
    <n v="78501"/>
    <s v="Central"/>
    <s v="OFF-ST-10004835"/>
    <x v="1"/>
    <x v="4"/>
    <x v="1406"/>
    <n v="8.9280000000000008"/>
    <n v="2"/>
    <x v="2"/>
    <n v="0.66959999999999997"/>
  </r>
  <r>
    <n v="4190"/>
    <x v="2074"/>
    <x v="0"/>
    <x v="182"/>
    <d v="2013-10-02T00:00:00"/>
    <x v="0"/>
    <x v="728"/>
    <s v="Charles Sheldon"/>
    <x v="1"/>
    <s v="United States"/>
    <s v="Iowa City"/>
    <x v="23"/>
    <n v="52240"/>
    <s v="Central"/>
    <s v="OFF-PA-10004022"/>
    <x v="1"/>
    <x v="10"/>
    <x v="1614"/>
    <n v="9.99"/>
    <n v="1"/>
    <x v="0"/>
    <n v="4.4954999999999998"/>
  </r>
  <r>
    <n v="4191"/>
    <x v="2075"/>
    <x v="3"/>
    <x v="701"/>
    <d v="2014-11-23T00:00:00"/>
    <x v="1"/>
    <x v="332"/>
    <s v="Hunter Lopez"/>
    <x v="0"/>
    <s v="United States"/>
    <s v="Newark"/>
    <x v="13"/>
    <n v="19711"/>
    <s v="East"/>
    <s v="TEC-CO-10004722"/>
    <x v="2"/>
    <x v="16"/>
    <x v="1365"/>
    <n v="10499.97"/>
    <n v="3"/>
    <x v="0"/>
    <n v="5039.9856"/>
  </r>
  <r>
    <n v="4192"/>
    <x v="2076"/>
    <x v="1"/>
    <x v="951"/>
    <d v="2012-07-08T00:00:00"/>
    <x v="3"/>
    <x v="661"/>
    <s v="Darrin Martin"/>
    <x v="0"/>
    <s v="United States"/>
    <s v="Houston"/>
    <x v="5"/>
    <n v="77070"/>
    <s v="Central"/>
    <s v="OFF-PA-10004248"/>
    <x v="1"/>
    <x v="10"/>
    <x v="1615"/>
    <n v="21.12"/>
    <n v="5"/>
    <x v="2"/>
    <n v="6.5999999999999988"/>
  </r>
  <r>
    <n v="4193"/>
    <x v="2077"/>
    <x v="1"/>
    <x v="547"/>
    <d v="2012-11-20T00:00:00"/>
    <x v="1"/>
    <x v="96"/>
    <s v="Heather Kirkland"/>
    <x v="1"/>
    <s v="United States"/>
    <s v="Boise"/>
    <x v="45"/>
    <n v="83704"/>
    <s v="West"/>
    <s v="FUR-TA-10000577"/>
    <x v="0"/>
    <x v="3"/>
    <x v="3"/>
    <n v="696.42"/>
    <n v="2"/>
    <x v="0"/>
    <n v="160.17660000000001"/>
  </r>
  <r>
    <n v="4194"/>
    <x v="2077"/>
    <x v="1"/>
    <x v="547"/>
    <d v="2012-11-20T00:00:00"/>
    <x v="1"/>
    <x v="96"/>
    <s v="Heather Kirkland"/>
    <x v="1"/>
    <s v="United States"/>
    <s v="Boise"/>
    <x v="45"/>
    <n v="83704"/>
    <s v="West"/>
    <s v="TEC-PH-10001254"/>
    <x v="2"/>
    <x v="7"/>
    <x v="143"/>
    <n v="304.77600000000001"/>
    <n v="3"/>
    <x v="2"/>
    <n v="22.858199999999982"/>
  </r>
  <r>
    <n v="4195"/>
    <x v="2078"/>
    <x v="1"/>
    <x v="652"/>
    <d v="2012-06-22T00:00:00"/>
    <x v="1"/>
    <x v="696"/>
    <s v="Bruce Geld"/>
    <x v="0"/>
    <s v="United States"/>
    <s v="San Diego"/>
    <x v="1"/>
    <n v="92105"/>
    <s v="West"/>
    <s v="OFF-AR-10001044"/>
    <x v="1"/>
    <x v="6"/>
    <x v="1042"/>
    <n v="51.98"/>
    <n v="2"/>
    <x v="0"/>
    <n v="15.074199999999998"/>
  </r>
  <r>
    <n v="4196"/>
    <x v="2079"/>
    <x v="0"/>
    <x v="143"/>
    <d v="2013-04-15T00:00:00"/>
    <x v="1"/>
    <x v="242"/>
    <s v="Clytie Kelty"/>
    <x v="0"/>
    <s v="United States"/>
    <s v="Los Angeles"/>
    <x v="1"/>
    <n v="90032"/>
    <s v="West"/>
    <s v="FUR-FU-10002597"/>
    <x v="0"/>
    <x v="5"/>
    <x v="621"/>
    <n v="24.700000000000003"/>
    <n v="5"/>
    <x v="0"/>
    <n v="10.374000000000001"/>
  </r>
  <r>
    <n v="4197"/>
    <x v="2080"/>
    <x v="1"/>
    <x v="24"/>
    <d v="2012-04-23T00:00:00"/>
    <x v="0"/>
    <x v="288"/>
    <s v="Roland Fjeld"/>
    <x v="0"/>
    <s v="United States"/>
    <s v="New York City"/>
    <x v="15"/>
    <n v="10024"/>
    <s v="East"/>
    <s v="OFF-LA-10004093"/>
    <x v="1"/>
    <x v="2"/>
    <x v="670"/>
    <n v="21.93"/>
    <n v="3"/>
    <x v="0"/>
    <n v="10.307099999999998"/>
  </r>
  <r>
    <n v="4198"/>
    <x v="2081"/>
    <x v="0"/>
    <x v="275"/>
    <d v="2013-12-09T00:00:00"/>
    <x v="1"/>
    <x v="170"/>
    <s v="Caroline Jumper"/>
    <x v="0"/>
    <s v="United States"/>
    <s v="Philadelphia"/>
    <x v="9"/>
    <n v="19134"/>
    <s v="East"/>
    <s v="OFF-AP-10000179"/>
    <x v="1"/>
    <x v="9"/>
    <x v="527"/>
    <n v="394.81600000000003"/>
    <n v="4"/>
    <x v="2"/>
    <n v="93.768799999999999"/>
  </r>
  <r>
    <n v="4199"/>
    <x v="2081"/>
    <x v="0"/>
    <x v="275"/>
    <d v="2013-12-09T00:00:00"/>
    <x v="1"/>
    <x v="170"/>
    <s v="Caroline Jumper"/>
    <x v="0"/>
    <s v="United States"/>
    <s v="Philadelphia"/>
    <x v="9"/>
    <n v="19134"/>
    <s v="East"/>
    <s v="OFF-BI-10001072"/>
    <x v="1"/>
    <x v="8"/>
    <x v="277"/>
    <n v="18.192000000000004"/>
    <n v="4"/>
    <x v="6"/>
    <n v="-14.553600000000003"/>
  </r>
  <r>
    <n v="4200"/>
    <x v="2082"/>
    <x v="1"/>
    <x v="895"/>
    <d v="2012-12-10T00:00:00"/>
    <x v="3"/>
    <x v="15"/>
    <s v="Matt Abelman"/>
    <x v="2"/>
    <s v="United States"/>
    <s v="New York City"/>
    <x v="15"/>
    <n v="10024"/>
    <s v="East"/>
    <s v="OFF-LA-10004093"/>
    <x v="1"/>
    <x v="2"/>
    <x v="670"/>
    <n v="7.31"/>
    <n v="1"/>
    <x v="0"/>
    <n v="3.4356999999999998"/>
  </r>
  <r>
    <n v="4201"/>
    <x v="2082"/>
    <x v="1"/>
    <x v="895"/>
    <d v="2012-12-10T00:00:00"/>
    <x v="3"/>
    <x v="15"/>
    <s v="Matt Abelman"/>
    <x v="2"/>
    <s v="United States"/>
    <s v="New York City"/>
    <x v="15"/>
    <n v="10024"/>
    <s v="East"/>
    <s v="TEC-CO-10002095"/>
    <x v="2"/>
    <x v="16"/>
    <x v="610"/>
    <n v="799.98400000000004"/>
    <n v="2"/>
    <x v="2"/>
    <n v="249.99499999999998"/>
  </r>
  <r>
    <n v="4202"/>
    <x v="2082"/>
    <x v="1"/>
    <x v="895"/>
    <d v="2012-12-10T00:00:00"/>
    <x v="3"/>
    <x v="15"/>
    <s v="Matt Abelman"/>
    <x v="2"/>
    <s v="United States"/>
    <s v="New York City"/>
    <x v="15"/>
    <n v="10024"/>
    <s v="East"/>
    <s v="OFF-PA-10002713"/>
    <x v="1"/>
    <x v="10"/>
    <x v="317"/>
    <n v="41.28"/>
    <n v="6"/>
    <x v="0"/>
    <n v="18.988799999999998"/>
  </r>
  <r>
    <n v="4203"/>
    <x v="2082"/>
    <x v="1"/>
    <x v="895"/>
    <d v="2012-12-10T00:00:00"/>
    <x v="3"/>
    <x v="15"/>
    <s v="Matt Abelman"/>
    <x v="2"/>
    <s v="United States"/>
    <s v="New York City"/>
    <x v="15"/>
    <n v="10024"/>
    <s v="East"/>
    <s v="OFF-PA-10002254"/>
    <x v="1"/>
    <x v="10"/>
    <x v="145"/>
    <n v="184.66"/>
    <n v="7"/>
    <x v="0"/>
    <n v="84.943599999999989"/>
  </r>
  <r>
    <n v="4204"/>
    <x v="2083"/>
    <x v="2"/>
    <x v="656"/>
    <d v="2011-11-02T00:00:00"/>
    <x v="0"/>
    <x v="562"/>
    <s v="Anne McFarland"/>
    <x v="0"/>
    <s v="United States"/>
    <s v="Cranston"/>
    <x v="34"/>
    <n v="2920"/>
    <s v="East"/>
    <s v="OFF-AR-10001683"/>
    <x v="1"/>
    <x v="6"/>
    <x v="32"/>
    <n v="49.25"/>
    <n v="5"/>
    <x v="0"/>
    <n v="18.715000000000003"/>
  </r>
  <r>
    <n v="4205"/>
    <x v="2083"/>
    <x v="2"/>
    <x v="656"/>
    <d v="2011-11-02T00:00:00"/>
    <x v="0"/>
    <x v="562"/>
    <s v="Anne McFarland"/>
    <x v="0"/>
    <s v="United States"/>
    <s v="Cranston"/>
    <x v="34"/>
    <n v="2920"/>
    <s v="East"/>
    <s v="OFF-PA-10002195"/>
    <x v="1"/>
    <x v="10"/>
    <x v="719"/>
    <n v="10.16"/>
    <n v="2"/>
    <x v="0"/>
    <n v="4.7751999999999999"/>
  </r>
  <r>
    <n v="4206"/>
    <x v="2083"/>
    <x v="2"/>
    <x v="656"/>
    <d v="2011-11-02T00:00:00"/>
    <x v="0"/>
    <x v="562"/>
    <s v="Anne McFarland"/>
    <x v="0"/>
    <s v="United States"/>
    <s v="Cranston"/>
    <x v="34"/>
    <n v="2920"/>
    <s v="East"/>
    <s v="FUR-FU-10002364"/>
    <x v="0"/>
    <x v="5"/>
    <x v="1231"/>
    <n v="14.76"/>
    <n v="2"/>
    <x v="0"/>
    <n v="4.2803999999999984"/>
  </r>
  <r>
    <n v="4207"/>
    <x v="2083"/>
    <x v="2"/>
    <x v="656"/>
    <d v="2011-11-02T00:00:00"/>
    <x v="0"/>
    <x v="562"/>
    <s v="Anne McFarland"/>
    <x v="0"/>
    <s v="United States"/>
    <s v="Cranston"/>
    <x v="34"/>
    <n v="2920"/>
    <s v="East"/>
    <s v="OFF-BI-10004001"/>
    <x v="1"/>
    <x v="8"/>
    <x v="810"/>
    <n v="34.08"/>
    <n v="2"/>
    <x v="0"/>
    <n v="15.676799999999997"/>
  </r>
  <r>
    <n v="4208"/>
    <x v="2083"/>
    <x v="2"/>
    <x v="656"/>
    <d v="2011-11-02T00:00:00"/>
    <x v="0"/>
    <x v="562"/>
    <s v="Anne McFarland"/>
    <x v="0"/>
    <s v="United States"/>
    <s v="Cranston"/>
    <x v="34"/>
    <n v="2920"/>
    <s v="East"/>
    <s v="FUR-FU-10000023"/>
    <x v="0"/>
    <x v="5"/>
    <x v="322"/>
    <n v="17.669999999999998"/>
    <n v="3"/>
    <x v="0"/>
    <n v="7.7748000000000008"/>
  </r>
  <r>
    <n v="4209"/>
    <x v="2083"/>
    <x v="2"/>
    <x v="656"/>
    <d v="2011-11-02T00:00:00"/>
    <x v="0"/>
    <x v="562"/>
    <s v="Anne McFarland"/>
    <x v="0"/>
    <s v="United States"/>
    <s v="Cranston"/>
    <x v="34"/>
    <n v="2920"/>
    <s v="East"/>
    <s v="FUR-CH-10002320"/>
    <x v="0"/>
    <x v="1"/>
    <x v="1454"/>
    <n v="1604.9"/>
    <n v="5"/>
    <x v="0"/>
    <n v="481.46999999999991"/>
  </r>
  <r>
    <n v="4210"/>
    <x v="2083"/>
    <x v="2"/>
    <x v="656"/>
    <d v="2011-11-02T00:00:00"/>
    <x v="0"/>
    <x v="562"/>
    <s v="Anne McFarland"/>
    <x v="0"/>
    <s v="United States"/>
    <s v="Cranston"/>
    <x v="34"/>
    <n v="2920"/>
    <s v="East"/>
    <s v="FUR-TA-10003238"/>
    <x v="0"/>
    <x v="3"/>
    <x v="1233"/>
    <n v="385.68599999999998"/>
    <n v="1"/>
    <x v="4"/>
    <n v="-60.607800000000026"/>
  </r>
  <r>
    <n v="4211"/>
    <x v="2084"/>
    <x v="3"/>
    <x v="34"/>
    <d v="2014-12-15T00:00:00"/>
    <x v="1"/>
    <x v="738"/>
    <s v="Angele Hood"/>
    <x v="0"/>
    <s v="United States"/>
    <s v="Chicago"/>
    <x v="10"/>
    <n v="60623"/>
    <s v="Central"/>
    <s v="OFF-PA-10004965"/>
    <x v="1"/>
    <x v="10"/>
    <x v="112"/>
    <n v="15.984000000000002"/>
    <n v="2"/>
    <x v="2"/>
    <n v="4.9949999999999992"/>
  </r>
  <r>
    <n v="4212"/>
    <x v="2085"/>
    <x v="2"/>
    <x v="952"/>
    <d v="2011-05-09T00:00:00"/>
    <x v="0"/>
    <x v="724"/>
    <s v="Peter Fuller"/>
    <x v="0"/>
    <s v="United States"/>
    <s v="Richmond"/>
    <x v="0"/>
    <n v="40475"/>
    <s v="South"/>
    <s v="OFF-PA-10003016"/>
    <x v="1"/>
    <x v="10"/>
    <x v="1385"/>
    <n v="9.42"/>
    <n v="3"/>
    <x v="0"/>
    <n v="4.238999999999999"/>
  </r>
  <r>
    <n v="4213"/>
    <x v="2085"/>
    <x v="2"/>
    <x v="952"/>
    <d v="2011-05-09T00:00:00"/>
    <x v="0"/>
    <x v="724"/>
    <s v="Peter Fuller"/>
    <x v="0"/>
    <s v="United States"/>
    <s v="Richmond"/>
    <x v="0"/>
    <n v="40475"/>
    <s v="South"/>
    <s v="OFF-AR-10003651"/>
    <x v="1"/>
    <x v="6"/>
    <x v="276"/>
    <n v="6.56"/>
    <n v="2"/>
    <x v="0"/>
    <n v="1.9023999999999992"/>
  </r>
  <r>
    <n v="4214"/>
    <x v="2085"/>
    <x v="2"/>
    <x v="952"/>
    <d v="2011-05-09T00:00:00"/>
    <x v="0"/>
    <x v="724"/>
    <s v="Peter Fuller"/>
    <x v="0"/>
    <s v="United States"/>
    <s v="Richmond"/>
    <x v="0"/>
    <n v="40475"/>
    <s v="South"/>
    <s v="OFF-PA-10001363"/>
    <x v="1"/>
    <x v="10"/>
    <x v="1616"/>
    <n v="24.56"/>
    <n v="2"/>
    <x v="0"/>
    <n v="11.543199999999999"/>
  </r>
  <r>
    <n v="4215"/>
    <x v="2086"/>
    <x v="0"/>
    <x v="758"/>
    <d v="2013-03-09T00:00:00"/>
    <x v="1"/>
    <x v="502"/>
    <s v="Rick Duston"/>
    <x v="0"/>
    <s v="United States"/>
    <s v="Mishawaka"/>
    <x v="14"/>
    <n v="46544"/>
    <s v="Central"/>
    <s v="OFF-BI-10003876"/>
    <x v="1"/>
    <x v="8"/>
    <x v="1617"/>
    <n v="128.39999999999998"/>
    <n v="3"/>
    <x v="0"/>
    <n v="64.199999999999989"/>
  </r>
  <r>
    <n v="4216"/>
    <x v="2087"/>
    <x v="2"/>
    <x v="953"/>
    <d v="2011-12-04T00:00:00"/>
    <x v="1"/>
    <x v="145"/>
    <s v="Jeremy Lonsdale"/>
    <x v="0"/>
    <s v="United States"/>
    <s v="Mount Vernon"/>
    <x v="15"/>
    <n v="10550"/>
    <s v="East"/>
    <s v="OFF-EN-10004007"/>
    <x v="1"/>
    <x v="12"/>
    <x v="1618"/>
    <n v="62.28"/>
    <n v="4"/>
    <x v="0"/>
    <n v="29.271599999999999"/>
  </r>
  <r>
    <n v="4217"/>
    <x v="2088"/>
    <x v="1"/>
    <x v="954"/>
    <d v="2012-02-22T00:00:00"/>
    <x v="1"/>
    <x v="448"/>
    <s v="Ann Blume"/>
    <x v="1"/>
    <s v="United States"/>
    <s v="Los Angeles"/>
    <x v="1"/>
    <n v="90004"/>
    <s v="West"/>
    <s v="OFF-LA-10002271"/>
    <x v="1"/>
    <x v="2"/>
    <x v="635"/>
    <n v="9.24"/>
    <n v="3"/>
    <x v="0"/>
    <n v="4.4352"/>
  </r>
  <r>
    <n v="4218"/>
    <x v="2089"/>
    <x v="3"/>
    <x v="719"/>
    <d v="2014-04-04T00:00:00"/>
    <x v="2"/>
    <x v="714"/>
    <s v="Nick Crebassa"/>
    <x v="1"/>
    <s v="United States"/>
    <s v="San Francisco"/>
    <x v="1"/>
    <n v="94110"/>
    <s v="West"/>
    <s v="FUR-BO-10003894"/>
    <x v="0"/>
    <x v="0"/>
    <x v="1619"/>
    <n v="482.66399999999999"/>
    <n v="8"/>
    <x v="11"/>
    <n v="85.175999999999974"/>
  </r>
  <r>
    <n v="4219"/>
    <x v="2089"/>
    <x v="3"/>
    <x v="719"/>
    <d v="2014-04-04T00:00:00"/>
    <x v="2"/>
    <x v="714"/>
    <s v="Nick Crebassa"/>
    <x v="1"/>
    <s v="United States"/>
    <s v="San Francisco"/>
    <x v="1"/>
    <n v="94110"/>
    <s v="West"/>
    <s v="TEC-MA-10000418"/>
    <x v="2"/>
    <x v="15"/>
    <x v="1476"/>
    <n v="4799.9839999999995"/>
    <n v="2"/>
    <x v="2"/>
    <n v="359.99879999999962"/>
  </r>
  <r>
    <n v="4220"/>
    <x v="2090"/>
    <x v="3"/>
    <x v="532"/>
    <d v="2014-06-14T00:00:00"/>
    <x v="0"/>
    <x v="483"/>
    <s v="Tom Boeckenhauer"/>
    <x v="0"/>
    <s v="United States"/>
    <s v="Seattle"/>
    <x v="4"/>
    <n v="98103"/>
    <s v="West"/>
    <s v="OFF-PA-10004243"/>
    <x v="1"/>
    <x v="10"/>
    <x v="271"/>
    <n v="37.94"/>
    <n v="2"/>
    <x v="0"/>
    <n v="18.211199999999998"/>
  </r>
  <r>
    <n v="4221"/>
    <x v="2090"/>
    <x v="3"/>
    <x v="532"/>
    <d v="2014-06-14T00:00:00"/>
    <x v="0"/>
    <x v="483"/>
    <s v="Tom Boeckenhauer"/>
    <x v="0"/>
    <s v="United States"/>
    <s v="Seattle"/>
    <x v="4"/>
    <n v="98103"/>
    <s v="West"/>
    <s v="OFF-BI-10001759"/>
    <x v="1"/>
    <x v="8"/>
    <x v="725"/>
    <n v="18.288"/>
    <n v="6"/>
    <x v="2"/>
    <n v="6.6293999999999995"/>
  </r>
  <r>
    <n v="4222"/>
    <x v="2090"/>
    <x v="3"/>
    <x v="532"/>
    <d v="2014-06-14T00:00:00"/>
    <x v="0"/>
    <x v="483"/>
    <s v="Tom Boeckenhauer"/>
    <x v="0"/>
    <s v="United States"/>
    <s v="Seattle"/>
    <x v="4"/>
    <n v="98103"/>
    <s v="West"/>
    <s v="TEC-MA-10001570"/>
    <x v="2"/>
    <x v="15"/>
    <x v="1620"/>
    <n v="385.80000000000007"/>
    <n v="5"/>
    <x v="2"/>
    <n v="130.20749999999998"/>
  </r>
  <r>
    <n v="4223"/>
    <x v="2090"/>
    <x v="3"/>
    <x v="532"/>
    <d v="2014-06-14T00:00:00"/>
    <x v="0"/>
    <x v="483"/>
    <s v="Tom Boeckenhauer"/>
    <x v="0"/>
    <s v="United States"/>
    <s v="Seattle"/>
    <x v="4"/>
    <n v="98103"/>
    <s v="West"/>
    <s v="OFF-ST-10004804"/>
    <x v="1"/>
    <x v="4"/>
    <x v="230"/>
    <n v="102.96"/>
    <n v="2"/>
    <x v="0"/>
    <n v="1.0296000000000021"/>
  </r>
  <r>
    <n v="4224"/>
    <x v="2090"/>
    <x v="3"/>
    <x v="532"/>
    <d v="2014-06-14T00:00:00"/>
    <x v="0"/>
    <x v="483"/>
    <s v="Tom Boeckenhauer"/>
    <x v="0"/>
    <s v="United States"/>
    <s v="Seattle"/>
    <x v="4"/>
    <n v="98103"/>
    <s v="West"/>
    <s v="FUR-BO-10001519"/>
    <x v="0"/>
    <x v="0"/>
    <x v="666"/>
    <n v="174.42000000000002"/>
    <n v="3"/>
    <x v="0"/>
    <n v="41.860800000000005"/>
  </r>
  <r>
    <n v="4225"/>
    <x v="2091"/>
    <x v="0"/>
    <x v="955"/>
    <d v="2013-10-04T00:00:00"/>
    <x v="2"/>
    <x v="695"/>
    <s v="Sarah Jordon"/>
    <x v="0"/>
    <s v="United States"/>
    <s v="Quincy"/>
    <x v="10"/>
    <n v="62301"/>
    <s v="Central"/>
    <s v="OFF-BI-10000343"/>
    <x v="1"/>
    <x v="8"/>
    <x v="184"/>
    <n v="1.9639999999999995"/>
    <n v="2"/>
    <x v="3"/>
    <n v="-3.2406000000000006"/>
  </r>
  <r>
    <n v="4226"/>
    <x v="2092"/>
    <x v="2"/>
    <x v="736"/>
    <d v="2011-12-17T00:00:00"/>
    <x v="1"/>
    <x v="225"/>
    <s v="Ellis Ballard"/>
    <x v="1"/>
    <s v="United States"/>
    <s v="Chicago"/>
    <x v="10"/>
    <n v="60623"/>
    <s v="Central"/>
    <s v="FUR-FU-10003930"/>
    <x v="0"/>
    <x v="5"/>
    <x v="1621"/>
    <n v="94.427999999999997"/>
    <n v="3"/>
    <x v="7"/>
    <n v="-42.492599999999982"/>
  </r>
  <r>
    <n v="4227"/>
    <x v="2093"/>
    <x v="3"/>
    <x v="343"/>
    <d v="2014-11-17T00:00:00"/>
    <x v="1"/>
    <x v="576"/>
    <s v="William Brown"/>
    <x v="0"/>
    <s v="United States"/>
    <s v="Urbandale"/>
    <x v="23"/>
    <n v="50322"/>
    <s v="Central"/>
    <s v="OFF-FA-10004854"/>
    <x v="1"/>
    <x v="13"/>
    <x v="268"/>
    <n v="45.92"/>
    <n v="4"/>
    <x v="0"/>
    <n v="21.5824"/>
  </r>
  <r>
    <n v="4228"/>
    <x v="2094"/>
    <x v="1"/>
    <x v="956"/>
    <d v="2012-01-10T00:00:00"/>
    <x v="1"/>
    <x v="256"/>
    <s v="Steven Roelle"/>
    <x v="2"/>
    <s v="United States"/>
    <s v="Seattle"/>
    <x v="4"/>
    <n v="98103"/>
    <s v="West"/>
    <s v="FUR-CH-10003396"/>
    <x v="0"/>
    <x v="1"/>
    <x v="385"/>
    <n v="61.584000000000003"/>
    <n v="1"/>
    <x v="2"/>
    <n v="-6.9282000000000039"/>
  </r>
  <r>
    <n v="4229"/>
    <x v="2095"/>
    <x v="0"/>
    <x v="830"/>
    <d v="2013-03-27T00:00:00"/>
    <x v="2"/>
    <x v="500"/>
    <s v="Vivek Grady"/>
    <x v="1"/>
    <s v="United States"/>
    <s v="Richmond"/>
    <x v="14"/>
    <n v="47374"/>
    <s v="Central"/>
    <s v="OFF-PA-10001994"/>
    <x v="1"/>
    <x v="10"/>
    <x v="1113"/>
    <n v="22.48"/>
    <n v="1"/>
    <x v="0"/>
    <n v="10.3408"/>
  </r>
  <r>
    <n v="4230"/>
    <x v="2096"/>
    <x v="3"/>
    <x v="957"/>
    <d v="2014-07-11T00:00:00"/>
    <x v="1"/>
    <x v="322"/>
    <s v="Linda Southworth"/>
    <x v="1"/>
    <s v="United States"/>
    <s v="Dallas"/>
    <x v="5"/>
    <n v="75220"/>
    <s v="Central"/>
    <s v="FUR-FU-10003601"/>
    <x v="0"/>
    <x v="5"/>
    <x v="729"/>
    <n v="332.02800000000002"/>
    <n v="9"/>
    <x v="7"/>
    <n v="-348.62940000000003"/>
  </r>
  <r>
    <n v="4231"/>
    <x v="2096"/>
    <x v="3"/>
    <x v="957"/>
    <d v="2014-07-11T00:00:00"/>
    <x v="1"/>
    <x v="322"/>
    <s v="Linda Southworth"/>
    <x v="1"/>
    <s v="United States"/>
    <s v="Dallas"/>
    <x v="5"/>
    <n v="75220"/>
    <s v="Central"/>
    <s v="OFF-BI-10003429"/>
    <x v="1"/>
    <x v="8"/>
    <x v="844"/>
    <n v="11.393999999999998"/>
    <n v="9"/>
    <x v="3"/>
    <n v="-17.660699999999999"/>
  </r>
  <r>
    <n v="4232"/>
    <x v="2096"/>
    <x v="3"/>
    <x v="957"/>
    <d v="2014-07-11T00:00:00"/>
    <x v="1"/>
    <x v="322"/>
    <s v="Linda Southworth"/>
    <x v="1"/>
    <s v="United States"/>
    <s v="Dallas"/>
    <x v="5"/>
    <n v="75220"/>
    <s v="Central"/>
    <s v="OFF-PA-10000232"/>
    <x v="1"/>
    <x v="10"/>
    <x v="1622"/>
    <n v="15.552000000000003"/>
    <n v="3"/>
    <x v="2"/>
    <n v="5.6375999999999999"/>
  </r>
  <r>
    <n v="4233"/>
    <x v="2096"/>
    <x v="3"/>
    <x v="957"/>
    <d v="2014-07-11T00:00:00"/>
    <x v="1"/>
    <x v="322"/>
    <s v="Linda Southworth"/>
    <x v="1"/>
    <s v="United States"/>
    <s v="Dallas"/>
    <x v="5"/>
    <n v="75220"/>
    <s v="Central"/>
    <s v="OFF-PA-10002195"/>
    <x v="1"/>
    <x v="10"/>
    <x v="1543"/>
    <n v="31.104000000000006"/>
    <n v="6"/>
    <x v="2"/>
    <n v="11.2752"/>
  </r>
  <r>
    <n v="4234"/>
    <x v="2096"/>
    <x v="3"/>
    <x v="957"/>
    <d v="2014-07-11T00:00:00"/>
    <x v="1"/>
    <x v="322"/>
    <s v="Linda Southworth"/>
    <x v="1"/>
    <s v="United States"/>
    <s v="Dallas"/>
    <x v="5"/>
    <n v="75220"/>
    <s v="Central"/>
    <s v="OFF-BI-10004492"/>
    <x v="1"/>
    <x v="8"/>
    <x v="347"/>
    <n v="6.3159999999999981"/>
    <n v="1"/>
    <x v="3"/>
    <n v="-10.421400000000002"/>
  </r>
  <r>
    <n v="4235"/>
    <x v="2097"/>
    <x v="2"/>
    <x v="158"/>
    <d v="2011-09-24T00:00:00"/>
    <x v="2"/>
    <x v="15"/>
    <s v="Matt Abelman"/>
    <x v="2"/>
    <s v="United States"/>
    <s v="Philadelphia"/>
    <x v="9"/>
    <n v="19143"/>
    <s v="East"/>
    <s v="OFF-PA-10004000"/>
    <x v="1"/>
    <x v="10"/>
    <x v="203"/>
    <n v="11.352000000000002"/>
    <n v="3"/>
    <x v="2"/>
    <n v="4.1151"/>
  </r>
  <r>
    <n v="4236"/>
    <x v="2097"/>
    <x v="2"/>
    <x v="158"/>
    <d v="2011-09-24T00:00:00"/>
    <x v="2"/>
    <x v="15"/>
    <s v="Matt Abelman"/>
    <x v="2"/>
    <s v="United States"/>
    <s v="Philadelphia"/>
    <x v="9"/>
    <n v="19143"/>
    <s v="East"/>
    <s v="OFF-LA-10004425"/>
    <x v="1"/>
    <x v="2"/>
    <x v="33"/>
    <n v="20.808000000000003"/>
    <n v="9"/>
    <x v="2"/>
    <n v="7.0226999999999995"/>
  </r>
  <r>
    <n v="4237"/>
    <x v="2098"/>
    <x v="0"/>
    <x v="310"/>
    <d v="2013-07-28T00:00:00"/>
    <x v="1"/>
    <x v="739"/>
    <s v="Neil Französisch"/>
    <x v="2"/>
    <s v="United States"/>
    <s v="Rockford"/>
    <x v="10"/>
    <n v="61107"/>
    <s v="Central"/>
    <s v="OFF-BI-10000948"/>
    <x v="1"/>
    <x v="8"/>
    <x v="1373"/>
    <n v="11.415999999999997"/>
    <n v="4"/>
    <x v="3"/>
    <n v="-18.836400000000005"/>
  </r>
  <r>
    <n v="4238"/>
    <x v="2099"/>
    <x v="3"/>
    <x v="635"/>
    <d v="2014-09-04T00:00:00"/>
    <x v="0"/>
    <x v="550"/>
    <s v="Michael Dominguez"/>
    <x v="1"/>
    <s v="United States"/>
    <s v="Philadelphia"/>
    <x v="9"/>
    <n v="19134"/>
    <s v="East"/>
    <s v="OFF-AR-10001972"/>
    <x v="1"/>
    <x v="6"/>
    <x v="1623"/>
    <n v="9.4080000000000013"/>
    <n v="7"/>
    <x v="2"/>
    <n v="0.70560000000000045"/>
  </r>
  <r>
    <n v="4239"/>
    <x v="2100"/>
    <x v="3"/>
    <x v="606"/>
    <d v="2014-03-29T00:00:00"/>
    <x v="2"/>
    <x v="595"/>
    <s v="Maria Zettner"/>
    <x v="2"/>
    <s v="United States"/>
    <s v="Seattle"/>
    <x v="4"/>
    <n v="98105"/>
    <s v="West"/>
    <s v="OFF-AR-10004587"/>
    <x v="1"/>
    <x v="6"/>
    <x v="1624"/>
    <n v="19.829999999999998"/>
    <n v="1"/>
    <x v="0"/>
    <n v="5.9489999999999981"/>
  </r>
  <r>
    <n v="4240"/>
    <x v="2101"/>
    <x v="3"/>
    <x v="614"/>
    <d v="2015-01-05T00:00:00"/>
    <x v="1"/>
    <x v="33"/>
    <s v="Ken Brennan"/>
    <x v="1"/>
    <s v="United States"/>
    <s v="Grand Rapids"/>
    <x v="12"/>
    <n v="49505"/>
    <s v="Central"/>
    <s v="OFF-PA-10000994"/>
    <x v="1"/>
    <x v="10"/>
    <x v="904"/>
    <n v="209.7"/>
    <n v="2"/>
    <x v="0"/>
    <n v="100.65599999999999"/>
  </r>
  <r>
    <n v="4241"/>
    <x v="2102"/>
    <x v="2"/>
    <x v="59"/>
    <d v="2011-09-26T00:00:00"/>
    <x v="1"/>
    <x v="671"/>
    <s v="Michelle Arnett"/>
    <x v="2"/>
    <s v="United States"/>
    <s v="Los Angeles"/>
    <x v="1"/>
    <n v="90004"/>
    <s v="West"/>
    <s v="OFF-AP-10001366"/>
    <x v="1"/>
    <x v="9"/>
    <x v="33"/>
    <n v="43.92"/>
    <n v="4"/>
    <x v="0"/>
    <n v="11.858400000000003"/>
  </r>
  <r>
    <n v="4242"/>
    <x v="2102"/>
    <x v="2"/>
    <x v="59"/>
    <d v="2011-09-26T00:00:00"/>
    <x v="1"/>
    <x v="671"/>
    <s v="Michelle Arnett"/>
    <x v="2"/>
    <s v="United States"/>
    <s v="Los Angeles"/>
    <x v="1"/>
    <n v="90004"/>
    <s v="West"/>
    <s v="OFF-BI-10001636"/>
    <x v="1"/>
    <x v="8"/>
    <x v="668"/>
    <n v="20.231999999999999"/>
    <n v="3"/>
    <x v="2"/>
    <n v="6.5753999999999984"/>
  </r>
  <r>
    <n v="4243"/>
    <x v="2103"/>
    <x v="0"/>
    <x v="958"/>
    <d v="2013-04-06T00:00:00"/>
    <x v="2"/>
    <x v="467"/>
    <s v="Maria Etezadi"/>
    <x v="2"/>
    <s v="United States"/>
    <s v="Springfield"/>
    <x v="17"/>
    <n v="22153"/>
    <s v="South"/>
    <s v="TEC-PH-10001448"/>
    <x v="2"/>
    <x v="7"/>
    <x v="140"/>
    <n v="149.97"/>
    <n v="3"/>
    <x v="0"/>
    <n v="5.9987999999999815"/>
  </r>
  <r>
    <n v="4244"/>
    <x v="2103"/>
    <x v="0"/>
    <x v="958"/>
    <d v="2013-04-06T00:00:00"/>
    <x v="2"/>
    <x v="467"/>
    <s v="Maria Etezadi"/>
    <x v="2"/>
    <s v="United States"/>
    <s v="Springfield"/>
    <x v="17"/>
    <n v="22153"/>
    <s v="South"/>
    <s v="OFF-PA-10001776"/>
    <x v="1"/>
    <x v="10"/>
    <x v="1263"/>
    <n v="27.81"/>
    <n v="3"/>
    <x v="0"/>
    <n v="13.070699999999999"/>
  </r>
  <r>
    <n v="4245"/>
    <x v="2104"/>
    <x v="2"/>
    <x v="959"/>
    <d v="2011-03-30T00:00:00"/>
    <x v="1"/>
    <x v="63"/>
    <s v="Jonathan Doherty"/>
    <x v="1"/>
    <s v="United States"/>
    <s v="Los Angeles"/>
    <x v="1"/>
    <n v="90036"/>
    <s v="West"/>
    <s v="TEC-AC-10002323"/>
    <x v="2"/>
    <x v="11"/>
    <x v="175"/>
    <n v="66.300000000000011"/>
    <n v="3"/>
    <x v="0"/>
    <n v="8.6190000000000033"/>
  </r>
  <r>
    <n v="4246"/>
    <x v="2105"/>
    <x v="3"/>
    <x v="354"/>
    <d v="2014-12-05T00:00:00"/>
    <x v="1"/>
    <x v="60"/>
    <s v="Lindsay Shagiari"/>
    <x v="2"/>
    <s v="United States"/>
    <s v="Baltimore"/>
    <x v="39"/>
    <n v="21215"/>
    <s v="East"/>
    <s v="OFF-AR-10004582"/>
    <x v="1"/>
    <x v="6"/>
    <x v="1175"/>
    <n v="1.64"/>
    <n v="1"/>
    <x v="0"/>
    <n v="0.73799999999999988"/>
  </r>
  <r>
    <n v="4247"/>
    <x v="2105"/>
    <x v="3"/>
    <x v="354"/>
    <d v="2014-12-05T00:00:00"/>
    <x v="1"/>
    <x v="60"/>
    <s v="Lindsay Shagiari"/>
    <x v="2"/>
    <s v="United States"/>
    <s v="Baltimore"/>
    <x v="39"/>
    <n v="21215"/>
    <s v="East"/>
    <s v="FUR-FU-10000576"/>
    <x v="0"/>
    <x v="5"/>
    <x v="219"/>
    <n v="1049.2"/>
    <n v="5"/>
    <x v="0"/>
    <n v="272.79200000000003"/>
  </r>
  <r>
    <n v="4248"/>
    <x v="2105"/>
    <x v="3"/>
    <x v="354"/>
    <d v="2014-12-05T00:00:00"/>
    <x v="1"/>
    <x v="60"/>
    <s v="Lindsay Shagiari"/>
    <x v="2"/>
    <s v="United States"/>
    <s v="Baltimore"/>
    <x v="39"/>
    <n v="21215"/>
    <s v="East"/>
    <s v="FUR-FU-10004270"/>
    <x v="0"/>
    <x v="5"/>
    <x v="989"/>
    <n v="20.9"/>
    <n v="5"/>
    <x v="0"/>
    <n v="7.5239999999999991"/>
  </r>
  <r>
    <n v="4249"/>
    <x v="2106"/>
    <x v="0"/>
    <x v="49"/>
    <d v="2013-12-06T00:00:00"/>
    <x v="0"/>
    <x v="81"/>
    <s v="Shirley Jackson"/>
    <x v="0"/>
    <s v="United States"/>
    <s v="Fairfield"/>
    <x v="29"/>
    <n v="6824"/>
    <s v="East"/>
    <s v="OFF-BI-10004236"/>
    <x v="1"/>
    <x v="8"/>
    <x v="891"/>
    <n v="88.08"/>
    <n v="6"/>
    <x v="0"/>
    <n v="40.516799999999996"/>
  </r>
  <r>
    <n v="4250"/>
    <x v="2106"/>
    <x v="0"/>
    <x v="49"/>
    <d v="2013-12-06T00:00:00"/>
    <x v="0"/>
    <x v="81"/>
    <s v="Shirley Jackson"/>
    <x v="0"/>
    <s v="United States"/>
    <s v="Fairfield"/>
    <x v="29"/>
    <n v="6824"/>
    <s v="East"/>
    <s v="FUR-CH-10004997"/>
    <x v="0"/>
    <x v="1"/>
    <x v="494"/>
    <n v="751.92"/>
    <n v="4"/>
    <x v="0"/>
    <n v="150.38400000000001"/>
  </r>
  <r>
    <n v="4251"/>
    <x v="2107"/>
    <x v="2"/>
    <x v="111"/>
    <d v="2011-09-19T00:00:00"/>
    <x v="3"/>
    <x v="740"/>
    <s v="Bill Shonely"/>
    <x v="1"/>
    <s v="United States"/>
    <s v="New York City"/>
    <x v="15"/>
    <n v="10011"/>
    <s v="East"/>
    <s v="FUR-CH-10000988"/>
    <x v="0"/>
    <x v="1"/>
    <x v="1132"/>
    <n v="887.10299999999995"/>
    <n v="7"/>
    <x v="9"/>
    <n v="177.42059999999998"/>
  </r>
  <r>
    <n v="4252"/>
    <x v="2108"/>
    <x v="1"/>
    <x v="924"/>
    <d v="2012-10-23T00:00:00"/>
    <x v="3"/>
    <x v="267"/>
    <s v="Ralph Arnett"/>
    <x v="0"/>
    <s v="United States"/>
    <s v="Lakeland"/>
    <x v="2"/>
    <n v="33801"/>
    <s v="South"/>
    <s v="TEC-PH-10004897"/>
    <x v="2"/>
    <x v="7"/>
    <x v="1115"/>
    <n v="55.944000000000003"/>
    <n v="7"/>
    <x v="2"/>
    <n v="-13.286700000000002"/>
  </r>
  <r>
    <n v="4253"/>
    <x v="2108"/>
    <x v="1"/>
    <x v="924"/>
    <d v="2012-10-23T00:00:00"/>
    <x v="3"/>
    <x v="267"/>
    <s v="Ralph Arnett"/>
    <x v="0"/>
    <s v="United States"/>
    <s v="Lakeland"/>
    <x v="2"/>
    <n v="33801"/>
    <s v="South"/>
    <s v="OFF-AR-10002656"/>
    <x v="1"/>
    <x v="6"/>
    <x v="157"/>
    <n v="10.688000000000001"/>
    <n v="2"/>
    <x v="2"/>
    <n v="2.271199999999999"/>
  </r>
  <r>
    <n v="4254"/>
    <x v="2108"/>
    <x v="1"/>
    <x v="924"/>
    <d v="2012-10-23T00:00:00"/>
    <x v="3"/>
    <x v="267"/>
    <s v="Ralph Arnett"/>
    <x v="0"/>
    <s v="United States"/>
    <s v="Lakeland"/>
    <x v="2"/>
    <n v="33801"/>
    <s v="South"/>
    <s v="TEC-PH-10004924"/>
    <x v="2"/>
    <x v="7"/>
    <x v="1156"/>
    <n v="11.824"/>
    <n v="2"/>
    <x v="2"/>
    <n v="1.0346000000000006"/>
  </r>
  <r>
    <n v="4255"/>
    <x v="2109"/>
    <x v="3"/>
    <x v="119"/>
    <d v="2014-10-17T00:00:00"/>
    <x v="2"/>
    <x v="59"/>
    <s v="Troy Staebel"/>
    <x v="0"/>
    <s v="United States"/>
    <s v="Freeport"/>
    <x v="10"/>
    <n v="61032"/>
    <s v="Central"/>
    <s v="OFF-PA-10003127"/>
    <x v="1"/>
    <x v="10"/>
    <x v="33"/>
    <n v="63.311999999999998"/>
    <n v="3"/>
    <x v="2"/>
    <n v="20.576399999999996"/>
  </r>
  <r>
    <n v="4256"/>
    <x v="2109"/>
    <x v="3"/>
    <x v="119"/>
    <d v="2014-10-17T00:00:00"/>
    <x v="2"/>
    <x v="59"/>
    <s v="Troy Staebel"/>
    <x v="0"/>
    <s v="United States"/>
    <s v="Freeport"/>
    <x v="10"/>
    <n v="61032"/>
    <s v="Central"/>
    <s v="OFF-BI-10000778"/>
    <x v="1"/>
    <x v="8"/>
    <x v="258"/>
    <n v="96.783999999999978"/>
    <n v="4"/>
    <x v="3"/>
    <n v="-145.17600000000002"/>
  </r>
  <r>
    <n v="4257"/>
    <x v="2109"/>
    <x v="3"/>
    <x v="119"/>
    <d v="2014-10-17T00:00:00"/>
    <x v="2"/>
    <x v="59"/>
    <s v="Troy Staebel"/>
    <x v="0"/>
    <s v="United States"/>
    <s v="Freeport"/>
    <x v="10"/>
    <n v="61032"/>
    <s v="Central"/>
    <s v="FUR-FU-10001424"/>
    <x v="0"/>
    <x v="5"/>
    <x v="691"/>
    <n v="10.476000000000001"/>
    <n v="3"/>
    <x v="7"/>
    <n v="-6.8094000000000037"/>
  </r>
  <r>
    <n v="4258"/>
    <x v="2110"/>
    <x v="1"/>
    <x v="406"/>
    <d v="2012-09-09T00:00:00"/>
    <x v="1"/>
    <x v="10"/>
    <s v="Ken Black"/>
    <x v="1"/>
    <s v="United States"/>
    <s v="Medford"/>
    <x v="21"/>
    <n v="97504"/>
    <s v="West"/>
    <s v="OFF-BI-10000962"/>
    <x v="1"/>
    <x v="8"/>
    <x v="1504"/>
    <n v="9.7620000000000005"/>
    <n v="2"/>
    <x v="6"/>
    <n v="-6.833400000000001"/>
  </r>
  <r>
    <n v="4259"/>
    <x v="2111"/>
    <x v="0"/>
    <x v="560"/>
    <d v="2013-03-17T00:00:00"/>
    <x v="2"/>
    <x v="152"/>
    <s v="Muhammed MacIntyre"/>
    <x v="1"/>
    <s v="United States"/>
    <s v="Seattle"/>
    <x v="4"/>
    <n v="98103"/>
    <s v="West"/>
    <s v="FUR-CH-10002880"/>
    <x v="0"/>
    <x v="1"/>
    <x v="801"/>
    <n v="196.78399999999999"/>
    <n v="2"/>
    <x v="2"/>
    <n v="-22.138200000000012"/>
  </r>
  <r>
    <n v="4260"/>
    <x v="2112"/>
    <x v="3"/>
    <x v="960"/>
    <d v="2014-11-03T00:00:00"/>
    <x v="0"/>
    <x v="628"/>
    <s v="Lori Olson"/>
    <x v="1"/>
    <s v="United States"/>
    <s v="New York City"/>
    <x v="15"/>
    <n v="10035"/>
    <s v="East"/>
    <s v="OFF-EN-10004386"/>
    <x v="1"/>
    <x v="12"/>
    <x v="242"/>
    <n v="47.98"/>
    <n v="2"/>
    <x v="0"/>
    <n v="23.99"/>
  </r>
  <r>
    <n v="4261"/>
    <x v="2113"/>
    <x v="3"/>
    <x v="453"/>
    <d v="2014-10-20T00:00:00"/>
    <x v="0"/>
    <x v="602"/>
    <s v="Ricardo Sperren"/>
    <x v="1"/>
    <s v="United States"/>
    <s v="Fairfield"/>
    <x v="29"/>
    <n v="6824"/>
    <s v="East"/>
    <s v="OFF-LA-10001045"/>
    <x v="1"/>
    <x v="2"/>
    <x v="701"/>
    <n v="13.049999999999999"/>
    <n v="5"/>
    <x v="0"/>
    <n v="6.0029999999999992"/>
  </r>
  <r>
    <n v="4262"/>
    <x v="2114"/>
    <x v="3"/>
    <x v="783"/>
    <d v="2014-08-12T00:00:00"/>
    <x v="1"/>
    <x v="693"/>
    <s v="Cindy Chapman"/>
    <x v="0"/>
    <s v="United States"/>
    <s v="Moorhead"/>
    <x v="11"/>
    <n v="56560"/>
    <s v="Central"/>
    <s v="TEC-AC-10002006"/>
    <x v="2"/>
    <x v="11"/>
    <x v="1078"/>
    <n v="63.96"/>
    <n v="4"/>
    <x v="0"/>
    <n v="19.827599999999997"/>
  </r>
  <r>
    <n v="4263"/>
    <x v="2115"/>
    <x v="3"/>
    <x v="296"/>
    <d v="2014-09-26T00:00:00"/>
    <x v="1"/>
    <x v="409"/>
    <s v="Kean Thornton"/>
    <x v="0"/>
    <s v="United States"/>
    <s v="Columbus"/>
    <x v="32"/>
    <n v="31907"/>
    <s v="South"/>
    <s v="OFF-AP-10001242"/>
    <x v="1"/>
    <x v="9"/>
    <x v="1408"/>
    <n v="80.48"/>
    <n v="1"/>
    <x v="0"/>
    <n v="24.143999999999998"/>
  </r>
  <r>
    <n v="4264"/>
    <x v="2116"/>
    <x v="3"/>
    <x v="132"/>
    <d v="2014-11-09T00:00:00"/>
    <x v="1"/>
    <x v="661"/>
    <s v="Darrin Martin"/>
    <x v="0"/>
    <s v="United States"/>
    <s v="Philadelphia"/>
    <x v="9"/>
    <n v="19143"/>
    <s v="East"/>
    <s v="OFF-BI-10000216"/>
    <x v="1"/>
    <x v="8"/>
    <x v="1625"/>
    <n v="11.673000000000002"/>
    <n v="3"/>
    <x v="6"/>
    <n v="-7.782"/>
  </r>
  <r>
    <n v="4265"/>
    <x v="2117"/>
    <x v="0"/>
    <x v="732"/>
    <d v="2013-11-10T00:00:00"/>
    <x v="1"/>
    <x v="212"/>
    <s v="Emily Phan"/>
    <x v="0"/>
    <s v="United States"/>
    <s v="Houston"/>
    <x v="5"/>
    <n v="77036"/>
    <s v="Central"/>
    <s v="FUR-TA-10002774"/>
    <x v="0"/>
    <x v="3"/>
    <x v="579"/>
    <n v="863.12799999999993"/>
    <n v="8"/>
    <x v="4"/>
    <n v="-160.29520000000008"/>
  </r>
  <r>
    <n v="4266"/>
    <x v="2117"/>
    <x v="0"/>
    <x v="732"/>
    <d v="2013-11-10T00:00:00"/>
    <x v="1"/>
    <x v="212"/>
    <s v="Emily Phan"/>
    <x v="0"/>
    <s v="United States"/>
    <s v="Houston"/>
    <x v="5"/>
    <n v="77036"/>
    <s v="Central"/>
    <s v="OFF-BI-10004364"/>
    <x v="1"/>
    <x v="8"/>
    <x v="302"/>
    <n v="3.5639999999999992"/>
    <n v="3"/>
    <x v="3"/>
    <n v="-6.2370000000000019"/>
  </r>
  <r>
    <n v="4267"/>
    <x v="2117"/>
    <x v="0"/>
    <x v="732"/>
    <d v="2013-11-10T00:00:00"/>
    <x v="1"/>
    <x v="212"/>
    <s v="Emily Phan"/>
    <x v="0"/>
    <s v="United States"/>
    <s v="Houston"/>
    <x v="5"/>
    <n v="77036"/>
    <s v="Central"/>
    <s v="FUR-BO-10000780"/>
    <x v="0"/>
    <x v="0"/>
    <x v="1309"/>
    <n v="956.6647999999999"/>
    <n v="7"/>
    <x v="8"/>
    <n v="-225.09759999999991"/>
  </r>
  <r>
    <n v="4268"/>
    <x v="2117"/>
    <x v="0"/>
    <x v="732"/>
    <d v="2013-11-10T00:00:00"/>
    <x v="1"/>
    <x v="212"/>
    <s v="Emily Phan"/>
    <x v="0"/>
    <s v="United States"/>
    <s v="Houston"/>
    <x v="5"/>
    <n v="77036"/>
    <s v="Central"/>
    <s v="OFF-BI-10001989"/>
    <x v="1"/>
    <x v="8"/>
    <x v="537"/>
    <n v="12.587999999999997"/>
    <n v="3"/>
    <x v="3"/>
    <n v="-20.140800000000006"/>
  </r>
  <r>
    <n v="4269"/>
    <x v="2117"/>
    <x v="0"/>
    <x v="732"/>
    <d v="2013-11-10T00:00:00"/>
    <x v="1"/>
    <x v="212"/>
    <s v="Emily Phan"/>
    <x v="0"/>
    <s v="United States"/>
    <s v="Houston"/>
    <x v="5"/>
    <n v="77036"/>
    <s v="Central"/>
    <s v="TEC-AC-10004001"/>
    <x v="2"/>
    <x v="11"/>
    <x v="1460"/>
    <n v="171.96"/>
    <n v="5"/>
    <x v="2"/>
    <n v="45.139500000000005"/>
  </r>
  <r>
    <n v="4270"/>
    <x v="2118"/>
    <x v="3"/>
    <x v="643"/>
    <d v="2014-06-30T00:00:00"/>
    <x v="0"/>
    <x v="562"/>
    <s v="Anne McFarland"/>
    <x v="0"/>
    <s v="United States"/>
    <s v="Seattle"/>
    <x v="4"/>
    <n v="98115"/>
    <s v="West"/>
    <s v="FUR-TA-10000688"/>
    <x v="0"/>
    <x v="3"/>
    <x v="556"/>
    <n v="871.4"/>
    <n v="4"/>
    <x v="0"/>
    <n v="148.13799999999992"/>
  </r>
  <r>
    <n v="4271"/>
    <x v="2119"/>
    <x v="1"/>
    <x v="650"/>
    <d v="2012-11-30T00:00:00"/>
    <x v="1"/>
    <x v="741"/>
    <s v="Stefanie Holloman"/>
    <x v="1"/>
    <s v="United States"/>
    <s v="Jackson"/>
    <x v="18"/>
    <n v="38301"/>
    <s v="South"/>
    <s v="FUR-FU-10003930"/>
    <x v="0"/>
    <x v="5"/>
    <x v="1621"/>
    <n v="692.47199999999998"/>
    <n v="11"/>
    <x v="2"/>
    <n v="190.42980000000006"/>
  </r>
  <r>
    <n v="4272"/>
    <x v="2120"/>
    <x v="0"/>
    <x v="390"/>
    <d v="2013-11-28T00:00:00"/>
    <x v="0"/>
    <x v="156"/>
    <s v="Laura Armstrong"/>
    <x v="1"/>
    <s v="United States"/>
    <s v="Baltimore"/>
    <x v="39"/>
    <n v="21215"/>
    <s v="East"/>
    <s v="FUR-FU-10000965"/>
    <x v="0"/>
    <x v="5"/>
    <x v="682"/>
    <n v="207.76"/>
    <n v="4"/>
    <x v="0"/>
    <n v="85.181600000000003"/>
  </r>
  <r>
    <n v="4273"/>
    <x v="2121"/>
    <x v="3"/>
    <x v="246"/>
    <d v="2014-07-22T00:00:00"/>
    <x v="3"/>
    <x v="227"/>
    <s v="Sarah Foster"/>
    <x v="0"/>
    <s v="United States"/>
    <s v="Murray"/>
    <x v="7"/>
    <n v="84107"/>
    <s v="West"/>
    <s v="TEC-PH-10004071"/>
    <x v="2"/>
    <x v="7"/>
    <x v="1537"/>
    <n v="71.928000000000011"/>
    <n v="9"/>
    <x v="2"/>
    <n v="6.2936999999999976"/>
  </r>
  <r>
    <n v="4274"/>
    <x v="2121"/>
    <x v="3"/>
    <x v="246"/>
    <d v="2014-07-22T00:00:00"/>
    <x v="3"/>
    <x v="227"/>
    <s v="Sarah Foster"/>
    <x v="0"/>
    <s v="United States"/>
    <s v="Murray"/>
    <x v="7"/>
    <n v="84107"/>
    <s v="West"/>
    <s v="OFF-AR-10001044"/>
    <x v="1"/>
    <x v="6"/>
    <x v="1042"/>
    <n v="25.99"/>
    <n v="1"/>
    <x v="0"/>
    <n v="7.5370999999999988"/>
  </r>
  <r>
    <n v="4275"/>
    <x v="2122"/>
    <x v="1"/>
    <x v="924"/>
    <d v="2012-10-28T00:00:00"/>
    <x v="1"/>
    <x v="122"/>
    <s v="Andrew Gjertsen"/>
    <x v="1"/>
    <s v="United States"/>
    <s v="Seattle"/>
    <x v="4"/>
    <n v="98105"/>
    <s v="West"/>
    <s v="OFF-BI-10004140"/>
    <x v="1"/>
    <x v="8"/>
    <x v="304"/>
    <n v="3.5920000000000005"/>
    <n v="1"/>
    <x v="2"/>
    <n v="1.1224999999999996"/>
  </r>
  <r>
    <n v="4276"/>
    <x v="2123"/>
    <x v="1"/>
    <x v="584"/>
    <d v="2012-07-13T00:00:00"/>
    <x v="1"/>
    <x v="634"/>
    <s v="Kean Nguyen"/>
    <x v="1"/>
    <s v="United States"/>
    <s v="Dallas"/>
    <x v="5"/>
    <n v="75220"/>
    <s v="Central"/>
    <s v="OFF-AP-10002684"/>
    <x v="1"/>
    <x v="9"/>
    <x v="165"/>
    <n v="48.631999999999991"/>
    <n v="2"/>
    <x v="3"/>
    <n v="-121.58000000000004"/>
  </r>
  <r>
    <n v="4277"/>
    <x v="2124"/>
    <x v="3"/>
    <x v="238"/>
    <d v="2014-08-23T00:00:00"/>
    <x v="1"/>
    <x v="376"/>
    <s v="Nicole Fjeld"/>
    <x v="2"/>
    <s v="United States"/>
    <s v="Seattle"/>
    <x v="4"/>
    <n v="98105"/>
    <s v="West"/>
    <s v="OFF-ST-10000046"/>
    <x v="1"/>
    <x v="4"/>
    <x v="757"/>
    <n v="323.10000000000002"/>
    <n v="2"/>
    <x v="0"/>
    <n v="61.38900000000001"/>
  </r>
  <r>
    <n v="4278"/>
    <x v="2125"/>
    <x v="0"/>
    <x v="947"/>
    <d v="2013-04-21T00:00:00"/>
    <x v="1"/>
    <x v="740"/>
    <s v="Bill Shonely"/>
    <x v="1"/>
    <s v="United States"/>
    <s v="Lakewood"/>
    <x v="30"/>
    <n v="8701"/>
    <s v="East"/>
    <s v="TEC-MA-10001047"/>
    <x v="2"/>
    <x v="15"/>
    <x v="1626"/>
    <n v="9099.93"/>
    <n v="7"/>
    <x v="0"/>
    <n v="2365.9817999999996"/>
  </r>
  <r>
    <n v="4279"/>
    <x v="2125"/>
    <x v="0"/>
    <x v="947"/>
    <d v="2013-04-21T00:00:00"/>
    <x v="1"/>
    <x v="740"/>
    <s v="Bill Shonely"/>
    <x v="1"/>
    <s v="United States"/>
    <s v="Lakewood"/>
    <x v="30"/>
    <n v="8701"/>
    <s v="East"/>
    <s v="FUR-FU-10000550"/>
    <x v="0"/>
    <x v="5"/>
    <x v="1445"/>
    <n v="9.9600000000000009"/>
    <n v="2"/>
    <x v="0"/>
    <n v="3.2867999999999995"/>
  </r>
  <r>
    <n v="4280"/>
    <x v="2125"/>
    <x v="0"/>
    <x v="947"/>
    <d v="2013-04-21T00:00:00"/>
    <x v="1"/>
    <x v="740"/>
    <s v="Bill Shonely"/>
    <x v="1"/>
    <s v="United States"/>
    <s v="Lakewood"/>
    <x v="30"/>
    <n v="8701"/>
    <s v="East"/>
    <s v="OFF-BI-10002432"/>
    <x v="1"/>
    <x v="8"/>
    <x v="866"/>
    <n v="25.299999999999997"/>
    <n v="5"/>
    <x v="0"/>
    <n v="11.890999999999998"/>
  </r>
  <r>
    <n v="4281"/>
    <x v="2126"/>
    <x v="2"/>
    <x v="687"/>
    <d v="2011-11-18T00:00:00"/>
    <x v="1"/>
    <x v="84"/>
    <s v="Robert Marley"/>
    <x v="2"/>
    <s v="United States"/>
    <s v="New York City"/>
    <x v="15"/>
    <n v="10011"/>
    <s v="East"/>
    <s v="OFF-PA-10004470"/>
    <x v="1"/>
    <x v="10"/>
    <x v="250"/>
    <n v="11.36"/>
    <n v="2"/>
    <x v="0"/>
    <n v="5.2255999999999991"/>
  </r>
  <r>
    <n v="4282"/>
    <x v="2126"/>
    <x v="2"/>
    <x v="687"/>
    <d v="2011-11-18T00:00:00"/>
    <x v="1"/>
    <x v="84"/>
    <s v="Robert Marley"/>
    <x v="2"/>
    <s v="United States"/>
    <s v="New York City"/>
    <x v="15"/>
    <n v="10011"/>
    <s v="East"/>
    <s v="FUR-CH-10001797"/>
    <x v="0"/>
    <x v="1"/>
    <x v="1441"/>
    <n v="69.263999999999996"/>
    <n v="2"/>
    <x v="9"/>
    <n v="14.62239999999999"/>
  </r>
  <r>
    <n v="4283"/>
    <x v="2127"/>
    <x v="2"/>
    <x v="414"/>
    <d v="2011-12-23T00:00:00"/>
    <x v="2"/>
    <x v="455"/>
    <s v="Adrian Barton"/>
    <x v="0"/>
    <s v="United States"/>
    <s v="Indianapolis"/>
    <x v="14"/>
    <n v="46203"/>
    <s v="Central"/>
    <s v="OFF-LA-10003720"/>
    <x v="1"/>
    <x v="2"/>
    <x v="1627"/>
    <n v="3.69"/>
    <n v="1"/>
    <x v="0"/>
    <n v="1.7343"/>
  </r>
  <r>
    <n v="4284"/>
    <x v="2127"/>
    <x v="2"/>
    <x v="414"/>
    <d v="2011-12-23T00:00:00"/>
    <x v="2"/>
    <x v="455"/>
    <s v="Adrian Barton"/>
    <x v="0"/>
    <s v="United States"/>
    <s v="Indianapolis"/>
    <x v="14"/>
    <n v="46203"/>
    <s v="Central"/>
    <s v="OFF-BI-10004600"/>
    <x v="1"/>
    <x v="8"/>
    <x v="1477"/>
    <n v="1103.97"/>
    <n v="3"/>
    <x v="0"/>
    <n v="496.78649999999993"/>
  </r>
  <r>
    <n v="4285"/>
    <x v="2128"/>
    <x v="1"/>
    <x v="82"/>
    <d v="2012-11-26T00:00:00"/>
    <x v="0"/>
    <x v="662"/>
    <s v="Carol Adams"/>
    <x v="1"/>
    <s v="United States"/>
    <s v="Port Arthur"/>
    <x v="5"/>
    <n v="77642"/>
    <s v="Central"/>
    <s v="FUR-BO-10003965"/>
    <x v="0"/>
    <x v="0"/>
    <x v="1083"/>
    <n v="246.13279999999997"/>
    <n v="2"/>
    <x v="8"/>
    <n v="-76.011599999999973"/>
  </r>
  <r>
    <n v="4286"/>
    <x v="2128"/>
    <x v="1"/>
    <x v="82"/>
    <d v="2012-11-26T00:00:00"/>
    <x v="0"/>
    <x v="662"/>
    <s v="Carol Adams"/>
    <x v="1"/>
    <s v="United States"/>
    <s v="Port Arthur"/>
    <x v="5"/>
    <n v="77642"/>
    <s v="Central"/>
    <s v="OFF-LA-10000240"/>
    <x v="1"/>
    <x v="2"/>
    <x v="2"/>
    <n v="11.696"/>
    <n v="2"/>
    <x v="2"/>
    <n v="3.9473999999999996"/>
  </r>
  <r>
    <n v="4287"/>
    <x v="2128"/>
    <x v="1"/>
    <x v="82"/>
    <d v="2012-11-26T00:00:00"/>
    <x v="0"/>
    <x v="662"/>
    <s v="Carol Adams"/>
    <x v="1"/>
    <s v="United States"/>
    <s v="Port Arthur"/>
    <x v="5"/>
    <n v="77642"/>
    <s v="Central"/>
    <s v="TEC-CO-10001571"/>
    <x v="2"/>
    <x v="16"/>
    <x v="1554"/>
    <n v="439.99200000000002"/>
    <n v="1"/>
    <x v="2"/>
    <n v="164.99700000000001"/>
  </r>
  <r>
    <n v="4288"/>
    <x v="2129"/>
    <x v="3"/>
    <x v="116"/>
    <d v="2015-01-04T00:00:00"/>
    <x v="1"/>
    <x v="382"/>
    <s v="Erica Hernandez"/>
    <x v="2"/>
    <s v="United States"/>
    <s v="Nashville"/>
    <x v="18"/>
    <n v="37211"/>
    <s v="South"/>
    <s v="OFF-ST-10000736"/>
    <x v="1"/>
    <x v="4"/>
    <x v="455"/>
    <n v="64.784000000000006"/>
    <n v="1"/>
    <x v="2"/>
    <n v="-12.956800000000005"/>
  </r>
  <r>
    <n v="4289"/>
    <x v="2130"/>
    <x v="1"/>
    <x v="961"/>
    <d v="2012-05-21T00:00:00"/>
    <x v="1"/>
    <x v="21"/>
    <s v="Odella Nelson"/>
    <x v="1"/>
    <s v="United States"/>
    <s v="Houston"/>
    <x v="5"/>
    <n v="77095"/>
    <s v="Central"/>
    <s v="OFF-BI-10002082"/>
    <x v="1"/>
    <x v="8"/>
    <x v="1173"/>
    <n v="33.279999999999994"/>
    <n v="5"/>
    <x v="3"/>
    <n v="-49.92"/>
  </r>
  <r>
    <n v="4290"/>
    <x v="2130"/>
    <x v="1"/>
    <x v="961"/>
    <d v="2012-05-21T00:00:00"/>
    <x v="1"/>
    <x v="21"/>
    <s v="Odella Nelson"/>
    <x v="1"/>
    <s v="United States"/>
    <s v="Houston"/>
    <x v="5"/>
    <n v="77095"/>
    <s v="Central"/>
    <s v="OFF-PA-10002250"/>
    <x v="1"/>
    <x v="10"/>
    <x v="699"/>
    <n v="14.088000000000001"/>
    <n v="3"/>
    <x v="2"/>
    <n v="4.9307999999999996"/>
  </r>
  <r>
    <n v="4291"/>
    <x v="2131"/>
    <x v="3"/>
    <x v="34"/>
    <d v="2014-12-14T00:00:00"/>
    <x v="0"/>
    <x v="401"/>
    <s v="Alyssa Tate"/>
    <x v="2"/>
    <s v="United States"/>
    <s v="Los Angeles"/>
    <x v="1"/>
    <n v="90004"/>
    <s v="West"/>
    <s v="OFF-AR-10000122"/>
    <x v="1"/>
    <x v="6"/>
    <x v="308"/>
    <n v="11.16"/>
    <n v="2"/>
    <x v="0"/>
    <n v="2.7899999999999991"/>
  </r>
  <r>
    <n v="4292"/>
    <x v="2131"/>
    <x v="3"/>
    <x v="34"/>
    <d v="2014-12-14T00:00:00"/>
    <x v="0"/>
    <x v="401"/>
    <s v="Alyssa Tate"/>
    <x v="2"/>
    <s v="United States"/>
    <s v="Los Angeles"/>
    <x v="1"/>
    <n v="90004"/>
    <s v="West"/>
    <s v="FUR-TA-10003748"/>
    <x v="0"/>
    <x v="3"/>
    <x v="208"/>
    <n v="896.32799999999997"/>
    <n v="9"/>
    <x v="2"/>
    <n v="22.408199999999994"/>
  </r>
  <r>
    <n v="4293"/>
    <x v="2131"/>
    <x v="3"/>
    <x v="34"/>
    <d v="2014-12-14T00:00:00"/>
    <x v="0"/>
    <x v="401"/>
    <s v="Alyssa Tate"/>
    <x v="2"/>
    <s v="United States"/>
    <s v="Los Angeles"/>
    <x v="1"/>
    <n v="90004"/>
    <s v="West"/>
    <s v="OFF-AP-10001394"/>
    <x v="1"/>
    <x v="9"/>
    <x v="1120"/>
    <n v="189"/>
    <n v="1"/>
    <x v="0"/>
    <n v="68.039999999999992"/>
  </r>
  <r>
    <n v="4294"/>
    <x v="2132"/>
    <x v="3"/>
    <x v="434"/>
    <d v="2014-03-17T00:00:00"/>
    <x v="1"/>
    <x v="12"/>
    <s v="Emily Burns"/>
    <x v="0"/>
    <s v="United States"/>
    <s v="Philadelphia"/>
    <x v="9"/>
    <n v="19140"/>
    <s v="East"/>
    <s v="TEC-PH-10004896"/>
    <x v="2"/>
    <x v="7"/>
    <x v="172"/>
    <n v="53.981999999999999"/>
    <n v="3"/>
    <x v="10"/>
    <n v="-10.796399999999995"/>
  </r>
  <r>
    <n v="4295"/>
    <x v="2133"/>
    <x v="3"/>
    <x v="760"/>
    <d v="2014-10-28T00:00:00"/>
    <x v="1"/>
    <x v="694"/>
    <s v="David Wiener"/>
    <x v="1"/>
    <s v="United States"/>
    <s v="Redmond"/>
    <x v="21"/>
    <n v="97756"/>
    <s v="West"/>
    <s v="FUR-TA-10002607"/>
    <x v="0"/>
    <x v="3"/>
    <x v="221"/>
    <n v="177.22499999999999"/>
    <n v="5"/>
    <x v="5"/>
    <n v="-120.51299999999998"/>
  </r>
  <r>
    <n v="4296"/>
    <x v="2134"/>
    <x v="3"/>
    <x v="445"/>
    <d v="2014-07-11T00:00:00"/>
    <x v="1"/>
    <x v="93"/>
    <s v="Maria Bertelson"/>
    <x v="0"/>
    <s v="United States"/>
    <s v="Citrus Heights"/>
    <x v="1"/>
    <n v="95610"/>
    <s v="West"/>
    <s v="FUR-FU-10001215"/>
    <x v="0"/>
    <x v="5"/>
    <x v="1600"/>
    <n v="129.39000000000001"/>
    <n v="3"/>
    <x v="0"/>
    <n v="54.343800000000009"/>
  </r>
  <r>
    <n v="4297"/>
    <x v="2135"/>
    <x v="3"/>
    <x v="507"/>
    <d v="2014-09-11T00:00:00"/>
    <x v="1"/>
    <x v="260"/>
    <s v="Tiffany House"/>
    <x v="1"/>
    <s v="United States"/>
    <s v="Los Angeles"/>
    <x v="1"/>
    <n v="90032"/>
    <s v="West"/>
    <s v="OFF-ST-10000419"/>
    <x v="1"/>
    <x v="4"/>
    <x v="1015"/>
    <n v="54.32"/>
    <n v="4"/>
    <x v="0"/>
    <n v="0.54319999999999879"/>
  </r>
  <r>
    <n v="4298"/>
    <x v="2136"/>
    <x v="3"/>
    <x v="962"/>
    <d v="2014-08-27T00:00:00"/>
    <x v="0"/>
    <x v="138"/>
    <s v="Patrick O'Brill"/>
    <x v="0"/>
    <s v="United States"/>
    <s v="Tallahassee"/>
    <x v="2"/>
    <n v="32303"/>
    <s v="South"/>
    <s v="TEC-PH-10001459"/>
    <x v="2"/>
    <x v="7"/>
    <x v="1438"/>
    <n v="4367.8960000000006"/>
    <n v="13"/>
    <x v="2"/>
    <n v="327.59220000000005"/>
  </r>
  <r>
    <n v="4299"/>
    <x v="2136"/>
    <x v="3"/>
    <x v="962"/>
    <d v="2014-08-27T00:00:00"/>
    <x v="0"/>
    <x v="138"/>
    <s v="Patrick O'Brill"/>
    <x v="0"/>
    <s v="United States"/>
    <s v="Tallahassee"/>
    <x v="2"/>
    <n v="32303"/>
    <s v="South"/>
    <s v="OFF-PA-10000241"/>
    <x v="1"/>
    <x v="10"/>
    <x v="1151"/>
    <n v="49.568000000000005"/>
    <n v="2"/>
    <x v="2"/>
    <n v="15.489999999999997"/>
  </r>
  <r>
    <n v="4300"/>
    <x v="2136"/>
    <x v="3"/>
    <x v="962"/>
    <d v="2014-08-27T00:00:00"/>
    <x v="0"/>
    <x v="138"/>
    <s v="Patrick O'Brill"/>
    <x v="0"/>
    <s v="United States"/>
    <s v="Tallahassee"/>
    <x v="2"/>
    <n v="32303"/>
    <s v="South"/>
    <s v="OFF-AP-10003040"/>
    <x v="1"/>
    <x v="9"/>
    <x v="723"/>
    <n v="161.376"/>
    <n v="6"/>
    <x v="2"/>
    <n v="12.103199999999994"/>
  </r>
  <r>
    <n v="4301"/>
    <x v="2136"/>
    <x v="3"/>
    <x v="962"/>
    <d v="2014-08-27T00:00:00"/>
    <x v="0"/>
    <x v="138"/>
    <s v="Patrick O'Brill"/>
    <x v="0"/>
    <s v="United States"/>
    <s v="Tallahassee"/>
    <x v="2"/>
    <n v="32303"/>
    <s v="South"/>
    <s v="FUR-FU-10001852"/>
    <x v="0"/>
    <x v="5"/>
    <x v="837"/>
    <n v="2.7840000000000003"/>
    <n v="2"/>
    <x v="2"/>
    <n v="0.41759999999999986"/>
  </r>
  <r>
    <n v="4302"/>
    <x v="2136"/>
    <x v="3"/>
    <x v="962"/>
    <d v="2014-08-27T00:00:00"/>
    <x v="0"/>
    <x v="138"/>
    <s v="Patrick O'Brill"/>
    <x v="0"/>
    <s v="United States"/>
    <s v="Tallahassee"/>
    <x v="2"/>
    <n v="32303"/>
    <s v="South"/>
    <s v="OFF-PA-10000141"/>
    <x v="1"/>
    <x v="10"/>
    <x v="821"/>
    <n v="8.7200000000000006"/>
    <n v="5"/>
    <x v="2"/>
    <n v="2.9429999999999992"/>
  </r>
  <r>
    <n v="4303"/>
    <x v="2137"/>
    <x v="2"/>
    <x v="963"/>
    <d v="2011-08-25T00:00:00"/>
    <x v="0"/>
    <x v="368"/>
    <s v="Deanra Eno"/>
    <x v="2"/>
    <s v="United States"/>
    <s v="Lakewood"/>
    <x v="24"/>
    <n v="44107"/>
    <s v="East"/>
    <s v="OFF-AR-10002804"/>
    <x v="1"/>
    <x v="6"/>
    <x v="279"/>
    <n v="3.9119999999999999"/>
    <n v="1"/>
    <x v="2"/>
    <n v="1.0269000000000001"/>
  </r>
  <r>
    <n v="4304"/>
    <x v="2138"/>
    <x v="0"/>
    <x v="964"/>
    <d v="2013-10-05T00:00:00"/>
    <x v="3"/>
    <x v="373"/>
    <s v="Mary O'Rourke"/>
    <x v="0"/>
    <s v="United States"/>
    <s v="The Colony"/>
    <x v="5"/>
    <n v="75056"/>
    <s v="Central"/>
    <s v="OFF-EN-10003862"/>
    <x v="1"/>
    <x v="12"/>
    <x v="753"/>
    <n v="59.751999999999995"/>
    <n v="7"/>
    <x v="2"/>
    <n v="19.4194"/>
  </r>
  <r>
    <n v="4305"/>
    <x v="2139"/>
    <x v="2"/>
    <x v="965"/>
    <d v="2011-10-30T00:00:00"/>
    <x v="0"/>
    <x v="738"/>
    <s v="Angele Hood"/>
    <x v="0"/>
    <s v="United States"/>
    <s v="Seattle"/>
    <x v="4"/>
    <n v="98105"/>
    <s v="West"/>
    <s v="FUR-FU-10000448"/>
    <x v="0"/>
    <x v="5"/>
    <x v="464"/>
    <n v="63.92"/>
    <n v="4"/>
    <x v="0"/>
    <n v="3.195999999999998"/>
  </r>
  <r>
    <n v="4306"/>
    <x v="2139"/>
    <x v="2"/>
    <x v="965"/>
    <d v="2011-10-30T00:00:00"/>
    <x v="0"/>
    <x v="738"/>
    <s v="Angele Hood"/>
    <x v="0"/>
    <s v="United States"/>
    <s v="Seattle"/>
    <x v="4"/>
    <n v="98105"/>
    <s v="West"/>
    <s v="TEC-PH-10000526"/>
    <x v="2"/>
    <x v="7"/>
    <x v="1463"/>
    <n v="383.96000000000004"/>
    <n v="5"/>
    <x v="2"/>
    <n v="38.396000000000015"/>
  </r>
  <r>
    <n v="4307"/>
    <x v="2140"/>
    <x v="0"/>
    <x v="931"/>
    <d v="2013-06-29T00:00:00"/>
    <x v="3"/>
    <x v="294"/>
    <s v="Chris Selesnick"/>
    <x v="1"/>
    <s v="United States"/>
    <s v="Los Angeles"/>
    <x v="1"/>
    <n v="90032"/>
    <s v="West"/>
    <s v="OFF-BI-10002764"/>
    <x v="1"/>
    <x v="8"/>
    <x v="502"/>
    <n v="7.7520000000000007"/>
    <n v="3"/>
    <x v="2"/>
    <n v="2.8100999999999998"/>
  </r>
  <r>
    <n v="4308"/>
    <x v="2140"/>
    <x v="0"/>
    <x v="931"/>
    <d v="2013-06-29T00:00:00"/>
    <x v="3"/>
    <x v="294"/>
    <s v="Chris Selesnick"/>
    <x v="1"/>
    <s v="United States"/>
    <s v="Los Angeles"/>
    <x v="1"/>
    <n v="90032"/>
    <s v="West"/>
    <s v="OFF-BI-10001524"/>
    <x v="1"/>
    <x v="8"/>
    <x v="298"/>
    <n v="33.568000000000005"/>
    <n v="2"/>
    <x v="2"/>
    <n v="11.748799999999997"/>
  </r>
  <r>
    <n v="4309"/>
    <x v="2141"/>
    <x v="2"/>
    <x v="130"/>
    <d v="2011-11-11T00:00:00"/>
    <x v="1"/>
    <x v="576"/>
    <s v="William Brown"/>
    <x v="0"/>
    <s v="United States"/>
    <s v="Los Angeles"/>
    <x v="1"/>
    <n v="90045"/>
    <s v="West"/>
    <s v="TEC-PH-10001079"/>
    <x v="2"/>
    <x v="7"/>
    <x v="1246"/>
    <n v="666.34400000000005"/>
    <n v="7"/>
    <x v="2"/>
    <n v="66.634399999999971"/>
  </r>
  <r>
    <n v="4310"/>
    <x v="2141"/>
    <x v="2"/>
    <x v="130"/>
    <d v="2011-11-11T00:00:00"/>
    <x v="1"/>
    <x v="576"/>
    <s v="William Brown"/>
    <x v="0"/>
    <s v="United States"/>
    <s v="Los Angeles"/>
    <x v="1"/>
    <n v="90045"/>
    <s v="West"/>
    <s v="FUR-TA-10002041"/>
    <x v="0"/>
    <x v="3"/>
    <x v="358"/>
    <n v="573.72799999999995"/>
    <n v="4"/>
    <x v="2"/>
    <n v="-64.544399999999968"/>
  </r>
  <r>
    <n v="4311"/>
    <x v="2141"/>
    <x v="2"/>
    <x v="130"/>
    <d v="2011-11-11T00:00:00"/>
    <x v="1"/>
    <x v="576"/>
    <s v="William Brown"/>
    <x v="0"/>
    <s v="United States"/>
    <s v="Los Angeles"/>
    <x v="1"/>
    <n v="90045"/>
    <s v="West"/>
    <s v="OFF-BI-10001036"/>
    <x v="1"/>
    <x v="8"/>
    <x v="618"/>
    <n v="21.936000000000003"/>
    <n v="3"/>
    <x v="2"/>
    <n v="8.2259999999999991"/>
  </r>
  <r>
    <n v="4312"/>
    <x v="2141"/>
    <x v="2"/>
    <x v="130"/>
    <d v="2011-11-11T00:00:00"/>
    <x v="1"/>
    <x v="576"/>
    <s v="William Brown"/>
    <x v="0"/>
    <s v="United States"/>
    <s v="Los Angeles"/>
    <x v="1"/>
    <n v="90045"/>
    <s v="West"/>
    <s v="OFF-PA-10000223"/>
    <x v="1"/>
    <x v="10"/>
    <x v="1374"/>
    <n v="19.440000000000001"/>
    <n v="3"/>
    <x v="0"/>
    <n v="9.3312000000000008"/>
  </r>
  <r>
    <n v="4313"/>
    <x v="2141"/>
    <x v="2"/>
    <x v="130"/>
    <d v="2011-11-11T00:00:00"/>
    <x v="1"/>
    <x v="576"/>
    <s v="William Brown"/>
    <x v="0"/>
    <s v="United States"/>
    <s v="Los Angeles"/>
    <x v="1"/>
    <n v="90045"/>
    <s v="West"/>
    <s v="TEC-MA-10003246"/>
    <x v="2"/>
    <x v="15"/>
    <x v="1628"/>
    <n v="447.96800000000007"/>
    <n v="4"/>
    <x v="2"/>
    <n v="139.98999999999995"/>
  </r>
  <r>
    <n v="4314"/>
    <x v="2142"/>
    <x v="2"/>
    <x v="78"/>
    <d v="2011-09-12T00:00:00"/>
    <x v="1"/>
    <x v="407"/>
    <s v="Stefania Perrino"/>
    <x v="1"/>
    <s v="United States"/>
    <s v="Long Beach"/>
    <x v="15"/>
    <n v="11561"/>
    <s v="East"/>
    <s v="OFF-AP-10001962"/>
    <x v="1"/>
    <x v="9"/>
    <x v="1594"/>
    <n v="16.78"/>
    <n v="2"/>
    <x v="0"/>
    <n v="4.1950000000000003"/>
  </r>
  <r>
    <n v="4315"/>
    <x v="2143"/>
    <x v="1"/>
    <x v="608"/>
    <d v="2012-07-01T00:00:00"/>
    <x v="1"/>
    <x v="269"/>
    <s v="Alan Barnes"/>
    <x v="0"/>
    <s v="United States"/>
    <s v="Los Angeles"/>
    <x v="1"/>
    <n v="90045"/>
    <s v="West"/>
    <s v="OFF-AR-10004062"/>
    <x v="1"/>
    <x v="6"/>
    <x v="33"/>
    <n v="20.96"/>
    <n v="2"/>
    <x v="0"/>
    <n v="5.24"/>
  </r>
  <r>
    <n v="4316"/>
    <x v="2143"/>
    <x v="1"/>
    <x v="608"/>
    <d v="2012-07-01T00:00:00"/>
    <x v="1"/>
    <x v="269"/>
    <s v="Alan Barnes"/>
    <x v="0"/>
    <s v="United States"/>
    <s v="Los Angeles"/>
    <x v="1"/>
    <n v="90045"/>
    <s v="West"/>
    <s v="OFF-BI-10004330"/>
    <x v="1"/>
    <x v="8"/>
    <x v="795"/>
    <n v="88.751999999999995"/>
    <n v="3"/>
    <x v="2"/>
    <n v="27.734999999999996"/>
  </r>
  <r>
    <n v="4317"/>
    <x v="2143"/>
    <x v="1"/>
    <x v="608"/>
    <d v="2012-07-01T00:00:00"/>
    <x v="1"/>
    <x v="269"/>
    <s v="Alan Barnes"/>
    <x v="0"/>
    <s v="United States"/>
    <s v="Los Angeles"/>
    <x v="1"/>
    <n v="90045"/>
    <s v="West"/>
    <s v="OFF-ST-10001963"/>
    <x v="1"/>
    <x v="4"/>
    <x v="532"/>
    <n v="304.23"/>
    <n v="3"/>
    <x v="0"/>
    <n v="9.126899999999992"/>
  </r>
  <r>
    <n v="4318"/>
    <x v="2144"/>
    <x v="1"/>
    <x v="353"/>
    <d v="2012-08-02T00:00:00"/>
    <x v="1"/>
    <x v="66"/>
    <s v="Helen Andreada"/>
    <x v="0"/>
    <s v="United States"/>
    <s v="San Francisco"/>
    <x v="1"/>
    <n v="94110"/>
    <s v="West"/>
    <s v="OFF-EN-10002230"/>
    <x v="1"/>
    <x v="12"/>
    <x v="550"/>
    <n v="167.86"/>
    <n v="2"/>
    <x v="0"/>
    <n v="78.894199999999998"/>
  </r>
  <r>
    <n v="4319"/>
    <x v="2145"/>
    <x v="3"/>
    <x v="226"/>
    <d v="2014-12-12T00:00:00"/>
    <x v="1"/>
    <x v="290"/>
    <s v="Debra Catini"/>
    <x v="0"/>
    <s v="United States"/>
    <s v="Richmond"/>
    <x v="17"/>
    <n v="23223"/>
    <s v="South"/>
    <s v="FUR-FU-10000175"/>
    <x v="0"/>
    <x v="5"/>
    <x v="1629"/>
    <n v="82.38"/>
    <n v="6"/>
    <x v="0"/>
    <n v="25.537799999999997"/>
  </r>
  <r>
    <n v="4320"/>
    <x v="2146"/>
    <x v="2"/>
    <x v="282"/>
    <d v="2012-01-03T00:00:00"/>
    <x v="0"/>
    <x v="461"/>
    <s v="Shui Tom"/>
    <x v="0"/>
    <s v="United States"/>
    <s v="Albuquerque"/>
    <x v="27"/>
    <n v="87105"/>
    <s v="West"/>
    <s v="TEC-PH-10004897"/>
    <x v="2"/>
    <x v="7"/>
    <x v="1115"/>
    <n v="23.976000000000003"/>
    <n v="3"/>
    <x v="2"/>
    <n v="-5.694300000000001"/>
  </r>
  <r>
    <n v="4321"/>
    <x v="2146"/>
    <x v="2"/>
    <x v="282"/>
    <d v="2012-01-03T00:00:00"/>
    <x v="0"/>
    <x v="461"/>
    <s v="Shui Tom"/>
    <x v="0"/>
    <s v="United States"/>
    <s v="Albuquerque"/>
    <x v="27"/>
    <n v="87105"/>
    <s v="West"/>
    <s v="OFF-ST-10003123"/>
    <x v="1"/>
    <x v="4"/>
    <x v="1268"/>
    <n v="33.29"/>
    <n v="1"/>
    <x v="0"/>
    <n v="7.9895999999999994"/>
  </r>
  <r>
    <n v="4322"/>
    <x v="2147"/>
    <x v="1"/>
    <x v="966"/>
    <d v="2012-02-19T00:00:00"/>
    <x v="1"/>
    <x v="41"/>
    <s v="Karl Braun"/>
    <x v="0"/>
    <s v="United States"/>
    <s v="Akron"/>
    <x v="24"/>
    <n v="44312"/>
    <s v="East"/>
    <s v="OFF-BI-10001658"/>
    <x v="1"/>
    <x v="8"/>
    <x v="439"/>
    <n v="14.952000000000004"/>
    <n v="2"/>
    <x v="6"/>
    <n v="-11.961599999999997"/>
  </r>
  <r>
    <n v="4323"/>
    <x v="2147"/>
    <x v="1"/>
    <x v="966"/>
    <d v="2012-02-19T00:00:00"/>
    <x v="1"/>
    <x v="41"/>
    <s v="Karl Braun"/>
    <x v="0"/>
    <s v="United States"/>
    <s v="Akron"/>
    <x v="24"/>
    <n v="44312"/>
    <s v="East"/>
    <s v="TEC-PH-10002834"/>
    <x v="2"/>
    <x v="7"/>
    <x v="1378"/>
    <n v="323.98199999999997"/>
    <n v="3"/>
    <x v="10"/>
    <n v="-80.995500000000021"/>
  </r>
  <r>
    <n v="4324"/>
    <x v="2147"/>
    <x v="1"/>
    <x v="966"/>
    <d v="2012-02-19T00:00:00"/>
    <x v="1"/>
    <x v="41"/>
    <s v="Karl Braun"/>
    <x v="0"/>
    <s v="United States"/>
    <s v="Akron"/>
    <x v="24"/>
    <n v="44312"/>
    <s v="East"/>
    <s v="OFF-BI-10002160"/>
    <x v="1"/>
    <x v="8"/>
    <x v="312"/>
    <n v="2.2860000000000005"/>
    <n v="2"/>
    <x v="6"/>
    <n v="-1.6763999999999997"/>
  </r>
  <r>
    <n v="4325"/>
    <x v="2147"/>
    <x v="1"/>
    <x v="966"/>
    <d v="2012-02-19T00:00:00"/>
    <x v="1"/>
    <x v="41"/>
    <s v="Karl Braun"/>
    <x v="0"/>
    <s v="United States"/>
    <s v="Akron"/>
    <x v="24"/>
    <n v="44312"/>
    <s v="East"/>
    <s v="OFF-AR-10004999"/>
    <x v="1"/>
    <x v="6"/>
    <x v="864"/>
    <n v="14.352000000000002"/>
    <n v="3"/>
    <x v="2"/>
    <n v="0.8969999999999998"/>
  </r>
  <r>
    <n v="4326"/>
    <x v="2147"/>
    <x v="1"/>
    <x v="966"/>
    <d v="2012-02-19T00:00:00"/>
    <x v="1"/>
    <x v="41"/>
    <s v="Karl Braun"/>
    <x v="0"/>
    <s v="United States"/>
    <s v="Akron"/>
    <x v="24"/>
    <n v="44312"/>
    <s v="East"/>
    <s v="TEC-AC-10003280"/>
    <x v="2"/>
    <x v="11"/>
    <x v="1028"/>
    <n v="71.975999999999999"/>
    <n v="3"/>
    <x v="2"/>
    <n v="0.89969999999999573"/>
  </r>
  <r>
    <n v="4327"/>
    <x v="2148"/>
    <x v="0"/>
    <x v="967"/>
    <d v="2013-01-27T00:00:00"/>
    <x v="2"/>
    <x v="422"/>
    <s v="Todd Boyes"/>
    <x v="1"/>
    <s v="United States"/>
    <s v="Plainfield"/>
    <x v="30"/>
    <n v="7060"/>
    <s v="East"/>
    <s v="OFF-AR-10000315"/>
    <x v="1"/>
    <x v="6"/>
    <x v="1297"/>
    <n v="9.2099999999999991"/>
    <n v="3"/>
    <x v="0"/>
    <n v="2.3025000000000002"/>
  </r>
  <r>
    <n v="4328"/>
    <x v="2148"/>
    <x v="0"/>
    <x v="967"/>
    <d v="2013-01-27T00:00:00"/>
    <x v="2"/>
    <x v="422"/>
    <s v="Todd Boyes"/>
    <x v="1"/>
    <s v="United States"/>
    <s v="Plainfield"/>
    <x v="30"/>
    <n v="7060"/>
    <s v="East"/>
    <s v="OFF-PA-10000007"/>
    <x v="1"/>
    <x v="10"/>
    <x v="1531"/>
    <n v="18"/>
    <n v="5"/>
    <x v="0"/>
    <n v="8.2799999999999994"/>
  </r>
  <r>
    <n v="4329"/>
    <x v="2149"/>
    <x v="3"/>
    <x v="719"/>
    <d v="2014-04-08T00:00:00"/>
    <x v="1"/>
    <x v="547"/>
    <s v="John Castell"/>
    <x v="0"/>
    <s v="United States"/>
    <s v="New York City"/>
    <x v="15"/>
    <n v="10011"/>
    <s v="East"/>
    <s v="OFF-PA-10000791"/>
    <x v="1"/>
    <x v="10"/>
    <x v="1424"/>
    <n v="42.929999999999993"/>
    <n v="9"/>
    <x v="0"/>
    <n v="19.318499999999997"/>
  </r>
  <r>
    <n v="4330"/>
    <x v="2150"/>
    <x v="3"/>
    <x v="621"/>
    <d v="2014-10-10T00:00:00"/>
    <x v="1"/>
    <x v="138"/>
    <s v="Patrick O'Brill"/>
    <x v="0"/>
    <s v="United States"/>
    <s v="Hialeah"/>
    <x v="2"/>
    <n v="33012"/>
    <s v="South"/>
    <s v="OFF-PA-10000556"/>
    <x v="1"/>
    <x v="10"/>
    <x v="1630"/>
    <n v="15.552000000000003"/>
    <n v="3"/>
    <x v="2"/>
    <n v="5.4432"/>
  </r>
  <r>
    <n v="4331"/>
    <x v="2150"/>
    <x v="3"/>
    <x v="621"/>
    <d v="2014-10-10T00:00:00"/>
    <x v="1"/>
    <x v="138"/>
    <s v="Patrick O'Brill"/>
    <x v="0"/>
    <s v="United States"/>
    <s v="Hialeah"/>
    <x v="2"/>
    <n v="33012"/>
    <s v="South"/>
    <s v="OFF-AP-10000804"/>
    <x v="1"/>
    <x v="9"/>
    <x v="561"/>
    <n v="17.920000000000002"/>
    <n v="5"/>
    <x v="2"/>
    <n v="1.1200000000000001"/>
  </r>
  <r>
    <n v="4332"/>
    <x v="2151"/>
    <x v="3"/>
    <x v="853"/>
    <d v="2014-09-07T00:00:00"/>
    <x v="1"/>
    <x v="286"/>
    <s v="Sung Shariari"/>
    <x v="0"/>
    <s v="United States"/>
    <s v="Redmond"/>
    <x v="4"/>
    <n v="98052"/>
    <s v="West"/>
    <s v="TEC-AC-10001998"/>
    <x v="2"/>
    <x v="11"/>
    <x v="84"/>
    <n v="19.989999999999998"/>
    <n v="1"/>
    <x v="0"/>
    <n v="6.796599999999998"/>
  </r>
  <r>
    <n v="4333"/>
    <x v="2151"/>
    <x v="3"/>
    <x v="853"/>
    <d v="2014-09-07T00:00:00"/>
    <x v="1"/>
    <x v="286"/>
    <s v="Sung Shariari"/>
    <x v="0"/>
    <s v="United States"/>
    <s v="Redmond"/>
    <x v="4"/>
    <n v="98052"/>
    <s v="West"/>
    <s v="OFF-BI-10003476"/>
    <x v="1"/>
    <x v="8"/>
    <x v="1526"/>
    <n v="22.92"/>
    <n v="5"/>
    <x v="2"/>
    <n v="8.0219999999999985"/>
  </r>
  <r>
    <n v="4334"/>
    <x v="2152"/>
    <x v="1"/>
    <x v="379"/>
    <d v="2012-12-27T00:00:00"/>
    <x v="1"/>
    <x v="742"/>
    <s v="Roger Demir"/>
    <x v="0"/>
    <s v="United States"/>
    <s v="Daytona Beach"/>
    <x v="2"/>
    <n v="32114"/>
    <s v="South"/>
    <s v="TEC-AC-10003237"/>
    <x v="2"/>
    <x v="11"/>
    <x v="1631"/>
    <n v="50.88"/>
    <n v="6"/>
    <x v="2"/>
    <n v="14.628000000000005"/>
  </r>
  <r>
    <n v="4335"/>
    <x v="2152"/>
    <x v="1"/>
    <x v="379"/>
    <d v="2012-12-27T00:00:00"/>
    <x v="1"/>
    <x v="742"/>
    <s v="Roger Demir"/>
    <x v="0"/>
    <s v="United States"/>
    <s v="Daytona Beach"/>
    <x v="2"/>
    <n v="32114"/>
    <s v="South"/>
    <s v="OFF-EN-10003798"/>
    <x v="1"/>
    <x v="12"/>
    <x v="817"/>
    <n v="27.312000000000001"/>
    <n v="2"/>
    <x v="2"/>
    <n v="9.2178000000000004"/>
  </r>
  <r>
    <n v="4336"/>
    <x v="2153"/>
    <x v="1"/>
    <x v="139"/>
    <d v="2012-12-24T00:00:00"/>
    <x v="1"/>
    <x v="47"/>
    <s v="Gary Zandusky"/>
    <x v="0"/>
    <s v="United States"/>
    <s v="Bullhead City"/>
    <x v="16"/>
    <n v="86442"/>
    <s v="West"/>
    <s v="OFF-EN-10003068"/>
    <x v="1"/>
    <x v="12"/>
    <x v="1632"/>
    <n v="7.9200000000000008"/>
    <n v="1"/>
    <x v="2"/>
    <n v="2.7719999999999994"/>
  </r>
  <r>
    <n v="4337"/>
    <x v="2153"/>
    <x v="1"/>
    <x v="139"/>
    <d v="2012-12-24T00:00:00"/>
    <x v="1"/>
    <x v="47"/>
    <s v="Gary Zandusky"/>
    <x v="0"/>
    <s v="United States"/>
    <s v="Bullhead City"/>
    <x v="16"/>
    <n v="86442"/>
    <s v="West"/>
    <s v="FUR-FU-10002088"/>
    <x v="0"/>
    <x v="5"/>
    <x v="1084"/>
    <n v="14.368000000000002"/>
    <n v="2"/>
    <x v="2"/>
    <n v="3.9512"/>
  </r>
  <r>
    <n v="4338"/>
    <x v="2154"/>
    <x v="1"/>
    <x v="154"/>
    <d v="2012-12-01T00:00:00"/>
    <x v="1"/>
    <x v="17"/>
    <s v="Steve Nguyen"/>
    <x v="2"/>
    <s v="United States"/>
    <s v="Los Angeles"/>
    <x v="1"/>
    <n v="90049"/>
    <s v="West"/>
    <s v="TEC-AC-10000158"/>
    <x v="2"/>
    <x v="11"/>
    <x v="353"/>
    <n v="107.97"/>
    <n v="3"/>
    <x v="0"/>
    <n v="22.6737"/>
  </r>
  <r>
    <n v="4339"/>
    <x v="2154"/>
    <x v="1"/>
    <x v="154"/>
    <d v="2012-12-01T00:00:00"/>
    <x v="1"/>
    <x v="17"/>
    <s v="Steve Nguyen"/>
    <x v="2"/>
    <s v="United States"/>
    <s v="Los Angeles"/>
    <x v="1"/>
    <n v="90049"/>
    <s v="West"/>
    <s v="OFF-PA-10000482"/>
    <x v="1"/>
    <x v="10"/>
    <x v="67"/>
    <n v="113.82"/>
    <n v="3"/>
    <x v="0"/>
    <n v="53.495399999999989"/>
  </r>
  <r>
    <n v="4340"/>
    <x v="2155"/>
    <x v="3"/>
    <x v="151"/>
    <d v="2014-09-02T00:00:00"/>
    <x v="1"/>
    <x v="729"/>
    <s v="Dana Kaydos"/>
    <x v="0"/>
    <s v="United States"/>
    <s v="Franklin"/>
    <x v="18"/>
    <n v="37064"/>
    <s v="South"/>
    <s v="OFF-PA-10004888"/>
    <x v="1"/>
    <x v="10"/>
    <x v="959"/>
    <n v="5.1840000000000011"/>
    <n v="1"/>
    <x v="2"/>
    <n v="1.8144"/>
  </r>
  <r>
    <n v="4341"/>
    <x v="2156"/>
    <x v="2"/>
    <x v="579"/>
    <d v="2011-03-22T00:00:00"/>
    <x v="3"/>
    <x v="718"/>
    <s v="Vivian Mathis"/>
    <x v="0"/>
    <s v="United States"/>
    <s v="Portage"/>
    <x v="14"/>
    <n v="46368"/>
    <s v="Central"/>
    <s v="OFF-AR-10003478"/>
    <x v="1"/>
    <x v="6"/>
    <x v="355"/>
    <n v="16.28"/>
    <n v="2"/>
    <x v="0"/>
    <n v="6.5120000000000005"/>
  </r>
  <r>
    <n v="4342"/>
    <x v="2157"/>
    <x v="3"/>
    <x v="94"/>
    <d v="2014-12-22T00:00:00"/>
    <x v="1"/>
    <x v="673"/>
    <s v="Giulietta Baptist"/>
    <x v="0"/>
    <s v="United States"/>
    <s v="Arlington"/>
    <x v="17"/>
    <n v="22204"/>
    <s v="South"/>
    <s v="OFF-ST-10003208"/>
    <x v="1"/>
    <x v="4"/>
    <x v="243"/>
    <n v="544.38"/>
    <n v="3"/>
    <x v="0"/>
    <n v="157.87019999999993"/>
  </r>
  <r>
    <n v="4343"/>
    <x v="2158"/>
    <x v="3"/>
    <x v="498"/>
    <d v="2014-03-23T00:00:00"/>
    <x v="2"/>
    <x v="444"/>
    <s v="Natalie DeCherney"/>
    <x v="0"/>
    <s v="United States"/>
    <s v="San Francisco"/>
    <x v="1"/>
    <n v="94110"/>
    <s v="West"/>
    <s v="OFF-BI-10004970"/>
    <x v="1"/>
    <x v="8"/>
    <x v="908"/>
    <n v="19.824000000000002"/>
    <n v="6"/>
    <x v="2"/>
    <n v="6.690599999999999"/>
  </r>
  <r>
    <n v="4344"/>
    <x v="2158"/>
    <x v="3"/>
    <x v="498"/>
    <d v="2014-03-23T00:00:00"/>
    <x v="2"/>
    <x v="444"/>
    <s v="Natalie DeCherney"/>
    <x v="0"/>
    <s v="United States"/>
    <s v="San Francisco"/>
    <x v="1"/>
    <n v="94110"/>
    <s v="West"/>
    <s v="TEC-PH-10000038"/>
    <x v="2"/>
    <x v="7"/>
    <x v="1056"/>
    <n v="657.50400000000002"/>
    <n v="6"/>
    <x v="2"/>
    <n v="-131.50080000000005"/>
  </r>
  <r>
    <n v="4345"/>
    <x v="2158"/>
    <x v="3"/>
    <x v="498"/>
    <d v="2014-03-23T00:00:00"/>
    <x v="2"/>
    <x v="444"/>
    <s v="Natalie DeCherney"/>
    <x v="0"/>
    <s v="United States"/>
    <s v="San Francisco"/>
    <x v="1"/>
    <n v="94110"/>
    <s v="West"/>
    <s v="TEC-AC-10001552"/>
    <x v="2"/>
    <x v="11"/>
    <x v="100"/>
    <n v="99.54"/>
    <n v="2"/>
    <x v="0"/>
    <n v="10.949399999999997"/>
  </r>
  <r>
    <n v="4346"/>
    <x v="2158"/>
    <x v="3"/>
    <x v="498"/>
    <d v="2014-03-23T00:00:00"/>
    <x v="2"/>
    <x v="444"/>
    <s v="Natalie DeCherney"/>
    <x v="0"/>
    <s v="United States"/>
    <s v="San Francisco"/>
    <x v="1"/>
    <n v="94110"/>
    <s v="West"/>
    <s v="TEC-AC-10002926"/>
    <x v="2"/>
    <x v="11"/>
    <x v="1114"/>
    <n v="199.96"/>
    <n v="4"/>
    <x v="0"/>
    <n v="85.982800000000012"/>
  </r>
  <r>
    <n v="4347"/>
    <x v="2159"/>
    <x v="0"/>
    <x v="31"/>
    <d v="2013-09-26T00:00:00"/>
    <x v="1"/>
    <x v="570"/>
    <s v="Magdelene Morse"/>
    <x v="0"/>
    <s v="United States"/>
    <s v="New Rochelle"/>
    <x v="15"/>
    <n v="10801"/>
    <s v="East"/>
    <s v="FUR-CH-10001394"/>
    <x v="0"/>
    <x v="1"/>
    <x v="648"/>
    <n v="631.78200000000004"/>
    <n v="2"/>
    <x v="9"/>
    <n v="140.39599999999993"/>
  </r>
  <r>
    <n v="4348"/>
    <x v="2159"/>
    <x v="0"/>
    <x v="31"/>
    <d v="2013-09-26T00:00:00"/>
    <x v="1"/>
    <x v="570"/>
    <s v="Magdelene Morse"/>
    <x v="0"/>
    <s v="United States"/>
    <s v="New Rochelle"/>
    <x v="15"/>
    <n v="10801"/>
    <s v="East"/>
    <s v="FUR-FU-10004053"/>
    <x v="0"/>
    <x v="5"/>
    <x v="1633"/>
    <n v="60.72"/>
    <n v="3"/>
    <x v="0"/>
    <n v="26.1096"/>
  </r>
  <r>
    <n v="4349"/>
    <x v="2160"/>
    <x v="3"/>
    <x v="221"/>
    <d v="2014-11-30T00:00:00"/>
    <x v="0"/>
    <x v="597"/>
    <s v="Mark Van Huff"/>
    <x v="0"/>
    <s v="United States"/>
    <s v="Mesa"/>
    <x v="16"/>
    <n v="85204"/>
    <s v="West"/>
    <s v="OFF-BI-10004230"/>
    <x v="1"/>
    <x v="8"/>
    <x v="649"/>
    <n v="20.724000000000004"/>
    <n v="2"/>
    <x v="6"/>
    <n v="-15.197599999999994"/>
  </r>
  <r>
    <n v="4350"/>
    <x v="2160"/>
    <x v="3"/>
    <x v="221"/>
    <d v="2014-11-30T00:00:00"/>
    <x v="0"/>
    <x v="597"/>
    <s v="Mark Van Huff"/>
    <x v="0"/>
    <s v="United States"/>
    <s v="Mesa"/>
    <x v="16"/>
    <n v="85204"/>
    <s v="West"/>
    <s v="OFF-ST-10000060"/>
    <x v="1"/>
    <x v="4"/>
    <x v="387"/>
    <n v="415.87200000000007"/>
    <n v="8"/>
    <x v="2"/>
    <n v="-41.587199999999996"/>
  </r>
  <r>
    <n v="4351"/>
    <x v="2161"/>
    <x v="3"/>
    <x v="645"/>
    <d v="2014-04-16T00:00:00"/>
    <x v="1"/>
    <x v="691"/>
    <s v="Jack Lebron"/>
    <x v="0"/>
    <s v="United States"/>
    <s v="Lancaster"/>
    <x v="24"/>
    <n v="43130"/>
    <s v="East"/>
    <s v="OFF-ST-10001325"/>
    <x v="1"/>
    <x v="4"/>
    <x v="466"/>
    <n v="16.768000000000001"/>
    <n v="2"/>
    <x v="2"/>
    <n v="1.4672000000000001"/>
  </r>
  <r>
    <n v="4352"/>
    <x v="2161"/>
    <x v="3"/>
    <x v="645"/>
    <d v="2014-04-16T00:00:00"/>
    <x v="1"/>
    <x v="691"/>
    <s v="Jack Lebron"/>
    <x v="0"/>
    <s v="United States"/>
    <s v="Lancaster"/>
    <x v="24"/>
    <n v="43130"/>
    <s v="East"/>
    <s v="TEC-AC-10003441"/>
    <x v="2"/>
    <x v="11"/>
    <x v="652"/>
    <n v="27.12"/>
    <n v="2"/>
    <x v="2"/>
    <n v="-4.7460000000000013"/>
  </r>
  <r>
    <n v="4353"/>
    <x v="2162"/>
    <x v="3"/>
    <x v="389"/>
    <d v="2014-12-13T00:00:00"/>
    <x v="0"/>
    <x v="743"/>
    <s v="Alex Grayson"/>
    <x v="0"/>
    <s v="United States"/>
    <s v="Stockton"/>
    <x v="1"/>
    <n v="95207"/>
    <s v="West"/>
    <s v="TEC-PH-10003215"/>
    <x v="2"/>
    <x v="7"/>
    <x v="1602"/>
    <n v="95.84"/>
    <n v="4"/>
    <x v="2"/>
    <n v="34.741999999999997"/>
  </r>
  <r>
    <n v="4354"/>
    <x v="2162"/>
    <x v="3"/>
    <x v="389"/>
    <d v="2014-12-13T00:00:00"/>
    <x v="0"/>
    <x v="743"/>
    <s v="Alex Grayson"/>
    <x v="0"/>
    <s v="United States"/>
    <s v="Stockton"/>
    <x v="1"/>
    <n v="95207"/>
    <s v="West"/>
    <s v="OFF-PA-10002005"/>
    <x v="1"/>
    <x v="10"/>
    <x v="505"/>
    <n v="12.96"/>
    <n v="2"/>
    <x v="0"/>
    <n v="6.2208000000000006"/>
  </r>
  <r>
    <n v="4355"/>
    <x v="2163"/>
    <x v="3"/>
    <x v="221"/>
    <d v="2014-11-27T00:00:00"/>
    <x v="0"/>
    <x v="550"/>
    <s v="Michael Dominguez"/>
    <x v="1"/>
    <s v="United States"/>
    <s v="Asheville"/>
    <x v="3"/>
    <n v="28806"/>
    <s v="South"/>
    <s v="OFF-BI-10004465"/>
    <x v="1"/>
    <x v="8"/>
    <x v="732"/>
    <n v="19.008000000000003"/>
    <n v="8"/>
    <x v="6"/>
    <n v="-12.671999999999997"/>
  </r>
  <r>
    <n v="4356"/>
    <x v="2164"/>
    <x v="1"/>
    <x v="784"/>
    <d v="2012-12-07T00:00:00"/>
    <x v="0"/>
    <x v="197"/>
    <s v="Rose O'Brian"/>
    <x v="0"/>
    <s v="United States"/>
    <s v="Clarksville"/>
    <x v="18"/>
    <n v="37042"/>
    <s v="South"/>
    <s v="OFF-BI-10000545"/>
    <x v="1"/>
    <x v="8"/>
    <x v="685"/>
    <n v="1598.0580000000002"/>
    <n v="7"/>
    <x v="6"/>
    <n v="-1065.3719999999998"/>
  </r>
  <r>
    <n v="4357"/>
    <x v="2164"/>
    <x v="1"/>
    <x v="784"/>
    <d v="2012-12-07T00:00:00"/>
    <x v="0"/>
    <x v="197"/>
    <s v="Rose O'Brian"/>
    <x v="0"/>
    <s v="United States"/>
    <s v="Clarksville"/>
    <x v="18"/>
    <n v="37042"/>
    <s v="South"/>
    <s v="OFF-AR-10003752"/>
    <x v="1"/>
    <x v="6"/>
    <x v="677"/>
    <n v="36.96"/>
    <n v="4"/>
    <x v="2"/>
    <n v="12.011999999999999"/>
  </r>
  <r>
    <n v="4358"/>
    <x v="2165"/>
    <x v="3"/>
    <x v="157"/>
    <d v="2014-12-12T00:00:00"/>
    <x v="3"/>
    <x v="625"/>
    <s v="Ralph Ritter"/>
    <x v="0"/>
    <s v="United States"/>
    <s v="Aurora"/>
    <x v="10"/>
    <n v="60505"/>
    <s v="Central"/>
    <s v="OFF-PA-10001937"/>
    <x v="1"/>
    <x v="10"/>
    <x v="286"/>
    <n v="10.368000000000002"/>
    <n v="2"/>
    <x v="2"/>
    <n v="3.6288"/>
  </r>
  <r>
    <n v="4359"/>
    <x v="2165"/>
    <x v="3"/>
    <x v="157"/>
    <d v="2014-12-12T00:00:00"/>
    <x v="3"/>
    <x v="625"/>
    <s v="Ralph Ritter"/>
    <x v="0"/>
    <s v="United States"/>
    <s v="Aurora"/>
    <x v="10"/>
    <n v="60505"/>
    <s v="Central"/>
    <s v="FUR-FU-10004306"/>
    <x v="0"/>
    <x v="5"/>
    <x v="616"/>
    <n v="77.720000000000013"/>
    <n v="1"/>
    <x v="7"/>
    <n v="-66.061999999999998"/>
  </r>
  <r>
    <n v="4360"/>
    <x v="2165"/>
    <x v="3"/>
    <x v="157"/>
    <d v="2014-12-12T00:00:00"/>
    <x v="3"/>
    <x v="625"/>
    <s v="Ralph Ritter"/>
    <x v="0"/>
    <s v="United States"/>
    <s v="Aurora"/>
    <x v="10"/>
    <n v="60505"/>
    <s v="Central"/>
    <s v="FUR-CH-10003973"/>
    <x v="0"/>
    <x v="1"/>
    <x v="858"/>
    <n v="520.46399999999994"/>
    <n v="2"/>
    <x v="4"/>
    <n v="-14.870399999999961"/>
  </r>
  <r>
    <n v="4361"/>
    <x v="2166"/>
    <x v="0"/>
    <x v="206"/>
    <d v="2013-05-24T00:00:00"/>
    <x v="2"/>
    <x v="291"/>
    <s v="Christine Phan"/>
    <x v="1"/>
    <s v="United States"/>
    <s v="Warwick"/>
    <x v="34"/>
    <n v="2886"/>
    <s v="East"/>
    <s v="OFF-PA-10000565"/>
    <x v="1"/>
    <x v="10"/>
    <x v="33"/>
    <n v="111.96"/>
    <n v="2"/>
    <x v="0"/>
    <n v="54.860399999999998"/>
  </r>
  <r>
    <n v="4362"/>
    <x v="2167"/>
    <x v="3"/>
    <x v="922"/>
    <d v="2014-02-22T00:00:00"/>
    <x v="0"/>
    <x v="328"/>
    <s v="Lauren Leatherbury"/>
    <x v="0"/>
    <s v="United States"/>
    <s v="Lafayette"/>
    <x v="28"/>
    <n v="70506"/>
    <s v="South"/>
    <s v="TEC-PH-10003875"/>
    <x v="2"/>
    <x v="7"/>
    <x v="119"/>
    <n v="29.160000000000004"/>
    <n v="3"/>
    <x v="0"/>
    <n v="8.4563999999999986"/>
  </r>
  <r>
    <n v="4363"/>
    <x v="2168"/>
    <x v="3"/>
    <x v="968"/>
    <d v="2014-05-23T00:00:00"/>
    <x v="0"/>
    <x v="396"/>
    <s v="Nat Carroll"/>
    <x v="0"/>
    <s v="United States"/>
    <s v="Fargo"/>
    <x v="46"/>
    <n v="58103"/>
    <s v="Central"/>
    <s v="OFF-AR-10001953"/>
    <x v="1"/>
    <x v="6"/>
    <x v="395"/>
    <n v="131.94"/>
    <n v="3"/>
    <x v="0"/>
    <n v="35.623800000000003"/>
  </r>
  <r>
    <n v="4364"/>
    <x v="2168"/>
    <x v="3"/>
    <x v="968"/>
    <d v="2014-05-23T00:00:00"/>
    <x v="0"/>
    <x v="396"/>
    <s v="Nat Carroll"/>
    <x v="0"/>
    <s v="United States"/>
    <s v="Fargo"/>
    <x v="46"/>
    <n v="58103"/>
    <s v="Central"/>
    <s v="OFF-AR-10001374"/>
    <x v="1"/>
    <x v="6"/>
    <x v="310"/>
    <n v="25.92"/>
    <n v="4"/>
    <x v="0"/>
    <n v="8.2943999999999996"/>
  </r>
  <r>
    <n v="4365"/>
    <x v="2168"/>
    <x v="3"/>
    <x v="968"/>
    <d v="2014-05-23T00:00:00"/>
    <x v="0"/>
    <x v="396"/>
    <s v="Nat Carroll"/>
    <x v="0"/>
    <s v="United States"/>
    <s v="Fargo"/>
    <x v="46"/>
    <n v="58103"/>
    <s v="Central"/>
    <s v="OFF-ST-10003816"/>
    <x v="1"/>
    <x v="4"/>
    <x v="710"/>
    <n v="704.76"/>
    <n v="4"/>
    <x v="0"/>
    <n v="162.09479999999996"/>
  </r>
  <r>
    <n v="4366"/>
    <x v="2168"/>
    <x v="3"/>
    <x v="968"/>
    <d v="2014-05-23T00:00:00"/>
    <x v="0"/>
    <x v="396"/>
    <s v="Nat Carroll"/>
    <x v="0"/>
    <s v="United States"/>
    <s v="Fargo"/>
    <x v="46"/>
    <n v="58103"/>
    <s v="Central"/>
    <s v="OFF-FA-10001843"/>
    <x v="1"/>
    <x v="13"/>
    <x v="33"/>
    <n v="7.41"/>
    <n v="3"/>
    <x v="0"/>
    <n v="3.4827000000000004"/>
  </r>
  <r>
    <n v="4367"/>
    <x v="2168"/>
    <x v="3"/>
    <x v="968"/>
    <d v="2014-05-23T00:00:00"/>
    <x v="0"/>
    <x v="396"/>
    <s v="Nat Carroll"/>
    <x v="0"/>
    <s v="United States"/>
    <s v="Fargo"/>
    <x v="46"/>
    <n v="58103"/>
    <s v="Central"/>
    <s v="OFF-AR-10000657"/>
    <x v="1"/>
    <x v="6"/>
    <x v="1518"/>
    <n v="21.5"/>
    <n v="10"/>
    <x v="0"/>
    <n v="7.094999999999998"/>
  </r>
  <r>
    <n v="4368"/>
    <x v="2169"/>
    <x v="3"/>
    <x v="220"/>
    <d v="2014-09-14T00:00:00"/>
    <x v="0"/>
    <x v="66"/>
    <s v="Helen Andreada"/>
    <x v="0"/>
    <s v="United States"/>
    <s v="Chicago"/>
    <x v="10"/>
    <n v="60623"/>
    <s v="Central"/>
    <s v="OFF-FA-10000936"/>
    <x v="1"/>
    <x v="13"/>
    <x v="1298"/>
    <n v="10.528"/>
    <n v="4"/>
    <x v="2"/>
    <n v="3.2899999999999996"/>
  </r>
  <r>
    <n v="4369"/>
    <x v="2169"/>
    <x v="3"/>
    <x v="220"/>
    <d v="2014-09-14T00:00:00"/>
    <x v="0"/>
    <x v="66"/>
    <s v="Helen Andreada"/>
    <x v="0"/>
    <s v="United States"/>
    <s v="Chicago"/>
    <x v="10"/>
    <n v="60623"/>
    <s v="Central"/>
    <s v="OFF-PA-10003657"/>
    <x v="1"/>
    <x v="10"/>
    <x v="624"/>
    <n v="20.544000000000004"/>
    <n v="6"/>
    <x v="2"/>
    <n v="6.4199999999999964"/>
  </r>
  <r>
    <n v="4370"/>
    <x v="2170"/>
    <x v="0"/>
    <x v="732"/>
    <d v="2013-11-11T00:00:00"/>
    <x v="1"/>
    <x v="671"/>
    <s v="Michelle Arnett"/>
    <x v="2"/>
    <s v="United States"/>
    <s v="Lawrence"/>
    <x v="14"/>
    <n v="46226"/>
    <s v="Central"/>
    <s v="OFF-BI-10001989"/>
    <x v="1"/>
    <x v="8"/>
    <x v="537"/>
    <n v="104.9"/>
    <n v="5"/>
    <x v="0"/>
    <n v="50.351999999999997"/>
  </r>
  <r>
    <n v="4371"/>
    <x v="2170"/>
    <x v="0"/>
    <x v="732"/>
    <d v="2013-11-11T00:00:00"/>
    <x v="1"/>
    <x v="671"/>
    <s v="Michelle Arnett"/>
    <x v="2"/>
    <s v="United States"/>
    <s v="Lawrence"/>
    <x v="14"/>
    <n v="46226"/>
    <s v="Central"/>
    <s v="OFF-AR-10002987"/>
    <x v="1"/>
    <x v="6"/>
    <x v="1553"/>
    <n v="39.68"/>
    <n v="2"/>
    <x v="0"/>
    <n v="16.268800000000002"/>
  </r>
  <r>
    <n v="4372"/>
    <x v="2170"/>
    <x v="0"/>
    <x v="732"/>
    <d v="2013-11-11T00:00:00"/>
    <x v="1"/>
    <x v="671"/>
    <s v="Michelle Arnett"/>
    <x v="2"/>
    <s v="United States"/>
    <s v="Lawrence"/>
    <x v="14"/>
    <n v="46226"/>
    <s v="Central"/>
    <s v="OFF-LA-10000414"/>
    <x v="1"/>
    <x v="2"/>
    <x v="1634"/>
    <n v="51.75"/>
    <n v="5"/>
    <x v="0"/>
    <n v="24.84"/>
  </r>
  <r>
    <n v="4373"/>
    <x v="2171"/>
    <x v="3"/>
    <x v="283"/>
    <d v="2014-07-26T00:00:00"/>
    <x v="0"/>
    <x v="23"/>
    <s v="Lena Hernandez"/>
    <x v="0"/>
    <s v="United States"/>
    <s v="Elkhart"/>
    <x v="14"/>
    <n v="46514"/>
    <s v="Central"/>
    <s v="OFF-AR-10003602"/>
    <x v="1"/>
    <x v="6"/>
    <x v="239"/>
    <n v="11.68"/>
    <n v="2"/>
    <x v="0"/>
    <n v="5.4895999999999994"/>
  </r>
  <r>
    <n v="4374"/>
    <x v="2171"/>
    <x v="3"/>
    <x v="283"/>
    <d v="2014-07-26T00:00:00"/>
    <x v="0"/>
    <x v="23"/>
    <s v="Lena Hernandez"/>
    <x v="0"/>
    <s v="United States"/>
    <s v="Elkhart"/>
    <x v="14"/>
    <n v="46514"/>
    <s v="Central"/>
    <s v="TEC-AC-10002550"/>
    <x v="2"/>
    <x v="11"/>
    <x v="1539"/>
    <n v="159.75"/>
    <n v="5"/>
    <x v="0"/>
    <n v="11.182499999999997"/>
  </r>
  <r>
    <n v="4375"/>
    <x v="2172"/>
    <x v="0"/>
    <x v="741"/>
    <d v="2013-11-25T00:00:00"/>
    <x v="1"/>
    <x v="115"/>
    <s v="Sean Braxton"/>
    <x v="1"/>
    <s v="United States"/>
    <s v="Kent"/>
    <x v="24"/>
    <n v="44240"/>
    <s v="East"/>
    <s v="OFF-AP-10002998"/>
    <x v="1"/>
    <x v="9"/>
    <x v="1635"/>
    <n v="103.96799999999999"/>
    <n v="6"/>
    <x v="2"/>
    <n v="16.894799999999996"/>
  </r>
  <r>
    <n v="4376"/>
    <x v="2173"/>
    <x v="2"/>
    <x v="573"/>
    <d v="2011-04-30T00:00:00"/>
    <x v="1"/>
    <x v="457"/>
    <s v="Beth Thompson"/>
    <x v="2"/>
    <s v="United States"/>
    <s v="San Gabriel"/>
    <x v="1"/>
    <n v="91776"/>
    <s v="West"/>
    <s v="FUR-FU-10003708"/>
    <x v="0"/>
    <x v="5"/>
    <x v="71"/>
    <n v="303.25"/>
    <n v="5"/>
    <x v="0"/>
    <n v="63.682499999999997"/>
  </r>
  <r>
    <n v="4377"/>
    <x v="2173"/>
    <x v="2"/>
    <x v="573"/>
    <d v="2011-04-30T00:00:00"/>
    <x v="1"/>
    <x v="457"/>
    <s v="Beth Thompson"/>
    <x v="2"/>
    <s v="United States"/>
    <s v="San Gabriel"/>
    <x v="1"/>
    <n v="91776"/>
    <s v="West"/>
    <s v="OFF-AP-10001391"/>
    <x v="1"/>
    <x v="9"/>
    <x v="1260"/>
    <n v="270.71999999999997"/>
    <n v="3"/>
    <x v="0"/>
    <n v="78.508799999999965"/>
  </r>
  <r>
    <n v="4378"/>
    <x v="2173"/>
    <x v="2"/>
    <x v="573"/>
    <d v="2011-04-30T00:00:00"/>
    <x v="1"/>
    <x v="457"/>
    <s v="Beth Thompson"/>
    <x v="2"/>
    <s v="United States"/>
    <s v="San Gabriel"/>
    <x v="1"/>
    <n v="91776"/>
    <s v="West"/>
    <s v="FUR-CH-10003973"/>
    <x v="0"/>
    <x v="1"/>
    <x v="858"/>
    <n v="1487.04"/>
    <n v="5"/>
    <x v="2"/>
    <n v="148.70400000000006"/>
  </r>
  <r>
    <n v="4379"/>
    <x v="2174"/>
    <x v="1"/>
    <x v="672"/>
    <d v="2012-12-02T00:00:00"/>
    <x v="0"/>
    <x v="28"/>
    <s v="Paul Stevenson"/>
    <x v="2"/>
    <s v="United States"/>
    <s v="Henderson"/>
    <x v="0"/>
    <n v="42420"/>
    <s v="South"/>
    <s v="OFF-EN-10000461"/>
    <x v="1"/>
    <x v="12"/>
    <x v="746"/>
    <n v="17.48"/>
    <n v="2"/>
    <x v="0"/>
    <n v="8.2156000000000002"/>
  </r>
  <r>
    <n v="4380"/>
    <x v="2174"/>
    <x v="1"/>
    <x v="672"/>
    <d v="2012-12-02T00:00:00"/>
    <x v="0"/>
    <x v="28"/>
    <s v="Paul Stevenson"/>
    <x v="2"/>
    <s v="United States"/>
    <s v="Henderson"/>
    <x v="0"/>
    <n v="42420"/>
    <s v="South"/>
    <s v="OFF-EN-10002831"/>
    <x v="1"/>
    <x v="12"/>
    <x v="828"/>
    <n v="71.88"/>
    <n v="2"/>
    <x v="0"/>
    <n v="32.345999999999997"/>
  </r>
  <r>
    <n v="4381"/>
    <x v="2175"/>
    <x v="1"/>
    <x v="969"/>
    <d v="2012-10-30T00:00:00"/>
    <x v="1"/>
    <x v="577"/>
    <s v="Trudy Brown"/>
    <x v="0"/>
    <s v="United States"/>
    <s v="San Francisco"/>
    <x v="1"/>
    <n v="94110"/>
    <s v="West"/>
    <s v="OFF-AR-10004648"/>
    <x v="1"/>
    <x v="6"/>
    <x v="620"/>
    <n v="60.449999999999996"/>
    <n v="3"/>
    <x v="0"/>
    <n v="16.3215"/>
  </r>
  <r>
    <n v="4382"/>
    <x v="2175"/>
    <x v="1"/>
    <x v="969"/>
    <d v="2012-10-30T00:00:00"/>
    <x v="1"/>
    <x v="577"/>
    <s v="Trudy Brown"/>
    <x v="0"/>
    <s v="United States"/>
    <s v="San Francisco"/>
    <x v="1"/>
    <n v="94110"/>
    <s v="West"/>
    <s v="FUR-TA-10001857"/>
    <x v="0"/>
    <x v="3"/>
    <x v="433"/>
    <n v="253.17599999999999"/>
    <n v="3"/>
    <x v="2"/>
    <n v="-31.64700000000002"/>
  </r>
  <r>
    <n v="4383"/>
    <x v="2176"/>
    <x v="1"/>
    <x v="603"/>
    <d v="2012-07-27T00:00:00"/>
    <x v="1"/>
    <x v="154"/>
    <s v="Russell Applegate"/>
    <x v="0"/>
    <s v="United States"/>
    <s v="Highland Park"/>
    <x v="10"/>
    <n v="60035"/>
    <s v="Central"/>
    <s v="OFF-BI-10000546"/>
    <x v="1"/>
    <x v="8"/>
    <x v="609"/>
    <n v="2.879999999999999"/>
    <n v="5"/>
    <x v="3"/>
    <n v="-4.4639999999999995"/>
  </r>
  <r>
    <n v="4384"/>
    <x v="2176"/>
    <x v="1"/>
    <x v="603"/>
    <d v="2012-07-27T00:00:00"/>
    <x v="1"/>
    <x v="154"/>
    <s v="Russell Applegate"/>
    <x v="0"/>
    <s v="United States"/>
    <s v="Highland Park"/>
    <x v="10"/>
    <n v="60035"/>
    <s v="Central"/>
    <s v="FUR-BO-10004690"/>
    <x v="0"/>
    <x v="0"/>
    <x v="1636"/>
    <n v="384.94399999999996"/>
    <n v="4"/>
    <x v="4"/>
    <n v="-126.48159999999999"/>
  </r>
  <r>
    <n v="4385"/>
    <x v="2176"/>
    <x v="1"/>
    <x v="603"/>
    <d v="2012-07-27T00:00:00"/>
    <x v="1"/>
    <x v="154"/>
    <s v="Russell Applegate"/>
    <x v="0"/>
    <s v="United States"/>
    <s v="Highland Park"/>
    <x v="10"/>
    <n v="60035"/>
    <s v="Central"/>
    <s v="TEC-PH-10001557"/>
    <x v="2"/>
    <x v="7"/>
    <x v="658"/>
    <n v="153.584"/>
    <n v="2"/>
    <x v="2"/>
    <n v="13.438599999999994"/>
  </r>
  <r>
    <n v="4386"/>
    <x v="2176"/>
    <x v="1"/>
    <x v="603"/>
    <d v="2012-07-27T00:00:00"/>
    <x v="1"/>
    <x v="154"/>
    <s v="Russell Applegate"/>
    <x v="0"/>
    <s v="United States"/>
    <s v="Highland Park"/>
    <x v="10"/>
    <n v="60035"/>
    <s v="Central"/>
    <s v="FUR-BO-10002545"/>
    <x v="0"/>
    <x v="0"/>
    <x v="37"/>
    <n v="913.43000000000006"/>
    <n v="5"/>
    <x v="4"/>
    <n v="-52.195999999999913"/>
  </r>
  <r>
    <n v="4387"/>
    <x v="2177"/>
    <x v="0"/>
    <x v="189"/>
    <d v="2013-11-03T00:00:00"/>
    <x v="1"/>
    <x v="162"/>
    <s v="Bart Pistole"/>
    <x v="1"/>
    <s v="United States"/>
    <s v="San Francisco"/>
    <x v="1"/>
    <n v="94122"/>
    <s v="West"/>
    <s v="OFF-AP-10001366"/>
    <x v="1"/>
    <x v="9"/>
    <x v="33"/>
    <n v="43.92"/>
    <n v="4"/>
    <x v="0"/>
    <n v="11.858400000000003"/>
  </r>
  <r>
    <n v="4388"/>
    <x v="2177"/>
    <x v="0"/>
    <x v="189"/>
    <d v="2013-11-03T00:00:00"/>
    <x v="1"/>
    <x v="162"/>
    <s v="Bart Pistole"/>
    <x v="1"/>
    <s v="United States"/>
    <s v="San Francisco"/>
    <x v="1"/>
    <n v="94122"/>
    <s v="West"/>
    <s v="OFF-BI-10001628"/>
    <x v="1"/>
    <x v="8"/>
    <x v="1103"/>
    <n v="25.031999999999996"/>
    <n v="3"/>
    <x v="2"/>
    <n v="7.822499999999998"/>
  </r>
  <r>
    <n v="4389"/>
    <x v="2178"/>
    <x v="3"/>
    <x v="225"/>
    <d v="2014-11-23T00:00:00"/>
    <x v="2"/>
    <x v="303"/>
    <s v="Carlos Daly"/>
    <x v="0"/>
    <s v="United States"/>
    <s v="New York City"/>
    <x v="15"/>
    <n v="10035"/>
    <s v="East"/>
    <s v="OFF-PA-10003651"/>
    <x v="1"/>
    <x v="10"/>
    <x v="646"/>
    <n v="46.76"/>
    <n v="7"/>
    <x v="0"/>
    <n v="22.444800000000001"/>
  </r>
  <r>
    <n v="4390"/>
    <x v="2178"/>
    <x v="3"/>
    <x v="225"/>
    <d v="2014-11-23T00:00:00"/>
    <x v="2"/>
    <x v="303"/>
    <s v="Carlos Daly"/>
    <x v="0"/>
    <s v="United States"/>
    <s v="New York City"/>
    <x v="15"/>
    <n v="10035"/>
    <s v="East"/>
    <s v="FUR-BO-10003159"/>
    <x v="0"/>
    <x v="0"/>
    <x v="1100"/>
    <n v="183.96800000000002"/>
    <n v="2"/>
    <x v="2"/>
    <n v="-25.295600000000022"/>
  </r>
  <r>
    <n v="4391"/>
    <x v="2178"/>
    <x v="3"/>
    <x v="225"/>
    <d v="2014-11-23T00:00:00"/>
    <x v="2"/>
    <x v="303"/>
    <s v="Carlos Daly"/>
    <x v="0"/>
    <s v="United States"/>
    <s v="New York City"/>
    <x v="15"/>
    <n v="10035"/>
    <s v="East"/>
    <s v="TEC-PH-10001459"/>
    <x v="2"/>
    <x v="7"/>
    <x v="1438"/>
    <n v="1259.97"/>
    <n v="3"/>
    <x v="0"/>
    <n v="327.59220000000005"/>
  </r>
  <r>
    <n v="4392"/>
    <x v="2178"/>
    <x v="3"/>
    <x v="225"/>
    <d v="2014-11-23T00:00:00"/>
    <x v="2"/>
    <x v="303"/>
    <s v="Carlos Daly"/>
    <x v="0"/>
    <s v="United States"/>
    <s v="New York City"/>
    <x v="15"/>
    <n v="10035"/>
    <s v="East"/>
    <s v="OFF-AR-10004602"/>
    <x v="1"/>
    <x v="6"/>
    <x v="1217"/>
    <n v="68.97"/>
    <n v="3"/>
    <x v="0"/>
    <n v="19.311600000000002"/>
  </r>
  <r>
    <n v="4393"/>
    <x v="2179"/>
    <x v="0"/>
    <x v="162"/>
    <d v="2013-09-13T00:00:00"/>
    <x v="1"/>
    <x v="10"/>
    <s v="Ken Black"/>
    <x v="1"/>
    <s v="United States"/>
    <s v="Dallas"/>
    <x v="5"/>
    <n v="75081"/>
    <s v="Central"/>
    <s v="OFF-AR-10001953"/>
    <x v="1"/>
    <x v="6"/>
    <x v="395"/>
    <n v="70.367999999999995"/>
    <n v="2"/>
    <x v="2"/>
    <n v="6.1572000000000031"/>
  </r>
  <r>
    <n v="4394"/>
    <x v="2179"/>
    <x v="0"/>
    <x v="162"/>
    <d v="2013-09-13T00:00:00"/>
    <x v="1"/>
    <x v="10"/>
    <s v="Ken Black"/>
    <x v="1"/>
    <s v="United States"/>
    <s v="Dallas"/>
    <x v="5"/>
    <n v="75081"/>
    <s v="Central"/>
    <s v="TEC-PH-10000923"/>
    <x v="2"/>
    <x v="7"/>
    <x v="1225"/>
    <n v="59.960000000000008"/>
    <n v="5"/>
    <x v="2"/>
    <n v="21.735500000000002"/>
  </r>
  <r>
    <n v="4395"/>
    <x v="2180"/>
    <x v="2"/>
    <x v="836"/>
    <d v="2011-07-20T00:00:00"/>
    <x v="3"/>
    <x v="573"/>
    <s v="Scot Wooten"/>
    <x v="0"/>
    <s v="United States"/>
    <s v="Springfield"/>
    <x v="24"/>
    <n v="45503"/>
    <s v="East"/>
    <s v="OFF-ST-10002583"/>
    <x v="1"/>
    <x v="4"/>
    <x v="566"/>
    <n v="25.983999999999998"/>
    <n v="1"/>
    <x v="2"/>
    <n v="-5.1968000000000005"/>
  </r>
  <r>
    <n v="4396"/>
    <x v="2180"/>
    <x v="2"/>
    <x v="836"/>
    <d v="2011-07-20T00:00:00"/>
    <x v="3"/>
    <x v="573"/>
    <s v="Scot Wooten"/>
    <x v="0"/>
    <s v="United States"/>
    <s v="Springfield"/>
    <x v="24"/>
    <n v="45503"/>
    <s v="East"/>
    <s v="OFF-BI-10000977"/>
    <x v="1"/>
    <x v="8"/>
    <x v="982"/>
    <n v="27.360000000000003"/>
    <n v="3"/>
    <x v="6"/>
    <n v="-21.887999999999991"/>
  </r>
  <r>
    <n v="4397"/>
    <x v="2181"/>
    <x v="0"/>
    <x v="625"/>
    <d v="2013-11-20T00:00:00"/>
    <x v="1"/>
    <x v="706"/>
    <s v="Anna Häberlin"/>
    <x v="1"/>
    <s v="United States"/>
    <s v="San Diego"/>
    <x v="1"/>
    <n v="92024"/>
    <s v="West"/>
    <s v="TEC-PH-10002549"/>
    <x v="2"/>
    <x v="7"/>
    <x v="928"/>
    <n v="361.37600000000003"/>
    <n v="2"/>
    <x v="2"/>
    <n v="27.103200000000001"/>
  </r>
  <r>
    <n v="4398"/>
    <x v="2182"/>
    <x v="2"/>
    <x v="970"/>
    <d v="2011-07-11T00:00:00"/>
    <x v="1"/>
    <x v="252"/>
    <s v="John Lee"/>
    <x v="0"/>
    <s v="United States"/>
    <s v="Philadelphia"/>
    <x v="9"/>
    <n v="19120"/>
    <s v="East"/>
    <s v="FUR-CH-10002880"/>
    <x v="0"/>
    <x v="1"/>
    <x v="801"/>
    <n v="172.18599999999998"/>
    <n v="2"/>
    <x v="4"/>
    <n v="-46.736200000000011"/>
  </r>
  <r>
    <n v="4399"/>
    <x v="2182"/>
    <x v="2"/>
    <x v="970"/>
    <d v="2011-07-11T00:00:00"/>
    <x v="1"/>
    <x v="252"/>
    <s v="John Lee"/>
    <x v="0"/>
    <s v="United States"/>
    <s v="Philadelphia"/>
    <x v="9"/>
    <n v="19120"/>
    <s v="East"/>
    <s v="FUR-FU-10003039"/>
    <x v="0"/>
    <x v="5"/>
    <x v="479"/>
    <n v="69.00800000000001"/>
    <n v="2"/>
    <x v="2"/>
    <n v="12.0764"/>
  </r>
  <r>
    <n v="4400"/>
    <x v="2183"/>
    <x v="0"/>
    <x v="716"/>
    <d v="2013-03-18T00:00:00"/>
    <x v="3"/>
    <x v="47"/>
    <s v="Gary Zandusky"/>
    <x v="0"/>
    <s v="United States"/>
    <s v="Columbia"/>
    <x v="39"/>
    <n v="21044"/>
    <s v="East"/>
    <s v="OFF-EN-10003055"/>
    <x v="1"/>
    <x v="12"/>
    <x v="873"/>
    <n v="199.89999999999998"/>
    <n v="5"/>
    <x v="0"/>
    <n v="89.954999999999984"/>
  </r>
  <r>
    <n v="4401"/>
    <x v="2183"/>
    <x v="0"/>
    <x v="716"/>
    <d v="2013-03-18T00:00:00"/>
    <x v="3"/>
    <x v="47"/>
    <s v="Gary Zandusky"/>
    <x v="0"/>
    <s v="United States"/>
    <s v="Columbia"/>
    <x v="39"/>
    <n v="21044"/>
    <s v="East"/>
    <s v="OFF-AP-10002945"/>
    <x v="1"/>
    <x v="9"/>
    <x v="225"/>
    <n v="901.94999999999993"/>
    <n v="3"/>
    <x v="0"/>
    <n v="297.64349999999996"/>
  </r>
  <r>
    <n v="4402"/>
    <x v="2183"/>
    <x v="0"/>
    <x v="716"/>
    <d v="2013-03-18T00:00:00"/>
    <x v="3"/>
    <x v="47"/>
    <s v="Gary Zandusky"/>
    <x v="0"/>
    <s v="United States"/>
    <s v="Columbia"/>
    <x v="39"/>
    <n v="21044"/>
    <s v="East"/>
    <s v="FUR-FU-10004306"/>
    <x v="0"/>
    <x v="5"/>
    <x v="616"/>
    <n v="971.5"/>
    <n v="5"/>
    <x v="0"/>
    <n v="252.59"/>
  </r>
  <r>
    <n v="4403"/>
    <x v="2184"/>
    <x v="0"/>
    <x v="482"/>
    <d v="2013-12-28T00:00:00"/>
    <x v="2"/>
    <x v="116"/>
    <s v="Roy Collins"/>
    <x v="0"/>
    <s v="United States"/>
    <s v="Colorado Springs"/>
    <x v="22"/>
    <n v="80906"/>
    <s v="West"/>
    <s v="OFF-AR-10002445"/>
    <x v="1"/>
    <x v="6"/>
    <x v="1637"/>
    <n v="11.328000000000001"/>
    <n v="2"/>
    <x v="2"/>
    <n v="2.5488000000000004"/>
  </r>
  <r>
    <n v="4404"/>
    <x v="2185"/>
    <x v="2"/>
    <x v="814"/>
    <d v="2011-09-04T00:00:00"/>
    <x v="2"/>
    <x v="52"/>
    <s v="Clay Ludtke"/>
    <x v="0"/>
    <s v="United States"/>
    <s v="New York City"/>
    <x v="15"/>
    <n v="10009"/>
    <s v="East"/>
    <s v="OFF-AR-10002445"/>
    <x v="1"/>
    <x v="6"/>
    <x v="1637"/>
    <n v="21.240000000000002"/>
    <n v="3"/>
    <x v="0"/>
    <n v="8.071200000000001"/>
  </r>
  <r>
    <n v="4405"/>
    <x v="2186"/>
    <x v="1"/>
    <x v="761"/>
    <d v="2012-07-10T00:00:00"/>
    <x v="1"/>
    <x v="596"/>
    <s v="Mitch Webber"/>
    <x v="0"/>
    <s v="United States"/>
    <s v="Philadelphia"/>
    <x v="9"/>
    <n v="19140"/>
    <s v="East"/>
    <s v="TEC-AC-10002345"/>
    <x v="2"/>
    <x v="11"/>
    <x v="173"/>
    <n v="34.800000000000004"/>
    <n v="3"/>
    <x v="2"/>
    <n v="2.1749999999999989"/>
  </r>
  <r>
    <n v="4406"/>
    <x v="2186"/>
    <x v="1"/>
    <x v="761"/>
    <d v="2012-07-10T00:00:00"/>
    <x v="1"/>
    <x v="596"/>
    <s v="Mitch Webber"/>
    <x v="0"/>
    <s v="United States"/>
    <s v="Philadelphia"/>
    <x v="9"/>
    <n v="19140"/>
    <s v="East"/>
    <s v="OFF-ST-10001558"/>
    <x v="1"/>
    <x v="4"/>
    <x v="712"/>
    <n v="38.975999999999999"/>
    <n v="3"/>
    <x v="2"/>
    <n v="-2.4359999999999999"/>
  </r>
  <r>
    <n v="4407"/>
    <x v="2187"/>
    <x v="0"/>
    <x v="73"/>
    <d v="2013-11-26T00:00:00"/>
    <x v="1"/>
    <x v="541"/>
    <s v="Barbara Fisher"/>
    <x v="1"/>
    <s v="United States"/>
    <s v="Columbus"/>
    <x v="14"/>
    <n v="47201"/>
    <s v="Central"/>
    <s v="OFF-PA-10001622"/>
    <x v="1"/>
    <x v="10"/>
    <x v="695"/>
    <n v="9.08"/>
    <n v="2"/>
    <x v="0"/>
    <n v="4.0859999999999994"/>
  </r>
  <r>
    <n v="4408"/>
    <x v="2187"/>
    <x v="0"/>
    <x v="73"/>
    <d v="2013-11-26T00:00:00"/>
    <x v="1"/>
    <x v="541"/>
    <s v="Barbara Fisher"/>
    <x v="1"/>
    <s v="United States"/>
    <s v="Columbus"/>
    <x v="14"/>
    <n v="47201"/>
    <s v="Central"/>
    <s v="OFF-PA-10000418"/>
    <x v="1"/>
    <x v="10"/>
    <x v="961"/>
    <n v="314.54999999999995"/>
    <n v="3"/>
    <x v="0"/>
    <n v="150.98399999999998"/>
  </r>
  <r>
    <n v="4409"/>
    <x v="2187"/>
    <x v="0"/>
    <x v="73"/>
    <d v="2013-11-26T00:00:00"/>
    <x v="1"/>
    <x v="541"/>
    <s v="Barbara Fisher"/>
    <x v="1"/>
    <s v="United States"/>
    <s v="Columbus"/>
    <x v="14"/>
    <n v="47201"/>
    <s v="Central"/>
    <s v="OFF-BI-10000343"/>
    <x v="1"/>
    <x v="8"/>
    <x v="184"/>
    <n v="4.91"/>
    <n v="1"/>
    <x v="0"/>
    <n v="2.3077000000000001"/>
  </r>
  <r>
    <n v="4410"/>
    <x v="2188"/>
    <x v="2"/>
    <x v="457"/>
    <d v="2011-05-11T00:00:00"/>
    <x v="1"/>
    <x v="17"/>
    <s v="Steve Nguyen"/>
    <x v="2"/>
    <s v="United States"/>
    <s v="Los Angeles"/>
    <x v="1"/>
    <n v="90004"/>
    <s v="West"/>
    <s v="OFF-LA-10004425"/>
    <x v="1"/>
    <x v="2"/>
    <x v="33"/>
    <n v="5.78"/>
    <n v="2"/>
    <x v="0"/>
    <n v="2.7166000000000001"/>
  </r>
  <r>
    <n v="4411"/>
    <x v="2188"/>
    <x v="2"/>
    <x v="457"/>
    <d v="2011-05-11T00:00:00"/>
    <x v="1"/>
    <x v="17"/>
    <s v="Steve Nguyen"/>
    <x v="2"/>
    <s v="United States"/>
    <s v="Los Angeles"/>
    <x v="1"/>
    <n v="90004"/>
    <s v="West"/>
    <s v="OFF-AR-10001897"/>
    <x v="1"/>
    <x v="6"/>
    <x v="640"/>
    <n v="107.94"/>
    <n v="6"/>
    <x v="0"/>
    <n v="30.223200000000002"/>
  </r>
  <r>
    <n v="4412"/>
    <x v="2189"/>
    <x v="2"/>
    <x v="261"/>
    <d v="2011-06-24T00:00:00"/>
    <x v="2"/>
    <x v="509"/>
    <s v="Toby Braunhardt"/>
    <x v="0"/>
    <s v="United States"/>
    <s v="New York City"/>
    <x v="15"/>
    <n v="10024"/>
    <s v="East"/>
    <s v="OFF-PA-10003883"/>
    <x v="1"/>
    <x v="10"/>
    <x v="1229"/>
    <n v="19.649999999999999"/>
    <n v="3"/>
    <x v="0"/>
    <n v="9.0389999999999997"/>
  </r>
  <r>
    <n v="4413"/>
    <x v="2189"/>
    <x v="2"/>
    <x v="261"/>
    <d v="2011-06-24T00:00:00"/>
    <x v="2"/>
    <x v="509"/>
    <s v="Toby Braunhardt"/>
    <x v="0"/>
    <s v="United States"/>
    <s v="New York City"/>
    <x v="15"/>
    <n v="10024"/>
    <s v="East"/>
    <s v="TEC-PH-10003963"/>
    <x v="2"/>
    <x v="7"/>
    <x v="512"/>
    <n v="617.97"/>
    <n v="3"/>
    <x v="0"/>
    <n v="160.6722"/>
  </r>
  <r>
    <n v="4414"/>
    <x v="2189"/>
    <x v="2"/>
    <x v="261"/>
    <d v="2011-06-24T00:00:00"/>
    <x v="2"/>
    <x v="509"/>
    <s v="Toby Braunhardt"/>
    <x v="0"/>
    <s v="United States"/>
    <s v="New York City"/>
    <x v="15"/>
    <n v="10024"/>
    <s v="East"/>
    <s v="OFF-AP-10001303"/>
    <x v="1"/>
    <x v="9"/>
    <x v="925"/>
    <n v="59.699999999999996"/>
    <n v="3"/>
    <x v="0"/>
    <n v="26.864999999999995"/>
  </r>
  <r>
    <n v="4415"/>
    <x v="2190"/>
    <x v="3"/>
    <x v="971"/>
    <d v="2014-08-24T00:00:00"/>
    <x v="1"/>
    <x v="80"/>
    <s v="Jennifer Braxton"/>
    <x v="1"/>
    <s v="United States"/>
    <s v="Lawrence"/>
    <x v="31"/>
    <n v="1841"/>
    <s v="East"/>
    <s v="OFF-BI-10003925"/>
    <x v="1"/>
    <x v="8"/>
    <x v="751"/>
    <n v="387.99"/>
    <n v="1"/>
    <x v="0"/>
    <n v="182.3553"/>
  </r>
  <r>
    <n v="4416"/>
    <x v="2191"/>
    <x v="2"/>
    <x v="503"/>
    <d v="2011-12-06T00:00:00"/>
    <x v="1"/>
    <x v="117"/>
    <s v="Alan Hwang"/>
    <x v="0"/>
    <s v="United States"/>
    <s v="San Francisco"/>
    <x v="1"/>
    <n v="94122"/>
    <s v="West"/>
    <s v="TEC-PH-10004586"/>
    <x v="2"/>
    <x v="7"/>
    <x v="890"/>
    <n v="575.91999999999996"/>
    <n v="2"/>
    <x v="2"/>
    <n v="71.989999999999981"/>
  </r>
  <r>
    <n v="4417"/>
    <x v="2191"/>
    <x v="2"/>
    <x v="503"/>
    <d v="2011-12-06T00:00:00"/>
    <x v="1"/>
    <x v="117"/>
    <s v="Alan Hwang"/>
    <x v="0"/>
    <s v="United States"/>
    <s v="San Francisco"/>
    <x v="1"/>
    <n v="94122"/>
    <s v="West"/>
    <s v="OFF-FA-10003495"/>
    <x v="1"/>
    <x v="13"/>
    <x v="33"/>
    <n v="30.4"/>
    <n v="5"/>
    <x v="0"/>
    <n v="15.2"/>
  </r>
  <r>
    <n v="4418"/>
    <x v="2192"/>
    <x v="3"/>
    <x v="359"/>
    <d v="2014-04-13T00:00:00"/>
    <x v="0"/>
    <x v="107"/>
    <s v="Ken Lonsdale"/>
    <x v="0"/>
    <s v="United States"/>
    <s v="Detroit"/>
    <x v="12"/>
    <n v="48205"/>
    <s v="Central"/>
    <s v="OFF-BI-10002867"/>
    <x v="1"/>
    <x v="8"/>
    <x v="963"/>
    <n v="478.24"/>
    <n v="8"/>
    <x v="0"/>
    <n v="219.99039999999997"/>
  </r>
  <r>
    <n v="4419"/>
    <x v="2193"/>
    <x v="2"/>
    <x v="414"/>
    <d v="2011-12-27T00:00:00"/>
    <x v="1"/>
    <x v="708"/>
    <s v="Mark Hamilton"/>
    <x v="0"/>
    <s v="United States"/>
    <s v="Hamilton"/>
    <x v="24"/>
    <n v="45011"/>
    <s v="East"/>
    <s v="FUR-FU-10003773"/>
    <x v="0"/>
    <x v="5"/>
    <x v="125"/>
    <n v="190.84800000000001"/>
    <n v="3"/>
    <x v="2"/>
    <n v="-21.470400000000026"/>
  </r>
  <r>
    <n v="4420"/>
    <x v="2194"/>
    <x v="2"/>
    <x v="506"/>
    <d v="2011-12-24T00:00:00"/>
    <x v="1"/>
    <x v="685"/>
    <s v="Erin Creighton"/>
    <x v="0"/>
    <s v="United States"/>
    <s v="Columbus"/>
    <x v="24"/>
    <n v="43229"/>
    <s v="East"/>
    <s v="OFF-BI-10002954"/>
    <x v="1"/>
    <x v="8"/>
    <x v="1179"/>
    <n v="5.4840000000000009"/>
    <n v="4"/>
    <x v="6"/>
    <n v="-4.0215999999999994"/>
  </r>
  <r>
    <n v="4421"/>
    <x v="2195"/>
    <x v="1"/>
    <x v="972"/>
    <d v="2012-11-21T00:00:00"/>
    <x v="0"/>
    <x v="348"/>
    <s v="Greg Hansen"/>
    <x v="0"/>
    <s v="United States"/>
    <s v="Chicago"/>
    <x v="10"/>
    <n v="60610"/>
    <s v="Central"/>
    <s v="OFF-SU-10002537"/>
    <x v="1"/>
    <x v="14"/>
    <x v="676"/>
    <n v="40.92"/>
    <n v="5"/>
    <x v="2"/>
    <n v="3.0690000000000026"/>
  </r>
  <r>
    <n v="4422"/>
    <x v="2196"/>
    <x v="2"/>
    <x v="530"/>
    <d v="2011-03-09T00:00:00"/>
    <x v="1"/>
    <x v="183"/>
    <s v="Sanjit Chand"/>
    <x v="0"/>
    <s v="United States"/>
    <s v="Margate"/>
    <x v="2"/>
    <n v="33063"/>
    <s v="South"/>
    <s v="OFF-AR-10001374"/>
    <x v="1"/>
    <x v="6"/>
    <x v="310"/>
    <n v="15.552000000000003"/>
    <n v="3"/>
    <x v="2"/>
    <n v="2.3327999999999989"/>
  </r>
  <r>
    <n v="4423"/>
    <x v="2197"/>
    <x v="3"/>
    <x v="796"/>
    <d v="2014-05-20T00:00:00"/>
    <x v="2"/>
    <x v="422"/>
    <s v="Todd Boyes"/>
    <x v="1"/>
    <s v="United States"/>
    <s v="Sandy Springs"/>
    <x v="32"/>
    <n v="30328"/>
    <s v="South"/>
    <s v="OFF-AP-10001492"/>
    <x v="1"/>
    <x v="9"/>
    <x v="22"/>
    <n v="17.239999999999998"/>
    <n v="2"/>
    <x v="0"/>
    <n v="4.4824000000000002"/>
  </r>
  <r>
    <n v="4424"/>
    <x v="2197"/>
    <x v="3"/>
    <x v="796"/>
    <d v="2014-05-20T00:00:00"/>
    <x v="2"/>
    <x v="422"/>
    <s v="Todd Boyes"/>
    <x v="1"/>
    <s v="United States"/>
    <s v="Sandy Springs"/>
    <x v="32"/>
    <n v="30328"/>
    <s v="South"/>
    <s v="FUR-BO-10003546"/>
    <x v="0"/>
    <x v="0"/>
    <x v="1638"/>
    <n v="302.94"/>
    <n v="3"/>
    <x v="0"/>
    <n v="75.735000000000014"/>
  </r>
  <r>
    <n v="4425"/>
    <x v="2197"/>
    <x v="3"/>
    <x v="796"/>
    <d v="2014-05-20T00:00:00"/>
    <x v="2"/>
    <x v="422"/>
    <s v="Todd Boyes"/>
    <x v="1"/>
    <s v="United States"/>
    <s v="Sandy Springs"/>
    <x v="32"/>
    <n v="30328"/>
    <s v="South"/>
    <s v="TEC-PH-10002185"/>
    <x v="2"/>
    <x v="7"/>
    <x v="1072"/>
    <n v="34.75"/>
    <n v="5"/>
    <x v="0"/>
    <n v="15.637499999999999"/>
  </r>
  <r>
    <n v="4426"/>
    <x v="2197"/>
    <x v="3"/>
    <x v="796"/>
    <d v="2014-05-20T00:00:00"/>
    <x v="2"/>
    <x v="422"/>
    <s v="Todd Boyes"/>
    <x v="1"/>
    <s v="United States"/>
    <s v="Sandy Springs"/>
    <x v="32"/>
    <n v="30328"/>
    <s v="South"/>
    <s v="OFF-BI-10000315"/>
    <x v="1"/>
    <x v="8"/>
    <x v="407"/>
    <n v="113.94"/>
    <n v="6"/>
    <x v="0"/>
    <n v="54.691199999999995"/>
  </r>
  <r>
    <n v="4427"/>
    <x v="2197"/>
    <x v="3"/>
    <x v="796"/>
    <d v="2014-05-20T00:00:00"/>
    <x v="2"/>
    <x v="422"/>
    <s v="Todd Boyes"/>
    <x v="1"/>
    <s v="United States"/>
    <s v="Sandy Springs"/>
    <x v="32"/>
    <n v="30328"/>
    <s v="South"/>
    <s v="TEC-PH-10002350"/>
    <x v="2"/>
    <x v="7"/>
    <x v="1458"/>
    <n v="55.98"/>
    <n v="2"/>
    <x v="0"/>
    <n v="15.674399999999999"/>
  </r>
  <r>
    <n v="4428"/>
    <x v="2198"/>
    <x v="3"/>
    <x v="585"/>
    <d v="2014-09-29T00:00:00"/>
    <x v="1"/>
    <x v="694"/>
    <s v="David Wiener"/>
    <x v="1"/>
    <s v="United States"/>
    <s v="Albuquerque"/>
    <x v="27"/>
    <n v="87105"/>
    <s v="West"/>
    <s v="OFF-PA-10002666"/>
    <x v="1"/>
    <x v="10"/>
    <x v="186"/>
    <n v="27.18"/>
    <n v="3"/>
    <x v="0"/>
    <n v="12.231"/>
  </r>
  <r>
    <n v="4429"/>
    <x v="2199"/>
    <x v="3"/>
    <x v="708"/>
    <d v="2014-03-28T00:00:00"/>
    <x v="1"/>
    <x v="52"/>
    <s v="Clay Ludtke"/>
    <x v="0"/>
    <s v="United States"/>
    <s v="Tulsa"/>
    <x v="26"/>
    <n v="74133"/>
    <s v="Central"/>
    <s v="FUR-CH-10004495"/>
    <x v="0"/>
    <x v="1"/>
    <x v="1475"/>
    <n v="1805.88"/>
    <n v="6"/>
    <x v="0"/>
    <n v="523.70519999999988"/>
  </r>
  <r>
    <n v="4430"/>
    <x v="2200"/>
    <x v="3"/>
    <x v="32"/>
    <d v="2014-09-15T00:00:00"/>
    <x v="3"/>
    <x v="299"/>
    <s v="Liz Thompson"/>
    <x v="0"/>
    <s v="United States"/>
    <s v="Orange"/>
    <x v="30"/>
    <n v="7050"/>
    <s v="East"/>
    <s v="OFF-AR-10001725"/>
    <x v="1"/>
    <x v="6"/>
    <x v="1540"/>
    <n v="70.949999999999989"/>
    <n v="3"/>
    <x v="0"/>
    <n v="18.447000000000003"/>
  </r>
  <r>
    <n v="4431"/>
    <x v="2201"/>
    <x v="0"/>
    <x v="54"/>
    <d v="2013-11-09T00:00:00"/>
    <x v="0"/>
    <x v="275"/>
    <s v="Arthur Prichep"/>
    <x v="0"/>
    <s v="United States"/>
    <s v="Henderson"/>
    <x v="0"/>
    <n v="42420"/>
    <s v="South"/>
    <s v="OFF-FA-10002280"/>
    <x v="1"/>
    <x v="13"/>
    <x v="653"/>
    <n v="20"/>
    <n v="4"/>
    <x v="0"/>
    <n v="9.6"/>
  </r>
  <r>
    <n v="4432"/>
    <x v="2201"/>
    <x v="0"/>
    <x v="54"/>
    <d v="2013-11-09T00:00:00"/>
    <x v="0"/>
    <x v="275"/>
    <s v="Arthur Prichep"/>
    <x v="0"/>
    <s v="United States"/>
    <s v="Henderson"/>
    <x v="0"/>
    <n v="42420"/>
    <s v="South"/>
    <s v="OFF-AR-10001770"/>
    <x v="1"/>
    <x v="6"/>
    <x v="1579"/>
    <n v="7.98"/>
    <n v="3"/>
    <x v="0"/>
    <n v="2.0747999999999998"/>
  </r>
  <r>
    <n v="4433"/>
    <x v="2201"/>
    <x v="0"/>
    <x v="54"/>
    <d v="2013-11-09T00:00:00"/>
    <x v="0"/>
    <x v="275"/>
    <s v="Arthur Prichep"/>
    <x v="0"/>
    <s v="United States"/>
    <s v="Henderson"/>
    <x v="0"/>
    <n v="42420"/>
    <s v="South"/>
    <s v="FUR-FU-10002885"/>
    <x v="0"/>
    <x v="5"/>
    <x v="755"/>
    <n v="24.1"/>
    <n v="5"/>
    <x v="0"/>
    <n v="9.1580000000000013"/>
  </r>
  <r>
    <n v="4434"/>
    <x v="2201"/>
    <x v="0"/>
    <x v="54"/>
    <d v="2013-11-09T00:00:00"/>
    <x v="0"/>
    <x v="275"/>
    <s v="Arthur Prichep"/>
    <x v="0"/>
    <s v="United States"/>
    <s v="Henderson"/>
    <x v="0"/>
    <n v="42420"/>
    <s v="South"/>
    <s v="OFF-AR-10003772"/>
    <x v="1"/>
    <x v="6"/>
    <x v="1429"/>
    <n v="8.75"/>
    <n v="1"/>
    <x v="0"/>
    <n v="2.6249999999999991"/>
  </r>
  <r>
    <n v="4435"/>
    <x v="2201"/>
    <x v="0"/>
    <x v="54"/>
    <d v="2013-11-09T00:00:00"/>
    <x v="0"/>
    <x v="275"/>
    <s v="Arthur Prichep"/>
    <x v="0"/>
    <s v="United States"/>
    <s v="Henderson"/>
    <x v="0"/>
    <n v="42420"/>
    <s v="South"/>
    <s v="FUR-TA-10003392"/>
    <x v="0"/>
    <x v="3"/>
    <x v="1639"/>
    <n v="842.94"/>
    <n v="3"/>
    <x v="0"/>
    <n v="160.15860000000001"/>
  </r>
  <r>
    <n v="4436"/>
    <x v="2202"/>
    <x v="0"/>
    <x v="973"/>
    <d v="2013-05-09T00:00:00"/>
    <x v="1"/>
    <x v="558"/>
    <s v="Christy Brittain"/>
    <x v="0"/>
    <s v="United States"/>
    <s v="Chicago"/>
    <x v="10"/>
    <n v="60653"/>
    <s v="Central"/>
    <s v="OFF-BI-10000014"/>
    <x v="1"/>
    <x v="8"/>
    <x v="628"/>
    <n v="2.1819999999999995"/>
    <n v="1"/>
    <x v="3"/>
    <n v="-3.6002999999999998"/>
  </r>
  <r>
    <n v="4437"/>
    <x v="2202"/>
    <x v="0"/>
    <x v="973"/>
    <d v="2013-05-09T00:00:00"/>
    <x v="1"/>
    <x v="558"/>
    <s v="Christy Brittain"/>
    <x v="0"/>
    <s v="United States"/>
    <s v="Chicago"/>
    <x v="10"/>
    <n v="60653"/>
    <s v="Central"/>
    <s v="OFF-AR-10003217"/>
    <x v="1"/>
    <x v="6"/>
    <x v="1640"/>
    <n v="27.384"/>
    <n v="7"/>
    <x v="2"/>
    <n v="2.7384000000000022"/>
  </r>
  <r>
    <n v="4438"/>
    <x v="2202"/>
    <x v="0"/>
    <x v="973"/>
    <d v="2013-05-09T00:00:00"/>
    <x v="1"/>
    <x v="558"/>
    <s v="Christy Brittain"/>
    <x v="0"/>
    <s v="United States"/>
    <s v="Chicago"/>
    <x v="10"/>
    <n v="60653"/>
    <s v="Central"/>
    <s v="OFF-AP-10002403"/>
    <x v="1"/>
    <x v="9"/>
    <x v="1302"/>
    <n v="26.405999999999992"/>
    <n v="3"/>
    <x v="3"/>
    <n v="-71.296199999999999"/>
  </r>
  <r>
    <n v="4439"/>
    <x v="2203"/>
    <x v="0"/>
    <x v="797"/>
    <d v="2014-01-03T00:00:00"/>
    <x v="1"/>
    <x v="363"/>
    <s v="Meg Tillman"/>
    <x v="0"/>
    <s v="United States"/>
    <s v="Port Arthur"/>
    <x v="5"/>
    <n v="77642"/>
    <s v="Central"/>
    <s v="OFF-PA-10001972"/>
    <x v="1"/>
    <x v="10"/>
    <x v="1169"/>
    <n v="10.368000000000002"/>
    <n v="2"/>
    <x v="2"/>
    <n v="3.6288"/>
  </r>
  <r>
    <n v="4440"/>
    <x v="2203"/>
    <x v="0"/>
    <x v="797"/>
    <d v="2014-01-03T00:00:00"/>
    <x v="1"/>
    <x v="363"/>
    <s v="Meg Tillman"/>
    <x v="0"/>
    <s v="United States"/>
    <s v="Port Arthur"/>
    <x v="5"/>
    <n v="77642"/>
    <s v="Central"/>
    <s v="OFF-PA-10004041"/>
    <x v="1"/>
    <x v="10"/>
    <x v="940"/>
    <n v="23.680000000000003"/>
    <n v="4"/>
    <x v="2"/>
    <n v="7.3999999999999995"/>
  </r>
  <r>
    <n v="4441"/>
    <x v="2204"/>
    <x v="0"/>
    <x v="405"/>
    <d v="2013-07-27T00:00:00"/>
    <x v="1"/>
    <x v="589"/>
    <s v="Dennis Kane"/>
    <x v="0"/>
    <s v="United States"/>
    <s v="Westland"/>
    <x v="12"/>
    <n v="48185"/>
    <s v="Central"/>
    <s v="TEC-AC-10004975"/>
    <x v="2"/>
    <x v="11"/>
    <x v="973"/>
    <n v="109.95"/>
    <n v="1"/>
    <x v="0"/>
    <n v="36.283500000000004"/>
  </r>
  <r>
    <n v="4442"/>
    <x v="2204"/>
    <x v="0"/>
    <x v="405"/>
    <d v="2013-07-27T00:00:00"/>
    <x v="1"/>
    <x v="589"/>
    <s v="Dennis Kane"/>
    <x v="0"/>
    <s v="United States"/>
    <s v="Westland"/>
    <x v="12"/>
    <n v="48185"/>
    <s v="Central"/>
    <s v="OFF-ST-10001932"/>
    <x v="1"/>
    <x v="4"/>
    <x v="1641"/>
    <n v="965.84999999999991"/>
    <n v="5"/>
    <x v="0"/>
    <n v="135.21900000000002"/>
  </r>
  <r>
    <n v="4443"/>
    <x v="2204"/>
    <x v="0"/>
    <x v="405"/>
    <d v="2013-07-27T00:00:00"/>
    <x v="1"/>
    <x v="589"/>
    <s v="Dennis Kane"/>
    <x v="0"/>
    <s v="United States"/>
    <s v="Westland"/>
    <x v="12"/>
    <n v="48185"/>
    <s v="Central"/>
    <s v="OFF-AR-10001761"/>
    <x v="1"/>
    <x v="6"/>
    <x v="1642"/>
    <n v="29.2"/>
    <n v="5"/>
    <x v="0"/>
    <n v="10.511999999999999"/>
  </r>
  <r>
    <n v="4444"/>
    <x v="2204"/>
    <x v="0"/>
    <x v="405"/>
    <d v="2013-07-27T00:00:00"/>
    <x v="1"/>
    <x v="589"/>
    <s v="Dennis Kane"/>
    <x v="0"/>
    <s v="United States"/>
    <s v="Westland"/>
    <x v="12"/>
    <n v="48185"/>
    <s v="Central"/>
    <s v="OFF-PA-10002262"/>
    <x v="1"/>
    <x v="10"/>
    <x v="992"/>
    <n v="32.400000000000006"/>
    <n v="5"/>
    <x v="0"/>
    <n v="15.552000000000001"/>
  </r>
  <r>
    <n v="4445"/>
    <x v="2205"/>
    <x v="2"/>
    <x v="912"/>
    <d v="2011-11-21T00:00:00"/>
    <x v="1"/>
    <x v="256"/>
    <s v="Steven Roelle"/>
    <x v="2"/>
    <s v="United States"/>
    <s v="Bloomington"/>
    <x v="14"/>
    <n v="47401"/>
    <s v="Central"/>
    <s v="OFF-EN-10004483"/>
    <x v="1"/>
    <x v="12"/>
    <x v="1335"/>
    <n v="78.349999999999994"/>
    <n v="5"/>
    <x v="0"/>
    <n v="36.824499999999993"/>
  </r>
  <r>
    <n v="4446"/>
    <x v="2205"/>
    <x v="2"/>
    <x v="912"/>
    <d v="2011-11-21T00:00:00"/>
    <x v="1"/>
    <x v="256"/>
    <s v="Steven Roelle"/>
    <x v="2"/>
    <s v="United States"/>
    <s v="Bloomington"/>
    <x v="14"/>
    <n v="47401"/>
    <s v="Central"/>
    <s v="OFF-PA-10003270"/>
    <x v="1"/>
    <x v="10"/>
    <x v="1415"/>
    <n v="31.68"/>
    <n v="6"/>
    <x v="0"/>
    <n v="14.256"/>
  </r>
  <r>
    <n v="4447"/>
    <x v="2205"/>
    <x v="2"/>
    <x v="912"/>
    <d v="2011-11-21T00:00:00"/>
    <x v="1"/>
    <x v="256"/>
    <s v="Steven Roelle"/>
    <x v="2"/>
    <s v="United States"/>
    <s v="Bloomington"/>
    <x v="14"/>
    <n v="47401"/>
    <s v="Central"/>
    <s v="OFF-BI-10001634"/>
    <x v="1"/>
    <x v="8"/>
    <x v="24"/>
    <n v="29.12"/>
    <n v="4"/>
    <x v="0"/>
    <n v="14.268800000000001"/>
  </r>
  <r>
    <n v="4448"/>
    <x v="2205"/>
    <x v="2"/>
    <x v="912"/>
    <d v="2011-11-21T00:00:00"/>
    <x v="1"/>
    <x v="256"/>
    <s v="Steven Roelle"/>
    <x v="2"/>
    <s v="United States"/>
    <s v="Bloomington"/>
    <x v="14"/>
    <n v="47401"/>
    <s v="Central"/>
    <s v="OFF-ST-10000675"/>
    <x v="1"/>
    <x v="4"/>
    <x v="295"/>
    <n v="169.45"/>
    <n v="5"/>
    <x v="0"/>
    <n v="42.362499999999997"/>
  </r>
  <r>
    <n v="4449"/>
    <x v="2206"/>
    <x v="1"/>
    <x v="974"/>
    <d v="2012-06-23T00:00:00"/>
    <x v="1"/>
    <x v="109"/>
    <s v="Logan Haushalter"/>
    <x v="0"/>
    <s v="United States"/>
    <s v="Los Angeles"/>
    <x v="1"/>
    <n v="90032"/>
    <s v="West"/>
    <s v="FUR-FU-10000732"/>
    <x v="0"/>
    <x v="5"/>
    <x v="540"/>
    <n v="12.56"/>
    <n v="2"/>
    <x v="0"/>
    <n v="4.0191999999999997"/>
  </r>
  <r>
    <n v="4450"/>
    <x v="2206"/>
    <x v="1"/>
    <x v="974"/>
    <d v="2012-06-23T00:00:00"/>
    <x v="1"/>
    <x v="109"/>
    <s v="Logan Haushalter"/>
    <x v="0"/>
    <s v="United States"/>
    <s v="Los Angeles"/>
    <x v="1"/>
    <n v="90032"/>
    <s v="West"/>
    <s v="OFF-PA-10004355"/>
    <x v="1"/>
    <x v="10"/>
    <x v="1094"/>
    <n v="6.48"/>
    <n v="1"/>
    <x v="0"/>
    <n v="3.1104000000000003"/>
  </r>
  <r>
    <n v="4451"/>
    <x v="2206"/>
    <x v="1"/>
    <x v="974"/>
    <d v="2012-06-23T00:00:00"/>
    <x v="1"/>
    <x v="109"/>
    <s v="Logan Haushalter"/>
    <x v="0"/>
    <s v="United States"/>
    <s v="Los Angeles"/>
    <x v="1"/>
    <n v="90032"/>
    <s v="West"/>
    <s v="OFF-EN-10000056"/>
    <x v="1"/>
    <x v="12"/>
    <x v="627"/>
    <n v="186.69"/>
    <n v="3"/>
    <x v="0"/>
    <n v="87.744299999999981"/>
  </r>
  <r>
    <n v="4452"/>
    <x v="2207"/>
    <x v="0"/>
    <x v="975"/>
    <d v="2013-07-07T00:00:00"/>
    <x v="2"/>
    <x v="731"/>
    <s v="Anna Andreadi"/>
    <x v="0"/>
    <s v="United States"/>
    <s v="San Francisco"/>
    <x v="1"/>
    <n v="94109"/>
    <s v="West"/>
    <s v="FUR-FU-10000221"/>
    <x v="0"/>
    <x v="5"/>
    <x v="529"/>
    <n v="25.4"/>
    <n v="5"/>
    <x v="0"/>
    <n v="8.6359999999999992"/>
  </r>
  <r>
    <n v="4453"/>
    <x v="2207"/>
    <x v="0"/>
    <x v="975"/>
    <d v="2013-07-07T00:00:00"/>
    <x v="2"/>
    <x v="731"/>
    <s v="Anna Andreadi"/>
    <x v="0"/>
    <s v="United States"/>
    <s v="San Francisco"/>
    <x v="1"/>
    <n v="94109"/>
    <s v="West"/>
    <s v="OFF-EN-10003567"/>
    <x v="1"/>
    <x v="12"/>
    <x v="1643"/>
    <n v="43.96"/>
    <n v="2"/>
    <x v="0"/>
    <n v="20.661200000000001"/>
  </r>
  <r>
    <n v="4454"/>
    <x v="2207"/>
    <x v="0"/>
    <x v="975"/>
    <d v="2013-07-07T00:00:00"/>
    <x v="2"/>
    <x v="731"/>
    <s v="Anna Andreadi"/>
    <x v="0"/>
    <s v="United States"/>
    <s v="San Francisco"/>
    <x v="1"/>
    <n v="94109"/>
    <s v="West"/>
    <s v="FUR-BO-10001811"/>
    <x v="0"/>
    <x v="0"/>
    <x v="779"/>
    <n v="1279.165"/>
    <n v="5"/>
    <x v="11"/>
    <n v="225.73499999999993"/>
  </r>
  <r>
    <n v="4455"/>
    <x v="2207"/>
    <x v="0"/>
    <x v="975"/>
    <d v="2013-07-07T00:00:00"/>
    <x v="2"/>
    <x v="731"/>
    <s v="Anna Andreadi"/>
    <x v="0"/>
    <s v="United States"/>
    <s v="San Francisco"/>
    <x v="1"/>
    <n v="94109"/>
    <s v="West"/>
    <s v="OFF-ST-10002486"/>
    <x v="1"/>
    <x v="4"/>
    <x v="693"/>
    <n v="27.92"/>
    <n v="4"/>
    <x v="0"/>
    <n v="0.5583999999999989"/>
  </r>
  <r>
    <n v="4456"/>
    <x v="2208"/>
    <x v="1"/>
    <x v="37"/>
    <d v="2012-09-08T00:00:00"/>
    <x v="1"/>
    <x v="357"/>
    <s v="Ann Steele"/>
    <x v="2"/>
    <s v="United States"/>
    <s v="San Francisco"/>
    <x v="1"/>
    <n v="94110"/>
    <s v="West"/>
    <s v="FUR-CH-10002372"/>
    <x v="0"/>
    <x v="1"/>
    <x v="390"/>
    <n v="129.56800000000001"/>
    <n v="2"/>
    <x v="2"/>
    <n v="-12.956799999999994"/>
  </r>
  <r>
    <n v="4457"/>
    <x v="2208"/>
    <x v="1"/>
    <x v="37"/>
    <d v="2012-09-08T00:00:00"/>
    <x v="1"/>
    <x v="357"/>
    <s v="Ann Steele"/>
    <x v="2"/>
    <s v="United States"/>
    <s v="San Francisco"/>
    <x v="1"/>
    <n v="94110"/>
    <s v="West"/>
    <s v="OFF-BI-10003274"/>
    <x v="1"/>
    <x v="8"/>
    <x v="122"/>
    <n v="6.3680000000000003"/>
    <n v="2"/>
    <x v="2"/>
    <n v="2.1492"/>
  </r>
  <r>
    <n v="4458"/>
    <x v="2209"/>
    <x v="3"/>
    <x v="783"/>
    <d v="2014-08-13T00:00:00"/>
    <x v="1"/>
    <x v="430"/>
    <s v="Matt Collins"/>
    <x v="0"/>
    <s v="United States"/>
    <s v="San Jose"/>
    <x v="1"/>
    <n v="95123"/>
    <s v="West"/>
    <s v="OFF-PA-10001878"/>
    <x v="1"/>
    <x v="10"/>
    <x v="1161"/>
    <n v="244.54999999999998"/>
    <n v="5"/>
    <x v="0"/>
    <n v="114.93849999999998"/>
  </r>
  <r>
    <n v="4459"/>
    <x v="2210"/>
    <x v="3"/>
    <x v="677"/>
    <d v="2014-03-21T00:00:00"/>
    <x v="1"/>
    <x v="339"/>
    <s v="Sanjit Engle"/>
    <x v="0"/>
    <s v="United States"/>
    <s v="Denver"/>
    <x v="22"/>
    <n v="80219"/>
    <s v="West"/>
    <s v="OFF-SU-10002881"/>
    <x v="1"/>
    <x v="14"/>
    <x v="461"/>
    <n v="1332.4960000000001"/>
    <n v="2"/>
    <x v="2"/>
    <n v="-299.8116"/>
  </r>
  <r>
    <n v="4460"/>
    <x v="2211"/>
    <x v="3"/>
    <x v="394"/>
    <d v="2014-10-02T00:00:00"/>
    <x v="2"/>
    <x v="284"/>
    <s v="Darrin Sayre"/>
    <x v="2"/>
    <s v="United States"/>
    <s v="Aurora"/>
    <x v="22"/>
    <n v="80013"/>
    <s v="West"/>
    <s v="FUR-FU-10001979"/>
    <x v="0"/>
    <x v="5"/>
    <x v="509"/>
    <n v="32.776000000000003"/>
    <n v="1"/>
    <x v="2"/>
    <n v="3.2776000000000014"/>
  </r>
  <r>
    <n v="4461"/>
    <x v="2211"/>
    <x v="3"/>
    <x v="394"/>
    <d v="2014-10-02T00:00:00"/>
    <x v="2"/>
    <x v="284"/>
    <s v="Darrin Sayre"/>
    <x v="2"/>
    <s v="United States"/>
    <s v="Aurora"/>
    <x v="22"/>
    <n v="80013"/>
    <s v="West"/>
    <s v="OFF-ST-10001522"/>
    <x v="1"/>
    <x v="4"/>
    <x v="195"/>
    <n v="147.184"/>
    <n v="2"/>
    <x v="2"/>
    <n v="-29.436800000000012"/>
  </r>
  <r>
    <n v="4462"/>
    <x v="2211"/>
    <x v="3"/>
    <x v="394"/>
    <d v="2014-10-02T00:00:00"/>
    <x v="2"/>
    <x v="284"/>
    <s v="Darrin Sayre"/>
    <x v="2"/>
    <s v="United States"/>
    <s v="Aurora"/>
    <x v="22"/>
    <n v="80013"/>
    <s v="West"/>
    <s v="TEC-AC-10003657"/>
    <x v="2"/>
    <x v="11"/>
    <x v="151"/>
    <n v="54.384000000000007"/>
    <n v="2"/>
    <x v="2"/>
    <n v="1.359599999999995"/>
  </r>
  <r>
    <n v="4463"/>
    <x v="2211"/>
    <x v="3"/>
    <x v="394"/>
    <d v="2014-10-02T00:00:00"/>
    <x v="2"/>
    <x v="284"/>
    <s v="Darrin Sayre"/>
    <x v="2"/>
    <s v="United States"/>
    <s v="Aurora"/>
    <x v="22"/>
    <n v="80013"/>
    <s v="West"/>
    <s v="OFF-BI-10001718"/>
    <x v="1"/>
    <x v="8"/>
    <x v="1216"/>
    <n v="76.77600000000001"/>
    <n v="4"/>
    <x v="6"/>
    <n v="-58.861599999999981"/>
  </r>
  <r>
    <n v="4464"/>
    <x v="2211"/>
    <x v="3"/>
    <x v="394"/>
    <d v="2014-10-02T00:00:00"/>
    <x v="2"/>
    <x v="284"/>
    <s v="Darrin Sayre"/>
    <x v="2"/>
    <s v="United States"/>
    <s v="Aurora"/>
    <x v="22"/>
    <n v="80013"/>
    <s v="West"/>
    <s v="OFF-PA-10003022"/>
    <x v="1"/>
    <x v="10"/>
    <x v="1644"/>
    <n v="14.352000000000002"/>
    <n v="3"/>
    <x v="2"/>
    <n v="5.2026000000000003"/>
  </r>
  <r>
    <n v="4465"/>
    <x v="2211"/>
    <x v="3"/>
    <x v="394"/>
    <d v="2014-10-02T00:00:00"/>
    <x v="2"/>
    <x v="284"/>
    <s v="Darrin Sayre"/>
    <x v="2"/>
    <s v="United States"/>
    <s v="Aurora"/>
    <x v="22"/>
    <n v="80013"/>
    <s v="West"/>
    <s v="OFF-AP-10000891"/>
    <x v="1"/>
    <x v="9"/>
    <x v="163"/>
    <n v="209.79200000000003"/>
    <n v="2"/>
    <x v="2"/>
    <n v="26.22399999999999"/>
  </r>
  <r>
    <n v="4466"/>
    <x v="2212"/>
    <x v="1"/>
    <x v="976"/>
    <d v="2012-08-11T00:00:00"/>
    <x v="1"/>
    <x v="374"/>
    <s v="Noel Staavos"/>
    <x v="1"/>
    <s v="United States"/>
    <s v="Boise"/>
    <x v="45"/>
    <n v="83704"/>
    <s v="West"/>
    <s v="OFF-BI-10004970"/>
    <x v="1"/>
    <x v="8"/>
    <x v="908"/>
    <n v="3.3040000000000003"/>
    <n v="1"/>
    <x v="2"/>
    <n v="1.1151"/>
  </r>
  <r>
    <n v="4467"/>
    <x v="2213"/>
    <x v="3"/>
    <x v="221"/>
    <d v="2014-12-02T00:00:00"/>
    <x v="1"/>
    <x v="567"/>
    <s v="Kelly Andreada"/>
    <x v="0"/>
    <s v="United States"/>
    <s v="New York City"/>
    <x v="15"/>
    <n v="10035"/>
    <s v="East"/>
    <s v="OFF-AR-10003759"/>
    <x v="1"/>
    <x v="6"/>
    <x v="838"/>
    <n v="16.38"/>
    <n v="9"/>
    <x v="0"/>
    <n v="7.3709999999999996"/>
  </r>
  <r>
    <n v="4468"/>
    <x v="2213"/>
    <x v="3"/>
    <x v="221"/>
    <d v="2014-12-02T00:00:00"/>
    <x v="1"/>
    <x v="567"/>
    <s v="Kelly Andreada"/>
    <x v="0"/>
    <s v="United States"/>
    <s v="New York City"/>
    <x v="15"/>
    <n v="10035"/>
    <s v="East"/>
    <s v="OFF-EN-10003001"/>
    <x v="1"/>
    <x v="12"/>
    <x v="955"/>
    <n v="167.96"/>
    <n v="2"/>
    <x v="0"/>
    <n v="78.941199999999995"/>
  </r>
  <r>
    <n v="4469"/>
    <x v="2213"/>
    <x v="3"/>
    <x v="221"/>
    <d v="2014-12-02T00:00:00"/>
    <x v="1"/>
    <x v="567"/>
    <s v="Kelly Andreada"/>
    <x v="0"/>
    <s v="United States"/>
    <s v="New York City"/>
    <x v="15"/>
    <n v="10035"/>
    <s v="East"/>
    <s v="FUR-BO-10000780"/>
    <x v="0"/>
    <x v="0"/>
    <x v="1309"/>
    <n v="321.56799999999998"/>
    <n v="2"/>
    <x v="2"/>
    <n v="-16.078399999999988"/>
  </r>
  <r>
    <n v="4470"/>
    <x v="2213"/>
    <x v="3"/>
    <x v="221"/>
    <d v="2014-12-02T00:00:00"/>
    <x v="1"/>
    <x v="567"/>
    <s v="Kelly Andreada"/>
    <x v="0"/>
    <s v="United States"/>
    <s v="New York City"/>
    <x v="15"/>
    <n v="10035"/>
    <s v="East"/>
    <s v="OFF-PA-10001972"/>
    <x v="1"/>
    <x v="10"/>
    <x v="1169"/>
    <n v="12.96"/>
    <n v="2"/>
    <x v="0"/>
    <n v="6.2208000000000006"/>
  </r>
  <r>
    <n v="4471"/>
    <x v="2214"/>
    <x v="3"/>
    <x v="540"/>
    <d v="2014-05-13T00:00:00"/>
    <x v="1"/>
    <x v="137"/>
    <s v="Don Jones"/>
    <x v="1"/>
    <s v="United States"/>
    <s v="Philadelphia"/>
    <x v="9"/>
    <n v="19140"/>
    <s v="East"/>
    <s v="FUR-CH-10003535"/>
    <x v="0"/>
    <x v="1"/>
    <x v="1513"/>
    <n v="128.05799999999999"/>
    <n v="3"/>
    <x v="4"/>
    <n v="-23.782199999999996"/>
  </r>
  <r>
    <n v="4472"/>
    <x v="2215"/>
    <x v="3"/>
    <x v="365"/>
    <d v="2014-09-30T00:00:00"/>
    <x v="3"/>
    <x v="67"/>
    <s v="Maureen Gastineau"/>
    <x v="2"/>
    <s v="United States"/>
    <s v="Mentor"/>
    <x v="24"/>
    <n v="44060"/>
    <s v="East"/>
    <s v="FUR-CH-10003774"/>
    <x v="0"/>
    <x v="1"/>
    <x v="1185"/>
    <n v="63.686"/>
    <n v="1"/>
    <x v="4"/>
    <n v="-15.466600000000003"/>
  </r>
  <r>
    <n v="4473"/>
    <x v="2215"/>
    <x v="3"/>
    <x v="365"/>
    <d v="2014-09-30T00:00:00"/>
    <x v="3"/>
    <x v="67"/>
    <s v="Maureen Gastineau"/>
    <x v="2"/>
    <s v="United States"/>
    <s v="Mentor"/>
    <x v="24"/>
    <n v="44060"/>
    <s v="East"/>
    <s v="TEC-AC-10004571"/>
    <x v="2"/>
    <x v="11"/>
    <x v="404"/>
    <n v="239.976"/>
    <n v="3"/>
    <x v="2"/>
    <n v="65.993400000000008"/>
  </r>
  <r>
    <n v="4474"/>
    <x v="2215"/>
    <x v="3"/>
    <x v="365"/>
    <d v="2014-09-30T00:00:00"/>
    <x v="3"/>
    <x v="67"/>
    <s v="Maureen Gastineau"/>
    <x v="2"/>
    <s v="United States"/>
    <s v="Mentor"/>
    <x v="24"/>
    <n v="44060"/>
    <s v="East"/>
    <s v="FUR-TA-10004442"/>
    <x v="0"/>
    <x v="3"/>
    <x v="1645"/>
    <n v="344.22"/>
    <n v="2"/>
    <x v="10"/>
    <n v="-189.32100000000003"/>
  </r>
  <r>
    <n v="4475"/>
    <x v="2215"/>
    <x v="3"/>
    <x v="365"/>
    <d v="2014-09-30T00:00:00"/>
    <x v="3"/>
    <x v="67"/>
    <s v="Maureen Gastineau"/>
    <x v="2"/>
    <s v="United States"/>
    <s v="Mentor"/>
    <x v="24"/>
    <n v="44060"/>
    <s v="East"/>
    <s v="OFF-PA-10002787"/>
    <x v="1"/>
    <x v="10"/>
    <x v="1267"/>
    <n v="15.552000000000003"/>
    <n v="3"/>
    <x v="2"/>
    <n v="5.4432"/>
  </r>
  <r>
    <n v="4476"/>
    <x v="2215"/>
    <x v="3"/>
    <x v="365"/>
    <d v="2014-09-30T00:00:00"/>
    <x v="3"/>
    <x v="67"/>
    <s v="Maureen Gastineau"/>
    <x v="2"/>
    <s v="United States"/>
    <s v="Mentor"/>
    <x v="24"/>
    <n v="44060"/>
    <s v="East"/>
    <s v="FUR-FU-10004586"/>
    <x v="0"/>
    <x v="5"/>
    <x v="1473"/>
    <n v="21.248000000000001"/>
    <n v="4"/>
    <x v="2"/>
    <n v="7.436799999999999"/>
  </r>
  <r>
    <n v="4477"/>
    <x v="2215"/>
    <x v="3"/>
    <x v="365"/>
    <d v="2014-09-30T00:00:00"/>
    <x v="3"/>
    <x v="67"/>
    <s v="Maureen Gastineau"/>
    <x v="2"/>
    <s v="United States"/>
    <s v="Mentor"/>
    <x v="24"/>
    <n v="44060"/>
    <s v="East"/>
    <s v="OFF-PA-10002606"/>
    <x v="1"/>
    <x v="10"/>
    <x v="1592"/>
    <n v="8.4480000000000004"/>
    <n v="2"/>
    <x v="2"/>
    <n v="2.6399999999999997"/>
  </r>
  <r>
    <n v="4478"/>
    <x v="2216"/>
    <x v="3"/>
    <x v="760"/>
    <d v="2014-10-23T00:00:00"/>
    <x v="3"/>
    <x v="379"/>
    <s v="Brian DeCherney"/>
    <x v="0"/>
    <s v="United States"/>
    <s v="Lawton"/>
    <x v="26"/>
    <n v="73505"/>
    <s v="Central"/>
    <s v="OFF-ST-10000129"/>
    <x v="1"/>
    <x v="4"/>
    <x v="1646"/>
    <n v="333.09000000000003"/>
    <n v="3"/>
    <x v="0"/>
    <n v="23.316299999999984"/>
  </r>
  <r>
    <n v="4479"/>
    <x v="2216"/>
    <x v="3"/>
    <x v="760"/>
    <d v="2014-10-23T00:00:00"/>
    <x v="3"/>
    <x v="379"/>
    <s v="Brian DeCherney"/>
    <x v="0"/>
    <s v="United States"/>
    <s v="Lawton"/>
    <x v="26"/>
    <n v="73505"/>
    <s v="Central"/>
    <s v="FUR-TA-10003748"/>
    <x v="0"/>
    <x v="3"/>
    <x v="208"/>
    <n v="248.98"/>
    <n v="2"/>
    <x v="0"/>
    <n v="54.775599999999997"/>
  </r>
  <r>
    <n v="4480"/>
    <x v="2217"/>
    <x v="2"/>
    <x v="977"/>
    <d v="2011-03-28T00:00:00"/>
    <x v="1"/>
    <x v="303"/>
    <s v="Carlos Daly"/>
    <x v="0"/>
    <s v="United States"/>
    <s v="New York City"/>
    <x v="15"/>
    <n v="10024"/>
    <s v="East"/>
    <s v="OFF-PA-10004948"/>
    <x v="1"/>
    <x v="10"/>
    <x v="1647"/>
    <n v="24.900000000000002"/>
    <n v="5"/>
    <x v="0"/>
    <n v="11.703000000000001"/>
  </r>
  <r>
    <n v="4481"/>
    <x v="2218"/>
    <x v="0"/>
    <x v="54"/>
    <d v="2013-11-09T00:00:00"/>
    <x v="1"/>
    <x v="190"/>
    <s v="Xylona Preis"/>
    <x v="0"/>
    <s v="United States"/>
    <s v="Los Angeles"/>
    <x v="1"/>
    <n v="90049"/>
    <s v="West"/>
    <s v="OFF-FA-10001561"/>
    <x v="1"/>
    <x v="13"/>
    <x v="831"/>
    <n v="15.260000000000002"/>
    <n v="7"/>
    <x v="0"/>
    <n v="5.0358000000000001"/>
  </r>
  <r>
    <n v="4482"/>
    <x v="2218"/>
    <x v="0"/>
    <x v="54"/>
    <d v="2013-11-09T00:00:00"/>
    <x v="1"/>
    <x v="190"/>
    <s v="Xylona Preis"/>
    <x v="0"/>
    <s v="United States"/>
    <s v="Los Angeles"/>
    <x v="1"/>
    <n v="90049"/>
    <s v="West"/>
    <s v="OFF-AP-10002998"/>
    <x v="1"/>
    <x v="9"/>
    <x v="1635"/>
    <n v="43.32"/>
    <n v="2"/>
    <x v="0"/>
    <n v="14.295599999999997"/>
  </r>
  <r>
    <n v="4483"/>
    <x v="2218"/>
    <x v="0"/>
    <x v="54"/>
    <d v="2013-11-09T00:00:00"/>
    <x v="1"/>
    <x v="190"/>
    <s v="Xylona Preis"/>
    <x v="0"/>
    <s v="United States"/>
    <s v="Los Angeles"/>
    <x v="1"/>
    <n v="90049"/>
    <s v="West"/>
    <s v="OFF-BI-10003981"/>
    <x v="1"/>
    <x v="8"/>
    <x v="109"/>
    <n v="43.584000000000003"/>
    <n v="12"/>
    <x v="2"/>
    <n v="15.799199999999999"/>
  </r>
  <r>
    <n v="4484"/>
    <x v="2218"/>
    <x v="0"/>
    <x v="54"/>
    <d v="2013-11-09T00:00:00"/>
    <x v="1"/>
    <x v="190"/>
    <s v="Xylona Preis"/>
    <x v="0"/>
    <s v="United States"/>
    <s v="Los Angeles"/>
    <x v="1"/>
    <n v="90049"/>
    <s v="West"/>
    <s v="OFF-PA-10001725"/>
    <x v="1"/>
    <x v="10"/>
    <x v="1648"/>
    <n v="116.28"/>
    <n v="3"/>
    <x v="0"/>
    <n v="56.977199999999996"/>
  </r>
  <r>
    <n v="4485"/>
    <x v="2218"/>
    <x v="0"/>
    <x v="54"/>
    <d v="2013-11-09T00:00:00"/>
    <x v="1"/>
    <x v="190"/>
    <s v="Xylona Preis"/>
    <x v="0"/>
    <s v="United States"/>
    <s v="Los Angeles"/>
    <x v="1"/>
    <n v="90049"/>
    <s v="West"/>
    <s v="OFF-BI-10002071"/>
    <x v="1"/>
    <x v="8"/>
    <x v="692"/>
    <n v="9.2959999999999994"/>
    <n v="2"/>
    <x v="2"/>
    <n v="3.0211999999999994"/>
  </r>
  <r>
    <n v="4486"/>
    <x v="2218"/>
    <x v="0"/>
    <x v="54"/>
    <d v="2013-11-09T00:00:00"/>
    <x v="1"/>
    <x v="190"/>
    <s v="Xylona Preis"/>
    <x v="0"/>
    <s v="United States"/>
    <s v="Los Angeles"/>
    <x v="1"/>
    <n v="90049"/>
    <s v="West"/>
    <s v="OFF-PA-10000477"/>
    <x v="1"/>
    <x v="10"/>
    <x v="1261"/>
    <n v="19.440000000000001"/>
    <n v="3"/>
    <x v="0"/>
    <n v="9.3312000000000008"/>
  </r>
  <r>
    <n v="4487"/>
    <x v="2218"/>
    <x v="0"/>
    <x v="54"/>
    <d v="2013-11-09T00:00:00"/>
    <x v="1"/>
    <x v="190"/>
    <s v="Xylona Preis"/>
    <x v="0"/>
    <s v="United States"/>
    <s v="Los Angeles"/>
    <x v="1"/>
    <n v="90049"/>
    <s v="West"/>
    <s v="OFF-PA-10004359"/>
    <x v="1"/>
    <x v="10"/>
    <x v="1059"/>
    <n v="314.54999999999995"/>
    <n v="3"/>
    <x v="0"/>
    <n v="150.98399999999998"/>
  </r>
  <r>
    <n v="4488"/>
    <x v="2219"/>
    <x v="1"/>
    <x v="577"/>
    <d v="2012-09-11T00:00:00"/>
    <x v="1"/>
    <x v="402"/>
    <s v="Cathy Armstrong"/>
    <x v="2"/>
    <s v="United States"/>
    <s v="Houston"/>
    <x v="5"/>
    <n v="77036"/>
    <s v="Central"/>
    <s v="OFF-BI-10000962"/>
    <x v="1"/>
    <x v="8"/>
    <x v="1504"/>
    <n v="16.269999999999996"/>
    <n v="5"/>
    <x v="3"/>
    <n v="-25.218500000000006"/>
  </r>
  <r>
    <n v="4489"/>
    <x v="2219"/>
    <x v="1"/>
    <x v="577"/>
    <d v="2012-09-11T00:00:00"/>
    <x v="1"/>
    <x v="402"/>
    <s v="Cathy Armstrong"/>
    <x v="2"/>
    <s v="United States"/>
    <s v="Houston"/>
    <x v="5"/>
    <n v="77036"/>
    <s v="Central"/>
    <s v="OFF-SU-10003567"/>
    <x v="1"/>
    <x v="14"/>
    <x v="1489"/>
    <n v="69.12"/>
    <n v="9"/>
    <x v="2"/>
    <n v="-14.687999999999999"/>
  </r>
  <r>
    <n v="4490"/>
    <x v="2219"/>
    <x v="1"/>
    <x v="577"/>
    <d v="2012-09-11T00:00:00"/>
    <x v="1"/>
    <x v="402"/>
    <s v="Cathy Armstrong"/>
    <x v="2"/>
    <s v="United States"/>
    <s v="Houston"/>
    <x v="5"/>
    <n v="77036"/>
    <s v="Central"/>
    <s v="OFF-BI-10003708"/>
    <x v="1"/>
    <x v="8"/>
    <x v="969"/>
    <n v="4.4699999999999989"/>
    <n v="3"/>
    <x v="3"/>
    <n v="-7.8225000000000016"/>
  </r>
  <r>
    <n v="4491"/>
    <x v="2220"/>
    <x v="3"/>
    <x v="718"/>
    <d v="2014-08-22T00:00:00"/>
    <x v="1"/>
    <x v="49"/>
    <s v="Janet Martin"/>
    <x v="0"/>
    <s v="United States"/>
    <s v="Los Angeles"/>
    <x v="1"/>
    <n v="90032"/>
    <s v="West"/>
    <s v="FUR-TA-10001095"/>
    <x v="0"/>
    <x v="3"/>
    <x v="611"/>
    <n v="418.29599999999994"/>
    <n v="3"/>
    <x v="2"/>
    <n v="5.2287000000000035"/>
  </r>
  <r>
    <n v="4492"/>
    <x v="2221"/>
    <x v="2"/>
    <x v="588"/>
    <d v="2011-12-03T00:00:00"/>
    <x v="0"/>
    <x v="300"/>
    <s v="Joe Kamberova"/>
    <x v="0"/>
    <s v="United States"/>
    <s v="Columbus"/>
    <x v="24"/>
    <n v="43229"/>
    <s v="East"/>
    <s v="TEC-CO-10001571"/>
    <x v="2"/>
    <x v="16"/>
    <x v="1554"/>
    <n v="659.98799999999994"/>
    <n v="2"/>
    <x v="10"/>
    <n v="109.99799999999999"/>
  </r>
  <r>
    <n v="4493"/>
    <x v="2221"/>
    <x v="2"/>
    <x v="588"/>
    <d v="2011-12-03T00:00:00"/>
    <x v="0"/>
    <x v="300"/>
    <s v="Joe Kamberova"/>
    <x v="0"/>
    <s v="United States"/>
    <s v="Columbus"/>
    <x v="24"/>
    <n v="43229"/>
    <s v="East"/>
    <s v="FUR-FU-10000221"/>
    <x v="0"/>
    <x v="5"/>
    <x v="529"/>
    <n v="8.1280000000000001"/>
    <n v="2"/>
    <x v="2"/>
    <n v="1.4223999999999997"/>
  </r>
  <r>
    <n v="4494"/>
    <x v="2221"/>
    <x v="2"/>
    <x v="588"/>
    <d v="2011-12-03T00:00:00"/>
    <x v="0"/>
    <x v="300"/>
    <s v="Joe Kamberova"/>
    <x v="0"/>
    <s v="United States"/>
    <s v="Columbus"/>
    <x v="24"/>
    <n v="43229"/>
    <s v="East"/>
    <s v="OFF-PA-10001972"/>
    <x v="1"/>
    <x v="10"/>
    <x v="1169"/>
    <n v="36.288000000000011"/>
    <n v="7"/>
    <x v="2"/>
    <n v="12.700800000000001"/>
  </r>
  <r>
    <n v="4495"/>
    <x v="2221"/>
    <x v="2"/>
    <x v="588"/>
    <d v="2011-12-03T00:00:00"/>
    <x v="0"/>
    <x v="300"/>
    <s v="Joe Kamberova"/>
    <x v="0"/>
    <s v="United States"/>
    <s v="Columbus"/>
    <x v="24"/>
    <n v="43229"/>
    <s v="East"/>
    <s v="FUR-CH-10000015"/>
    <x v="0"/>
    <x v="1"/>
    <x v="373"/>
    <n v="909.7199999999998"/>
    <n v="6"/>
    <x v="4"/>
    <n v="-51.983999999999924"/>
  </r>
  <r>
    <n v="4496"/>
    <x v="2222"/>
    <x v="3"/>
    <x v="978"/>
    <d v="2014-06-24T00:00:00"/>
    <x v="1"/>
    <x v="113"/>
    <s v="Craig Carreira"/>
    <x v="0"/>
    <s v="United States"/>
    <s v="Los Angeles"/>
    <x v="1"/>
    <n v="90032"/>
    <s v="West"/>
    <s v="FUR-BO-10004015"/>
    <x v="0"/>
    <x v="0"/>
    <x v="569"/>
    <n v="917.92349999999988"/>
    <n v="9"/>
    <x v="11"/>
    <n v="75.593699999999899"/>
  </r>
  <r>
    <n v="4497"/>
    <x v="2222"/>
    <x v="3"/>
    <x v="978"/>
    <d v="2014-06-24T00:00:00"/>
    <x v="1"/>
    <x v="113"/>
    <s v="Craig Carreira"/>
    <x v="0"/>
    <s v="United States"/>
    <s v="Los Angeles"/>
    <x v="1"/>
    <n v="90032"/>
    <s v="West"/>
    <s v="OFF-PA-10002036"/>
    <x v="1"/>
    <x v="10"/>
    <x v="325"/>
    <n v="38.880000000000003"/>
    <n v="6"/>
    <x v="0"/>
    <n v="19.051200000000001"/>
  </r>
  <r>
    <n v="4498"/>
    <x v="2223"/>
    <x v="3"/>
    <x v="574"/>
    <d v="2014-12-10T00:00:00"/>
    <x v="1"/>
    <x v="543"/>
    <s v="Giulietta Weimer"/>
    <x v="0"/>
    <s v="United States"/>
    <s v="Philadelphia"/>
    <x v="9"/>
    <n v="19140"/>
    <s v="East"/>
    <s v="OFF-BI-10003650"/>
    <x v="1"/>
    <x v="8"/>
    <x v="115"/>
    <n v="631.17600000000016"/>
    <n v="4"/>
    <x v="6"/>
    <n v="-462.86239999999998"/>
  </r>
  <r>
    <n v="4499"/>
    <x v="2224"/>
    <x v="2"/>
    <x v="871"/>
    <d v="2011-11-26T00:00:00"/>
    <x v="1"/>
    <x v="744"/>
    <s v="Georgia Rosenberg"/>
    <x v="1"/>
    <s v="United States"/>
    <s v="San Francisco"/>
    <x v="1"/>
    <n v="94110"/>
    <s v="West"/>
    <s v="OFF-PA-10003309"/>
    <x v="1"/>
    <x v="10"/>
    <x v="1143"/>
    <n v="12.96"/>
    <n v="2"/>
    <x v="0"/>
    <n v="6.2208000000000006"/>
  </r>
  <r>
    <n v="4500"/>
    <x v="2225"/>
    <x v="0"/>
    <x v="342"/>
    <d v="2013-04-17T00:00:00"/>
    <x v="1"/>
    <x v="524"/>
    <s v="Filia McAdams"/>
    <x v="1"/>
    <s v="United States"/>
    <s v="Bakersfield"/>
    <x v="1"/>
    <n v="93309"/>
    <s v="West"/>
    <s v="OFF-PA-10002787"/>
    <x v="1"/>
    <x v="10"/>
    <x v="1267"/>
    <n v="12.96"/>
    <n v="2"/>
    <x v="0"/>
    <n v="6.2208000000000006"/>
  </r>
  <r>
    <n v="4501"/>
    <x v="2225"/>
    <x v="0"/>
    <x v="342"/>
    <d v="2013-04-17T00:00:00"/>
    <x v="1"/>
    <x v="524"/>
    <s v="Filia McAdams"/>
    <x v="1"/>
    <s v="United States"/>
    <s v="Bakersfield"/>
    <x v="1"/>
    <n v="93309"/>
    <s v="West"/>
    <s v="OFF-BI-10000174"/>
    <x v="1"/>
    <x v="8"/>
    <x v="1435"/>
    <n v="23.2"/>
    <n v="5"/>
    <x v="2"/>
    <n v="8.1199999999999974"/>
  </r>
  <r>
    <n v="4502"/>
    <x v="2226"/>
    <x v="2"/>
    <x v="479"/>
    <d v="2011-07-04T00:00:00"/>
    <x v="1"/>
    <x v="99"/>
    <s v="Michael Stewart"/>
    <x v="1"/>
    <s v="United States"/>
    <s v="Houston"/>
    <x v="5"/>
    <n v="77095"/>
    <s v="Central"/>
    <s v="OFF-PA-10002005"/>
    <x v="1"/>
    <x v="10"/>
    <x v="505"/>
    <n v="25.920000000000005"/>
    <n v="5"/>
    <x v="2"/>
    <n v="9.0719999999999992"/>
  </r>
  <r>
    <n v="4503"/>
    <x v="2226"/>
    <x v="2"/>
    <x v="479"/>
    <d v="2011-07-04T00:00:00"/>
    <x v="1"/>
    <x v="99"/>
    <s v="Michael Stewart"/>
    <x v="1"/>
    <s v="United States"/>
    <s v="Houston"/>
    <x v="5"/>
    <n v="77095"/>
    <s v="Central"/>
    <s v="OFF-FA-10002815"/>
    <x v="1"/>
    <x v="13"/>
    <x v="33"/>
    <n v="21.312000000000005"/>
    <n v="6"/>
    <x v="2"/>
    <n v="7.1928000000000001"/>
  </r>
  <r>
    <n v="4504"/>
    <x v="2227"/>
    <x v="2"/>
    <x v="163"/>
    <d v="2011-12-29T00:00:00"/>
    <x v="1"/>
    <x v="408"/>
    <s v="Ben Ferrer"/>
    <x v="2"/>
    <s v="United States"/>
    <s v="Los Angeles"/>
    <x v="1"/>
    <n v="90045"/>
    <s v="West"/>
    <s v="TEC-PH-10000213"/>
    <x v="2"/>
    <x v="7"/>
    <x v="1649"/>
    <n v="173.65600000000003"/>
    <n v="7"/>
    <x v="2"/>
    <n v="17.365599999999993"/>
  </r>
  <r>
    <n v="4505"/>
    <x v="2227"/>
    <x v="2"/>
    <x v="163"/>
    <d v="2011-12-29T00:00:00"/>
    <x v="1"/>
    <x v="408"/>
    <s v="Ben Ferrer"/>
    <x v="2"/>
    <s v="United States"/>
    <s v="Los Angeles"/>
    <x v="1"/>
    <n v="90045"/>
    <s v="West"/>
    <s v="OFF-AP-10000828"/>
    <x v="1"/>
    <x v="9"/>
    <x v="1087"/>
    <n v="361.96"/>
    <n v="2"/>
    <x v="0"/>
    <n v="101.34879999999998"/>
  </r>
  <r>
    <n v="4506"/>
    <x v="2227"/>
    <x v="2"/>
    <x v="163"/>
    <d v="2011-12-29T00:00:00"/>
    <x v="1"/>
    <x v="408"/>
    <s v="Ben Ferrer"/>
    <x v="2"/>
    <s v="United States"/>
    <s v="Los Angeles"/>
    <x v="1"/>
    <n v="90045"/>
    <s v="West"/>
    <s v="TEC-AC-10004708"/>
    <x v="2"/>
    <x v="11"/>
    <x v="337"/>
    <n v="62.849999999999994"/>
    <n v="3"/>
    <x v="0"/>
    <n v="13.198499999999999"/>
  </r>
  <r>
    <n v="4507"/>
    <x v="2227"/>
    <x v="2"/>
    <x v="163"/>
    <d v="2011-12-29T00:00:00"/>
    <x v="1"/>
    <x v="408"/>
    <s v="Ben Ferrer"/>
    <x v="2"/>
    <s v="United States"/>
    <s v="Los Angeles"/>
    <x v="1"/>
    <n v="90045"/>
    <s v="West"/>
    <s v="TEC-PH-10001530"/>
    <x v="2"/>
    <x v="7"/>
    <x v="632"/>
    <n v="818.37600000000009"/>
    <n v="3"/>
    <x v="2"/>
    <n v="51.148499999999984"/>
  </r>
  <r>
    <n v="4508"/>
    <x v="2227"/>
    <x v="2"/>
    <x v="163"/>
    <d v="2011-12-29T00:00:00"/>
    <x v="1"/>
    <x v="408"/>
    <s v="Ben Ferrer"/>
    <x v="2"/>
    <s v="United States"/>
    <s v="Los Angeles"/>
    <x v="1"/>
    <n v="90045"/>
    <s v="West"/>
    <s v="OFF-ST-10002301"/>
    <x v="1"/>
    <x v="4"/>
    <x v="1490"/>
    <n v="20.34"/>
    <n v="1"/>
    <x v="0"/>
    <n v="0.20339999999999847"/>
  </r>
  <r>
    <n v="4509"/>
    <x v="2227"/>
    <x v="2"/>
    <x v="163"/>
    <d v="2011-12-29T00:00:00"/>
    <x v="1"/>
    <x v="408"/>
    <s v="Ben Ferrer"/>
    <x v="2"/>
    <s v="United States"/>
    <s v="Los Angeles"/>
    <x v="1"/>
    <n v="90045"/>
    <s v="West"/>
    <s v="FUR-FU-10002554"/>
    <x v="0"/>
    <x v="5"/>
    <x v="912"/>
    <n v="23.99"/>
    <n v="1"/>
    <x v="0"/>
    <n v="5.5176999999999978"/>
  </r>
  <r>
    <n v="4510"/>
    <x v="2228"/>
    <x v="3"/>
    <x v="979"/>
    <d v="2014-05-30T00:00:00"/>
    <x v="1"/>
    <x v="745"/>
    <s v="Vivek Sundaresam"/>
    <x v="0"/>
    <s v="United States"/>
    <s v="Los Angeles"/>
    <x v="1"/>
    <n v="90036"/>
    <s v="West"/>
    <s v="FUR-TA-10001520"/>
    <x v="0"/>
    <x v="3"/>
    <x v="711"/>
    <n v="171.28800000000001"/>
    <n v="3"/>
    <x v="2"/>
    <n v="-6.423300000000026"/>
  </r>
  <r>
    <n v="4511"/>
    <x v="2229"/>
    <x v="0"/>
    <x v="338"/>
    <d v="2013-11-15T00:00:00"/>
    <x v="1"/>
    <x v="366"/>
    <s v="Kalyca Meade"/>
    <x v="1"/>
    <s v="United States"/>
    <s v="Springfield"/>
    <x v="25"/>
    <n v="65807"/>
    <s v="Central"/>
    <s v="FUR-FU-10001085"/>
    <x v="0"/>
    <x v="5"/>
    <x v="1590"/>
    <n v="37.299999999999997"/>
    <n v="2"/>
    <x v="0"/>
    <n v="17.157999999999998"/>
  </r>
  <r>
    <n v="4512"/>
    <x v="2229"/>
    <x v="0"/>
    <x v="338"/>
    <d v="2013-11-15T00:00:00"/>
    <x v="1"/>
    <x v="366"/>
    <s v="Kalyca Meade"/>
    <x v="1"/>
    <s v="United States"/>
    <s v="Springfield"/>
    <x v="25"/>
    <n v="65807"/>
    <s v="Central"/>
    <s v="OFF-BI-10001597"/>
    <x v="1"/>
    <x v="8"/>
    <x v="790"/>
    <n v="81.96"/>
    <n v="2"/>
    <x v="0"/>
    <n v="39.340799999999994"/>
  </r>
  <r>
    <n v="4513"/>
    <x v="2230"/>
    <x v="0"/>
    <x v="824"/>
    <d v="2013-10-04T00:00:00"/>
    <x v="2"/>
    <x v="431"/>
    <s v="Liz Preis"/>
    <x v="0"/>
    <s v="United States"/>
    <s v="Phoenix"/>
    <x v="16"/>
    <n v="85023"/>
    <s v="West"/>
    <s v="OFF-BI-10002429"/>
    <x v="1"/>
    <x v="8"/>
    <x v="467"/>
    <n v="54.792000000000009"/>
    <n v="6"/>
    <x v="6"/>
    <n v="-40.180799999999991"/>
  </r>
  <r>
    <n v="4514"/>
    <x v="2231"/>
    <x v="0"/>
    <x v="47"/>
    <d v="2013-09-09T00:00:00"/>
    <x v="2"/>
    <x v="696"/>
    <s v="Bruce Geld"/>
    <x v="0"/>
    <s v="United States"/>
    <s v="Houston"/>
    <x v="5"/>
    <n v="77070"/>
    <s v="Central"/>
    <s v="OFF-ST-10001590"/>
    <x v="1"/>
    <x v="4"/>
    <x v="146"/>
    <n v="10.784000000000001"/>
    <n v="1"/>
    <x v="2"/>
    <n v="0.8087999999999993"/>
  </r>
  <r>
    <n v="4515"/>
    <x v="2232"/>
    <x v="0"/>
    <x v="189"/>
    <d v="2013-11-02T00:00:00"/>
    <x v="0"/>
    <x v="572"/>
    <s v="Ben Wallace"/>
    <x v="0"/>
    <s v="United States"/>
    <s v="Hampton"/>
    <x v="17"/>
    <n v="23666"/>
    <s v="South"/>
    <s v="FUR-CH-10000847"/>
    <x v="0"/>
    <x v="1"/>
    <x v="986"/>
    <n v="290.98"/>
    <n v="1"/>
    <x v="0"/>
    <n v="75.654799999999994"/>
  </r>
  <r>
    <n v="4516"/>
    <x v="2233"/>
    <x v="3"/>
    <x v="760"/>
    <d v="2014-10-27T00:00:00"/>
    <x v="1"/>
    <x v="28"/>
    <s v="Paul Stevenson"/>
    <x v="2"/>
    <s v="United States"/>
    <s v="Tulsa"/>
    <x v="26"/>
    <n v="74133"/>
    <s v="Central"/>
    <s v="OFF-AR-10003179"/>
    <x v="1"/>
    <x v="6"/>
    <x v="1565"/>
    <n v="36.44"/>
    <n v="4"/>
    <x v="0"/>
    <n v="12.025199999999998"/>
  </r>
  <r>
    <n v="4517"/>
    <x v="2234"/>
    <x v="0"/>
    <x v="306"/>
    <d v="2013-09-21T00:00:00"/>
    <x v="1"/>
    <x v="262"/>
    <s v="Rob Beeghly"/>
    <x v="0"/>
    <s v="United States"/>
    <s v="Seattle"/>
    <x v="4"/>
    <n v="98105"/>
    <s v="West"/>
    <s v="OFF-PA-10000807"/>
    <x v="1"/>
    <x v="10"/>
    <x v="1650"/>
    <n v="21.400000000000002"/>
    <n v="5"/>
    <x v="0"/>
    <n v="10.058"/>
  </r>
  <r>
    <n v="4518"/>
    <x v="2234"/>
    <x v="0"/>
    <x v="306"/>
    <d v="2013-09-21T00:00:00"/>
    <x v="1"/>
    <x v="262"/>
    <s v="Rob Beeghly"/>
    <x v="0"/>
    <s v="United States"/>
    <s v="Seattle"/>
    <x v="4"/>
    <n v="98105"/>
    <s v="West"/>
    <s v="OFF-BI-10002103"/>
    <x v="1"/>
    <x v="8"/>
    <x v="525"/>
    <n v="48.664000000000001"/>
    <n v="7"/>
    <x v="2"/>
    <n v="15.815799999999999"/>
  </r>
  <r>
    <n v="4519"/>
    <x v="2235"/>
    <x v="0"/>
    <x v="477"/>
    <d v="2013-10-02T00:00:00"/>
    <x v="1"/>
    <x v="493"/>
    <s v="Julia West"/>
    <x v="0"/>
    <s v="United States"/>
    <s v="San Francisco"/>
    <x v="1"/>
    <n v="94109"/>
    <s v="West"/>
    <s v="OFF-AR-10004441"/>
    <x v="1"/>
    <x v="6"/>
    <x v="153"/>
    <n v="16.559999999999999"/>
    <n v="4"/>
    <x v="0"/>
    <n v="6.9551999999999996"/>
  </r>
  <r>
    <n v="4520"/>
    <x v="2236"/>
    <x v="3"/>
    <x v="193"/>
    <d v="2014-06-15T00:00:00"/>
    <x v="1"/>
    <x v="540"/>
    <s v="Neil Ducich"/>
    <x v="1"/>
    <s v="United States"/>
    <s v="Jacksonville"/>
    <x v="2"/>
    <n v="32216"/>
    <s v="South"/>
    <s v="OFF-ST-10003805"/>
    <x v="1"/>
    <x v="4"/>
    <x v="1651"/>
    <n v="1347.5200000000002"/>
    <n v="8"/>
    <x v="2"/>
    <n v="84.219999999999857"/>
  </r>
  <r>
    <n v="4521"/>
    <x v="2237"/>
    <x v="2"/>
    <x v="980"/>
    <d v="2011-02-27T00:00:00"/>
    <x v="1"/>
    <x v="18"/>
    <s v="Linda Cazamias"/>
    <x v="1"/>
    <s v="United States"/>
    <s v="Richmond"/>
    <x v="14"/>
    <n v="47374"/>
    <s v="Central"/>
    <s v="TEC-AC-10001284"/>
    <x v="2"/>
    <x v="11"/>
    <x v="1172"/>
    <n v="62.31"/>
    <n v="3"/>
    <x v="0"/>
    <n v="22.4316"/>
  </r>
  <r>
    <n v="4522"/>
    <x v="2237"/>
    <x v="2"/>
    <x v="980"/>
    <d v="2011-02-27T00:00:00"/>
    <x v="1"/>
    <x v="18"/>
    <s v="Linda Cazamias"/>
    <x v="1"/>
    <s v="United States"/>
    <s v="Richmond"/>
    <x v="14"/>
    <n v="47374"/>
    <s v="Central"/>
    <s v="FUR-FU-10000221"/>
    <x v="0"/>
    <x v="5"/>
    <x v="529"/>
    <n v="20.32"/>
    <n v="4"/>
    <x v="0"/>
    <n v="6.9087999999999994"/>
  </r>
  <r>
    <n v="4523"/>
    <x v="2238"/>
    <x v="3"/>
    <x v="297"/>
    <d v="2014-02-26T00:00:00"/>
    <x v="0"/>
    <x v="162"/>
    <s v="Bart Pistole"/>
    <x v="1"/>
    <s v="United States"/>
    <s v="Louisville"/>
    <x v="22"/>
    <n v="80027"/>
    <s v="West"/>
    <s v="OFF-FA-10001229"/>
    <x v="1"/>
    <x v="13"/>
    <x v="33"/>
    <n v="9.4320000000000004"/>
    <n v="3"/>
    <x v="2"/>
    <n v="3.065399999999999"/>
  </r>
  <r>
    <n v="4524"/>
    <x v="2239"/>
    <x v="2"/>
    <x v="981"/>
    <d v="2011-11-06T00:00:00"/>
    <x v="1"/>
    <x v="742"/>
    <s v="Roger Demir"/>
    <x v="0"/>
    <s v="United States"/>
    <s v="New York City"/>
    <x v="15"/>
    <n v="10024"/>
    <s v="East"/>
    <s v="OFF-LA-10001569"/>
    <x v="1"/>
    <x v="2"/>
    <x v="633"/>
    <n v="34.86"/>
    <n v="7"/>
    <x v="0"/>
    <n v="16.035599999999999"/>
  </r>
  <r>
    <n v="4525"/>
    <x v="2239"/>
    <x v="2"/>
    <x v="981"/>
    <d v="2011-11-06T00:00:00"/>
    <x v="1"/>
    <x v="742"/>
    <s v="Roger Demir"/>
    <x v="0"/>
    <s v="United States"/>
    <s v="New York City"/>
    <x v="15"/>
    <n v="10024"/>
    <s v="East"/>
    <s v="FUR-FU-10004018"/>
    <x v="0"/>
    <x v="5"/>
    <x v="927"/>
    <n v="89.34"/>
    <n v="6"/>
    <x v="0"/>
    <n v="24.121800000000004"/>
  </r>
  <r>
    <n v="4526"/>
    <x v="2240"/>
    <x v="3"/>
    <x v="729"/>
    <d v="2014-07-24T00:00:00"/>
    <x v="1"/>
    <x v="336"/>
    <s v="Bill Eplett"/>
    <x v="2"/>
    <s v="United States"/>
    <s v="Rome"/>
    <x v="15"/>
    <n v="13440"/>
    <s v="East"/>
    <s v="TEC-PH-10004536"/>
    <x v="2"/>
    <x v="7"/>
    <x v="149"/>
    <n v="269.98"/>
    <n v="2"/>
    <x v="0"/>
    <n v="67.495000000000005"/>
  </r>
  <r>
    <n v="4527"/>
    <x v="2240"/>
    <x v="3"/>
    <x v="729"/>
    <d v="2014-07-24T00:00:00"/>
    <x v="1"/>
    <x v="336"/>
    <s v="Bill Eplett"/>
    <x v="2"/>
    <s v="United States"/>
    <s v="Rome"/>
    <x v="15"/>
    <n v="13440"/>
    <s v="East"/>
    <s v="OFF-PA-10004353"/>
    <x v="1"/>
    <x v="10"/>
    <x v="1652"/>
    <n v="99.9"/>
    <n v="5"/>
    <x v="0"/>
    <n v="47.952000000000005"/>
  </r>
  <r>
    <n v="4528"/>
    <x v="2240"/>
    <x v="3"/>
    <x v="729"/>
    <d v="2014-07-24T00:00:00"/>
    <x v="1"/>
    <x v="336"/>
    <s v="Bill Eplett"/>
    <x v="2"/>
    <s v="United States"/>
    <s v="Rome"/>
    <x v="15"/>
    <n v="13440"/>
    <s v="East"/>
    <s v="FUR-FU-10004848"/>
    <x v="0"/>
    <x v="5"/>
    <x v="1301"/>
    <n v="39.08"/>
    <n v="4"/>
    <x v="0"/>
    <n v="14.459599999999998"/>
  </r>
  <r>
    <n v="4529"/>
    <x v="2241"/>
    <x v="3"/>
    <x v="565"/>
    <d v="2014-09-11T00:00:00"/>
    <x v="0"/>
    <x v="276"/>
    <s v="Roland Schwarz"/>
    <x v="1"/>
    <s v="United States"/>
    <s v="Marion"/>
    <x v="24"/>
    <n v="43302"/>
    <s v="East"/>
    <s v="TEC-AC-10004864"/>
    <x v="2"/>
    <x v="11"/>
    <x v="1289"/>
    <n v="116.83199999999999"/>
    <n v="4"/>
    <x v="2"/>
    <n v="33.589200000000005"/>
  </r>
  <r>
    <n v="4530"/>
    <x v="2242"/>
    <x v="0"/>
    <x v="696"/>
    <d v="2013-11-19T00:00:00"/>
    <x v="1"/>
    <x v="110"/>
    <s v="Kelly Collister"/>
    <x v="0"/>
    <s v="United States"/>
    <s v="Houston"/>
    <x v="5"/>
    <n v="77041"/>
    <s v="Central"/>
    <s v="OFF-BI-10002393"/>
    <x v="1"/>
    <x v="8"/>
    <x v="1188"/>
    <n v="2.2959999999999994"/>
    <n v="2"/>
    <x v="3"/>
    <n v="-3.9032000000000009"/>
  </r>
  <r>
    <n v="4531"/>
    <x v="2243"/>
    <x v="0"/>
    <x v="696"/>
    <d v="2013-11-18T00:00:00"/>
    <x v="2"/>
    <x v="93"/>
    <s v="Maria Bertelson"/>
    <x v="0"/>
    <s v="United States"/>
    <s v="New York City"/>
    <x v="15"/>
    <n v="10009"/>
    <s v="East"/>
    <s v="FUR-CH-10002335"/>
    <x v="0"/>
    <x v="1"/>
    <x v="623"/>
    <n v="408.00599999999997"/>
    <n v="2"/>
    <x v="9"/>
    <n v="72.534400000000005"/>
  </r>
  <r>
    <n v="4532"/>
    <x v="2243"/>
    <x v="0"/>
    <x v="696"/>
    <d v="2013-11-18T00:00:00"/>
    <x v="2"/>
    <x v="93"/>
    <s v="Maria Bertelson"/>
    <x v="0"/>
    <s v="United States"/>
    <s v="New York City"/>
    <x v="15"/>
    <n v="10009"/>
    <s v="East"/>
    <s v="OFF-ST-10001590"/>
    <x v="1"/>
    <x v="4"/>
    <x v="146"/>
    <n v="40.44"/>
    <n v="3"/>
    <x v="0"/>
    <n v="10.514399999999998"/>
  </r>
  <r>
    <n v="4533"/>
    <x v="2244"/>
    <x v="2"/>
    <x v="982"/>
    <d v="2011-10-10T00:00:00"/>
    <x v="3"/>
    <x v="184"/>
    <s v="Tanja Norvell"/>
    <x v="2"/>
    <s v="United States"/>
    <s v="Manteca"/>
    <x v="1"/>
    <n v="95336"/>
    <s v="West"/>
    <s v="FUR-CH-10002774"/>
    <x v="0"/>
    <x v="1"/>
    <x v="23"/>
    <n v="122.352"/>
    <n v="3"/>
    <x v="2"/>
    <n v="13.764599999999994"/>
  </r>
  <r>
    <n v="4534"/>
    <x v="2244"/>
    <x v="2"/>
    <x v="982"/>
    <d v="2011-10-10T00:00:00"/>
    <x v="3"/>
    <x v="184"/>
    <s v="Tanja Norvell"/>
    <x v="2"/>
    <s v="United States"/>
    <s v="Manteca"/>
    <x v="1"/>
    <n v="95336"/>
    <s v="West"/>
    <s v="OFF-EN-10001219"/>
    <x v="1"/>
    <x v="12"/>
    <x v="583"/>
    <n v="15.28"/>
    <n v="2"/>
    <x v="0"/>
    <n v="7.4871999999999996"/>
  </r>
  <r>
    <n v="4535"/>
    <x v="2245"/>
    <x v="1"/>
    <x v="531"/>
    <d v="2012-03-26T00:00:00"/>
    <x v="1"/>
    <x v="305"/>
    <s v="Mike Caudle"/>
    <x v="1"/>
    <s v="United States"/>
    <s v="Los Angeles"/>
    <x v="1"/>
    <n v="90004"/>
    <s v="West"/>
    <s v="OFF-PA-10001947"/>
    <x v="1"/>
    <x v="10"/>
    <x v="354"/>
    <n v="11.96"/>
    <n v="2"/>
    <x v="0"/>
    <n v="5.8604000000000003"/>
  </r>
  <r>
    <n v="4536"/>
    <x v="2246"/>
    <x v="3"/>
    <x v="141"/>
    <d v="2014-07-13T00:00:00"/>
    <x v="1"/>
    <x v="665"/>
    <s v="Vicky Freymann"/>
    <x v="2"/>
    <s v="United States"/>
    <s v="Seattle"/>
    <x v="4"/>
    <n v="98115"/>
    <s v="West"/>
    <s v="FUR-FU-10003142"/>
    <x v="0"/>
    <x v="5"/>
    <x v="1201"/>
    <n v="15.84"/>
    <n v="3"/>
    <x v="0"/>
    <n v="4.9103999999999992"/>
  </r>
  <r>
    <n v="4537"/>
    <x v="2246"/>
    <x v="3"/>
    <x v="141"/>
    <d v="2014-07-13T00:00:00"/>
    <x v="1"/>
    <x v="665"/>
    <s v="Vicky Freymann"/>
    <x v="2"/>
    <s v="United States"/>
    <s v="Seattle"/>
    <x v="4"/>
    <n v="98115"/>
    <s v="West"/>
    <s v="OFF-BI-10001543"/>
    <x v="1"/>
    <x v="8"/>
    <x v="375"/>
    <n v="86.376000000000005"/>
    <n v="3"/>
    <x v="2"/>
    <n v="30.231600000000007"/>
  </r>
  <r>
    <n v="4538"/>
    <x v="2246"/>
    <x v="3"/>
    <x v="141"/>
    <d v="2014-07-13T00:00:00"/>
    <x v="1"/>
    <x v="665"/>
    <s v="Vicky Freymann"/>
    <x v="2"/>
    <s v="United States"/>
    <s v="Seattle"/>
    <x v="4"/>
    <n v="98115"/>
    <s v="West"/>
    <s v="OFF-AR-10003560"/>
    <x v="1"/>
    <x v="6"/>
    <x v="482"/>
    <n v="18.240000000000002"/>
    <n v="3"/>
    <x v="0"/>
    <n v="6.2015999999999991"/>
  </r>
  <r>
    <n v="4539"/>
    <x v="2246"/>
    <x v="3"/>
    <x v="141"/>
    <d v="2014-07-13T00:00:00"/>
    <x v="1"/>
    <x v="665"/>
    <s v="Vicky Freymann"/>
    <x v="2"/>
    <s v="United States"/>
    <s v="Seattle"/>
    <x v="4"/>
    <n v="98115"/>
    <s v="West"/>
    <s v="OFF-AR-10004757"/>
    <x v="1"/>
    <x v="6"/>
    <x v="342"/>
    <n v="13.12"/>
    <n v="4"/>
    <x v="0"/>
    <n v="4.3295999999999992"/>
  </r>
  <r>
    <n v="4540"/>
    <x v="2247"/>
    <x v="1"/>
    <x v="914"/>
    <d v="2012-03-02T00:00:00"/>
    <x v="1"/>
    <x v="20"/>
    <s v="Erin Smith"/>
    <x v="1"/>
    <s v="United States"/>
    <s v="Providence"/>
    <x v="34"/>
    <n v="2908"/>
    <s v="East"/>
    <s v="TEC-PH-10003800"/>
    <x v="2"/>
    <x v="7"/>
    <x v="504"/>
    <n v="105.98"/>
    <n v="2"/>
    <x v="0"/>
    <n v="1.0597999999999956"/>
  </r>
  <r>
    <n v="4541"/>
    <x v="2247"/>
    <x v="1"/>
    <x v="914"/>
    <d v="2012-03-02T00:00:00"/>
    <x v="1"/>
    <x v="20"/>
    <s v="Erin Smith"/>
    <x v="1"/>
    <s v="United States"/>
    <s v="Providence"/>
    <x v="34"/>
    <n v="2908"/>
    <s v="East"/>
    <s v="FUR-TA-10004152"/>
    <x v="0"/>
    <x v="3"/>
    <x v="1507"/>
    <n v="493.9199999999999"/>
    <n v="7"/>
    <x v="4"/>
    <n v="-28.22399999999999"/>
  </r>
  <r>
    <n v="4542"/>
    <x v="2248"/>
    <x v="3"/>
    <x v="114"/>
    <d v="2014-06-22T00:00:00"/>
    <x v="1"/>
    <x v="149"/>
    <s v="Michael Kennedy"/>
    <x v="1"/>
    <s v="United States"/>
    <s v="Chicago"/>
    <x v="10"/>
    <n v="60653"/>
    <s v="Central"/>
    <s v="OFF-BI-10000756"/>
    <x v="1"/>
    <x v="8"/>
    <x v="15"/>
    <n v="5.9359999999999991"/>
    <n v="7"/>
    <x v="3"/>
    <n v="-8.9040000000000035"/>
  </r>
  <r>
    <n v="4543"/>
    <x v="2249"/>
    <x v="3"/>
    <x v="983"/>
    <d v="2014-04-01T00:00:00"/>
    <x v="2"/>
    <x v="746"/>
    <s v="Tony Molinari"/>
    <x v="0"/>
    <s v="United States"/>
    <s v="Oklahoma City"/>
    <x v="26"/>
    <n v="73120"/>
    <s v="Central"/>
    <s v="OFF-EN-10004206"/>
    <x v="1"/>
    <x v="12"/>
    <x v="1653"/>
    <n v="325.86"/>
    <n v="2"/>
    <x v="0"/>
    <n v="149.8956"/>
  </r>
  <r>
    <n v="4544"/>
    <x v="2250"/>
    <x v="1"/>
    <x v="984"/>
    <d v="2012-07-17T00:00:00"/>
    <x v="0"/>
    <x v="210"/>
    <s v="Rob Lucas"/>
    <x v="0"/>
    <s v="United States"/>
    <s v="Chicago"/>
    <x v="10"/>
    <n v="60610"/>
    <s v="Central"/>
    <s v="FUR-CH-10004477"/>
    <x v="0"/>
    <x v="1"/>
    <x v="211"/>
    <n v="383.60699999999997"/>
    <n v="9"/>
    <x v="4"/>
    <n v="-5.4801000000000215"/>
  </r>
  <r>
    <n v="4545"/>
    <x v="2250"/>
    <x v="1"/>
    <x v="984"/>
    <d v="2012-07-17T00:00:00"/>
    <x v="0"/>
    <x v="210"/>
    <s v="Rob Lucas"/>
    <x v="0"/>
    <s v="United States"/>
    <s v="Chicago"/>
    <x v="10"/>
    <n v="60610"/>
    <s v="Central"/>
    <s v="TEC-PH-10003505"/>
    <x v="2"/>
    <x v="7"/>
    <x v="901"/>
    <n v="148.47999999999999"/>
    <n v="2"/>
    <x v="2"/>
    <n v="16.703999999999986"/>
  </r>
  <r>
    <n v="4546"/>
    <x v="2250"/>
    <x v="1"/>
    <x v="984"/>
    <d v="2012-07-17T00:00:00"/>
    <x v="0"/>
    <x v="210"/>
    <s v="Rob Lucas"/>
    <x v="0"/>
    <s v="United States"/>
    <s v="Chicago"/>
    <x v="10"/>
    <n v="60610"/>
    <s v="Central"/>
    <s v="TEC-PH-10000526"/>
    <x v="2"/>
    <x v="7"/>
    <x v="1463"/>
    <n v="537.54399999999998"/>
    <n v="7"/>
    <x v="2"/>
    <n v="53.754400000000004"/>
  </r>
  <r>
    <n v="4547"/>
    <x v="2250"/>
    <x v="1"/>
    <x v="984"/>
    <d v="2012-07-17T00:00:00"/>
    <x v="0"/>
    <x v="210"/>
    <s v="Rob Lucas"/>
    <x v="0"/>
    <s v="United States"/>
    <s v="Chicago"/>
    <x v="10"/>
    <n v="60610"/>
    <s v="Central"/>
    <s v="OFF-BI-10003314"/>
    <x v="1"/>
    <x v="8"/>
    <x v="305"/>
    <n v="1.9279999999999997"/>
    <n v="2"/>
    <x v="3"/>
    <n v="-2.9884000000000004"/>
  </r>
  <r>
    <n v="4548"/>
    <x v="2250"/>
    <x v="1"/>
    <x v="984"/>
    <d v="2012-07-17T00:00:00"/>
    <x v="0"/>
    <x v="210"/>
    <s v="Rob Lucas"/>
    <x v="0"/>
    <s v="United States"/>
    <s v="Chicago"/>
    <x v="10"/>
    <n v="60610"/>
    <s v="Central"/>
    <s v="OFF-AR-10003190"/>
    <x v="1"/>
    <x v="6"/>
    <x v="643"/>
    <n v="6.911999999999999"/>
    <n v="3"/>
    <x v="2"/>
    <n v="0.69120000000000026"/>
  </r>
  <r>
    <n v="4549"/>
    <x v="2250"/>
    <x v="1"/>
    <x v="984"/>
    <d v="2012-07-17T00:00:00"/>
    <x v="0"/>
    <x v="210"/>
    <s v="Rob Lucas"/>
    <x v="0"/>
    <s v="United States"/>
    <s v="Chicago"/>
    <x v="10"/>
    <n v="60610"/>
    <s v="Central"/>
    <s v="FUR-FU-10001861"/>
    <x v="0"/>
    <x v="5"/>
    <x v="272"/>
    <n v="7.76"/>
    <n v="1"/>
    <x v="7"/>
    <n v="-2.1340000000000003"/>
  </r>
  <r>
    <n v="4550"/>
    <x v="2250"/>
    <x v="1"/>
    <x v="984"/>
    <d v="2012-07-17T00:00:00"/>
    <x v="0"/>
    <x v="210"/>
    <s v="Rob Lucas"/>
    <x v="0"/>
    <s v="United States"/>
    <s v="Chicago"/>
    <x v="10"/>
    <n v="60610"/>
    <s v="Central"/>
    <s v="TEC-PH-10003963"/>
    <x v="2"/>
    <x v="7"/>
    <x v="512"/>
    <n v="659.16800000000012"/>
    <n v="4"/>
    <x v="2"/>
    <n v="49.437599999999975"/>
  </r>
  <r>
    <n v="4551"/>
    <x v="2251"/>
    <x v="3"/>
    <x v="504"/>
    <d v="2014-05-03T00:00:00"/>
    <x v="2"/>
    <x v="392"/>
    <s v="Neoma Murray"/>
    <x v="0"/>
    <s v="United States"/>
    <s v="Manchester"/>
    <x v="29"/>
    <n v="6040"/>
    <s v="East"/>
    <s v="OFF-LA-10003388"/>
    <x v="1"/>
    <x v="2"/>
    <x v="1654"/>
    <n v="5.76"/>
    <n v="2"/>
    <x v="0"/>
    <n v="2.8224"/>
  </r>
  <r>
    <n v="4552"/>
    <x v="2252"/>
    <x v="2"/>
    <x v="985"/>
    <d v="2011-07-17T00:00:00"/>
    <x v="1"/>
    <x v="136"/>
    <s v="Grace Kelly"/>
    <x v="1"/>
    <s v="United States"/>
    <s v="Los Angeles"/>
    <x v="1"/>
    <n v="90049"/>
    <s v="West"/>
    <s v="FUR-TA-10002855"/>
    <x v="0"/>
    <x v="3"/>
    <x v="1189"/>
    <n v="351.21600000000001"/>
    <n v="3"/>
    <x v="2"/>
    <n v="4.3901999999999788"/>
  </r>
  <r>
    <n v="4553"/>
    <x v="2253"/>
    <x v="2"/>
    <x v="422"/>
    <d v="2012-01-02T00:00:00"/>
    <x v="1"/>
    <x v="223"/>
    <s v="Jeremy Farry"/>
    <x v="0"/>
    <s v="United States"/>
    <s v="San Francisco"/>
    <x v="1"/>
    <n v="94122"/>
    <s v="West"/>
    <s v="FUR-CH-10004886"/>
    <x v="0"/>
    <x v="1"/>
    <x v="366"/>
    <n v="230.28000000000003"/>
    <n v="3"/>
    <x v="2"/>
    <n v="23.027999999999992"/>
  </r>
  <r>
    <n v="4554"/>
    <x v="2253"/>
    <x v="2"/>
    <x v="422"/>
    <d v="2012-01-02T00:00:00"/>
    <x v="1"/>
    <x v="223"/>
    <s v="Jeremy Farry"/>
    <x v="0"/>
    <s v="United States"/>
    <s v="San Francisco"/>
    <x v="1"/>
    <n v="94122"/>
    <s v="West"/>
    <s v="OFF-PA-10003657"/>
    <x v="1"/>
    <x v="10"/>
    <x v="624"/>
    <n v="12.84"/>
    <n v="3"/>
    <x v="0"/>
    <n v="5.7779999999999987"/>
  </r>
  <r>
    <n v="4555"/>
    <x v="2254"/>
    <x v="0"/>
    <x v="535"/>
    <d v="2013-03-02T00:00:00"/>
    <x v="0"/>
    <x v="518"/>
    <s v="Eric Barreto"/>
    <x v="0"/>
    <s v="United States"/>
    <s v="La Crosse"/>
    <x v="6"/>
    <n v="54601"/>
    <s v="Central"/>
    <s v="OFF-BI-10004738"/>
    <x v="1"/>
    <x v="8"/>
    <x v="92"/>
    <n v="56.820000000000007"/>
    <n v="3"/>
    <x v="0"/>
    <n v="28.410000000000004"/>
  </r>
  <r>
    <n v="4556"/>
    <x v="2255"/>
    <x v="1"/>
    <x v="391"/>
    <d v="2012-03-26T00:00:00"/>
    <x v="2"/>
    <x v="495"/>
    <s v="Sheri Gordon"/>
    <x v="0"/>
    <s v="United States"/>
    <s v="Florence"/>
    <x v="20"/>
    <n v="29501"/>
    <s v="South"/>
    <s v="OFF-FA-10003112"/>
    <x v="1"/>
    <x v="13"/>
    <x v="33"/>
    <n v="31.56"/>
    <n v="4"/>
    <x v="0"/>
    <n v="14.201999999999998"/>
  </r>
  <r>
    <n v="4557"/>
    <x v="2255"/>
    <x v="1"/>
    <x v="391"/>
    <d v="2012-03-26T00:00:00"/>
    <x v="2"/>
    <x v="495"/>
    <s v="Sheri Gordon"/>
    <x v="0"/>
    <s v="United States"/>
    <s v="Florence"/>
    <x v="20"/>
    <n v="29501"/>
    <s v="South"/>
    <s v="OFF-ST-10002486"/>
    <x v="1"/>
    <x v="4"/>
    <x v="693"/>
    <n v="27.92"/>
    <n v="4"/>
    <x v="0"/>
    <n v="0.5583999999999989"/>
  </r>
  <r>
    <n v="4558"/>
    <x v="2256"/>
    <x v="3"/>
    <x v="208"/>
    <d v="2014-10-29T00:00:00"/>
    <x v="1"/>
    <x v="444"/>
    <s v="Natalie DeCherney"/>
    <x v="0"/>
    <s v="United States"/>
    <s v="Glendale"/>
    <x v="16"/>
    <n v="85301"/>
    <s v="West"/>
    <s v="OFF-BI-10003984"/>
    <x v="1"/>
    <x v="8"/>
    <x v="690"/>
    <n v="8.5590000000000011"/>
    <n v="1"/>
    <x v="6"/>
    <n v="-6.5618999999999996"/>
  </r>
  <r>
    <n v="4559"/>
    <x v="2257"/>
    <x v="2"/>
    <x v="520"/>
    <d v="2012-01-05T00:00:00"/>
    <x v="1"/>
    <x v="698"/>
    <s v="Candace McMahon"/>
    <x v="1"/>
    <s v="United States"/>
    <s v="El Paso"/>
    <x v="5"/>
    <n v="79907"/>
    <s v="Central"/>
    <s v="OFF-EN-10004773"/>
    <x v="1"/>
    <x v="12"/>
    <x v="33"/>
    <n v="49.568000000000005"/>
    <n v="2"/>
    <x v="2"/>
    <n v="17.968399999999995"/>
  </r>
  <r>
    <n v="4560"/>
    <x v="2258"/>
    <x v="2"/>
    <x v="952"/>
    <d v="2011-05-08T00:00:00"/>
    <x v="2"/>
    <x v="12"/>
    <s v="Emily Burns"/>
    <x v="0"/>
    <s v="United States"/>
    <s v="San Antonio"/>
    <x v="5"/>
    <n v="78207"/>
    <s v="Central"/>
    <s v="FUR-CH-10001146"/>
    <x v="0"/>
    <x v="1"/>
    <x v="64"/>
    <n v="127.869"/>
    <n v="3"/>
    <x v="4"/>
    <n v="-9.1335000000000122"/>
  </r>
  <r>
    <n v="4561"/>
    <x v="2259"/>
    <x v="1"/>
    <x v="784"/>
    <d v="2012-12-09T00:00:00"/>
    <x v="0"/>
    <x v="447"/>
    <s v="Harry Marie"/>
    <x v="1"/>
    <s v="United States"/>
    <s v="Los Angeles"/>
    <x v="1"/>
    <n v="90049"/>
    <s v="West"/>
    <s v="OFF-EN-10003296"/>
    <x v="1"/>
    <x v="12"/>
    <x v="229"/>
    <n v="271.44"/>
    <n v="3"/>
    <x v="0"/>
    <n v="122.148"/>
  </r>
  <r>
    <n v="4562"/>
    <x v="2259"/>
    <x v="1"/>
    <x v="784"/>
    <d v="2012-12-09T00:00:00"/>
    <x v="0"/>
    <x v="447"/>
    <s v="Harry Marie"/>
    <x v="1"/>
    <s v="United States"/>
    <s v="Los Angeles"/>
    <x v="1"/>
    <n v="90049"/>
    <s v="West"/>
    <s v="TEC-PH-10000193"/>
    <x v="2"/>
    <x v="7"/>
    <x v="1655"/>
    <n v="110.352"/>
    <n v="3"/>
    <x v="2"/>
    <n v="8.2763999999999953"/>
  </r>
  <r>
    <n v="4563"/>
    <x v="2259"/>
    <x v="1"/>
    <x v="784"/>
    <d v="2012-12-09T00:00:00"/>
    <x v="0"/>
    <x v="447"/>
    <s v="Harry Marie"/>
    <x v="1"/>
    <s v="United States"/>
    <s v="Los Angeles"/>
    <x v="1"/>
    <n v="90049"/>
    <s v="West"/>
    <s v="FUR-FU-10002111"/>
    <x v="0"/>
    <x v="5"/>
    <x v="1656"/>
    <n v="36.4"/>
    <n v="5"/>
    <x v="0"/>
    <n v="13.832000000000001"/>
  </r>
  <r>
    <n v="4564"/>
    <x v="2260"/>
    <x v="3"/>
    <x v="986"/>
    <d v="2014-10-01T00:00:00"/>
    <x v="1"/>
    <x v="319"/>
    <s v="Sanjit Jacobs"/>
    <x v="2"/>
    <s v="United States"/>
    <s v="Miramar"/>
    <x v="2"/>
    <n v="33023"/>
    <s v="South"/>
    <s v="FUR-CH-10003298"/>
    <x v="0"/>
    <x v="1"/>
    <x v="1567"/>
    <n v="419.13599999999997"/>
    <n v="4"/>
    <x v="2"/>
    <n v="-57.631200000000035"/>
  </r>
  <r>
    <n v="4565"/>
    <x v="2261"/>
    <x v="2"/>
    <x v="337"/>
    <d v="2011-12-14T00:00:00"/>
    <x v="1"/>
    <x v="678"/>
    <s v="Dario Medina"/>
    <x v="1"/>
    <s v="United States"/>
    <s v="Mesa"/>
    <x v="16"/>
    <n v="85204"/>
    <s v="West"/>
    <s v="OFF-ST-10004950"/>
    <x v="1"/>
    <x v="4"/>
    <x v="1000"/>
    <n v="100.70400000000001"/>
    <n v="6"/>
    <x v="2"/>
    <n v="-1.2588000000000008"/>
  </r>
  <r>
    <n v="4566"/>
    <x v="2262"/>
    <x v="3"/>
    <x v="734"/>
    <d v="2014-12-11T00:00:00"/>
    <x v="1"/>
    <x v="430"/>
    <s v="Matt Collins"/>
    <x v="0"/>
    <s v="United States"/>
    <s v="Fayetteville"/>
    <x v="3"/>
    <n v="28314"/>
    <s v="South"/>
    <s v="OFF-AP-10002350"/>
    <x v="1"/>
    <x v="9"/>
    <x v="545"/>
    <n v="45.216000000000001"/>
    <n v="3"/>
    <x v="2"/>
    <n v="4.5215999999999994"/>
  </r>
  <r>
    <n v="4567"/>
    <x v="2262"/>
    <x v="3"/>
    <x v="734"/>
    <d v="2014-12-11T00:00:00"/>
    <x v="1"/>
    <x v="430"/>
    <s v="Matt Collins"/>
    <x v="0"/>
    <s v="United States"/>
    <s v="Fayetteville"/>
    <x v="3"/>
    <n v="28314"/>
    <s v="South"/>
    <s v="OFF-BI-10004233"/>
    <x v="1"/>
    <x v="8"/>
    <x v="1377"/>
    <n v="28.782000000000004"/>
    <n v="6"/>
    <x v="6"/>
    <n v="-21.1068"/>
  </r>
  <r>
    <n v="4568"/>
    <x v="2262"/>
    <x v="3"/>
    <x v="734"/>
    <d v="2014-12-11T00:00:00"/>
    <x v="1"/>
    <x v="430"/>
    <s v="Matt Collins"/>
    <x v="0"/>
    <s v="United States"/>
    <s v="Fayetteville"/>
    <x v="3"/>
    <n v="28314"/>
    <s v="South"/>
    <s v="OFF-PA-10001892"/>
    <x v="1"/>
    <x v="10"/>
    <x v="815"/>
    <n v="24.448"/>
    <n v="4"/>
    <x v="2"/>
    <n v="8.8623999999999992"/>
  </r>
  <r>
    <n v="4569"/>
    <x v="2263"/>
    <x v="1"/>
    <x v="627"/>
    <d v="2012-11-13T00:00:00"/>
    <x v="1"/>
    <x v="551"/>
    <s v="Duane Benoit"/>
    <x v="0"/>
    <s v="United States"/>
    <s v="Houston"/>
    <x v="5"/>
    <n v="77095"/>
    <s v="Central"/>
    <s v="OFF-BI-10003291"/>
    <x v="1"/>
    <x v="8"/>
    <x v="44"/>
    <n v="10.475999999999999"/>
    <n v="6"/>
    <x v="3"/>
    <n v="-17.285400000000006"/>
  </r>
  <r>
    <n v="4570"/>
    <x v="2264"/>
    <x v="2"/>
    <x v="987"/>
    <d v="2011-04-21T00:00:00"/>
    <x v="0"/>
    <x v="376"/>
    <s v="Nicole Fjeld"/>
    <x v="2"/>
    <s v="United States"/>
    <s v="San Jose"/>
    <x v="1"/>
    <n v="95123"/>
    <s v="West"/>
    <s v="FUR-FU-10004017"/>
    <x v="0"/>
    <x v="5"/>
    <x v="1570"/>
    <n v="76.14"/>
    <n v="3"/>
    <x v="0"/>
    <n v="26.648999999999997"/>
  </r>
  <r>
    <n v="4571"/>
    <x v="2265"/>
    <x v="1"/>
    <x v="442"/>
    <d v="2012-05-27T00:00:00"/>
    <x v="0"/>
    <x v="134"/>
    <s v="Nathan Mautz"/>
    <x v="2"/>
    <s v="United States"/>
    <s v="Wichita"/>
    <x v="41"/>
    <n v="67212"/>
    <s v="Central"/>
    <s v="OFF-AR-10002445"/>
    <x v="1"/>
    <x v="6"/>
    <x v="1637"/>
    <n v="21.240000000000002"/>
    <n v="3"/>
    <x v="0"/>
    <n v="8.071200000000001"/>
  </r>
  <r>
    <n v="4572"/>
    <x v="2265"/>
    <x v="1"/>
    <x v="442"/>
    <d v="2012-05-27T00:00:00"/>
    <x v="0"/>
    <x v="134"/>
    <s v="Nathan Mautz"/>
    <x v="2"/>
    <s v="United States"/>
    <s v="Wichita"/>
    <x v="41"/>
    <n v="67212"/>
    <s v="Central"/>
    <s v="OFF-BI-10001718"/>
    <x v="1"/>
    <x v="8"/>
    <x v="1216"/>
    <n v="127.96"/>
    <n v="2"/>
    <x v="0"/>
    <n v="60.141199999999998"/>
  </r>
  <r>
    <n v="4573"/>
    <x v="2266"/>
    <x v="3"/>
    <x v="729"/>
    <d v="2014-07-22T00:00:00"/>
    <x v="1"/>
    <x v="437"/>
    <s v="Alejandro Ballentine"/>
    <x v="2"/>
    <s v="United States"/>
    <s v="Los Angeles"/>
    <x v="1"/>
    <n v="90036"/>
    <s v="West"/>
    <s v="TEC-CO-10004202"/>
    <x v="2"/>
    <x v="16"/>
    <x v="836"/>
    <n v="479.98400000000004"/>
    <n v="2"/>
    <x v="2"/>
    <n v="89.996999999999986"/>
  </r>
  <r>
    <n v="4574"/>
    <x v="2267"/>
    <x v="0"/>
    <x v="939"/>
    <d v="2013-12-19T00:00:00"/>
    <x v="1"/>
    <x v="377"/>
    <s v="Matthew Grinstein"/>
    <x v="2"/>
    <s v="United States"/>
    <s v="Jackson"/>
    <x v="12"/>
    <n v="49201"/>
    <s v="Central"/>
    <s v="TEC-PH-10002103"/>
    <x v="2"/>
    <x v="7"/>
    <x v="534"/>
    <n v="657.93"/>
    <n v="7"/>
    <x v="0"/>
    <n v="184.22039999999998"/>
  </r>
  <r>
    <n v="4575"/>
    <x v="2267"/>
    <x v="0"/>
    <x v="939"/>
    <d v="2013-12-19T00:00:00"/>
    <x v="1"/>
    <x v="377"/>
    <s v="Matthew Grinstein"/>
    <x v="2"/>
    <s v="United States"/>
    <s v="Jackson"/>
    <x v="12"/>
    <n v="49201"/>
    <s v="Central"/>
    <s v="FUR-FU-10003724"/>
    <x v="0"/>
    <x v="5"/>
    <x v="887"/>
    <n v="33.479999999999997"/>
    <n v="4"/>
    <x v="0"/>
    <n v="8.7047999999999988"/>
  </r>
  <r>
    <n v="4576"/>
    <x v="2267"/>
    <x v="0"/>
    <x v="939"/>
    <d v="2013-12-19T00:00:00"/>
    <x v="1"/>
    <x v="377"/>
    <s v="Matthew Grinstein"/>
    <x v="2"/>
    <s v="United States"/>
    <s v="Jackson"/>
    <x v="12"/>
    <n v="49201"/>
    <s v="Central"/>
    <s v="OFF-AR-10003732"/>
    <x v="1"/>
    <x v="6"/>
    <x v="321"/>
    <n v="13.899999999999999"/>
    <n v="5"/>
    <x v="0"/>
    <n v="3.6139999999999994"/>
  </r>
  <r>
    <n v="4577"/>
    <x v="2267"/>
    <x v="0"/>
    <x v="939"/>
    <d v="2013-12-19T00:00:00"/>
    <x v="1"/>
    <x v="377"/>
    <s v="Matthew Grinstein"/>
    <x v="2"/>
    <s v="United States"/>
    <s v="Jackson"/>
    <x v="12"/>
    <n v="49201"/>
    <s v="Central"/>
    <s v="OFF-ST-10000885"/>
    <x v="1"/>
    <x v="4"/>
    <x v="1657"/>
    <n v="26.86"/>
    <n v="2"/>
    <x v="0"/>
    <n v="6.7149999999999999"/>
  </r>
  <r>
    <n v="4578"/>
    <x v="2268"/>
    <x v="2"/>
    <x v="909"/>
    <d v="2011-04-16T00:00:00"/>
    <x v="1"/>
    <x v="339"/>
    <s v="Sanjit Engle"/>
    <x v="0"/>
    <s v="United States"/>
    <s v="Lewiston"/>
    <x v="45"/>
    <n v="83501"/>
    <s v="West"/>
    <s v="OFF-BI-10004817"/>
    <x v="1"/>
    <x v="8"/>
    <x v="1199"/>
    <n v="9.5840000000000014"/>
    <n v="1"/>
    <x v="2"/>
    <n v="3.3543999999999996"/>
  </r>
  <r>
    <n v="4579"/>
    <x v="2269"/>
    <x v="1"/>
    <x v="988"/>
    <d v="2012-06-15T00:00:00"/>
    <x v="1"/>
    <x v="326"/>
    <s v="Anthony Garverick"/>
    <x v="2"/>
    <s v="United States"/>
    <s v="Hampton"/>
    <x v="17"/>
    <n v="23666"/>
    <s v="South"/>
    <s v="OFF-BI-10001670"/>
    <x v="1"/>
    <x v="8"/>
    <x v="438"/>
    <n v="113.10000000000001"/>
    <n v="3"/>
    <x v="0"/>
    <n v="56.550000000000004"/>
  </r>
  <r>
    <n v="4580"/>
    <x v="2270"/>
    <x v="2"/>
    <x v="923"/>
    <d v="2011-08-02T00:00:00"/>
    <x v="1"/>
    <x v="442"/>
    <s v="Aaron Smayling"/>
    <x v="1"/>
    <s v="United States"/>
    <s v="New York City"/>
    <x v="15"/>
    <n v="10035"/>
    <s v="East"/>
    <s v="OFF-PA-10002709"/>
    <x v="1"/>
    <x v="10"/>
    <x v="1658"/>
    <n v="65.78"/>
    <n v="11"/>
    <x v="0"/>
    <n v="32.232199999999999"/>
  </r>
  <r>
    <n v="4581"/>
    <x v="2271"/>
    <x v="1"/>
    <x v="374"/>
    <d v="2012-08-06T00:00:00"/>
    <x v="1"/>
    <x v="153"/>
    <s v="Allen Rosenblatt"/>
    <x v="1"/>
    <s v="United States"/>
    <s v="Hattiesburg"/>
    <x v="35"/>
    <n v="39401"/>
    <s v="South"/>
    <s v="TEC-AC-10004469"/>
    <x v="2"/>
    <x v="11"/>
    <x v="238"/>
    <n v="239.70000000000002"/>
    <n v="6"/>
    <x v="0"/>
    <n v="105.46800000000002"/>
  </r>
  <r>
    <n v="4582"/>
    <x v="2272"/>
    <x v="0"/>
    <x v="251"/>
    <d v="2013-09-23T00:00:00"/>
    <x v="2"/>
    <x v="399"/>
    <s v="Anne Pryor"/>
    <x v="2"/>
    <s v="United States"/>
    <s v="Philadelphia"/>
    <x v="9"/>
    <n v="19140"/>
    <s v="East"/>
    <s v="FUR-FU-10003424"/>
    <x v="0"/>
    <x v="5"/>
    <x v="1659"/>
    <n v="25.632000000000001"/>
    <n v="3"/>
    <x v="2"/>
    <n v="3.8447999999999967"/>
  </r>
  <r>
    <n v="4583"/>
    <x v="2273"/>
    <x v="0"/>
    <x v="224"/>
    <d v="2013-06-13T00:00:00"/>
    <x v="2"/>
    <x v="677"/>
    <s v="Joy Bell-"/>
    <x v="0"/>
    <s v="United States"/>
    <s v="Philadelphia"/>
    <x v="9"/>
    <n v="19140"/>
    <s v="East"/>
    <s v="OFF-LA-10003720"/>
    <x v="1"/>
    <x v="2"/>
    <x v="1627"/>
    <n v="23.616"/>
    <n v="8"/>
    <x v="2"/>
    <n v="7.9703999999999997"/>
  </r>
  <r>
    <n v="4584"/>
    <x v="2274"/>
    <x v="0"/>
    <x v="370"/>
    <d v="2013-08-29T00:00:00"/>
    <x v="0"/>
    <x v="747"/>
    <s v="Tom Stivers"/>
    <x v="1"/>
    <s v="United States"/>
    <s v="Los Angeles"/>
    <x v="1"/>
    <n v="90045"/>
    <s v="West"/>
    <s v="OFF-AR-10000390"/>
    <x v="1"/>
    <x v="6"/>
    <x v="105"/>
    <n v="8.26"/>
    <n v="2"/>
    <x v="0"/>
    <n v="3.7995999999999999"/>
  </r>
  <r>
    <n v="4585"/>
    <x v="2275"/>
    <x v="3"/>
    <x v="808"/>
    <d v="2014-11-05T00:00:00"/>
    <x v="0"/>
    <x v="644"/>
    <s v="Nancy Lomonaco"/>
    <x v="2"/>
    <s v="United States"/>
    <s v="Danville"/>
    <x v="1"/>
    <n v="94526"/>
    <s v="West"/>
    <s v="OFF-EN-10001335"/>
    <x v="1"/>
    <x v="12"/>
    <x v="462"/>
    <n v="76.58"/>
    <n v="7"/>
    <x v="0"/>
    <n v="38.29"/>
  </r>
  <r>
    <n v="4586"/>
    <x v="2275"/>
    <x v="3"/>
    <x v="808"/>
    <d v="2014-11-05T00:00:00"/>
    <x v="0"/>
    <x v="644"/>
    <s v="Nancy Lomonaco"/>
    <x v="2"/>
    <s v="United States"/>
    <s v="Danville"/>
    <x v="1"/>
    <n v="94526"/>
    <s v="West"/>
    <s v="OFF-AR-10003469"/>
    <x v="1"/>
    <x v="6"/>
    <x v="1249"/>
    <n v="8.8000000000000007"/>
    <n v="5"/>
    <x v="0"/>
    <n v="4.2240000000000002"/>
  </r>
  <r>
    <n v="4587"/>
    <x v="2275"/>
    <x v="3"/>
    <x v="808"/>
    <d v="2014-11-05T00:00:00"/>
    <x v="0"/>
    <x v="644"/>
    <s v="Nancy Lomonaco"/>
    <x v="2"/>
    <s v="United States"/>
    <s v="Danville"/>
    <x v="1"/>
    <n v="94526"/>
    <s v="West"/>
    <s v="OFF-BI-10003718"/>
    <x v="1"/>
    <x v="8"/>
    <x v="1660"/>
    <n v="590.35199999999998"/>
    <n v="6"/>
    <x v="2"/>
    <n v="206.62319999999997"/>
  </r>
  <r>
    <n v="4588"/>
    <x v="2275"/>
    <x v="3"/>
    <x v="808"/>
    <d v="2014-11-05T00:00:00"/>
    <x v="0"/>
    <x v="644"/>
    <s v="Nancy Lomonaco"/>
    <x v="2"/>
    <s v="United States"/>
    <s v="Danville"/>
    <x v="1"/>
    <n v="94526"/>
    <s v="West"/>
    <s v="OFF-FA-10004838"/>
    <x v="1"/>
    <x v="13"/>
    <x v="792"/>
    <n v="5.58"/>
    <n v="3"/>
    <x v="0"/>
    <n v="0.16740000000000022"/>
  </r>
  <r>
    <n v="4589"/>
    <x v="2275"/>
    <x v="3"/>
    <x v="808"/>
    <d v="2014-11-05T00:00:00"/>
    <x v="0"/>
    <x v="644"/>
    <s v="Nancy Lomonaco"/>
    <x v="2"/>
    <s v="United States"/>
    <s v="Danville"/>
    <x v="1"/>
    <n v="94526"/>
    <s v="West"/>
    <s v="FUR-FU-10002508"/>
    <x v="0"/>
    <x v="5"/>
    <x v="1661"/>
    <n v="25.02"/>
    <n v="3"/>
    <x v="0"/>
    <n v="10.508400000000002"/>
  </r>
  <r>
    <n v="4590"/>
    <x v="2275"/>
    <x v="3"/>
    <x v="808"/>
    <d v="2014-11-05T00:00:00"/>
    <x v="0"/>
    <x v="644"/>
    <s v="Nancy Lomonaco"/>
    <x v="2"/>
    <s v="United States"/>
    <s v="Danville"/>
    <x v="1"/>
    <n v="94526"/>
    <s v="West"/>
    <s v="OFF-ST-10001511"/>
    <x v="1"/>
    <x v="4"/>
    <x v="551"/>
    <n v="452.55000000000007"/>
    <n v="7"/>
    <x v="0"/>
    <n v="22.627499999999962"/>
  </r>
  <r>
    <n v="4591"/>
    <x v="2276"/>
    <x v="0"/>
    <x v="482"/>
    <d v="2014-01-01T00:00:00"/>
    <x v="1"/>
    <x v="305"/>
    <s v="Mike Caudle"/>
    <x v="1"/>
    <s v="United States"/>
    <s v="Los Angeles"/>
    <x v="1"/>
    <n v="90004"/>
    <s v="West"/>
    <s v="OFF-SU-10000952"/>
    <x v="1"/>
    <x v="14"/>
    <x v="1256"/>
    <n v="17.760000000000002"/>
    <n v="2"/>
    <x v="0"/>
    <n v="4.9728000000000012"/>
  </r>
  <r>
    <n v="4592"/>
    <x v="2276"/>
    <x v="0"/>
    <x v="482"/>
    <d v="2014-01-01T00:00:00"/>
    <x v="1"/>
    <x v="305"/>
    <s v="Mike Caudle"/>
    <x v="1"/>
    <s v="United States"/>
    <s v="Los Angeles"/>
    <x v="1"/>
    <n v="90004"/>
    <s v="West"/>
    <s v="TEC-PH-10002275"/>
    <x v="2"/>
    <x v="7"/>
    <x v="7"/>
    <n v="302.38400000000001"/>
    <n v="2"/>
    <x v="2"/>
    <n v="30.238400000000013"/>
  </r>
  <r>
    <n v="4593"/>
    <x v="2276"/>
    <x v="0"/>
    <x v="482"/>
    <d v="2014-01-01T00:00:00"/>
    <x v="1"/>
    <x v="305"/>
    <s v="Mike Caudle"/>
    <x v="1"/>
    <s v="United States"/>
    <s v="Los Angeles"/>
    <x v="1"/>
    <n v="90004"/>
    <s v="West"/>
    <s v="FUR-CH-10003535"/>
    <x v="0"/>
    <x v="1"/>
    <x v="1513"/>
    <n v="146.352"/>
    <n v="3"/>
    <x v="2"/>
    <n v="-5.4882000000000062"/>
  </r>
  <r>
    <n v="4594"/>
    <x v="2276"/>
    <x v="0"/>
    <x v="482"/>
    <d v="2014-01-01T00:00:00"/>
    <x v="1"/>
    <x v="305"/>
    <s v="Mike Caudle"/>
    <x v="1"/>
    <s v="United States"/>
    <s v="Los Angeles"/>
    <x v="1"/>
    <n v="90004"/>
    <s v="West"/>
    <s v="OFF-AP-10004052"/>
    <x v="1"/>
    <x v="9"/>
    <x v="1662"/>
    <n v="7.9"/>
    <n v="2"/>
    <x v="0"/>
    <n v="2.0540000000000003"/>
  </r>
  <r>
    <n v="4595"/>
    <x v="2276"/>
    <x v="0"/>
    <x v="482"/>
    <d v="2014-01-01T00:00:00"/>
    <x v="1"/>
    <x v="305"/>
    <s v="Mike Caudle"/>
    <x v="1"/>
    <s v="United States"/>
    <s v="Los Angeles"/>
    <x v="1"/>
    <n v="90004"/>
    <s v="West"/>
    <s v="FUR-TA-10003473"/>
    <x v="0"/>
    <x v="3"/>
    <x v="214"/>
    <n v="902.71199999999999"/>
    <n v="3"/>
    <x v="2"/>
    <n v="33.851700000000051"/>
  </r>
  <r>
    <n v="4596"/>
    <x v="2276"/>
    <x v="0"/>
    <x v="482"/>
    <d v="2014-01-01T00:00:00"/>
    <x v="1"/>
    <x v="305"/>
    <s v="Mike Caudle"/>
    <x v="1"/>
    <s v="United States"/>
    <s v="Los Angeles"/>
    <x v="1"/>
    <n v="90004"/>
    <s v="West"/>
    <s v="OFF-AR-10001897"/>
    <x v="1"/>
    <x v="6"/>
    <x v="640"/>
    <n v="53.97"/>
    <n v="3"/>
    <x v="0"/>
    <n v="15.111600000000001"/>
  </r>
  <r>
    <n v="4597"/>
    <x v="2277"/>
    <x v="0"/>
    <x v="5"/>
    <d v="2013-12-11T00:00:00"/>
    <x v="0"/>
    <x v="679"/>
    <s v="Tony Chapman"/>
    <x v="2"/>
    <s v="United States"/>
    <s v="Washington"/>
    <x v="40"/>
    <n v="20016"/>
    <s v="East"/>
    <s v="OFF-AR-10000034"/>
    <x v="1"/>
    <x v="6"/>
    <x v="744"/>
    <n v="33.92"/>
    <n v="8"/>
    <x v="0"/>
    <n v="13.2288"/>
  </r>
  <r>
    <n v="4598"/>
    <x v="2278"/>
    <x v="3"/>
    <x v="735"/>
    <d v="2014-09-02T00:00:00"/>
    <x v="1"/>
    <x v="377"/>
    <s v="Matthew Grinstein"/>
    <x v="2"/>
    <s v="United States"/>
    <s v="Milwaukee"/>
    <x v="6"/>
    <n v="53209"/>
    <s v="Central"/>
    <s v="OFF-SU-10004115"/>
    <x v="1"/>
    <x v="14"/>
    <x v="510"/>
    <n v="21.81"/>
    <n v="3"/>
    <x v="0"/>
    <n v="5.8887000000000009"/>
  </r>
  <r>
    <n v="4599"/>
    <x v="2278"/>
    <x v="3"/>
    <x v="735"/>
    <d v="2014-09-02T00:00:00"/>
    <x v="1"/>
    <x v="377"/>
    <s v="Matthew Grinstein"/>
    <x v="2"/>
    <s v="United States"/>
    <s v="Milwaukee"/>
    <x v="6"/>
    <n v="53209"/>
    <s v="Central"/>
    <s v="OFF-AP-10001947"/>
    <x v="1"/>
    <x v="9"/>
    <x v="1528"/>
    <n v="91.6"/>
    <n v="5"/>
    <x v="0"/>
    <n v="26.563999999999997"/>
  </r>
  <r>
    <n v="4600"/>
    <x v="2279"/>
    <x v="1"/>
    <x v="747"/>
    <d v="2012-07-20T00:00:00"/>
    <x v="1"/>
    <x v="450"/>
    <s v="Michael Granlund"/>
    <x v="2"/>
    <s v="United States"/>
    <s v="Baltimore"/>
    <x v="39"/>
    <n v="21215"/>
    <s v="East"/>
    <s v="FUR-CH-10004853"/>
    <x v="0"/>
    <x v="1"/>
    <x v="526"/>
    <n v="150.97999999999999"/>
    <n v="1"/>
    <x v="0"/>
    <n v="43.784199999999984"/>
  </r>
  <r>
    <n v="4601"/>
    <x v="2279"/>
    <x v="1"/>
    <x v="747"/>
    <d v="2012-07-20T00:00:00"/>
    <x v="1"/>
    <x v="450"/>
    <s v="Michael Granlund"/>
    <x v="2"/>
    <s v="United States"/>
    <s v="Baltimore"/>
    <x v="39"/>
    <n v="21215"/>
    <s v="East"/>
    <s v="OFF-EN-10000483"/>
    <x v="1"/>
    <x v="12"/>
    <x v="369"/>
    <n v="137.25"/>
    <n v="9"/>
    <x v="0"/>
    <n v="63.134999999999991"/>
  </r>
  <r>
    <n v="4602"/>
    <x v="2279"/>
    <x v="1"/>
    <x v="747"/>
    <d v="2012-07-20T00:00:00"/>
    <x v="1"/>
    <x v="450"/>
    <s v="Michael Granlund"/>
    <x v="2"/>
    <s v="United States"/>
    <s v="Baltimore"/>
    <x v="39"/>
    <n v="21215"/>
    <s v="East"/>
    <s v="OFF-FA-10001332"/>
    <x v="1"/>
    <x v="13"/>
    <x v="1561"/>
    <n v="11.52"/>
    <n v="4"/>
    <x v="0"/>
    <n v="5.4143999999999997"/>
  </r>
  <r>
    <n v="4603"/>
    <x v="2280"/>
    <x v="1"/>
    <x v="989"/>
    <d v="2012-05-29T00:00:00"/>
    <x v="0"/>
    <x v="408"/>
    <s v="Ben Ferrer"/>
    <x v="2"/>
    <s v="United States"/>
    <s v="Jacksonville"/>
    <x v="3"/>
    <n v="28540"/>
    <s v="South"/>
    <s v="OFF-PA-10003790"/>
    <x v="1"/>
    <x v="10"/>
    <x v="1250"/>
    <n v="18.272000000000002"/>
    <n v="1"/>
    <x v="2"/>
    <n v="5.9383999999999988"/>
  </r>
  <r>
    <n v="4604"/>
    <x v="2280"/>
    <x v="1"/>
    <x v="989"/>
    <d v="2012-05-29T00:00:00"/>
    <x v="0"/>
    <x v="408"/>
    <s v="Ben Ferrer"/>
    <x v="2"/>
    <s v="United States"/>
    <s v="Jacksonville"/>
    <x v="3"/>
    <n v="28540"/>
    <s v="South"/>
    <s v="OFF-PA-10003134"/>
    <x v="1"/>
    <x v="10"/>
    <x v="1663"/>
    <n v="153.72800000000001"/>
    <n v="4"/>
    <x v="2"/>
    <n v="53.804799999999986"/>
  </r>
  <r>
    <n v="4605"/>
    <x v="2280"/>
    <x v="1"/>
    <x v="989"/>
    <d v="2012-05-29T00:00:00"/>
    <x v="0"/>
    <x v="408"/>
    <s v="Ben Ferrer"/>
    <x v="2"/>
    <s v="United States"/>
    <s v="Jacksonville"/>
    <x v="3"/>
    <n v="28540"/>
    <s v="South"/>
    <s v="OFF-EN-10004459"/>
    <x v="1"/>
    <x v="12"/>
    <x v="655"/>
    <n v="12.224"/>
    <n v="2"/>
    <x v="2"/>
    <n v="4.4311999999999996"/>
  </r>
  <r>
    <n v="4606"/>
    <x v="2280"/>
    <x v="1"/>
    <x v="989"/>
    <d v="2012-05-29T00:00:00"/>
    <x v="0"/>
    <x v="408"/>
    <s v="Ben Ferrer"/>
    <x v="2"/>
    <s v="United States"/>
    <s v="Jacksonville"/>
    <x v="3"/>
    <n v="28540"/>
    <s v="South"/>
    <s v="TEC-AC-10003628"/>
    <x v="2"/>
    <x v="11"/>
    <x v="244"/>
    <n v="167.94400000000002"/>
    <n v="7"/>
    <x v="2"/>
    <n v="50.383200000000016"/>
  </r>
  <r>
    <n v="4607"/>
    <x v="2281"/>
    <x v="1"/>
    <x v="71"/>
    <d v="2012-06-02T00:00:00"/>
    <x v="1"/>
    <x v="474"/>
    <s v="Maxwell Schwartz"/>
    <x v="0"/>
    <s v="United States"/>
    <s v="Rochester"/>
    <x v="15"/>
    <n v="14609"/>
    <s v="East"/>
    <s v="TEC-PH-10004093"/>
    <x v="2"/>
    <x v="7"/>
    <x v="40"/>
    <n v="45.99"/>
    <n v="1"/>
    <x v="0"/>
    <n v="13.3371"/>
  </r>
  <r>
    <n v="4608"/>
    <x v="2281"/>
    <x v="1"/>
    <x v="71"/>
    <d v="2012-06-02T00:00:00"/>
    <x v="1"/>
    <x v="474"/>
    <s v="Maxwell Schwartz"/>
    <x v="0"/>
    <s v="United States"/>
    <s v="Rochester"/>
    <x v="15"/>
    <n v="14609"/>
    <s v="East"/>
    <s v="OFF-ST-10001490"/>
    <x v="1"/>
    <x v="4"/>
    <x v="513"/>
    <n v="535.41"/>
    <n v="3"/>
    <x v="0"/>
    <n v="160.62299999999993"/>
  </r>
  <r>
    <n v="4609"/>
    <x v="2281"/>
    <x v="1"/>
    <x v="71"/>
    <d v="2012-06-02T00:00:00"/>
    <x v="1"/>
    <x v="474"/>
    <s v="Maxwell Schwartz"/>
    <x v="0"/>
    <s v="United States"/>
    <s v="Rochester"/>
    <x v="15"/>
    <n v="14609"/>
    <s v="East"/>
    <s v="OFF-BI-10000605"/>
    <x v="1"/>
    <x v="8"/>
    <x v="531"/>
    <n v="6.0960000000000001"/>
    <n v="2"/>
    <x v="2"/>
    <n v="2.0573999999999995"/>
  </r>
  <r>
    <n v="4610"/>
    <x v="2281"/>
    <x v="1"/>
    <x v="71"/>
    <d v="2012-06-02T00:00:00"/>
    <x v="1"/>
    <x v="474"/>
    <s v="Maxwell Schwartz"/>
    <x v="0"/>
    <s v="United States"/>
    <s v="Rochester"/>
    <x v="15"/>
    <n v="14609"/>
    <s v="East"/>
    <s v="OFF-PA-10004255"/>
    <x v="1"/>
    <x v="10"/>
    <x v="1306"/>
    <n v="45.36"/>
    <n v="7"/>
    <x v="0"/>
    <n v="21.772800000000004"/>
  </r>
  <r>
    <n v="4611"/>
    <x v="2282"/>
    <x v="3"/>
    <x v="45"/>
    <d v="2014-11-15T00:00:00"/>
    <x v="1"/>
    <x v="32"/>
    <s v="Joel Eaton"/>
    <x v="0"/>
    <s v="United States"/>
    <s v="Oceanside"/>
    <x v="1"/>
    <n v="92054"/>
    <s v="West"/>
    <s v="FUR-FU-10000023"/>
    <x v="0"/>
    <x v="5"/>
    <x v="322"/>
    <n v="47.12"/>
    <n v="8"/>
    <x v="0"/>
    <n v="20.732800000000001"/>
  </r>
  <r>
    <n v="4612"/>
    <x v="2283"/>
    <x v="0"/>
    <x v="990"/>
    <d v="2013-01-26T00:00:00"/>
    <x v="0"/>
    <x v="428"/>
    <s v="Henry Goldwyn"/>
    <x v="1"/>
    <s v="United States"/>
    <s v="Gulfport"/>
    <x v="35"/>
    <n v="39503"/>
    <s v="South"/>
    <s v="OFF-BI-10000285"/>
    <x v="1"/>
    <x v="8"/>
    <x v="456"/>
    <n v="31.36"/>
    <n v="4"/>
    <x v="0"/>
    <n v="15.68"/>
  </r>
  <r>
    <n v="4613"/>
    <x v="2284"/>
    <x v="3"/>
    <x v="413"/>
    <d v="2014-01-07T00:00:00"/>
    <x v="1"/>
    <x v="212"/>
    <s v="Emily Phan"/>
    <x v="0"/>
    <s v="United States"/>
    <s v="Jacksonville"/>
    <x v="2"/>
    <n v="32216"/>
    <s v="South"/>
    <s v="OFF-AR-10000588"/>
    <x v="1"/>
    <x v="6"/>
    <x v="393"/>
    <n v="47.616"/>
    <n v="3"/>
    <x v="2"/>
    <n v="3.571200000000001"/>
  </r>
  <r>
    <n v="4614"/>
    <x v="2284"/>
    <x v="3"/>
    <x v="413"/>
    <d v="2014-01-07T00:00:00"/>
    <x v="1"/>
    <x v="212"/>
    <s v="Emily Phan"/>
    <x v="0"/>
    <s v="United States"/>
    <s v="Jacksonville"/>
    <x v="2"/>
    <n v="32216"/>
    <s v="South"/>
    <s v="OFF-PA-10002250"/>
    <x v="1"/>
    <x v="10"/>
    <x v="699"/>
    <n v="23.480000000000004"/>
    <n v="5"/>
    <x v="2"/>
    <n v="8.218"/>
  </r>
  <r>
    <n v="4615"/>
    <x v="2285"/>
    <x v="0"/>
    <x v="64"/>
    <d v="2013-09-11T00:00:00"/>
    <x v="1"/>
    <x v="689"/>
    <s v="Gary Hansen"/>
    <x v="2"/>
    <s v="United States"/>
    <s v="Houston"/>
    <x v="5"/>
    <n v="77070"/>
    <s v="Central"/>
    <s v="OFF-AP-10002457"/>
    <x v="1"/>
    <x v="9"/>
    <x v="544"/>
    <n v="62.789999999999992"/>
    <n v="3"/>
    <x v="3"/>
    <n v="-166.39350000000002"/>
  </r>
  <r>
    <n v="4616"/>
    <x v="2285"/>
    <x v="0"/>
    <x v="64"/>
    <d v="2013-09-11T00:00:00"/>
    <x v="1"/>
    <x v="689"/>
    <s v="Gary Hansen"/>
    <x v="2"/>
    <s v="United States"/>
    <s v="Houston"/>
    <x v="5"/>
    <n v="77070"/>
    <s v="Central"/>
    <s v="OFF-FA-10002763"/>
    <x v="1"/>
    <x v="13"/>
    <x v="1411"/>
    <n v="28.44"/>
    <n v="9"/>
    <x v="2"/>
    <n v="4.2659999999999973"/>
  </r>
  <r>
    <n v="4617"/>
    <x v="2286"/>
    <x v="1"/>
    <x v="406"/>
    <d v="2012-09-07T00:00:00"/>
    <x v="0"/>
    <x v="103"/>
    <s v="David Smith"/>
    <x v="1"/>
    <s v="United States"/>
    <s v="Houston"/>
    <x v="5"/>
    <n v="77095"/>
    <s v="Central"/>
    <s v="TEC-AC-10000109"/>
    <x v="2"/>
    <x v="11"/>
    <x v="200"/>
    <n v="134.376"/>
    <n v="3"/>
    <x v="2"/>
    <n v="6.7188000000000088"/>
  </r>
  <r>
    <n v="4618"/>
    <x v="2287"/>
    <x v="1"/>
    <x v="481"/>
    <d v="2012-09-26T00:00:00"/>
    <x v="1"/>
    <x v="274"/>
    <s v="Tracy Hopkins"/>
    <x v="2"/>
    <s v="United States"/>
    <s v="Everett"/>
    <x v="31"/>
    <n v="2149"/>
    <s v="East"/>
    <s v="TEC-PH-10002415"/>
    <x v="2"/>
    <x v="7"/>
    <x v="1517"/>
    <n v="589.9"/>
    <n v="2"/>
    <x v="0"/>
    <n v="147.47500000000002"/>
  </r>
  <r>
    <n v="4619"/>
    <x v="2287"/>
    <x v="1"/>
    <x v="481"/>
    <d v="2012-09-26T00:00:00"/>
    <x v="1"/>
    <x v="274"/>
    <s v="Tracy Hopkins"/>
    <x v="2"/>
    <s v="United States"/>
    <s v="Everett"/>
    <x v="31"/>
    <n v="2149"/>
    <s v="East"/>
    <s v="FUR-CH-10000785"/>
    <x v="0"/>
    <x v="1"/>
    <x v="320"/>
    <n v="542.93999999999994"/>
    <n v="3"/>
    <x v="0"/>
    <n v="141.1644"/>
  </r>
  <r>
    <n v="4620"/>
    <x v="2288"/>
    <x v="3"/>
    <x v="165"/>
    <d v="2014-12-26T00:00:00"/>
    <x v="2"/>
    <x v="84"/>
    <s v="Robert Marley"/>
    <x v="2"/>
    <s v="United States"/>
    <s v="Los Angeles"/>
    <x v="1"/>
    <n v="90049"/>
    <s v="West"/>
    <s v="TEC-CO-10001449"/>
    <x v="2"/>
    <x v="16"/>
    <x v="303"/>
    <n v="2879.9520000000002"/>
    <n v="6"/>
    <x v="2"/>
    <n v="1007.9831999999999"/>
  </r>
  <r>
    <n v="4621"/>
    <x v="2288"/>
    <x v="3"/>
    <x v="165"/>
    <d v="2014-12-26T00:00:00"/>
    <x v="2"/>
    <x v="84"/>
    <s v="Robert Marley"/>
    <x v="2"/>
    <s v="United States"/>
    <s v="Los Angeles"/>
    <x v="1"/>
    <n v="90049"/>
    <s v="West"/>
    <s v="OFF-BI-10001670"/>
    <x v="1"/>
    <x v="8"/>
    <x v="438"/>
    <n v="90.480000000000018"/>
    <n v="3"/>
    <x v="2"/>
    <n v="33.93"/>
  </r>
  <r>
    <n v="4622"/>
    <x v="2289"/>
    <x v="1"/>
    <x v="348"/>
    <d v="2012-10-08T00:00:00"/>
    <x v="0"/>
    <x v="245"/>
    <s v="Sylvia Foulston"/>
    <x v="1"/>
    <s v="United States"/>
    <s v="Wilmington"/>
    <x v="13"/>
    <n v="19805"/>
    <s v="East"/>
    <s v="OFF-ST-10001328"/>
    <x v="1"/>
    <x v="4"/>
    <x v="176"/>
    <n v="77.55"/>
    <n v="5"/>
    <x v="0"/>
    <n v="21.714000000000002"/>
  </r>
  <r>
    <n v="4623"/>
    <x v="2290"/>
    <x v="3"/>
    <x v="428"/>
    <d v="2014-09-15T00:00:00"/>
    <x v="1"/>
    <x v="2"/>
    <s v="Sean O'Donnell"/>
    <x v="0"/>
    <s v="United States"/>
    <s v="Columbia"/>
    <x v="18"/>
    <n v="38401"/>
    <s v="South"/>
    <s v="OFF-SU-10001225"/>
    <x v="1"/>
    <x v="14"/>
    <x v="33"/>
    <n v="8.8320000000000007"/>
    <n v="3"/>
    <x v="2"/>
    <n v="-1.9872000000000005"/>
  </r>
  <r>
    <n v="4624"/>
    <x v="2290"/>
    <x v="3"/>
    <x v="428"/>
    <d v="2014-09-15T00:00:00"/>
    <x v="1"/>
    <x v="2"/>
    <s v="Sean O'Donnell"/>
    <x v="0"/>
    <s v="United States"/>
    <s v="Columbia"/>
    <x v="18"/>
    <n v="38401"/>
    <s v="South"/>
    <s v="OFF-PA-10000357"/>
    <x v="1"/>
    <x v="10"/>
    <x v="1219"/>
    <n v="177.536"/>
    <n v="4"/>
    <x v="2"/>
    <n v="62.137599999999992"/>
  </r>
  <r>
    <n v="4625"/>
    <x v="2290"/>
    <x v="3"/>
    <x v="428"/>
    <d v="2014-09-15T00:00:00"/>
    <x v="1"/>
    <x v="2"/>
    <s v="Sean O'Donnell"/>
    <x v="0"/>
    <s v="United States"/>
    <s v="Columbia"/>
    <x v="18"/>
    <n v="38401"/>
    <s v="South"/>
    <s v="OFF-ST-10000046"/>
    <x v="1"/>
    <x v="4"/>
    <x v="757"/>
    <n v="258.48"/>
    <n v="2"/>
    <x v="2"/>
    <n v="-3.2309999999999945"/>
  </r>
  <r>
    <n v="4626"/>
    <x v="2290"/>
    <x v="3"/>
    <x v="428"/>
    <d v="2014-09-15T00:00:00"/>
    <x v="1"/>
    <x v="2"/>
    <s v="Sean O'Donnell"/>
    <x v="0"/>
    <s v="United States"/>
    <s v="Columbia"/>
    <x v="18"/>
    <n v="38401"/>
    <s v="South"/>
    <s v="FUR-FU-10000023"/>
    <x v="0"/>
    <x v="5"/>
    <x v="322"/>
    <n v="14.135999999999999"/>
    <n v="3"/>
    <x v="2"/>
    <n v="4.240800000000001"/>
  </r>
  <r>
    <n v="4627"/>
    <x v="2291"/>
    <x v="0"/>
    <x v="373"/>
    <d v="2013-11-19T00:00:00"/>
    <x v="1"/>
    <x v="316"/>
    <s v="Cyma Kinney"/>
    <x v="1"/>
    <s v="United States"/>
    <s v="New York City"/>
    <x v="15"/>
    <n v="10011"/>
    <s v="East"/>
    <s v="OFF-ST-10003455"/>
    <x v="1"/>
    <x v="4"/>
    <x v="169"/>
    <n v="77.55"/>
    <n v="5"/>
    <x v="0"/>
    <n v="20.163000000000004"/>
  </r>
  <r>
    <n v="4628"/>
    <x v="2291"/>
    <x v="0"/>
    <x v="373"/>
    <d v="2013-11-19T00:00:00"/>
    <x v="1"/>
    <x v="316"/>
    <s v="Cyma Kinney"/>
    <x v="1"/>
    <s v="United States"/>
    <s v="New York City"/>
    <x v="15"/>
    <n v="10011"/>
    <s v="East"/>
    <s v="OFF-ST-10000876"/>
    <x v="1"/>
    <x v="4"/>
    <x v="251"/>
    <n v="24.88"/>
    <n v="2"/>
    <x v="0"/>
    <n v="6.9664000000000001"/>
  </r>
  <r>
    <n v="4629"/>
    <x v="2291"/>
    <x v="0"/>
    <x v="373"/>
    <d v="2013-11-19T00:00:00"/>
    <x v="1"/>
    <x v="316"/>
    <s v="Cyma Kinney"/>
    <x v="1"/>
    <s v="United States"/>
    <s v="New York City"/>
    <x v="15"/>
    <n v="10011"/>
    <s v="East"/>
    <s v="OFF-AR-10003582"/>
    <x v="1"/>
    <x v="6"/>
    <x v="1451"/>
    <n v="140.75"/>
    <n v="5"/>
    <x v="0"/>
    <n v="39.410000000000011"/>
  </r>
  <r>
    <n v="4630"/>
    <x v="2291"/>
    <x v="0"/>
    <x v="373"/>
    <d v="2013-11-19T00:00:00"/>
    <x v="1"/>
    <x v="316"/>
    <s v="Cyma Kinney"/>
    <x v="1"/>
    <s v="United States"/>
    <s v="New York City"/>
    <x v="15"/>
    <n v="10011"/>
    <s v="East"/>
    <s v="OFF-ST-10004258"/>
    <x v="1"/>
    <x v="4"/>
    <x v="754"/>
    <n v="36.630000000000003"/>
    <n v="3"/>
    <x v="0"/>
    <n v="9.8901000000000039"/>
  </r>
  <r>
    <n v="4631"/>
    <x v="2292"/>
    <x v="1"/>
    <x v="52"/>
    <d v="2012-10-15T00:00:00"/>
    <x v="3"/>
    <x v="315"/>
    <s v="Guy Armstrong"/>
    <x v="0"/>
    <s v="United States"/>
    <s v="Mount Pleasant"/>
    <x v="12"/>
    <n v="48858"/>
    <s v="Central"/>
    <s v="FUR-FU-10000719"/>
    <x v="0"/>
    <x v="5"/>
    <x v="1664"/>
    <n v="17.14"/>
    <n v="2"/>
    <x v="0"/>
    <n v="6.1704000000000008"/>
  </r>
  <r>
    <n v="4632"/>
    <x v="2293"/>
    <x v="3"/>
    <x v="646"/>
    <d v="2014-08-09T00:00:00"/>
    <x v="0"/>
    <x v="232"/>
    <s v="Bruce Degenhardt"/>
    <x v="0"/>
    <s v="United States"/>
    <s v="San Francisco"/>
    <x v="1"/>
    <n v="94122"/>
    <s v="West"/>
    <s v="OFF-LA-10001297"/>
    <x v="1"/>
    <x v="2"/>
    <x v="483"/>
    <n v="51.75"/>
    <n v="5"/>
    <x v="0"/>
    <n v="24.84"/>
  </r>
  <r>
    <n v="4633"/>
    <x v="2293"/>
    <x v="3"/>
    <x v="646"/>
    <d v="2014-08-09T00:00:00"/>
    <x v="0"/>
    <x v="232"/>
    <s v="Bruce Degenhardt"/>
    <x v="0"/>
    <s v="United States"/>
    <s v="San Francisco"/>
    <x v="1"/>
    <n v="94122"/>
    <s v="West"/>
    <s v="FUR-FU-10000723"/>
    <x v="0"/>
    <x v="5"/>
    <x v="475"/>
    <n v="123.96000000000001"/>
    <n v="3"/>
    <x v="0"/>
    <n v="11.156400000000005"/>
  </r>
  <r>
    <n v="4634"/>
    <x v="2294"/>
    <x v="1"/>
    <x v="291"/>
    <d v="2012-08-26T00:00:00"/>
    <x v="1"/>
    <x v="103"/>
    <s v="David Smith"/>
    <x v="1"/>
    <s v="United States"/>
    <s v="San Francisco"/>
    <x v="1"/>
    <n v="94122"/>
    <s v="West"/>
    <s v="FUR-BO-10003893"/>
    <x v="0"/>
    <x v="0"/>
    <x v="1665"/>
    <n v="586.39800000000002"/>
    <n v="6"/>
    <x v="11"/>
    <n v="34.493999999999971"/>
  </r>
  <r>
    <n v="4635"/>
    <x v="2294"/>
    <x v="1"/>
    <x v="291"/>
    <d v="2012-08-26T00:00:00"/>
    <x v="1"/>
    <x v="103"/>
    <s v="David Smith"/>
    <x v="1"/>
    <s v="United States"/>
    <s v="San Francisco"/>
    <x v="1"/>
    <n v="94122"/>
    <s v="West"/>
    <s v="OFF-ST-10000736"/>
    <x v="1"/>
    <x v="4"/>
    <x v="455"/>
    <n v="80.98"/>
    <n v="1"/>
    <x v="0"/>
    <n v="3.2391999999999967"/>
  </r>
  <r>
    <n v="4636"/>
    <x v="2295"/>
    <x v="3"/>
    <x v="846"/>
    <d v="2014-03-18T00:00:00"/>
    <x v="1"/>
    <x v="510"/>
    <s v="Bill Stewart"/>
    <x v="1"/>
    <s v="United States"/>
    <s v="San Francisco"/>
    <x v="1"/>
    <n v="94122"/>
    <s v="West"/>
    <s v="OFF-ST-10000736"/>
    <x v="1"/>
    <x v="4"/>
    <x v="455"/>
    <n v="242.94"/>
    <n v="3"/>
    <x v="0"/>
    <n v="9.7175999999999902"/>
  </r>
  <r>
    <n v="4637"/>
    <x v="2296"/>
    <x v="3"/>
    <x v="842"/>
    <d v="2014-04-30T00:00:00"/>
    <x v="2"/>
    <x v="275"/>
    <s v="Arthur Prichep"/>
    <x v="0"/>
    <s v="United States"/>
    <s v="Los Angeles"/>
    <x v="1"/>
    <n v="90045"/>
    <s v="West"/>
    <s v="OFF-AR-10003373"/>
    <x v="1"/>
    <x v="6"/>
    <x v="287"/>
    <n v="123.92"/>
    <n v="4"/>
    <x v="0"/>
    <n v="33.458399999999997"/>
  </r>
  <r>
    <n v="4638"/>
    <x v="2296"/>
    <x v="3"/>
    <x v="842"/>
    <d v="2014-04-30T00:00:00"/>
    <x v="2"/>
    <x v="275"/>
    <s v="Arthur Prichep"/>
    <x v="0"/>
    <s v="United States"/>
    <s v="Los Angeles"/>
    <x v="1"/>
    <n v="90045"/>
    <s v="West"/>
    <s v="OFF-AR-10000390"/>
    <x v="1"/>
    <x v="6"/>
    <x v="105"/>
    <n v="12.39"/>
    <n v="3"/>
    <x v="0"/>
    <n v="5.6993999999999998"/>
  </r>
  <r>
    <n v="4639"/>
    <x v="2296"/>
    <x v="3"/>
    <x v="842"/>
    <d v="2014-04-30T00:00:00"/>
    <x v="2"/>
    <x v="275"/>
    <s v="Arthur Prichep"/>
    <x v="0"/>
    <s v="United States"/>
    <s v="Los Angeles"/>
    <x v="1"/>
    <n v="90045"/>
    <s v="West"/>
    <s v="OFF-AR-10001725"/>
    <x v="1"/>
    <x v="6"/>
    <x v="1540"/>
    <n v="47.3"/>
    <n v="2"/>
    <x v="0"/>
    <n v="12.298000000000002"/>
  </r>
  <r>
    <n v="4640"/>
    <x v="2297"/>
    <x v="0"/>
    <x v="108"/>
    <d v="2013-09-17T00:00:00"/>
    <x v="1"/>
    <x v="535"/>
    <s v="Jill Fjeld"/>
    <x v="0"/>
    <s v="United States"/>
    <s v="Newport News"/>
    <x v="17"/>
    <n v="23602"/>
    <s v="South"/>
    <s v="TEC-CO-10001943"/>
    <x v="2"/>
    <x v="16"/>
    <x v="1666"/>
    <n v="1599.92"/>
    <n v="8"/>
    <x v="0"/>
    <n v="751.9624"/>
  </r>
  <r>
    <n v="4641"/>
    <x v="2297"/>
    <x v="0"/>
    <x v="108"/>
    <d v="2013-09-17T00:00:00"/>
    <x v="1"/>
    <x v="535"/>
    <s v="Jill Fjeld"/>
    <x v="0"/>
    <s v="United States"/>
    <s v="Newport News"/>
    <x v="17"/>
    <n v="23602"/>
    <s v="South"/>
    <s v="OFF-EN-10002312"/>
    <x v="1"/>
    <x v="12"/>
    <x v="1453"/>
    <n v="11.09"/>
    <n v="1"/>
    <x v="0"/>
    <n v="5.4340999999999999"/>
  </r>
  <r>
    <n v="4642"/>
    <x v="2298"/>
    <x v="3"/>
    <x v="760"/>
    <d v="2014-10-25T00:00:00"/>
    <x v="0"/>
    <x v="456"/>
    <s v="Helen Abelman"/>
    <x v="0"/>
    <s v="United States"/>
    <s v="Fort Collins"/>
    <x v="22"/>
    <n v="80525"/>
    <s v="West"/>
    <s v="OFF-BI-10000831"/>
    <x v="1"/>
    <x v="8"/>
    <x v="441"/>
    <n v="3.1680000000000006"/>
    <n v="4"/>
    <x v="6"/>
    <n v="-2.5343999999999998"/>
  </r>
  <r>
    <n v="4643"/>
    <x v="2298"/>
    <x v="3"/>
    <x v="760"/>
    <d v="2014-10-25T00:00:00"/>
    <x v="0"/>
    <x v="456"/>
    <s v="Helen Abelman"/>
    <x v="0"/>
    <s v="United States"/>
    <s v="Fort Collins"/>
    <x v="22"/>
    <n v="80525"/>
    <s v="West"/>
    <s v="FUR-CH-10000749"/>
    <x v="0"/>
    <x v="1"/>
    <x v="1667"/>
    <n v="579.13599999999997"/>
    <n v="4"/>
    <x v="2"/>
    <n v="-28.95679999999993"/>
  </r>
  <r>
    <n v="4644"/>
    <x v="2299"/>
    <x v="1"/>
    <x v="991"/>
    <d v="2012-08-06T00:00:00"/>
    <x v="1"/>
    <x v="476"/>
    <s v="Corey-Lock"/>
    <x v="0"/>
    <s v="United States"/>
    <s v="Seattle"/>
    <x v="4"/>
    <n v="98105"/>
    <s v="West"/>
    <s v="OFF-BI-10002003"/>
    <x v="1"/>
    <x v="8"/>
    <x v="1384"/>
    <n v="6.3680000000000003"/>
    <n v="2"/>
    <x v="2"/>
    <n v="2.1492"/>
  </r>
  <r>
    <n v="4645"/>
    <x v="2299"/>
    <x v="1"/>
    <x v="991"/>
    <d v="2012-08-06T00:00:00"/>
    <x v="1"/>
    <x v="476"/>
    <s v="Corey-Lock"/>
    <x v="0"/>
    <s v="United States"/>
    <s v="Seattle"/>
    <x v="4"/>
    <n v="98105"/>
    <s v="West"/>
    <s v="TEC-MA-10001972"/>
    <x v="2"/>
    <x v="15"/>
    <x v="1469"/>
    <n v="558.4"/>
    <n v="2"/>
    <x v="2"/>
    <n v="41.880000000000024"/>
  </r>
  <r>
    <n v="4646"/>
    <x v="2300"/>
    <x v="0"/>
    <x v="399"/>
    <d v="2013-08-17T00:00:00"/>
    <x v="1"/>
    <x v="604"/>
    <s v="Becky Castell"/>
    <x v="2"/>
    <s v="United States"/>
    <s v="New York City"/>
    <x v="15"/>
    <n v="10011"/>
    <s v="East"/>
    <s v="FUR-CH-10000225"/>
    <x v="0"/>
    <x v="1"/>
    <x v="401"/>
    <n v="145.76400000000001"/>
    <n v="2"/>
    <x v="9"/>
    <n v="-8.0980000000000167"/>
  </r>
  <r>
    <n v="4647"/>
    <x v="2301"/>
    <x v="2"/>
    <x v="992"/>
    <d v="2011-06-05T00:00:00"/>
    <x v="1"/>
    <x v="225"/>
    <s v="Ellis Ballard"/>
    <x v="1"/>
    <s v="United States"/>
    <s v="Richmond"/>
    <x v="17"/>
    <n v="23223"/>
    <s v="South"/>
    <s v="OFF-PA-10001622"/>
    <x v="1"/>
    <x v="10"/>
    <x v="695"/>
    <n v="13.620000000000001"/>
    <n v="3"/>
    <x v="0"/>
    <n v="6.1289999999999996"/>
  </r>
  <r>
    <n v="4648"/>
    <x v="2302"/>
    <x v="0"/>
    <x v="993"/>
    <d v="2013-05-02T00:00:00"/>
    <x v="1"/>
    <x v="748"/>
    <s v="Dennis Bolton"/>
    <x v="2"/>
    <s v="United States"/>
    <s v="New York City"/>
    <x v="15"/>
    <n v="10009"/>
    <s v="East"/>
    <s v="FUR-CH-10004983"/>
    <x v="0"/>
    <x v="1"/>
    <x v="1560"/>
    <n v="434.64600000000002"/>
    <n v="3"/>
    <x v="9"/>
    <n v="62.782199999999975"/>
  </r>
  <r>
    <n v="4649"/>
    <x v="2303"/>
    <x v="3"/>
    <x v="304"/>
    <d v="2014-05-20T00:00:00"/>
    <x v="1"/>
    <x v="10"/>
    <s v="Ken Black"/>
    <x v="1"/>
    <s v="United States"/>
    <s v="Seattle"/>
    <x v="4"/>
    <n v="98103"/>
    <s v="West"/>
    <s v="OFF-PA-10003228"/>
    <x v="1"/>
    <x v="10"/>
    <x v="1668"/>
    <n v="440.18999999999994"/>
    <n v="9"/>
    <x v="0"/>
    <n v="206.88929999999996"/>
  </r>
  <r>
    <n v="4650"/>
    <x v="2303"/>
    <x v="3"/>
    <x v="304"/>
    <d v="2014-05-20T00:00:00"/>
    <x v="1"/>
    <x v="10"/>
    <s v="Ken Black"/>
    <x v="1"/>
    <s v="United States"/>
    <s v="Seattle"/>
    <x v="4"/>
    <n v="98103"/>
    <s v="West"/>
    <s v="OFF-SU-10004498"/>
    <x v="1"/>
    <x v="14"/>
    <x v="500"/>
    <n v="64.400000000000006"/>
    <n v="5"/>
    <x v="0"/>
    <n v="1.9320000000000004"/>
  </r>
  <r>
    <n v="4651"/>
    <x v="2304"/>
    <x v="3"/>
    <x v="798"/>
    <d v="2014-04-13T00:00:00"/>
    <x v="1"/>
    <x v="571"/>
    <s v="Adrian Hane"/>
    <x v="2"/>
    <s v="United States"/>
    <s v="San Francisco"/>
    <x v="1"/>
    <n v="94110"/>
    <s v="West"/>
    <s v="OFF-PA-10001878"/>
    <x v="1"/>
    <x v="10"/>
    <x v="1161"/>
    <n v="244.54999999999998"/>
    <n v="5"/>
    <x v="0"/>
    <n v="114.93849999999998"/>
  </r>
  <r>
    <n v="4652"/>
    <x v="2304"/>
    <x v="3"/>
    <x v="798"/>
    <d v="2014-04-13T00:00:00"/>
    <x v="1"/>
    <x v="571"/>
    <s v="Adrian Hane"/>
    <x v="2"/>
    <s v="United States"/>
    <s v="San Francisco"/>
    <x v="1"/>
    <n v="94110"/>
    <s v="West"/>
    <s v="OFF-PA-10002923"/>
    <x v="1"/>
    <x v="10"/>
    <x v="1417"/>
    <n v="195.76"/>
    <n v="4"/>
    <x v="0"/>
    <n v="97.88"/>
  </r>
  <r>
    <n v="4653"/>
    <x v="2305"/>
    <x v="3"/>
    <x v="922"/>
    <d v="2014-02-24T00:00:00"/>
    <x v="1"/>
    <x v="689"/>
    <s v="Gary Hansen"/>
    <x v="2"/>
    <s v="United States"/>
    <s v="Perth Amboy"/>
    <x v="30"/>
    <n v="8861"/>
    <s v="East"/>
    <s v="OFF-PA-10001838"/>
    <x v="1"/>
    <x v="10"/>
    <x v="999"/>
    <n v="11.76"/>
    <n v="2"/>
    <x v="0"/>
    <n v="5.7623999999999995"/>
  </r>
  <r>
    <n v="4654"/>
    <x v="2305"/>
    <x v="3"/>
    <x v="922"/>
    <d v="2014-02-24T00:00:00"/>
    <x v="1"/>
    <x v="689"/>
    <s v="Gary Hansen"/>
    <x v="2"/>
    <s v="United States"/>
    <s v="Perth Amboy"/>
    <x v="30"/>
    <n v="8861"/>
    <s v="East"/>
    <s v="OFF-ST-10003123"/>
    <x v="1"/>
    <x v="4"/>
    <x v="1268"/>
    <n v="166.45"/>
    <n v="5"/>
    <x v="0"/>
    <n v="39.947999999999993"/>
  </r>
  <r>
    <n v="4655"/>
    <x v="2306"/>
    <x v="3"/>
    <x v="92"/>
    <d v="2014-06-27T00:00:00"/>
    <x v="0"/>
    <x v="409"/>
    <s v="Kean Thornton"/>
    <x v="0"/>
    <s v="United States"/>
    <s v="San Francisco"/>
    <x v="1"/>
    <n v="94110"/>
    <s v="West"/>
    <s v="OFF-FA-10001332"/>
    <x v="1"/>
    <x v="13"/>
    <x v="1561"/>
    <n v="2.88"/>
    <n v="1"/>
    <x v="0"/>
    <n v="1.3535999999999999"/>
  </r>
  <r>
    <n v="4656"/>
    <x v="2307"/>
    <x v="2"/>
    <x v="952"/>
    <d v="2011-05-10T00:00:00"/>
    <x v="1"/>
    <x v="542"/>
    <s v="Katharine Harms"/>
    <x v="1"/>
    <s v="United States"/>
    <s v="Freeport"/>
    <x v="10"/>
    <n v="61032"/>
    <s v="Central"/>
    <s v="OFF-ST-10003442"/>
    <x v="1"/>
    <x v="4"/>
    <x v="86"/>
    <n v="45.248000000000005"/>
    <n v="2"/>
    <x v="2"/>
    <n v="3.9591999999999992"/>
  </r>
  <r>
    <n v="4657"/>
    <x v="2308"/>
    <x v="1"/>
    <x v="910"/>
    <d v="2012-05-07T00:00:00"/>
    <x v="1"/>
    <x v="647"/>
    <s v="Stewart Visinsky"/>
    <x v="0"/>
    <s v="United States"/>
    <s v="Philadelphia"/>
    <x v="9"/>
    <n v="19140"/>
    <s v="East"/>
    <s v="OFF-AR-10001468"/>
    <x v="1"/>
    <x v="6"/>
    <x v="718"/>
    <n v="59.903999999999996"/>
    <n v="2"/>
    <x v="2"/>
    <n v="14.227200000000003"/>
  </r>
  <r>
    <n v="4658"/>
    <x v="2308"/>
    <x v="1"/>
    <x v="910"/>
    <d v="2012-05-07T00:00:00"/>
    <x v="1"/>
    <x v="647"/>
    <s v="Stewart Visinsky"/>
    <x v="0"/>
    <s v="United States"/>
    <s v="Philadelphia"/>
    <x v="9"/>
    <n v="19140"/>
    <s v="East"/>
    <s v="OFF-AP-10003266"/>
    <x v="1"/>
    <x v="9"/>
    <x v="661"/>
    <n v="23.696000000000002"/>
    <n v="2"/>
    <x v="2"/>
    <n v="6.5164"/>
  </r>
  <r>
    <n v="4659"/>
    <x v="2308"/>
    <x v="1"/>
    <x v="910"/>
    <d v="2012-05-07T00:00:00"/>
    <x v="1"/>
    <x v="647"/>
    <s v="Stewart Visinsky"/>
    <x v="0"/>
    <s v="United States"/>
    <s v="Philadelphia"/>
    <x v="9"/>
    <n v="19140"/>
    <s v="East"/>
    <s v="OFF-PA-10002230"/>
    <x v="1"/>
    <x v="10"/>
    <x v="384"/>
    <n v="7.9680000000000009"/>
    <n v="2"/>
    <x v="2"/>
    <n v="2.8884000000000007"/>
  </r>
  <r>
    <n v="4660"/>
    <x v="2308"/>
    <x v="1"/>
    <x v="910"/>
    <d v="2012-05-07T00:00:00"/>
    <x v="1"/>
    <x v="647"/>
    <s v="Stewart Visinsky"/>
    <x v="0"/>
    <s v="United States"/>
    <s v="Philadelphia"/>
    <x v="9"/>
    <n v="19140"/>
    <s v="East"/>
    <s v="OFF-AP-10003622"/>
    <x v="1"/>
    <x v="9"/>
    <x v="188"/>
    <n v="18.2"/>
    <n v="7"/>
    <x v="2"/>
    <n v="2.0474999999999994"/>
  </r>
  <r>
    <n v="4661"/>
    <x v="2308"/>
    <x v="1"/>
    <x v="910"/>
    <d v="2012-05-07T00:00:00"/>
    <x v="1"/>
    <x v="647"/>
    <s v="Stewart Visinsky"/>
    <x v="0"/>
    <s v="United States"/>
    <s v="Philadelphia"/>
    <x v="9"/>
    <n v="19140"/>
    <s v="East"/>
    <s v="TEC-AC-10001542"/>
    <x v="2"/>
    <x v="11"/>
    <x v="1669"/>
    <n v="27.552000000000003"/>
    <n v="3"/>
    <x v="2"/>
    <n v="-0.3444000000000047"/>
  </r>
  <r>
    <n v="4662"/>
    <x v="2308"/>
    <x v="1"/>
    <x v="910"/>
    <d v="2012-05-07T00:00:00"/>
    <x v="1"/>
    <x v="647"/>
    <s v="Stewart Visinsky"/>
    <x v="0"/>
    <s v="United States"/>
    <s v="Philadelphia"/>
    <x v="9"/>
    <n v="19140"/>
    <s v="East"/>
    <s v="FUR-CH-10002965"/>
    <x v="0"/>
    <x v="1"/>
    <x v="226"/>
    <n v="844.11599999999987"/>
    <n v="6"/>
    <x v="4"/>
    <n v="-36.176400000000001"/>
  </r>
  <r>
    <n v="4663"/>
    <x v="2308"/>
    <x v="1"/>
    <x v="910"/>
    <d v="2012-05-07T00:00:00"/>
    <x v="1"/>
    <x v="647"/>
    <s v="Stewart Visinsky"/>
    <x v="0"/>
    <s v="United States"/>
    <s v="Philadelphia"/>
    <x v="9"/>
    <n v="19140"/>
    <s v="East"/>
    <s v="OFF-ST-10000563"/>
    <x v="1"/>
    <x v="4"/>
    <x v="894"/>
    <n v="76.75200000000001"/>
    <n v="3"/>
    <x v="2"/>
    <n v="-9.5940000000000012"/>
  </r>
  <r>
    <n v="4664"/>
    <x v="2309"/>
    <x v="0"/>
    <x v="31"/>
    <d v="2013-09-23T00:00:00"/>
    <x v="1"/>
    <x v="138"/>
    <s v="Patrick O'Brill"/>
    <x v="0"/>
    <s v="United States"/>
    <s v="Jacksonville"/>
    <x v="2"/>
    <n v="32216"/>
    <s v="South"/>
    <s v="OFF-LA-10002787"/>
    <x v="1"/>
    <x v="2"/>
    <x v="542"/>
    <n v="3"/>
    <n v="1"/>
    <x v="2"/>
    <n v="1.0499999999999998"/>
  </r>
  <r>
    <n v="4665"/>
    <x v="2310"/>
    <x v="0"/>
    <x v="897"/>
    <d v="2013-09-27T00:00:00"/>
    <x v="1"/>
    <x v="549"/>
    <s v="Amy Cox"/>
    <x v="0"/>
    <s v="United States"/>
    <s v="Pembroke Pines"/>
    <x v="2"/>
    <n v="33024"/>
    <s v="South"/>
    <s v="OFF-BI-10004022"/>
    <x v="1"/>
    <x v="8"/>
    <x v="748"/>
    <n v="7.5060000000000002"/>
    <n v="9"/>
    <x v="6"/>
    <n v="-6.0047999999999977"/>
  </r>
  <r>
    <n v="4666"/>
    <x v="2310"/>
    <x v="0"/>
    <x v="897"/>
    <d v="2013-09-27T00:00:00"/>
    <x v="1"/>
    <x v="549"/>
    <s v="Amy Cox"/>
    <x v="0"/>
    <s v="United States"/>
    <s v="Pembroke Pines"/>
    <x v="2"/>
    <n v="33024"/>
    <s v="South"/>
    <s v="OFF-LA-10001158"/>
    <x v="1"/>
    <x v="2"/>
    <x v="319"/>
    <n v="16.559999999999999"/>
    <n v="2"/>
    <x v="2"/>
    <n v="5.7960000000000003"/>
  </r>
  <r>
    <n v="4667"/>
    <x v="2311"/>
    <x v="0"/>
    <x v="994"/>
    <d v="2013-01-17T00:00:00"/>
    <x v="1"/>
    <x v="10"/>
    <s v="Ken Black"/>
    <x v="1"/>
    <s v="United States"/>
    <s v="Seattle"/>
    <x v="4"/>
    <n v="98115"/>
    <s v="West"/>
    <s v="FUR-FU-10000076"/>
    <x v="0"/>
    <x v="5"/>
    <x v="875"/>
    <n v="79.92"/>
    <n v="4"/>
    <x v="0"/>
    <n v="34.365600000000008"/>
  </r>
  <r>
    <n v="4668"/>
    <x v="2311"/>
    <x v="0"/>
    <x v="994"/>
    <d v="2013-01-17T00:00:00"/>
    <x v="1"/>
    <x v="10"/>
    <s v="Ken Black"/>
    <x v="1"/>
    <s v="United States"/>
    <s v="Seattle"/>
    <x v="4"/>
    <n v="98115"/>
    <s v="West"/>
    <s v="TEC-AC-10002335"/>
    <x v="2"/>
    <x v="11"/>
    <x v="339"/>
    <n v="69.98"/>
    <n v="2"/>
    <x v="0"/>
    <n v="13.296199999999999"/>
  </r>
  <r>
    <n v="4669"/>
    <x v="2312"/>
    <x v="3"/>
    <x v="636"/>
    <d v="2014-05-12T00:00:00"/>
    <x v="1"/>
    <x v="587"/>
    <s v="Dorothy Badders"/>
    <x v="1"/>
    <s v="United States"/>
    <s v="Fort Worth"/>
    <x v="5"/>
    <n v="76106"/>
    <s v="Central"/>
    <s v="OFF-BI-10002827"/>
    <x v="1"/>
    <x v="8"/>
    <x v="549"/>
    <n v="11.059999999999999"/>
    <n v="10"/>
    <x v="3"/>
    <n v="-18.802"/>
  </r>
  <r>
    <n v="4670"/>
    <x v="2312"/>
    <x v="3"/>
    <x v="636"/>
    <d v="2014-05-12T00:00:00"/>
    <x v="1"/>
    <x v="587"/>
    <s v="Dorothy Badders"/>
    <x v="1"/>
    <s v="United States"/>
    <s v="Fort Worth"/>
    <x v="5"/>
    <n v="76106"/>
    <s v="Central"/>
    <s v="FUR-BO-10001601"/>
    <x v="0"/>
    <x v="0"/>
    <x v="414"/>
    <n v="623.46479999999997"/>
    <n v="7"/>
    <x v="8"/>
    <n v="-119.19180000000006"/>
  </r>
  <r>
    <n v="4671"/>
    <x v="2312"/>
    <x v="3"/>
    <x v="636"/>
    <d v="2014-05-12T00:00:00"/>
    <x v="1"/>
    <x v="587"/>
    <s v="Dorothy Badders"/>
    <x v="1"/>
    <s v="United States"/>
    <s v="Fort Worth"/>
    <x v="5"/>
    <n v="76106"/>
    <s v="Central"/>
    <s v="OFF-ST-10001932"/>
    <x v="1"/>
    <x v="4"/>
    <x v="1641"/>
    <n v="772.68000000000006"/>
    <n v="5"/>
    <x v="2"/>
    <n v="-57.950999999999993"/>
  </r>
  <r>
    <n v="4672"/>
    <x v="2313"/>
    <x v="0"/>
    <x v="995"/>
    <d v="2013-08-07T00:00:00"/>
    <x v="1"/>
    <x v="107"/>
    <s v="Ken Lonsdale"/>
    <x v="0"/>
    <s v="United States"/>
    <s v="Detroit"/>
    <x v="12"/>
    <n v="48205"/>
    <s v="Central"/>
    <s v="OFF-AP-10001005"/>
    <x v="1"/>
    <x v="9"/>
    <x v="1131"/>
    <n v="283.14000000000004"/>
    <n v="4"/>
    <x v="9"/>
    <n v="72.357999999999976"/>
  </r>
  <r>
    <n v="4673"/>
    <x v="2313"/>
    <x v="0"/>
    <x v="995"/>
    <d v="2013-08-07T00:00:00"/>
    <x v="1"/>
    <x v="107"/>
    <s v="Ken Lonsdale"/>
    <x v="0"/>
    <s v="United States"/>
    <s v="Detroit"/>
    <x v="12"/>
    <n v="48205"/>
    <s v="Central"/>
    <s v="TEC-PH-10004042"/>
    <x v="2"/>
    <x v="7"/>
    <x v="553"/>
    <n v="635.96"/>
    <n v="4"/>
    <x v="0"/>
    <n v="165.34960000000001"/>
  </r>
  <r>
    <n v="4674"/>
    <x v="2313"/>
    <x v="0"/>
    <x v="995"/>
    <d v="2013-08-07T00:00:00"/>
    <x v="1"/>
    <x v="107"/>
    <s v="Ken Lonsdale"/>
    <x v="0"/>
    <s v="United States"/>
    <s v="Detroit"/>
    <x v="12"/>
    <n v="48205"/>
    <s v="Central"/>
    <s v="TEC-PH-10001079"/>
    <x v="2"/>
    <x v="7"/>
    <x v="1246"/>
    <n v="118.99"/>
    <n v="1"/>
    <x v="0"/>
    <n v="33.3172"/>
  </r>
  <r>
    <n v="4675"/>
    <x v="2313"/>
    <x v="0"/>
    <x v="995"/>
    <d v="2013-08-07T00:00:00"/>
    <x v="1"/>
    <x v="107"/>
    <s v="Ken Lonsdale"/>
    <x v="0"/>
    <s v="United States"/>
    <s v="Detroit"/>
    <x v="12"/>
    <n v="48205"/>
    <s v="Central"/>
    <s v="FUR-FU-10002918"/>
    <x v="0"/>
    <x v="5"/>
    <x v="266"/>
    <n v="272.94"/>
    <n v="3"/>
    <x v="0"/>
    <n v="30.023400000000009"/>
  </r>
  <r>
    <n v="4676"/>
    <x v="2314"/>
    <x v="3"/>
    <x v="996"/>
    <d v="2014-03-30T00:00:00"/>
    <x v="0"/>
    <x v="8"/>
    <s v="Alejandro Grove"/>
    <x v="0"/>
    <s v="United States"/>
    <s v="Philadelphia"/>
    <x v="9"/>
    <n v="19120"/>
    <s v="East"/>
    <s v="FUR-FU-10003832"/>
    <x v="0"/>
    <x v="5"/>
    <x v="1420"/>
    <n v="15.008000000000003"/>
    <n v="2"/>
    <x v="2"/>
    <n v="1.5007999999999999"/>
  </r>
  <r>
    <n v="4677"/>
    <x v="2315"/>
    <x v="2"/>
    <x v="619"/>
    <d v="2011-03-19T00:00:00"/>
    <x v="1"/>
    <x v="639"/>
    <s v="Jason Fortune-"/>
    <x v="0"/>
    <s v="United States"/>
    <s v="Logan"/>
    <x v="7"/>
    <n v="84321"/>
    <s v="West"/>
    <s v="OFF-BI-10001617"/>
    <x v="1"/>
    <x v="8"/>
    <x v="1315"/>
    <n v="33.088000000000001"/>
    <n v="4"/>
    <x v="2"/>
    <n v="11.167199999999999"/>
  </r>
  <r>
    <n v="4678"/>
    <x v="2315"/>
    <x v="2"/>
    <x v="619"/>
    <d v="2011-03-19T00:00:00"/>
    <x v="1"/>
    <x v="639"/>
    <s v="Jason Fortune-"/>
    <x v="0"/>
    <s v="United States"/>
    <s v="Logan"/>
    <x v="7"/>
    <n v="84321"/>
    <s v="West"/>
    <s v="OFF-ST-10000736"/>
    <x v="1"/>
    <x v="4"/>
    <x v="455"/>
    <n v="80.98"/>
    <n v="1"/>
    <x v="0"/>
    <n v="3.2391999999999967"/>
  </r>
  <r>
    <n v="4679"/>
    <x v="2315"/>
    <x v="2"/>
    <x v="619"/>
    <d v="2011-03-19T00:00:00"/>
    <x v="1"/>
    <x v="639"/>
    <s v="Jason Fortune-"/>
    <x v="0"/>
    <s v="United States"/>
    <s v="Logan"/>
    <x v="7"/>
    <n v="84321"/>
    <s v="West"/>
    <s v="TEC-AC-10004877"/>
    <x v="2"/>
    <x v="11"/>
    <x v="1670"/>
    <n v="82.800000000000011"/>
    <n v="12"/>
    <x v="0"/>
    <n v="6.6239999999999952"/>
  </r>
  <r>
    <n v="4680"/>
    <x v="2315"/>
    <x v="2"/>
    <x v="619"/>
    <d v="2011-03-19T00:00:00"/>
    <x v="1"/>
    <x v="639"/>
    <s v="Jason Fortune-"/>
    <x v="0"/>
    <s v="United States"/>
    <s v="Logan"/>
    <x v="7"/>
    <n v="84321"/>
    <s v="West"/>
    <s v="OFF-ST-10003221"/>
    <x v="1"/>
    <x v="4"/>
    <x v="33"/>
    <n v="21.36"/>
    <n v="2"/>
    <x v="0"/>
    <n v="5.7672000000000008"/>
  </r>
  <r>
    <n v="4681"/>
    <x v="2315"/>
    <x v="2"/>
    <x v="619"/>
    <d v="2011-03-19T00:00:00"/>
    <x v="1"/>
    <x v="639"/>
    <s v="Jason Fortune-"/>
    <x v="0"/>
    <s v="United States"/>
    <s v="Logan"/>
    <x v="7"/>
    <n v="84321"/>
    <s v="West"/>
    <s v="OFF-BI-10003007"/>
    <x v="1"/>
    <x v="8"/>
    <x v="1542"/>
    <n v="62.048000000000002"/>
    <n v="2"/>
    <x v="2"/>
    <n v="20.165599999999998"/>
  </r>
  <r>
    <n v="4682"/>
    <x v="2316"/>
    <x v="0"/>
    <x v="216"/>
    <d v="2013-07-19T00:00:00"/>
    <x v="0"/>
    <x v="681"/>
    <s v="Richard Eichhorn"/>
    <x v="0"/>
    <s v="United States"/>
    <s v="Auburn"/>
    <x v="15"/>
    <n v="13021"/>
    <s v="East"/>
    <s v="OFF-FA-10000936"/>
    <x v="1"/>
    <x v="13"/>
    <x v="1298"/>
    <n v="29.61"/>
    <n v="9"/>
    <x v="0"/>
    <n v="13.324499999999999"/>
  </r>
  <r>
    <n v="4683"/>
    <x v="2317"/>
    <x v="0"/>
    <x v="49"/>
    <d v="2013-12-02T00:00:00"/>
    <x v="3"/>
    <x v="160"/>
    <s v="Mike Vittorini"/>
    <x v="0"/>
    <s v="United States"/>
    <s v="Raleigh"/>
    <x v="3"/>
    <n v="27604"/>
    <s v="South"/>
    <s v="TEC-PH-10003811"/>
    <x v="2"/>
    <x v="7"/>
    <x v="1187"/>
    <n v="863.928"/>
    <n v="9"/>
    <x v="2"/>
    <n v="86.392799999999994"/>
  </r>
  <r>
    <n v="4684"/>
    <x v="2318"/>
    <x v="0"/>
    <x v="48"/>
    <d v="2013-09-04T00:00:00"/>
    <x v="1"/>
    <x v="334"/>
    <s v="George Bell"/>
    <x v="1"/>
    <s v="United States"/>
    <s v="Philadelphia"/>
    <x v="9"/>
    <n v="19120"/>
    <s v="East"/>
    <s v="FUR-TA-10004152"/>
    <x v="0"/>
    <x v="3"/>
    <x v="1507"/>
    <n v="241.92"/>
    <n v="4"/>
    <x v="10"/>
    <n v="-56.448000000000008"/>
  </r>
  <r>
    <n v="4685"/>
    <x v="2318"/>
    <x v="0"/>
    <x v="48"/>
    <d v="2013-09-04T00:00:00"/>
    <x v="1"/>
    <x v="334"/>
    <s v="George Bell"/>
    <x v="1"/>
    <s v="United States"/>
    <s v="Philadelphia"/>
    <x v="9"/>
    <n v="19120"/>
    <s v="East"/>
    <s v="FUR-BO-10002853"/>
    <x v="0"/>
    <x v="0"/>
    <x v="1613"/>
    <n v="163.88"/>
    <n v="4"/>
    <x v="5"/>
    <n v="-81.94"/>
  </r>
  <r>
    <n v="4686"/>
    <x v="2318"/>
    <x v="0"/>
    <x v="48"/>
    <d v="2013-09-04T00:00:00"/>
    <x v="1"/>
    <x v="334"/>
    <s v="George Bell"/>
    <x v="1"/>
    <s v="United States"/>
    <s v="Philadelphia"/>
    <x v="9"/>
    <n v="19120"/>
    <s v="East"/>
    <s v="OFF-BI-10002071"/>
    <x v="1"/>
    <x v="8"/>
    <x v="692"/>
    <n v="3.4860000000000002"/>
    <n v="2"/>
    <x v="6"/>
    <n v="-2.7887999999999993"/>
  </r>
  <r>
    <n v="4687"/>
    <x v="2318"/>
    <x v="0"/>
    <x v="48"/>
    <d v="2013-09-04T00:00:00"/>
    <x v="1"/>
    <x v="334"/>
    <s v="George Bell"/>
    <x v="1"/>
    <s v="United States"/>
    <s v="Philadelphia"/>
    <x v="9"/>
    <n v="19120"/>
    <s v="East"/>
    <s v="OFF-FA-10000053"/>
    <x v="1"/>
    <x v="13"/>
    <x v="953"/>
    <n v="10.584"/>
    <n v="7"/>
    <x v="2"/>
    <n v="-2.3813999999999993"/>
  </r>
  <r>
    <n v="4688"/>
    <x v="2319"/>
    <x v="0"/>
    <x v="890"/>
    <d v="2013-07-01T00:00:00"/>
    <x v="1"/>
    <x v="332"/>
    <s v="Hunter Lopez"/>
    <x v="0"/>
    <s v="United States"/>
    <s v="Richmond"/>
    <x v="14"/>
    <n v="47374"/>
    <s v="Central"/>
    <s v="TEC-PH-10001305"/>
    <x v="2"/>
    <x v="7"/>
    <x v="1671"/>
    <n v="440.91"/>
    <n v="9"/>
    <x v="0"/>
    <n v="123.45480000000005"/>
  </r>
  <r>
    <n v="4689"/>
    <x v="2320"/>
    <x v="3"/>
    <x v="983"/>
    <d v="2014-04-04T00:00:00"/>
    <x v="1"/>
    <x v="669"/>
    <s v="Becky Pak"/>
    <x v="0"/>
    <s v="United States"/>
    <s v="Lancaster"/>
    <x v="9"/>
    <n v="17602"/>
    <s v="East"/>
    <s v="OFF-BI-10001525"/>
    <x v="1"/>
    <x v="8"/>
    <x v="31"/>
    <n v="5.7150000000000016"/>
    <n v="5"/>
    <x v="6"/>
    <n v="-4.7625000000000011"/>
  </r>
  <r>
    <n v="4690"/>
    <x v="2321"/>
    <x v="2"/>
    <x v="414"/>
    <d v="2011-12-22T00:00:00"/>
    <x v="2"/>
    <x v="564"/>
    <s v="Carol Triggs"/>
    <x v="0"/>
    <s v="United States"/>
    <s v="Tucson"/>
    <x v="16"/>
    <n v="85705"/>
    <s v="West"/>
    <s v="FUR-FU-10001876"/>
    <x v="0"/>
    <x v="5"/>
    <x v="1394"/>
    <n v="51.967999999999996"/>
    <n v="2"/>
    <x v="2"/>
    <n v="10.393599999999998"/>
  </r>
  <r>
    <n v="4691"/>
    <x v="2321"/>
    <x v="2"/>
    <x v="414"/>
    <d v="2011-12-22T00:00:00"/>
    <x v="2"/>
    <x v="564"/>
    <s v="Carol Triggs"/>
    <x v="0"/>
    <s v="United States"/>
    <s v="Tucson"/>
    <x v="16"/>
    <n v="85705"/>
    <s v="West"/>
    <s v="TEC-AC-10003628"/>
    <x v="2"/>
    <x v="11"/>
    <x v="244"/>
    <n v="71.975999999999999"/>
    <n v="3"/>
    <x v="2"/>
    <n v="21.592800000000011"/>
  </r>
  <r>
    <n v="4692"/>
    <x v="2321"/>
    <x v="2"/>
    <x v="414"/>
    <d v="2011-12-22T00:00:00"/>
    <x v="2"/>
    <x v="564"/>
    <s v="Carol Triggs"/>
    <x v="0"/>
    <s v="United States"/>
    <s v="Tucson"/>
    <x v="16"/>
    <n v="85705"/>
    <s v="West"/>
    <s v="FUR-CH-10004860"/>
    <x v="0"/>
    <x v="1"/>
    <x v="210"/>
    <n v="242.35200000000003"/>
    <n v="3"/>
    <x v="2"/>
    <n v="-42.411600000000035"/>
  </r>
  <r>
    <n v="4693"/>
    <x v="2321"/>
    <x v="2"/>
    <x v="414"/>
    <d v="2011-12-22T00:00:00"/>
    <x v="2"/>
    <x v="564"/>
    <s v="Carol Triggs"/>
    <x v="0"/>
    <s v="United States"/>
    <s v="Tucson"/>
    <x v="16"/>
    <n v="85705"/>
    <s v="West"/>
    <s v="OFF-PA-10000357"/>
    <x v="1"/>
    <x v="10"/>
    <x v="1219"/>
    <n v="221.92000000000002"/>
    <n v="5"/>
    <x v="2"/>
    <n v="77.671999999999983"/>
  </r>
  <r>
    <n v="4694"/>
    <x v="2321"/>
    <x v="2"/>
    <x v="414"/>
    <d v="2011-12-22T00:00:00"/>
    <x v="2"/>
    <x v="564"/>
    <s v="Carol Triggs"/>
    <x v="0"/>
    <s v="United States"/>
    <s v="Tucson"/>
    <x v="16"/>
    <n v="85705"/>
    <s v="West"/>
    <s v="OFF-PA-10003270"/>
    <x v="1"/>
    <x v="10"/>
    <x v="1415"/>
    <n v="8.4480000000000004"/>
    <n v="2"/>
    <x v="2"/>
    <n v="2.6399999999999997"/>
  </r>
  <r>
    <n v="4695"/>
    <x v="2322"/>
    <x v="1"/>
    <x v="997"/>
    <d v="2012-12-17T00:00:00"/>
    <x v="3"/>
    <x v="252"/>
    <s v="John Lee"/>
    <x v="0"/>
    <s v="United States"/>
    <s v="Detroit"/>
    <x v="12"/>
    <n v="48205"/>
    <s v="Central"/>
    <s v="OFF-BI-10000320"/>
    <x v="1"/>
    <x v="8"/>
    <x v="768"/>
    <n v="29.52"/>
    <n v="4"/>
    <x v="0"/>
    <n v="14.4648"/>
  </r>
  <r>
    <n v="4696"/>
    <x v="2322"/>
    <x v="1"/>
    <x v="997"/>
    <d v="2012-12-17T00:00:00"/>
    <x v="3"/>
    <x v="252"/>
    <s v="John Lee"/>
    <x v="0"/>
    <s v="United States"/>
    <s v="Detroit"/>
    <x v="12"/>
    <n v="48205"/>
    <s v="Central"/>
    <s v="FUR-CH-10003846"/>
    <x v="0"/>
    <x v="1"/>
    <x v="915"/>
    <n v="302.94"/>
    <n v="3"/>
    <x v="0"/>
    <n v="48.470400000000012"/>
  </r>
  <r>
    <n v="4697"/>
    <x v="2322"/>
    <x v="1"/>
    <x v="997"/>
    <d v="2012-12-17T00:00:00"/>
    <x v="3"/>
    <x v="252"/>
    <s v="John Lee"/>
    <x v="0"/>
    <s v="United States"/>
    <s v="Detroit"/>
    <x v="12"/>
    <n v="48205"/>
    <s v="Central"/>
    <s v="FUR-CH-10004875"/>
    <x v="0"/>
    <x v="1"/>
    <x v="1436"/>
    <n v="142.36000000000001"/>
    <n v="2"/>
    <x v="0"/>
    <n v="38.437200000000004"/>
  </r>
  <r>
    <n v="4698"/>
    <x v="2322"/>
    <x v="1"/>
    <x v="997"/>
    <d v="2012-12-17T00:00:00"/>
    <x v="3"/>
    <x v="252"/>
    <s v="John Lee"/>
    <x v="0"/>
    <s v="United States"/>
    <s v="Detroit"/>
    <x v="12"/>
    <n v="48205"/>
    <s v="Central"/>
    <s v="FUR-CH-10003817"/>
    <x v="0"/>
    <x v="1"/>
    <x v="162"/>
    <n v="546.66"/>
    <n v="9"/>
    <x v="0"/>
    <n v="136.66500000000002"/>
  </r>
  <r>
    <n v="4699"/>
    <x v="2322"/>
    <x v="1"/>
    <x v="997"/>
    <d v="2012-12-17T00:00:00"/>
    <x v="3"/>
    <x v="252"/>
    <s v="John Lee"/>
    <x v="0"/>
    <s v="United States"/>
    <s v="Detroit"/>
    <x v="12"/>
    <n v="48205"/>
    <s v="Central"/>
    <s v="FUR-FU-10002116"/>
    <x v="0"/>
    <x v="5"/>
    <x v="1431"/>
    <n v="212.13"/>
    <n v="3"/>
    <x v="0"/>
    <n v="14.849099999999979"/>
  </r>
  <r>
    <n v="4700"/>
    <x v="2323"/>
    <x v="3"/>
    <x v="943"/>
    <d v="2014-05-18T00:00:00"/>
    <x v="1"/>
    <x v="451"/>
    <s v="Julie Kriz"/>
    <x v="2"/>
    <s v="United States"/>
    <s v="Austin"/>
    <x v="5"/>
    <n v="78745"/>
    <s v="Central"/>
    <s v="OFF-AR-10003481"/>
    <x v="1"/>
    <x v="6"/>
    <x v="1591"/>
    <n v="5.2480000000000002"/>
    <n v="2"/>
    <x v="2"/>
    <n v="0.59039999999999915"/>
  </r>
  <r>
    <n v="4701"/>
    <x v="2323"/>
    <x v="3"/>
    <x v="943"/>
    <d v="2014-05-18T00:00:00"/>
    <x v="1"/>
    <x v="451"/>
    <s v="Julie Kriz"/>
    <x v="2"/>
    <s v="United States"/>
    <s v="Austin"/>
    <x v="5"/>
    <n v="78745"/>
    <s v="Central"/>
    <s v="OFF-ST-10004180"/>
    <x v="1"/>
    <x v="4"/>
    <x v="241"/>
    <n v="74.415999999999997"/>
    <n v="2"/>
    <x v="2"/>
    <n v="-14.883200000000002"/>
  </r>
  <r>
    <n v="4702"/>
    <x v="2323"/>
    <x v="3"/>
    <x v="943"/>
    <d v="2014-05-18T00:00:00"/>
    <x v="1"/>
    <x v="451"/>
    <s v="Julie Kriz"/>
    <x v="2"/>
    <s v="United States"/>
    <s v="Austin"/>
    <x v="5"/>
    <n v="78745"/>
    <s v="Central"/>
    <s v="OFF-PA-10003657"/>
    <x v="1"/>
    <x v="10"/>
    <x v="624"/>
    <n v="6.8480000000000008"/>
    <n v="2"/>
    <x v="2"/>
    <n v="2.1399999999999992"/>
  </r>
  <r>
    <n v="4703"/>
    <x v="2323"/>
    <x v="3"/>
    <x v="943"/>
    <d v="2014-05-18T00:00:00"/>
    <x v="1"/>
    <x v="451"/>
    <s v="Julie Kriz"/>
    <x v="2"/>
    <s v="United States"/>
    <s v="Austin"/>
    <x v="5"/>
    <n v="78745"/>
    <s v="Central"/>
    <s v="FUR-FU-10001967"/>
    <x v="0"/>
    <x v="5"/>
    <x v="293"/>
    <n v="7.9959999999999996"/>
    <n v="1"/>
    <x v="7"/>
    <n v="-6.9964999999999993"/>
  </r>
  <r>
    <n v="4704"/>
    <x v="2324"/>
    <x v="0"/>
    <x v="890"/>
    <d v="2013-06-29T00:00:00"/>
    <x v="1"/>
    <x v="704"/>
    <s v="Dave Hallsten"/>
    <x v="1"/>
    <s v="United States"/>
    <s v="Houston"/>
    <x v="5"/>
    <n v="77095"/>
    <s v="Central"/>
    <s v="OFF-AP-10002082"/>
    <x v="1"/>
    <x v="9"/>
    <x v="1092"/>
    <n v="8.711999999999998"/>
    <n v="2"/>
    <x v="3"/>
    <n v="-19.602000000000007"/>
  </r>
  <r>
    <n v="4705"/>
    <x v="2325"/>
    <x v="0"/>
    <x v="624"/>
    <d v="2013-05-19T00:00:00"/>
    <x v="2"/>
    <x v="151"/>
    <s v="Arthur Gainer"/>
    <x v="0"/>
    <s v="United States"/>
    <s v="Waterbury"/>
    <x v="29"/>
    <n v="6708"/>
    <s v="East"/>
    <s v="OFF-SU-10000381"/>
    <x v="1"/>
    <x v="14"/>
    <x v="654"/>
    <n v="65.17"/>
    <n v="7"/>
    <x v="0"/>
    <n v="18.899299999999997"/>
  </r>
  <r>
    <n v="4706"/>
    <x v="2325"/>
    <x v="0"/>
    <x v="624"/>
    <d v="2013-05-19T00:00:00"/>
    <x v="2"/>
    <x v="151"/>
    <s v="Arthur Gainer"/>
    <x v="0"/>
    <s v="United States"/>
    <s v="Waterbury"/>
    <x v="29"/>
    <n v="6708"/>
    <s v="East"/>
    <s v="OFF-LA-10002475"/>
    <x v="1"/>
    <x v="2"/>
    <x v="148"/>
    <n v="14.62"/>
    <n v="2"/>
    <x v="0"/>
    <n v="6.8713999999999995"/>
  </r>
  <r>
    <n v="4707"/>
    <x v="2325"/>
    <x v="0"/>
    <x v="624"/>
    <d v="2013-05-19T00:00:00"/>
    <x v="2"/>
    <x v="151"/>
    <s v="Arthur Gainer"/>
    <x v="0"/>
    <s v="United States"/>
    <s v="Waterbury"/>
    <x v="29"/>
    <n v="6708"/>
    <s v="East"/>
    <s v="FUR-FU-10003975"/>
    <x v="0"/>
    <x v="5"/>
    <x v="775"/>
    <n v="173.24"/>
    <n v="4"/>
    <x v="0"/>
    <n v="17.323999999999984"/>
  </r>
  <r>
    <n v="4708"/>
    <x v="2326"/>
    <x v="3"/>
    <x v="222"/>
    <d v="2014-07-01T00:00:00"/>
    <x v="2"/>
    <x v="576"/>
    <s v="William Brown"/>
    <x v="0"/>
    <s v="United States"/>
    <s v="Los Angeles"/>
    <x v="1"/>
    <n v="90049"/>
    <s v="West"/>
    <s v="OFF-BI-10003091"/>
    <x v="1"/>
    <x v="8"/>
    <x v="1165"/>
    <n v="895.92"/>
    <n v="5"/>
    <x v="2"/>
    <n v="302.37299999999993"/>
  </r>
  <r>
    <n v="4709"/>
    <x v="2326"/>
    <x v="3"/>
    <x v="222"/>
    <d v="2014-07-01T00:00:00"/>
    <x v="2"/>
    <x v="576"/>
    <s v="William Brown"/>
    <x v="0"/>
    <s v="United States"/>
    <s v="Los Angeles"/>
    <x v="1"/>
    <n v="90049"/>
    <s v="West"/>
    <s v="OFF-ST-10002974"/>
    <x v="1"/>
    <x v="4"/>
    <x v="123"/>
    <n v="130.71"/>
    <n v="3"/>
    <x v="0"/>
    <n v="39.212999999999994"/>
  </r>
  <r>
    <n v="4710"/>
    <x v="2326"/>
    <x v="3"/>
    <x v="222"/>
    <d v="2014-07-01T00:00:00"/>
    <x v="2"/>
    <x v="576"/>
    <s v="William Brown"/>
    <x v="0"/>
    <s v="United States"/>
    <s v="Los Angeles"/>
    <x v="1"/>
    <n v="90049"/>
    <s v="West"/>
    <s v="OFF-AR-10000255"/>
    <x v="1"/>
    <x v="6"/>
    <x v="799"/>
    <n v="11.68"/>
    <n v="2"/>
    <x v="0"/>
    <n v="3.0367999999999995"/>
  </r>
  <r>
    <n v="4711"/>
    <x v="2326"/>
    <x v="3"/>
    <x v="222"/>
    <d v="2014-07-01T00:00:00"/>
    <x v="2"/>
    <x v="576"/>
    <s v="William Brown"/>
    <x v="0"/>
    <s v="United States"/>
    <s v="Los Angeles"/>
    <x v="1"/>
    <n v="90049"/>
    <s v="West"/>
    <s v="TEC-AC-10001284"/>
    <x v="2"/>
    <x v="11"/>
    <x v="1172"/>
    <n v="62.31"/>
    <n v="3"/>
    <x v="0"/>
    <n v="22.4316"/>
  </r>
  <r>
    <n v="4712"/>
    <x v="2327"/>
    <x v="2"/>
    <x v="691"/>
    <d v="2011-03-31T00:00:00"/>
    <x v="3"/>
    <x v="123"/>
    <s v="Jas O'Carroll"/>
    <x v="0"/>
    <s v="United States"/>
    <s v="Philadelphia"/>
    <x v="9"/>
    <n v="19120"/>
    <s v="East"/>
    <s v="OFF-BI-10003529"/>
    <x v="1"/>
    <x v="8"/>
    <x v="788"/>
    <n v="0.85200000000000009"/>
    <n v="1"/>
    <x v="6"/>
    <n v="-0.59639999999999982"/>
  </r>
  <r>
    <n v="4713"/>
    <x v="2328"/>
    <x v="2"/>
    <x v="757"/>
    <d v="2011-12-21T00:00:00"/>
    <x v="1"/>
    <x v="719"/>
    <s v="Ed Jacobs"/>
    <x v="0"/>
    <s v="United States"/>
    <s v="Huntsville"/>
    <x v="5"/>
    <n v="77340"/>
    <s v="Central"/>
    <s v="OFF-PA-10000029"/>
    <x v="1"/>
    <x v="10"/>
    <x v="803"/>
    <n v="36.288000000000011"/>
    <n v="7"/>
    <x v="2"/>
    <n v="12.700800000000001"/>
  </r>
  <r>
    <n v="4714"/>
    <x v="2328"/>
    <x v="2"/>
    <x v="757"/>
    <d v="2011-12-21T00:00:00"/>
    <x v="1"/>
    <x v="719"/>
    <s v="Ed Jacobs"/>
    <x v="0"/>
    <s v="United States"/>
    <s v="Huntsville"/>
    <x v="5"/>
    <n v="77340"/>
    <s v="Central"/>
    <s v="FUR-FU-10002116"/>
    <x v="0"/>
    <x v="5"/>
    <x v="1431"/>
    <n v="56.567999999999998"/>
    <n v="2"/>
    <x v="7"/>
    <n v="-74.952600000000004"/>
  </r>
  <r>
    <n v="4715"/>
    <x v="2329"/>
    <x v="3"/>
    <x v="796"/>
    <d v="2014-05-21T00:00:00"/>
    <x v="2"/>
    <x v="455"/>
    <s v="Adrian Barton"/>
    <x v="0"/>
    <s v="United States"/>
    <s v="Portland"/>
    <x v="21"/>
    <n v="97206"/>
    <s v="West"/>
    <s v="TEC-PH-10002200"/>
    <x v="2"/>
    <x v="7"/>
    <x v="1471"/>
    <n v="344.70400000000001"/>
    <n v="2"/>
    <x v="2"/>
    <n v="38.779199999999989"/>
  </r>
  <r>
    <n v="4716"/>
    <x v="2330"/>
    <x v="1"/>
    <x v="793"/>
    <d v="2012-05-16T00:00:00"/>
    <x v="1"/>
    <x v="398"/>
    <s v="Larry Tron"/>
    <x v="0"/>
    <s v="United States"/>
    <s v="Louisville"/>
    <x v="22"/>
    <n v="80027"/>
    <s v="West"/>
    <s v="TEC-PH-10000441"/>
    <x v="2"/>
    <x v="7"/>
    <x v="1046"/>
    <n v="201.584"/>
    <n v="2"/>
    <x v="2"/>
    <n v="20.158400000000015"/>
  </r>
  <r>
    <n v="4717"/>
    <x v="2331"/>
    <x v="3"/>
    <x v="734"/>
    <d v="2014-12-08T00:00:00"/>
    <x v="0"/>
    <x v="475"/>
    <s v="Corinna Mitchell"/>
    <x v="2"/>
    <s v="United States"/>
    <s v="Seattle"/>
    <x v="4"/>
    <n v="98115"/>
    <s v="West"/>
    <s v="FUR-TA-10002958"/>
    <x v="0"/>
    <x v="3"/>
    <x v="956"/>
    <n v="521.96"/>
    <n v="2"/>
    <x v="0"/>
    <n v="88.733199999999954"/>
  </r>
  <r>
    <n v="4718"/>
    <x v="2332"/>
    <x v="1"/>
    <x v="295"/>
    <d v="2012-12-17T00:00:00"/>
    <x v="1"/>
    <x v="75"/>
    <s v="Eric Murdock"/>
    <x v="0"/>
    <s v="United States"/>
    <s v="Baltimore"/>
    <x v="39"/>
    <n v="21215"/>
    <s v="East"/>
    <s v="OFF-AR-10001662"/>
    <x v="1"/>
    <x v="6"/>
    <x v="443"/>
    <n v="8.2200000000000006"/>
    <n v="3"/>
    <x v="0"/>
    <n v="2.2194000000000007"/>
  </r>
  <r>
    <n v="4719"/>
    <x v="2333"/>
    <x v="1"/>
    <x v="998"/>
    <d v="2012-10-11T00:00:00"/>
    <x v="2"/>
    <x v="249"/>
    <s v="Denny Joy"/>
    <x v="1"/>
    <s v="United States"/>
    <s v="San Francisco"/>
    <x v="1"/>
    <n v="94109"/>
    <s v="West"/>
    <s v="OFF-PA-10004101"/>
    <x v="1"/>
    <x v="10"/>
    <x v="506"/>
    <n v="45.36"/>
    <n v="7"/>
    <x v="0"/>
    <n v="21.772800000000004"/>
  </r>
  <r>
    <n v="4720"/>
    <x v="2334"/>
    <x v="1"/>
    <x v="24"/>
    <d v="2012-04-20T00:00:00"/>
    <x v="0"/>
    <x v="368"/>
    <s v="Deanra Eno"/>
    <x v="2"/>
    <s v="United States"/>
    <s v="Los Angeles"/>
    <x v="1"/>
    <n v="90004"/>
    <s v="West"/>
    <s v="OFF-ST-10002756"/>
    <x v="1"/>
    <x v="4"/>
    <x v="270"/>
    <n v="947.17000000000007"/>
    <n v="7"/>
    <x v="0"/>
    <n v="9.4717000000000837"/>
  </r>
  <r>
    <n v="4721"/>
    <x v="2334"/>
    <x v="1"/>
    <x v="24"/>
    <d v="2012-04-20T00:00:00"/>
    <x v="0"/>
    <x v="368"/>
    <s v="Deanra Eno"/>
    <x v="2"/>
    <s v="United States"/>
    <s v="Los Angeles"/>
    <x v="1"/>
    <n v="90004"/>
    <s v="West"/>
    <s v="OFF-PA-10000483"/>
    <x v="1"/>
    <x v="10"/>
    <x v="1672"/>
    <n v="61.96"/>
    <n v="2"/>
    <x v="0"/>
    <n v="27.881999999999998"/>
  </r>
  <r>
    <n v="4722"/>
    <x v="2335"/>
    <x v="2"/>
    <x v="159"/>
    <d v="2011-06-11T00:00:00"/>
    <x v="0"/>
    <x v="749"/>
    <s v="Nick Radford"/>
    <x v="0"/>
    <s v="United States"/>
    <s v="Aurora"/>
    <x v="10"/>
    <n v="60505"/>
    <s v="Central"/>
    <s v="FUR-TA-10002041"/>
    <x v="0"/>
    <x v="3"/>
    <x v="358"/>
    <n v="268.935"/>
    <n v="3"/>
    <x v="5"/>
    <n v="-209.76929999999999"/>
  </r>
  <r>
    <n v="4723"/>
    <x v="2336"/>
    <x v="3"/>
    <x v="853"/>
    <d v="2014-09-08T00:00:00"/>
    <x v="1"/>
    <x v="278"/>
    <s v="Christine Kargatis"/>
    <x v="2"/>
    <s v="United States"/>
    <s v="Seattle"/>
    <x v="4"/>
    <n v="98103"/>
    <s v="West"/>
    <s v="OFF-AR-10001166"/>
    <x v="1"/>
    <x v="6"/>
    <x v="33"/>
    <n v="7.58"/>
    <n v="1"/>
    <x v="0"/>
    <n v="2.9561999999999999"/>
  </r>
  <r>
    <n v="4724"/>
    <x v="2337"/>
    <x v="0"/>
    <x v="730"/>
    <d v="2013-05-23T00:00:00"/>
    <x v="3"/>
    <x v="223"/>
    <s v="Jeremy Farry"/>
    <x v="0"/>
    <s v="United States"/>
    <s v="Athens"/>
    <x v="32"/>
    <n v="30605"/>
    <s v="South"/>
    <s v="OFF-LA-10004345"/>
    <x v="1"/>
    <x v="2"/>
    <x v="517"/>
    <n v="14.73"/>
    <n v="3"/>
    <x v="0"/>
    <n v="7.2176999999999998"/>
  </r>
  <r>
    <n v="4725"/>
    <x v="2338"/>
    <x v="0"/>
    <x v="583"/>
    <d v="2013-11-16T00:00:00"/>
    <x v="1"/>
    <x v="697"/>
    <s v="Laurel Beltran"/>
    <x v="2"/>
    <s v="United States"/>
    <s v="Apopka"/>
    <x v="2"/>
    <n v="32712"/>
    <s v="South"/>
    <s v="OFF-BI-10002852"/>
    <x v="1"/>
    <x v="8"/>
    <x v="91"/>
    <n v="9.8880000000000017"/>
    <n v="2"/>
    <x v="6"/>
    <n v="-6.921599999999998"/>
  </r>
  <r>
    <n v="4726"/>
    <x v="2338"/>
    <x v="0"/>
    <x v="583"/>
    <d v="2013-11-16T00:00:00"/>
    <x v="1"/>
    <x v="697"/>
    <s v="Laurel Beltran"/>
    <x v="2"/>
    <s v="United States"/>
    <s v="Apopka"/>
    <x v="2"/>
    <n v="32712"/>
    <s v="South"/>
    <s v="OFF-AP-10001058"/>
    <x v="1"/>
    <x v="9"/>
    <x v="137"/>
    <n v="671.5440000000001"/>
    <n v="3"/>
    <x v="2"/>
    <n v="50.36579999999995"/>
  </r>
  <r>
    <n v="4727"/>
    <x v="2339"/>
    <x v="2"/>
    <x v="641"/>
    <d v="2011-11-29T00:00:00"/>
    <x v="0"/>
    <x v="486"/>
    <s v="Mike Pelletier"/>
    <x v="2"/>
    <s v="United States"/>
    <s v="New York City"/>
    <x v="15"/>
    <n v="10009"/>
    <s v="East"/>
    <s v="OFF-ST-10003470"/>
    <x v="1"/>
    <x v="4"/>
    <x v="1339"/>
    <n v="1117.92"/>
    <n v="4"/>
    <x v="0"/>
    <n v="55.895999999999958"/>
  </r>
  <r>
    <n v="4728"/>
    <x v="2339"/>
    <x v="2"/>
    <x v="641"/>
    <d v="2011-11-29T00:00:00"/>
    <x v="0"/>
    <x v="486"/>
    <s v="Mike Pelletier"/>
    <x v="2"/>
    <s v="United States"/>
    <s v="New York City"/>
    <x v="15"/>
    <n v="10009"/>
    <s v="East"/>
    <s v="FUR-BO-10003159"/>
    <x v="0"/>
    <x v="0"/>
    <x v="1100"/>
    <n v="275.952"/>
    <n v="3"/>
    <x v="2"/>
    <n v="-37.943400000000025"/>
  </r>
  <r>
    <n v="4729"/>
    <x v="2340"/>
    <x v="2"/>
    <x v="845"/>
    <d v="2011-11-12T00:00:00"/>
    <x v="1"/>
    <x v="23"/>
    <s v="Lena Hernandez"/>
    <x v="0"/>
    <s v="United States"/>
    <s v="San Francisco"/>
    <x v="1"/>
    <n v="94110"/>
    <s v="West"/>
    <s v="OFF-BI-10003684"/>
    <x v="1"/>
    <x v="8"/>
    <x v="707"/>
    <n v="123.14399999999999"/>
    <n v="7"/>
    <x v="2"/>
    <n v="46.178999999999988"/>
  </r>
  <r>
    <n v="4730"/>
    <x v="2341"/>
    <x v="0"/>
    <x v="427"/>
    <d v="2013-07-24T00:00:00"/>
    <x v="0"/>
    <x v="603"/>
    <s v="Susan Vittorini"/>
    <x v="0"/>
    <s v="United States"/>
    <s v="Dallas"/>
    <x v="5"/>
    <n v="75217"/>
    <s v="Central"/>
    <s v="TEC-AC-10000487"/>
    <x v="2"/>
    <x v="11"/>
    <x v="1673"/>
    <n v="15.576000000000001"/>
    <n v="3"/>
    <x v="2"/>
    <n v="3.3098999999999998"/>
  </r>
  <r>
    <n v="4731"/>
    <x v="2342"/>
    <x v="1"/>
    <x v="368"/>
    <d v="2012-03-31T00:00:00"/>
    <x v="0"/>
    <x v="579"/>
    <s v="Richard Bierner"/>
    <x v="0"/>
    <s v="United States"/>
    <s v="San Diego"/>
    <x v="1"/>
    <n v="92105"/>
    <s v="West"/>
    <s v="OFF-PA-10001736"/>
    <x v="1"/>
    <x v="10"/>
    <x v="129"/>
    <n v="212.64"/>
    <n v="6"/>
    <x v="0"/>
    <n v="99.940799999999982"/>
  </r>
  <r>
    <n v="4732"/>
    <x v="2342"/>
    <x v="1"/>
    <x v="368"/>
    <d v="2012-03-31T00:00:00"/>
    <x v="0"/>
    <x v="579"/>
    <s v="Richard Bierner"/>
    <x v="0"/>
    <s v="United States"/>
    <s v="San Diego"/>
    <x v="1"/>
    <n v="92105"/>
    <s v="West"/>
    <s v="OFF-PA-10001609"/>
    <x v="1"/>
    <x v="10"/>
    <x v="1107"/>
    <n v="9.870000000000001"/>
    <n v="3"/>
    <x v="0"/>
    <n v="4.5401999999999996"/>
  </r>
  <r>
    <n v="4733"/>
    <x v="2342"/>
    <x v="1"/>
    <x v="368"/>
    <d v="2012-03-31T00:00:00"/>
    <x v="0"/>
    <x v="579"/>
    <s v="Richard Bierner"/>
    <x v="0"/>
    <s v="United States"/>
    <s v="San Diego"/>
    <x v="1"/>
    <n v="92105"/>
    <s v="West"/>
    <s v="TEC-AC-10003116"/>
    <x v="2"/>
    <x v="11"/>
    <x v="920"/>
    <n v="53.25"/>
    <n v="3"/>
    <x v="0"/>
    <n v="20.767499999999998"/>
  </r>
  <r>
    <n v="4734"/>
    <x v="2342"/>
    <x v="1"/>
    <x v="368"/>
    <d v="2012-03-31T00:00:00"/>
    <x v="0"/>
    <x v="579"/>
    <s v="Richard Bierner"/>
    <x v="0"/>
    <s v="United States"/>
    <s v="San Diego"/>
    <x v="1"/>
    <n v="92105"/>
    <s v="West"/>
    <s v="FUR-FU-10004586"/>
    <x v="0"/>
    <x v="5"/>
    <x v="1473"/>
    <n v="19.919999999999998"/>
    <n v="3"/>
    <x v="0"/>
    <n v="9.5615999999999985"/>
  </r>
  <r>
    <n v="4735"/>
    <x v="2343"/>
    <x v="0"/>
    <x v="281"/>
    <d v="2013-04-13T00:00:00"/>
    <x v="1"/>
    <x v="114"/>
    <s v="Dorris liebe"/>
    <x v="1"/>
    <s v="United States"/>
    <s v="New York City"/>
    <x v="15"/>
    <n v="10035"/>
    <s v="East"/>
    <s v="FUR-CH-10000454"/>
    <x v="0"/>
    <x v="1"/>
    <x v="1"/>
    <n v="658.74599999999998"/>
    <n v="3"/>
    <x v="9"/>
    <n v="146.38799999999998"/>
  </r>
  <r>
    <n v="4736"/>
    <x v="2344"/>
    <x v="1"/>
    <x v="385"/>
    <d v="2012-06-19T00:00:00"/>
    <x v="1"/>
    <x v="390"/>
    <s v="Penelope Sewall"/>
    <x v="2"/>
    <s v="United States"/>
    <s v="Lewiston"/>
    <x v="43"/>
    <n v="4240"/>
    <s v="East"/>
    <s v="OFF-BI-10004970"/>
    <x v="1"/>
    <x v="8"/>
    <x v="908"/>
    <n v="8.26"/>
    <n v="2"/>
    <x v="0"/>
    <n v="3.8822000000000001"/>
  </r>
  <r>
    <n v="4737"/>
    <x v="2344"/>
    <x v="1"/>
    <x v="385"/>
    <d v="2012-06-19T00:00:00"/>
    <x v="1"/>
    <x v="390"/>
    <s v="Penelope Sewall"/>
    <x v="2"/>
    <s v="United States"/>
    <s v="Lewiston"/>
    <x v="43"/>
    <n v="4240"/>
    <s v="East"/>
    <s v="OFF-BI-10002824"/>
    <x v="1"/>
    <x v="8"/>
    <x v="523"/>
    <n v="29.84"/>
    <n v="2"/>
    <x v="0"/>
    <n v="13.427999999999997"/>
  </r>
  <r>
    <n v="4738"/>
    <x v="2344"/>
    <x v="1"/>
    <x v="385"/>
    <d v="2012-06-19T00:00:00"/>
    <x v="1"/>
    <x v="390"/>
    <s v="Penelope Sewall"/>
    <x v="2"/>
    <s v="United States"/>
    <s v="Lewiston"/>
    <x v="43"/>
    <n v="4240"/>
    <s v="East"/>
    <s v="TEC-AC-10003657"/>
    <x v="2"/>
    <x v="11"/>
    <x v="151"/>
    <n v="67.98"/>
    <n v="2"/>
    <x v="0"/>
    <n v="14.955599999999997"/>
  </r>
  <r>
    <n v="4739"/>
    <x v="2345"/>
    <x v="1"/>
    <x v="954"/>
    <d v="2012-02-24T00:00:00"/>
    <x v="1"/>
    <x v="150"/>
    <s v="Guy Thornton"/>
    <x v="0"/>
    <s v="United States"/>
    <s v="Long Beach"/>
    <x v="1"/>
    <n v="90805"/>
    <s v="West"/>
    <s v="OFF-LA-10003510"/>
    <x v="1"/>
    <x v="2"/>
    <x v="575"/>
    <n v="61.06"/>
    <n v="2"/>
    <x v="0"/>
    <n v="28.087600000000002"/>
  </r>
  <r>
    <n v="4740"/>
    <x v="2345"/>
    <x v="1"/>
    <x v="954"/>
    <d v="2012-02-24T00:00:00"/>
    <x v="1"/>
    <x v="150"/>
    <s v="Guy Thornton"/>
    <x v="0"/>
    <s v="United States"/>
    <s v="Long Beach"/>
    <x v="1"/>
    <n v="90805"/>
    <s v="West"/>
    <s v="FUR-TA-10001676"/>
    <x v="0"/>
    <x v="3"/>
    <x v="957"/>
    <n v="35.544000000000004"/>
    <n v="1"/>
    <x v="2"/>
    <n v="-0.88860000000000205"/>
  </r>
  <r>
    <n v="4741"/>
    <x v="2346"/>
    <x v="3"/>
    <x v="105"/>
    <d v="2014-11-17T00:00:00"/>
    <x v="1"/>
    <x v="394"/>
    <s v="Christine Sundaresam"/>
    <x v="0"/>
    <s v="United States"/>
    <s v="Seattle"/>
    <x v="4"/>
    <n v="98115"/>
    <s v="West"/>
    <s v="OFF-LA-10004853"/>
    <x v="1"/>
    <x v="2"/>
    <x v="683"/>
    <n v="9.9600000000000009"/>
    <n v="2"/>
    <x v="0"/>
    <n v="4.5815999999999999"/>
  </r>
  <r>
    <n v="4742"/>
    <x v="2346"/>
    <x v="3"/>
    <x v="105"/>
    <d v="2014-11-17T00:00:00"/>
    <x v="1"/>
    <x v="394"/>
    <s v="Christine Sundaresam"/>
    <x v="0"/>
    <s v="United States"/>
    <s v="Seattle"/>
    <x v="4"/>
    <n v="98115"/>
    <s v="West"/>
    <s v="OFF-AR-10000315"/>
    <x v="1"/>
    <x v="6"/>
    <x v="1297"/>
    <n v="9.2099999999999991"/>
    <n v="3"/>
    <x v="0"/>
    <n v="2.3025000000000002"/>
  </r>
  <r>
    <n v="4743"/>
    <x v="2346"/>
    <x v="3"/>
    <x v="105"/>
    <d v="2014-11-17T00:00:00"/>
    <x v="1"/>
    <x v="394"/>
    <s v="Christine Sundaresam"/>
    <x v="0"/>
    <s v="United States"/>
    <s v="Seattle"/>
    <x v="4"/>
    <n v="98115"/>
    <s v="West"/>
    <s v="OFF-SU-10000381"/>
    <x v="1"/>
    <x v="14"/>
    <x v="654"/>
    <n v="27.93"/>
    <n v="3"/>
    <x v="0"/>
    <n v="8.0996999999999986"/>
  </r>
  <r>
    <n v="4744"/>
    <x v="2347"/>
    <x v="3"/>
    <x v="916"/>
    <d v="2014-03-06T00:00:00"/>
    <x v="3"/>
    <x v="148"/>
    <s v="Julia Dunbar"/>
    <x v="0"/>
    <s v="United States"/>
    <s v="Rochester"/>
    <x v="11"/>
    <n v="55901"/>
    <s v="Central"/>
    <s v="OFF-FA-10002763"/>
    <x v="1"/>
    <x v="13"/>
    <x v="1411"/>
    <n v="7.9"/>
    <n v="2"/>
    <x v="0"/>
    <n v="2.5279999999999996"/>
  </r>
  <r>
    <n v="4745"/>
    <x v="2347"/>
    <x v="3"/>
    <x v="916"/>
    <d v="2014-03-06T00:00:00"/>
    <x v="3"/>
    <x v="148"/>
    <s v="Julia Dunbar"/>
    <x v="0"/>
    <s v="United States"/>
    <s v="Rochester"/>
    <x v="11"/>
    <n v="55901"/>
    <s v="Central"/>
    <s v="OFF-ST-10000877"/>
    <x v="1"/>
    <x v="4"/>
    <x v="1104"/>
    <n v="221.16"/>
    <n v="4"/>
    <x v="0"/>
    <n v="57.501599999999996"/>
  </r>
  <r>
    <n v="4746"/>
    <x v="2347"/>
    <x v="3"/>
    <x v="916"/>
    <d v="2014-03-06T00:00:00"/>
    <x v="3"/>
    <x v="148"/>
    <s v="Julia Dunbar"/>
    <x v="0"/>
    <s v="United States"/>
    <s v="Rochester"/>
    <x v="11"/>
    <n v="55901"/>
    <s v="Central"/>
    <s v="OFF-BI-10001071"/>
    <x v="1"/>
    <x v="8"/>
    <x v="663"/>
    <n v="127.96"/>
    <n v="2"/>
    <x v="0"/>
    <n v="62.700400000000002"/>
  </r>
  <r>
    <n v="4747"/>
    <x v="2347"/>
    <x v="3"/>
    <x v="916"/>
    <d v="2014-03-06T00:00:00"/>
    <x v="3"/>
    <x v="148"/>
    <s v="Julia Dunbar"/>
    <x v="0"/>
    <s v="United States"/>
    <s v="Rochester"/>
    <x v="11"/>
    <n v="55901"/>
    <s v="Central"/>
    <s v="OFF-BI-10001097"/>
    <x v="1"/>
    <x v="8"/>
    <x v="789"/>
    <n v="18.690000000000001"/>
    <n v="3"/>
    <x v="0"/>
    <n v="9.158100000000001"/>
  </r>
  <r>
    <n v="4748"/>
    <x v="2348"/>
    <x v="0"/>
    <x v="840"/>
    <d v="2013-03-04T00:00:00"/>
    <x v="3"/>
    <x v="378"/>
    <s v="Theresa Swint"/>
    <x v="1"/>
    <s v="United States"/>
    <s v="San Francisco"/>
    <x v="1"/>
    <n v="94110"/>
    <s v="West"/>
    <s v="OFF-SU-10004782"/>
    <x v="1"/>
    <x v="14"/>
    <x v="1548"/>
    <n v="25.349999999999998"/>
    <n v="3"/>
    <x v="0"/>
    <n v="7.6049999999999978"/>
  </r>
  <r>
    <n v="4749"/>
    <x v="2348"/>
    <x v="0"/>
    <x v="840"/>
    <d v="2013-03-04T00:00:00"/>
    <x v="3"/>
    <x v="378"/>
    <s v="Theresa Swint"/>
    <x v="1"/>
    <s v="United States"/>
    <s v="San Francisco"/>
    <x v="1"/>
    <n v="94110"/>
    <s v="West"/>
    <s v="FUR-FU-10000672"/>
    <x v="0"/>
    <x v="5"/>
    <x v="1508"/>
    <n v="35.28"/>
    <n v="3"/>
    <x v="0"/>
    <n v="11.995199999999997"/>
  </r>
  <r>
    <n v="4750"/>
    <x v="2349"/>
    <x v="0"/>
    <x v="435"/>
    <d v="2013-12-26T00:00:00"/>
    <x v="2"/>
    <x v="296"/>
    <s v="Benjamin Venier"/>
    <x v="1"/>
    <s v="United States"/>
    <s v="Seattle"/>
    <x v="4"/>
    <n v="98103"/>
    <s v="West"/>
    <s v="OFF-PA-10002986"/>
    <x v="1"/>
    <x v="10"/>
    <x v="477"/>
    <n v="33.4"/>
    <n v="5"/>
    <x v="0"/>
    <n v="16.032"/>
  </r>
  <r>
    <n v="4751"/>
    <x v="2350"/>
    <x v="0"/>
    <x v="877"/>
    <d v="2013-10-10T00:00:00"/>
    <x v="2"/>
    <x v="393"/>
    <s v="Dionis Lloyd"/>
    <x v="1"/>
    <s v="United States"/>
    <s v="Spokane"/>
    <x v="4"/>
    <n v="99207"/>
    <s v="West"/>
    <s v="TEC-MA-10001972"/>
    <x v="2"/>
    <x v="15"/>
    <x v="1469"/>
    <n v="837.59999999999991"/>
    <n v="3"/>
    <x v="2"/>
    <n v="62.82000000000005"/>
  </r>
  <r>
    <n v="4752"/>
    <x v="2351"/>
    <x v="0"/>
    <x v="10"/>
    <d v="2013-12-14T00:00:00"/>
    <x v="1"/>
    <x v="12"/>
    <s v="Emily Burns"/>
    <x v="0"/>
    <s v="United States"/>
    <s v="Franklin"/>
    <x v="18"/>
    <n v="37064"/>
    <s v="South"/>
    <s v="TEC-PH-10000169"/>
    <x v="2"/>
    <x v="7"/>
    <x v="1029"/>
    <n v="40.68"/>
    <n v="3"/>
    <x v="2"/>
    <n v="-9.153000000000004"/>
  </r>
  <r>
    <n v="4753"/>
    <x v="2352"/>
    <x v="3"/>
    <x v="225"/>
    <d v="2014-11-25T00:00:00"/>
    <x v="1"/>
    <x v="301"/>
    <s v="Erica Smith"/>
    <x v="0"/>
    <s v="United States"/>
    <s v="Jackson"/>
    <x v="18"/>
    <n v="38301"/>
    <s v="South"/>
    <s v="FUR-CH-10001482"/>
    <x v="0"/>
    <x v="1"/>
    <x v="536"/>
    <n v="209.56799999999998"/>
    <n v="2"/>
    <x v="2"/>
    <n v="-23.576400000000007"/>
  </r>
  <r>
    <n v="4754"/>
    <x v="2353"/>
    <x v="1"/>
    <x v="295"/>
    <d v="2012-12-16T00:00:00"/>
    <x v="1"/>
    <x v="102"/>
    <s v="Joni Blumstein"/>
    <x v="0"/>
    <s v="United States"/>
    <s v="Austin"/>
    <x v="5"/>
    <n v="78745"/>
    <s v="Central"/>
    <s v="TEC-AC-10002018"/>
    <x v="2"/>
    <x v="11"/>
    <x v="1674"/>
    <n v="22.368000000000002"/>
    <n v="4"/>
    <x v="2"/>
    <n v="6.4308000000000014"/>
  </r>
  <r>
    <n v="4755"/>
    <x v="2354"/>
    <x v="3"/>
    <x v="447"/>
    <d v="2014-02-09T00:00:00"/>
    <x v="1"/>
    <x v="618"/>
    <s v="Shahid Collister"/>
    <x v="0"/>
    <s v="United States"/>
    <s v="Pembroke Pines"/>
    <x v="2"/>
    <n v="33024"/>
    <s v="South"/>
    <s v="OFF-BI-10000301"/>
    <x v="1"/>
    <x v="8"/>
    <x v="619"/>
    <n v="3.8820000000000006"/>
    <n v="2"/>
    <x v="6"/>
    <n v="-2.5880000000000001"/>
  </r>
  <r>
    <n v="4756"/>
    <x v="2354"/>
    <x v="3"/>
    <x v="447"/>
    <d v="2014-02-09T00:00:00"/>
    <x v="1"/>
    <x v="618"/>
    <s v="Shahid Collister"/>
    <x v="0"/>
    <s v="United States"/>
    <s v="Pembroke Pines"/>
    <x v="2"/>
    <n v="33024"/>
    <s v="South"/>
    <s v="OFF-PA-10004381"/>
    <x v="1"/>
    <x v="10"/>
    <x v="1675"/>
    <n v="115.29600000000001"/>
    <n v="3"/>
    <x v="2"/>
    <n v="40.353599999999986"/>
  </r>
  <r>
    <n v="4757"/>
    <x v="2355"/>
    <x v="3"/>
    <x v="296"/>
    <d v="2014-09-26T00:00:00"/>
    <x v="1"/>
    <x v="12"/>
    <s v="Emily Burns"/>
    <x v="0"/>
    <s v="United States"/>
    <s v="Philadelphia"/>
    <x v="9"/>
    <n v="19143"/>
    <s v="East"/>
    <s v="OFF-BI-10004141"/>
    <x v="1"/>
    <x v="8"/>
    <x v="1287"/>
    <n v="1.9080000000000004"/>
    <n v="2"/>
    <x v="6"/>
    <n v="-1.5264000000000002"/>
  </r>
  <r>
    <n v="4758"/>
    <x v="2356"/>
    <x v="3"/>
    <x v="504"/>
    <d v="2014-05-06T00:00:00"/>
    <x v="1"/>
    <x v="679"/>
    <s v="Tony Chapman"/>
    <x v="2"/>
    <s v="United States"/>
    <s v="Danville"/>
    <x v="10"/>
    <n v="61832"/>
    <s v="Central"/>
    <s v="OFF-BI-10001575"/>
    <x v="1"/>
    <x v="8"/>
    <x v="577"/>
    <n v="43.371999999999993"/>
    <n v="7"/>
    <x v="3"/>
    <n v="-69.395200000000031"/>
  </r>
  <r>
    <n v="4759"/>
    <x v="2357"/>
    <x v="2"/>
    <x v="935"/>
    <d v="2011-11-07T00:00:00"/>
    <x v="1"/>
    <x v="611"/>
    <s v="Speros Goranitis"/>
    <x v="0"/>
    <s v="United States"/>
    <s v="New York City"/>
    <x v="15"/>
    <n v="10009"/>
    <s v="East"/>
    <s v="TEC-PH-10000984"/>
    <x v="2"/>
    <x v="7"/>
    <x v="465"/>
    <n v="783.96"/>
    <n v="4"/>
    <x v="0"/>
    <n v="219.50880000000006"/>
  </r>
  <r>
    <n v="4760"/>
    <x v="2357"/>
    <x v="2"/>
    <x v="935"/>
    <d v="2011-11-07T00:00:00"/>
    <x v="1"/>
    <x v="611"/>
    <s v="Speros Goranitis"/>
    <x v="0"/>
    <s v="United States"/>
    <s v="New York City"/>
    <x v="15"/>
    <n v="10009"/>
    <s v="East"/>
    <s v="OFF-BI-10000666"/>
    <x v="1"/>
    <x v="8"/>
    <x v="980"/>
    <n v="48.896000000000001"/>
    <n v="2"/>
    <x v="2"/>
    <n v="18.335999999999999"/>
  </r>
  <r>
    <n v="4761"/>
    <x v="2357"/>
    <x v="2"/>
    <x v="935"/>
    <d v="2011-11-07T00:00:00"/>
    <x v="1"/>
    <x v="611"/>
    <s v="Speros Goranitis"/>
    <x v="0"/>
    <s v="United States"/>
    <s v="New York City"/>
    <x v="15"/>
    <n v="10009"/>
    <s v="East"/>
    <s v="OFF-BI-10003712"/>
    <x v="1"/>
    <x v="8"/>
    <x v="689"/>
    <n v="7.8560000000000008"/>
    <n v="2"/>
    <x v="2"/>
    <n v="2.8477999999999994"/>
  </r>
  <r>
    <n v="4762"/>
    <x v="2358"/>
    <x v="0"/>
    <x v="945"/>
    <d v="2014-01-05T00:00:00"/>
    <x v="1"/>
    <x v="298"/>
    <s v="Bryan Mills"/>
    <x v="0"/>
    <s v="United States"/>
    <s v="Columbus"/>
    <x v="24"/>
    <n v="43229"/>
    <s v="East"/>
    <s v="OFF-LA-10003720"/>
    <x v="1"/>
    <x v="2"/>
    <x v="1627"/>
    <n v="5.9039999999999999"/>
    <n v="2"/>
    <x v="2"/>
    <n v="1.9925999999999999"/>
  </r>
  <r>
    <n v="4763"/>
    <x v="2358"/>
    <x v="0"/>
    <x v="945"/>
    <d v="2014-01-05T00:00:00"/>
    <x v="1"/>
    <x v="298"/>
    <s v="Bryan Mills"/>
    <x v="0"/>
    <s v="United States"/>
    <s v="Columbus"/>
    <x v="24"/>
    <n v="43229"/>
    <s v="East"/>
    <s v="OFF-SU-10001664"/>
    <x v="1"/>
    <x v="14"/>
    <x v="1232"/>
    <n v="13.712000000000002"/>
    <n v="2"/>
    <x v="2"/>
    <n v="1.0284"/>
  </r>
  <r>
    <n v="4764"/>
    <x v="2359"/>
    <x v="2"/>
    <x v="328"/>
    <d v="2011-09-21T00:00:00"/>
    <x v="1"/>
    <x v="749"/>
    <s v="Nick Radford"/>
    <x v="0"/>
    <s v="United States"/>
    <s v="Chula Vista"/>
    <x v="1"/>
    <n v="91911"/>
    <s v="West"/>
    <s v="OFF-EN-10001453"/>
    <x v="1"/>
    <x v="12"/>
    <x v="1676"/>
    <n v="182.94"/>
    <n v="3"/>
    <x v="0"/>
    <n v="85.981799999999993"/>
  </r>
  <r>
    <n v="4765"/>
    <x v="2360"/>
    <x v="3"/>
    <x v="221"/>
    <d v="2014-11-28T00:00:00"/>
    <x v="2"/>
    <x v="310"/>
    <s v="Patrick Gardner"/>
    <x v="0"/>
    <s v="United States"/>
    <s v="San Francisco"/>
    <x v="1"/>
    <n v="94110"/>
    <s v="West"/>
    <s v="OFF-AR-10001860"/>
    <x v="1"/>
    <x v="6"/>
    <x v="907"/>
    <n v="27.76"/>
    <n v="4"/>
    <x v="0"/>
    <n v="9.9936000000000007"/>
  </r>
  <r>
    <n v="4766"/>
    <x v="2361"/>
    <x v="1"/>
    <x v="999"/>
    <d v="2012-04-28T00:00:00"/>
    <x v="1"/>
    <x v="489"/>
    <s v="Deborah Brumfield"/>
    <x v="2"/>
    <s v="United States"/>
    <s v="New York City"/>
    <x v="15"/>
    <n v="10009"/>
    <s v="East"/>
    <s v="OFF-AR-10001044"/>
    <x v="1"/>
    <x v="6"/>
    <x v="1042"/>
    <n v="25.99"/>
    <n v="1"/>
    <x v="0"/>
    <n v="7.5370999999999988"/>
  </r>
  <r>
    <n v="4767"/>
    <x v="2362"/>
    <x v="1"/>
    <x v="1000"/>
    <d v="2012-03-12T00:00:00"/>
    <x v="2"/>
    <x v="374"/>
    <s v="Noel Staavos"/>
    <x v="1"/>
    <s v="United States"/>
    <s v="San Antonio"/>
    <x v="5"/>
    <n v="78207"/>
    <s v="Central"/>
    <s v="TEC-AC-10002473"/>
    <x v="2"/>
    <x v="11"/>
    <x v="713"/>
    <n v="113.52000000000001"/>
    <n v="5"/>
    <x v="2"/>
    <n v="29.798999999999999"/>
  </r>
  <r>
    <n v="4768"/>
    <x v="2362"/>
    <x v="1"/>
    <x v="1000"/>
    <d v="2012-03-12T00:00:00"/>
    <x v="2"/>
    <x v="374"/>
    <s v="Noel Staavos"/>
    <x v="1"/>
    <s v="United States"/>
    <s v="San Antonio"/>
    <x v="5"/>
    <n v="78207"/>
    <s v="Central"/>
    <s v="TEC-PH-10001809"/>
    <x v="2"/>
    <x v="7"/>
    <x v="1164"/>
    <n v="359.88"/>
    <n v="3"/>
    <x v="2"/>
    <n v="22.492499999999993"/>
  </r>
  <r>
    <n v="4769"/>
    <x v="2363"/>
    <x v="3"/>
    <x v="455"/>
    <d v="2014-06-04T00:00:00"/>
    <x v="3"/>
    <x v="750"/>
    <s v="Cari Schnelling"/>
    <x v="0"/>
    <s v="United States"/>
    <s v="Jacksonville"/>
    <x v="3"/>
    <n v="28540"/>
    <s v="South"/>
    <s v="OFF-PA-10004733"/>
    <x v="1"/>
    <x v="10"/>
    <x v="1571"/>
    <n v="25.344000000000001"/>
    <n v="4"/>
    <x v="2"/>
    <n v="9.1871999999999989"/>
  </r>
  <r>
    <n v="4770"/>
    <x v="2364"/>
    <x v="0"/>
    <x v="251"/>
    <d v="2013-09-25T00:00:00"/>
    <x v="0"/>
    <x v="254"/>
    <s v="Chuck Clark"/>
    <x v="2"/>
    <s v="United States"/>
    <s v="San Francisco"/>
    <x v="1"/>
    <n v="94109"/>
    <s v="West"/>
    <s v="OFF-BI-10003355"/>
    <x v="1"/>
    <x v="8"/>
    <x v="586"/>
    <n v="11.952000000000002"/>
    <n v="3"/>
    <x v="2"/>
    <n v="4.1832000000000003"/>
  </r>
  <r>
    <n v="4771"/>
    <x v="2364"/>
    <x v="0"/>
    <x v="251"/>
    <d v="2013-09-25T00:00:00"/>
    <x v="0"/>
    <x v="254"/>
    <s v="Chuck Clark"/>
    <x v="2"/>
    <s v="United States"/>
    <s v="San Francisco"/>
    <x v="1"/>
    <n v="94109"/>
    <s v="West"/>
    <s v="OFF-SU-10001212"/>
    <x v="1"/>
    <x v="14"/>
    <x v="1677"/>
    <n v="6.24"/>
    <n v="3"/>
    <x v="0"/>
    <n v="1.8719999999999997"/>
  </r>
  <r>
    <n v="4772"/>
    <x v="2365"/>
    <x v="2"/>
    <x v="656"/>
    <d v="2011-11-03T00:00:00"/>
    <x v="0"/>
    <x v="549"/>
    <s v="Amy Cox"/>
    <x v="0"/>
    <s v="United States"/>
    <s v="Avondale"/>
    <x v="16"/>
    <n v="85323"/>
    <s v="West"/>
    <s v="TEC-PH-10000486"/>
    <x v="2"/>
    <x v="7"/>
    <x v="39"/>
    <n v="742.33600000000001"/>
    <n v="8"/>
    <x v="2"/>
    <n v="83.512799999999913"/>
  </r>
  <r>
    <n v="4773"/>
    <x v="2366"/>
    <x v="3"/>
    <x v="51"/>
    <d v="2014-11-28T00:00:00"/>
    <x v="1"/>
    <x v="200"/>
    <s v="Christopher Martinez"/>
    <x v="0"/>
    <s v="United States"/>
    <s v="Chicago"/>
    <x v="10"/>
    <n v="60610"/>
    <s v="Central"/>
    <s v="FUR-FU-10004909"/>
    <x v="0"/>
    <x v="5"/>
    <x v="1348"/>
    <n v="6.4640000000000004"/>
    <n v="1"/>
    <x v="7"/>
    <n v="-4.0400000000000009"/>
  </r>
  <r>
    <n v="4774"/>
    <x v="2366"/>
    <x v="3"/>
    <x v="51"/>
    <d v="2014-11-28T00:00:00"/>
    <x v="1"/>
    <x v="200"/>
    <s v="Christopher Martinez"/>
    <x v="0"/>
    <s v="United States"/>
    <s v="Chicago"/>
    <x v="10"/>
    <n v="60610"/>
    <s v="Central"/>
    <s v="OFF-LA-10001613"/>
    <x v="1"/>
    <x v="2"/>
    <x v="736"/>
    <n v="11.52"/>
    <n v="5"/>
    <x v="2"/>
    <n v="4.1760000000000002"/>
  </r>
  <r>
    <n v="4775"/>
    <x v="2366"/>
    <x v="3"/>
    <x v="51"/>
    <d v="2014-11-28T00:00:00"/>
    <x v="1"/>
    <x v="200"/>
    <s v="Christopher Martinez"/>
    <x v="0"/>
    <s v="United States"/>
    <s v="Chicago"/>
    <x v="10"/>
    <n v="60610"/>
    <s v="Central"/>
    <s v="TEC-PH-10004447"/>
    <x v="2"/>
    <x v="7"/>
    <x v="857"/>
    <n v="222.38400000000001"/>
    <n v="2"/>
    <x v="2"/>
    <n v="16.678799999999995"/>
  </r>
  <r>
    <n v="4776"/>
    <x v="2367"/>
    <x v="3"/>
    <x v="673"/>
    <d v="2014-11-22T00:00:00"/>
    <x v="1"/>
    <x v="735"/>
    <s v="Eileen Kiefer"/>
    <x v="2"/>
    <s v="United States"/>
    <s v="Escondido"/>
    <x v="1"/>
    <n v="92025"/>
    <s v="West"/>
    <s v="OFF-AR-10000255"/>
    <x v="1"/>
    <x v="6"/>
    <x v="799"/>
    <n v="23.36"/>
    <n v="4"/>
    <x v="0"/>
    <n v="6.073599999999999"/>
  </r>
  <r>
    <n v="4777"/>
    <x v="2368"/>
    <x v="0"/>
    <x v="317"/>
    <d v="2013-02-23T00:00:00"/>
    <x v="0"/>
    <x v="316"/>
    <s v="Cyma Kinney"/>
    <x v="1"/>
    <s v="United States"/>
    <s v="Long Beach"/>
    <x v="15"/>
    <n v="11561"/>
    <s v="East"/>
    <s v="OFF-LA-10004425"/>
    <x v="1"/>
    <x v="2"/>
    <x v="33"/>
    <n v="8.67"/>
    <n v="3"/>
    <x v="0"/>
    <n v="4.0749000000000004"/>
  </r>
  <r>
    <n v="4778"/>
    <x v="2368"/>
    <x v="0"/>
    <x v="317"/>
    <d v="2013-02-23T00:00:00"/>
    <x v="0"/>
    <x v="316"/>
    <s v="Cyma Kinney"/>
    <x v="1"/>
    <s v="United States"/>
    <s v="Long Beach"/>
    <x v="15"/>
    <n v="11561"/>
    <s v="East"/>
    <s v="OFF-SU-10001664"/>
    <x v="1"/>
    <x v="14"/>
    <x v="1232"/>
    <n v="25.71"/>
    <n v="3"/>
    <x v="0"/>
    <n v="6.6846000000000005"/>
  </r>
  <r>
    <n v="4779"/>
    <x v="2369"/>
    <x v="3"/>
    <x v="659"/>
    <d v="2014-11-12T00:00:00"/>
    <x v="1"/>
    <x v="7"/>
    <s v="Pete Kriz"/>
    <x v="0"/>
    <s v="United States"/>
    <s v="Newark"/>
    <x v="13"/>
    <n v="19711"/>
    <s v="East"/>
    <s v="OFF-AP-10000696"/>
    <x v="1"/>
    <x v="9"/>
    <x v="332"/>
    <n v="100.94"/>
    <n v="7"/>
    <x v="0"/>
    <n v="33.310199999999995"/>
  </r>
  <r>
    <n v="4780"/>
    <x v="2370"/>
    <x v="2"/>
    <x v="1001"/>
    <d v="2011-07-10T00:00:00"/>
    <x v="2"/>
    <x v="659"/>
    <s v="Michelle Huthwaite"/>
    <x v="0"/>
    <s v="United States"/>
    <s v="Buffalo"/>
    <x v="15"/>
    <n v="14215"/>
    <s v="East"/>
    <s v="FUR-CH-10002647"/>
    <x v="0"/>
    <x v="1"/>
    <x v="470"/>
    <n v="63.882000000000005"/>
    <n v="1"/>
    <x v="9"/>
    <n v="10.647000000000004"/>
  </r>
  <r>
    <n v="4781"/>
    <x v="2371"/>
    <x v="2"/>
    <x v="845"/>
    <d v="2011-11-12T00:00:00"/>
    <x v="1"/>
    <x v="56"/>
    <s v="Steven Cartwright"/>
    <x v="0"/>
    <s v="United States"/>
    <s v="Houston"/>
    <x v="5"/>
    <n v="77070"/>
    <s v="Central"/>
    <s v="FUR-CH-10002758"/>
    <x v="0"/>
    <x v="1"/>
    <x v="1402"/>
    <n v="683.14399999999989"/>
    <n v="4"/>
    <x v="4"/>
    <n v="0"/>
  </r>
  <r>
    <n v="4782"/>
    <x v="2371"/>
    <x v="2"/>
    <x v="845"/>
    <d v="2011-11-12T00:00:00"/>
    <x v="1"/>
    <x v="56"/>
    <s v="Steven Cartwright"/>
    <x v="0"/>
    <s v="United States"/>
    <s v="Houston"/>
    <x v="5"/>
    <n v="77070"/>
    <s v="Central"/>
    <s v="OFF-BI-10000201"/>
    <x v="1"/>
    <x v="8"/>
    <x v="1678"/>
    <n v="1.4759999999999995"/>
    <n v="3"/>
    <x v="3"/>
    <n v="-2.214"/>
  </r>
  <r>
    <n v="4783"/>
    <x v="2371"/>
    <x v="2"/>
    <x v="845"/>
    <d v="2011-11-12T00:00:00"/>
    <x v="1"/>
    <x v="56"/>
    <s v="Steven Cartwright"/>
    <x v="0"/>
    <s v="United States"/>
    <s v="Houston"/>
    <x v="5"/>
    <n v="77070"/>
    <s v="Central"/>
    <s v="OFF-SU-10004115"/>
    <x v="1"/>
    <x v="14"/>
    <x v="510"/>
    <n v="40.711999999999996"/>
    <n v="7"/>
    <x v="2"/>
    <n v="3.5623000000000022"/>
  </r>
  <r>
    <n v="4784"/>
    <x v="2372"/>
    <x v="3"/>
    <x v="480"/>
    <d v="2014-02-02T00:00:00"/>
    <x v="1"/>
    <x v="673"/>
    <s v="Giulietta Baptist"/>
    <x v="0"/>
    <s v="United States"/>
    <s v="Wichita"/>
    <x v="41"/>
    <n v="67212"/>
    <s v="Central"/>
    <s v="OFF-PA-10000806"/>
    <x v="1"/>
    <x v="10"/>
    <x v="948"/>
    <n v="279.89999999999998"/>
    <n v="5"/>
    <x v="0"/>
    <n v="137.15100000000001"/>
  </r>
  <r>
    <n v="4785"/>
    <x v="2373"/>
    <x v="1"/>
    <x v="555"/>
    <d v="2012-12-16T00:00:00"/>
    <x v="1"/>
    <x v="5"/>
    <s v="Irene Maddox"/>
    <x v="0"/>
    <s v="United States"/>
    <s v="Colorado Springs"/>
    <x v="22"/>
    <n v="80906"/>
    <s v="West"/>
    <s v="OFF-AR-10001473"/>
    <x v="1"/>
    <x v="6"/>
    <x v="1332"/>
    <n v="13.120000000000001"/>
    <n v="5"/>
    <x v="2"/>
    <n v="1.1480000000000006"/>
  </r>
  <r>
    <n v="4786"/>
    <x v="2373"/>
    <x v="1"/>
    <x v="555"/>
    <d v="2012-12-16T00:00:00"/>
    <x v="1"/>
    <x v="5"/>
    <s v="Irene Maddox"/>
    <x v="0"/>
    <s v="United States"/>
    <s v="Colorado Springs"/>
    <x v="22"/>
    <n v="80906"/>
    <s v="West"/>
    <s v="FUR-BO-10003450"/>
    <x v="0"/>
    <x v="0"/>
    <x v="1344"/>
    <n v="69.576000000000008"/>
    <n v="4"/>
    <x v="6"/>
    <n v="-143.79040000000001"/>
  </r>
  <r>
    <n v="4787"/>
    <x v="2373"/>
    <x v="1"/>
    <x v="555"/>
    <d v="2012-12-16T00:00:00"/>
    <x v="1"/>
    <x v="5"/>
    <s v="Irene Maddox"/>
    <x v="0"/>
    <s v="United States"/>
    <s v="Colorado Springs"/>
    <x v="22"/>
    <n v="80906"/>
    <s v="West"/>
    <s v="OFF-AR-10001545"/>
    <x v="1"/>
    <x v="6"/>
    <x v="812"/>
    <n v="4.2240000000000002"/>
    <n v="3"/>
    <x v="2"/>
    <n v="0.47519999999999984"/>
  </r>
  <r>
    <n v="4788"/>
    <x v="2373"/>
    <x v="1"/>
    <x v="555"/>
    <d v="2012-12-16T00:00:00"/>
    <x v="1"/>
    <x v="5"/>
    <s v="Irene Maddox"/>
    <x v="0"/>
    <s v="United States"/>
    <s v="Colorado Springs"/>
    <x v="22"/>
    <n v="80906"/>
    <s v="West"/>
    <s v="TEC-AC-10004396"/>
    <x v="2"/>
    <x v="11"/>
    <x v="1679"/>
    <n v="58.08"/>
    <n v="4"/>
    <x v="2"/>
    <n v="-6.5339999999999954"/>
  </r>
  <r>
    <n v="4789"/>
    <x v="2373"/>
    <x v="1"/>
    <x v="555"/>
    <d v="2012-12-16T00:00:00"/>
    <x v="1"/>
    <x v="5"/>
    <s v="Irene Maddox"/>
    <x v="0"/>
    <s v="United States"/>
    <s v="Colorado Springs"/>
    <x v="22"/>
    <n v="80906"/>
    <s v="West"/>
    <s v="FUR-FU-10002456"/>
    <x v="0"/>
    <x v="5"/>
    <x v="1009"/>
    <n v="52.416000000000004"/>
    <n v="9"/>
    <x v="2"/>
    <n v="15.069600000000007"/>
  </r>
  <r>
    <n v="4790"/>
    <x v="2373"/>
    <x v="1"/>
    <x v="555"/>
    <d v="2012-12-16T00:00:00"/>
    <x v="1"/>
    <x v="5"/>
    <s v="Irene Maddox"/>
    <x v="0"/>
    <s v="United States"/>
    <s v="Colorado Springs"/>
    <x v="22"/>
    <n v="80906"/>
    <s v="West"/>
    <s v="FUR-FU-10001473"/>
    <x v="0"/>
    <x v="5"/>
    <x v="984"/>
    <n v="54.920000000000009"/>
    <n v="5"/>
    <x v="2"/>
    <n v="10.983999999999996"/>
  </r>
  <r>
    <n v="4791"/>
    <x v="2373"/>
    <x v="1"/>
    <x v="555"/>
    <d v="2012-12-16T00:00:00"/>
    <x v="1"/>
    <x v="5"/>
    <s v="Irene Maddox"/>
    <x v="0"/>
    <s v="United States"/>
    <s v="Colorado Springs"/>
    <x v="22"/>
    <n v="80906"/>
    <s v="West"/>
    <s v="FUR-TA-10000849"/>
    <x v="0"/>
    <x v="3"/>
    <x v="1318"/>
    <n v="364.95"/>
    <n v="5"/>
    <x v="5"/>
    <n v="-248.16599999999994"/>
  </r>
  <r>
    <n v="4792"/>
    <x v="2373"/>
    <x v="1"/>
    <x v="555"/>
    <d v="2012-12-16T00:00:00"/>
    <x v="1"/>
    <x v="5"/>
    <s v="Irene Maddox"/>
    <x v="0"/>
    <s v="United States"/>
    <s v="Colorado Springs"/>
    <x v="22"/>
    <n v="80906"/>
    <s v="West"/>
    <s v="OFF-PA-10001166"/>
    <x v="1"/>
    <x v="10"/>
    <x v="1680"/>
    <n v="85.055999999999997"/>
    <n v="3"/>
    <x v="2"/>
    <n v="28.706399999999991"/>
  </r>
  <r>
    <n v="4793"/>
    <x v="2373"/>
    <x v="1"/>
    <x v="555"/>
    <d v="2012-12-16T00:00:00"/>
    <x v="1"/>
    <x v="5"/>
    <s v="Irene Maddox"/>
    <x v="0"/>
    <s v="United States"/>
    <s v="Colorado Springs"/>
    <x v="22"/>
    <n v="80906"/>
    <s v="West"/>
    <s v="OFF-PA-10003256"/>
    <x v="1"/>
    <x v="10"/>
    <x v="96"/>
    <n v="27.695999999999998"/>
    <n v="3"/>
    <x v="2"/>
    <n v="9.6935999999999964"/>
  </r>
  <r>
    <n v="4794"/>
    <x v="2374"/>
    <x v="1"/>
    <x v="685"/>
    <d v="2012-07-04T00:00:00"/>
    <x v="1"/>
    <x v="514"/>
    <s v="Michelle Moray"/>
    <x v="0"/>
    <s v="United States"/>
    <s v="New York City"/>
    <x v="15"/>
    <n v="10011"/>
    <s v="East"/>
    <s v="OFF-PA-10002870"/>
    <x v="1"/>
    <x v="10"/>
    <x v="893"/>
    <n v="24.96"/>
    <n v="4"/>
    <x v="0"/>
    <n v="11.231999999999999"/>
  </r>
  <r>
    <n v="4795"/>
    <x v="2375"/>
    <x v="1"/>
    <x v="199"/>
    <d v="2012-03-23T00:00:00"/>
    <x v="1"/>
    <x v="751"/>
    <s v="Monica Federle"/>
    <x v="1"/>
    <s v="United States"/>
    <s v="Los Angeles"/>
    <x v="1"/>
    <n v="90036"/>
    <s v="West"/>
    <s v="FUR-FU-10001215"/>
    <x v="0"/>
    <x v="5"/>
    <x v="1600"/>
    <n v="43.13"/>
    <n v="1"/>
    <x v="0"/>
    <n v="18.114600000000003"/>
  </r>
  <r>
    <n v="4796"/>
    <x v="2376"/>
    <x v="1"/>
    <x v="863"/>
    <d v="2012-08-17T00:00:00"/>
    <x v="1"/>
    <x v="242"/>
    <s v="Clytie Kelty"/>
    <x v="0"/>
    <s v="United States"/>
    <s v="Marietta"/>
    <x v="32"/>
    <n v="30062"/>
    <s v="South"/>
    <s v="OFF-BI-10004187"/>
    <x v="1"/>
    <x v="8"/>
    <x v="33"/>
    <n v="5.64"/>
    <n v="3"/>
    <x v="0"/>
    <n v="2.7071999999999994"/>
  </r>
  <r>
    <n v="4797"/>
    <x v="2377"/>
    <x v="0"/>
    <x v="675"/>
    <d v="2013-05-20T00:00:00"/>
    <x v="1"/>
    <x v="149"/>
    <s v="Michael Kennedy"/>
    <x v="1"/>
    <s v="United States"/>
    <s v="Jacksonville"/>
    <x v="2"/>
    <n v="32216"/>
    <s v="South"/>
    <s v="OFF-BI-10001718"/>
    <x v="1"/>
    <x v="8"/>
    <x v="1216"/>
    <n v="57.582000000000008"/>
    <n v="3"/>
    <x v="6"/>
    <n v="-44.146199999999979"/>
  </r>
  <r>
    <n v="4798"/>
    <x v="2377"/>
    <x v="0"/>
    <x v="675"/>
    <d v="2013-05-20T00:00:00"/>
    <x v="1"/>
    <x v="149"/>
    <s v="Michael Kennedy"/>
    <x v="1"/>
    <s v="United States"/>
    <s v="Jacksonville"/>
    <x v="2"/>
    <n v="32216"/>
    <s v="South"/>
    <s v="OFF-PA-10004983"/>
    <x v="1"/>
    <x v="10"/>
    <x v="1323"/>
    <n v="31.104000000000006"/>
    <n v="6"/>
    <x v="2"/>
    <n v="10.8864"/>
  </r>
  <r>
    <n v="4799"/>
    <x v="2377"/>
    <x v="0"/>
    <x v="675"/>
    <d v="2013-05-20T00:00:00"/>
    <x v="1"/>
    <x v="149"/>
    <s v="Michael Kennedy"/>
    <x v="1"/>
    <s v="United States"/>
    <s v="Jacksonville"/>
    <x v="2"/>
    <n v="32216"/>
    <s v="South"/>
    <s v="FUR-FU-10002396"/>
    <x v="0"/>
    <x v="5"/>
    <x v="1581"/>
    <n v="30.192"/>
    <n v="3"/>
    <x v="2"/>
    <n v="8.3028000000000031"/>
  </r>
  <r>
    <n v="4800"/>
    <x v="2377"/>
    <x v="0"/>
    <x v="675"/>
    <d v="2013-05-20T00:00:00"/>
    <x v="1"/>
    <x v="149"/>
    <s v="Michael Kennedy"/>
    <x v="1"/>
    <s v="United States"/>
    <s v="Jacksonville"/>
    <x v="2"/>
    <n v="32216"/>
    <s v="South"/>
    <s v="TEC-PH-10003988"/>
    <x v="2"/>
    <x v="7"/>
    <x v="47"/>
    <n v="43.6"/>
    <n v="5"/>
    <x v="2"/>
    <n v="4.3600000000000012"/>
  </r>
  <r>
    <n v="4801"/>
    <x v="2377"/>
    <x v="0"/>
    <x v="675"/>
    <d v="2013-05-20T00:00:00"/>
    <x v="1"/>
    <x v="149"/>
    <s v="Michael Kennedy"/>
    <x v="1"/>
    <s v="United States"/>
    <s v="Jacksonville"/>
    <x v="2"/>
    <n v="32216"/>
    <s v="South"/>
    <s v="OFF-AR-10002467"/>
    <x v="1"/>
    <x v="6"/>
    <x v="1681"/>
    <n v="4.7679999999999998"/>
    <n v="2"/>
    <x v="2"/>
    <n v="0.41720000000000046"/>
  </r>
  <r>
    <n v="4802"/>
    <x v="2377"/>
    <x v="0"/>
    <x v="675"/>
    <d v="2013-05-20T00:00:00"/>
    <x v="1"/>
    <x v="149"/>
    <s v="Michael Kennedy"/>
    <x v="1"/>
    <s v="United States"/>
    <s v="Jacksonville"/>
    <x v="2"/>
    <n v="32216"/>
    <s v="South"/>
    <s v="OFF-BI-10004002"/>
    <x v="1"/>
    <x v="8"/>
    <x v="152"/>
    <n v="10.380000000000003"/>
    <n v="2"/>
    <x v="6"/>
    <n v="-7.6119999999999983"/>
  </r>
  <r>
    <n v="4803"/>
    <x v="2377"/>
    <x v="0"/>
    <x v="675"/>
    <d v="2013-05-20T00:00:00"/>
    <x v="1"/>
    <x v="149"/>
    <s v="Michael Kennedy"/>
    <x v="1"/>
    <s v="United States"/>
    <s v="Jacksonville"/>
    <x v="2"/>
    <n v="32216"/>
    <s v="South"/>
    <s v="OFF-BI-10002309"/>
    <x v="1"/>
    <x v="8"/>
    <x v="78"/>
    <n v="13.392000000000003"/>
    <n v="8"/>
    <x v="6"/>
    <n v="-9.8207999999999984"/>
  </r>
  <r>
    <n v="4804"/>
    <x v="2378"/>
    <x v="3"/>
    <x v="1002"/>
    <d v="2014-07-18T00:00:00"/>
    <x v="0"/>
    <x v="708"/>
    <s v="Mark Hamilton"/>
    <x v="0"/>
    <s v="United States"/>
    <s v="Philadelphia"/>
    <x v="9"/>
    <n v="19140"/>
    <s v="East"/>
    <s v="TEC-PH-10003885"/>
    <x v="2"/>
    <x v="7"/>
    <x v="772"/>
    <n v="39.593999999999994"/>
    <n v="1"/>
    <x v="10"/>
    <n v="-7.2589000000000041"/>
  </r>
  <r>
    <n v="4805"/>
    <x v="2378"/>
    <x v="3"/>
    <x v="1002"/>
    <d v="2014-07-18T00:00:00"/>
    <x v="0"/>
    <x v="708"/>
    <s v="Mark Hamilton"/>
    <x v="0"/>
    <s v="United States"/>
    <s v="Philadelphia"/>
    <x v="9"/>
    <n v="19140"/>
    <s v="East"/>
    <s v="FUR-FU-10002501"/>
    <x v="0"/>
    <x v="5"/>
    <x v="1284"/>
    <n v="91.00800000000001"/>
    <n v="9"/>
    <x v="2"/>
    <n v="19.339199999999998"/>
  </r>
  <r>
    <n v="4806"/>
    <x v="2379"/>
    <x v="1"/>
    <x v="6"/>
    <d v="2012-11-25T00:00:00"/>
    <x v="0"/>
    <x v="159"/>
    <s v="Nathan Gelder"/>
    <x v="0"/>
    <s v="United States"/>
    <s v="Los Angeles"/>
    <x v="1"/>
    <n v="90008"/>
    <s v="West"/>
    <s v="OFF-PA-10000176"/>
    <x v="1"/>
    <x v="10"/>
    <x v="634"/>
    <n v="37.94"/>
    <n v="2"/>
    <x v="0"/>
    <n v="18.211199999999998"/>
  </r>
  <r>
    <n v="4807"/>
    <x v="2379"/>
    <x v="1"/>
    <x v="6"/>
    <d v="2012-11-25T00:00:00"/>
    <x v="0"/>
    <x v="159"/>
    <s v="Nathan Gelder"/>
    <x v="0"/>
    <s v="United States"/>
    <s v="Los Angeles"/>
    <x v="1"/>
    <n v="90008"/>
    <s v="West"/>
    <s v="OFF-PA-10000327"/>
    <x v="1"/>
    <x v="10"/>
    <x v="1428"/>
    <n v="42.800000000000004"/>
    <n v="10"/>
    <x v="0"/>
    <n v="19.259999999999998"/>
  </r>
  <r>
    <n v="4808"/>
    <x v="2379"/>
    <x v="1"/>
    <x v="6"/>
    <d v="2012-11-25T00:00:00"/>
    <x v="0"/>
    <x v="159"/>
    <s v="Nathan Gelder"/>
    <x v="0"/>
    <s v="United States"/>
    <s v="Los Angeles"/>
    <x v="1"/>
    <n v="90008"/>
    <s v="West"/>
    <s v="OFF-ST-10004634"/>
    <x v="1"/>
    <x v="4"/>
    <x v="597"/>
    <n v="33.630000000000003"/>
    <n v="3"/>
    <x v="0"/>
    <n v="10.088999999999999"/>
  </r>
  <r>
    <n v="4809"/>
    <x v="2380"/>
    <x v="2"/>
    <x v="533"/>
    <d v="2011-11-28T00:00:00"/>
    <x v="1"/>
    <x v="536"/>
    <s v="Phillip Breyer"/>
    <x v="1"/>
    <s v="United States"/>
    <s v="Philadelphia"/>
    <x v="9"/>
    <n v="19134"/>
    <s v="East"/>
    <s v="OFF-EN-10003040"/>
    <x v="1"/>
    <x v="12"/>
    <x v="1224"/>
    <n v="62.808000000000007"/>
    <n v="3"/>
    <x v="2"/>
    <n v="21.197700000000001"/>
  </r>
  <r>
    <n v="4810"/>
    <x v="2381"/>
    <x v="1"/>
    <x v="17"/>
    <d v="2012-12-30T00:00:00"/>
    <x v="2"/>
    <x v="681"/>
    <s v="Richard Eichhorn"/>
    <x v="0"/>
    <s v="United States"/>
    <s v="Eau Claire"/>
    <x v="6"/>
    <n v="54703"/>
    <s v="Central"/>
    <s v="OFF-PA-10003228"/>
    <x v="1"/>
    <x v="10"/>
    <x v="1668"/>
    <n v="195.64"/>
    <n v="4"/>
    <x v="0"/>
    <n v="91.950799999999987"/>
  </r>
  <r>
    <n v="4811"/>
    <x v="2381"/>
    <x v="1"/>
    <x v="17"/>
    <d v="2012-12-30T00:00:00"/>
    <x v="2"/>
    <x v="681"/>
    <s v="Richard Eichhorn"/>
    <x v="0"/>
    <s v="United States"/>
    <s v="Eau Claire"/>
    <x v="6"/>
    <n v="54703"/>
    <s v="Central"/>
    <s v="TEC-PH-10004345"/>
    <x v="2"/>
    <x v="7"/>
    <x v="1167"/>
    <n v="239.9"/>
    <n v="2"/>
    <x v="0"/>
    <n v="71.97"/>
  </r>
  <r>
    <n v="4812"/>
    <x v="2382"/>
    <x v="0"/>
    <x v="696"/>
    <d v="2013-11-20T00:00:00"/>
    <x v="0"/>
    <x v="686"/>
    <s v="Eugene Barchas"/>
    <x v="0"/>
    <s v="United States"/>
    <s v="Philadelphia"/>
    <x v="9"/>
    <n v="19134"/>
    <s v="East"/>
    <s v="FUR-CH-10000785"/>
    <x v="0"/>
    <x v="1"/>
    <x v="320"/>
    <n v="380.05799999999994"/>
    <n v="3"/>
    <x v="4"/>
    <n v="-21.717600000000004"/>
  </r>
  <r>
    <n v="4813"/>
    <x v="2382"/>
    <x v="0"/>
    <x v="696"/>
    <d v="2013-11-20T00:00:00"/>
    <x v="0"/>
    <x v="686"/>
    <s v="Eugene Barchas"/>
    <x v="0"/>
    <s v="United States"/>
    <s v="Philadelphia"/>
    <x v="9"/>
    <n v="19134"/>
    <s v="East"/>
    <s v="TEC-CO-10004115"/>
    <x v="2"/>
    <x v="16"/>
    <x v="356"/>
    <n v="1199.9759999999999"/>
    <n v="4"/>
    <x v="10"/>
    <n v="179.99639999999999"/>
  </r>
  <r>
    <n v="4814"/>
    <x v="2382"/>
    <x v="0"/>
    <x v="696"/>
    <d v="2013-11-20T00:00:00"/>
    <x v="0"/>
    <x v="686"/>
    <s v="Eugene Barchas"/>
    <x v="0"/>
    <s v="United States"/>
    <s v="Philadelphia"/>
    <x v="9"/>
    <n v="19134"/>
    <s v="East"/>
    <s v="FUR-FU-10002813"/>
    <x v="0"/>
    <x v="5"/>
    <x v="1682"/>
    <n v="48.576000000000001"/>
    <n v="3"/>
    <x v="2"/>
    <n v="9.7151999999999941"/>
  </r>
  <r>
    <n v="4815"/>
    <x v="2383"/>
    <x v="0"/>
    <x v="541"/>
    <d v="2013-05-11T00:00:00"/>
    <x v="2"/>
    <x v="577"/>
    <s v="Trudy Brown"/>
    <x v="0"/>
    <s v="United States"/>
    <s v="Los Angeles"/>
    <x v="1"/>
    <n v="90004"/>
    <s v="West"/>
    <s v="OFF-PA-10002751"/>
    <x v="1"/>
    <x v="10"/>
    <x v="150"/>
    <n v="17.940000000000001"/>
    <n v="3"/>
    <x v="0"/>
    <n v="8.0730000000000004"/>
  </r>
  <r>
    <n v="4816"/>
    <x v="2384"/>
    <x v="2"/>
    <x v="58"/>
    <d v="2011-12-31T00:00:00"/>
    <x v="1"/>
    <x v="726"/>
    <s v="Maureen Gnade"/>
    <x v="0"/>
    <s v="United States"/>
    <s v="Philadelphia"/>
    <x v="9"/>
    <n v="19134"/>
    <s v="East"/>
    <s v="OFF-PA-10004569"/>
    <x v="1"/>
    <x v="10"/>
    <x v="227"/>
    <n v="18.264000000000003"/>
    <n v="3"/>
    <x v="2"/>
    <n v="6.1640999999999995"/>
  </r>
  <r>
    <n v="4817"/>
    <x v="2384"/>
    <x v="2"/>
    <x v="58"/>
    <d v="2011-12-31T00:00:00"/>
    <x v="1"/>
    <x v="726"/>
    <s v="Maureen Gnade"/>
    <x v="0"/>
    <s v="United States"/>
    <s v="Philadelphia"/>
    <x v="9"/>
    <n v="19134"/>
    <s v="East"/>
    <s v="OFF-AP-10002998"/>
    <x v="1"/>
    <x v="9"/>
    <x v="1635"/>
    <n v="34.655999999999999"/>
    <n v="2"/>
    <x v="2"/>
    <n v="5.6315999999999971"/>
  </r>
  <r>
    <n v="4818"/>
    <x v="2384"/>
    <x v="2"/>
    <x v="58"/>
    <d v="2011-12-31T00:00:00"/>
    <x v="1"/>
    <x v="726"/>
    <s v="Maureen Gnade"/>
    <x v="0"/>
    <s v="United States"/>
    <s v="Philadelphia"/>
    <x v="9"/>
    <n v="19134"/>
    <s v="East"/>
    <s v="OFF-AP-10003287"/>
    <x v="1"/>
    <x v="9"/>
    <x v="538"/>
    <n v="81.552000000000007"/>
    <n v="2"/>
    <x v="2"/>
    <n v="8.1551999999999971"/>
  </r>
  <r>
    <n v="4819"/>
    <x v="2384"/>
    <x v="2"/>
    <x v="58"/>
    <d v="2011-12-31T00:00:00"/>
    <x v="1"/>
    <x v="726"/>
    <s v="Maureen Gnade"/>
    <x v="0"/>
    <s v="United States"/>
    <s v="Philadelphia"/>
    <x v="9"/>
    <n v="19134"/>
    <s v="East"/>
    <s v="OFF-ST-10001370"/>
    <x v="1"/>
    <x v="4"/>
    <x v="1023"/>
    <n v="227.13600000000002"/>
    <n v="4"/>
    <x v="2"/>
    <n v="-42.588000000000036"/>
  </r>
  <r>
    <n v="4820"/>
    <x v="2385"/>
    <x v="3"/>
    <x v="110"/>
    <d v="2014-06-15T00:00:00"/>
    <x v="1"/>
    <x v="752"/>
    <s v="Liz Willingham"/>
    <x v="0"/>
    <s v="United States"/>
    <s v="Norwich"/>
    <x v="29"/>
    <n v="6360"/>
    <s v="East"/>
    <s v="OFF-BI-10004040"/>
    <x v="1"/>
    <x v="8"/>
    <x v="1478"/>
    <n v="10.36"/>
    <n v="2"/>
    <x v="0"/>
    <n v="5.0763999999999996"/>
  </r>
  <r>
    <n v="4821"/>
    <x v="2386"/>
    <x v="1"/>
    <x v="1003"/>
    <d v="2012-04-11T00:00:00"/>
    <x v="1"/>
    <x v="724"/>
    <s v="Peter Fuller"/>
    <x v="0"/>
    <s v="United States"/>
    <s v="San Antonio"/>
    <x v="5"/>
    <n v="78207"/>
    <s v="Central"/>
    <s v="OFF-AP-10002651"/>
    <x v="1"/>
    <x v="9"/>
    <x v="1341"/>
    <n v="463.24799999999988"/>
    <n v="8"/>
    <x v="3"/>
    <n v="-1181.2824000000003"/>
  </r>
  <r>
    <n v="4822"/>
    <x v="2386"/>
    <x v="1"/>
    <x v="1003"/>
    <d v="2012-04-11T00:00:00"/>
    <x v="1"/>
    <x v="724"/>
    <s v="Peter Fuller"/>
    <x v="0"/>
    <s v="United States"/>
    <s v="San Antonio"/>
    <x v="5"/>
    <n v="78207"/>
    <s v="Central"/>
    <s v="TEC-AC-10002402"/>
    <x v="2"/>
    <x v="11"/>
    <x v="651"/>
    <n v="383.952"/>
    <n v="6"/>
    <x v="2"/>
    <n v="47.993999999999971"/>
  </r>
  <r>
    <n v="4823"/>
    <x v="2387"/>
    <x v="0"/>
    <x v="212"/>
    <d v="2013-07-12T00:00:00"/>
    <x v="3"/>
    <x v="125"/>
    <s v="Nick Zandusky"/>
    <x v="2"/>
    <s v="United States"/>
    <s v="Yuma"/>
    <x v="16"/>
    <n v="85364"/>
    <s v="West"/>
    <s v="OFF-BI-10001658"/>
    <x v="1"/>
    <x v="8"/>
    <x v="439"/>
    <n v="44.856000000000009"/>
    <n v="6"/>
    <x v="6"/>
    <n v="-35.884799999999984"/>
  </r>
  <r>
    <n v="4824"/>
    <x v="2388"/>
    <x v="0"/>
    <x v="831"/>
    <d v="2013-11-27T00:00:00"/>
    <x v="1"/>
    <x v="237"/>
    <s v="Chloris Kastensmidt"/>
    <x v="0"/>
    <s v="United States"/>
    <s v="Columbus"/>
    <x v="24"/>
    <n v="43229"/>
    <s v="East"/>
    <s v="TEC-MA-10000752"/>
    <x v="2"/>
    <x v="15"/>
    <x v="1683"/>
    <n v="30.345000000000006"/>
    <n v="7"/>
    <x v="6"/>
    <n v="-24.275999999999996"/>
  </r>
  <r>
    <n v="4825"/>
    <x v="2388"/>
    <x v="0"/>
    <x v="831"/>
    <d v="2013-11-27T00:00:00"/>
    <x v="1"/>
    <x v="237"/>
    <s v="Chloris Kastensmidt"/>
    <x v="0"/>
    <s v="United States"/>
    <s v="Columbus"/>
    <x v="24"/>
    <n v="43229"/>
    <s v="East"/>
    <s v="FUR-CH-10003817"/>
    <x v="0"/>
    <x v="1"/>
    <x v="162"/>
    <n v="127.554"/>
    <n v="3"/>
    <x v="4"/>
    <n v="-9.1109999999999971"/>
  </r>
  <r>
    <n v="4826"/>
    <x v="2388"/>
    <x v="0"/>
    <x v="831"/>
    <d v="2013-11-27T00:00:00"/>
    <x v="1"/>
    <x v="237"/>
    <s v="Chloris Kastensmidt"/>
    <x v="0"/>
    <s v="United States"/>
    <s v="Columbus"/>
    <x v="24"/>
    <n v="43229"/>
    <s v="East"/>
    <s v="FUR-FU-10001876"/>
    <x v="0"/>
    <x v="5"/>
    <x v="1394"/>
    <n v="77.951999999999998"/>
    <n v="3"/>
    <x v="2"/>
    <n v="15.590399999999995"/>
  </r>
  <r>
    <n v="4827"/>
    <x v="2389"/>
    <x v="3"/>
    <x v="105"/>
    <d v="2014-11-16T00:00:00"/>
    <x v="2"/>
    <x v="531"/>
    <s v="Jim Epp"/>
    <x v="1"/>
    <s v="United States"/>
    <s v="Los Angeles"/>
    <x v="1"/>
    <n v="90036"/>
    <s v="West"/>
    <s v="OFF-BI-10003460"/>
    <x v="1"/>
    <x v="8"/>
    <x v="234"/>
    <n v="14.016"/>
    <n v="4"/>
    <x v="2"/>
    <n v="4.9055999999999997"/>
  </r>
  <r>
    <n v="4828"/>
    <x v="2390"/>
    <x v="2"/>
    <x v="301"/>
    <d v="2011-11-08T00:00:00"/>
    <x v="1"/>
    <x v="705"/>
    <s v="Jack O'Briant"/>
    <x v="1"/>
    <s v="United States"/>
    <s v="Richmond"/>
    <x v="0"/>
    <n v="40475"/>
    <s v="South"/>
    <s v="OFF-ST-10000464"/>
    <x v="1"/>
    <x v="4"/>
    <x v="1135"/>
    <n v="69.52"/>
    <n v="2"/>
    <x v="0"/>
    <n v="19.465600000000002"/>
  </r>
  <r>
    <n v="4829"/>
    <x v="2390"/>
    <x v="2"/>
    <x v="301"/>
    <d v="2011-11-08T00:00:00"/>
    <x v="1"/>
    <x v="705"/>
    <s v="Jack O'Briant"/>
    <x v="1"/>
    <s v="United States"/>
    <s v="Richmond"/>
    <x v="0"/>
    <n v="40475"/>
    <s v="South"/>
    <s v="OFF-AR-10001919"/>
    <x v="1"/>
    <x v="6"/>
    <x v="853"/>
    <n v="5.64"/>
    <n v="3"/>
    <x v="0"/>
    <n v="1.6355999999999997"/>
  </r>
  <r>
    <n v="4830"/>
    <x v="2391"/>
    <x v="0"/>
    <x v="666"/>
    <d v="2013-05-22T00:00:00"/>
    <x v="1"/>
    <x v="627"/>
    <s v="Thomas Thornton"/>
    <x v="0"/>
    <s v="United States"/>
    <s v="New York City"/>
    <x v="15"/>
    <n v="10035"/>
    <s v="East"/>
    <s v="OFF-BI-10002393"/>
    <x v="1"/>
    <x v="8"/>
    <x v="1188"/>
    <n v="13.776000000000002"/>
    <n v="3"/>
    <x v="2"/>
    <n v="4.4771999999999998"/>
  </r>
  <r>
    <n v="4831"/>
    <x v="2392"/>
    <x v="2"/>
    <x v="845"/>
    <d v="2011-11-12T00:00:00"/>
    <x v="1"/>
    <x v="333"/>
    <s v="Maribeth Schnelling"/>
    <x v="0"/>
    <s v="United States"/>
    <s v="Wausau"/>
    <x v="6"/>
    <n v="54401"/>
    <s v="Central"/>
    <s v="OFF-AP-10001293"/>
    <x v="1"/>
    <x v="9"/>
    <x v="1337"/>
    <n v="245.88"/>
    <n v="6"/>
    <x v="0"/>
    <n v="68.846399999999988"/>
  </r>
  <r>
    <n v="4832"/>
    <x v="2392"/>
    <x v="2"/>
    <x v="845"/>
    <d v="2011-11-12T00:00:00"/>
    <x v="1"/>
    <x v="333"/>
    <s v="Maribeth Schnelling"/>
    <x v="0"/>
    <s v="United States"/>
    <s v="Wausau"/>
    <x v="6"/>
    <n v="54401"/>
    <s v="Central"/>
    <s v="OFF-ST-10004258"/>
    <x v="1"/>
    <x v="4"/>
    <x v="754"/>
    <n v="36.630000000000003"/>
    <n v="3"/>
    <x v="0"/>
    <n v="9.8901000000000039"/>
  </r>
  <r>
    <n v="4833"/>
    <x v="2392"/>
    <x v="2"/>
    <x v="845"/>
    <d v="2011-11-12T00:00:00"/>
    <x v="1"/>
    <x v="333"/>
    <s v="Maribeth Schnelling"/>
    <x v="0"/>
    <s v="United States"/>
    <s v="Wausau"/>
    <x v="6"/>
    <n v="54401"/>
    <s v="Central"/>
    <s v="OFF-ST-10002214"/>
    <x v="1"/>
    <x v="4"/>
    <x v="994"/>
    <n v="22.58"/>
    <n v="2"/>
    <x v="0"/>
    <n v="5.8707999999999991"/>
  </r>
  <r>
    <n v="4834"/>
    <x v="2392"/>
    <x v="2"/>
    <x v="845"/>
    <d v="2011-11-12T00:00:00"/>
    <x v="1"/>
    <x v="333"/>
    <s v="Maribeth Schnelling"/>
    <x v="0"/>
    <s v="United States"/>
    <s v="Wausau"/>
    <x v="6"/>
    <n v="54401"/>
    <s v="Central"/>
    <s v="OFF-BI-10004970"/>
    <x v="1"/>
    <x v="8"/>
    <x v="908"/>
    <n v="12.39"/>
    <n v="3"/>
    <x v="0"/>
    <n v="5.8232999999999997"/>
  </r>
  <r>
    <n v="4835"/>
    <x v="2393"/>
    <x v="3"/>
    <x v="361"/>
    <d v="2014-10-11T00:00:00"/>
    <x v="1"/>
    <x v="486"/>
    <s v="Mike Pelletier"/>
    <x v="2"/>
    <s v="United States"/>
    <s v="San Francisco"/>
    <x v="1"/>
    <n v="94110"/>
    <s v="West"/>
    <s v="OFF-BI-10002571"/>
    <x v="1"/>
    <x v="8"/>
    <x v="1204"/>
    <n v="39.92"/>
    <n v="5"/>
    <x v="2"/>
    <n v="13.472999999999999"/>
  </r>
  <r>
    <n v="4836"/>
    <x v="2393"/>
    <x v="3"/>
    <x v="361"/>
    <d v="2014-10-11T00:00:00"/>
    <x v="1"/>
    <x v="486"/>
    <s v="Mike Pelletier"/>
    <x v="2"/>
    <s v="United States"/>
    <s v="San Francisco"/>
    <x v="1"/>
    <n v="94110"/>
    <s v="West"/>
    <s v="OFF-PA-10002581"/>
    <x v="1"/>
    <x v="10"/>
    <x v="1300"/>
    <n v="61.96"/>
    <n v="2"/>
    <x v="0"/>
    <n v="27.881999999999998"/>
  </r>
  <r>
    <n v="4837"/>
    <x v="2393"/>
    <x v="3"/>
    <x v="361"/>
    <d v="2014-10-11T00:00:00"/>
    <x v="1"/>
    <x v="486"/>
    <s v="Mike Pelletier"/>
    <x v="2"/>
    <s v="United States"/>
    <s v="San Francisco"/>
    <x v="1"/>
    <n v="94110"/>
    <s v="West"/>
    <s v="OFF-BI-10001097"/>
    <x v="1"/>
    <x v="8"/>
    <x v="789"/>
    <n v="19.936000000000003"/>
    <n v="4"/>
    <x v="2"/>
    <n v="7.2267999999999999"/>
  </r>
  <r>
    <n v="4838"/>
    <x v="2394"/>
    <x v="3"/>
    <x v="702"/>
    <d v="2014-06-04T00:00:00"/>
    <x v="2"/>
    <x v="651"/>
    <s v="Fred Harton"/>
    <x v="0"/>
    <s v="United States"/>
    <s v="Dublin"/>
    <x v="24"/>
    <n v="43017"/>
    <s v="East"/>
    <s v="OFF-BI-10003429"/>
    <x v="1"/>
    <x v="8"/>
    <x v="844"/>
    <n v="3.7980000000000005"/>
    <n v="2"/>
    <x v="6"/>
    <n v="-2.6585999999999999"/>
  </r>
  <r>
    <n v="4839"/>
    <x v="2394"/>
    <x v="3"/>
    <x v="702"/>
    <d v="2014-06-04T00:00:00"/>
    <x v="2"/>
    <x v="651"/>
    <s v="Fred Harton"/>
    <x v="0"/>
    <s v="United States"/>
    <s v="Dublin"/>
    <x v="24"/>
    <n v="43017"/>
    <s v="East"/>
    <s v="OFF-PA-10000682"/>
    <x v="1"/>
    <x v="10"/>
    <x v="859"/>
    <n v="27.744000000000003"/>
    <n v="6"/>
    <x v="2"/>
    <n v="10.057200000000002"/>
  </r>
  <r>
    <n v="4840"/>
    <x v="2394"/>
    <x v="3"/>
    <x v="702"/>
    <d v="2014-06-04T00:00:00"/>
    <x v="2"/>
    <x v="651"/>
    <s v="Fred Harton"/>
    <x v="0"/>
    <s v="United States"/>
    <s v="Dublin"/>
    <x v="24"/>
    <n v="43017"/>
    <s v="East"/>
    <s v="TEC-PH-10001700"/>
    <x v="2"/>
    <x v="7"/>
    <x v="193"/>
    <n v="158.37599999999998"/>
    <n v="4"/>
    <x v="10"/>
    <n v="-34.314799999999991"/>
  </r>
  <r>
    <n v="4841"/>
    <x v="2395"/>
    <x v="3"/>
    <x v="225"/>
    <d v="2014-11-26T00:00:00"/>
    <x v="1"/>
    <x v="337"/>
    <s v="Sample Company A"/>
    <x v="2"/>
    <s v="United States"/>
    <s v="Henderson"/>
    <x v="0"/>
    <n v="42420"/>
    <s v="South"/>
    <s v="FUR-FU-10000629"/>
    <x v="0"/>
    <x v="5"/>
    <x v="93"/>
    <n v="27.58"/>
    <n v="2"/>
    <x v="0"/>
    <n v="11.583600000000001"/>
  </r>
  <r>
    <n v="4842"/>
    <x v="2396"/>
    <x v="0"/>
    <x v="443"/>
    <d v="2013-12-29T00:00:00"/>
    <x v="1"/>
    <x v="392"/>
    <s v="Neoma Murray"/>
    <x v="0"/>
    <s v="United States"/>
    <s v="Bowling Green"/>
    <x v="24"/>
    <n v="43402"/>
    <s v="East"/>
    <s v="OFF-BI-10001267"/>
    <x v="1"/>
    <x v="8"/>
    <x v="1466"/>
    <n v="5.5530000000000008"/>
    <n v="3"/>
    <x v="6"/>
    <n v="-4.0722000000000023"/>
  </r>
  <r>
    <n v="4843"/>
    <x v="2397"/>
    <x v="3"/>
    <x v="365"/>
    <d v="2014-10-05T00:00:00"/>
    <x v="1"/>
    <x v="123"/>
    <s v="Jas O'Carroll"/>
    <x v="0"/>
    <s v="United States"/>
    <s v="Memphis"/>
    <x v="18"/>
    <n v="38109"/>
    <s v="South"/>
    <s v="OFF-ST-10001418"/>
    <x v="1"/>
    <x v="4"/>
    <x v="870"/>
    <n v="243.92"/>
    <n v="5"/>
    <x v="2"/>
    <n v="-54.881999999999998"/>
  </r>
  <r>
    <n v="4844"/>
    <x v="2398"/>
    <x v="0"/>
    <x v="77"/>
    <d v="2013-11-10T00:00:00"/>
    <x v="2"/>
    <x v="693"/>
    <s v="Cindy Chapman"/>
    <x v="0"/>
    <s v="United States"/>
    <s v="Lakewood"/>
    <x v="30"/>
    <n v="8701"/>
    <s v="East"/>
    <s v="OFF-FA-10004968"/>
    <x v="1"/>
    <x v="13"/>
    <x v="1010"/>
    <n v="14.96"/>
    <n v="4"/>
    <x v="0"/>
    <n v="0.2992000000000008"/>
  </r>
  <r>
    <n v="4845"/>
    <x v="2399"/>
    <x v="2"/>
    <x v="527"/>
    <d v="2011-04-05T00:00:00"/>
    <x v="2"/>
    <x v="89"/>
    <s v="Mary Zewe"/>
    <x v="1"/>
    <s v="United States"/>
    <s v="Los Angeles"/>
    <x v="1"/>
    <n v="90008"/>
    <s v="West"/>
    <s v="OFF-BI-10004140"/>
    <x v="1"/>
    <x v="8"/>
    <x v="304"/>
    <n v="7.1840000000000011"/>
    <n v="2"/>
    <x v="2"/>
    <n v="2.2449999999999992"/>
  </r>
  <r>
    <n v="4846"/>
    <x v="2400"/>
    <x v="1"/>
    <x v="862"/>
    <d v="2012-07-26T00:00:00"/>
    <x v="0"/>
    <x v="234"/>
    <s v="Melanie Seite"/>
    <x v="0"/>
    <s v="United States"/>
    <s v="Rochester"/>
    <x v="15"/>
    <n v="14609"/>
    <s v="East"/>
    <s v="OFF-BI-10003460"/>
    <x v="1"/>
    <x v="8"/>
    <x v="234"/>
    <n v="10.512"/>
    <n v="3"/>
    <x v="2"/>
    <n v="3.6791999999999998"/>
  </r>
  <r>
    <n v="4847"/>
    <x v="2401"/>
    <x v="2"/>
    <x v="402"/>
    <d v="2011-06-27T00:00:00"/>
    <x v="0"/>
    <x v="136"/>
    <s v="Grace Kelly"/>
    <x v="1"/>
    <s v="United States"/>
    <s v="Salem"/>
    <x v="21"/>
    <n v="97301"/>
    <s v="West"/>
    <s v="TEC-PH-10002115"/>
    <x v="2"/>
    <x v="7"/>
    <x v="793"/>
    <n v="263.96000000000004"/>
    <n v="5"/>
    <x v="2"/>
    <n v="19.796999999999997"/>
  </r>
  <r>
    <n v="4848"/>
    <x v="2401"/>
    <x v="2"/>
    <x v="402"/>
    <d v="2011-06-27T00:00:00"/>
    <x v="0"/>
    <x v="136"/>
    <s v="Grace Kelly"/>
    <x v="1"/>
    <s v="United States"/>
    <s v="Salem"/>
    <x v="21"/>
    <n v="97301"/>
    <s v="West"/>
    <s v="OFF-AR-10003478"/>
    <x v="1"/>
    <x v="6"/>
    <x v="355"/>
    <n v="71.632000000000005"/>
    <n v="11"/>
    <x v="2"/>
    <n v="17.908000000000001"/>
  </r>
  <r>
    <n v="4849"/>
    <x v="2401"/>
    <x v="2"/>
    <x v="402"/>
    <d v="2011-06-27T00:00:00"/>
    <x v="0"/>
    <x v="136"/>
    <s v="Grace Kelly"/>
    <x v="1"/>
    <s v="United States"/>
    <s v="Salem"/>
    <x v="21"/>
    <n v="97301"/>
    <s v="West"/>
    <s v="OFF-AR-10000475"/>
    <x v="1"/>
    <x v="6"/>
    <x v="1111"/>
    <n v="9.3280000000000012"/>
    <n v="1"/>
    <x v="2"/>
    <n v="0.8162000000000007"/>
  </r>
  <r>
    <n v="4850"/>
    <x v="2402"/>
    <x v="2"/>
    <x v="78"/>
    <d v="2011-09-14T00:00:00"/>
    <x v="1"/>
    <x v="507"/>
    <s v="Marc Crier"/>
    <x v="0"/>
    <s v="United States"/>
    <s v="Pasco"/>
    <x v="4"/>
    <n v="99301"/>
    <s v="West"/>
    <s v="OFF-AR-10003045"/>
    <x v="1"/>
    <x v="6"/>
    <x v="420"/>
    <n v="5.88"/>
    <n v="2"/>
    <x v="0"/>
    <n v="2.6459999999999999"/>
  </r>
  <r>
    <n v="4851"/>
    <x v="2402"/>
    <x v="2"/>
    <x v="78"/>
    <d v="2011-09-14T00:00:00"/>
    <x v="1"/>
    <x v="507"/>
    <s v="Marc Crier"/>
    <x v="0"/>
    <s v="United States"/>
    <s v="Pasco"/>
    <x v="4"/>
    <n v="99301"/>
    <s v="West"/>
    <s v="FUR-CH-10000454"/>
    <x v="0"/>
    <x v="1"/>
    <x v="1"/>
    <n v="975.92"/>
    <n v="5"/>
    <x v="2"/>
    <n v="121.98999999999992"/>
  </r>
  <r>
    <n v="4852"/>
    <x v="2402"/>
    <x v="2"/>
    <x v="78"/>
    <d v="2011-09-14T00:00:00"/>
    <x v="1"/>
    <x v="507"/>
    <s v="Marc Crier"/>
    <x v="0"/>
    <s v="United States"/>
    <s v="Pasco"/>
    <x v="4"/>
    <n v="99301"/>
    <s v="West"/>
    <s v="OFF-AR-10000380"/>
    <x v="1"/>
    <x v="6"/>
    <x v="108"/>
    <n v="303.83999999999997"/>
    <n v="8"/>
    <x v="0"/>
    <n v="91.151999999999958"/>
  </r>
  <r>
    <n v="4853"/>
    <x v="2402"/>
    <x v="2"/>
    <x v="78"/>
    <d v="2011-09-14T00:00:00"/>
    <x v="1"/>
    <x v="507"/>
    <s v="Marc Crier"/>
    <x v="0"/>
    <s v="United States"/>
    <s v="Pasco"/>
    <x v="4"/>
    <n v="99301"/>
    <s v="West"/>
    <s v="OFF-ST-10000736"/>
    <x v="1"/>
    <x v="4"/>
    <x v="455"/>
    <n v="485.88"/>
    <n v="6"/>
    <x v="0"/>
    <n v="19.43519999999998"/>
  </r>
  <r>
    <n v="4854"/>
    <x v="2403"/>
    <x v="2"/>
    <x v="432"/>
    <d v="2011-12-15T00:00:00"/>
    <x v="0"/>
    <x v="109"/>
    <s v="Logan Haushalter"/>
    <x v="0"/>
    <s v="United States"/>
    <s v="Oakland"/>
    <x v="1"/>
    <n v="94601"/>
    <s v="West"/>
    <s v="FUR-FU-10004270"/>
    <x v="0"/>
    <x v="5"/>
    <x v="989"/>
    <n v="12.54"/>
    <n v="3"/>
    <x v="0"/>
    <n v="4.5144000000000002"/>
  </r>
  <r>
    <n v="4855"/>
    <x v="2403"/>
    <x v="2"/>
    <x v="432"/>
    <d v="2011-12-15T00:00:00"/>
    <x v="0"/>
    <x v="109"/>
    <s v="Logan Haushalter"/>
    <x v="0"/>
    <s v="United States"/>
    <s v="Oakland"/>
    <x v="1"/>
    <n v="94601"/>
    <s v="West"/>
    <s v="OFF-ST-10000617"/>
    <x v="1"/>
    <x v="4"/>
    <x v="379"/>
    <n v="8.94"/>
    <n v="3"/>
    <x v="0"/>
    <n v="0.62579999999999902"/>
  </r>
  <r>
    <n v="4856"/>
    <x v="2403"/>
    <x v="2"/>
    <x v="432"/>
    <d v="2011-12-15T00:00:00"/>
    <x v="0"/>
    <x v="109"/>
    <s v="Logan Haushalter"/>
    <x v="0"/>
    <s v="United States"/>
    <s v="Oakland"/>
    <x v="1"/>
    <n v="94601"/>
    <s v="West"/>
    <s v="FUR-FU-10001706"/>
    <x v="0"/>
    <x v="5"/>
    <x v="50"/>
    <n v="9.24"/>
    <n v="3"/>
    <x v="0"/>
    <n v="4.4352"/>
  </r>
  <r>
    <n v="4857"/>
    <x v="2404"/>
    <x v="1"/>
    <x v="1004"/>
    <d v="2012-01-17T00:00:00"/>
    <x v="1"/>
    <x v="171"/>
    <s v="Philip Brown"/>
    <x v="0"/>
    <s v="United States"/>
    <s v="Los Angeles"/>
    <x v="1"/>
    <n v="90004"/>
    <s v="West"/>
    <s v="OFF-BI-10003364"/>
    <x v="1"/>
    <x v="8"/>
    <x v="698"/>
    <n v="70.00800000000001"/>
    <n v="3"/>
    <x v="2"/>
    <n v="24.502800000000001"/>
  </r>
  <r>
    <n v="4858"/>
    <x v="2404"/>
    <x v="1"/>
    <x v="1004"/>
    <d v="2012-01-17T00:00:00"/>
    <x v="1"/>
    <x v="171"/>
    <s v="Philip Brown"/>
    <x v="0"/>
    <s v="United States"/>
    <s v="Los Angeles"/>
    <x v="1"/>
    <n v="90004"/>
    <s v="West"/>
    <s v="FUR-FU-10001861"/>
    <x v="0"/>
    <x v="5"/>
    <x v="272"/>
    <n v="77.599999999999994"/>
    <n v="4"/>
    <x v="0"/>
    <n v="38.023999999999994"/>
  </r>
  <r>
    <n v="4859"/>
    <x v="2404"/>
    <x v="1"/>
    <x v="1004"/>
    <d v="2012-01-17T00:00:00"/>
    <x v="1"/>
    <x v="171"/>
    <s v="Philip Brown"/>
    <x v="0"/>
    <s v="United States"/>
    <s v="Los Angeles"/>
    <x v="1"/>
    <n v="90004"/>
    <s v="West"/>
    <s v="FUR-FU-10004845"/>
    <x v="0"/>
    <x v="5"/>
    <x v="1684"/>
    <n v="464.84999999999997"/>
    <n v="9"/>
    <x v="0"/>
    <n v="92.969999999999985"/>
  </r>
  <r>
    <n v="4860"/>
    <x v="2405"/>
    <x v="3"/>
    <x v="934"/>
    <d v="2014-12-20T00:00:00"/>
    <x v="1"/>
    <x v="164"/>
    <s v="Saphhira Shifley"/>
    <x v="1"/>
    <s v="United States"/>
    <s v="Oak Park"/>
    <x v="10"/>
    <n v="60302"/>
    <s v="Central"/>
    <s v="OFF-AR-10000823"/>
    <x v="1"/>
    <x v="6"/>
    <x v="1043"/>
    <n v="10.192000000000002"/>
    <n v="7"/>
    <x v="2"/>
    <n v="1.0192000000000001"/>
  </r>
  <r>
    <n v="4861"/>
    <x v="2406"/>
    <x v="0"/>
    <x v="122"/>
    <d v="2013-12-25T00:00:00"/>
    <x v="1"/>
    <x v="136"/>
    <s v="Grace Kelly"/>
    <x v="1"/>
    <s v="United States"/>
    <s v="Morristown"/>
    <x v="30"/>
    <n v="7960"/>
    <s v="East"/>
    <s v="OFF-BI-10001359"/>
    <x v="1"/>
    <x v="8"/>
    <x v="1153"/>
    <n v="1793.98"/>
    <n v="2"/>
    <x v="0"/>
    <n v="843.17059999999992"/>
  </r>
  <r>
    <n v="4862"/>
    <x v="2407"/>
    <x v="2"/>
    <x v="909"/>
    <d v="2011-04-16T00:00:00"/>
    <x v="0"/>
    <x v="39"/>
    <s v="Gary Mitchum"/>
    <x v="2"/>
    <s v="United States"/>
    <s v="Austin"/>
    <x v="5"/>
    <n v="78745"/>
    <s v="Central"/>
    <s v="TEC-PH-10001835"/>
    <x v="2"/>
    <x v="7"/>
    <x v="1333"/>
    <n v="758.35200000000009"/>
    <n v="6"/>
    <x v="2"/>
    <n v="265.42320000000001"/>
  </r>
  <r>
    <n v="4863"/>
    <x v="2408"/>
    <x v="0"/>
    <x v="338"/>
    <d v="2013-11-15T00:00:00"/>
    <x v="1"/>
    <x v="64"/>
    <s v="Sally Hughsby"/>
    <x v="1"/>
    <s v="United States"/>
    <s v="New York City"/>
    <x v="15"/>
    <n v="10011"/>
    <s v="East"/>
    <s v="OFF-BI-10001191"/>
    <x v="1"/>
    <x v="8"/>
    <x v="970"/>
    <n v="20.368000000000002"/>
    <n v="1"/>
    <x v="2"/>
    <n v="7.3834"/>
  </r>
  <r>
    <n v="4864"/>
    <x v="2408"/>
    <x v="0"/>
    <x v="338"/>
    <d v="2013-11-15T00:00:00"/>
    <x v="1"/>
    <x v="64"/>
    <s v="Sally Hughsby"/>
    <x v="1"/>
    <s v="United States"/>
    <s v="New York City"/>
    <x v="15"/>
    <n v="10011"/>
    <s v="East"/>
    <s v="OFF-BI-10003982"/>
    <x v="1"/>
    <x v="8"/>
    <x v="346"/>
    <n v="49.847999999999999"/>
    <n v="3"/>
    <x v="2"/>
    <n v="16.823699999999999"/>
  </r>
  <r>
    <n v="4865"/>
    <x v="2409"/>
    <x v="3"/>
    <x v="335"/>
    <d v="2014-07-01T00:00:00"/>
    <x v="1"/>
    <x v="56"/>
    <s v="Steven Cartwright"/>
    <x v="0"/>
    <s v="United States"/>
    <s v="New York City"/>
    <x v="15"/>
    <n v="10024"/>
    <s v="East"/>
    <s v="TEC-PH-10001425"/>
    <x v="2"/>
    <x v="7"/>
    <x v="511"/>
    <n v="239.96999999999997"/>
    <n v="3"/>
    <x v="0"/>
    <n v="67.191599999999994"/>
  </r>
  <r>
    <n v="4866"/>
    <x v="2410"/>
    <x v="3"/>
    <x v="38"/>
    <d v="2014-11-19T00:00:00"/>
    <x v="1"/>
    <x v="74"/>
    <s v="Ted Trevino"/>
    <x v="0"/>
    <s v="United States"/>
    <s v="Seattle"/>
    <x v="4"/>
    <n v="98103"/>
    <s v="West"/>
    <s v="FUR-CH-10001215"/>
    <x v="0"/>
    <x v="1"/>
    <x v="440"/>
    <n v="2404.7040000000002"/>
    <n v="6"/>
    <x v="2"/>
    <n v="150.29399999999998"/>
  </r>
  <r>
    <n v="4867"/>
    <x v="2410"/>
    <x v="3"/>
    <x v="38"/>
    <d v="2014-11-19T00:00:00"/>
    <x v="1"/>
    <x v="74"/>
    <s v="Ted Trevino"/>
    <x v="0"/>
    <s v="United States"/>
    <s v="Seattle"/>
    <x v="4"/>
    <n v="98103"/>
    <s v="West"/>
    <s v="OFF-BI-10001718"/>
    <x v="1"/>
    <x v="8"/>
    <x v="1216"/>
    <n v="563.024"/>
    <n v="11"/>
    <x v="2"/>
    <n v="190.02059999999997"/>
  </r>
  <r>
    <n v="4868"/>
    <x v="2410"/>
    <x v="3"/>
    <x v="38"/>
    <d v="2014-11-19T00:00:00"/>
    <x v="1"/>
    <x v="74"/>
    <s v="Ted Trevino"/>
    <x v="0"/>
    <s v="United States"/>
    <s v="Seattle"/>
    <x v="4"/>
    <n v="98103"/>
    <s v="West"/>
    <s v="OFF-ST-10000991"/>
    <x v="1"/>
    <x v="4"/>
    <x v="155"/>
    <n v="344.90999999999997"/>
    <n v="3"/>
    <x v="0"/>
    <n v="10.347300000000004"/>
  </r>
  <r>
    <n v="4869"/>
    <x v="2410"/>
    <x v="3"/>
    <x v="38"/>
    <d v="2014-11-19T00:00:00"/>
    <x v="1"/>
    <x v="74"/>
    <s v="Ted Trevino"/>
    <x v="0"/>
    <s v="United States"/>
    <s v="Seattle"/>
    <x v="4"/>
    <n v="98103"/>
    <s v="West"/>
    <s v="OFF-LA-10001613"/>
    <x v="1"/>
    <x v="2"/>
    <x v="736"/>
    <n v="8.64"/>
    <n v="3"/>
    <x v="0"/>
    <n v="4.2336"/>
  </r>
  <r>
    <n v="4870"/>
    <x v="2411"/>
    <x v="3"/>
    <x v="221"/>
    <d v="2014-11-30T00:00:00"/>
    <x v="1"/>
    <x v="464"/>
    <s v="Shaun Chance"/>
    <x v="1"/>
    <s v="United States"/>
    <s v="Lancaster"/>
    <x v="9"/>
    <n v="17602"/>
    <s v="East"/>
    <s v="TEC-PH-10003437"/>
    <x v="2"/>
    <x v="7"/>
    <x v="913"/>
    <n v="89.987999999999985"/>
    <n v="2"/>
    <x v="10"/>
    <n v="-14.998000000000012"/>
  </r>
  <r>
    <n v="4871"/>
    <x v="2411"/>
    <x v="3"/>
    <x v="221"/>
    <d v="2014-11-30T00:00:00"/>
    <x v="1"/>
    <x v="464"/>
    <s v="Shaun Chance"/>
    <x v="1"/>
    <s v="United States"/>
    <s v="Lancaster"/>
    <x v="9"/>
    <n v="17602"/>
    <s v="East"/>
    <s v="OFF-PA-10000675"/>
    <x v="1"/>
    <x v="10"/>
    <x v="1106"/>
    <n v="229.54400000000001"/>
    <n v="7"/>
    <x v="2"/>
    <n v="83.209699999999998"/>
  </r>
  <r>
    <n v="4872"/>
    <x v="2412"/>
    <x v="3"/>
    <x v="979"/>
    <d v="2014-05-28T00:00:00"/>
    <x v="1"/>
    <x v="107"/>
    <s v="Ken Lonsdale"/>
    <x v="0"/>
    <s v="United States"/>
    <s v="Houston"/>
    <x v="5"/>
    <n v="77095"/>
    <s v="Central"/>
    <s v="OFF-FA-10000840"/>
    <x v="1"/>
    <x v="13"/>
    <x v="1685"/>
    <n v="1.8239999999999998"/>
    <n v="2"/>
    <x v="2"/>
    <n v="0.61559999999999993"/>
  </r>
  <r>
    <n v="4873"/>
    <x v="2412"/>
    <x v="3"/>
    <x v="979"/>
    <d v="2014-05-28T00:00:00"/>
    <x v="1"/>
    <x v="107"/>
    <s v="Ken Lonsdale"/>
    <x v="0"/>
    <s v="United States"/>
    <s v="Houston"/>
    <x v="5"/>
    <n v="77095"/>
    <s v="Central"/>
    <s v="OFF-AP-10001947"/>
    <x v="1"/>
    <x v="9"/>
    <x v="1528"/>
    <n v="18.319999999999997"/>
    <n v="5"/>
    <x v="3"/>
    <n v="-46.716000000000008"/>
  </r>
  <r>
    <n v="4874"/>
    <x v="2412"/>
    <x v="3"/>
    <x v="979"/>
    <d v="2014-05-28T00:00:00"/>
    <x v="1"/>
    <x v="107"/>
    <s v="Ken Lonsdale"/>
    <x v="0"/>
    <s v="United States"/>
    <s v="Houston"/>
    <x v="5"/>
    <n v="77095"/>
    <s v="Central"/>
    <s v="OFF-ST-10002301"/>
    <x v="1"/>
    <x v="4"/>
    <x v="1490"/>
    <n v="48.816000000000003"/>
    <n v="3"/>
    <x v="2"/>
    <n v="-11.593800000000005"/>
  </r>
  <r>
    <n v="4875"/>
    <x v="2412"/>
    <x v="3"/>
    <x v="979"/>
    <d v="2014-05-28T00:00:00"/>
    <x v="1"/>
    <x v="107"/>
    <s v="Ken Lonsdale"/>
    <x v="0"/>
    <s v="United States"/>
    <s v="Houston"/>
    <x v="5"/>
    <n v="77095"/>
    <s v="Central"/>
    <s v="OFF-BI-10001922"/>
    <x v="1"/>
    <x v="8"/>
    <x v="302"/>
    <n v="1.1879999999999997"/>
    <n v="1"/>
    <x v="3"/>
    <n v="-1.9602000000000008"/>
  </r>
  <r>
    <n v="4876"/>
    <x v="2413"/>
    <x v="2"/>
    <x v="266"/>
    <d v="2011-12-07T00:00:00"/>
    <x v="1"/>
    <x v="471"/>
    <s v="Katherine Nockton"/>
    <x v="1"/>
    <s v="United States"/>
    <s v="Columbus"/>
    <x v="24"/>
    <n v="43229"/>
    <s v="East"/>
    <s v="TEC-AC-10001267"/>
    <x v="2"/>
    <x v="11"/>
    <x v="533"/>
    <n v="119.80000000000001"/>
    <n v="5"/>
    <x v="2"/>
    <n v="29.950000000000003"/>
  </r>
  <r>
    <n v="4877"/>
    <x v="2414"/>
    <x v="2"/>
    <x v="462"/>
    <d v="2011-10-09T00:00:00"/>
    <x v="1"/>
    <x v="359"/>
    <s v="Sara Luxemburg"/>
    <x v="2"/>
    <s v="United States"/>
    <s v="Durham"/>
    <x v="3"/>
    <n v="27707"/>
    <s v="South"/>
    <s v="OFF-ST-10000532"/>
    <x v="1"/>
    <x v="4"/>
    <x v="1403"/>
    <n v="61.567999999999998"/>
    <n v="2"/>
    <x v="2"/>
    <n v="4.6175999999999995"/>
  </r>
  <r>
    <n v="4878"/>
    <x v="2414"/>
    <x v="2"/>
    <x v="462"/>
    <d v="2011-10-09T00:00:00"/>
    <x v="1"/>
    <x v="359"/>
    <s v="Sara Luxemburg"/>
    <x v="2"/>
    <s v="United States"/>
    <s v="Durham"/>
    <x v="3"/>
    <n v="27707"/>
    <s v="South"/>
    <s v="OFF-AR-10002335"/>
    <x v="1"/>
    <x v="6"/>
    <x v="673"/>
    <n v="6.1920000000000002"/>
    <n v="3"/>
    <x v="2"/>
    <n v="0.46440000000000037"/>
  </r>
  <r>
    <n v="4879"/>
    <x v="2415"/>
    <x v="0"/>
    <x v="875"/>
    <d v="2013-08-01T00:00:00"/>
    <x v="2"/>
    <x v="617"/>
    <s v="Pierre Wener"/>
    <x v="0"/>
    <s v="United States"/>
    <s v="Pensacola"/>
    <x v="2"/>
    <n v="32503"/>
    <s v="South"/>
    <s v="OFF-BI-10000201"/>
    <x v="1"/>
    <x v="8"/>
    <x v="1678"/>
    <n v="2.2140000000000004"/>
    <n v="3"/>
    <x v="6"/>
    <n v="-1.4760000000000004"/>
  </r>
  <r>
    <n v="4880"/>
    <x v="2416"/>
    <x v="3"/>
    <x v="808"/>
    <d v="2014-11-06T00:00:00"/>
    <x v="0"/>
    <x v="533"/>
    <s v="Thomas Boland"/>
    <x v="1"/>
    <s v="United States"/>
    <s v="Henderson"/>
    <x v="0"/>
    <n v="42420"/>
    <s v="South"/>
    <s v="OFF-EN-10004846"/>
    <x v="1"/>
    <x v="12"/>
    <x v="1488"/>
    <n v="5.32"/>
    <n v="2"/>
    <x v="0"/>
    <n v="2.6068000000000002"/>
  </r>
  <r>
    <n v="4881"/>
    <x v="2416"/>
    <x v="3"/>
    <x v="808"/>
    <d v="2014-11-06T00:00:00"/>
    <x v="0"/>
    <x v="533"/>
    <s v="Thomas Boland"/>
    <x v="1"/>
    <s v="United States"/>
    <s v="Henderson"/>
    <x v="0"/>
    <n v="42420"/>
    <s v="South"/>
    <s v="FUR-CH-10000454"/>
    <x v="0"/>
    <x v="1"/>
    <x v="1"/>
    <n v="975.92"/>
    <n v="4"/>
    <x v="0"/>
    <n v="292.77599999999995"/>
  </r>
  <r>
    <n v="4882"/>
    <x v="2416"/>
    <x v="3"/>
    <x v="808"/>
    <d v="2014-11-06T00:00:00"/>
    <x v="0"/>
    <x v="533"/>
    <s v="Thomas Boland"/>
    <x v="1"/>
    <s v="United States"/>
    <s v="Henderson"/>
    <x v="0"/>
    <n v="42420"/>
    <s v="South"/>
    <s v="TEC-AC-10004145"/>
    <x v="2"/>
    <x v="11"/>
    <x v="1264"/>
    <n v="2249.91"/>
    <n v="9"/>
    <x v="0"/>
    <n v="517.47930000000008"/>
  </r>
  <r>
    <n v="4883"/>
    <x v="2416"/>
    <x v="3"/>
    <x v="808"/>
    <d v="2014-11-06T00:00:00"/>
    <x v="0"/>
    <x v="533"/>
    <s v="Thomas Boland"/>
    <x v="1"/>
    <s v="United States"/>
    <s v="Henderson"/>
    <x v="0"/>
    <n v="42420"/>
    <s v="South"/>
    <s v="OFF-ST-10001580"/>
    <x v="1"/>
    <x v="4"/>
    <x v="351"/>
    <n v="59.92"/>
    <n v="4"/>
    <x v="0"/>
    <n v="16.7776"/>
  </r>
  <r>
    <n v="4884"/>
    <x v="2417"/>
    <x v="3"/>
    <x v="144"/>
    <d v="2014-03-16T00:00:00"/>
    <x v="1"/>
    <x v="117"/>
    <s v="Alan Hwang"/>
    <x v="0"/>
    <s v="United States"/>
    <s v="Anaheim"/>
    <x v="1"/>
    <n v="92804"/>
    <s v="West"/>
    <s v="OFF-BI-10003876"/>
    <x v="1"/>
    <x v="8"/>
    <x v="1617"/>
    <n v="171.20000000000002"/>
    <n v="5"/>
    <x v="2"/>
    <n v="64.199999999999989"/>
  </r>
  <r>
    <n v="4885"/>
    <x v="2417"/>
    <x v="3"/>
    <x v="144"/>
    <d v="2014-03-16T00:00:00"/>
    <x v="1"/>
    <x v="117"/>
    <s v="Alan Hwang"/>
    <x v="0"/>
    <s v="United States"/>
    <s v="Anaheim"/>
    <x v="1"/>
    <n v="92804"/>
    <s v="West"/>
    <s v="OFF-AR-10001972"/>
    <x v="1"/>
    <x v="6"/>
    <x v="1623"/>
    <n v="3.36"/>
    <n v="2"/>
    <x v="0"/>
    <n v="0.87360000000000015"/>
  </r>
  <r>
    <n v="4886"/>
    <x v="2418"/>
    <x v="2"/>
    <x v="757"/>
    <d v="2011-12-20T00:00:00"/>
    <x v="1"/>
    <x v="281"/>
    <s v="Steve Chapman"/>
    <x v="1"/>
    <s v="United States"/>
    <s v="Detroit"/>
    <x v="12"/>
    <n v="48227"/>
    <s v="Central"/>
    <s v="OFF-PA-10000595"/>
    <x v="1"/>
    <x v="10"/>
    <x v="1117"/>
    <n v="114.2"/>
    <n v="5"/>
    <x v="0"/>
    <n v="52.531999999999996"/>
  </r>
  <r>
    <n v="4887"/>
    <x v="2419"/>
    <x v="0"/>
    <x v="85"/>
    <d v="2013-12-02T00:00:00"/>
    <x v="0"/>
    <x v="575"/>
    <s v="Randy Ferguson"/>
    <x v="1"/>
    <s v="United States"/>
    <s v="Marietta"/>
    <x v="32"/>
    <n v="30062"/>
    <s v="South"/>
    <s v="FUR-CH-10004477"/>
    <x v="0"/>
    <x v="1"/>
    <x v="211"/>
    <n v="182.67000000000002"/>
    <n v="3"/>
    <x v="0"/>
    <n v="52.974299999999992"/>
  </r>
  <r>
    <n v="4888"/>
    <x v="2419"/>
    <x v="0"/>
    <x v="85"/>
    <d v="2013-12-02T00:00:00"/>
    <x v="0"/>
    <x v="575"/>
    <s v="Randy Ferguson"/>
    <x v="1"/>
    <s v="United States"/>
    <s v="Marietta"/>
    <x v="32"/>
    <n v="30062"/>
    <s v="South"/>
    <s v="TEC-AC-10003441"/>
    <x v="2"/>
    <x v="11"/>
    <x v="652"/>
    <n v="101.69999999999999"/>
    <n v="6"/>
    <x v="0"/>
    <n v="6.1019999999999968"/>
  </r>
  <r>
    <n v="4889"/>
    <x v="2419"/>
    <x v="0"/>
    <x v="85"/>
    <d v="2013-12-02T00:00:00"/>
    <x v="0"/>
    <x v="575"/>
    <s v="Randy Ferguson"/>
    <x v="1"/>
    <s v="United States"/>
    <s v="Marietta"/>
    <x v="32"/>
    <n v="30062"/>
    <s v="South"/>
    <s v="OFF-ST-10004459"/>
    <x v="1"/>
    <x v="4"/>
    <x v="454"/>
    <n v="1126.02"/>
    <n v="3"/>
    <x v="0"/>
    <n v="56.300999999999988"/>
  </r>
  <r>
    <n v="4890"/>
    <x v="2419"/>
    <x v="0"/>
    <x v="85"/>
    <d v="2013-12-02T00:00:00"/>
    <x v="0"/>
    <x v="575"/>
    <s v="Randy Ferguson"/>
    <x v="1"/>
    <s v="United States"/>
    <s v="Marietta"/>
    <x v="32"/>
    <n v="30062"/>
    <s v="South"/>
    <s v="OFF-ST-10003805"/>
    <x v="1"/>
    <x v="4"/>
    <x v="1651"/>
    <n v="1263.3000000000002"/>
    <n v="6"/>
    <x v="0"/>
    <n v="315.82499999999993"/>
  </r>
  <r>
    <n v="4891"/>
    <x v="2420"/>
    <x v="0"/>
    <x v="443"/>
    <d v="2013-12-31T00:00:00"/>
    <x v="1"/>
    <x v="553"/>
    <s v="Edward Hooks"/>
    <x v="1"/>
    <s v="United States"/>
    <s v="Seattle"/>
    <x v="4"/>
    <n v="98103"/>
    <s v="West"/>
    <s v="OFF-AR-10001246"/>
    <x v="1"/>
    <x v="6"/>
    <x v="450"/>
    <n v="8.82"/>
    <n v="3"/>
    <x v="0"/>
    <n v="2.5577999999999994"/>
  </r>
  <r>
    <n v="4892"/>
    <x v="2420"/>
    <x v="0"/>
    <x v="443"/>
    <d v="2013-12-31T00:00:00"/>
    <x v="1"/>
    <x v="553"/>
    <s v="Edward Hooks"/>
    <x v="1"/>
    <s v="United States"/>
    <s v="Seattle"/>
    <x v="4"/>
    <n v="98103"/>
    <s v="West"/>
    <s v="OFF-PA-10001295"/>
    <x v="1"/>
    <x v="10"/>
    <x v="1211"/>
    <n v="37.94"/>
    <n v="2"/>
    <x v="0"/>
    <n v="18.211199999999998"/>
  </r>
  <r>
    <n v="4893"/>
    <x v="2420"/>
    <x v="0"/>
    <x v="443"/>
    <d v="2013-12-31T00:00:00"/>
    <x v="1"/>
    <x v="553"/>
    <s v="Edward Hooks"/>
    <x v="1"/>
    <s v="United States"/>
    <s v="Seattle"/>
    <x v="4"/>
    <n v="98103"/>
    <s v="West"/>
    <s v="OFF-AR-10001231"/>
    <x v="1"/>
    <x v="6"/>
    <x v="1686"/>
    <n v="4.2"/>
    <n v="2"/>
    <x v="0"/>
    <n v="1.1760000000000002"/>
  </r>
  <r>
    <n v="4894"/>
    <x v="2420"/>
    <x v="0"/>
    <x v="443"/>
    <d v="2013-12-31T00:00:00"/>
    <x v="1"/>
    <x v="553"/>
    <s v="Edward Hooks"/>
    <x v="1"/>
    <s v="United States"/>
    <s v="Seattle"/>
    <x v="4"/>
    <n v="98103"/>
    <s v="West"/>
    <s v="OFF-ST-10002743"/>
    <x v="1"/>
    <x v="4"/>
    <x v="413"/>
    <n v="227.28"/>
    <n v="2"/>
    <x v="0"/>
    <n v="2.2727999999999895"/>
  </r>
  <r>
    <n v="4895"/>
    <x v="2420"/>
    <x v="0"/>
    <x v="443"/>
    <d v="2013-12-31T00:00:00"/>
    <x v="1"/>
    <x v="553"/>
    <s v="Edward Hooks"/>
    <x v="1"/>
    <s v="United States"/>
    <s v="Seattle"/>
    <x v="4"/>
    <n v="98103"/>
    <s v="West"/>
    <s v="OFF-PA-10004327"/>
    <x v="1"/>
    <x v="10"/>
    <x v="136"/>
    <n v="47.9"/>
    <n v="1"/>
    <x v="0"/>
    <n v="22.991999999999997"/>
  </r>
  <r>
    <n v="4896"/>
    <x v="2420"/>
    <x v="0"/>
    <x v="443"/>
    <d v="2013-12-31T00:00:00"/>
    <x v="1"/>
    <x v="553"/>
    <s v="Edward Hooks"/>
    <x v="1"/>
    <s v="United States"/>
    <s v="Seattle"/>
    <x v="4"/>
    <n v="98103"/>
    <s v="West"/>
    <s v="OFF-EN-10004773"/>
    <x v="1"/>
    <x v="12"/>
    <x v="33"/>
    <n v="61.96"/>
    <n v="2"/>
    <x v="0"/>
    <n v="30.360399999999998"/>
  </r>
  <r>
    <n v="4897"/>
    <x v="2420"/>
    <x v="0"/>
    <x v="443"/>
    <d v="2013-12-31T00:00:00"/>
    <x v="1"/>
    <x v="553"/>
    <s v="Edward Hooks"/>
    <x v="1"/>
    <s v="United States"/>
    <s v="Seattle"/>
    <x v="4"/>
    <n v="98103"/>
    <s v="West"/>
    <s v="OFF-ST-10003470"/>
    <x v="1"/>
    <x v="4"/>
    <x v="1339"/>
    <n v="1117.92"/>
    <n v="4"/>
    <x v="0"/>
    <n v="55.895999999999958"/>
  </r>
  <r>
    <n v="4898"/>
    <x v="2421"/>
    <x v="2"/>
    <x v="771"/>
    <d v="2011-10-17T00:00:00"/>
    <x v="2"/>
    <x v="663"/>
    <s v="Anna Chung"/>
    <x v="0"/>
    <s v="United States"/>
    <s v="Parma"/>
    <x v="24"/>
    <n v="44134"/>
    <s v="East"/>
    <s v="FUR-CH-10003761"/>
    <x v="0"/>
    <x v="1"/>
    <x v="1379"/>
    <n v="183.37199999999999"/>
    <n v="2"/>
    <x v="4"/>
    <n v="-7.8588000000000022"/>
  </r>
  <r>
    <n v="4899"/>
    <x v="2421"/>
    <x v="2"/>
    <x v="771"/>
    <d v="2011-10-17T00:00:00"/>
    <x v="2"/>
    <x v="663"/>
    <s v="Anna Chung"/>
    <x v="0"/>
    <s v="United States"/>
    <s v="Parma"/>
    <x v="24"/>
    <n v="44134"/>
    <s v="East"/>
    <s v="OFF-PA-10002230"/>
    <x v="1"/>
    <x v="10"/>
    <x v="384"/>
    <n v="7.9680000000000009"/>
    <n v="2"/>
    <x v="2"/>
    <n v="2.8884000000000007"/>
  </r>
  <r>
    <n v="4900"/>
    <x v="2422"/>
    <x v="0"/>
    <x v="250"/>
    <d v="2013-08-28T00:00:00"/>
    <x v="1"/>
    <x v="495"/>
    <s v="Sheri Gordon"/>
    <x v="0"/>
    <s v="United States"/>
    <s v="Gresham"/>
    <x v="21"/>
    <n v="97030"/>
    <s v="West"/>
    <s v="OFF-BI-10000088"/>
    <x v="1"/>
    <x v="8"/>
    <x v="1025"/>
    <n v="26.352000000000004"/>
    <n v="8"/>
    <x v="6"/>
    <n v="-18.446399999999997"/>
  </r>
  <r>
    <n v="4901"/>
    <x v="2423"/>
    <x v="3"/>
    <x v="94"/>
    <d v="2014-12-22T00:00:00"/>
    <x v="1"/>
    <x v="119"/>
    <s v="Christine Abelman"/>
    <x v="1"/>
    <s v="United States"/>
    <s v="Anaheim"/>
    <x v="1"/>
    <n v="92804"/>
    <s v="West"/>
    <s v="OFF-ST-10001526"/>
    <x v="1"/>
    <x v="4"/>
    <x v="764"/>
    <n v="481.32"/>
    <n v="4"/>
    <x v="0"/>
    <n v="125.14319999999998"/>
  </r>
  <r>
    <n v="4902"/>
    <x v="2423"/>
    <x v="3"/>
    <x v="94"/>
    <d v="2014-12-22T00:00:00"/>
    <x v="1"/>
    <x v="119"/>
    <s v="Christine Abelman"/>
    <x v="1"/>
    <s v="United States"/>
    <s v="Anaheim"/>
    <x v="1"/>
    <n v="92804"/>
    <s v="West"/>
    <s v="OFF-SU-10002557"/>
    <x v="1"/>
    <x v="14"/>
    <x v="1329"/>
    <n v="13.98"/>
    <n v="1"/>
    <x v="0"/>
    <n v="3.6348000000000003"/>
  </r>
  <r>
    <n v="4903"/>
    <x v="2424"/>
    <x v="3"/>
    <x v="469"/>
    <d v="2014-03-13T00:00:00"/>
    <x v="1"/>
    <x v="129"/>
    <s v="Shahid Hopkins"/>
    <x v="0"/>
    <s v="United States"/>
    <s v="New York City"/>
    <x v="15"/>
    <n v="10035"/>
    <s v="East"/>
    <s v="OFF-BI-10003669"/>
    <x v="1"/>
    <x v="8"/>
    <x v="796"/>
    <n v="25.92"/>
    <n v="6"/>
    <x v="2"/>
    <n v="9.0719999999999992"/>
  </r>
  <r>
    <n v="4904"/>
    <x v="2424"/>
    <x v="3"/>
    <x v="469"/>
    <d v="2014-03-13T00:00:00"/>
    <x v="1"/>
    <x v="129"/>
    <s v="Shahid Hopkins"/>
    <x v="0"/>
    <s v="United States"/>
    <s v="New York City"/>
    <x v="15"/>
    <n v="10035"/>
    <s v="East"/>
    <s v="OFF-LA-10003510"/>
    <x v="1"/>
    <x v="2"/>
    <x v="575"/>
    <n v="91.59"/>
    <n v="3"/>
    <x v="0"/>
    <n v="42.131399999999999"/>
  </r>
  <r>
    <n v="4905"/>
    <x v="2425"/>
    <x v="2"/>
    <x v="588"/>
    <d v="2011-12-03T00:00:00"/>
    <x v="0"/>
    <x v="204"/>
    <s v="Matt Connell"/>
    <x v="1"/>
    <s v="United States"/>
    <s v="Houston"/>
    <x v="5"/>
    <n v="77070"/>
    <s v="Central"/>
    <s v="FUR-CH-10003746"/>
    <x v="0"/>
    <x v="1"/>
    <x v="617"/>
    <n v="674.05799999999999"/>
    <n v="3"/>
    <x v="4"/>
    <n v="-19.258800000000008"/>
  </r>
  <r>
    <n v="4906"/>
    <x v="2426"/>
    <x v="2"/>
    <x v="1005"/>
    <d v="2011-10-16T00:00:00"/>
    <x v="0"/>
    <x v="531"/>
    <s v="Jim Epp"/>
    <x v="1"/>
    <s v="United States"/>
    <s v="Concord"/>
    <x v="38"/>
    <n v="3301"/>
    <s v="East"/>
    <s v="OFF-BI-10003476"/>
    <x v="1"/>
    <x v="8"/>
    <x v="1526"/>
    <n v="22.92"/>
    <n v="4"/>
    <x v="0"/>
    <n v="11.0016"/>
  </r>
  <r>
    <n v="4907"/>
    <x v="2426"/>
    <x v="2"/>
    <x v="1005"/>
    <d v="2011-10-16T00:00:00"/>
    <x v="0"/>
    <x v="531"/>
    <s v="Jim Epp"/>
    <x v="1"/>
    <s v="United States"/>
    <s v="Concord"/>
    <x v="38"/>
    <n v="3301"/>
    <s v="East"/>
    <s v="OFF-ST-10001469"/>
    <x v="1"/>
    <x v="4"/>
    <x v="394"/>
    <n v="269.89999999999998"/>
    <n v="5"/>
    <x v="0"/>
    <n v="16.193999999999988"/>
  </r>
  <r>
    <n v="4908"/>
    <x v="2427"/>
    <x v="2"/>
    <x v="728"/>
    <d v="2011-11-23T00:00:00"/>
    <x v="0"/>
    <x v="652"/>
    <s v="MaryBeth Skach"/>
    <x v="0"/>
    <s v="United States"/>
    <s v="Fairfield"/>
    <x v="24"/>
    <n v="45014"/>
    <s v="East"/>
    <s v="OFF-BI-10001757"/>
    <x v="1"/>
    <x v="8"/>
    <x v="1158"/>
    <n v="11.808000000000002"/>
    <n v="8"/>
    <x v="6"/>
    <n v="-8.659200000000002"/>
  </r>
  <r>
    <n v="4909"/>
    <x v="2427"/>
    <x v="2"/>
    <x v="728"/>
    <d v="2011-11-23T00:00:00"/>
    <x v="0"/>
    <x v="652"/>
    <s v="MaryBeth Skach"/>
    <x v="0"/>
    <s v="United States"/>
    <s v="Fairfield"/>
    <x v="24"/>
    <n v="45014"/>
    <s v="East"/>
    <s v="TEC-PH-10004875"/>
    <x v="2"/>
    <x v="7"/>
    <x v="1687"/>
    <n v="9.5879999999999992"/>
    <n v="2"/>
    <x v="10"/>
    <n v="-2.0773999999999999"/>
  </r>
  <r>
    <n v="4910"/>
    <x v="2428"/>
    <x v="3"/>
    <x v="424"/>
    <d v="2014-01-19T00:00:00"/>
    <x v="1"/>
    <x v="3"/>
    <s v="Brosina Hoffman"/>
    <x v="0"/>
    <s v="United States"/>
    <s v="Johnson City"/>
    <x v="18"/>
    <n v="37604"/>
    <s v="South"/>
    <s v="OFF-EN-10001219"/>
    <x v="1"/>
    <x v="12"/>
    <x v="583"/>
    <n v="18.335999999999999"/>
    <n v="3"/>
    <x v="2"/>
    <n v="6.6467999999999989"/>
  </r>
  <r>
    <n v="4911"/>
    <x v="2428"/>
    <x v="3"/>
    <x v="424"/>
    <d v="2014-01-19T00:00:00"/>
    <x v="1"/>
    <x v="3"/>
    <s v="Brosina Hoffman"/>
    <x v="0"/>
    <s v="United States"/>
    <s v="Johnson City"/>
    <x v="18"/>
    <n v="37604"/>
    <s v="South"/>
    <s v="OFF-PA-10000019"/>
    <x v="1"/>
    <x v="10"/>
    <x v="704"/>
    <n v="36.288000000000011"/>
    <n v="7"/>
    <x v="2"/>
    <n v="12.700800000000001"/>
  </r>
  <r>
    <n v="4912"/>
    <x v="2428"/>
    <x v="3"/>
    <x v="424"/>
    <d v="2014-01-19T00:00:00"/>
    <x v="1"/>
    <x v="3"/>
    <s v="Brosina Hoffman"/>
    <x v="0"/>
    <s v="United States"/>
    <s v="Johnson City"/>
    <x v="18"/>
    <n v="37604"/>
    <s v="South"/>
    <s v="TEC-PH-10001924"/>
    <x v="2"/>
    <x v="7"/>
    <x v="426"/>
    <n v="111.98399999999999"/>
    <n v="2"/>
    <x v="2"/>
    <n v="6.9990000000000059"/>
  </r>
  <r>
    <n v="4913"/>
    <x v="2428"/>
    <x v="3"/>
    <x v="424"/>
    <d v="2014-01-19T00:00:00"/>
    <x v="1"/>
    <x v="3"/>
    <s v="Brosina Hoffman"/>
    <x v="0"/>
    <s v="United States"/>
    <s v="Johnson City"/>
    <x v="18"/>
    <n v="37604"/>
    <s v="South"/>
    <s v="OFF-BI-10002003"/>
    <x v="1"/>
    <x v="8"/>
    <x v="1384"/>
    <n v="5.9700000000000006"/>
    <n v="5"/>
    <x v="6"/>
    <n v="-4.577"/>
  </r>
  <r>
    <n v="4914"/>
    <x v="2428"/>
    <x v="3"/>
    <x v="424"/>
    <d v="2014-01-19T00:00:00"/>
    <x v="1"/>
    <x v="3"/>
    <s v="Brosina Hoffman"/>
    <x v="0"/>
    <s v="United States"/>
    <s v="Johnson City"/>
    <x v="18"/>
    <n v="37604"/>
    <s v="South"/>
    <s v="OFF-BI-10003727"/>
    <x v="1"/>
    <x v="8"/>
    <x v="797"/>
    <n v="2.508"/>
    <n v="2"/>
    <x v="6"/>
    <n v="-1.8391999999999999"/>
  </r>
  <r>
    <n v="4915"/>
    <x v="2429"/>
    <x v="1"/>
    <x v="496"/>
    <d v="2012-09-26T00:00:00"/>
    <x v="0"/>
    <x v="250"/>
    <s v="Max Engle"/>
    <x v="0"/>
    <s v="United States"/>
    <s v="Seattle"/>
    <x v="4"/>
    <n v="98105"/>
    <s v="West"/>
    <s v="OFF-AR-10004042"/>
    <x v="1"/>
    <x v="6"/>
    <x v="30"/>
    <n v="35.96"/>
    <n v="2"/>
    <x v="0"/>
    <n v="10.428399999999996"/>
  </r>
  <r>
    <n v="4916"/>
    <x v="2429"/>
    <x v="1"/>
    <x v="496"/>
    <d v="2012-09-26T00:00:00"/>
    <x v="0"/>
    <x v="250"/>
    <s v="Max Engle"/>
    <x v="0"/>
    <s v="United States"/>
    <s v="Seattle"/>
    <x v="4"/>
    <n v="98105"/>
    <s v="West"/>
    <s v="OFF-BI-10001097"/>
    <x v="1"/>
    <x v="8"/>
    <x v="789"/>
    <n v="14.952000000000002"/>
    <n v="3"/>
    <x v="2"/>
    <n v="5.4201000000000006"/>
  </r>
  <r>
    <n v="4917"/>
    <x v="2430"/>
    <x v="3"/>
    <x v="449"/>
    <d v="2014-10-12T00:00:00"/>
    <x v="0"/>
    <x v="93"/>
    <s v="Maria Bertelson"/>
    <x v="0"/>
    <s v="United States"/>
    <s v="League City"/>
    <x v="5"/>
    <n v="77573"/>
    <s v="Central"/>
    <s v="OFF-AR-10004344"/>
    <x v="1"/>
    <x v="6"/>
    <x v="365"/>
    <n v="67.144000000000005"/>
    <n v="7"/>
    <x v="2"/>
    <n v="5.8750999999999962"/>
  </r>
  <r>
    <n v="4918"/>
    <x v="2430"/>
    <x v="3"/>
    <x v="449"/>
    <d v="2014-10-12T00:00:00"/>
    <x v="0"/>
    <x v="93"/>
    <s v="Maria Bertelson"/>
    <x v="0"/>
    <s v="United States"/>
    <s v="League City"/>
    <x v="5"/>
    <n v="77573"/>
    <s v="Central"/>
    <s v="FUR-CH-10001802"/>
    <x v="0"/>
    <x v="1"/>
    <x v="1688"/>
    <n v="254.05799999999999"/>
    <n v="3"/>
    <x v="4"/>
    <n v="-32.664599999999993"/>
  </r>
  <r>
    <n v="4919"/>
    <x v="2431"/>
    <x v="0"/>
    <x v="1006"/>
    <d v="2013-01-07T00:00:00"/>
    <x v="1"/>
    <x v="606"/>
    <s v="Brendan Murry"/>
    <x v="1"/>
    <s v="United States"/>
    <s v="Gaithersburg"/>
    <x v="39"/>
    <n v="20877"/>
    <s v="East"/>
    <s v="FUR-BO-10004709"/>
    <x v="0"/>
    <x v="0"/>
    <x v="263"/>
    <n v="173.94"/>
    <n v="3"/>
    <x v="0"/>
    <n v="38.266800000000003"/>
  </r>
  <r>
    <n v="4920"/>
    <x v="2431"/>
    <x v="0"/>
    <x v="1006"/>
    <d v="2013-01-07T00:00:00"/>
    <x v="1"/>
    <x v="606"/>
    <s v="Brendan Murry"/>
    <x v="1"/>
    <s v="United States"/>
    <s v="Gaithersburg"/>
    <x v="39"/>
    <n v="20877"/>
    <s v="East"/>
    <s v="TEC-PH-10000455"/>
    <x v="2"/>
    <x v="7"/>
    <x v="1112"/>
    <n v="231.98"/>
    <n v="2"/>
    <x v="0"/>
    <n v="67.274199999999979"/>
  </r>
  <r>
    <n v="4921"/>
    <x v="2432"/>
    <x v="3"/>
    <x v="971"/>
    <d v="2014-08-24T00:00:00"/>
    <x v="1"/>
    <x v="623"/>
    <s v="Sonia Cooley"/>
    <x v="0"/>
    <s v="United States"/>
    <s v="Chicago"/>
    <x v="10"/>
    <n v="60653"/>
    <s v="Central"/>
    <s v="OFF-BI-10002393"/>
    <x v="1"/>
    <x v="8"/>
    <x v="1188"/>
    <n v="2.2959999999999994"/>
    <n v="2"/>
    <x v="3"/>
    <n v="-3.9032000000000009"/>
  </r>
  <r>
    <n v="4922"/>
    <x v="2433"/>
    <x v="3"/>
    <x v="53"/>
    <d v="2014-12-30T00:00:00"/>
    <x v="0"/>
    <x v="414"/>
    <s v="Mick Hernandez"/>
    <x v="2"/>
    <s v="United States"/>
    <s v="Huntsville"/>
    <x v="19"/>
    <n v="35810"/>
    <s v="South"/>
    <s v="OFF-PA-10004381"/>
    <x v="1"/>
    <x v="10"/>
    <x v="1675"/>
    <n v="96.08"/>
    <n v="2"/>
    <x v="0"/>
    <n v="46.118399999999994"/>
  </r>
  <r>
    <n v="4923"/>
    <x v="2433"/>
    <x v="3"/>
    <x v="53"/>
    <d v="2014-12-30T00:00:00"/>
    <x v="0"/>
    <x v="414"/>
    <s v="Mick Hernandez"/>
    <x v="2"/>
    <s v="United States"/>
    <s v="Huntsville"/>
    <x v="19"/>
    <n v="35810"/>
    <s v="South"/>
    <s v="OFF-FA-10003059"/>
    <x v="1"/>
    <x v="13"/>
    <x v="794"/>
    <n v="3.62"/>
    <n v="2"/>
    <x v="0"/>
    <n v="1.1945999999999999"/>
  </r>
  <r>
    <n v="4924"/>
    <x v="2433"/>
    <x v="3"/>
    <x v="53"/>
    <d v="2014-12-30T00:00:00"/>
    <x v="0"/>
    <x v="414"/>
    <s v="Mick Hernandez"/>
    <x v="2"/>
    <s v="United States"/>
    <s v="Huntsville"/>
    <x v="19"/>
    <n v="35810"/>
    <s v="South"/>
    <s v="OFF-PA-10000994"/>
    <x v="1"/>
    <x v="10"/>
    <x v="904"/>
    <n v="629.09999999999991"/>
    <n v="6"/>
    <x v="0"/>
    <n v="301.96799999999996"/>
  </r>
  <r>
    <n v="4925"/>
    <x v="2433"/>
    <x v="3"/>
    <x v="53"/>
    <d v="2014-12-30T00:00:00"/>
    <x v="0"/>
    <x v="414"/>
    <s v="Mick Hernandez"/>
    <x v="2"/>
    <s v="United States"/>
    <s v="Huntsville"/>
    <x v="19"/>
    <n v="35810"/>
    <s v="South"/>
    <s v="TEC-PH-10002890"/>
    <x v="2"/>
    <x v="7"/>
    <x v="1387"/>
    <n v="90.48"/>
    <n v="2"/>
    <x v="0"/>
    <n v="23.524799999999999"/>
  </r>
  <r>
    <n v="4926"/>
    <x v="2434"/>
    <x v="3"/>
    <x v="18"/>
    <d v="2014-09-14T00:00:00"/>
    <x v="2"/>
    <x v="753"/>
    <s v="Alex Russell"/>
    <x v="1"/>
    <s v="United States"/>
    <s v="Lawrence"/>
    <x v="31"/>
    <n v="1841"/>
    <s v="East"/>
    <s v="OFF-AR-10003338"/>
    <x v="1"/>
    <x v="6"/>
    <x v="1430"/>
    <n v="14.88"/>
    <n v="2"/>
    <x v="0"/>
    <n v="3.7200000000000006"/>
  </r>
  <r>
    <n v="4927"/>
    <x v="2435"/>
    <x v="3"/>
    <x v="15"/>
    <d v="2014-10-24T00:00:00"/>
    <x v="1"/>
    <x v="373"/>
    <s v="Mary O'Rourke"/>
    <x v="0"/>
    <s v="United States"/>
    <s v="Chicago"/>
    <x v="10"/>
    <n v="60623"/>
    <s v="Central"/>
    <s v="FUR-TA-10003008"/>
    <x v="0"/>
    <x v="3"/>
    <x v="946"/>
    <n v="91.275000000000006"/>
    <n v="1"/>
    <x v="5"/>
    <n v="-67.543499999999995"/>
  </r>
  <r>
    <n v="4928"/>
    <x v="2436"/>
    <x v="3"/>
    <x v="96"/>
    <d v="2014-12-07T00:00:00"/>
    <x v="1"/>
    <x v="57"/>
    <s v="Alan Dominguez"/>
    <x v="2"/>
    <s v="United States"/>
    <s v="Fairfield"/>
    <x v="29"/>
    <n v="6824"/>
    <s v="East"/>
    <s v="OFF-PA-10001972"/>
    <x v="1"/>
    <x v="10"/>
    <x v="1169"/>
    <n v="19.440000000000001"/>
    <n v="3"/>
    <x v="0"/>
    <n v="9.3312000000000008"/>
  </r>
  <r>
    <n v="4929"/>
    <x v="2436"/>
    <x v="3"/>
    <x v="96"/>
    <d v="2014-12-07T00:00:00"/>
    <x v="1"/>
    <x v="57"/>
    <s v="Alan Dominguez"/>
    <x v="2"/>
    <s v="United States"/>
    <s v="Fairfield"/>
    <x v="29"/>
    <n v="6824"/>
    <s v="East"/>
    <s v="FUR-CH-10000155"/>
    <x v="0"/>
    <x v="1"/>
    <x v="1157"/>
    <n v="897.15000000000009"/>
    <n v="3"/>
    <x v="0"/>
    <n v="251.20200000000003"/>
  </r>
  <r>
    <n v="4930"/>
    <x v="2437"/>
    <x v="2"/>
    <x v="814"/>
    <d v="2011-09-03T00:00:00"/>
    <x v="2"/>
    <x v="44"/>
    <s v="Katherine Ducich"/>
    <x v="0"/>
    <s v="United States"/>
    <s v="New York City"/>
    <x v="15"/>
    <n v="10009"/>
    <s v="East"/>
    <s v="OFF-AR-10000658"/>
    <x v="1"/>
    <x v="6"/>
    <x v="328"/>
    <n v="57.75"/>
    <n v="5"/>
    <x v="0"/>
    <n v="16.170000000000002"/>
  </r>
  <r>
    <n v="4931"/>
    <x v="2437"/>
    <x v="2"/>
    <x v="814"/>
    <d v="2011-09-03T00:00:00"/>
    <x v="2"/>
    <x v="44"/>
    <s v="Katherine Ducich"/>
    <x v="0"/>
    <s v="United States"/>
    <s v="New York City"/>
    <x v="15"/>
    <n v="10009"/>
    <s v="East"/>
    <s v="OFF-PA-10000349"/>
    <x v="1"/>
    <x v="10"/>
    <x v="33"/>
    <n v="14.940000000000001"/>
    <n v="3"/>
    <x v="0"/>
    <n v="7.0218000000000007"/>
  </r>
  <r>
    <n v="4932"/>
    <x v="2438"/>
    <x v="3"/>
    <x v="613"/>
    <d v="2014-03-31T00:00:00"/>
    <x v="1"/>
    <x v="524"/>
    <s v="Filia McAdams"/>
    <x v="1"/>
    <s v="United States"/>
    <s v="Seattle"/>
    <x v="4"/>
    <n v="98103"/>
    <s v="West"/>
    <s v="OFF-AR-10001446"/>
    <x v="1"/>
    <x v="6"/>
    <x v="1152"/>
    <n v="23.1"/>
    <n v="2"/>
    <x v="0"/>
    <n v="6.93"/>
  </r>
  <r>
    <n v="4933"/>
    <x v="2439"/>
    <x v="1"/>
    <x v="694"/>
    <d v="2012-10-04T00:00:00"/>
    <x v="1"/>
    <x v="233"/>
    <s v="Zuschuss Carroll"/>
    <x v="0"/>
    <s v="United States"/>
    <s v="Aurora"/>
    <x v="22"/>
    <n v="80013"/>
    <s v="West"/>
    <s v="OFF-EN-10004483"/>
    <x v="1"/>
    <x v="12"/>
    <x v="1335"/>
    <n v="12.536000000000001"/>
    <n v="1"/>
    <x v="2"/>
    <n v="4.2308999999999983"/>
  </r>
  <r>
    <n v="4934"/>
    <x v="2439"/>
    <x v="1"/>
    <x v="694"/>
    <d v="2012-10-04T00:00:00"/>
    <x v="1"/>
    <x v="233"/>
    <s v="Zuschuss Carroll"/>
    <x v="0"/>
    <s v="United States"/>
    <s v="Aurora"/>
    <x v="22"/>
    <n v="80013"/>
    <s v="West"/>
    <s v="OFF-BI-10002012"/>
    <x v="1"/>
    <x v="8"/>
    <x v="742"/>
    <n v="1.0800000000000003"/>
    <n v="2"/>
    <x v="6"/>
    <n v="-0.79200000000000004"/>
  </r>
  <r>
    <n v="4935"/>
    <x v="2439"/>
    <x v="1"/>
    <x v="694"/>
    <d v="2012-10-04T00:00:00"/>
    <x v="1"/>
    <x v="233"/>
    <s v="Zuschuss Carroll"/>
    <x v="0"/>
    <s v="United States"/>
    <s v="Aurora"/>
    <x v="22"/>
    <n v="80013"/>
    <s v="West"/>
    <s v="OFF-FA-10003021"/>
    <x v="1"/>
    <x v="13"/>
    <x v="33"/>
    <n v="4.5120000000000005"/>
    <n v="3"/>
    <x v="2"/>
    <n v="0.84599999999999964"/>
  </r>
  <r>
    <n v="4936"/>
    <x v="2440"/>
    <x v="1"/>
    <x v="1007"/>
    <d v="2012-03-21T00:00:00"/>
    <x v="1"/>
    <x v="754"/>
    <s v="Karen Seio"/>
    <x v="1"/>
    <s v="United States"/>
    <s v="Lehi"/>
    <x v="7"/>
    <n v="84043"/>
    <s v="West"/>
    <s v="TEC-PH-10003356"/>
    <x v="2"/>
    <x v="7"/>
    <x v="1689"/>
    <n v="16.776000000000003"/>
    <n v="3"/>
    <x v="2"/>
    <n v="1.6776"/>
  </r>
  <r>
    <n v="4937"/>
    <x v="2441"/>
    <x v="3"/>
    <x v="1008"/>
    <d v="2014-01-14T00:00:00"/>
    <x v="1"/>
    <x v="503"/>
    <s v="Dennis Pardue"/>
    <x v="2"/>
    <s v="United States"/>
    <s v="Tuscaloosa"/>
    <x v="19"/>
    <n v="35401"/>
    <s v="South"/>
    <s v="OFF-BI-10004728"/>
    <x v="1"/>
    <x v="8"/>
    <x v="539"/>
    <n v="33.74"/>
    <n v="7"/>
    <x v="0"/>
    <n v="15.5204"/>
  </r>
  <r>
    <n v="4938"/>
    <x v="2442"/>
    <x v="2"/>
    <x v="286"/>
    <d v="2011-01-19T00:00:00"/>
    <x v="1"/>
    <x v="205"/>
    <s v="Brian Dahlen"/>
    <x v="0"/>
    <s v="United States"/>
    <s v="San Francisco"/>
    <x v="1"/>
    <n v="94109"/>
    <s v="West"/>
    <s v="OFF-ST-10000078"/>
    <x v="1"/>
    <x v="4"/>
    <x v="1218"/>
    <n v="1325.8500000000001"/>
    <n v="5"/>
    <x v="0"/>
    <n v="238.65299999999991"/>
  </r>
  <r>
    <n v="4939"/>
    <x v="2442"/>
    <x v="2"/>
    <x v="286"/>
    <d v="2011-01-19T00:00:00"/>
    <x v="1"/>
    <x v="205"/>
    <s v="Brian Dahlen"/>
    <x v="0"/>
    <s v="United States"/>
    <s v="San Francisco"/>
    <x v="1"/>
    <n v="94109"/>
    <s v="West"/>
    <s v="FUR-BO-10003034"/>
    <x v="0"/>
    <x v="0"/>
    <x v="1194"/>
    <n v="333.99899999999997"/>
    <n v="3"/>
    <x v="11"/>
    <n v="3.9294000000000082"/>
  </r>
  <r>
    <n v="4940"/>
    <x v="2442"/>
    <x v="2"/>
    <x v="286"/>
    <d v="2011-01-19T00:00:00"/>
    <x v="1"/>
    <x v="205"/>
    <s v="Brian Dahlen"/>
    <x v="0"/>
    <s v="United States"/>
    <s v="San Francisco"/>
    <x v="1"/>
    <n v="94109"/>
    <s v="West"/>
    <s v="OFF-AR-10003514"/>
    <x v="1"/>
    <x v="6"/>
    <x v="180"/>
    <n v="19.899999999999999"/>
    <n v="5"/>
    <x v="0"/>
    <n v="6.5669999999999984"/>
  </r>
  <r>
    <n v="4941"/>
    <x v="2443"/>
    <x v="1"/>
    <x v="525"/>
    <d v="2012-02-13T00:00:00"/>
    <x v="1"/>
    <x v="582"/>
    <s v="Ivan Liston"/>
    <x v="0"/>
    <s v="United States"/>
    <s v="Wilmington"/>
    <x v="13"/>
    <n v="19805"/>
    <s v="East"/>
    <s v="FUR-CH-10001708"/>
    <x v="0"/>
    <x v="1"/>
    <x v="884"/>
    <n v="1268.82"/>
    <n v="9"/>
    <x v="0"/>
    <n v="266.45219999999989"/>
  </r>
  <r>
    <n v="4942"/>
    <x v="2443"/>
    <x v="1"/>
    <x v="525"/>
    <d v="2012-02-13T00:00:00"/>
    <x v="1"/>
    <x v="582"/>
    <s v="Ivan Liston"/>
    <x v="0"/>
    <s v="United States"/>
    <s v="Wilmington"/>
    <x v="13"/>
    <n v="19805"/>
    <s v="East"/>
    <s v="FUR-BO-10002598"/>
    <x v="0"/>
    <x v="0"/>
    <x v="1509"/>
    <n v="283.92"/>
    <n v="4"/>
    <x v="0"/>
    <n v="82.336799999999982"/>
  </r>
  <r>
    <n v="4943"/>
    <x v="2443"/>
    <x v="1"/>
    <x v="525"/>
    <d v="2012-02-13T00:00:00"/>
    <x v="1"/>
    <x v="582"/>
    <s v="Ivan Liston"/>
    <x v="0"/>
    <s v="United States"/>
    <s v="Wilmington"/>
    <x v="13"/>
    <n v="19805"/>
    <s v="East"/>
    <s v="OFF-AR-10001022"/>
    <x v="1"/>
    <x v="6"/>
    <x v="872"/>
    <n v="5.68"/>
    <n v="2"/>
    <x v="0"/>
    <n v="1.7607999999999997"/>
  </r>
  <r>
    <n v="4944"/>
    <x v="2444"/>
    <x v="3"/>
    <x v="202"/>
    <d v="2014-12-28T00:00:00"/>
    <x v="1"/>
    <x v="431"/>
    <s v="Liz Preis"/>
    <x v="0"/>
    <s v="United States"/>
    <s v="Lafayette"/>
    <x v="14"/>
    <n v="47905"/>
    <s v="Central"/>
    <s v="OFF-ST-10004459"/>
    <x v="1"/>
    <x v="4"/>
    <x v="454"/>
    <n v="375.34"/>
    <n v="1"/>
    <x v="0"/>
    <n v="18.766999999999996"/>
  </r>
  <r>
    <n v="4945"/>
    <x v="2445"/>
    <x v="0"/>
    <x v="64"/>
    <d v="2013-09-07T00:00:00"/>
    <x v="2"/>
    <x v="98"/>
    <s v="Joseph Holt"/>
    <x v="0"/>
    <s v="United States"/>
    <s v="Redondo Beach"/>
    <x v="1"/>
    <n v="90278"/>
    <s v="West"/>
    <s v="OFF-PA-10004381"/>
    <x v="1"/>
    <x v="10"/>
    <x v="1675"/>
    <n v="96.08"/>
    <n v="2"/>
    <x v="0"/>
    <n v="46.118399999999994"/>
  </r>
  <r>
    <n v="4946"/>
    <x v="2445"/>
    <x v="0"/>
    <x v="64"/>
    <d v="2013-09-07T00:00:00"/>
    <x v="2"/>
    <x v="98"/>
    <s v="Joseph Holt"/>
    <x v="0"/>
    <s v="United States"/>
    <s v="Redondo Beach"/>
    <x v="1"/>
    <n v="90278"/>
    <s v="West"/>
    <s v="OFF-BI-10000050"/>
    <x v="1"/>
    <x v="8"/>
    <x v="343"/>
    <n v="11.68"/>
    <n v="2"/>
    <x v="2"/>
    <n v="3.9419999999999993"/>
  </r>
  <r>
    <n v="4947"/>
    <x v="2445"/>
    <x v="0"/>
    <x v="64"/>
    <d v="2013-09-07T00:00:00"/>
    <x v="2"/>
    <x v="98"/>
    <s v="Joseph Holt"/>
    <x v="0"/>
    <s v="United States"/>
    <s v="Redondo Beach"/>
    <x v="1"/>
    <n v="90278"/>
    <s v="West"/>
    <s v="OFF-FA-10000304"/>
    <x v="1"/>
    <x v="13"/>
    <x v="52"/>
    <n v="4.3600000000000003"/>
    <n v="2"/>
    <x v="0"/>
    <n v="1.7876000000000003"/>
  </r>
  <r>
    <n v="4948"/>
    <x v="2446"/>
    <x v="2"/>
    <x v="777"/>
    <d v="2011-10-09T00:00:00"/>
    <x v="1"/>
    <x v="557"/>
    <s v="Joy Daniels"/>
    <x v="0"/>
    <s v="United States"/>
    <s v="Seattle"/>
    <x v="4"/>
    <n v="98115"/>
    <s v="West"/>
    <s v="OFF-LA-10002475"/>
    <x v="1"/>
    <x v="2"/>
    <x v="148"/>
    <n v="29.24"/>
    <n v="4"/>
    <x v="0"/>
    <n v="13.742799999999999"/>
  </r>
  <r>
    <n v="4949"/>
    <x v="2447"/>
    <x v="3"/>
    <x v="344"/>
    <d v="2014-12-03T00:00:00"/>
    <x v="1"/>
    <x v="217"/>
    <s v="Bill Donatelli"/>
    <x v="0"/>
    <s v="United States"/>
    <s v="Los Angeles"/>
    <x v="1"/>
    <n v="90045"/>
    <s v="West"/>
    <s v="OFF-BI-10001989"/>
    <x v="1"/>
    <x v="8"/>
    <x v="537"/>
    <n v="117.48800000000001"/>
    <n v="7"/>
    <x v="2"/>
    <n v="41.120799999999988"/>
  </r>
  <r>
    <n v="4950"/>
    <x v="2447"/>
    <x v="3"/>
    <x v="344"/>
    <d v="2014-12-03T00:00:00"/>
    <x v="1"/>
    <x v="217"/>
    <s v="Bill Donatelli"/>
    <x v="0"/>
    <s v="United States"/>
    <s v="Los Angeles"/>
    <x v="1"/>
    <n v="90045"/>
    <s v="West"/>
    <s v="FUR-FU-10000732"/>
    <x v="0"/>
    <x v="5"/>
    <x v="540"/>
    <n v="18.84"/>
    <n v="3"/>
    <x v="0"/>
    <n v="6.0287999999999995"/>
  </r>
  <r>
    <n v="4951"/>
    <x v="2448"/>
    <x v="0"/>
    <x v="99"/>
    <d v="2013-11-02T00:00:00"/>
    <x v="0"/>
    <x v="658"/>
    <s v="Denise Leinenbach"/>
    <x v="0"/>
    <s v="United States"/>
    <s v="New York City"/>
    <x v="15"/>
    <n v="10009"/>
    <s v="East"/>
    <s v="OFF-AR-10004441"/>
    <x v="1"/>
    <x v="6"/>
    <x v="153"/>
    <n v="12.419999999999998"/>
    <n v="3"/>
    <x v="0"/>
    <n v="5.2164000000000001"/>
  </r>
  <r>
    <n v="4952"/>
    <x v="2449"/>
    <x v="1"/>
    <x v="988"/>
    <d v="2012-06-13T00:00:00"/>
    <x v="1"/>
    <x v="720"/>
    <s v="Nathan Cano"/>
    <x v="0"/>
    <s v="United States"/>
    <s v="Royal Oak"/>
    <x v="12"/>
    <n v="48073"/>
    <s v="Central"/>
    <s v="OFF-PA-10000304"/>
    <x v="1"/>
    <x v="10"/>
    <x v="88"/>
    <n v="12.96"/>
    <n v="2"/>
    <x v="0"/>
    <n v="6.2208000000000006"/>
  </r>
  <r>
    <n v="4953"/>
    <x v="2450"/>
    <x v="3"/>
    <x v="166"/>
    <d v="2014-12-13T00:00:00"/>
    <x v="0"/>
    <x v="127"/>
    <s v="Alan Schoenberger"/>
    <x v="1"/>
    <s v="United States"/>
    <s v="San Francisco"/>
    <x v="1"/>
    <n v="94109"/>
    <s v="West"/>
    <s v="OFF-AP-10002670"/>
    <x v="1"/>
    <x v="9"/>
    <x v="1690"/>
    <n v="69.48"/>
    <n v="1"/>
    <x v="0"/>
    <n v="20.843999999999994"/>
  </r>
  <r>
    <n v="4954"/>
    <x v="2451"/>
    <x v="1"/>
    <x v="199"/>
    <d v="2012-03-20T00:00:00"/>
    <x v="1"/>
    <x v="99"/>
    <s v="Michael Stewart"/>
    <x v="1"/>
    <s v="United States"/>
    <s v="New York City"/>
    <x v="15"/>
    <n v="10009"/>
    <s v="East"/>
    <s v="TEC-PH-10001527"/>
    <x v="2"/>
    <x v="7"/>
    <x v="1276"/>
    <n v="85.9"/>
    <n v="2"/>
    <x v="0"/>
    <n v="2.5769999999999982"/>
  </r>
  <r>
    <n v="4955"/>
    <x v="2452"/>
    <x v="2"/>
    <x v="3"/>
    <d v="2011-06-13T00:00:00"/>
    <x v="0"/>
    <x v="131"/>
    <s v="Thomas Seio"/>
    <x v="1"/>
    <s v="United States"/>
    <s v="North Las Vegas"/>
    <x v="33"/>
    <n v="89031"/>
    <s v="West"/>
    <s v="OFF-AR-10002335"/>
    <x v="1"/>
    <x v="6"/>
    <x v="673"/>
    <n v="18.060000000000002"/>
    <n v="7"/>
    <x v="0"/>
    <n v="4.6956000000000007"/>
  </r>
  <r>
    <n v="4956"/>
    <x v="2452"/>
    <x v="2"/>
    <x v="3"/>
    <d v="2011-06-13T00:00:00"/>
    <x v="0"/>
    <x v="131"/>
    <s v="Thomas Seio"/>
    <x v="1"/>
    <s v="United States"/>
    <s v="North Las Vegas"/>
    <x v="33"/>
    <n v="89031"/>
    <s v="West"/>
    <s v="OFF-PA-10003641"/>
    <x v="1"/>
    <x v="10"/>
    <x v="938"/>
    <n v="79.14"/>
    <n v="3"/>
    <x v="0"/>
    <n v="36.404399999999995"/>
  </r>
  <r>
    <n v="4957"/>
    <x v="2452"/>
    <x v="2"/>
    <x v="3"/>
    <d v="2011-06-13T00:00:00"/>
    <x v="0"/>
    <x v="131"/>
    <s v="Thomas Seio"/>
    <x v="1"/>
    <s v="United States"/>
    <s v="North Las Vegas"/>
    <x v="33"/>
    <n v="89031"/>
    <s v="West"/>
    <s v="FUR-FU-10002685"/>
    <x v="0"/>
    <x v="5"/>
    <x v="1433"/>
    <n v="37.4"/>
    <n v="2"/>
    <x v="0"/>
    <n v="14.212"/>
  </r>
  <r>
    <n v="4958"/>
    <x v="2453"/>
    <x v="1"/>
    <x v="305"/>
    <d v="2012-03-26T00:00:00"/>
    <x v="1"/>
    <x v="300"/>
    <s v="Joe Kamberova"/>
    <x v="0"/>
    <s v="United States"/>
    <s v="Carrollton"/>
    <x v="5"/>
    <n v="75007"/>
    <s v="Central"/>
    <s v="OFF-BI-10001308"/>
    <x v="1"/>
    <x v="8"/>
    <x v="1351"/>
    <n v="2.5119999999999996"/>
    <n v="2"/>
    <x v="3"/>
    <n v="-4.3960000000000026"/>
  </r>
  <r>
    <n v="4959"/>
    <x v="2453"/>
    <x v="1"/>
    <x v="305"/>
    <d v="2012-03-26T00:00:00"/>
    <x v="1"/>
    <x v="300"/>
    <s v="Joe Kamberova"/>
    <x v="0"/>
    <s v="United States"/>
    <s v="Carrollton"/>
    <x v="5"/>
    <n v="75007"/>
    <s v="Central"/>
    <s v="OFF-FA-10003485"/>
    <x v="1"/>
    <x v="13"/>
    <x v="33"/>
    <n v="18.864000000000001"/>
    <n v="9"/>
    <x v="2"/>
    <n v="6.1307999999999998"/>
  </r>
  <r>
    <n v="4960"/>
    <x v="2454"/>
    <x v="0"/>
    <x v="741"/>
    <d v="2013-11-23T00:00:00"/>
    <x v="1"/>
    <x v="426"/>
    <s v="Tracy Collins"/>
    <x v="2"/>
    <s v="United States"/>
    <s v="Los Angeles"/>
    <x v="1"/>
    <n v="90008"/>
    <s v="West"/>
    <s v="TEC-PH-10003357"/>
    <x v="2"/>
    <x v="7"/>
    <x v="1062"/>
    <n v="61.192"/>
    <n v="1"/>
    <x v="2"/>
    <n v="6.1192000000000011"/>
  </r>
  <r>
    <n v="4961"/>
    <x v="2454"/>
    <x v="0"/>
    <x v="741"/>
    <d v="2013-11-23T00:00:00"/>
    <x v="1"/>
    <x v="426"/>
    <s v="Tracy Collins"/>
    <x v="2"/>
    <s v="United States"/>
    <s v="Los Angeles"/>
    <x v="1"/>
    <n v="90008"/>
    <s v="West"/>
    <s v="OFF-AP-10002867"/>
    <x v="1"/>
    <x v="9"/>
    <x v="1505"/>
    <n v="67.84"/>
    <n v="1"/>
    <x v="0"/>
    <n v="18.316800000000001"/>
  </r>
  <r>
    <n v="4962"/>
    <x v="2455"/>
    <x v="2"/>
    <x v="1009"/>
    <d v="2011-03-08T00:00:00"/>
    <x v="2"/>
    <x v="755"/>
    <s v="Aaron Bergman"/>
    <x v="0"/>
    <s v="United States"/>
    <s v="Seattle"/>
    <x v="4"/>
    <n v="98103"/>
    <s v="West"/>
    <s v="FUR-CH-10004477"/>
    <x v="0"/>
    <x v="1"/>
    <x v="211"/>
    <n v="48.712000000000003"/>
    <n v="1"/>
    <x v="2"/>
    <n v="5.4800999999999966"/>
  </r>
  <r>
    <n v="4963"/>
    <x v="2455"/>
    <x v="2"/>
    <x v="1009"/>
    <d v="2011-03-08T00:00:00"/>
    <x v="2"/>
    <x v="755"/>
    <s v="Aaron Bergman"/>
    <x v="0"/>
    <s v="United States"/>
    <s v="Seattle"/>
    <x v="4"/>
    <n v="98103"/>
    <s v="West"/>
    <s v="OFF-AR-10001427"/>
    <x v="1"/>
    <x v="6"/>
    <x v="248"/>
    <n v="17.940000000000001"/>
    <n v="3"/>
    <x v="0"/>
    <n v="4.6644000000000005"/>
  </r>
  <r>
    <n v="4964"/>
    <x v="2455"/>
    <x v="2"/>
    <x v="1009"/>
    <d v="2011-03-08T00:00:00"/>
    <x v="2"/>
    <x v="755"/>
    <s v="Aaron Bergman"/>
    <x v="0"/>
    <s v="United States"/>
    <s v="Seattle"/>
    <x v="4"/>
    <n v="98103"/>
    <s v="West"/>
    <s v="OFF-ST-10002344"/>
    <x v="1"/>
    <x v="4"/>
    <x v="856"/>
    <n v="242.94"/>
    <n v="3"/>
    <x v="0"/>
    <n v="4.8588000000000164"/>
  </r>
  <r>
    <n v="4965"/>
    <x v="2456"/>
    <x v="0"/>
    <x v="666"/>
    <d v="2013-05-20T00:00:00"/>
    <x v="0"/>
    <x v="24"/>
    <s v="Darren Powers"/>
    <x v="0"/>
    <s v="United States"/>
    <s v="Fort Lauderdale"/>
    <x v="2"/>
    <n v="33311"/>
    <s v="South"/>
    <s v="OFF-BI-10000301"/>
    <x v="1"/>
    <x v="8"/>
    <x v="619"/>
    <n v="7.7640000000000011"/>
    <n v="4"/>
    <x v="6"/>
    <n v="-5.1760000000000002"/>
  </r>
  <r>
    <n v="4966"/>
    <x v="2457"/>
    <x v="1"/>
    <x v="442"/>
    <d v="2012-05-28T00:00:00"/>
    <x v="0"/>
    <x v="388"/>
    <s v="Craig Yedwab"/>
    <x v="1"/>
    <s v="United States"/>
    <s v="Columbia"/>
    <x v="18"/>
    <n v="38401"/>
    <s v="South"/>
    <s v="TEC-PH-10001944"/>
    <x v="2"/>
    <x v="7"/>
    <x v="1262"/>
    <n v="467.03999999999996"/>
    <n v="4"/>
    <x v="2"/>
    <n v="58.379999999999939"/>
  </r>
  <r>
    <n v="4967"/>
    <x v="2458"/>
    <x v="1"/>
    <x v="991"/>
    <d v="2012-08-05T00:00:00"/>
    <x v="0"/>
    <x v="534"/>
    <s v="Brad Eason"/>
    <x v="2"/>
    <s v="United States"/>
    <s v="Providence"/>
    <x v="34"/>
    <n v="2908"/>
    <s v="East"/>
    <s v="TEC-PH-10001527"/>
    <x v="2"/>
    <x v="7"/>
    <x v="1276"/>
    <n v="128.85000000000002"/>
    <n v="3"/>
    <x v="0"/>
    <n v="3.8654999999999973"/>
  </r>
  <r>
    <n v="4968"/>
    <x v="2458"/>
    <x v="1"/>
    <x v="991"/>
    <d v="2012-08-05T00:00:00"/>
    <x v="0"/>
    <x v="534"/>
    <s v="Brad Eason"/>
    <x v="2"/>
    <s v="United States"/>
    <s v="Providence"/>
    <x v="34"/>
    <n v="2908"/>
    <s v="East"/>
    <s v="OFF-PA-10001307"/>
    <x v="1"/>
    <x v="10"/>
    <x v="784"/>
    <n v="8.4"/>
    <n v="2"/>
    <x v="0"/>
    <n v="4.1159999999999997"/>
  </r>
  <r>
    <n v="4969"/>
    <x v="2458"/>
    <x v="1"/>
    <x v="991"/>
    <d v="2012-08-05T00:00:00"/>
    <x v="0"/>
    <x v="534"/>
    <s v="Brad Eason"/>
    <x v="2"/>
    <s v="United States"/>
    <s v="Providence"/>
    <x v="34"/>
    <n v="2908"/>
    <s v="East"/>
    <s v="TEC-AC-10004571"/>
    <x v="2"/>
    <x v="11"/>
    <x v="404"/>
    <n v="199.98"/>
    <n v="2"/>
    <x v="0"/>
    <n v="83.991600000000005"/>
  </r>
  <r>
    <n v="4970"/>
    <x v="2458"/>
    <x v="1"/>
    <x v="991"/>
    <d v="2012-08-05T00:00:00"/>
    <x v="0"/>
    <x v="534"/>
    <s v="Brad Eason"/>
    <x v="2"/>
    <s v="United States"/>
    <s v="Providence"/>
    <x v="34"/>
    <n v="2908"/>
    <s v="East"/>
    <s v="FUR-CH-10001973"/>
    <x v="0"/>
    <x v="1"/>
    <x v="896"/>
    <n v="110.98"/>
    <n v="1"/>
    <x v="0"/>
    <n v="15.537199999999999"/>
  </r>
  <r>
    <n v="4971"/>
    <x v="2459"/>
    <x v="0"/>
    <x v="61"/>
    <d v="2013-11-10T00:00:00"/>
    <x v="2"/>
    <x v="126"/>
    <s v="Kelly Lampkin"/>
    <x v="1"/>
    <s v="United States"/>
    <s v="Jacksonville"/>
    <x v="2"/>
    <n v="32216"/>
    <s v="South"/>
    <s v="FUR-CH-10000513"/>
    <x v="0"/>
    <x v="1"/>
    <x v="70"/>
    <n v="207.98400000000004"/>
    <n v="2"/>
    <x v="2"/>
    <n v="-28.597800000000007"/>
  </r>
  <r>
    <n v="4972"/>
    <x v="2459"/>
    <x v="0"/>
    <x v="61"/>
    <d v="2013-11-10T00:00:00"/>
    <x v="2"/>
    <x v="126"/>
    <s v="Kelly Lampkin"/>
    <x v="1"/>
    <s v="United States"/>
    <s v="Jacksonville"/>
    <x v="2"/>
    <n v="32216"/>
    <s v="South"/>
    <s v="OFF-PA-10002421"/>
    <x v="1"/>
    <x v="10"/>
    <x v="1416"/>
    <n v="36.112000000000002"/>
    <n v="2"/>
    <x v="2"/>
    <n v="12.639200000000001"/>
  </r>
  <r>
    <n v="4973"/>
    <x v="2459"/>
    <x v="0"/>
    <x v="61"/>
    <d v="2013-11-10T00:00:00"/>
    <x v="2"/>
    <x v="126"/>
    <s v="Kelly Lampkin"/>
    <x v="1"/>
    <s v="United States"/>
    <s v="Jacksonville"/>
    <x v="2"/>
    <n v="32216"/>
    <s v="South"/>
    <s v="FUR-FU-10004090"/>
    <x v="0"/>
    <x v="5"/>
    <x v="636"/>
    <n v="35.568000000000005"/>
    <n v="2"/>
    <x v="2"/>
    <n v="5.7797999999999963"/>
  </r>
  <r>
    <n v="4974"/>
    <x v="2459"/>
    <x v="0"/>
    <x v="61"/>
    <d v="2013-11-10T00:00:00"/>
    <x v="2"/>
    <x v="126"/>
    <s v="Kelly Lampkin"/>
    <x v="1"/>
    <s v="United States"/>
    <s v="Jacksonville"/>
    <x v="2"/>
    <n v="32216"/>
    <s v="South"/>
    <s v="OFF-PA-10004071"/>
    <x v="1"/>
    <x v="10"/>
    <x v="412"/>
    <n v="88.768000000000001"/>
    <n v="2"/>
    <x v="2"/>
    <n v="31.068799999999996"/>
  </r>
  <r>
    <n v="4975"/>
    <x v="2460"/>
    <x v="0"/>
    <x v="77"/>
    <d v="2013-11-13T00:00:00"/>
    <x v="1"/>
    <x v="390"/>
    <s v="Penelope Sewall"/>
    <x v="2"/>
    <s v="United States"/>
    <s v="Oceanside"/>
    <x v="1"/>
    <n v="92054"/>
    <s v="West"/>
    <s v="OFF-PA-10002246"/>
    <x v="1"/>
    <x v="10"/>
    <x v="1386"/>
    <n v="12.9"/>
    <n v="2"/>
    <x v="0"/>
    <n v="6.3209999999999997"/>
  </r>
  <r>
    <n v="4976"/>
    <x v="2461"/>
    <x v="1"/>
    <x v="227"/>
    <d v="2012-09-23T00:00:00"/>
    <x v="0"/>
    <x v="335"/>
    <s v="Justin Ritter"/>
    <x v="1"/>
    <s v="United States"/>
    <s v="Jacksonville"/>
    <x v="2"/>
    <n v="32216"/>
    <s v="South"/>
    <s v="TEC-AC-10003198"/>
    <x v="2"/>
    <x v="11"/>
    <x v="761"/>
    <n v="717.12000000000012"/>
    <n v="9"/>
    <x v="2"/>
    <n v="152.38799999999992"/>
  </r>
  <r>
    <n v="4977"/>
    <x v="2462"/>
    <x v="1"/>
    <x v="214"/>
    <d v="2012-12-09T00:00:00"/>
    <x v="2"/>
    <x v="117"/>
    <s v="Alan Hwang"/>
    <x v="0"/>
    <s v="United States"/>
    <s v="New York City"/>
    <x v="15"/>
    <n v="10024"/>
    <s v="East"/>
    <s v="OFF-BI-10001031"/>
    <x v="1"/>
    <x v="8"/>
    <x v="865"/>
    <n v="21.36"/>
    <n v="5"/>
    <x v="2"/>
    <n v="7.2089999999999996"/>
  </r>
  <r>
    <n v="4978"/>
    <x v="2462"/>
    <x v="1"/>
    <x v="214"/>
    <d v="2012-12-09T00:00:00"/>
    <x v="2"/>
    <x v="117"/>
    <s v="Alan Hwang"/>
    <x v="0"/>
    <s v="United States"/>
    <s v="New York City"/>
    <x v="15"/>
    <n v="10024"/>
    <s v="East"/>
    <s v="OFF-BI-10003727"/>
    <x v="1"/>
    <x v="8"/>
    <x v="797"/>
    <n v="6.6879999999999997"/>
    <n v="2"/>
    <x v="2"/>
    <n v="2.3407999999999998"/>
  </r>
  <r>
    <n v="4979"/>
    <x v="2462"/>
    <x v="1"/>
    <x v="214"/>
    <d v="2012-12-09T00:00:00"/>
    <x v="2"/>
    <x v="117"/>
    <s v="Alan Hwang"/>
    <x v="0"/>
    <s v="United States"/>
    <s v="New York City"/>
    <x v="15"/>
    <n v="10024"/>
    <s v="East"/>
    <s v="TEC-PH-10001336"/>
    <x v="2"/>
    <x v="7"/>
    <x v="941"/>
    <n v="773.94"/>
    <n v="6"/>
    <x v="0"/>
    <n v="224.4426"/>
  </r>
  <r>
    <n v="4980"/>
    <x v="2463"/>
    <x v="0"/>
    <x v="10"/>
    <d v="2013-12-14T00:00:00"/>
    <x v="0"/>
    <x v="338"/>
    <s v="Rob Williams"/>
    <x v="1"/>
    <s v="United States"/>
    <s v="Chicago"/>
    <x v="10"/>
    <n v="60610"/>
    <s v="Central"/>
    <s v="OFF-SU-10001664"/>
    <x v="1"/>
    <x v="14"/>
    <x v="1232"/>
    <n v="20.568000000000001"/>
    <n v="3"/>
    <x v="2"/>
    <n v="1.5426000000000002"/>
  </r>
  <r>
    <n v="4981"/>
    <x v="2463"/>
    <x v="0"/>
    <x v="10"/>
    <d v="2013-12-14T00:00:00"/>
    <x v="0"/>
    <x v="338"/>
    <s v="Rob Williams"/>
    <x v="1"/>
    <s v="United States"/>
    <s v="Chicago"/>
    <x v="10"/>
    <n v="60610"/>
    <s v="Central"/>
    <s v="OFF-AP-10003971"/>
    <x v="1"/>
    <x v="9"/>
    <x v="914"/>
    <n v="4.355999999999999"/>
    <n v="2"/>
    <x v="3"/>
    <n v="-11.761200000000002"/>
  </r>
  <r>
    <n v="4982"/>
    <x v="2463"/>
    <x v="0"/>
    <x v="10"/>
    <d v="2013-12-14T00:00:00"/>
    <x v="0"/>
    <x v="338"/>
    <s v="Rob Williams"/>
    <x v="1"/>
    <s v="United States"/>
    <s v="Chicago"/>
    <x v="10"/>
    <n v="60610"/>
    <s v="Central"/>
    <s v="TEC-AC-10000199"/>
    <x v="2"/>
    <x v="11"/>
    <x v="1609"/>
    <n v="19.040000000000003"/>
    <n v="4"/>
    <x v="2"/>
    <n v="-1.4279999999999999"/>
  </r>
  <r>
    <n v="4983"/>
    <x v="2464"/>
    <x v="2"/>
    <x v="912"/>
    <d v="2011-11-22T00:00:00"/>
    <x v="1"/>
    <x v="340"/>
    <s v="Adam Hart"/>
    <x v="1"/>
    <s v="United States"/>
    <s v="Huntington Beach"/>
    <x v="1"/>
    <n v="92646"/>
    <s v="West"/>
    <s v="OFF-LA-10001045"/>
    <x v="1"/>
    <x v="2"/>
    <x v="701"/>
    <n v="5.22"/>
    <n v="2"/>
    <x v="0"/>
    <n v="2.4011999999999998"/>
  </r>
  <r>
    <n v="4984"/>
    <x v="2465"/>
    <x v="0"/>
    <x v="61"/>
    <d v="2013-11-11T00:00:00"/>
    <x v="0"/>
    <x v="5"/>
    <s v="Irene Maddox"/>
    <x v="0"/>
    <s v="United States"/>
    <s v="San Diego"/>
    <x v="1"/>
    <n v="92105"/>
    <s v="West"/>
    <s v="OFF-ST-10003442"/>
    <x v="1"/>
    <x v="4"/>
    <x v="86"/>
    <n v="84.84"/>
    <n v="3"/>
    <x v="0"/>
    <n v="22.9068"/>
  </r>
  <r>
    <n v="4985"/>
    <x v="2466"/>
    <x v="1"/>
    <x v="684"/>
    <d v="2012-09-10T00:00:00"/>
    <x v="1"/>
    <x v="316"/>
    <s v="Cyma Kinney"/>
    <x v="1"/>
    <s v="United States"/>
    <s v="Nashville"/>
    <x v="18"/>
    <n v="37211"/>
    <s v="South"/>
    <s v="OFF-FA-10003059"/>
    <x v="1"/>
    <x v="13"/>
    <x v="794"/>
    <n v="7.2400000000000011"/>
    <n v="5"/>
    <x v="2"/>
    <n v="1.1764999999999992"/>
  </r>
  <r>
    <n v="4986"/>
    <x v="2467"/>
    <x v="2"/>
    <x v="1010"/>
    <d v="2011-09-03T00:00:00"/>
    <x v="3"/>
    <x v="369"/>
    <s v="Allen Goldenen"/>
    <x v="0"/>
    <s v="United States"/>
    <s v="New York City"/>
    <x v="15"/>
    <n v="10009"/>
    <s v="East"/>
    <s v="OFF-LA-10001175"/>
    <x v="1"/>
    <x v="2"/>
    <x v="773"/>
    <n v="14.399999999999999"/>
    <n v="5"/>
    <x v="0"/>
    <n v="7.056"/>
  </r>
  <r>
    <n v="4987"/>
    <x v="2468"/>
    <x v="0"/>
    <x v="423"/>
    <d v="2013-04-29T00:00:00"/>
    <x v="1"/>
    <x v="642"/>
    <s v="Craig Leslie"/>
    <x v="2"/>
    <s v="United States"/>
    <s v="Colorado Springs"/>
    <x v="22"/>
    <n v="80906"/>
    <s v="West"/>
    <s v="OFF-PA-10003441"/>
    <x v="1"/>
    <x v="10"/>
    <x v="485"/>
    <n v="15.552000000000003"/>
    <n v="3"/>
    <x v="2"/>
    <n v="5.4432"/>
  </r>
  <r>
    <n v="4988"/>
    <x v="2468"/>
    <x v="0"/>
    <x v="423"/>
    <d v="2013-04-29T00:00:00"/>
    <x v="1"/>
    <x v="642"/>
    <s v="Craig Leslie"/>
    <x v="2"/>
    <s v="United States"/>
    <s v="Colorado Springs"/>
    <x v="22"/>
    <n v="80906"/>
    <s v="West"/>
    <s v="FUR-CH-10004287"/>
    <x v="0"/>
    <x v="1"/>
    <x v="156"/>
    <n v="1325.76"/>
    <n v="6"/>
    <x v="2"/>
    <n v="149.14799999999991"/>
  </r>
  <r>
    <n v="4989"/>
    <x v="2468"/>
    <x v="0"/>
    <x v="423"/>
    <d v="2013-04-29T00:00:00"/>
    <x v="1"/>
    <x v="642"/>
    <s v="Craig Leslie"/>
    <x v="2"/>
    <s v="United States"/>
    <s v="Colorado Springs"/>
    <x v="22"/>
    <n v="80906"/>
    <s v="West"/>
    <s v="OFF-BI-10004040"/>
    <x v="1"/>
    <x v="8"/>
    <x v="1478"/>
    <n v="3.1080000000000001"/>
    <n v="2"/>
    <x v="6"/>
    <n v="-2.1755999999999993"/>
  </r>
  <r>
    <n v="4990"/>
    <x v="2469"/>
    <x v="3"/>
    <x v="515"/>
    <d v="2014-09-05T00:00:00"/>
    <x v="1"/>
    <x v="585"/>
    <s v="Arthur Wiediger"/>
    <x v="2"/>
    <s v="United States"/>
    <s v="San Francisco"/>
    <x v="1"/>
    <n v="94110"/>
    <s v="West"/>
    <s v="OFF-BI-10004022"/>
    <x v="1"/>
    <x v="8"/>
    <x v="748"/>
    <n v="6.6719999999999988"/>
    <n v="3"/>
    <x v="2"/>
    <n v="2.1683999999999997"/>
  </r>
  <r>
    <n v="4991"/>
    <x v="2469"/>
    <x v="3"/>
    <x v="515"/>
    <d v="2014-09-05T00:00:00"/>
    <x v="1"/>
    <x v="585"/>
    <s v="Arthur Wiediger"/>
    <x v="2"/>
    <s v="United States"/>
    <s v="San Francisco"/>
    <x v="1"/>
    <n v="94110"/>
    <s v="West"/>
    <s v="TEC-PH-10002200"/>
    <x v="2"/>
    <x v="7"/>
    <x v="1471"/>
    <n v="689.40800000000002"/>
    <n v="4"/>
    <x v="2"/>
    <n v="77.558399999999978"/>
  </r>
  <r>
    <n v="4992"/>
    <x v="2470"/>
    <x v="3"/>
    <x v="226"/>
    <d v="2014-12-14T00:00:00"/>
    <x v="1"/>
    <x v="428"/>
    <s v="Henry Goldwyn"/>
    <x v="1"/>
    <s v="United States"/>
    <s v="Chicago"/>
    <x v="10"/>
    <n v="60653"/>
    <s v="Central"/>
    <s v="OFF-BI-10001120"/>
    <x v="1"/>
    <x v="8"/>
    <x v="1606"/>
    <n v="1889.9899999999998"/>
    <n v="5"/>
    <x v="3"/>
    <n v="-2929.4845000000005"/>
  </r>
  <r>
    <n v="4993"/>
    <x v="2471"/>
    <x v="1"/>
    <x v="217"/>
    <d v="2012-12-25T00:00:00"/>
    <x v="1"/>
    <x v="516"/>
    <s v="Robert Barroso"/>
    <x v="1"/>
    <s v="United States"/>
    <s v="Memphis"/>
    <x v="18"/>
    <n v="38109"/>
    <s v="South"/>
    <s v="OFF-EN-10000461"/>
    <x v="1"/>
    <x v="12"/>
    <x v="746"/>
    <n v="55.936000000000007"/>
    <n v="8"/>
    <x v="2"/>
    <n v="18.878399999999999"/>
  </r>
  <r>
    <n v="4994"/>
    <x v="2471"/>
    <x v="1"/>
    <x v="217"/>
    <d v="2012-12-25T00:00:00"/>
    <x v="1"/>
    <x v="516"/>
    <s v="Robert Barroso"/>
    <x v="1"/>
    <s v="United States"/>
    <s v="Memphis"/>
    <x v="18"/>
    <n v="38109"/>
    <s v="South"/>
    <s v="OFF-LA-10004008"/>
    <x v="1"/>
    <x v="2"/>
    <x v="1214"/>
    <n v="18.431999999999999"/>
    <n v="8"/>
    <x v="2"/>
    <n v="5.9903999999999984"/>
  </r>
  <r>
    <n v="4995"/>
    <x v="2471"/>
    <x v="1"/>
    <x v="217"/>
    <d v="2012-12-25T00:00:00"/>
    <x v="1"/>
    <x v="516"/>
    <s v="Robert Barroso"/>
    <x v="1"/>
    <s v="United States"/>
    <s v="Memphis"/>
    <x v="18"/>
    <n v="38109"/>
    <s v="South"/>
    <s v="FUR-FU-10000221"/>
    <x v="0"/>
    <x v="5"/>
    <x v="529"/>
    <n v="20.32"/>
    <n v="5"/>
    <x v="2"/>
    <n v="3.5559999999999992"/>
  </r>
  <r>
    <n v="4996"/>
    <x v="2472"/>
    <x v="2"/>
    <x v="130"/>
    <d v="2011-11-10T00:00:00"/>
    <x v="1"/>
    <x v="449"/>
    <s v="Sam Zeldin"/>
    <x v="2"/>
    <s v="United States"/>
    <s v="New York City"/>
    <x v="15"/>
    <n v="10011"/>
    <s v="East"/>
    <s v="OFF-BI-10000962"/>
    <x v="1"/>
    <x v="8"/>
    <x v="1504"/>
    <n v="52.064"/>
    <n v="4"/>
    <x v="2"/>
    <n v="18.873199999999997"/>
  </r>
  <r>
    <n v="4997"/>
    <x v="2473"/>
    <x v="3"/>
    <x v="434"/>
    <d v="2014-03-16T00:00:00"/>
    <x v="1"/>
    <x v="754"/>
    <s v="Karen Seio"/>
    <x v="1"/>
    <s v="United States"/>
    <s v="Raleigh"/>
    <x v="3"/>
    <n v="27604"/>
    <s v="South"/>
    <s v="OFF-AP-10000390"/>
    <x v="1"/>
    <x v="9"/>
    <x v="1691"/>
    <n v="48.783999999999999"/>
    <n v="1"/>
    <x v="2"/>
    <n v="3.6587999999999976"/>
  </r>
  <r>
    <n v="4998"/>
    <x v="2473"/>
    <x v="3"/>
    <x v="434"/>
    <d v="2014-03-16T00:00:00"/>
    <x v="1"/>
    <x v="754"/>
    <s v="Karen Seio"/>
    <x v="1"/>
    <s v="United States"/>
    <s v="Raleigh"/>
    <x v="3"/>
    <n v="27604"/>
    <s v="South"/>
    <s v="OFF-BI-10000014"/>
    <x v="1"/>
    <x v="8"/>
    <x v="628"/>
    <n v="13.092000000000002"/>
    <n v="4"/>
    <x v="6"/>
    <n v="-10.037199999999999"/>
  </r>
  <r>
    <n v="4999"/>
    <x v="2474"/>
    <x v="0"/>
    <x v="1011"/>
    <d v="2013-02-04T00:00:00"/>
    <x v="1"/>
    <x v="337"/>
    <s v="Sample Company A"/>
    <x v="2"/>
    <s v="United States"/>
    <s v="Los Angeles"/>
    <x v="1"/>
    <n v="90045"/>
    <s v="West"/>
    <s v="TEC-PH-10004120"/>
    <x v="2"/>
    <x v="7"/>
    <x v="1525"/>
    <n v="109.59200000000001"/>
    <n v="1"/>
    <x v="2"/>
    <n v="8.2194000000000003"/>
  </r>
  <r>
    <n v="5000"/>
    <x v="2474"/>
    <x v="0"/>
    <x v="1011"/>
    <d v="2013-02-04T00:00:00"/>
    <x v="1"/>
    <x v="337"/>
    <s v="Sample Company A"/>
    <x v="2"/>
    <s v="United States"/>
    <s v="Los Angeles"/>
    <x v="1"/>
    <n v="90045"/>
    <s v="West"/>
    <s v="OFF-PA-10002764"/>
    <x v="1"/>
    <x v="10"/>
    <x v="33"/>
    <n v="56.7"/>
    <n v="5"/>
    <x v="0"/>
    <n v="27.782999999999998"/>
  </r>
  <r>
    <n v="5001"/>
    <x v="2475"/>
    <x v="3"/>
    <x v="917"/>
    <d v="2014-05-13T00:00:00"/>
    <x v="1"/>
    <x v="144"/>
    <s v="Adam Bellavance"/>
    <x v="2"/>
    <s v="United States"/>
    <s v="Los Angeles"/>
    <x v="1"/>
    <n v="90004"/>
    <s v="West"/>
    <s v="TEC-AC-10000736"/>
    <x v="2"/>
    <x v="11"/>
    <x v="1085"/>
    <n v="79.989999999999995"/>
    <n v="1"/>
    <x v="0"/>
    <n v="28.796399999999998"/>
  </r>
  <r>
    <n v="5002"/>
    <x v="2476"/>
    <x v="0"/>
    <x v="1012"/>
    <d v="2013-05-25T00:00:00"/>
    <x v="3"/>
    <x v="258"/>
    <s v="Eugene Hildebrand"/>
    <x v="2"/>
    <s v="United States"/>
    <s v="Newport News"/>
    <x v="17"/>
    <n v="23602"/>
    <s v="South"/>
    <s v="OFF-SU-10000898"/>
    <x v="1"/>
    <x v="14"/>
    <x v="1181"/>
    <n v="69.5"/>
    <n v="5"/>
    <x v="0"/>
    <n v="20.154999999999994"/>
  </r>
  <r>
    <n v="5003"/>
    <x v="2476"/>
    <x v="0"/>
    <x v="1012"/>
    <d v="2013-05-25T00:00:00"/>
    <x v="3"/>
    <x v="258"/>
    <s v="Eugene Hildebrand"/>
    <x v="2"/>
    <s v="United States"/>
    <s v="Newport News"/>
    <x v="17"/>
    <n v="23602"/>
    <s v="South"/>
    <s v="OFF-PA-10004327"/>
    <x v="1"/>
    <x v="10"/>
    <x v="136"/>
    <n v="191.6"/>
    <n v="4"/>
    <x v="0"/>
    <n v="91.967999999999989"/>
  </r>
  <r>
    <n v="5004"/>
    <x v="2477"/>
    <x v="0"/>
    <x v="877"/>
    <d v="2013-10-13T00:00:00"/>
    <x v="1"/>
    <x v="693"/>
    <s v="Cindy Chapman"/>
    <x v="0"/>
    <s v="United States"/>
    <s v="Los Angeles"/>
    <x v="1"/>
    <n v="90032"/>
    <s v="West"/>
    <s v="OFF-PA-10000143"/>
    <x v="1"/>
    <x v="10"/>
    <x v="1692"/>
    <n v="10.56"/>
    <n v="2"/>
    <x v="0"/>
    <n v="5.0688000000000004"/>
  </r>
  <r>
    <n v="5005"/>
    <x v="2478"/>
    <x v="2"/>
    <x v="1013"/>
    <d v="2011-05-02T00:00:00"/>
    <x v="0"/>
    <x v="612"/>
    <s v="Tamara Manning"/>
    <x v="0"/>
    <s v="United States"/>
    <s v="Jackson"/>
    <x v="35"/>
    <n v="39212"/>
    <s v="South"/>
    <s v="TEC-AC-10002550"/>
    <x v="2"/>
    <x v="11"/>
    <x v="1342"/>
    <n v="47.79"/>
    <n v="3"/>
    <x v="0"/>
    <n v="16.2486"/>
  </r>
  <r>
    <n v="5006"/>
    <x v="2479"/>
    <x v="1"/>
    <x v="113"/>
    <d v="2012-11-14T00:00:00"/>
    <x v="0"/>
    <x v="281"/>
    <s v="Steve Chapman"/>
    <x v="1"/>
    <s v="United States"/>
    <s v="Richmond"/>
    <x v="14"/>
    <n v="47374"/>
    <s v="Central"/>
    <s v="OFF-ST-10003306"/>
    <x v="1"/>
    <x v="4"/>
    <x v="380"/>
    <n v="714.30000000000007"/>
    <n v="5"/>
    <x v="0"/>
    <n v="207.14699999999993"/>
  </r>
  <r>
    <n v="5007"/>
    <x v="2480"/>
    <x v="1"/>
    <x v="529"/>
    <d v="2012-11-14T00:00:00"/>
    <x v="1"/>
    <x v="656"/>
    <s v="Dean percer"/>
    <x v="2"/>
    <s v="United States"/>
    <s v="New York City"/>
    <x v="15"/>
    <n v="10035"/>
    <s v="East"/>
    <s v="TEC-MA-10000045"/>
    <x v="2"/>
    <x v="15"/>
    <x v="1693"/>
    <n v="2321.9"/>
    <n v="2"/>
    <x v="0"/>
    <n v="1114.5119999999999"/>
  </r>
  <r>
    <n v="5008"/>
    <x v="2480"/>
    <x v="1"/>
    <x v="529"/>
    <d v="2012-11-14T00:00:00"/>
    <x v="1"/>
    <x v="656"/>
    <s v="Dean percer"/>
    <x v="2"/>
    <s v="United States"/>
    <s v="New York City"/>
    <x v="15"/>
    <n v="10035"/>
    <s v="East"/>
    <s v="OFF-ST-10001505"/>
    <x v="1"/>
    <x v="4"/>
    <x v="1174"/>
    <n v="17.940000000000001"/>
    <n v="3"/>
    <x v="0"/>
    <n v="3.0497999999999985"/>
  </r>
  <r>
    <n v="5009"/>
    <x v="2481"/>
    <x v="1"/>
    <x v="67"/>
    <d v="2012-09-14T00:00:00"/>
    <x v="1"/>
    <x v="756"/>
    <s v="Lisa Ryan"/>
    <x v="1"/>
    <s v="United States"/>
    <s v="Philadelphia"/>
    <x v="9"/>
    <n v="19134"/>
    <s v="East"/>
    <s v="OFF-BI-10004781"/>
    <x v="1"/>
    <x v="8"/>
    <x v="132"/>
    <n v="9.5220000000000002"/>
    <n v="1"/>
    <x v="6"/>
    <n v="-6.9827999999999975"/>
  </r>
  <r>
    <n v="5010"/>
    <x v="2481"/>
    <x v="1"/>
    <x v="67"/>
    <d v="2012-09-14T00:00:00"/>
    <x v="1"/>
    <x v="756"/>
    <s v="Lisa Ryan"/>
    <x v="1"/>
    <s v="United States"/>
    <s v="Philadelphia"/>
    <x v="9"/>
    <n v="19134"/>
    <s v="East"/>
    <s v="TEC-PH-10002680"/>
    <x v="2"/>
    <x v="7"/>
    <x v="415"/>
    <n v="791.96399999999994"/>
    <n v="6"/>
    <x v="10"/>
    <n v="-131.9940000000002"/>
  </r>
  <r>
    <n v="5011"/>
    <x v="2481"/>
    <x v="1"/>
    <x v="67"/>
    <d v="2012-09-14T00:00:00"/>
    <x v="1"/>
    <x v="756"/>
    <s v="Lisa Ryan"/>
    <x v="1"/>
    <s v="United States"/>
    <s v="Philadelphia"/>
    <x v="9"/>
    <n v="19134"/>
    <s v="East"/>
    <s v="OFF-BI-10000848"/>
    <x v="1"/>
    <x v="8"/>
    <x v="515"/>
    <n v="4.9230000000000009"/>
    <n v="3"/>
    <x v="6"/>
    <n v="-3.9383999999999997"/>
  </r>
  <r>
    <n v="5012"/>
    <x v="2482"/>
    <x v="3"/>
    <x v="943"/>
    <d v="2014-05-14T00:00:00"/>
    <x v="2"/>
    <x v="477"/>
    <s v="Todd Sumrall"/>
    <x v="1"/>
    <s v="United States"/>
    <s v="Phoenix"/>
    <x v="16"/>
    <n v="85023"/>
    <s v="West"/>
    <s v="FUR-BO-10004467"/>
    <x v="0"/>
    <x v="0"/>
    <x v="883"/>
    <n v="209.97900000000001"/>
    <n v="7"/>
    <x v="6"/>
    <n v="-356.96429999999998"/>
  </r>
  <r>
    <n v="5013"/>
    <x v="2483"/>
    <x v="3"/>
    <x v="246"/>
    <d v="2014-07-27T00:00:00"/>
    <x v="1"/>
    <x v="680"/>
    <s v="Sean Wendt"/>
    <x v="2"/>
    <s v="United States"/>
    <s v="Cleveland"/>
    <x v="24"/>
    <n v="44105"/>
    <s v="East"/>
    <s v="OFF-BI-10001670"/>
    <x v="1"/>
    <x v="8"/>
    <x v="438"/>
    <n v="33.930000000000007"/>
    <n v="3"/>
    <x v="6"/>
    <n v="-22.619999999999997"/>
  </r>
  <r>
    <n v="5014"/>
    <x v="2483"/>
    <x v="3"/>
    <x v="246"/>
    <d v="2014-07-27T00:00:00"/>
    <x v="1"/>
    <x v="680"/>
    <s v="Sean Wendt"/>
    <x v="2"/>
    <s v="United States"/>
    <s v="Cleveland"/>
    <x v="24"/>
    <n v="44105"/>
    <s v="East"/>
    <s v="OFF-ST-10000136"/>
    <x v="1"/>
    <x v="4"/>
    <x v="1694"/>
    <n v="222.32000000000005"/>
    <n v="7"/>
    <x v="2"/>
    <n v="25.010999999999967"/>
  </r>
  <r>
    <n v="5015"/>
    <x v="2483"/>
    <x v="3"/>
    <x v="246"/>
    <d v="2014-07-27T00:00:00"/>
    <x v="1"/>
    <x v="680"/>
    <s v="Sean Wendt"/>
    <x v="2"/>
    <s v="United States"/>
    <s v="Cleveland"/>
    <x v="24"/>
    <n v="44105"/>
    <s v="East"/>
    <s v="TEC-PH-10004522"/>
    <x v="2"/>
    <x v="7"/>
    <x v="1695"/>
    <n v="210.56400000000002"/>
    <n v="6"/>
    <x v="10"/>
    <n v="-52.640999999999991"/>
  </r>
  <r>
    <n v="5016"/>
    <x v="2484"/>
    <x v="2"/>
    <x v="156"/>
    <d v="2011-11-29T00:00:00"/>
    <x v="1"/>
    <x v="513"/>
    <s v="Thea Hendricks"/>
    <x v="0"/>
    <s v="United States"/>
    <s v="Toledo"/>
    <x v="24"/>
    <n v="43615"/>
    <s v="East"/>
    <s v="FUR-FU-10002960"/>
    <x v="0"/>
    <x v="5"/>
    <x v="190"/>
    <n v="35.168000000000006"/>
    <n v="7"/>
    <x v="2"/>
    <n v="9.6712000000000025"/>
  </r>
  <r>
    <n v="5017"/>
    <x v="2484"/>
    <x v="2"/>
    <x v="156"/>
    <d v="2011-11-29T00:00:00"/>
    <x v="1"/>
    <x v="513"/>
    <s v="Thea Hendricks"/>
    <x v="0"/>
    <s v="United States"/>
    <s v="Toledo"/>
    <x v="24"/>
    <n v="43615"/>
    <s v="East"/>
    <s v="TEC-PH-10002584"/>
    <x v="2"/>
    <x v="7"/>
    <x v="1696"/>
    <n v="1502.376"/>
    <n v="4"/>
    <x v="10"/>
    <n v="-250.39600000000019"/>
  </r>
  <r>
    <n v="5018"/>
    <x v="2485"/>
    <x v="2"/>
    <x v="647"/>
    <d v="2011-11-18T00:00:00"/>
    <x v="2"/>
    <x v="757"/>
    <s v="Shahid Shariari"/>
    <x v="0"/>
    <s v="United States"/>
    <s v="Los Angeles"/>
    <x v="1"/>
    <n v="90008"/>
    <s v="West"/>
    <s v="FUR-FU-10002505"/>
    <x v="0"/>
    <x v="5"/>
    <x v="222"/>
    <n v="10.11"/>
    <n v="3"/>
    <x v="0"/>
    <n v="3.2351999999999994"/>
  </r>
  <r>
    <n v="5019"/>
    <x v="2485"/>
    <x v="2"/>
    <x v="647"/>
    <d v="2011-11-18T00:00:00"/>
    <x v="2"/>
    <x v="757"/>
    <s v="Shahid Shariari"/>
    <x v="0"/>
    <s v="United States"/>
    <s v="Los Angeles"/>
    <x v="1"/>
    <n v="90008"/>
    <s v="West"/>
    <s v="TEC-AC-10003832"/>
    <x v="2"/>
    <x v="11"/>
    <x v="216"/>
    <n v="772.47"/>
    <n v="3"/>
    <x v="0"/>
    <n v="146.76929999999993"/>
  </r>
  <r>
    <n v="5020"/>
    <x v="2485"/>
    <x v="2"/>
    <x v="647"/>
    <d v="2011-11-18T00:00:00"/>
    <x v="2"/>
    <x v="757"/>
    <s v="Shahid Shariari"/>
    <x v="0"/>
    <s v="United States"/>
    <s v="Los Angeles"/>
    <x v="1"/>
    <n v="90008"/>
    <s v="West"/>
    <s v="OFF-SU-10002537"/>
    <x v="1"/>
    <x v="14"/>
    <x v="676"/>
    <n v="20.46"/>
    <n v="2"/>
    <x v="0"/>
    <n v="5.3196000000000012"/>
  </r>
  <r>
    <n v="5021"/>
    <x v="2486"/>
    <x v="3"/>
    <x v="721"/>
    <d v="2014-03-26T00:00:00"/>
    <x v="0"/>
    <x v="89"/>
    <s v="Mary Zewe"/>
    <x v="1"/>
    <s v="United States"/>
    <s v="New York City"/>
    <x v="15"/>
    <n v="10011"/>
    <s v="East"/>
    <s v="OFF-SU-10003505"/>
    <x v="1"/>
    <x v="14"/>
    <x v="408"/>
    <n v="347.58"/>
    <n v="3"/>
    <x v="0"/>
    <n v="17.378999999999976"/>
  </r>
  <r>
    <n v="5022"/>
    <x v="2487"/>
    <x v="0"/>
    <x v="122"/>
    <d v="2013-12-25T00:00:00"/>
    <x v="1"/>
    <x v="188"/>
    <s v="Jeremy Ellison"/>
    <x v="0"/>
    <s v="United States"/>
    <s v="San Diego"/>
    <x v="1"/>
    <n v="92037"/>
    <s v="West"/>
    <s v="TEC-AC-10001465"/>
    <x v="2"/>
    <x v="11"/>
    <x v="473"/>
    <n v="72.64"/>
    <n v="2"/>
    <x v="0"/>
    <n v="21.791999999999994"/>
  </r>
  <r>
    <n v="5023"/>
    <x v="2487"/>
    <x v="0"/>
    <x v="122"/>
    <d v="2013-12-25T00:00:00"/>
    <x v="1"/>
    <x v="188"/>
    <s v="Jeremy Ellison"/>
    <x v="0"/>
    <s v="United States"/>
    <s v="San Diego"/>
    <x v="1"/>
    <n v="92037"/>
    <s v="West"/>
    <s v="TEC-AC-10003832"/>
    <x v="2"/>
    <x v="11"/>
    <x v="216"/>
    <n v="772.47"/>
    <n v="3"/>
    <x v="0"/>
    <n v="146.76929999999993"/>
  </r>
  <r>
    <n v="5024"/>
    <x v="2487"/>
    <x v="0"/>
    <x v="122"/>
    <d v="2013-12-25T00:00:00"/>
    <x v="1"/>
    <x v="188"/>
    <s v="Jeremy Ellison"/>
    <x v="0"/>
    <s v="United States"/>
    <s v="San Diego"/>
    <x v="1"/>
    <n v="92037"/>
    <s v="West"/>
    <s v="FUR-FU-10003731"/>
    <x v="0"/>
    <x v="5"/>
    <x v="1593"/>
    <n v="39.92"/>
    <n v="4"/>
    <x v="0"/>
    <n v="11.177600000000002"/>
  </r>
  <r>
    <n v="5025"/>
    <x v="2488"/>
    <x v="3"/>
    <x v="570"/>
    <d v="2014-08-04T00:00:00"/>
    <x v="1"/>
    <x v="288"/>
    <s v="Roland Fjeld"/>
    <x v="0"/>
    <s v="United States"/>
    <s v="Oklahoma City"/>
    <x v="26"/>
    <n v="73120"/>
    <s v="Central"/>
    <s v="OFF-BI-10004828"/>
    <x v="1"/>
    <x v="8"/>
    <x v="1578"/>
    <n v="33.479999999999997"/>
    <n v="2"/>
    <x v="0"/>
    <n v="16.405199999999997"/>
  </r>
  <r>
    <n v="5026"/>
    <x v="2488"/>
    <x v="3"/>
    <x v="570"/>
    <d v="2014-08-04T00:00:00"/>
    <x v="1"/>
    <x v="288"/>
    <s v="Roland Fjeld"/>
    <x v="0"/>
    <s v="United States"/>
    <s v="Oklahoma City"/>
    <x v="26"/>
    <n v="73120"/>
    <s v="Central"/>
    <s v="TEC-PH-10003012"/>
    <x v="2"/>
    <x v="7"/>
    <x v="344"/>
    <n v="461.97"/>
    <n v="3"/>
    <x v="0"/>
    <n v="133.97129999999996"/>
  </r>
  <r>
    <n v="5027"/>
    <x v="2488"/>
    <x v="3"/>
    <x v="570"/>
    <d v="2014-08-04T00:00:00"/>
    <x v="1"/>
    <x v="288"/>
    <s v="Roland Fjeld"/>
    <x v="0"/>
    <s v="United States"/>
    <s v="Oklahoma City"/>
    <x v="26"/>
    <n v="73120"/>
    <s v="Central"/>
    <s v="OFF-AP-10002311"/>
    <x v="1"/>
    <x v="9"/>
    <x v="14"/>
    <n v="137.62"/>
    <n v="2"/>
    <x v="0"/>
    <n v="60.552800000000005"/>
  </r>
  <r>
    <n v="5028"/>
    <x v="2488"/>
    <x v="3"/>
    <x v="570"/>
    <d v="2014-08-04T00:00:00"/>
    <x v="1"/>
    <x v="288"/>
    <s v="Roland Fjeld"/>
    <x v="0"/>
    <s v="United States"/>
    <s v="Oklahoma City"/>
    <x v="26"/>
    <n v="73120"/>
    <s v="Central"/>
    <s v="FUR-CH-10004626"/>
    <x v="0"/>
    <x v="1"/>
    <x v="1697"/>
    <n v="302.67"/>
    <n v="3"/>
    <x v="0"/>
    <n v="72.640799999999999"/>
  </r>
  <r>
    <n v="5029"/>
    <x v="2489"/>
    <x v="2"/>
    <x v="814"/>
    <d v="2011-09-07T00:00:00"/>
    <x v="0"/>
    <x v="610"/>
    <s v="Christina VanderZanden"/>
    <x v="0"/>
    <s v="United States"/>
    <s v="Chicago"/>
    <x v="10"/>
    <n v="60653"/>
    <s v="Central"/>
    <s v="TEC-AC-10001606"/>
    <x v="2"/>
    <x v="11"/>
    <x v="585"/>
    <n v="239.976"/>
    <n v="3"/>
    <x v="2"/>
    <n v="53.994600000000005"/>
  </r>
  <r>
    <n v="5030"/>
    <x v="2490"/>
    <x v="3"/>
    <x v="926"/>
    <d v="2014-02-03T00:00:00"/>
    <x v="1"/>
    <x v="364"/>
    <s v="Vivek Gonzalez"/>
    <x v="0"/>
    <s v="United States"/>
    <s v="San Francisco"/>
    <x v="1"/>
    <n v="94109"/>
    <s v="West"/>
    <s v="OFF-AR-10001216"/>
    <x v="1"/>
    <x v="6"/>
    <x v="1455"/>
    <n v="8.34"/>
    <n v="3"/>
    <x v="0"/>
    <n v="2.1683999999999997"/>
  </r>
  <r>
    <n v="5031"/>
    <x v="2490"/>
    <x v="3"/>
    <x v="926"/>
    <d v="2014-02-03T00:00:00"/>
    <x v="1"/>
    <x v="364"/>
    <s v="Vivek Gonzalez"/>
    <x v="0"/>
    <s v="United States"/>
    <s v="San Francisco"/>
    <x v="1"/>
    <n v="94109"/>
    <s v="West"/>
    <s v="OFF-SU-10001664"/>
    <x v="1"/>
    <x v="14"/>
    <x v="1232"/>
    <n v="8.57"/>
    <n v="1"/>
    <x v="0"/>
    <n v="2.2282000000000002"/>
  </r>
  <r>
    <n v="5032"/>
    <x v="2490"/>
    <x v="3"/>
    <x v="926"/>
    <d v="2014-02-03T00:00:00"/>
    <x v="1"/>
    <x v="364"/>
    <s v="Vivek Gonzalez"/>
    <x v="0"/>
    <s v="United States"/>
    <s v="San Francisco"/>
    <x v="1"/>
    <n v="94109"/>
    <s v="West"/>
    <s v="OFF-BI-10002498"/>
    <x v="1"/>
    <x v="8"/>
    <x v="435"/>
    <n v="119.61600000000001"/>
    <n v="8"/>
    <x v="2"/>
    <n v="40.370399999999997"/>
  </r>
  <r>
    <n v="5033"/>
    <x v="2491"/>
    <x v="0"/>
    <x v="482"/>
    <d v="2014-01-03T00:00:00"/>
    <x v="1"/>
    <x v="179"/>
    <s v="Brenda Bowman"/>
    <x v="1"/>
    <s v="United States"/>
    <s v="Vineland"/>
    <x v="30"/>
    <n v="8360"/>
    <s v="East"/>
    <s v="FUR-CH-10003968"/>
    <x v="0"/>
    <x v="1"/>
    <x v="56"/>
    <n v="212.94"/>
    <n v="3"/>
    <x v="0"/>
    <n v="25.552800000000005"/>
  </r>
  <r>
    <n v="5034"/>
    <x v="2491"/>
    <x v="0"/>
    <x v="482"/>
    <d v="2014-01-03T00:00:00"/>
    <x v="1"/>
    <x v="179"/>
    <s v="Brenda Bowman"/>
    <x v="1"/>
    <s v="United States"/>
    <s v="Vineland"/>
    <x v="30"/>
    <n v="8360"/>
    <s v="East"/>
    <s v="OFF-AP-10002765"/>
    <x v="1"/>
    <x v="9"/>
    <x v="1252"/>
    <n v="26.49"/>
    <n v="1"/>
    <x v="0"/>
    <n v="7.4172000000000011"/>
  </r>
  <r>
    <n v="5035"/>
    <x v="2492"/>
    <x v="1"/>
    <x v="101"/>
    <d v="2012-08-13T00:00:00"/>
    <x v="0"/>
    <x v="367"/>
    <s v="Hallie Redmond"/>
    <x v="2"/>
    <s v="United States"/>
    <s v="Milwaukee"/>
    <x v="6"/>
    <n v="53209"/>
    <s v="Central"/>
    <s v="FUR-BO-10004690"/>
    <x v="0"/>
    <x v="0"/>
    <x v="1636"/>
    <n v="687.4"/>
    <n v="5"/>
    <x v="0"/>
    <n v="48.117999999999981"/>
  </r>
  <r>
    <n v="5036"/>
    <x v="2493"/>
    <x v="2"/>
    <x v="322"/>
    <d v="2011-04-12T00:00:00"/>
    <x v="1"/>
    <x v="609"/>
    <s v="Scott Cohen"/>
    <x v="1"/>
    <s v="United States"/>
    <s v="Seattle"/>
    <x v="4"/>
    <n v="98115"/>
    <s v="West"/>
    <s v="FUR-TA-10000688"/>
    <x v="0"/>
    <x v="3"/>
    <x v="556"/>
    <n v="653.54999999999995"/>
    <n v="3"/>
    <x v="0"/>
    <n v="111.10349999999994"/>
  </r>
  <r>
    <n v="5037"/>
    <x v="2493"/>
    <x v="2"/>
    <x v="322"/>
    <d v="2011-04-12T00:00:00"/>
    <x v="1"/>
    <x v="609"/>
    <s v="Scott Cohen"/>
    <x v="1"/>
    <s v="United States"/>
    <s v="Seattle"/>
    <x v="4"/>
    <n v="98115"/>
    <s v="West"/>
    <s v="TEC-AC-10003441"/>
    <x v="2"/>
    <x v="11"/>
    <x v="652"/>
    <n v="33.9"/>
    <n v="2"/>
    <x v="0"/>
    <n v="2.0339999999999989"/>
  </r>
  <r>
    <n v="5038"/>
    <x v="2494"/>
    <x v="3"/>
    <x v="701"/>
    <d v="2014-11-22T00:00:00"/>
    <x v="0"/>
    <x v="283"/>
    <s v="Emily Grady"/>
    <x v="0"/>
    <s v="United States"/>
    <s v="Naperville"/>
    <x v="10"/>
    <n v="60540"/>
    <s v="Central"/>
    <s v="TEC-AC-10003610"/>
    <x v="2"/>
    <x v="11"/>
    <x v="598"/>
    <n v="239.96000000000004"/>
    <n v="5"/>
    <x v="2"/>
    <n v="83.98599999999999"/>
  </r>
  <r>
    <n v="5039"/>
    <x v="2495"/>
    <x v="1"/>
    <x v="655"/>
    <d v="2012-07-12T00:00:00"/>
    <x v="2"/>
    <x v="477"/>
    <s v="Todd Sumrall"/>
    <x v="1"/>
    <s v="United States"/>
    <s v="Wilmington"/>
    <x v="13"/>
    <n v="19805"/>
    <s v="East"/>
    <s v="FUR-TA-10001520"/>
    <x v="0"/>
    <x v="3"/>
    <x v="711"/>
    <n v="199.83600000000001"/>
    <n v="4"/>
    <x v="4"/>
    <n v="-37.112400000000036"/>
  </r>
  <r>
    <n v="5040"/>
    <x v="2495"/>
    <x v="1"/>
    <x v="655"/>
    <d v="2012-07-12T00:00:00"/>
    <x v="2"/>
    <x v="477"/>
    <s v="Todd Sumrall"/>
    <x v="1"/>
    <s v="United States"/>
    <s v="Wilmington"/>
    <x v="13"/>
    <n v="19805"/>
    <s v="East"/>
    <s v="TEC-PH-10001817"/>
    <x v="2"/>
    <x v="7"/>
    <x v="1097"/>
    <n v="716"/>
    <n v="2"/>
    <x v="0"/>
    <n v="193.32000000000005"/>
  </r>
  <r>
    <n v="5041"/>
    <x v="2495"/>
    <x v="1"/>
    <x v="655"/>
    <d v="2012-07-12T00:00:00"/>
    <x v="2"/>
    <x v="477"/>
    <s v="Todd Sumrall"/>
    <x v="1"/>
    <s v="United States"/>
    <s v="Wilmington"/>
    <x v="13"/>
    <n v="19805"/>
    <s v="East"/>
    <s v="OFF-BI-10004492"/>
    <x v="1"/>
    <x v="8"/>
    <x v="347"/>
    <n v="221.06"/>
    <n v="7"/>
    <x v="0"/>
    <n v="103.89819999999997"/>
  </r>
  <r>
    <n v="5042"/>
    <x v="2496"/>
    <x v="0"/>
    <x v="338"/>
    <d v="2013-11-14T00:00:00"/>
    <x v="0"/>
    <x v="482"/>
    <s v="Arianne Irving"/>
    <x v="0"/>
    <s v="United States"/>
    <s v="Los Angeles"/>
    <x v="1"/>
    <n v="90036"/>
    <s v="West"/>
    <s v="OFF-PA-10002421"/>
    <x v="1"/>
    <x v="10"/>
    <x v="1416"/>
    <n v="67.710000000000008"/>
    <n v="3"/>
    <x v="0"/>
    <n v="32.500799999999998"/>
  </r>
  <r>
    <n v="5043"/>
    <x v="2496"/>
    <x v="0"/>
    <x v="338"/>
    <d v="2013-11-14T00:00:00"/>
    <x v="0"/>
    <x v="482"/>
    <s v="Arianne Irving"/>
    <x v="0"/>
    <s v="United States"/>
    <s v="Los Angeles"/>
    <x v="1"/>
    <n v="90036"/>
    <s v="West"/>
    <s v="OFF-AP-10000055"/>
    <x v="1"/>
    <x v="9"/>
    <x v="781"/>
    <n v="129.91999999999999"/>
    <n v="4"/>
    <x v="0"/>
    <n v="38.975999999999985"/>
  </r>
  <r>
    <n v="5044"/>
    <x v="2496"/>
    <x v="0"/>
    <x v="338"/>
    <d v="2013-11-14T00:00:00"/>
    <x v="0"/>
    <x v="482"/>
    <s v="Arianne Irving"/>
    <x v="0"/>
    <s v="United States"/>
    <s v="Los Angeles"/>
    <x v="1"/>
    <n v="90036"/>
    <s v="West"/>
    <s v="FUR-FU-10000965"/>
    <x v="0"/>
    <x v="5"/>
    <x v="682"/>
    <n v="467.46"/>
    <n v="9"/>
    <x v="0"/>
    <n v="191.65860000000001"/>
  </r>
  <r>
    <n v="5045"/>
    <x v="2496"/>
    <x v="0"/>
    <x v="338"/>
    <d v="2013-11-14T00:00:00"/>
    <x v="0"/>
    <x v="482"/>
    <s v="Arianne Irving"/>
    <x v="0"/>
    <s v="United States"/>
    <s v="Los Angeles"/>
    <x v="1"/>
    <n v="90036"/>
    <s v="West"/>
    <s v="OFF-PA-10001363"/>
    <x v="1"/>
    <x v="10"/>
    <x v="1616"/>
    <n v="61.4"/>
    <n v="5"/>
    <x v="0"/>
    <n v="28.857999999999997"/>
  </r>
  <r>
    <n v="5046"/>
    <x v="2496"/>
    <x v="0"/>
    <x v="338"/>
    <d v="2013-11-14T00:00:00"/>
    <x v="0"/>
    <x v="482"/>
    <s v="Arianne Irving"/>
    <x v="0"/>
    <s v="United States"/>
    <s v="Los Angeles"/>
    <x v="1"/>
    <n v="90036"/>
    <s v="West"/>
    <s v="OFF-ST-10001496"/>
    <x v="1"/>
    <x v="4"/>
    <x v="726"/>
    <n v="720.76"/>
    <n v="4"/>
    <x v="0"/>
    <n v="187.39760000000001"/>
  </r>
  <r>
    <n v="5047"/>
    <x v="2496"/>
    <x v="0"/>
    <x v="338"/>
    <d v="2013-11-14T00:00:00"/>
    <x v="0"/>
    <x v="482"/>
    <s v="Arianne Irving"/>
    <x v="0"/>
    <s v="United States"/>
    <s v="Los Angeles"/>
    <x v="1"/>
    <n v="90036"/>
    <s v="West"/>
    <s v="OFF-BI-10004656"/>
    <x v="1"/>
    <x v="8"/>
    <x v="855"/>
    <n v="5.1840000000000011"/>
    <n v="3"/>
    <x v="2"/>
    <n v="1.8143999999999996"/>
  </r>
  <r>
    <n v="5048"/>
    <x v="2496"/>
    <x v="0"/>
    <x v="338"/>
    <d v="2013-11-14T00:00:00"/>
    <x v="0"/>
    <x v="482"/>
    <s v="Arianne Irving"/>
    <x v="0"/>
    <s v="United States"/>
    <s v="Los Angeles"/>
    <x v="1"/>
    <n v="90036"/>
    <s v="West"/>
    <s v="OFF-AR-10001227"/>
    <x v="1"/>
    <x v="6"/>
    <x v="1611"/>
    <n v="14.7"/>
    <n v="5"/>
    <x v="0"/>
    <n v="3.9690000000000003"/>
  </r>
  <r>
    <n v="5049"/>
    <x v="2497"/>
    <x v="2"/>
    <x v="691"/>
    <d v="2011-04-04T00:00:00"/>
    <x v="1"/>
    <x v="732"/>
    <s v="Dorothy Dickinson"/>
    <x v="0"/>
    <s v="United States"/>
    <s v="Chicago"/>
    <x v="10"/>
    <n v="60610"/>
    <s v="Central"/>
    <s v="OFF-BI-10002071"/>
    <x v="1"/>
    <x v="8"/>
    <x v="692"/>
    <n v="8.1339999999999986"/>
    <n v="7"/>
    <x v="3"/>
    <n v="-13.827800000000003"/>
  </r>
  <r>
    <n v="5050"/>
    <x v="2497"/>
    <x v="2"/>
    <x v="691"/>
    <d v="2011-04-04T00:00:00"/>
    <x v="1"/>
    <x v="732"/>
    <s v="Dorothy Dickinson"/>
    <x v="0"/>
    <s v="United States"/>
    <s v="Chicago"/>
    <x v="10"/>
    <n v="60610"/>
    <s v="Central"/>
    <s v="TEC-AC-10004901"/>
    <x v="2"/>
    <x v="11"/>
    <x v="642"/>
    <n v="79.984000000000009"/>
    <n v="2"/>
    <x v="2"/>
    <n v="13.997199999999999"/>
  </r>
  <r>
    <n v="5051"/>
    <x v="2498"/>
    <x v="1"/>
    <x v="227"/>
    <d v="2012-09-24T00:00:00"/>
    <x v="1"/>
    <x v="144"/>
    <s v="Adam Bellavance"/>
    <x v="2"/>
    <s v="United States"/>
    <s v="Des Moines"/>
    <x v="4"/>
    <n v="98198"/>
    <s v="West"/>
    <s v="OFF-PA-10001776"/>
    <x v="1"/>
    <x v="10"/>
    <x v="1263"/>
    <n v="18.54"/>
    <n v="2"/>
    <x v="0"/>
    <n v="8.7137999999999991"/>
  </r>
  <r>
    <n v="5052"/>
    <x v="2499"/>
    <x v="1"/>
    <x v="209"/>
    <d v="2012-11-11T00:00:00"/>
    <x v="1"/>
    <x v="208"/>
    <s v="Karen Bern"/>
    <x v="1"/>
    <s v="United States"/>
    <s v="Philadelphia"/>
    <x v="9"/>
    <n v="19140"/>
    <s v="East"/>
    <s v="OFF-EN-10000483"/>
    <x v="1"/>
    <x v="12"/>
    <x v="369"/>
    <n v="24.400000000000002"/>
    <n v="2"/>
    <x v="2"/>
    <n v="7.9299999999999971"/>
  </r>
  <r>
    <n v="5053"/>
    <x v="2500"/>
    <x v="3"/>
    <x v="240"/>
    <d v="2014-05-20T00:00:00"/>
    <x v="3"/>
    <x v="547"/>
    <s v="John Castell"/>
    <x v="0"/>
    <s v="United States"/>
    <s v="Atlanta"/>
    <x v="32"/>
    <n v="30318"/>
    <s v="South"/>
    <s v="OFF-PA-10003129"/>
    <x v="1"/>
    <x v="10"/>
    <x v="1137"/>
    <n v="195.64"/>
    <n v="4"/>
    <x v="0"/>
    <n v="91.950799999999987"/>
  </r>
  <r>
    <n v="5054"/>
    <x v="2501"/>
    <x v="1"/>
    <x v="928"/>
    <d v="2012-01-08T00:00:00"/>
    <x v="0"/>
    <x v="733"/>
    <s v="Amy Hunt"/>
    <x v="0"/>
    <s v="United States"/>
    <s v="Dallas"/>
    <x v="5"/>
    <n v="75217"/>
    <s v="Central"/>
    <s v="TEC-AC-10003198"/>
    <x v="2"/>
    <x v="11"/>
    <x v="761"/>
    <n v="398.40000000000003"/>
    <n v="5"/>
    <x v="2"/>
    <n v="84.659999999999982"/>
  </r>
  <r>
    <n v="5055"/>
    <x v="2501"/>
    <x v="1"/>
    <x v="928"/>
    <d v="2012-01-08T00:00:00"/>
    <x v="0"/>
    <x v="733"/>
    <s v="Amy Hunt"/>
    <x v="0"/>
    <s v="United States"/>
    <s v="Dallas"/>
    <x v="5"/>
    <n v="75217"/>
    <s v="Central"/>
    <s v="OFF-AR-10001246"/>
    <x v="1"/>
    <x v="6"/>
    <x v="450"/>
    <n v="7.0559999999999992"/>
    <n v="3"/>
    <x v="2"/>
    <n v="0.79379999999999962"/>
  </r>
  <r>
    <n v="5056"/>
    <x v="2501"/>
    <x v="1"/>
    <x v="928"/>
    <d v="2012-01-08T00:00:00"/>
    <x v="0"/>
    <x v="733"/>
    <s v="Amy Hunt"/>
    <x v="0"/>
    <s v="United States"/>
    <s v="Dallas"/>
    <x v="5"/>
    <n v="75217"/>
    <s v="Central"/>
    <s v="FUR-BO-10003272"/>
    <x v="0"/>
    <x v="0"/>
    <x v="582"/>
    <n v="1352.3975999999998"/>
    <n v="9"/>
    <x v="8"/>
    <n v="-437.5404000000002"/>
  </r>
  <r>
    <n v="5057"/>
    <x v="2502"/>
    <x v="1"/>
    <x v="1014"/>
    <d v="2012-09-11T00:00:00"/>
    <x v="2"/>
    <x v="392"/>
    <s v="Neoma Murray"/>
    <x v="0"/>
    <s v="United States"/>
    <s v="Moreno Valley"/>
    <x v="1"/>
    <n v="92553"/>
    <s v="West"/>
    <s v="OFF-PA-10002606"/>
    <x v="1"/>
    <x v="10"/>
    <x v="1592"/>
    <n v="26.400000000000002"/>
    <n v="5"/>
    <x v="0"/>
    <n v="11.879999999999999"/>
  </r>
  <r>
    <n v="5058"/>
    <x v="2502"/>
    <x v="1"/>
    <x v="1014"/>
    <d v="2012-09-11T00:00:00"/>
    <x v="2"/>
    <x v="392"/>
    <s v="Neoma Murray"/>
    <x v="0"/>
    <s v="United States"/>
    <s v="Moreno Valley"/>
    <x v="1"/>
    <n v="92553"/>
    <s v="West"/>
    <s v="OFF-ST-10002486"/>
    <x v="1"/>
    <x v="4"/>
    <x v="693"/>
    <n v="41.88"/>
    <n v="6"/>
    <x v="0"/>
    <n v="0.83759999999999835"/>
  </r>
  <r>
    <n v="5059"/>
    <x v="2503"/>
    <x v="0"/>
    <x v="1015"/>
    <d v="2013-04-08T00:00:00"/>
    <x v="1"/>
    <x v="229"/>
    <s v="Carlos Soltero"/>
    <x v="0"/>
    <s v="United States"/>
    <s v="Philadelphia"/>
    <x v="9"/>
    <n v="19140"/>
    <s v="East"/>
    <s v="OFF-BI-10004330"/>
    <x v="1"/>
    <x v="8"/>
    <x v="795"/>
    <n v="99.846000000000004"/>
    <n v="9"/>
    <x v="6"/>
    <n v="-83.204999999999984"/>
  </r>
  <r>
    <n v="5060"/>
    <x v="2504"/>
    <x v="0"/>
    <x v="5"/>
    <d v="2013-12-08T00:00:00"/>
    <x v="0"/>
    <x v="236"/>
    <s v="Theone Pippenger"/>
    <x v="0"/>
    <s v="United States"/>
    <s v="Georgetown"/>
    <x v="0"/>
    <n v="40324"/>
    <s v="South"/>
    <s v="TEC-PH-10000560"/>
    <x v="2"/>
    <x v="7"/>
    <x v="745"/>
    <n v="699.98"/>
    <n v="2"/>
    <x v="0"/>
    <n v="195.99440000000004"/>
  </r>
  <r>
    <n v="5061"/>
    <x v="2504"/>
    <x v="0"/>
    <x v="5"/>
    <d v="2013-12-08T00:00:00"/>
    <x v="0"/>
    <x v="236"/>
    <s v="Theone Pippenger"/>
    <x v="0"/>
    <s v="United States"/>
    <s v="Georgetown"/>
    <x v="0"/>
    <n v="40324"/>
    <s v="South"/>
    <s v="OFF-ST-10000060"/>
    <x v="1"/>
    <x v="4"/>
    <x v="387"/>
    <n v="584.82000000000005"/>
    <n v="9"/>
    <x v="0"/>
    <n v="70.178400000000025"/>
  </r>
  <r>
    <n v="5062"/>
    <x v="2505"/>
    <x v="1"/>
    <x v="412"/>
    <d v="2012-05-12T00:00:00"/>
    <x v="1"/>
    <x v="351"/>
    <s v="Daniel Lacy"/>
    <x v="0"/>
    <s v="United States"/>
    <s v="Minneapolis"/>
    <x v="11"/>
    <n v="55407"/>
    <s v="Central"/>
    <s v="OFF-BI-10003684"/>
    <x v="1"/>
    <x v="8"/>
    <x v="707"/>
    <n v="43.98"/>
    <n v="2"/>
    <x v="0"/>
    <n v="21.99"/>
  </r>
  <r>
    <n v="5063"/>
    <x v="2505"/>
    <x v="1"/>
    <x v="412"/>
    <d v="2012-05-12T00:00:00"/>
    <x v="1"/>
    <x v="351"/>
    <s v="Daniel Lacy"/>
    <x v="0"/>
    <s v="United States"/>
    <s v="Minneapolis"/>
    <x v="11"/>
    <n v="55407"/>
    <s v="Central"/>
    <s v="TEC-PH-10000441"/>
    <x v="2"/>
    <x v="7"/>
    <x v="1046"/>
    <n v="377.96999999999997"/>
    <n v="3"/>
    <x v="0"/>
    <n v="105.83160000000002"/>
  </r>
  <r>
    <n v="5064"/>
    <x v="2505"/>
    <x v="1"/>
    <x v="412"/>
    <d v="2012-05-12T00:00:00"/>
    <x v="1"/>
    <x v="351"/>
    <s v="Daniel Lacy"/>
    <x v="0"/>
    <s v="United States"/>
    <s v="Minneapolis"/>
    <x v="11"/>
    <n v="55407"/>
    <s v="Central"/>
    <s v="FUR-FU-10000723"/>
    <x v="0"/>
    <x v="5"/>
    <x v="475"/>
    <n v="123.96000000000001"/>
    <n v="3"/>
    <x v="0"/>
    <n v="11.156400000000005"/>
  </r>
  <r>
    <n v="5065"/>
    <x v="2506"/>
    <x v="3"/>
    <x v="585"/>
    <d v="2014-09-25T00:00:00"/>
    <x v="2"/>
    <x v="244"/>
    <s v="Christina Anderson"/>
    <x v="0"/>
    <s v="United States"/>
    <s v="Wilmington"/>
    <x v="13"/>
    <n v="19805"/>
    <s v="East"/>
    <s v="TEC-PH-10004977"/>
    <x v="2"/>
    <x v="7"/>
    <x v="34"/>
    <n v="391.98"/>
    <n v="2"/>
    <x v="0"/>
    <n v="113.67419999999998"/>
  </r>
  <r>
    <n v="5066"/>
    <x v="2507"/>
    <x v="3"/>
    <x v="329"/>
    <d v="2014-12-08T00:00:00"/>
    <x v="1"/>
    <x v="618"/>
    <s v="Shahid Collister"/>
    <x v="0"/>
    <s v="United States"/>
    <s v="Burlington"/>
    <x v="3"/>
    <n v="27217"/>
    <s v="South"/>
    <s v="TEC-AC-10002001"/>
    <x v="2"/>
    <x v="11"/>
    <x v="262"/>
    <n v="383.97600000000006"/>
    <n v="3"/>
    <x v="2"/>
    <n v="81.59490000000001"/>
  </r>
  <r>
    <n v="5067"/>
    <x v="2507"/>
    <x v="3"/>
    <x v="329"/>
    <d v="2014-12-08T00:00:00"/>
    <x v="1"/>
    <x v="618"/>
    <s v="Shahid Collister"/>
    <x v="0"/>
    <s v="United States"/>
    <s v="Burlington"/>
    <x v="3"/>
    <n v="27217"/>
    <s v="South"/>
    <s v="FUR-TA-10001889"/>
    <x v="0"/>
    <x v="3"/>
    <x v="406"/>
    <n v="1781.6819999999998"/>
    <n v="7"/>
    <x v="10"/>
    <n v="-653.28340000000003"/>
  </r>
  <r>
    <n v="5068"/>
    <x v="2508"/>
    <x v="3"/>
    <x v="787"/>
    <d v="2014-01-20T00:00:00"/>
    <x v="1"/>
    <x v="499"/>
    <s v="Tonja Turnell"/>
    <x v="2"/>
    <s v="United States"/>
    <s v="Los Angeles"/>
    <x v="1"/>
    <n v="90008"/>
    <s v="West"/>
    <s v="OFF-AR-10003504"/>
    <x v="1"/>
    <x v="6"/>
    <x v="1026"/>
    <n v="21.400000000000002"/>
    <n v="5"/>
    <x v="0"/>
    <n v="6.2059999999999977"/>
  </r>
  <r>
    <n v="5069"/>
    <x v="2509"/>
    <x v="2"/>
    <x v="233"/>
    <d v="2011-08-12T00:00:00"/>
    <x v="1"/>
    <x v="15"/>
    <s v="Matt Abelman"/>
    <x v="2"/>
    <s v="United States"/>
    <s v="Trenton"/>
    <x v="12"/>
    <n v="48183"/>
    <s v="Central"/>
    <s v="TEC-CO-10001571"/>
    <x v="2"/>
    <x v="16"/>
    <x v="1554"/>
    <n v="549.99"/>
    <n v="1"/>
    <x v="0"/>
    <n v="274.995"/>
  </r>
  <r>
    <n v="5070"/>
    <x v="2509"/>
    <x v="2"/>
    <x v="233"/>
    <d v="2011-08-12T00:00:00"/>
    <x v="1"/>
    <x v="15"/>
    <s v="Matt Abelman"/>
    <x v="2"/>
    <s v="United States"/>
    <s v="Trenton"/>
    <x v="12"/>
    <n v="48183"/>
    <s v="Central"/>
    <s v="OFF-AP-10002495"/>
    <x v="1"/>
    <x v="9"/>
    <x v="1075"/>
    <n v="167.535"/>
    <n v="3"/>
    <x v="9"/>
    <n v="37.229999999999983"/>
  </r>
  <r>
    <n v="5071"/>
    <x v="2509"/>
    <x v="2"/>
    <x v="233"/>
    <d v="2011-08-12T00:00:00"/>
    <x v="1"/>
    <x v="15"/>
    <s v="Matt Abelman"/>
    <x v="2"/>
    <s v="United States"/>
    <s v="Trenton"/>
    <x v="12"/>
    <n v="48183"/>
    <s v="Central"/>
    <s v="OFF-EN-10002500"/>
    <x v="1"/>
    <x v="12"/>
    <x v="118"/>
    <n v="38.339999999999996"/>
    <n v="3"/>
    <x v="0"/>
    <n v="17.253"/>
  </r>
  <r>
    <n v="5072"/>
    <x v="2509"/>
    <x v="2"/>
    <x v="233"/>
    <d v="2011-08-12T00:00:00"/>
    <x v="1"/>
    <x v="15"/>
    <s v="Matt Abelman"/>
    <x v="2"/>
    <s v="United States"/>
    <s v="Trenton"/>
    <x v="12"/>
    <n v="48183"/>
    <s v="Central"/>
    <s v="FUR-FU-10002088"/>
    <x v="0"/>
    <x v="5"/>
    <x v="1084"/>
    <n v="53.88"/>
    <n v="6"/>
    <x v="0"/>
    <n v="22.629600000000003"/>
  </r>
  <r>
    <n v="5073"/>
    <x v="2509"/>
    <x v="2"/>
    <x v="233"/>
    <d v="2011-08-12T00:00:00"/>
    <x v="1"/>
    <x v="15"/>
    <s v="Matt Abelman"/>
    <x v="2"/>
    <s v="United States"/>
    <s v="Trenton"/>
    <x v="12"/>
    <n v="48183"/>
    <s v="Central"/>
    <s v="TEC-PH-10001128"/>
    <x v="2"/>
    <x v="7"/>
    <x v="1499"/>
    <n v="299.98"/>
    <n v="2"/>
    <x v="0"/>
    <n v="83.994400000000013"/>
  </r>
  <r>
    <n v="5074"/>
    <x v="2510"/>
    <x v="1"/>
    <x v="599"/>
    <d v="2012-11-05T00:00:00"/>
    <x v="3"/>
    <x v="594"/>
    <s v="Justin MacKendrick"/>
    <x v="0"/>
    <s v="United States"/>
    <s v="San Francisco"/>
    <x v="1"/>
    <n v="94109"/>
    <s v="West"/>
    <s v="OFF-ST-10000649"/>
    <x v="1"/>
    <x v="4"/>
    <x v="937"/>
    <n v="62.8"/>
    <n v="4"/>
    <x v="0"/>
    <n v="15.700000000000003"/>
  </r>
  <r>
    <n v="5075"/>
    <x v="2511"/>
    <x v="3"/>
    <x v="1016"/>
    <d v="2014-04-30T00:00:00"/>
    <x v="0"/>
    <x v="469"/>
    <s v="Mick Brown"/>
    <x v="0"/>
    <s v="United States"/>
    <s v="Los Angeles"/>
    <x v="1"/>
    <n v="90049"/>
    <s v="West"/>
    <s v="OFF-BI-10002103"/>
    <x v="1"/>
    <x v="8"/>
    <x v="525"/>
    <n v="13.904"/>
    <n v="2"/>
    <x v="2"/>
    <n v="4.5187999999999997"/>
  </r>
  <r>
    <n v="5076"/>
    <x v="2512"/>
    <x v="2"/>
    <x v="1017"/>
    <d v="2011-04-22T00:00:00"/>
    <x v="0"/>
    <x v="277"/>
    <s v="Seth Vernon"/>
    <x v="0"/>
    <s v="United States"/>
    <s v="Houston"/>
    <x v="5"/>
    <n v="77070"/>
    <s v="Central"/>
    <s v="FUR-TA-10001705"/>
    <x v="0"/>
    <x v="3"/>
    <x v="213"/>
    <n v="744.09999999999991"/>
    <n v="5"/>
    <x v="4"/>
    <n v="-95.670000000000044"/>
  </r>
  <r>
    <n v="5077"/>
    <x v="2512"/>
    <x v="2"/>
    <x v="1017"/>
    <d v="2011-04-22T00:00:00"/>
    <x v="0"/>
    <x v="277"/>
    <s v="Seth Vernon"/>
    <x v="0"/>
    <s v="United States"/>
    <s v="Houston"/>
    <x v="5"/>
    <n v="77070"/>
    <s v="Central"/>
    <s v="OFF-ST-10004634"/>
    <x v="1"/>
    <x v="4"/>
    <x v="597"/>
    <n v="44.840000000000011"/>
    <n v="5"/>
    <x v="2"/>
    <n v="5.6049999999999951"/>
  </r>
  <r>
    <n v="5078"/>
    <x v="2512"/>
    <x v="2"/>
    <x v="1017"/>
    <d v="2011-04-22T00:00:00"/>
    <x v="0"/>
    <x v="277"/>
    <s v="Seth Vernon"/>
    <x v="0"/>
    <s v="United States"/>
    <s v="Houston"/>
    <x v="5"/>
    <n v="77070"/>
    <s v="Central"/>
    <s v="FUR-TA-10004442"/>
    <x v="0"/>
    <x v="3"/>
    <x v="1645"/>
    <n v="401.59000000000003"/>
    <n v="2"/>
    <x v="4"/>
    <n v="-131.95100000000002"/>
  </r>
  <r>
    <n v="5079"/>
    <x v="2513"/>
    <x v="3"/>
    <x v="343"/>
    <d v="2014-11-18T00:00:00"/>
    <x v="1"/>
    <x v="344"/>
    <s v="Catherine Glotzbach"/>
    <x v="2"/>
    <s v="United States"/>
    <s v="Milwaukee"/>
    <x v="6"/>
    <n v="53209"/>
    <s v="Central"/>
    <s v="OFF-BI-10002949"/>
    <x v="1"/>
    <x v="8"/>
    <x v="520"/>
    <n v="18.240000000000002"/>
    <n v="3"/>
    <x v="0"/>
    <n v="8.5727999999999991"/>
  </r>
  <r>
    <n v="5080"/>
    <x v="2514"/>
    <x v="3"/>
    <x v="920"/>
    <d v="2014-11-30T00:00:00"/>
    <x v="1"/>
    <x v="214"/>
    <s v="Bradley Drucker"/>
    <x v="0"/>
    <s v="United States"/>
    <s v="San Francisco"/>
    <x v="1"/>
    <n v="94122"/>
    <s v="West"/>
    <s v="FUR-BO-10002213"/>
    <x v="0"/>
    <x v="0"/>
    <x v="1325"/>
    <n v="359.49899999999997"/>
    <n v="3"/>
    <x v="11"/>
    <n v="-29.605799999999981"/>
  </r>
  <r>
    <n v="5081"/>
    <x v="2514"/>
    <x v="3"/>
    <x v="920"/>
    <d v="2014-11-30T00:00:00"/>
    <x v="1"/>
    <x v="214"/>
    <s v="Bradley Drucker"/>
    <x v="0"/>
    <s v="United States"/>
    <s v="San Francisco"/>
    <x v="1"/>
    <n v="94122"/>
    <s v="West"/>
    <s v="OFF-ST-10001325"/>
    <x v="1"/>
    <x v="4"/>
    <x v="466"/>
    <n v="10.48"/>
    <n v="1"/>
    <x v="0"/>
    <n v="2.8296000000000001"/>
  </r>
  <r>
    <n v="5082"/>
    <x v="2515"/>
    <x v="1"/>
    <x v="217"/>
    <d v="2012-12-18T00:00:00"/>
    <x v="3"/>
    <x v="82"/>
    <s v="Jim Kriz"/>
    <x v="2"/>
    <s v="United States"/>
    <s v="Cleveland"/>
    <x v="24"/>
    <n v="44105"/>
    <s v="East"/>
    <s v="OFF-PA-10003441"/>
    <x v="1"/>
    <x v="10"/>
    <x v="485"/>
    <n v="20.736000000000004"/>
    <n v="4"/>
    <x v="2"/>
    <n v="7.2576000000000001"/>
  </r>
  <r>
    <n v="5083"/>
    <x v="2516"/>
    <x v="0"/>
    <x v="162"/>
    <d v="2013-09-13T00:00:00"/>
    <x v="1"/>
    <x v="758"/>
    <s v="Jill Matthias"/>
    <x v="0"/>
    <s v="United States"/>
    <s v="Monroe"/>
    <x v="3"/>
    <n v="28110"/>
    <s v="South"/>
    <s v="TEC-AC-10004209"/>
    <x v="2"/>
    <x v="11"/>
    <x v="899"/>
    <n v="35.167999999999999"/>
    <n v="4"/>
    <x v="2"/>
    <n v="8.3524000000000012"/>
  </r>
  <r>
    <n v="5084"/>
    <x v="2516"/>
    <x v="0"/>
    <x v="162"/>
    <d v="2013-09-13T00:00:00"/>
    <x v="1"/>
    <x v="758"/>
    <s v="Jill Matthias"/>
    <x v="0"/>
    <s v="United States"/>
    <s v="Monroe"/>
    <x v="3"/>
    <n v="28110"/>
    <s v="South"/>
    <s v="OFF-PA-10000501"/>
    <x v="1"/>
    <x v="10"/>
    <x v="966"/>
    <n v="64.704000000000008"/>
    <n v="3"/>
    <x v="2"/>
    <n v="23.455199999999998"/>
  </r>
  <r>
    <n v="5085"/>
    <x v="2517"/>
    <x v="0"/>
    <x v="112"/>
    <d v="2013-06-10T00:00:00"/>
    <x v="0"/>
    <x v="554"/>
    <s v="Scot Coram"/>
    <x v="1"/>
    <s v="United States"/>
    <s v="Lowell"/>
    <x v="31"/>
    <n v="1852"/>
    <s v="East"/>
    <s v="OFF-PA-10003656"/>
    <x v="1"/>
    <x v="10"/>
    <x v="770"/>
    <n v="105.52"/>
    <n v="4"/>
    <x v="0"/>
    <n v="48.539199999999994"/>
  </r>
  <r>
    <n v="5086"/>
    <x v="2518"/>
    <x v="1"/>
    <x v="974"/>
    <d v="2012-06-23T00:00:00"/>
    <x v="1"/>
    <x v="467"/>
    <s v="Maria Etezadi"/>
    <x v="2"/>
    <s v="United States"/>
    <s v="Dallas"/>
    <x v="5"/>
    <n v="75081"/>
    <s v="Central"/>
    <s v="OFF-BI-10001107"/>
    <x v="1"/>
    <x v="8"/>
    <x v="492"/>
    <n v="5.7919999999999989"/>
    <n v="2"/>
    <x v="3"/>
    <n v="-9.5568000000000026"/>
  </r>
  <r>
    <n v="5087"/>
    <x v="2519"/>
    <x v="1"/>
    <x v="616"/>
    <d v="2012-03-09T00:00:00"/>
    <x v="1"/>
    <x v="471"/>
    <s v="Katherine Nockton"/>
    <x v="1"/>
    <s v="United States"/>
    <s v="Philadelphia"/>
    <x v="9"/>
    <n v="19120"/>
    <s v="East"/>
    <s v="TEC-PH-10000562"/>
    <x v="2"/>
    <x v="7"/>
    <x v="1698"/>
    <n v="466.15799999999996"/>
    <n v="7"/>
    <x v="10"/>
    <n v="-93.231599999999958"/>
  </r>
  <r>
    <n v="5088"/>
    <x v="2519"/>
    <x v="1"/>
    <x v="616"/>
    <d v="2012-03-09T00:00:00"/>
    <x v="1"/>
    <x v="471"/>
    <s v="Katherine Nockton"/>
    <x v="1"/>
    <s v="United States"/>
    <s v="Philadelphia"/>
    <x v="9"/>
    <n v="19120"/>
    <s v="East"/>
    <s v="TEC-AC-10001101"/>
    <x v="2"/>
    <x v="11"/>
    <x v="547"/>
    <n v="10.312000000000001"/>
    <n v="1"/>
    <x v="2"/>
    <n v="-1.2890000000000006"/>
  </r>
  <r>
    <n v="5089"/>
    <x v="2519"/>
    <x v="1"/>
    <x v="616"/>
    <d v="2012-03-09T00:00:00"/>
    <x v="1"/>
    <x v="471"/>
    <s v="Katherine Nockton"/>
    <x v="1"/>
    <s v="United States"/>
    <s v="Philadelphia"/>
    <x v="9"/>
    <n v="19120"/>
    <s v="East"/>
    <s v="OFF-BI-10003529"/>
    <x v="1"/>
    <x v="8"/>
    <x v="788"/>
    <n v="2.556"/>
    <n v="3"/>
    <x v="6"/>
    <n v="-1.7892000000000001"/>
  </r>
  <r>
    <n v="5090"/>
    <x v="2520"/>
    <x v="3"/>
    <x v="1018"/>
    <d v="2014-08-08T00:00:00"/>
    <x v="2"/>
    <x v="447"/>
    <s v="Harry Marie"/>
    <x v="1"/>
    <s v="United States"/>
    <s v="Loveland"/>
    <x v="22"/>
    <n v="80538"/>
    <s v="West"/>
    <s v="OFF-PA-10001752"/>
    <x v="1"/>
    <x v="10"/>
    <x v="1360"/>
    <n v="7.9680000000000009"/>
    <n v="2"/>
    <x v="2"/>
    <n v="2.8884000000000007"/>
  </r>
  <r>
    <n v="5091"/>
    <x v="2520"/>
    <x v="3"/>
    <x v="1018"/>
    <d v="2014-08-08T00:00:00"/>
    <x v="2"/>
    <x v="447"/>
    <s v="Harry Marie"/>
    <x v="1"/>
    <s v="United States"/>
    <s v="Loveland"/>
    <x v="22"/>
    <n v="80538"/>
    <s v="West"/>
    <s v="OFF-EN-10001141"/>
    <x v="1"/>
    <x v="12"/>
    <x v="593"/>
    <n v="8.7840000000000007"/>
    <n v="1"/>
    <x v="2"/>
    <n v="3.1842000000000001"/>
  </r>
  <r>
    <n v="5092"/>
    <x v="2521"/>
    <x v="3"/>
    <x v="247"/>
    <d v="2015-01-04T00:00:00"/>
    <x v="1"/>
    <x v="758"/>
    <s v="Jill Matthias"/>
    <x v="0"/>
    <s v="United States"/>
    <s v="Loveland"/>
    <x v="22"/>
    <n v="80538"/>
    <s v="West"/>
    <s v="OFF-FA-10003472"/>
    <x v="1"/>
    <x v="13"/>
    <x v="240"/>
    <n v="3.024"/>
    <n v="3"/>
    <x v="2"/>
    <n v="-0.6048"/>
  </r>
  <r>
    <n v="5093"/>
    <x v="2522"/>
    <x v="1"/>
    <x v="293"/>
    <d v="2012-05-27T00:00:00"/>
    <x v="1"/>
    <x v="120"/>
    <s v="Kristen Hastings"/>
    <x v="1"/>
    <s v="United States"/>
    <s v="Woonsocket"/>
    <x v="34"/>
    <n v="2895"/>
    <s v="East"/>
    <s v="OFF-ST-10004507"/>
    <x v="1"/>
    <x v="4"/>
    <x v="452"/>
    <n v="51.449999999999996"/>
    <n v="3"/>
    <x v="0"/>
    <n v="13.891499999999999"/>
  </r>
  <r>
    <n v="5094"/>
    <x v="2523"/>
    <x v="2"/>
    <x v="776"/>
    <d v="2011-12-10T00:00:00"/>
    <x v="1"/>
    <x v="318"/>
    <s v="Berenike Kampe"/>
    <x v="0"/>
    <s v="United States"/>
    <s v="Chicago"/>
    <x v="10"/>
    <n v="60610"/>
    <s v="Central"/>
    <s v="OFF-AP-10004036"/>
    <x v="1"/>
    <x v="9"/>
    <x v="1273"/>
    <n v="14.015999999999996"/>
    <n v="4"/>
    <x v="3"/>
    <n v="-31.536000000000001"/>
  </r>
  <r>
    <n v="5095"/>
    <x v="2523"/>
    <x v="2"/>
    <x v="776"/>
    <d v="2011-12-10T00:00:00"/>
    <x v="1"/>
    <x v="318"/>
    <s v="Berenike Kampe"/>
    <x v="0"/>
    <s v="United States"/>
    <s v="Chicago"/>
    <x v="10"/>
    <n v="60610"/>
    <s v="Central"/>
    <s v="FUR-TA-10004086"/>
    <x v="0"/>
    <x v="3"/>
    <x v="824"/>
    <n v="214.95000000000002"/>
    <n v="5"/>
    <x v="5"/>
    <n v="-120.37200000000003"/>
  </r>
  <r>
    <n v="5096"/>
    <x v="2523"/>
    <x v="2"/>
    <x v="776"/>
    <d v="2011-12-10T00:00:00"/>
    <x v="1"/>
    <x v="318"/>
    <s v="Berenike Kampe"/>
    <x v="0"/>
    <s v="United States"/>
    <s v="Chicago"/>
    <x v="10"/>
    <n v="60610"/>
    <s v="Central"/>
    <s v="TEC-PH-10000307"/>
    <x v="2"/>
    <x v="7"/>
    <x v="835"/>
    <n v="35.04"/>
    <n v="4"/>
    <x v="2"/>
    <n v="-7.0080000000000044"/>
  </r>
  <r>
    <n v="5097"/>
    <x v="2523"/>
    <x v="2"/>
    <x v="776"/>
    <d v="2011-12-10T00:00:00"/>
    <x v="1"/>
    <x v="318"/>
    <s v="Berenike Kampe"/>
    <x v="0"/>
    <s v="United States"/>
    <s v="Chicago"/>
    <x v="10"/>
    <n v="60610"/>
    <s v="Central"/>
    <s v="FUR-FU-10002088"/>
    <x v="0"/>
    <x v="5"/>
    <x v="1084"/>
    <n v="10.776000000000002"/>
    <n v="3"/>
    <x v="7"/>
    <n v="-4.8491999999999997"/>
  </r>
  <r>
    <n v="5098"/>
    <x v="2523"/>
    <x v="2"/>
    <x v="776"/>
    <d v="2011-12-10T00:00:00"/>
    <x v="1"/>
    <x v="318"/>
    <s v="Berenike Kampe"/>
    <x v="0"/>
    <s v="United States"/>
    <s v="Chicago"/>
    <x v="10"/>
    <n v="60610"/>
    <s v="Central"/>
    <s v="OFF-BI-10004965"/>
    <x v="1"/>
    <x v="8"/>
    <x v="1005"/>
    <n v="4.5999999999999988"/>
    <n v="2"/>
    <x v="3"/>
    <n v="-8.0500000000000025"/>
  </r>
  <r>
    <n v="5099"/>
    <x v="2523"/>
    <x v="2"/>
    <x v="776"/>
    <d v="2011-12-10T00:00:00"/>
    <x v="1"/>
    <x v="318"/>
    <s v="Berenike Kampe"/>
    <x v="0"/>
    <s v="United States"/>
    <s v="Chicago"/>
    <x v="10"/>
    <n v="60610"/>
    <s v="Central"/>
    <s v="OFF-ST-10002485"/>
    <x v="1"/>
    <x v="4"/>
    <x v="209"/>
    <n v="35.167999999999999"/>
    <n v="2"/>
    <x v="2"/>
    <n v="-8.3524000000000012"/>
  </r>
  <r>
    <n v="5100"/>
    <x v="2524"/>
    <x v="1"/>
    <x v="976"/>
    <d v="2012-08-12T00:00:00"/>
    <x v="1"/>
    <x v="43"/>
    <s v="Parhena Norris"/>
    <x v="2"/>
    <s v="United States"/>
    <s v="Bakersfield"/>
    <x v="1"/>
    <n v="93309"/>
    <s v="West"/>
    <s v="OFF-BI-10002194"/>
    <x v="1"/>
    <x v="8"/>
    <x v="411"/>
    <n v="19.152000000000001"/>
    <n v="3"/>
    <x v="2"/>
    <n v="6.4638000000000009"/>
  </r>
  <r>
    <n v="5101"/>
    <x v="2525"/>
    <x v="2"/>
    <x v="461"/>
    <d v="2011-03-17T00:00:00"/>
    <x v="3"/>
    <x v="616"/>
    <s v="Annie Zypern"/>
    <x v="0"/>
    <s v="United States"/>
    <s v="Dallas"/>
    <x v="5"/>
    <n v="75217"/>
    <s v="Central"/>
    <s v="OFF-AR-10003732"/>
    <x v="1"/>
    <x v="6"/>
    <x v="321"/>
    <n v="4.4479999999999995"/>
    <n v="2"/>
    <x v="2"/>
    <n v="0.3335999999999999"/>
  </r>
  <r>
    <n v="5102"/>
    <x v="2525"/>
    <x v="2"/>
    <x v="461"/>
    <d v="2011-03-17T00:00:00"/>
    <x v="3"/>
    <x v="616"/>
    <s v="Annie Zypern"/>
    <x v="0"/>
    <s v="United States"/>
    <s v="Dallas"/>
    <x v="5"/>
    <n v="75217"/>
    <s v="Central"/>
    <s v="OFF-PA-10002195"/>
    <x v="1"/>
    <x v="10"/>
    <x v="1543"/>
    <n v="5.1840000000000011"/>
    <n v="1"/>
    <x v="2"/>
    <n v="1.8792"/>
  </r>
  <r>
    <n v="5103"/>
    <x v="2525"/>
    <x v="2"/>
    <x v="461"/>
    <d v="2011-03-17T00:00:00"/>
    <x v="3"/>
    <x v="616"/>
    <s v="Annie Zypern"/>
    <x v="0"/>
    <s v="United States"/>
    <s v="Dallas"/>
    <x v="5"/>
    <n v="75217"/>
    <s v="Central"/>
    <s v="OFF-PA-10002365"/>
    <x v="1"/>
    <x v="10"/>
    <x v="12"/>
    <n v="15.552000000000003"/>
    <n v="3"/>
    <x v="2"/>
    <n v="5.4432"/>
  </r>
  <r>
    <n v="5104"/>
    <x v="2526"/>
    <x v="1"/>
    <x v="514"/>
    <d v="2012-03-30T00:00:00"/>
    <x v="0"/>
    <x v="421"/>
    <s v="Gene McClure"/>
    <x v="0"/>
    <s v="United States"/>
    <s v="Philadelphia"/>
    <x v="9"/>
    <n v="19140"/>
    <s v="East"/>
    <s v="OFF-PA-10001950"/>
    <x v="1"/>
    <x v="10"/>
    <x v="144"/>
    <n v="40.032000000000004"/>
    <n v="6"/>
    <x v="2"/>
    <n v="12.509999999999993"/>
  </r>
  <r>
    <n v="5105"/>
    <x v="2526"/>
    <x v="1"/>
    <x v="514"/>
    <d v="2012-03-30T00:00:00"/>
    <x v="0"/>
    <x v="421"/>
    <s v="Gene McClure"/>
    <x v="0"/>
    <s v="United States"/>
    <s v="Philadelphia"/>
    <x v="9"/>
    <n v="19140"/>
    <s v="East"/>
    <s v="TEC-AC-10004633"/>
    <x v="2"/>
    <x v="11"/>
    <x v="60"/>
    <n v="16.776000000000003"/>
    <n v="3"/>
    <x v="2"/>
    <n v="5.0327999999999999"/>
  </r>
  <r>
    <n v="5106"/>
    <x v="2527"/>
    <x v="2"/>
    <x v="637"/>
    <d v="2011-12-20T00:00:00"/>
    <x v="1"/>
    <x v="298"/>
    <s v="Bryan Mills"/>
    <x v="0"/>
    <s v="United States"/>
    <s v="Deltona"/>
    <x v="2"/>
    <n v="32725"/>
    <s v="South"/>
    <s v="FUR-CH-10002439"/>
    <x v="0"/>
    <x v="1"/>
    <x v="1316"/>
    <n v="186.304"/>
    <n v="4"/>
    <x v="2"/>
    <n v="13.972799999999999"/>
  </r>
  <r>
    <n v="5107"/>
    <x v="2528"/>
    <x v="1"/>
    <x v="444"/>
    <d v="2012-09-26T00:00:00"/>
    <x v="1"/>
    <x v="468"/>
    <s v="Nicole Hansen"/>
    <x v="1"/>
    <s v="United States"/>
    <s v="Columbus"/>
    <x v="32"/>
    <n v="31907"/>
    <s v="South"/>
    <s v="TEC-AC-10000682"/>
    <x v="2"/>
    <x v="11"/>
    <x v="1327"/>
    <n v="66.36"/>
    <n v="4"/>
    <x v="0"/>
    <n v="23.225999999999999"/>
  </r>
  <r>
    <n v="5108"/>
    <x v="2529"/>
    <x v="3"/>
    <x v="1016"/>
    <d v="2014-04-27T00:00:00"/>
    <x v="2"/>
    <x v="43"/>
    <s v="Parhena Norris"/>
    <x v="2"/>
    <s v="United States"/>
    <s v="Nashville"/>
    <x v="18"/>
    <n v="37211"/>
    <s v="South"/>
    <s v="OFF-AR-10004078"/>
    <x v="1"/>
    <x v="6"/>
    <x v="507"/>
    <n v="42.047999999999995"/>
    <n v="9"/>
    <x v="2"/>
    <n v="5.2559999999999985"/>
  </r>
  <r>
    <n v="5109"/>
    <x v="2529"/>
    <x v="3"/>
    <x v="1016"/>
    <d v="2014-04-27T00:00:00"/>
    <x v="2"/>
    <x v="43"/>
    <s v="Parhena Norris"/>
    <x v="2"/>
    <s v="United States"/>
    <s v="Nashville"/>
    <x v="18"/>
    <n v="37211"/>
    <s v="South"/>
    <s v="OFF-AR-10001958"/>
    <x v="1"/>
    <x v="6"/>
    <x v="206"/>
    <n v="67.92"/>
    <n v="5"/>
    <x v="2"/>
    <n v="6.7920000000000016"/>
  </r>
  <r>
    <n v="5110"/>
    <x v="2530"/>
    <x v="2"/>
    <x v="638"/>
    <d v="2011-10-22T00:00:00"/>
    <x v="1"/>
    <x v="553"/>
    <s v="Edward Hooks"/>
    <x v="1"/>
    <s v="United States"/>
    <s v="Philadelphia"/>
    <x v="9"/>
    <n v="19134"/>
    <s v="East"/>
    <s v="OFF-EN-10001335"/>
    <x v="1"/>
    <x v="12"/>
    <x v="462"/>
    <n v="52.512"/>
    <n v="6"/>
    <x v="2"/>
    <n v="19.692"/>
  </r>
  <r>
    <n v="5111"/>
    <x v="2530"/>
    <x v="2"/>
    <x v="638"/>
    <d v="2011-10-22T00:00:00"/>
    <x v="1"/>
    <x v="553"/>
    <s v="Edward Hooks"/>
    <x v="1"/>
    <s v="United States"/>
    <s v="Philadelphia"/>
    <x v="9"/>
    <n v="19134"/>
    <s v="East"/>
    <s v="OFF-ST-10003479"/>
    <x v="1"/>
    <x v="4"/>
    <x v="41"/>
    <n v="186.91200000000001"/>
    <n v="6"/>
    <x v="2"/>
    <n v="-35.046000000000028"/>
  </r>
  <r>
    <n v="5112"/>
    <x v="2530"/>
    <x v="2"/>
    <x v="638"/>
    <d v="2011-10-22T00:00:00"/>
    <x v="1"/>
    <x v="553"/>
    <s v="Edward Hooks"/>
    <x v="1"/>
    <s v="United States"/>
    <s v="Philadelphia"/>
    <x v="9"/>
    <n v="19134"/>
    <s v="East"/>
    <s v="OFF-PA-10003016"/>
    <x v="1"/>
    <x v="10"/>
    <x v="1385"/>
    <n v="10.048000000000002"/>
    <n v="4"/>
    <x v="2"/>
    <n v="3.1399999999999988"/>
  </r>
  <r>
    <n v="5113"/>
    <x v="2531"/>
    <x v="1"/>
    <x v="50"/>
    <d v="2012-11-13T00:00:00"/>
    <x v="3"/>
    <x v="456"/>
    <s v="Helen Abelman"/>
    <x v="0"/>
    <s v="United States"/>
    <s v="Chicago"/>
    <x v="10"/>
    <n v="60610"/>
    <s v="Central"/>
    <s v="FUR-FU-10001025"/>
    <x v="0"/>
    <x v="5"/>
    <x v="1699"/>
    <n v="17.496000000000002"/>
    <n v="9"/>
    <x v="7"/>
    <n v="-7.4357999999999969"/>
  </r>
  <r>
    <n v="5114"/>
    <x v="2532"/>
    <x v="0"/>
    <x v="1011"/>
    <d v="2013-02-02T00:00:00"/>
    <x v="0"/>
    <x v="492"/>
    <s v="Aimee Bixby"/>
    <x v="0"/>
    <s v="United States"/>
    <s v="Dallas"/>
    <x v="5"/>
    <n v="75220"/>
    <s v="Central"/>
    <s v="OFF-PA-10003936"/>
    <x v="1"/>
    <x v="10"/>
    <x v="1283"/>
    <n v="15.552000000000003"/>
    <n v="3"/>
    <x v="2"/>
    <n v="5.4432"/>
  </r>
  <r>
    <n v="5115"/>
    <x v="2533"/>
    <x v="0"/>
    <x v="1019"/>
    <d v="2013-11-23T00:00:00"/>
    <x v="1"/>
    <x v="333"/>
    <s v="Maribeth Schnelling"/>
    <x v="0"/>
    <s v="United States"/>
    <s v="Carlsbad"/>
    <x v="27"/>
    <n v="88220"/>
    <s v="West"/>
    <s v="OFF-BI-10004140"/>
    <x v="1"/>
    <x v="8"/>
    <x v="304"/>
    <n v="10.776000000000002"/>
    <n v="3"/>
    <x v="2"/>
    <n v="3.3674999999999984"/>
  </r>
  <r>
    <n v="5116"/>
    <x v="2534"/>
    <x v="3"/>
    <x v="800"/>
    <d v="2014-07-30T00:00:00"/>
    <x v="1"/>
    <x v="732"/>
    <s v="Dorothy Dickinson"/>
    <x v="0"/>
    <s v="United States"/>
    <s v="Philadelphia"/>
    <x v="9"/>
    <n v="19134"/>
    <s v="East"/>
    <s v="OFF-LA-10004178"/>
    <x v="1"/>
    <x v="2"/>
    <x v="1700"/>
    <n v="3.3040000000000003"/>
    <n v="1"/>
    <x v="2"/>
    <n v="1.0737999999999999"/>
  </r>
  <r>
    <n v="5117"/>
    <x v="2535"/>
    <x v="3"/>
    <x v="343"/>
    <d v="2014-11-18T00:00:00"/>
    <x v="1"/>
    <x v="363"/>
    <s v="Meg Tillman"/>
    <x v="0"/>
    <s v="United States"/>
    <s v="New York City"/>
    <x v="15"/>
    <n v="10009"/>
    <s v="East"/>
    <s v="OFF-ST-10003324"/>
    <x v="1"/>
    <x v="4"/>
    <x v="1014"/>
    <n v="35.479999999999997"/>
    <n v="1"/>
    <x v="0"/>
    <n v="0"/>
  </r>
  <r>
    <n v="5118"/>
    <x v="2536"/>
    <x v="1"/>
    <x v="120"/>
    <d v="2012-10-03T00:00:00"/>
    <x v="1"/>
    <x v="421"/>
    <s v="Gene McClure"/>
    <x v="0"/>
    <s v="United States"/>
    <s v="Oceanside"/>
    <x v="15"/>
    <n v="11572"/>
    <s v="East"/>
    <s v="OFF-FA-10004854"/>
    <x v="1"/>
    <x v="13"/>
    <x v="268"/>
    <n v="34.44"/>
    <n v="3"/>
    <x v="0"/>
    <n v="16.186799999999998"/>
  </r>
  <r>
    <n v="5119"/>
    <x v="2536"/>
    <x v="1"/>
    <x v="120"/>
    <d v="2012-10-03T00:00:00"/>
    <x v="1"/>
    <x v="421"/>
    <s v="Gene McClure"/>
    <x v="0"/>
    <s v="United States"/>
    <s v="Oceanside"/>
    <x v="15"/>
    <n v="11572"/>
    <s v="East"/>
    <s v="TEC-MA-10002859"/>
    <x v="2"/>
    <x v="15"/>
    <x v="1527"/>
    <n v="629.92999999999995"/>
    <n v="7"/>
    <x v="0"/>
    <n v="296.06709999999998"/>
  </r>
  <r>
    <n v="5120"/>
    <x v="2536"/>
    <x v="1"/>
    <x v="120"/>
    <d v="2012-10-03T00:00:00"/>
    <x v="1"/>
    <x v="421"/>
    <s v="Gene McClure"/>
    <x v="0"/>
    <s v="United States"/>
    <s v="Oceanside"/>
    <x v="15"/>
    <n v="11572"/>
    <s v="East"/>
    <s v="OFF-BI-10000088"/>
    <x v="1"/>
    <x v="8"/>
    <x v="1025"/>
    <n v="79.056000000000012"/>
    <n v="9"/>
    <x v="2"/>
    <n v="28.657800000000002"/>
  </r>
  <r>
    <n v="5121"/>
    <x v="2537"/>
    <x v="2"/>
    <x v="527"/>
    <d v="2011-04-08T00:00:00"/>
    <x v="1"/>
    <x v="10"/>
    <s v="Ken Black"/>
    <x v="1"/>
    <s v="United States"/>
    <s v="Lafayette"/>
    <x v="28"/>
    <n v="70506"/>
    <s v="South"/>
    <s v="OFF-ST-10004180"/>
    <x v="1"/>
    <x v="4"/>
    <x v="241"/>
    <n v="232.54999999999998"/>
    <n v="5"/>
    <x v="0"/>
    <n v="9.3019999999999925"/>
  </r>
  <r>
    <n v="5122"/>
    <x v="2537"/>
    <x v="2"/>
    <x v="527"/>
    <d v="2011-04-08T00:00:00"/>
    <x v="1"/>
    <x v="10"/>
    <s v="Ken Black"/>
    <x v="1"/>
    <s v="United States"/>
    <s v="Lafayette"/>
    <x v="28"/>
    <n v="70506"/>
    <s v="South"/>
    <s v="TEC-AC-10002926"/>
    <x v="2"/>
    <x v="11"/>
    <x v="1114"/>
    <n v="99.98"/>
    <n v="2"/>
    <x v="0"/>
    <n v="42.991400000000006"/>
  </r>
  <r>
    <n v="5123"/>
    <x v="2537"/>
    <x v="2"/>
    <x v="527"/>
    <d v="2011-04-08T00:00:00"/>
    <x v="1"/>
    <x v="10"/>
    <s v="Ken Black"/>
    <x v="1"/>
    <s v="United States"/>
    <s v="Lafayette"/>
    <x v="28"/>
    <n v="70506"/>
    <s v="South"/>
    <s v="OFF-PA-10003797"/>
    <x v="1"/>
    <x v="10"/>
    <x v="1701"/>
    <n v="19.440000000000001"/>
    <n v="3"/>
    <x v="0"/>
    <n v="9.3312000000000008"/>
  </r>
  <r>
    <n v="5124"/>
    <x v="2537"/>
    <x v="2"/>
    <x v="527"/>
    <d v="2011-04-08T00:00:00"/>
    <x v="1"/>
    <x v="10"/>
    <s v="Ken Black"/>
    <x v="1"/>
    <s v="United States"/>
    <s v="Lafayette"/>
    <x v="28"/>
    <n v="70506"/>
    <s v="South"/>
    <s v="OFF-PA-10002195"/>
    <x v="1"/>
    <x v="10"/>
    <x v="1543"/>
    <n v="12.96"/>
    <n v="2"/>
    <x v="0"/>
    <n v="6.3504000000000005"/>
  </r>
  <r>
    <n v="5125"/>
    <x v="2538"/>
    <x v="2"/>
    <x v="80"/>
    <d v="2011-09-14T00:00:00"/>
    <x v="3"/>
    <x v="661"/>
    <s v="Darrin Martin"/>
    <x v="0"/>
    <s v="United States"/>
    <s v="New York City"/>
    <x v="15"/>
    <n v="10009"/>
    <s v="East"/>
    <s v="FUR-TA-10001039"/>
    <x v="0"/>
    <x v="3"/>
    <x v="824"/>
    <n v="464.29200000000003"/>
    <n v="9"/>
    <x v="10"/>
    <n v="-108.33479999999997"/>
  </r>
  <r>
    <n v="5126"/>
    <x v="2538"/>
    <x v="2"/>
    <x v="80"/>
    <d v="2011-09-14T00:00:00"/>
    <x v="3"/>
    <x v="661"/>
    <s v="Darrin Martin"/>
    <x v="0"/>
    <s v="United States"/>
    <s v="New York City"/>
    <x v="15"/>
    <n v="10009"/>
    <s v="East"/>
    <s v="OFF-EN-10001099"/>
    <x v="1"/>
    <x v="12"/>
    <x v="33"/>
    <n v="68.459999999999994"/>
    <n v="7"/>
    <x v="0"/>
    <n v="31.491599999999995"/>
  </r>
  <r>
    <n v="5127"/>
    <x v="2538"/>
    <x v="2"/>
    <x v="80"/>
    <d v="2011-09-14T00:00:00"/>
    <x v="3"/>
    <x v="661"/>
    <s v="Darrin Martin"/>
    <x v="0"/>
    <s v="United States"/>
    <s v="New York City"/>
    <x v="15"/>
    <n v="10009"/>
    <s v="East"/>
    <s v="TEC-MA-10003979"/>
    <x v="2"/>
    <x v="15"/>
    <x v="802"/>
    <n v="2799.96"/>
    <n v="4"/>
    <x v="0"/>
    <n v="1371.9803999999999"/>
  </r>
  <r>
    <n v="5128"/>
    <x v="2538"/>
    <x v="2"/>
    <x v="80"/>
    <d v="2011-09-14T00:00:00"/>
    <x v="3"/>
    <x v="661"/>
    <s v="Darrin Martin"/>
    <x v="0"/>
    <s v="United States"/>
    <s v="New York City"/>
    <x v="15"/>
    <n v="10009"/>
    <s v="East"/>
    <s v="OFF-AP-10002945"/>
    <x v="1"/>
    <x v="9"/>
    <x v="225"/>
    <n v="601.29999999999995"/>
    <n v="2"/>
    <x v="0"/>
    <n v="198.42899999999997"/>
  </r>
  <r>
    <n v="5129"/>
    <x v="2538"/>
    <x v="2"/>
    <x v="80"/>
    <d v="2011-09-14T00:00:00"/>
    <x v="3"/>
    <x v="661"/>
    <s v="Darrin Martin"/>
    <x v="0"/>
    <s v="United States"/>
    <s v="New York City"/>
    <x v="15"/>
    <n v="10009"/>
    <s v="East"/>
    <s v="TEC-PH-10001536"/>
    <x v="2"/>
    <x v="7"/>
    <x v="1234"/>
    <n v="16.989999999999998"/>
    <n v="1"/>
    <x v="0"/>
    <n v="4.4173999999999989"/>
  </r>
  <r>
    <n v="5130"/>
    <x v="2538"/>
    <x v="2"/>
    <x v="80"/>
    <d v="2011-09-14T00:00:00"/>
    <x v="3"/>
    <x v="661"/>
    <s v="Darrin Martin"/>
    <x v="0"/>
    <s v="United States"/>
    <s v="New York City"/>
    <x v="15"/>
    <n v="10009"/>
    <s v="East"/>
    <s v="TEC-PH-10000526"/>
    <x v="2"/>
    <x v="7"/>
    <x v="1463"/>
    <n v="287.96999999999997"/>
    <n v="3"/>
    <x v="0"/>
    <n v="80.631600000000006"/>
  </r>
  <r>
    <n v="5131"/>
    <x v="2538"/>
    <x v="2"/>
    <x v="80"/>
    <d v="2011-09-14T00:00:00"/>
    <x v="3"/>
    <x v="661"/>
    <s v="Darrin Martin"/>
    <x v="0"/>
    <s v="United States"/>
    <s v="New York City"/>
    <x v="15"/>
    <n v="10009"/>
    <s v="East"/>
    <s v="OFF-PA-10000213"/>
    <x v="1"/>
    <x v="10"/>
    <x v="1440"/>
    <n v="44.820000000000007"/>
    <n v="9"/>
    <x v="0"/>
    <n v="21.065400000000004"/>
  </r>
  <r>
    <n v="5132"/>
    <x v="2539"/>
    <x v="3"/>
    <x v="614"/>
    <d v="2015-01-06T00:00:00"/>
    <x v="1"/>
    <x v="130"/>
    <s v="Ben Peterman"/>
    <x v="1"/>
    <s v="United States"/>
    <s v="Anaheim"/>
    <x v="1"/>
    <n v="92804"/>
    <s v="West"/>
    <s v="FUR-FU-10002501"/>
    <x v="0"/>
    <x v="5"/>
    <x v="1284"/>
    <n v="101.12"/>
    <n v="8"/>
    <x v="0"/>
    <n v="37.414400000000001"/>
  </r>
  <r>
    <n v="5133"/>
    <x v="2540"/>
    <x v="1"/>
    <x v="1020"/>
    <d v="2012-06-27T00:00:00"/>
    <x v="1"/>
    <x v="212"/>
    <s v="Emily Phan"/>
    <x v="0"/>
    <s v="United States"/>
    <s v="Deltona"/>
    <x v="2"/>
    <n v="32725"/>
    <s v="South"/>
    <s v="TEC-PH-10001819"/>
    <x v="2"/>
    <x v="7"/>
    <x v="805"/>
    <n v="107.97600000000001"/>
    <n v="3"/>
    <x v="2"/>
    <n v="37.791599999999988"/>
  </r>
  <r>
    <n v="5134"/>
    <x v="2541"/>
    <x v="3"/>
    <x v="200"/>
    <d v="2014-12-01T00:00:00"/>
    <x v="1"/>
    <x v="435"/>
    <s v="Frank Gastineau"/>
    <x v="2"/>
    <s v="United States"/>
    <s v="New York City"/>
    <x v="15"/>
    <n v="10009"/>
    <s v="East"/>
    <s v="OFF-AP-10001962"/>
    <x v="1"/>
    <x v="9"/>
    <x v="1594"/>
    <n v="58.730000000000004"/>
    <n v="7"/>
    <x v="0"/>
    <n v="14.682500000000001"/>
  </r>
  <r>
    <n v="5135"/>
    <x v="2541"/>
    <x v="3"/>
    <x v="200"/>
    <d v="2014-12-01T00:00:00"/>
    <x v="1"/>
    <x v="435"/>
    <s v="Frank Gastineau"/>
    <x v="2"/>
    <s v="United States"/>
    <s v="New York City"/>
    <x v="15"/>
    <n v="10009"/>
    <s v="East"/>
    <s v="OFF-BI-10003364"/>
    <x v="1"/>
    <x v="8"/>
    <x v="698"/>
    <n v="93.344000000000008"/>
    <n v="4"/>
    <x v="2"/>
    <n v="32.670400000000001"/>
  </r>
  <r>
    <n v="5136"/>
    <x v="2542"/>
    <x v="0"/>
    <x v="248"/>
    <d v="2013-10-29T00:00:00"/>
    <x v="1"/>
    <x v="437"/>
    <s v="Alejandro Ballentine"/>
    <x v="2"/>
    <s v="United States"/>
    <s v="Seattle"/>
    <x v="4"/>
    <n v="98103"/>
    <s v="West"/>
    <s v="OFF-FA-10002983"/>
    <x v="1"/>
    <x v="13"/>
    <x v="260"/>
    <n v="17.05"/>
    <n v="5"/>
    <x v="0"/>
    <n v="8.1840000000000011"/>
  </r>
  <r>
    <n v="5137"/>
    <x v="2543"/>
    <x v="1"/>
    <x v="639"/>
    <d v="2012-12-19T00:00:00"/>
    <x v="1"/>
    <x v="502"/>
    <s v="Rick Duston"/>
    <x v="0"/>
    <s v="United States"/>
    <s v="San Diego"/>
    <x v="1"/>
    <n v="92105"/>
    <s v="West"/>
    <s v="OFF-BI-10002432"/>
    <x v="1"/>
    <x v="8"/>
    <x v="866"/>
    <n v="8.0960000000000001"/>
    <n v="2"/>
    <x v="2"/>
    <n v="2.7323999999999993"/>
  </r>
  <r>
    <n v="5138"/>
    <x v="2544"/>
    <x v="0"/>
    <x v="373"/>
    <d v="2013-11-18T00:00:00"/>
    <x v="1"/>
    <x v="747"/>
    <s v="Tom Stivers"/>
    <x v="1"/>
    <s v="United States"/>
    <s v="Oklahoma City"/>
    <x v="26"/>
    <n v="73120"/>
    <s v="Central"/>
    <s v="FUR-FU-10003096"/>
    <x v="0"/>
    <x v="5"/>
    <x v="554"/>
    <n v="30.36"/>
    <n v="4"/>
    <x v="0"/>
    <n v="13.0548"/>
  </r>
  <r>
    <n v="5139"/>
    <x v="2545"/>
    <x v="3"/>
    <x v="365"/>
    <d v="2014-10-06T00:00:00"/>
    <x v="1"/>
    <x v="350"/>
    <s v="Joseph Airdo"/>
    <x v="0"/>
    <s v="United States"/>
    <s v="Mount Vernon"/>
    <x v="15"/>
    <n v="10550"/>
    <s v="East"/>
    <s v="OFF-EN-10001539"/>
    <x v="1"/>
    <x v="12"/>
    <x v="33"/>
    <n v="23.34"/>
    <n v="3"/>
    <x v="0"/>
    <n v="10.969799999999999"/>
  </r>
  <r>
    <n v="5140"/>
    <x v="2545"/>
    <x v="3"/>
    <x v="365"/>
    <d v="2014-10-06T00:00:00"/>
    <x v="1"/>
    <x v="350"/>
    <s v="Joseph Airdo"/>
    <x v="0"/>
    <s v="United States"/>
    <s v="Mount Vernon"/>
    <x v="15"/>
    <n v="10550"/>
    <s v="East"/>
    <s v="OFF-PA-10004996"/>
    <x v="1"/>
    <x v="10"/>
    <x v="1519"/>
    <n v="51.550000000000004"/>
    <n v="5"/>
    <x v="0"/>
    <n v="24.2285"/>
  </r>
  <r>
    <n v="5141"/>
    <x v="2546"/>
    <x v="1"/>
    <x v="627"/>
    <d v="2012-11-12T00:00:00"/>
    <x v="1"/>
    <x v="517"/>
    <s v="Shaun Weien"/>
    <x v="0"/>
    <s v="United States"/>
    <s v="San Francisco"/>
    <x v="1"/>
    <n v="94109"/>
    <s v="West"/>
    <s v="TEC-AC-10001956"/>
    <x v="2"/>
    <x v="11"/>
    <x v="256"/>
    <n v="119.9"/>
    <n v="2"/>
    <x v="0"/>
    <n v="43.164000000000001"/>
  </r>
  <r>
    <n v="5142"/>
    <x v="2547"/>
    <x v="0"/>
    <x v="178"/>
    <d v="2013-04-06T00:00:00"/>
    <x v="1"/>
    <x v="224"/>
    <s v="Frank Preis"/>
    <x v="0"/>
    <s v="United States"/>
    <s v="New York City"/>
    <x v="15"/>
    <n v="10009"/>
    <s v="East"/>
    <s v="FUR-CH-10000454"/>
    <x v="0"/>
    <x v="1"/>
    <x v="1"/>
    <n v="1317.492"/>
    <n v="6"/>
    <x v="9"/>
    <n v="292.77599999999995"/>
  </r>
  <r>
    <n v="5143"/>
    <x v="2547"/>
    <x v="0"/>
    <x v="178"/>
    <d v="2013-04-06T00:00:00"/>
    <x v="1"/>
    <x v="224"/>
    <s v="Frank Preis"/>
    <x v="0"/>
    <s v="United States"/>
    <s v="New York City"/>
    <x v="15"/>
    <n v="10009"/>
    <s v="East"/>
    <s v="OFF-SU-10000946"/>
    <x v="1"/>
    <x v="14"/>
    <x v="33"/>
    <n v="63.84"/>
    <n v="8"/>
    <x v="0"/>
    <n v="18.513599999999997"/>
  </r>
  <r>
    <n v="5144"/>
    <x v="2547"/>
    <x v="0"/>
    <x v="178"/>
    <d v="2013-04-06T00:00:00"/>
    <x v="1"/>
    <x v="224"/>
    <s v="Frank Preis"/>
    <x v="0"/>
    <s v="United States"/>
    <s v="New York City"/>
    <x v="15"/>
    <n v="10009"/>
    <s v="East"/>
    <s v="OFF-BI-10004140"/>
    <x v="1"/>
    <x v="8"/>
    <x v="304"/>
    <n v="3.5920000000000005"/>
    <n v="1"/>
    <x v="2"/>
    <n v="1.1224999999999996"/>
  </r>
  <r>
    <n v="5145"/>
    <x v="2548"/>
    <x v="3"/>
    <x v="62"/>
    <d v="2014-02-08T00:00:00"/>
    <x v="1"/>
    <x v="252"/>
    <s v="John Lee"/>
    <x v="0"/>
    <s v="United States"/>
    <s v="Los Angeles"/>
    <x v="1"/>
    <n v="90045"/>
    <s v="West"/>
    <s v="FUR-FU-10003039"/>
    <x v="0"/>
    <x v="5"/>
    <x v="479"/>
    <n v="86.26"/>
    <n v="2"/>
    <x v="0"/>
    <n v="29.328400000000002"/>
  </r>
  <r>
    <n v="5146"/>
    <x v="2548"/>
    <x v="3"/>
    <x v="62"/>
    <d v="2014-02-08T00:00:00"/>
    <x v="1"/>
    <x v="252"/>
    <s v="John Lee"/>
    <x v="0"/>
    <s v="United States"/>
    <s v="Los Angeles"/>
    <x v="1"/>
    <n v="90045"/>
    <s v="West"/>
    <s v="OFF-ST-10000464"/>
    <x v="1"/>
    <x v="4"/>
    <x v="1135"/>
    <n v="139.04"/>
    <n v="4"/>
    <x v="0"/>
    <n v="38.931200000000004"/>
  </r>
  <r>
    <n v="5147"/>
    <x v="2548"/>
    <x v="3"/>
    <x v="62"/>
    <d v="2014-02-08T00:00:00"/>
    <x v="1"/>
    <x v="252"/>
    <s v="John Lee"/>
    <x v="0"/>
    <s v="United States"/>
    <s v="Los Angeles"/>
    <x v="1"/>
    <n v="90045"/>
    <s v="West"/>
    <s v="OFF-AP-10000252"/>
    <x v="1"/>
    <x v="9"/>
    <x v="1242"/>
    <n v="46.8"/>
    <n v="4"/>
    <x v="0"/>
    <n v="16.38"/>
  </r>
  <r>
    <n v="5148"/>
    <x v="2549"/>
    <x v="3"/>
    <x v="165"/>
    <d v="2015-01-01T00:00:00"/>
    <x v="1"/>
    <x v="311"/>
    <s v="James Lanier"/>
    <x v="2"/>
    <s v="United States"/>
    <s v="Chandler"/>
    <x v="16"/>
    <n v="85224"/>
    <s v="West"/>
    <s v="FUR-FU-10001731"/>
    <x v="0"/>
    <x v="5"/>
    <x v="1547"/>
    <n v="8.5440000000000005"/>
    <n v="4"/>
    <x v="2"/>
    <n v="1.9223999999999997"/>
  </r>
  <r>
    <n v="5149"/>
    <x v="2549"/>
    <x v="3"/>
    <x v="165"/>
    <d v="2015-01-01T00:00:00"/>
    <x v="1"/>
    <x v="311"/>
    <s v="James Lanier"/>
    <x v="2"/>
    <s v="United States"/>
    <s v="Chandler"/>
    <x v="16"/>
    <n v="85224"/>
    <s v="West"/>
    <s v="FUR-CH-10001394"/>
    <x v="0"/>
    <x v="1"/>
    <x v="648"/>
    <n v="842.37600000000009"/>
    <n v="3"/>
    <x v="2"/>
    <n v="105.29699999999988"/>
  </r>
  <r>
    <n v="5150"/>
    <x v="2550"/>
    <x v="2"/>
    <x v="261"/>
    <d v="2011-06-21T00:00:00"/>
    <x v="3"/>
    <x v="506"/>
    <s v="James Galang"/>
    <x v="0"/>
    <s v="United States"/>
    <s v="Long Beach"/>
    <x v="15"/>
    <n v="11561"/>
    <s v="East"/>
    <s v="TEC-PH-10001578"/>
    <x v="2"/>
    <x v="7"/>
    <x v="1221"/>
    <n v="1214.8499999999999"/>
    <n v="3"/>
    <x v="0"/>
    <n v="352.30649999999997"/>
  </r>
  <r>
    <n v="5151"/>
    <x v="2551"/>
    <x v="3"/>
    <x v="904"/>
    <d v="2014-03-11T00:00:00"/>
    <x v="0"/>
    <x v="64"/>
    <s v="Sally Hughsby"/>
    <x v="1"/>
    <s v="United States"/>
    <s v="San Francisco"/>
    <x v="1"/>
    <n v="94109"/>
    <s v="West"/>
    <s v="OFF-ST-10000675"/>
    <x v="1"/>
    <x v="4"/>
    <x v="295"/>
    <n v="67.78"/>
    <n v="2"/>
    <x v="0"/>
    <n v="16.945"/>
  </r>
  <r>
    <n v="5152"/>
    <x v="2552"/>
    <x v="3"/>
    <x v="145"/>
    <d v="2014-09-29T00:00:00"/>
    <x v="2"/>
    <x v="624"/>
    <s v="Luke Schmidt"/>
    <x v="1"/>
    <s v="United States"/>
    <s v="Helena"/>
    <x v="37"/>
    <n v="59601"/>
    <s v="West"/>
    <s v="OFF-ST-10002352"/>
    <x v="1"/>
    <x v="4"/>
    <x v="847"/>
    <n v="39.900000000000006"/>
    <n v="5"/>
    <x v="0"/>
    <n v="10.373999999999999"/>
  </r>
  <r>
    <n v="5153"/>
    <x v="2553"/>
    <x v="2"/>
    <x v="479"/>
    <d v="2011-07-06T00:00:00"/>
    <x v="1"/>
    <x v="750"/>
    <s v="Cari Schnelling"/>
    <x v="0"/>
    <s v="United States"/>
    <s v="New York City"/>
    <x v="15"/>
    <n v="10011"/>
    <s v="East"/>
    <s v="OFF-BI-10004528"/>
    <x v="1"/>
    <x v="8"/>
    <x v="468"/>
    <n v="2.6880000000000002"/>
    <n v="1"/>
    <x v="2"/>
    <n v="0.83999999999999975"/>
  </r>
  <r>
    <n v="5154"/>
    <x v="2553"/>
    <x v="2"/>
    <x v="479"/>
    <d v="2011-07-06T00:00:00"/>
    <x v="1"/>
    <x v="750"/>
    <s v="Cari Schnelling"/>
    <x v="0"/>
    <s v="United States"/>
    <s v="New York City"/>
    <x v="15"/>
    <n v="10011"/>
    <s v="East"/>
    <s v="OFF-AR-10001026"/>
    <x v="1"/>
    <x v="6"/>
    <x v="207"/>
    <n v="6.6000000000000005"/>
    <n v="3"/>
    <x v="0"/>
    <n v="2.9040000000000008"/>
  </r>
  <r>
    <n v="5155"/>
    <x v="2554"/>
    <x v="1"/>
    <x v="976"/>
    <d v="2012-08-08T00:00:00"/>
    <x v="2"/>
    <x v="608"/>
    <s v="Kelly Williams"/>
    <x v="0"/>
    <s v="United States"/>
    <s v="Kirkwood"/>
    <x v="25"/>
    <n v="63122"/>
    <s v="Central"/>
    <s v="OFF-BI-10002215"/>
    <x v="1"/>
    <x v="8"/>
    <x v="20"/>
    <n v="28.4"/>
    <n v="4"/>
    <x v="0"/>
    <n v="13.063999999999998"/>
  </r>
  <r>
    <n v="5156"/>
    <x v="2554"/>
    <x v="1"/>
    <x v="976"/>
    <d v="2012-08-08T00:00:00"/>
    <x v="2"/>
    <x v="608"/>
    <s v="Kelly Williams"/>
    <x v="0"/>
    <s v="United States"/>
    <s v="Kirkwood"/>
    <x v="25"/>
    <n v="63122"/>
    <s v="Central"/>
    <s v="FUR-FU-10000305"/>
    <x v="0"/>
    <x v="5"/>
    <x v="1437"/>
    <n v="212.94"/>
    <n v="3"/>
    <x v="0"/>
    <n v="34.070399999999999"/>
  </r>
  <r>
    <n v="5157"/>
    <x v="2555"/>
    <x v="3"/>
    <x v="160"/>
    <d v="2014-07-05T00:00:00"/>
    <x v="0"/>
    <x v="689"/>
    <s v="Gary Hansen"/>
    <x v="2"/>
    <s v="United States"/>
    <s v="Chicago"/>
    <x v="10"/>
    <n v="60653"/>
    <s v="Central"/>
    <s v="TEC-PH-10002584"/>
    <x v="2"/>
    <x v="7"/>
    <x v="1696"/>
    <n v="1001.5840000000001"/>
    <n v="2"/>
    <x v="2"/>
    <n v="125.19799999999992"/>
  </r>
  <r>
    <n v="5158"/>
    <x v="2555"/>
    <x v="3"/>
    <x v="160"/>
    <d v="2014-07-05T00:00:00"/>
    <x v="0"/>
    <x v="689"/>
    <s v="Gary Hansen"/>
    <x v="2"/>
    <s v="United States"/>
    <s v="Chicago"/>
    <x v="10"/>
    <n v="60653"/>
    <s v="Central"/>
    <s v="FUR-CH-10000229"/>
    <x v="0"/>
    <x v="1"/>
    <x v="1612"/>
    <n v="569.05799999999999"/>
    <n v="3"/>
    <x v="4"/>
    <n v="-178.84680000000006"/>
  </r>
  <r>
    <n v="5159"/>
    <x v="2555"/>
    <x v="3"/>
    <x v="160"/>
    <d v="2014-07-05T00:00:00"/>
    <x v="0"/>
    <x v="689"/>
    <s v="Gary Hansen"/>
    <x v="2"/>
    <s v="United States"/>
    <s v="Chicago"/>
    <x v="10"/>
    <n v="60653"/>
    <s v="Central"/>
    <s v="FUR-FU-10003799"/>
    <x v="0"/>
    <x v="5"/>
    <x v="90"/>
    <n v="14.224000000000002"/>
    <n v="2"/>
    <x v="7"/>
    <n v="-10.312400000000004"/>
  </r>
  <r>
    <n v="5160"/>
    <x v="2556"/>
    <x v="1"/>
    <x v="662"/>
    <d v="2012-10-30T00:00:00"/>
    <x v="0"/>
    <x v="122"/>
    <s v="Andrew Gjertsen"/>
    <x v="1"/>
    <s v="United States"/>
    <s v="Peoria"/>
    <x v="16"/>
    <n v="85345"/>
    <s v="West"/>
    <s v="TEC-PH-10001700"/>
    <x v="2"/>
    <x v="7"/>
    <x v="193"/>
    <n v="105.584"/>
    <n v="2"/>
    <x v="2"/>
    <n v="9.2386000000000053"/>
  </r>
  <r>
    <n v="5161"/>
    <x v="2556"/>
    <x v="1"/>
    <x v="662"/>
    <d v="2012-10-30T00:00:00"/>
    <x v="0"/>
    <x v="122"/>
    <s v="Andrew Gjertsen"/>
    <x v="1"/>
    <s v="United States"/>
    <s v="Peoria"/>
    <x v="16"/>
    <n v="85345"/>
    <s v="West"/>
    <s v="TEC-PH-10001527"/>
    <x v="2"/>
    <x v="7"/>
    <x v="1276"/>
    <n v="68.720000000000013"/>
    <n v="2"/>
    <x v="2"/>
    <n v="-14.603000000000005"/>
  </r>
  <r>
    <n v="5162"/>
    <x v="2557"/>
    <x v="2"/>
    <x v="1021"/>
    <d v="2011-08-05T00:00:00"/>
    <x v="1"/>
    <x v="747"/>
    <s v="Tom Stivers"/>
    <x v="1"/>
    <s v="United States"/>
    <s v="Seattle"/>
    <x v="4"/>
    <n v="98103"/>
    <s v="West"/>
    <s v="FUR-BO-10002916"/>
    <x v="0"/>
    <x v="0"/>
    <x v="1506"/>
    <n v="1367.84"/>
    <n v="8"/>
    <x v="0"/>
    <n v="259.88959999999997"/>
  </r>
  <r>
    <n v="5163"/>
    <x v="2558"/>
    <x v="0"/>
    <x v="741"/>
    <d v="2013-11-24T00:00:00"/>
    <x v="0"/>
    <x v="219"/>
    <s v="Ashley Jarboe"/>
    <x v="0"/>
    <s v="United States"/>
    <s v="Taylor"/>
    <x v="12"/>
    <n v="48180"/>
    <s v="Central"/>
    <s v="FUR-CH-10000863"/>
    <x v="0"/>
    <x v="1"/>
    <x v="83"/>
    <n v="301.95999999999998"/>
    <n v="2"/>
    <x v="0"/>
    <n v="33.215599999999995"/>
  </r>
  <r>
    <n v="5164"/>
    <x v="2559"/>
    <x v="1"/>
    <x v="380"/>
    <d v="2012-07-11T00:00:00"/>
    <x v="1"/>
    <x v="695"/>
    <s v="Sarah Jordon"/>
    <x v="0"/>
    <s v="United States"/>
    <s v="Pasadena"/>
    <x v="1"/>
    <n v="91104"/>
    <s v="West"/>
    <s v="FUR-CH-10003968"/>
    <x v="0"/>
    <x v="1"/>
    <x v="56"/>
    <n v="170.35200000000003"/>
    <n v="3"/>
    <x v="2"/>
    <n v="-17.035200000000003"/>
  </r>
  <r>
    <n v="5165"/>
    <x v="2560"/>
    <x v="2"/>
    <x v="849"/>
    <d v="2011-11-16T00:00:00"/>
    <x v="1"/>
    <x v="710"/>
    <s v="Sam Craven"/>
    <x v="0"/>
    <s v="United States"/>
    <s v="Midland"/>
    <x v="12"/>
    <n v="48640"/>
    <s v="Central"/>
    <s v="OFF-AR-10001149"/>
    <x v="1"/>
    <x v="6"/>
    <x v="1535"/>
    <n v="3.9"/>
    <n v="2"/>
    <x v="0"/>
    <n v="1.5209999999999999"/>
  </r>
  <r>
    <n v="5166"/>
    <x v="2560"/>
    <x v="2"/>
    <x v="849"/>
    <d v="2011-11-16T00:00:00"/>
    <x v="1"/>
    <x v="710"/>
    <s v="Sam Craven"/>
    <x v="0"/>
    <s v="United States"/>
    <s v="Midland"/>
    <x v="12"/>
    <n v="48640"/>
    <s v="Central"/>
    <s v="OFF-PA-10000130"/>
    <x v="1"/>
    <x v="10"/>
    <x v="995"/>
    <n v="12.84"/>
    <n v="3"/>
    <x v="0"/>
    <n v="5.7779999999999987"/>
  </r>
  <r>
    <n v="5167"/>
    <x v="2560"/>
    <x v="2"/>
    <x v="849"/>
    <d v="2011-11-16T00:00:00"/>
    <x v="1"/>
    <x v="710"/>
    <s v="Sam Craven"/>
    <x v="0"/>
    <s v="United States"/>
    <s v="Midland"/>
    <x v="12"/>
    <n v="48640"/>
    <s v="Central"/>
    <s v="OFF-PA-10002479"/>
    <x v="1"/>
    <x v="10"/>
    <x v="217"/>
    <n v="15.84"/>
    <n v="3"/>
    <x v="0"/>
    <n v="7.1280000000000001"/>
  </r>
  <r>
    <n v="5168"/>
    <x v="2560"/>
    <x v="2"/>
    <x v="849"/>
    <d v="2011-11-16T00:00:00"/>
    <x v="1"/>
    <x v="710"/>
    <s v="Sam Craven"/>
    <x v="0"/>
    <s v="United States"/>
    <s v="Midland"/>
    <x v="12"/>
    <n v="48640"/>
    <s v="Central"/>
    <s v="FUR-CH-10004997"/>
    <x v="0"/>
    <x v="1"/>
    <x v="494"/>
    <n v="563.93999999999994"/>
    <n v="3"/>
    <x v="0"/>
    <n v="112.78800000000001"/>
  </r>
  <r>
    <n v="5169"/>
    <x v="2560"/>
    <x v="2"/>
    <x v="849"/>
    <d v="2011-11-16T00:00:00"/>
    <x v="1"/>
    <x v="710"/>
    <s v="Sam Craven"/>
    <x v="0"/>
    <s v="United States"/>
    <s v="Midland"/>
    <x v="12"/>
    <n v="48640"/>
    <s v="Central"/>
    <s v="OFF-ST-10004950"/>
    <x v="1"/>
    <x v="4"/>
    <x v="1000"/>
    <n v="62.94"/>
    <n v="3"/>
    <x v="0"/>
    <n v="11.958600000000001"/>
  </r>
  <r>
    <n v="5170"/>
    <x v="2560"/>
    <x v="2"/>
    <x v="849"/>
    <d v="2011-11-16T00:00:00"/>
    <x v="1"/>
    <x v="710"/>
    <s v="Sam Craven"/>
    <x v="0"/>
    <s v="United States"/>
    <s v="Midland"/>
    <x v="12"/>
    <n v="48640"/>
    <s v="Central"/>
    <s v="OFF-ST-10001490"/>
    <x v="1"/>
    <x v="4"/>
    <x v="513"/>
    <n v="535.41"/>
    <n v="3"/>
    <x v="0"/>
    <n v="160.62299999999993"/>
  </r>
  <r>
    <n v="5171"/>
    <x v="2561"/>
    <x v="0"/>
    <x v="1022"/>
    <d v="2013-05-30T00:00:00"/>
    <x v="0"/>
    <x v="156"/>
    <s v="Laura Armstrong"/>
    <x v="1"/>
    <s v="United States"/>
    <s v="Detroit"/>
    <x v="12"/>
    <n v="48205"/>
    <s v="Central"/>
    <s v="FUR-CH-10002024"/>
    <x v="0"/>
    <x v="1"/>
    <x v="478"/>
    <n v="3504.9"/>
    <n v="5"/>
    <x v="0"/>
    <n v="700.98000000000013"/>
  </r>
  <r>
    <n v="5172"/>
    <x v="2561"/>
    <x v="0"/>
    <x v="1022"/>
    <d v="2013-05-30T00:00:00"/>
    <x v="0"/>
    <x v="156"/>
    <s v="Laura Armstrong"/>
    <x v="1"/>
    <s v="United States"/>
    <s v="Detroit"/>
    <x v="12"/>
    <n v="48205"/>
    <s v="Central"/>
    <s v="OFF-PA-10001790"/>
    <x v="1"/>
    <x v="10"/>
    <x v="687"/>
    <n v="144.12"/>
    <n v="3"/>
    <x v="0"/>
    <n v="69.177599999999984"/>
  </r>
  <r>
    <n v="5173"/>
    <x v="2561"/>
    <x v="0"/>
    <x v="1022"/>
    <d v="2013-05-30T00:00:00"/>
    <x v="0"/>
    <x v="156"/>
    <s v="Laura Armstrong"/>
    <x v="1"/>
    <s v="United States"/>
    <s v="Detroit"/>
    <x v="12"/>
    <n v="48205"/>
    <s v="Central"/>
    <s v="OFF-PA-10000994"/>
    <x v="1"/>
    <x v="10"/>
    <x v="904"/>
    <n v="314.54999999999995"/>
    <n v="3"/>
    <x v="0"/>
    <n v="150.98399999999998"/>
  </r>
  <r>
    <n v="5174"/>
    <x v="2562"/>
    <x v="1"/>
    <x v="936"/>
    <d v="2012-03-10T00:00:00"/>
    <x v="2"/>
    <x v="712"/>
    <s v="Fred Chung"/>
    <x v="1"/>
    <s v="United States"/>
    <s v="Pueblo"/>
    <x v="22"/>
    <n v="81001"/>
    <s v="West"/>
    <s v="OFF-AR-10002399"/>
    <x v="1"/>
    <x v="6"/>
    <x v="316"/>
    <n v="3.4079999999999999"/>
    <n v="1"/>
    <x v="2"/>
    <n v="0.89459999999999995"/>
  </r>
  <r>
    <n v="5175"/>
    <x v="2563"/>
    <x v="3"/>
    <x v="15"/>
    <d v="2014-10-25T00:00:00"/>
    <x v="1"/>
    <x v="244"/>
    <s v="Christina Anderson"/>
    <x v="0"/>
    <s v="United States"/>
    <s v="Waco"/>
    <x v="5"/>
    <n v="76706"/>
    <s v="Central"/>
    <s v="OFF-BI-10002799"/>
    <x v="1"/>
    <x v="8"/>
    <x v="1450"/>
    <n v="2.0719999999999996"/>
    <n v="2"/>
    <x v="3"/>
    <n v="-3.5224000000000011"/>
  </r>
  <r>
    <n v="5176"/>
    <x v="2563"/>
    <x v="3"/>
    <x v="15"/>
    <d v="2014-10-25T00:00:00"/>
    <x v="1"/>
    <x v="244"/>
    <s v="Christina Anderson"/>
    <x v="0"/>
    <s v="United States"/>
    <s v="Waco"/>
    <x v="5"/>
    <n v="76706"/>
    <s v="Central"/>
    <s v="FUR-BO-10004360"/>
    <x v="0"/>
    <x v="0"/>
    <x v="1608"/>
    <n v="328.39919999999995"/>
    <n v="3"/>
    <x v="8"/>
    <n v="-91.758599999999973"/>
  </r>
  <r>
    <n v="5177"/>
    <x v="2564"/>
    <x v="0"/>
    <x v="732"/>
    <d v="2013-11-09T00:00:00"/>
    <x v="2"/>
    <x v="98"/>
    <s v="Joseph Holt"/>
    <x v="0"/>
    <s v="United States"/>
    <s v="San Francisco"/>
    <x v="1"/>
    <n v="94109"/>
    <s v="West"/>
    <s v="OFF-BI-10002082"/>
    <x v="1"/>
    <x v="8"/>
    <x v="1173"/>
    <n v="53.248000000000005"/>
    <n v="2"/>
    <x v="2"/>
    <n v="19.968"/>
  </r>
  <r>
    <n v="5178"/>
    <x v="2565"/>
    <x v="0"/>
    <x v="482"/>
    <d v="2013-12-31T00:00:00"/>
    <x v="1"/>
    <x v="295"/>
    <s v="Anthony Johnson"/>
    <x v="1"/>
    <s v="United States"/>
    <s v="New York City"/>
    <x v="15"/>
    <n v="10024"/>
    <s v="East"/>
    <s v="OFF-BI-10004967"/>
    <x v="1"/>
    <x v="8"/>
    <x v="253"/>
    <n v="4.9920000000000009"/>
    <n v="3"/>
    <x v="2"/>
    <n v="1.6848000000000001"/>
  </r>
  <r>
    <n v="5179"/>
    <x v="2566"/>
    <x v="1"/>
    <x v="657"/>
    <d v="2012-04-19T00:00:00"/>
    <x v="1"/>
    <x v="387"/>
    <s v="Bill Tyler"/>
    <x v="1"/>
    <s v="United States"/>
    <s v="Los Angeles"/>
    <x v="1"/>
    <n v="90036"/>
    <s v="West"/>
    <s v="FUR-FU-10004973"/>
    <x v="0"/>
    <x v="5"/>
    <x v="1134"/>
    <n v="37.68"/>
    <n v="2"/>
    <x v="0"/>
    <n v="15.825600000000001"/>
  </r>
  <r>
    <n v="5180"/>
    <x v="2566"/>
    <x v="1"/>
    <x v="657"/>
    <d v="2012-04-19T00:00:00"/>
    <x v="1"/>
    <x v="387"/>
    <s v="Bill Tyler"/>
    <x v="1"/>
    <s v="United States"/>
    <s v="Los Angeles"/>
    <x v="1"/>
    <n v="90036"/>
    <s v="West"/>
    <s v="TEC-PH-10003645"/>
    <x v="2"/>
    <x v="7"/>
    <x v="294"/>
    <n v="258.57600000000002"/>
    <n v="2"/>
    <x v="2"/>
    <n v="19.393200000000007"/>
  </r>
  <r>
    <n v="5181"/>
    <x v="2566"/>
    <x v="1"/>
    <x v="657"/>
    <d v="2012-04-19T00:00:00"/>
    <x v="1"/>
    <x v="387"/>
    <s v="Bill Tyler"/>
    <x v="1"/>
    <s v="United States"/>
    <s v="Los Angeles"/>
    <x v="1"/>
    <n v="90036"/>
    <s v="West"/>
    <s v="OFF-AP-10004980"/>
    <x v="1"/>
    <x v="9"/>
    <x v="967"/>
    <n v="75.84"/>
    <n v="2"/>
    <x v="0"/>
    <n v="29.577600000000004"/>
  </r>
  <r>
    <n v="5182"/>
    <x v="2567"/>
    <x v="3"/>
    <x v="510"/>
    <d v="2014-09-16T00:00:00"/>
    <x v="2"/>
    <x v="137"/>
    <s v="Don Jones"/>
    <x v="1"/>
    <s v="United States"/>
    <s v="Woonsocket"/>
    <x v="34"/>
    <n v="2895"/>
    <s v="East"/>
    <s v="OFF-PA-10003797"/>
    <x v="1"/>
    <x v="10"/>
    <x v="1701"/>
    <n v="45.36"/>
    <n v="7"/>
    <x v="0"/>
    <n v="21.772800000000004"/>
  </r>
  <r>
    <n v="5183"/>
    <x v="2567"/>
    <x v="3"/>
    <x v="510"/>
    <d v="2014-09-16T00:00:00"/>
    <x v="2"/>
    <x v="137"/>
    <s v="Don Jones"/>
    <x v="1"/>
    <s v="United States"/>
    <s v="Woonsocket"/>
    <x v="34"/>
    <n v="2895"/>
    <s v="East"/>
    <s v="OFF-BI-10003707"/>
    <x v="1"/>
    <x v="8"/>
    <x v="776"/>
    <n v="45.78"/>
    <n v="3"/>
    <x v="0"/>
    <n v="22.89"/>
  </r>
  <r>
    <n v="5184"/>
    <x v="2568"/>
    <x v="3"/>
    <x v="241"/>
    <d v="2014-09-28T00:00:00"/>
    <x v="2"/>
    <x v="165"/>
    <s v="Anna Gayman"/>
    <x v="0"/>
    <s v="United States"/>
    <s v="Columbus"/>
    <x v="32"/>
    <n v="31907"/>
    <s v="South"/>
    <s v="OFF-ST-10000885"/>
    <x v="1"/>
    <x v="4"/>
    <x v="1657"/>
    <n v="40.29"/>
    <n v="3"/>
    <x v="0"/>
    <n v="10.0725"/>
  </r>
  <r>
    <n v="5185"/>
    <x v="2568"/>
    <x v="3"/>
    <x v="241"/>
    <d v="2014-09-28T00:00:00"/>
    <x v="2"/>
    <x v="165"/>
    <s v="Anna Gayman"/>
    <x v="0"/>
    <s v="United States"/>
    <s v="Columbus"/>
    <x v="32"/>
    <n v="31907"/>
    <s v="South"/>
    <s v="OFF-BI-10002827"/>
    <x v="1"/>
    <x v="8"/>
    <x v="549"/>
    <n v="38.71"/>
    <n v="7"/>
    <x v="0"/>
    <n v="17.8066"/>
  </r>
  <r>
    <n v="5186"/>
    <x v="2569"/>
    <x v="1"/>
    <x v="998"/>
    <d v="2012-10-15T00:00:00"/>
    <x v="1"/>
    <x v="479"/>
    <s v="John Dryer"/>
    <x v="0"/>
    <s v="United States"/>
    <s v="Jacksonville"/>
    <x v="2"/>
    <n v="32216"/>
    <s v="South"/>
    <s v="OFF-ST-10004459"/>
    <x v="1"/>
    <x v="4"/>
    <x v="454"/>
    <n v="1801.6320000000001"/>
    <n v="6"/>
    <x v="2"/>
    <n v="-337.80600000000004"/>
  </r>
  <r>
    <n v="5187"/>
    <x v="2570"/>
    <x v="1"/>
    <x v="154"/>
    <d v="2012-12-03T00:00:00"/>
    <x v="1"/>
    <x v="258"/>
    <s v="Eugene Hildebrand"/>
    <x v="2"/>
    <s v="United States"/>
    <s v="Philadelphia"/>
    <x v="9"/>
    <n v="19140"/>
    <s v="East"/>
    <s v="TEC-PH-10002789"/>
    <x v="2"/>
    <x v="7"/>
    <x v="1577"/>
    <n v="748.75200000000007"/>
    <n v="8"/>
    <x v="10"/>
    <n v="-162.22960000000006"/>
  </r>
  <r>
    <n v="5188"/>
    <x v="2571"/>
    <x v="1"/>
    <x v="1023"/>
    <d v="2012-09-18T00:00:00"/>
    <x v="1"/>
    <x v="233"/>
    <s v="Zuschuss Carroll"/>
    <x v="0"/>
    <s v="United States"/>
    <s v="Columbus"/>
    <x v="14"/>
    <n v="47201"/>
    <s v="Central"/>
    <s v="TEC-AC-10001314"/>
    <x v="2"/>
    <x v="11"/>
    <x v="943"/>
    <n v="199.96"/>
    <n v="4"/>
    <x v="0"/>
    <n v="15.996799999999979"/>
  </r>
  <r>
    <n v="5189"/>
    <x v="2571"/>
    <x v="1"/>
    <x v="1023"/>
    <d v="2012-09-18T00:00:00"/>
    <x v="1"/>
    <x v="233"/>
    <s v="Zuschuss Carroll"/>
    <x v="0"/>
    <s v="United States"/>
    <s v="Columbus"/>
    <x v="14"/>
    <n v="47201"/>
    <s v="Central"/>
    <s v="FUR-CH-10000015"/>
    <x v="0"/>
    <x v="1"/>
    <x v="373"/>
    <n v="1516.2"/>
    <n v="7"/>
    <x v="0"/>
    <n v="394.21199999999999"/>
  </r>
  <r>
    <n v="5190"/>
    <x v="2572"/>
    <x v="3"/>
    <x v="237"/>
    <d v="2014-11-19T00:00:00"/>
    <x v="1"/>
    <x v="190"/>
    <s v="Xylona Preis"/>
    <x v="0"/>
    <s v="United States"/>
    <s v="Pasadena"/>
    <x v="5"/>
    <n v="77506"/>
    <s v="Central"/>
    <s v="TEC-AC-10004855"/>
    <x v="2"/>
    <x v="11"/>
    <x v="1047"/>
    <n v="167.95200000000003"/>
    <n v="6"/>
    <x v="2"/>
    <n v="-27.292200000000001"/>
  </r>
  <r>
    <n v="5191"/>
    <x v="2572"/>
    <x v="3"/>
    <x v="237"/>
    <d v="2014-11-19T00:00:00"/>
    <x v="1"/>
    <x v="190"/>
    <s v="Xylona Preis"/>
    <x v="0"/>
    <s v="United States"/>
    <s v="Pasadena"/>
    <x v="5"/>
    <n v="77506"/>
    <s v="Central"/>
    <s v="OFF-AR-10003582"/>
    <x v="1"/>
    <x v="6"/>
    <x v="1451"/>
    <n v="45.04"/>
    <n v="2"/>
    <x v="2"/>
    <n v="4.5040000000000031"/>
  </r>
  <r>
    <n v="5192"/>
    <x v="2573"/>
    <x v="3"/>
    <x v="1024"/>
    <d v="2014-05-10T00:00:00"/>
    <x v="1"/>
    <x v="213"/>
    <s v="Darren Koutras"/>
    <x v="0"/>
    <s v="United States"/>
    <s v="San Francisco"/>
    <x v="1"/>
    <n v="94122"/>
    <s v="West"/>
    <s v="OFF-EN-10003448"/>
    <x v="1"/>
    <x v="12"/>
    <x v="1702"/>
    <n v="23.16"/>
    <n v="2"/>
    <x v="0"/>
    <n v="11.58"/>
  </r>
  <r>
    <n v="5193"/>
    <x v="2574"/>
    <x v="2"/>
    <x v="683"/>
    <d v="2011-12-01T00:00:00"/>
    <x v="0"/>
    <x v="294"/>
    <s v="Chris Selesnick"/>
    <x v="1"/>
    <s v="United States"/>
    <s v="Columbia"/>
    <x v="20"/>
    <n v="29203"/>
    <s v="South"/>
    <s v="FUR-FU-10003773"/>
    <x v="0"/>
    <x v="5"/>
    <x v="125"/>
    <n v="397.59999999999997"/>
    <n v="5"/>
    <x v="0"/>
    <n v="43.735999999999962"/>
  </r>
  <r>
    <n v="5194"/>
    <x v="2574"/>
    <x v="2"/>
    <x v="683"/>
    <d v="2011-12-01T00:00:00"/>
    <x v="0"/>
    <x v="294"/>
    <s v="Chris Selesnick"/>
    <x v="1"/>
    <s v="United States"/>
    <s v="Columbia"/>
    <x v="20"/>
    <n v="29203"/>
    <s v="South"/>
    <s v="OFF-PA-10001363"/>
    <x v="1"/>
    <x v="10"/>
    <x v="1616"/>
    <n v="85.96"/>
    <n v="7"/>
    <x v="0"/>
    <n v="40.401199999999996"/>
  </r>
  <r>
    <n v="5195"/>
    <x v="2574"/>
    <x v="2"/>
    <x v="683"/>
    <d v="2011-12-01T00:00:00"/>
    <x v="0"/>
    <x v="294"/>
    <s v="Chris Selesnick"/>
    <x v="1"/>
    <s v="United States"/>
    <s v="Columbia"/>
    <x v="20"/>
    <n v="29203"/>
    <s v="South"/>
    <s v="OFF-AR-10004757"/>
    <x v="1"/>
    <x v="6"/>
    <x v="342"/>
    <n v="13.12"/>
    <n v="4"/>
    <x v="0"/>
    <n v="4.3295999999999992"/>
  </r>
  <r>
    <n v="5196"/>
    <x v="2574"/>
    <x v="2"/>
    <x v="683"/>
    <d v="2011-12-01T00:00:00"/>
    <x v="0"/>
    <x v="294"/>
    <s v="Chris Selesnick"/>
    <x v="1"/>
    <s v="United States"/>
    <s v="Columbia"/>
    <x v="20"/>
    <n v="29203"/>
    <s v="South"/>
    <s v="OFF-BI-10000309"/>
    <x v="1"/>
    <x v="8"/>
    <x v="334"/>
    <n v="45.660000000000004"/>
    <n v="3"/>
    <x v="0"/>
    <n v="22.3734"/>
  </r>
  <r>
    <n v="5197"/>
    <x v="2575"/>
    <x v="2"/>
    <x v="1025"/>
    <d v="2011-05-15T00:00:00"/>
    <x v="1"/>
    <x v="482"/>
    <s v="Arianne Irving"/>
    <x v="0"/>
    <s v="United States"/>
    <s v="Kent"/>
    <x v="4"/>
    <n v="98031"/>
    <s v="West"/>
    <s v="OFF-EN-10001434"/>
    <x v="1"/>
    <x v="12"/>
    <x v="434"/>
    <n v="158.13"/>
    <n v="3"/>
    <x v="0"/>
    <n v="77.483699999999999"/>
  </r>
  <r>
    <n v="5198"/>
    <x v="2575"/>
    <x v="2"/>
    <x v="1025"/>
    <d v="2011-05-15T00:00:00"/>
    <x v="1"/>
    <x v="482"/>
    <s v="Arianne Irving"/>
    <x v="0"/>
    <s v="United States"/>
    <s v="Kent"/>
    <x v="4"/>
    <n v="98031"/>
    <s v="West"/>
    <s v="TEC-PH-10003988"/>
    <x v="2"/>
    <x v="7"/>
    <x v="47"/>
    <n v="43.6"/>
    <n v="5"/>
    <x v="2"/>
    <n v="4.3600000000000012"/>
  </r>
  <r>
    <n v="5199"/>
    <x v="2576"/>
    <x v="0"/>
    <x v="840"/>
    <d v="2013-03-09T00:00:00"/>
    <x v="1"/>
    <x v="397"/>
    <s v="Alex Avila"/>
    <x v="0"/>
    <s v="United States"/>
    <s v="Round Rock"/>
    <x v="5"/>
    <n v="78664"/>
    <s v="Central"/>
    <s v="OFF-SU-10000151"/>
    <x v="1"/>
    <x v="14"/>
    <x v="1336"/>
    <n v="3930.0720000000001"/>
    <n v="3"/>
    <x v="2"/>
    <n v="-786.01440000000025"/>
  </r>
  <r>
    <n v="5200"/>
    <x v="2576"/>
    <x v="0"/>
    <x v="840"/>
    <d v="2013-03-09T00:00:00"/>
    <x v="1"/>
    <x v="397"/>
    <s v="Alex Avila"/>
    <x v="0"/>
    <s v="United States"/>
    <s v="Round Rock"/>
    <x v="5"/>
    <n v="78664"/>
    <s v="Central"/>
    <s v="OFF-FA-10001332"/>
    <x v="1"/>
    <x v="13"/>
    <x v="1561"/>
    <n v="2.3039999999999998"/>
    <n v="1"/>
    <x v="2"/>
    <n v="0.77759999999999996"/>
  </r>
  <r>
    <n v="5201"/>
    <x v="2576"/>
    <x v="0"/>
    <x v="840"/>
    <d v="2013-03-09T00:00:00"/>
    <x v="1"/>
    <x v="397"/>
    <s v="Alex Avila"/>
    <x v="0"/>
    <s v="United States"/>
    <s v="Round Rock"/>
    <x v="5"/>
    <n v="78664"/>
    <s v="Central"/>
    <s v="TEC-PH-10000895"/>
    <x v="2"/>
    <x v="7"/>
    <x v="1128"/>
    <n v="431.97600000000006"/>
    <n v="3"/>
    <x v="2"/>
    <n v="32.398200000000017"/>
  </r>
  <r>
    <n v="5202"/>
    <x v="2576"/>
    <x v="0"/>
    <x v="840"/>
    <d v="2013-03-09T00:00:00"/>
    <x v="1"/>
    <x v="397"/>
    <s v="Alex Avila"/>
    <x v="0"/>
    <s v="United States"/>
    <s v="Round Rock"/>
    <x v="5"/>
    <n v="78664"/>
    <s v="Central"/>
    <s v="TEC-AC-10002857"/>
    <x v="2"/>
    <x v="11"/>
    <x v="535"/>
    <n v="41.720000000000006"/>
    <n v="7"/>
    <x v="2"/>
    <n v="5.7364999999999977"/>
  </r>
  <r>
    <n v="5203"/>
    <x v="2577"/>
    <x v="1"/>
    <x v="762"/>
    <d v="2012-08-19T00:00:00"/>
    <x v="1"/>
    <x v="681"/>
    <s v="Richard Eichhorn"/>
    <x v="0"/>
    <s v="United States"/>
    <s v="Oakland"/>
    <x v="1"/>
    <n v="94601"/>
    <s v="West"/>
    <s v="FUR-FU-10004018"/>
    <x v="0"/>
    <x v="5"/>
    <x v="927"/>
    <n v="104.23"/>
    <n v="7"/>
    <x v="0"/>
    <n v="28.142100000000006"/>
  </r>
  <r>
    <n v="5204"/>
    <x v="2577"/>
    <x v="1"/>
    <x v="762"/>
    <d v="2012-08-19T00:00:00"/>
    <x v="1"/>
    <x v="681"/>
    <s v="Richard Eichhorn"/>
    <x v="0"/>
    <s v="United States"/>
    <s v="Oakland"/>
    <x v="1"/>
    <n v="94601"/>
    <s v="West"/>
    <s v="OFF-ST-10003638"/>
    <x v="1"/>
    <x v="4"/>
    <x v="1222"/>
    <n v="70.260000000000005"/>
    <n v="3"/>
    <x v="0"/>
    <n v="18.970199999999998"/>
  </r>
  <r>
    <n v="5205"/>
    <x v="2578"/>
    <x v="1"/>
    <x v="811"/>
    <d v="2012-09-18T00:00:00"/>
    <x v="1"/>
    <x v="612"/>
    <s v="Tamara Manning"/>
    <x v="0"/>
    <s v="United States"/>
    <s v="Auburn"/>
    <x v="15"/>
    <n v="13021"/>
    <s v="East"/>
    <s v="OFF-AR-10004685"/>
    <x v="1"/>
    <x v="6"/>
    <x v="181"/>
    <n v="9.26"/>
    <n v="2"/>
    <x v="0"/>
    <n v="3.0557999999999996"/>
  </r>
  <r>
    <n v="5206"/>
    <x v="2578"/>
    <x v="1"/>
    <x v="811"/>
    <d v="2012-09-18T00:00:00"/>
    <x v="1"/>
    <x v="612"/>
    <s v="Tamara Manning"/>
    <x v="0"/>
    <s v="United States"/>
    <s v="Auburn"/>
    <x v="15"/>
    <n v="13021"/>
    <s v="East"/>
    <s v="OFF-ST-10001713"/>
    <x v="1"/>
    <x v="4"/>
    <x v="45"/>
    <n v="105.98"/>
    <n v="2"/>
    <x v="0"/>
    <n v="4.2391999999999967"/>
  </r>
  <r>
    <n v="5207"/>
    <x v="2578"/>
    <x v="1"/>
    <x v="811"/>
    <d v="2012-09-18T00:00:00"/>
    <x v="1"/>
    <x v="612"/>
    <s v="Tamara Manning"/>
    <x v="0"/>
    <s v="United States"/>
    <s v="Auburn"/>
    <x v="15"/>
    <n v="13021"/>
    <s v="East"/>
    <s v="OFF-FA-10000490"/>
    <x v="1"/>
    <x v="13"/>
    <x v="307"/>
    <n v="1.24"/>
    <n v="1"/>
    <x v="0"/>
    <n v="0.58279999999999998"/>
  </r>
  <r>
    <n v="5208"/>
    <x v="2578"/>
    <x v="1"/>
    <x v="811"/>
    <d v="2012-09-18T00:00:00"/>
    <x v="1"/>
    <x v="612"/>
    <s v="Tamara Manning"/>
    <x v="0"/>
    <s v="United States"/>
    <s v="Auburn"/>
    <x v="15"/>
    <n v="13021"/>
    <s v="East"/>
    <s v="OFF-LA-10002043"/>
    <x v="1"/>
    <x v="2"/>
    <x v="252"/>
    <n v="20.7"/>
    <n v="2"/>
    <x v="0"/>
    <n v="9.9359999999999999"/>
  </r>
  <r>
    <n v="5209"/>
    <x v="2578"/>
    <x v="1"/>
    <x v="811"/>
    <d v="2012-09-18T00:00:00"/>
    <x v="1"/>
    <x v="612"/>
    <s v="Tamara Manning"/>
    <x v="0"/>
    <s v="United States"/>
    <s v="Auburn"/>
    <x v="15"/>
    <n v="13021"/>
    <s v="East"/>
    <s v="OFF-PA-10002464"/>
    <x v="1"/>
    <x v="10"/>
    <x v="993"/>
    <n v="28.900000000000002"/>
    <n v="5"/>
    <x v="0"/>
    <n v="14.161000000000001"/>
  </r>
  <r>
    <n v="5210"/>
    <x v="2578"/>
    <x v="1"/>
    <x v="811"/>
    <d v="2012-09-18T00:00:00"/>
    <x v="1"/>
    <x v="612"/>
    <s v="Tamara Manning"/>
    <x v="0"/>
    <s v="United States"/>
    <s v="Auburn"/>
    <x v="15"/>
    <n v="13021"/>
    <s v="East"/>
    <s v="OFF-EN-10002504"/>
    <x v="1"/>
    <x v="12"/>
    <x v="113"/>
    <n v="27.18"/>
    <n v="1"/>
    <x v="0"/>
    <n v="12.7746"/>
  </r>
  <r>
    <n v="5211"/>
    <x v="2579"/>
    <x v="1"/>
    <x v="1026"/>
    <d v="2012-01-18T00:00:00"/>
    <x v="1"/>
    <x v="453"/>
    <s v="Yana Sorensen"/>
    <x v="1"/>
    <s v="United States"/>
    <s v="Newark"/>
    <x v="13"/>
    <n v="19711"/>
    <s v="East"/>
    <s v="OFF-ST-10002615"/>
    <x v="1"/>
    <x v="4"/>
    <x v="1427"/>
    <n v="465.18"/>
    <n v="3"/>
    <x v="0"/>
    <n v="120.94680000000001"/>
  </r>
  <r>
    <n v="5212"/>
    <x v="2580"/>
    <x v="1"/>
    <x v="793"/>
    <d v="2012-05-16T00:00:00"/>
    <x v="0"/>
    <x v="616"/>
    <s v="Annie Zypern"/>
    <x v="0"/>
    <s v="United States"/>
    <s v="New York City"/>
    <x v="15"/>
    <n v="10024"/>
    <s v="East"/>
    <s v="OFF-ST-10004258"/>
    <x v="1"/>
    <x v="4"/>
    <x v="754"/>
    <n v="36.630000000000003"/>
    <n v="3"/>
    <x v="0"/>
    <n v="9.8901000000000039"/>
  </r>
  <r>
    <n v="5213"/>
    <x v="2581"/>
    <x v="0"/>
    <x v="182"/>
    <d v="2013-09-27T00:00:00"/>
    <x v="3"/>
    <x v="320"/>
    <s v="Chuck Magee"/>
    <x v="0"/>
    <s v="United States"/>
    <s v="Redlands"/>
    <x v="1"/>
    <n v="92374"/>
    <s v="West"/>
    <s v="OFF-ST-10004507"/>
    <x v="1"/>
    <x v="4"/>
    <x v="452"/>
    <n v="51.449999999999996"/>
    <n v="3"/>
    <x v="0"/>
    <n v="13.891499999999999"/>
  </r>
  <r>
    <n v="5214"/>
    <x v="2581"/>
    <x v="0"/>
    <x v="182"/>
    <d v="2013-09-27T00:00:00"/>
    <x v="3"/>
    <x v="320"/>
    <s v="Chuck Magee"/>
    <x v="0"/>
    <s v="United States"/>
    <s v="Redlands"/>
    <x v="1"/>
    <n v="92374"/>
    <s v="West"/>
    <s v="OFF-LA-10000262"/>
    <x v="1"/>
    <x v="2"/>
    <x v="932"/>
    <n v="7.83"/>
    <n v="3"/>
    <x v="0"/>
    <n v="3.6017999999999999"/>
  </r>
  <r>
    <n v="5215"/>
    <x v="2581"/>
    <x v="0"/>
    <x v="182"/>
    <d v="2013-09-27T00:00:00"/>
    <x v="3"/>
    <x v="320"/>
    <s v="Chuck Magee"/>
    <x v="0"/>
    <s v="United States"/>
    <s v="Redlands"/>
    <x v="1"/>
    <n v="92374"/>
    <s v="West"/>
    <s v="OFF-AR-10002445"/>
    <x v="1"/>
    <x v="6"/>
    <x v="1637"/>
    <n v="35.4"/>
    <n v="5"/>
    <x v="0"/>
    <n v="13.452000000000002"/>
  </r>
  <r>
    <n v="5216"/>
    <x v="2581"/>
    <x v="0"/>
    <x v="182"/>
    <d v="2013-09-27T00:00:00"/>
    <x v="3"/>
    <x v="320"/>
    <s v="Chuck Magee"/>
    <x v="0"/>
    <s v="United States"/>
    <s v="Redlands"/>
    <x v="1"/>
    <n v="92374"/>
    <s v="West"/>
    <s v="OFF-PA-10001667"/>
    <x v="1"/>
    <x v="10"/>
    <x v="453"/>
    <n v="29.900000000000002"/>
    <n v="5"/>
    <x v="0"/>
    <n v="13.454999999999998"/>
  </r>
  <r>
    <n v="5217"/>
    <x v="2582"/>
    <x v="3"/>
    <x v="428"/>
    <d v="2014-09-16T00:00:00"/>
    <x v="1"/>
    <x v="677"/>
    <s v="Joy Bell-"/>
    <x v="0"/>
    <s v="United States"/>
    <s v="Roseville"/>
    <x v="12"/>
    <n v="48066"/>
    <s v="Central"/>
    <s v="OFF-EN-10000461"/>
    <x v="1"/>
    <x v="12"/>
    <x v="746"/>
    <n v="17.48"/>
    <n v="2"/>
    <x v="0"/>
    <n v="8.2156000000000002"/>
  </r>
  <r>
    <n v="5218"/>
    <x v="2583"/>
    <x v="3"/>
    <x v="4"/>
    <d v="2014-04-18T00:00:00"/>
    <x v="0"/>
    <x v="374"/>
    <s v="Noel Staavos"/>
    <x v="1"/>
    <s v="United States"/>
    <s v="Los Angeles"/>
    <x v="1"/>
    <n v="90049"/>
    <s v="West"/>
    <s v="OFF-PA-10002254"/>
    <x v="1"/>
    <x v="10"/>
    <x v="145"/>
    <n v="79.14"/>
    <n v="3"/>
    <x v="0"/>
    <n v="36.404399999999995"/>
  </r>
  <r>
    <n v="5219"/>
    <x v="2584"/>
    <x v="3"/>
    <x v="193"/>
    <d v="2014-06-15T00:00:00"/>
    <x v="1"/>
    <x v="18"/>
    <s v="Linda Cazamias"/>
    <x v="1"/>
    <s v="United States"/>
    <s v="New York City"/>
    <x v="15"/>
    <n v="10011"/>
    <s v="East"/>
    <s v="OFF-AR-10001868"/>
    <x v="1"/>
    <x v="6"/>
    <x v="59"/>
    <n v="8.4"/>
    <n v="5"/>
    <x v="0"/>
    <n v="4.2"/>
  </r>
  <r>
    <n v="5220"/>
    <x v="2585"/>
    <x v="3"/>
    <x v="853"/>
    <d v="2014-09-02T00:00:00"/>
    <x v="3"/>
    <x v="222"/>
    <s v="Cynthia Arntzen"/>
    <x v="0"/>
    <s v="United States"/>
    <s v="Detroit"/>
    <x v="12"/>
    <n v="48205"/>
    <s v="Central"/>
    <s v="FUR-CH-10004875"/>
    <x v="0"/>
    <x v="1"/>
    <x v="1436"/>
    <n v="498.26000000000005"/>
    <n v="7"/>
    <x v="0"/>
    <n v="134.53020000000001"/>
  </r>
  <r>
    <n v="5221"/>
    <x v="2586"/>
    <x v="2"/>
    <x v="1027"/>
    <d v="2011-06-20T00:00:00"/>
    <x v="1"/>
    <x v="676"/>
    <s v="Sharelle Roach"/>
    <x v="2"/>
    <s v="United States"/>
    <s v="Detroit"/>
    <x v="12"/>
    <n v="48234"/>
    <s v="Central"/>
    <s v="FUR-BO-10000711"/>
    <x v="0"/>
    <x v="0"/>
    <x v="1605"/>
    <n v="212.94"/>
    <n v="3"/>
    <x v="0"/>
    <n v="57.4938"/>
  </r>
  <r>
    <n v="5222"/>
    <x v="2587"/>
    <x v="3"/>
    <x v="796"/>
    <d v="2014-05-23T00:00:00"/>
    <x v="0"/>
    <x v="452"/>
    <s v="Paul Prost"/>
    <x v="2"/>
    <s v="United States"/>
    <s v="Springfield"/>
    <x v="25"/>
    <n v="65807"/>
    <s v="Central"/>
    <s v="OFF-AP-10000938"/>
    <x v="1"/>
    <x v="9"/>
    <x v="1703"/>
    <n v="706.86"/>
    <n v="7"/>
    <x v="0"/>
    <n v="197.92079999999999"/>
  </r>
  <r>
    <n v="5223"/>
    <x v="2587"/>
    <x v="3"/>
    <x v="796"/>
    <d v="2014-05-23T00:00:00"/>
    <x v="0"/>
    <x v="452"/>
    <s v="Paul Prost"/>
    <x v="2"/>
    <s v="United States"/>
    <s v="Springfield"/>
    <x v="25"/>
    <n v="65807"/>
    <s v="Central"/>
    <s v="TEC-PH-10003555"/>
    <x v="2"/>
    <x v="7"/>
    <x v="457"/>
    <n v="114.94999999999999"/>
    <n v="5"/>
    <x v="0"/>
    <n v="2.2990000000000066"/>
  </r>
  <r>
    <n v="5224"/>
    <x v="2587"/>
    <x v="3"/>
    <x v="796"/>
    <d v="2014-05-23T00:00:00"/>
    <x v="0"/>
    <x v="452"/>
    <s v="Paul Prost"/>
    <x v="2"/>
    <s v="United States"/>
    <s v="Springfield"/>
    <x v="25"/>
    <n v="65807"/>
    <s v="Central"/>
    <s v="OFF-BI-10001267"/>
    <x v="1"/>
    <x v="8"/>
    <x v="1466"/>
    <n v="43.19"/>
    <n v="7"/>
    <x v="0"/>
    <n v="20.731199999999998"/>
  </r>
  <r>
    <n v="5225"/>
    <x v="2588"/>
    <x v="3"/>
    <x v="510"/>
    <d v="2014-09-18T00:00:00"/>
    <x v="0"/>
    <x v="622"/>
    <s v="John Murray"/>
    <x v="0"/>
    <s v="United States"/>
    <s v="Los Angeles"/>
    <x v="1"/>
    <n v="90036"/>
    <s v="West"/>
    <s v="OFF-PA-10004071"/>
    <x v="1"/>
    <x v="10"/>
    <x v="412"/>
    <n v="166.44"/>
    <n v="3"/>
    <x v="0"/>
    <n v="79.891199999999998"/>
  </r>
  <r>
    <n v="5226"/>
    <x v="2589"/>
    <x v="0"/>
    <x v="1028"/>
    <d v="2013-06-27T00:00:00"/>
    <x v="1"/>
    <x v="548"/>
    <s v="Adam Shillingsburg"/>
    <x v="0"/>
    <s v="United States"/>
    <s v="New York City"/>
    <x v="15"/>
    <n v="10011"/>
    <s v="East"/>
    <s v="OFF-BI-10001553"/>
    <x v="1"/>
    <x v="8"/>
    <x v="1293"/>
    <n v="36.56"/>
    <n v="5"/>
    <x v="2"/>
    <n v="12.795999999999999"/>
  </r>
  <r>
    <n v="5227"/>
    <x v="2589"/>
    <x v="0"/>
    <x v="1028"/>
    <d v="2013-06-27T00:00:00"/>
    <x v="1"/>
    <x v="548"/>
    <s v="Adam Shillingsburg"/>
    <x v="0"/>
    <s v="United States"/>
    <s v="New York City"/>
    <x v="15"/>
    <n v="10011"/>
    <s v="East"/>
    <s v="OFF-BI-10003007"/>
    <x v="1"/>
    <x v="8"/>
    <x v="1542"/>
    <n v="186.14400000000001"/>
    <n v="6"/>
    <x v="2"/>
    <n v="60.496799999999993"/>
  </r>
  <r>
    <n v="5228"/>
    <x v="2589"/>
    <x v="0"/>
    <x v="1028"/>
    <d v="2013-06-27T00:00:00"/>
    <x v="1"/>
    <x v="548"/>
    <s v="Adam Shillingsburg"/>
    <x v="0"/>
    <s v="United States"/>
    <s v="New York City"/>
    <x v="15"/>
    <n v="10011"/>
    <s v="East"/>
    <s v="FUR-BO-10003272"/>
    <x v="0"/>
    <x v="0"/>
    <x v="582"/>
    <n v="353.56799999999998"/>
    <n v="2"/>
    <x v="2"/>
    <n v="-44.196000000000026"/>
  </r>
  <r>
    <n v="5229"/>
    <x v="2590"/>
    <x v="2"/>
    <x v="35"/>
    <d v="2011-12-01T00:00:00"/>
    <x v="1"/>
    <x v="60"/>
    <s v="Lindsay Shagiari"/>
    <x v="2"/>
    <s v="United States"/>
    <s v="San Francisco"/>
    <x v="1"/>
    <n v="94109"/>
    <s v="West"/>
    <s v="OFF-PA-10001033"/>
    <x v="1"/>
    <x v="10"/>
    <x v="1500"/>
    <n v="81.98"/>
    <n v="2"/>
    <x v="0"/>
    <n v="40.170200000000001"/>
  </r>
  <r>
    <n v="5230"/>
    <x v="2591"/>
    <x v="3"/>
    <x v="498"/>
    <d v="2014-03-23T00:00:00"/>
    <x v="0"/>
    <x v="193"/>
    <s v="Sue Ann Reed"/>
    <x v="0"/>
    <s v="United States"/>
    <s v="Fresno"/>
    <x v="1"/>
    <n v="93727"/>
    <s v="West"/>
    <s v="OFF-BI-10001553"/>
    <x v="1"/>
    <x v="8"/>
    <x v="1293"/>
    <n v="14.624000000000002"/>
    <n v="2"/>
    <x v="2"/>
    <n v="5.1183999999999994"/>
  </r>
  <r>
    <n v="5231"/>
    <x v="2591"/>
    <x v="3"/>
    <x v="498"/>
    <d v="2014-03-23T00:00:00"/>
    <x v="0"/>
    <x v="193"/>
    <s v="Sue Ann Reed"/>
    <x v="0"/>
    <s v="United States"/>
    <s v="Fresno"/>
    <x v="1"/>
    <n v="93727"/>
    <s v="West"/>
    <s v="FUR-TA-10001095"/>
    <x v="0"/>
    <x v="3"/>
    <x v="611"/>
    <n v="697.16"/>
    <n v="5"/>
    <x v="2"/>
    <n v="8.7144999999999868"/>
  </r>
  <r>
    <n v="5232"/>
    <x v="2591"/>
    <x v="3"/>
    <x v="498"/>
    <d v="2014-03-23T00:00:00"/>
    <x v="0"/>
    <x v="193"/>
    <s v="Sue Ann Reed"/>
    <x v="0"/>
    <s v="United States"/>
    <s v="Fresno"/>
    <x v="1"/>
    <n v="93727"/>
    <s v="West"/>
    <s v="FUR-FU-10001185"/>
    <x v="0"/>
    <x v="5"/>
    <x v="1414"/>
    <n v="30.93"/>
    <n v="1"/>
    <x v="0"/>
    <n v="12.6813"/>
  </r>
  <r>
    <n v="5233"/>
    <x v="2591"/>
    <x v="3"/>
    <x v="498"/>
    <d v="2014-03-23T00:00:00"/>
    <x v="0"/>
    <x v="193"/>
    <s v="Sue Ann Reed"/>
    <x v="0"/>
    <s v="United States"/>
    <s v="Fresno"/>
    <x v="1"/>
    <n v="93727"/>
    <s v="West"/>
    <s v="OFF-BI-10000343"/>
    <x v="1"/>
    <x v="8"/>
    <x v="184"/>
    <n v="27.496000000000002"/>
    <n v="7"/>
    <x v="2"/>
    <n v="9.2798999999999996"/>
  </r>
  <r>
    <n v="5234"/>
    <x v="2592"/>
    <x v="2"/>
    <x v="638"/>
    <d v="2011-10-22T00:00:00"/>
    <x v="1"/>
    <x v="624"/>
    <s v="Luke Schmidt"/>
    <x v="1"/>
    <s v="United States"/>
    <s v="Texarkana"/>
    <x v="36"/>
    <n v="71854"/>
    <s v="South"/>
    <s v="FUR-CH-10004626"/>
    <x v="0"/>
    <x v="1"/>
    <x v="1697"/>
    <n v="605.34"/>
    <n v="6"/>
    <x v="0"/>
    <n v="145.2816"/>
  </r>
  <r>
    <n v="5235"/>
    <x v="2593"/>
    <x v="3"/>
    <x v="1029"/>
    <d v="2014-08-24T00:00:00"/>
    <x v="2"/>
    <x v="746"/>
    <s v="Tony Molinari"/>
    <x v="0"/>
    <s v="United States"/>
    <s v="San Francisco"/>
    <x v="1"/>
    <n v="94110"/>
    <s v="West"/>
    <s v="FUR-TA-10001768"/>
    <x v="0"/>
    <x v="3"/>
    <x v="114"/>
    <n v="210.00800000000001"/>
    <n v="1"/>
    <x v="2"/>
    <n v="2.625099999999982"/>
  </r>
  <r>
    <n v="5236"/>
    <x v="2594"/>
    <x v="0"/>
    <x v="258"/>
    <d v="2013-11-23T00:00:00"/>
    <x v="2"/>
    <x v="640"/>
    <s v="Tim Taslimi"/>
    <x v="1"/>
    <s v="United States"/>
    <s v="Indianapolis"/>
    <x v="14"/>
    <n v="46203"/>
    <s v="Central"/>
    <s v="OFF-AP-10001947"/>
    <x v="1"/>
    <x v="9"/>
    <x v="1528"/>
    <n v="54.96"/>
    <n v="3"/>
    <x v="0"/>
    <n v="15.938399999999998"/>
  </r>
  <r>
    <n v="5237"/>
    <x v="2595"/>
    <x v="2"/>
    <x v="59"/>
    <d v="2011-09-24T00:00:00"/>
    <x v="1"/>
    <x v="35"/>
    <s v="Duane Noonan"/>
    <x v="0"/>
    <s v="United States"/>
    <s v="Columbia"/>
    <x v="39"/>
    <n v="21044"/>
    <s v="East"/>
    <s v="FUR-FU-10004952"/>
    <x v="0"/>
    <x v="5"/>
    <x v="845"/>
    <n v="164.22"/>
    <n v="3"/>
    <x v="0"/>
    <n v="50.908200000000001"/>
  </r>
  <r>
    <n v="5238"/>
    <x v="2595"/>
    <x v="2"/>
    <x v="59"/>
    <d v="2011-09-24T00:00:00"/>
    <x v="1"/>
    <x v="35"/>
    <s v="Duane Noonan"/>
    <x v="0"/>
    <s v="United States"/>
    <s v="Columbia"/>
    <x v="39"/>
    <n v="21044"/>
    <s v="East"/>
    <s v="FUR-BO-10001337"/>
    <x v="0"/>
    <x v="0"/>
    <x v="425"/>
    <n v="362.94"/>
    <n v="3"/>
    <x v="0"/>
    <n v="36.293999999999997"/>
  </r>
  <r>
    <n v="5239"/>
    <x v="2595"/>
    <x v="2"/>
    <x v="59"/>
    <d v="2011-09-24T00:00:00"/>
    <x v="1"/>
    <x v="35"/>
    <s v="Duane Noonan"/>
    <x v="0"/>
    <s v="United States"/>
    <s v="Columbia"/>
    <x v="39"/>
    <n v="21044"/>
    <s v="East"/>
    <s v="TEC-AC-10003628"/>
    <x v="2"/>
    <x v="11"/>
    <x v="244"/>
    <n v="59.98"/>
    <n v="2"/>
    <x v="0"/>
    <n v="26.391200000000005"/>
  </r>
  <r>
    <n v="5240"/>
    <x v="2596"/>
    <x v="0"/>
    <x v="108"/>
    <d v="2013-09-18T00:00:00"/>
    <x v="1"/>
    <x v="686"/>
    <s v="Eugene Barchas"/>
    <x v="0"/>
    <s v="United States"/>
    <s v="San Jose"/>
    <x v="1"/>
    <n v="95123"/>
    <s v="West"/>
    <s v="OFF-ST-10004186"/>
    <x v="1"/>
    <x v="4"/>
    <x v="16"/>
    <n v="332.94"/>
    <n v="3"/>
    <x v="0"/>
    <n v="6.6587999999999994"/>
  </r>
  <r>
    <n v="5241"/>
    <x v="2596"/>
    <x v="0"/>
    <x v="108"/>
    <d v="2013-09-18T00:00:00"/>
    <x v="1"/>
    <x v="686"/>
    <s v="Eugene Barchas"/>
    <x v="0"/>
    <s v="United States"/>
    <s v="San Jose"/>
    <x v="1"/>
    <n v="95123"/>
    <s v="West"/>
    <s v="OFF-BI-10001658"/>
    <x v="1"/>
    <x v="8"/>
    <x v="439"/>
    <n v="39.872000000000007"/>
    <n v="2"/>
    <x v="2"/>
    <n v="12.958399999999999"/>
  </r>
  <r>
    <n v="5242"/>
    <x v="2597"/>
    <x v="0"/>
    <x v="713"/>
    <d v="2013-09-27T00:00:00"/>
    <x v="0"/>
    <x v="698"/>
    <s v="Candace McMahon"/>
    <x v="1"/>
    <s v="United States"/>
    <s v="Seattle"/>
    <x v="4"/>
    <n v="98115"/>
    <s v="West"/>
    <s v="OFF-SU-10004737"/>
    <x v="1"/>
    <x v="14"/>
    <x v="1704"/>
    <n v="13.68"/>
    <n v="2"/>
    <x v="0"/>
    <n v="3.6936"/>
  </r>
  <r>
    <n v="5243"/>
    <x v="2598"/>
    <x v="3"/>
    <x v="1018"/>
    <d v="2014-08-09T00:00:00"/>
    <x v="1"/>
    <x v="447"/>
    <s v="Harry Marie"/>
    <x v="1"/>
    <s v="United States"/>
    <s v="Carrollton"/>
    <x v="5"/>
    <n v="75007"/>
    <s v="Central"/>
    <s v="OFF-BI-10002827"/>
    <x v="1"/>
    <x v="8"/>
    <x v="549"/>
    <n v="3.3179999999999996"/>
    <n v="3"/>
    <x v="3"/>
    <n v="-5.6406000000000018"/>
  </r>
  <r>
    <n v="5244"/>
    <x v="2599"/>
    <x v="0"/>
    <x v="197"/>
    <d v="2013-07-27T00:00:00"/>
    <x v="2"/>
    <x v="454"/>
    <s v="Katherine Murray"/>
    <x v="2"/>
    <s v="United States"/>
    <s v="Arlington"/>
    <x v="17"/>
    <n v="22204"/>
    <s v="South"/>
    <s v="OFF-BI-10003694"/>
    <x v="1"/>
    <x v="8"/>
    <x v="850"/>
    <n v="10.44"/>
    <n v="1"/>
    <x v="0"/>
    <n v="4.8023999999999996"/>
  </r>
  <r>
    <n v="5245"/>
    <x v="2600"/>
    <x v="0"/>
    <x v="1030"/>
    <d v="2013-08-05T00:00:00"/>
    <x v="0"/>
    <x v="292"/>
    <s v="Barry Französisch"/>
    <x v="1"/>
    <s v="United States"/>
    <s v="Los Angeles"/>
    <x v="1"/>
    <n v="90032"/>
    <s v="West"/>
    <s v="FUR-TA-10001691"/>
    <x v="0"/>
    <x v="3"/>
    <x v="1705"/>
    <n v="136.46400000000003"/>
    <n v="2"/>
    <x v="2"/>
    <n v="15.352199999999989"/>
  </r>
  <r>
    <n v="5246"/>
    <x v="2600"/>
    <x v="0"/>
    <x v="1030"/>
    <d v="2013-08-05T00:00:00"/>
    <x v="0"/>
    <x v="292"/>
    <s v="Barry Französisch"/>
    <x v="1"/>
    <s v="United States"/>
    <s v="Los Angeles"/>
    <x v="1"/>
    <n v="90032"/>
    <s v="West"/>
    <s v="TEC-PH-10001918"/>
    <x v="2"/>
    <x v="7"/>
    <x v="191"/>
    <n v="333.57600000000002"/>
    <n v="3"/>
    <x v="2"/>
    <n v="33.357600000000019"/>
  </r>
  <r>
    <n v="5247"/>
    <x v="2600"/>
    <x v="0"/>
    <x v="1030"/>
    <d v="2013-08-05T00:00:00"/>
    <x v="0"/>
    <x v="292"/>
    <s v="Barry Französisch"/>
    <x v="1"/>
    <s v="United States"/>
    <s v="Los Angeles"/>
    <x v="1"/>
    <n v="90032"/>
    <s v="West"/>
    <s v="OFF-BI-10000285"/>
    <x v="1"/>
    <x v="8"/>
    <x v="456"/>
    <n v="12.544"/>
    <n v="2"/>
    <x v="2"/>
    <n v="4.7039999999999997"/>
  </r>
  <r>
    <n v="5248"/>
    <x v="2601"/>
    <x v="1"/>
    <x v="1031"/>
    <d v="2012-05-27T00:00:00"/>
    <x v="1"/>
    <x v="32"/>
    <s v="Joel Eaton"/>
    <x v="0"/>
    <s v="United States"/>
    <s v="Frankfort"/>
    <x v="10"/>
    <n v="60423"/>
    <s v="Central"/>
    <s v="OFF-AP-10000358"/>
    <x v="1"/>
    <x v="9"/>
    <x v="95"/>
    <n v="20.767999999999997"/>
    <n v="8"/>
    <x v="3"/>
    <n v="-52.958400000000012"/>
  </r>
  <r>
    <n v="5249"/>
    <x v="2602"/>
    <x v="3"/>
    <x v="132"/>
    <d v="2014-11-06T00:00:00"/>
    <x v="0"/>
    <x v="412"/>
    <s v="Eva Jacobs"/>
    <x v="0"/>
    <s v="United States"/>
    <s v="Seattle"/>
    <x v="4"/>
    <n v="98105"/>
    <s v="West"/>
    <s v="TEC-AC-10002345"/>
    <x v="2"/>
    <x v="11"/>
    <x v="173"/>
    <n v="43.5"/>
    <n v="3"/>
    <x v="0"/>
    <n v="10.875"/>
  </r>
  <r>
    <n v="5250"/>
    <x v="2603"/>
    <x v="1"/>
    <x v="392"/>
    <d v="2012-04-21T00:00:00"/>
    <x v="1"/>
    <x v="272"/>
    <s v="Brad Norvell"/>
    <x v="1"/>
    <s v="United States"/>
    <s v="Philadelphia"/>
    <x v="9"/>
    <n v="19143"/>
    <s v="East"/>
    <s v="OFF-FA-10001229"/>
    <x v="1"/>
    <x v="13"/>
    <x v="33"/>
    <n v="12.576000000000001"/>
    <n v="4"/>
    <x v="2"/>
    <n v="4.0871999999999993"/>
  </r>
  <r>
    <n v="5251"/>
    <x v="2604"/>
    <x v="0"/>
    <x v="939"/>
    <d v="2013-12-19T00:00:00"/>
    <x v="1"/>
    <x v="685"/>
    <s v="Erin Creighton"/>
    <x v="0"/>
    <s v="United States"/>
    <s v="Columbus"/>
    <x v="32"/>
    <n v="31907"/>
    <s v="South"/>
    <s v="TEC-AC-10001314"/>
    <x v="2"/>
    <x v="11"/>
    <x v="943"/>
    <n v="249.95000000000002"/>
    <n v="5"/>
    <x v="0"/>
    <n v="19.995999999999974"/>
  </r>
  <r>
    <n v="5252"/>
    <x v="2604"/>
    <x v="0"/>
    <x v="939"/>
    <d v="2013-12-19T00:00:00"/>
    <x v="1"/>
    <x v="685"/>
    <s v="Erin Creighton"/>
    <x v="0"/>
    <s v="United States"/>
    <s v="Columbus"/>
    <x v="32"/>
    <n v="31907"/>
    <s v="South"/>
    <s v="OFF-PA-10004438"/>
    <x v="1"/>
    <x v="10"/>
    <x v="1472"/>
    <n v="49.12"/>
    <n v="4"/>
    <x v="0"/>
    <n v="23.086399999999998"/>
  </r>
  <r>
    <n v="5253"/>
    <x v="2605"/>
    <x v="1"/>
    <x v="628"/>
    <d v="2012-11-02T00:00:00"/>
    <x v="2"/>
    <x v="627"/>
    <s v="Thomas Thornton"/>
    <x v="0"/>
    <s v="United States"/>
    <s v="Virginia Beach"/>
    <x v="17"/>
    <n v="23464"/>
    <s v="South"/>
    <s v="OFF-AP-10000026"/>
    <x v="1"/>
    <x v="9"/>
    <x v="1282"/>
    <n v="182.91"/>
    <n v="3"/>
    <x v="0"/>
    <n v="53.043899999999979"/>
  </r>
  <r>
    <n v="5254"/>
    <x v="2606"/>
    <x v="2"/>
    <x v="1009"/>
    <d v="2011-03-11T00:00:00"/>
    <x v="0"/>
    <x v="472"/>
    <s v="Nora Pelletier"/>
    <x v="2"/>
    <s v="United States"/>
    <s v="Des Moines"/>
    <x v="4"/>
    <n v="98198"/>
    <s v="West"/>
    <s v="OFF-BI-10004224"/>
    <x v="1"/>
    <x v="8"/>
    <x v="1061"/>
    <n v="107.64800000000001"/>
    <n v="2"/>
    <x v="2"/>
    <n v="33.639999999999986"/>
  </r>
  <r>
    <n v="5255"/>
    <x v="2607"/>
    <x v="1"/>
    <x v="616"/>
    <d v="2012-03-07T00:00:00"/>
    <x v="0"/>
    <x v="124"/>
    <s v="Alan Haines"/>
    <x v="1"/>
    <s v="United States"/>
    <s v="Bethlehem"/>
    <x v="9"/>
    <n v="18018"/>
    <s v="East"/>
    <s v="FUR-CH-10002647"/>
    <x v="0"/>
    <x v="1"/>
    <x v="470"/>
    <n v="99.372"/>
    <n v="2"/>
    <x v="4"/>
    <n v="-7.0979999999999919"/>
  </r>
  <r>
    <n v="5256"/>
    <x v="2607"/>
    <x v="1"/>
    <x v="616"/>
    <d v="2012-03-07T00:00:00"/>
    <x v="0"/>
    <x v="124"/>
    <s v="Alan Haines"/>
    <x v="1"/>
    <s v="United States"/>
    <s v="Bethlehem"/>
    <x v="9"/>
    <n v="18018"/>
    <s v="East"/>
    <s v="FUR-FU-10003247"/>
    <x v="0"/>
    <x v="5"/>
    <x v="1456"/>
    <n v="33.568000000000005"/>
    <n v="2"/>
    <x v="2"/>
    <n v="-5.4548000000000041"/>
  </r>
  <r>
    <n v="5257"/>
    <x v="2608"/>
    <x v="0"/>
    <x v="590"/>
    <d v="2013-08-15T00:00:00"/>
    <x v="1"/>
    <x v="230"/>
    <s v="Charles Crestani"/>
    <x v="0"/>
    <s v="United States"/>
    <s v="Oklahoma City"/>
    <x v="26"/>
    <n v="73120"/>
    <s v="Central"/>
    <s v="OFF-PA-10003270"/>
    <x v="1"/>
    <x v="10"/>
    <x v="1415"/>
    <n v="10.56"/>
    <n v="2"/>
    <x v="0"/>
    <n v="4.7519999999999998"/>
  </r>
  <r>
    <n v="5258"/>
    <x v="2609"/>
    <x v="3"/>
    <x v="1032"/>
    <d v="2014-01-09T00:00:00"/>
    <x v="1"/>
    <x v="111"/>
    <s v="Delfina Latchford"/>
    <x v="0"/>
    <s v="United States"/>
    <s v="Rancho Cucamonga"/>
    <x v="1"/>
    <n v="91730"/>
    <s v="West"/>
    <s v="OFF-PA-10004735"/>
    <x v="1"/>
    <x v="10"/>
    <x v="819"/>
    <n v="38.880000000000003"/>
    <n v="6"/>
    <x v="0"/>
    <n v="18.662400000000002"/>
  </r>
  <r>
    <n v="5259"/>
    <x v="2610"/>
    <x v="3"/>
    <x v="449"/>
    <d v="2014-10-12T00:00:00"/>
    <x v="2"/>
    <x v="190"/>
    <s v="Xylona Preis"/>
    <x v="0"/>
    <s v="United States"/>
    <s v="Los Angeles"/>
    <x v="1"/>
    <n v="90032"/>
    <s v="West"/>
    <s v="OFF-PA-10001745"/>
    <x v="1"/>
    <x v="10"/>
    <x v="720"/>
    <n v="35.200000000000003"/>
    <n v="5"/>
    <x v="0"/>
    <n v="16.543999999999997"/>
  </r>
  <r>
    <n v="5260"/>
    <x v="2611"/>
    <x v="3"/>
    <x v="179"/>
    <d v="2014-10-27T00:00:00"/>
    <x v="1"/>
    <x v="15"/>
    <s v="Matt Abelman"/>
    <x v="2"/>
    <s v="United States"/>
    <s v="Philadelphia"/>
    <x v="9"/>
    <n v="19120"/>
    <s v="East"/>
    <s v="OFF-PA-10000176"/>
    <x v="1"/>
    <x v="10"/>
    <x v="634"/>
    <n v="45.527999999999999"/>
    <n v="3"/>
    <x v="2"/>
    <n v="15.934799999999997"/>
  </r>
  <r>
    <n v="5261"/>
    <x v="2612"/>
    <x v="2"/>
    <x v="557"/>
    <d v="2011-09-10T00:00:00"/>
    <x v="2"/>
    <x v="449"/>
    <s v="Sam Zeldin"/>
    <x v="2"/>
    <s v="United States"/>
    <s v="Houston"/>
    <x v="5"/>
    <n v="77036"/>
    <s v="Central"/>
    <s v="TEC-PH-10000675"/>
    <x v="2"/>
    <x v="7"/>
    <x v="1338"/>
    <n v="196.77600000000001"/>
    <n v="3"/>
    <x v="2"/>
    <n v="14.758199999999995"/>
  </r>
  <r>
    <n v="5262"/>
    <x v="2612"/>
    <x v="2"/>
    <x v="557"/>
    <d v="2011-09-10T00:00:00"/>
    <x v="2"/>
    <x v="449"/>
    <s v="Sam Zeldin"/>
    <x v="2"/>
    <s v="United States"/>
    <s v="Houston"/>
    <x v="5"/>
    <n v="77036"/>
    <s v="Central"/>
    <s v="OFF-BI-10000050"/>
    <x v="1"/>
    <x v="8"/>
    <x v="343"/>
    <n v="2.9199999999999995"/>
    <n v="2"/>
    <x v="3"/>
    <n v="-4.8180000000000005"/>
  </r>
  <r>
    <n v="5263"/>
    <x v="2612"/>
    <x v="2"/>
    <x v="557"/>
    <d v="2011-09-10T00:00:00"/>
    <x v="2"/>
    <x v="449"/>
    <s v="Sam Zeldin"/>
    <x v="2"/>
    <s v="United States"/>
    <s v="Houston"/>
    <x v="5"/>
    <n v="77036"/>
    <s v="Central"/>
    <s v="FUR-TA-10004154"/>
    <x v="0"/>
    <x v="3"/>
    <x v="730"/>
    <n v="200.79500000000002"/>
    <n v="1"/>
    <x v="4"/>
    <n v="-22.948000000000008"/>
  </r>
  <r>
    <n v="5264"/>
    <x v="2612"/>
    <x v="2"/>
    <x v="557"/>
    <d v="2011-09-10T00:00:00"/>
    <x v="2"/>
    <x v="449"/>
    <s v="Sam Zeldin"/>
    <x v="2"/>
    <s v="United States"/>
    <s v="Houston"/>
    <x v="5"/>
    <n v="77036"/>
    <s v="Central"/>
    <s v="TEC-AC-10002718"/>
    <x v="2"/>
    <x v="11"/>
    <x v="1183"/>
    <n v="46.688000000000002"/>
    <n v="4"/>
    <x v="2"/>
    <n v="-2.9180000000000028"/>
  </r>
  <r>
    <n v="5265"/>
    <x v="2612"/>
    <x v="2"/>
    <x v="557"/>
    <d v="2011-09-10T00:00:00"/>
    <x v="2"/>
    <x v="449"/>
    <s v="Sam Zeldin"/>
    <x v="2"/>
    <s v="United States"/>
    <s v="Houston"/>
    <x v="5"/>
    <n v="77036"/>
    <s v="Central"/>
    <s v="OFF-AR-10003179"/>
    <x v="1"/>
    <x v="6"/>
    <x v="1565"/>
    <n v="21.864000000000001"/>
    <n v="3"/>
    <x v="2"/>
    <n v="3.5528999999999984"/>
  </r>
  <r>
    <n v="5266"/>
    <x v="2613"/>
    <x v="3"/>
    <x v="1033"/>
    <d v="2014-10-04T00:00:00"/>
    <x v="2"/>
    <x v="688"/>
    <s v="Cari Sayre"/>
    <x v="1"/>
    <s v="United States"/>
    <s v="Seattle"/>
    <x v="4"/>
    <n v="98103"/>
    <s v="West"/>
    <s v="OFF-PA-10001838"/>
    <x v="1"/>
    <x v="10"/>
    <x v="999"/>
    <n v="11.76"/>
    <n v="2"/>
    <x v="0"/>
    <n v="5.7623999999999995"/>
  </r>
  <r>
    <n v="5267"/>
    <x v="2613"/>
    <x v="3"/>
    <x v="1033"/>
    <d v="2014-10-04T00:00:00"/>
    <x v="2"/>
    <x v="688"/>
    <s v="Cari Sayre"/>
    <x v="1"/>
    <s v="United States"/>
    <s v="Seattle"/>
    <x v="4"/>
    <n v="98103"/>
    <s v="West"/>
    <s v="OFF-PA-10004039"/>
    <x v="1"/>
    <x v="10"/>
    <x v="1538"/>
    <n v="167.94"/>
    <n v="3"/>
    <x v="0"/>
    <n v="82.290599999999998"/>
  </r>
  <r>
    <n v="5268"/>
    <x v="2613"/>
    <x v="3"/>
    <x v="1033"/>
    <d v="2014-10-04T00:00:00"/>
    <x v="2"/>
    <x v="688"/>
    <s v="Cari Sayre"/>
    <x v="1"/>
    <s v="United States"/>
    <s v="Seattle"/>
    <x v="4"/>
    <n v="98103"/>
    <s v="West"/>
    <s v="OFF-AP-10001626"/>
    <x v="1"/>
    <x v="9"/>
    <x v="1016"/>
    <n v="3.89"/>
    <n v="1"/>
    <x v="0"/>
    <n v="1.0114000000000001"/>
  </r>
  <r>
    <n v="5269"/>
    <x v="2614"/>
    <x v="3"/>
    <x v="673"/>
    <d v="2014-11-22T00:00:00"/>
    <x v="1"/>
    <x v="414"/>
    <s v="Mick Hernandez"/>
    <x v="2"/>
    <s v="United States"/>
    <s v="Yonkers"/>
    <x v="15"/>
    <n v="10701"/>
    <s v="East"/>
    <s v="TEC-MA-10003173"/>
    <x v="2"/>
    <x v="15"/>
    <x v="1706"/>
    <n v="52.44"/>
    <n v="4"/>
    <x v="0"/>
    <n v="24.122399999999995"/>
  </r>
  <r>
    <n v="5270"/>
    <x v="2615"/>
    <x v="3"/>
    <x v="220"/>
    <d v="2014-09-12T00:00:00"/>
    <x v="3"/>
    <x v="90"/>
    <s v="Cassandra Brandow"/>
    <x v="0"/>
    <s v="United States"/>
    <s v="San Francisco"/>
    <x v="1"/>
    <n v="94110"/>
    <s v="West"/>
    <s v="FUR-FU-10000260"/>
    <x v="0"/>
    <x v="5"/>
    <x v="74"/>
    <n v="32.36"/>
    <n v="4"/>
    <x v="0"/>
    <n v="11.6496"/>
  </r>
  <r>
    <n v="5271"/>
    <x v="2615"/>
    <x v="3"/>
    <x v="220"/>
    <d v="2014-09-12T00:00:00"/>
    <x v="3"/>
    <x v="90"/>
    <s v="Cassandra Brandow"/>
    <x v="0"/>
    <s v="United States"/>
    <s v="San Francisco"/>
    <x v="1"/>
    <n v="94110"/>
    <s v="West"/>
    <s v="OFF-AP-10004487"/>
    <x v="1"/>
    <x v="9"/>
    <x v="715"/>
    <n v="406.59999999999997"/>
    <n v="5"/>
    <x v="0"/>
    <n v="113.84799999999998"/>
  </r>
  <r>
    <n v="5272"/>
    <x v="2616"/>
    <x v="3"/>
    <x v="1034"/>
    <d v="2014-01-17T00:00:00"/>
    <x v="3"/>
    <x v="705"/>
    <s v="Jack O'Briant"/>
    <x v="1"/>
    <s v="United States"/>
    <s v="Los Angeles"/>
    <x v="1"/>
    <n v="90008"/>
    <s v="West"/>
    <s v="FUR-FU-10001487"/>
    <x v="0"/>
    <x v="5"/>
    <x v="5"/>
    <n v="27.92"/>
    <n v="4"/>
    <x v="0"/>
    <n v="8.0967999999999982"/>
  </r>
  <r>
    <n v="5273"/>
    <x v="2616"/>
    <x v="3"/>
    <x v="1034"/>
    <d v="2014-01-17T00:00:00"/>
    <x v="3"/>
    <x v="705"/>
    <s v="Jack O'Briant"/>
    <x v="1"/>
    <s v="United States"/>
    <s v="Los Angeles"/>
    <x v="1"/>
    <n v="90008"/>
    <s v="West"/>
    <s v="FUR-TA-10001520"/>
    <x v="0"/>
    <x v="3"/>
    <x v="711"/>
    <n v="399.67200000000003"/>
    <n v="7"/>
    <x v="2"/>
    <n v="-14.987700000000061"/>
  </r>
  <r>
    <n v="5274"/>
    <x v="2617"/>
    <x v="0"/>
    <x v="491"/>
    <d v="2013-11-30T00:00:00"/>
    <x v="2"/>
    <x v="50"/>
    <s v="Pete Armstrong"/>
    <x v="2"/>
    <s v="United States"/>
    <s v="Miami"/>
    <x v="2"/>
    <n v="33142"/>
    <s v="South"/>
    <s v="OFF-BI-10000145"/>
    <x v="1"/>
    <x v="8"/>
    <x v="735"/>
    <n v="3.7440000000000007"/>
    <n v="4"/>
    <x v="6"/>
    <n v="-2.6207999999999991"/>
  </r>
  <r>
    <n v="5275"/>
    <x v="2618"/>
    <x v="1"/>
    <x v="209"/>
    <d v="2012-11-09T00:00:00"/>
    <x v="0"/>
    <x v="647"/>
    <s v="Stewart Visinsky"/>
    <x v="0"/>
    <s v="United States"/>
    <s v="Burlington"/>
    <x v="42"/>
    <s v="05408"/>
    <s v="East"/>
    <s v="FUR-CH-10000595"/>
    <x v="0"/>
    <x v="1"/>
    <x v="463"/>
    <n v="715.2"/>
    <n v="3"/>
    <x v="0"/>
    <n v="178.79999999999998"/>
  </r>
  <r>
    <n v="5276"/>
    <x v="2619"/>
    <x v="3"/>
    <x v="817"/>
    <d v="2014-12-21T00:00:00"/>
    <x v="1"/>
    <x v="126"/>
    <s v="Kelly Lampkin"/>
    <x v="1"/>
    <s v="United States"/>
    <s v="Fayetteville"/>
    <x v="36"/>
    <n v="72701"/>
    <s v="South"/>
    <s v="TEC-AC-10004469"/>
    <x v="2"/>
    <x v="11"/>
    <x v="238"/>
    <n v="159.80000000000001"/>
    <n v="4"/>
    <x v="0"/>
    <n v="70.312000000000012"/>
  </r>
  <r>
    <n v="5277"/>
    <x v="2619"/>
    <x v="3"/>
    <x v="817"/>
    <d v="2014-12-21T00:00:00"/>
    <x v="1"/>
    <x v="126"/>
    <s v="Kelly Lampkin"/>
    <x v="1"/>
    <s v="United States"/>
    <s v="Fayetteville"/>
    <x v="36"/>
    <n v="72701"/>
    <s v="South"/>
    <s v="TEC-AC-10003038"/>
    <x v="2"/>
    <x v="11"/>
    <x v="1024"/>
    <n v="44.75"/>
    <n v="5"/>
    <x v="0"/>
    <n v="8.5024999999999942"/>
  </r>
  <r>
    <n v="5278"/>
    <x v="2620"/>
    <x v="2"/>
    <x v="103"/>
    <d v="2011-09-17T00:00:00"/>
    <x v="1"/>
    <x v="604"/>
    <s v="Becky Castell"/>
    <x v="2"/>
    <s v="United States"/>
    <s v="Odessa"/>
    <x v="5"/>
    <n v="79762"/>
    <s v="Central"/>
    <s v="FUR-CH-10004698"/>
    <x v="0"/>
    <x v="1"/>
    <x v="166"/>
    <n v="340.11599999999999"/>
    <n v="6"/>
    <x v="4"/>
    <n v="-9.717599999999976"/>
  </r>
  <r>
    <n v="5279"/>
    <x v="2621"/>
    <x v="2"/>
    <x v="1035"/>
    <d v="2011-12-13T00:00:00"/>
    <x v="1"/>
    <x v="138"/>
    <s v="Patrick O'Brill"/>
    <x v="0"/>
    <s v="United States"/>
    <s v="Virginia Beach"/>
    <x v="17"/>
    <n v="23464"/>
    <s v="South"/>
    <s v="OFF-PA-10003641"/>
    <x v="1"/>
    <x v="10"/>
    <x v="938"/>
    <n v="105.52"/>
    <n v="4"/>
    <x v="0"/>
    <n v="48.539199999999994"/>
  </r>
  <r>
    <n v="5280"/>
    <x v="2622"/>
    <x v="3"/>
    <x v="210"/>
    <d v="2014-09-12T00:00:00"/>
    <x v="1"/>
    <x v="165"/>
    <s v="Anna Gayman"/>
    <x v="0"/>
    <s v="United States"/>
    <s v="Milwaukee"/>
    <x v="6"/>
    <n v="53209"/>
    <s v="Central"/>
    <s v="TEC-AC-10002134"/>
    <x v="2"/>
    <x v="11"/>
    <x v="1536"/>
    <n v="13.48"/>
    <n v="1"/>
    <x v="0"/>
    <n v="1.8872"/>
  </r>
  <r>
    <n v="5281"/>
    <x v="2623"/>
    <x v="3"/>
    <x v="566"/>
    <d v="2014-10-13T00:00:00"/>
    <x v="1"/>
    <x v="203"/>
    <s v="Dean Braden"/>
    <x v="0"/>
    <s v="United States"/>
    <s v="Detroit"/>
    <x v="12"/>
    <n v="48234"/>
    <s v="Central"/>
    <s v="OFF-ST-10001837"/>
    <x v="1"/>
    <x v="4"/>
    <x v="1331"/>
    <n v="85.52"/>
    <n v="2"/>
    <x v="0"/>
    <n v="22.235199999999999"/>
  </r>
  <r>
    <n v="5282"/>
    <x v="2624"/>
    <x v="1"/>
    <x v="577"/>
    <d v="2012-09-10T00:00:00"/>
    <x v="1"/>
    <x v="133"/>
    <s v="Sung Pak"/>
    <x v="1"/>
    <s v="United States"/>
    <s v="Rochester"/>
    <x v="11"/>
    <n v="55901"/>
    <s v="Central"/>
    <s v="FUR-FU-10001706"/>
    <x v="0"/>
    <x v="5"/>
    <x v="50"/>
    <n v="6.16"/>
    <n v="2"/>
    <x v="0"/>
    <n v="2.9567999999999999"/>
  </r>
  <r>
    <n v="5283"/>
    <x v="2624"/>
    <x v="1"/>
    <x v="577"/>
    <d v="2012-09-10T00:00:00"/>
    <x v="1"/>
    <x v="133"/>
    <s v="Sung Pak"/>
    <x v="1"/>
    <s v="United States"/>
    <s v="Rochester"/>
    <x v="11"/>
    <n v="55901"/>
    <s v="Central"/>
    <s v="OFF-PA-10001970"/>
    <x v="1"/>
    <x v="10"/>
    <x v="311"/>
    <n v="36.839999999999996"/>
    <n v="3"/>
    <x v="0"/>
    <n v="17.314799999999998"/>
  </r>
  <r>
    <n v="5284"/>
    <x v="2625"/>
    <x v="2"/>
    <x v="809"/>
    <d v="2011-04-04T00:00:00"/>
    <x v="1"/>
    <x v="114"/>
    <s v="Dorris liebe"/>
    <x v="1"/>
    <s v="United States"/>
    <s v="Seattle"/>
    <x v="4"/>
    <n v="98105"/>
    <s v="West"/>
    <s v="OFF-ST-10002957"/>
    <x v="1"/>
    <x v="4"/>
    <x v="1483"/>
    <n v="15.84"/>
    <n v="3"/>
    <x v="0"/>
    <n v="0"/>
  </r>
  <r>
    <n v="5285"/>
    <x v="2625"/>
    <x v="2"/>
    <x v="809"/>
    <d v="2011-04-04T00:00:00"/>
    <x v="1"/>
    <x v="114"/>
    <s v="Dorris liebe"/>
    <x v="1"/>
    <s v="United States"/>
    <s v="Seattle"/>
    <x v="4"/>
    <n v="98105"/>
    <s v="West"/>
    <s v="OFF-LA-10002312"/>
    <x v="1"/>
    <x v="2"/>
    <x v="574"/>
    <n v="44.400000000000006"/>
    <n v="3"/>
    <x v="0"/>
    <n v="22.200000000000003"/>
  </r>
  <r>
    <n v="5286"/>
    <x v="2626"/>
    <x v="3"/>
    <x v="1024"/>
    <d v="2014-05-07T00:00:00"/>
    <x v="2"/>
    <x v="293"/>
    <s v="Lisa Hazard"/>
    <x v="0"/>
    <s v="United States"/>
    <s v="Louisville"/>
    <x v="22"/>
    <n v="80027"/>
    <s v="West"/>
    <s v="OFF-EN-10002600"/>
    <x v="1"/>
    <x v="12"/>
    <x v="111"/>
    <n v="21.240000000000002"/>
    <n v="9"/>
    <x v="2"/>
    <n v="7.4339999999999993"/>
  </r>
  <r>
    <n v="5287"/>
    <x v="2626"/>
    <x v="3"/>
    <x v="1024"/>
    <d v="2014-05-07T00:00:00"/>
    <x v="2"/>
    <x v="293"/>
    <s v="Lisa Hazard"/>
    <x v="0"/>
    <s v="United States"/>
    <s v="Louisville"/>
    <x v="22"/>
    <n v="80027"/>
    <s v="West"/>
    <s v="OFF-BI-10003274"/>
    <x v="1"/>
    <x v="8"/>
    <x v="122"/>
    <n v="9.5520000000000014"/>
    <n v="8"/>
    <x v="6"/>
    <n v="-7.3231999999999999"/>
  </r>
  <r>
    <n v="5288"/>
    <x v="2626"/>
    <x v="3"/>
    <x v="1024"/>
    <d v="2014-05-07T00:00:00"/>
    <x v="2"/>
    <x v="293"/>
    <s v="Lisa Hazard"/>
    <x v="0"/>
    <s v="United States"/>
    <s v="Louisville"/>
    <x v="22"/>
    <n v="80027"/>
    <s v="West"/>
    <s v="FUR-BO-10004467"/>
    <x v="0"/>
    <x v="0"/>
    <x v="883"/>
    <n v="89.991000000000014"/>
    <n v="3"/>
    <x v="6"/>
    <n v="-152.9847"/>
  </r>
  <r>
    <n v="5289"/>
    <x v="2627"/>
    <x v="3"/>
    <x v="504"/>
    <d v="2014-05-06T00:00:00"/>
    <x v="1"/>
    <x v="57"/>
    <s v="Alan Dominguez"/>
    <x v="2"/>
    <s v="United States"/>
    <s v="San Francisco"/>
    <x v="1"/>
    <n v="94122"/>
    <s v="West"/>
    <s v="OFF-PA-10000675"/>
    <x v="1"/>
    <x v="10"/>
    <x v="1106"/>
    <n v="163.96"/>
    <n v="4"/>
    <x v="0"/>
    <n v="80.340400000000002"/>
  </r>
  <r>
    <n v="5290"/>
    <x v="2628"/>
    <x v="2"/>
    <x v="78"/>
    <d v="2011-09-15T00:00:00"/>
    <x v="1"/>
    <x v="446"/>
    <s v="Kean Takahito"/>
    <x v="0"/>
    <s v="United States"/>
    <s v="Houston"/>
    <x v="5"/>
    <n v="77036"/>
    <s v="Central"/>
    <s v="OFF-PA-10002259"/>
    <x v="1"/>
    <x v="10"/>
    <x v="848"/>
    <n v="17.904"/>
    <n v="2"/>
    <x v="2"/>
    <n v="6.2664"/>
  </r>
  <r>
    <n v="5291"/>
    <x v="2628"/>
    <x v="2"/>
    <x v="78"/>
    <d v="2011-09-15T00:00:00"/>
    <x v="1"/>
    <x v="446"/>
    <s v="Kean Takahito"/>
    <x v="0"/>
    <s v="United States"/>
    <s v="Houston"/>
    <x v="5"/>
    <n v="77036"/>
    <s v="Central"/>
    <s v="FUR-CH-10004287"/>
    <x v="0"/>
    <x v="1"/>
    <x v="156"/>
    <n v="966.69999999999982"/>
    <n v="5"/>
    <x v="4"/>
    <n v="-13.810000000000116"/>
  </r>
  <r>
    <n v="5292"/>
    <x v="2628"/>
    <x v="2"/>
    <x v="78"/>
    <d v="2011-09-15T00:00:00"/>
    <x v="1"/>
    <x v="446"/>
    <s v="Kean Takahito"/>
    <x v="0"/>
    <s v="United States"/>
    <s v="Houston"/>
    <x v="5"/>
    <n v="77036"/>
    <s v="Central"/>
    <s v="OFF-PA-10000482"/>
    <x v="1"/>
    <x v="10"/>
    <x v="67"/>
    <n v="182.11199999999999"/>
    <n v="6"/>
    <x v="2"/>
    <n v="61.46279999999998"/>
  </r>
  <r>
    <n v="5293"/>
    <x v="2629"/>
    <x v="3"/>
    <x v="308"/>
    <d v="2014-06-24T00:00:00"/>
    <x v="2"/>
    <x v="307"/>
    <s v="Pauline Johnson"/>
    <x v="0"/>
    <s v="United States"/>
    <s v="Miami"/>
    <x v="2"/>
    <n v="33180"/>
    <s v="South"/>
    <s v="OFF-ST-10004835"/>
    <x v="1"/>
    <x v="4"/>
    <x v="1406"/>
    <n v="4.4640000000000004"/>
    <n v="1"/>
    <x v="2"/>
    <n v="0.33479999999999999"/>
  </r>
  <r>
    <n v="5294"/>
    <x v="2630"/>
    <x v="1"/>
    <x v="207"/>
    <d v="2012-12-30T00:00:00"/>
    <x v="1"/>
    <x v="498"/>
    <s v="Mick Crebagga"/>
    <x v="0"/>
    <s v="United States"/>
    <s v="Medina"/>
    <x v="24"/>
    <n v="44256"/>
    <s v="East"/>
    <s v="FUR-TA-10004086"/>
    <x v="0"/>
    <x v="3"/>
    <x v="824"/>
    <n v="51.588000000000001"/>
    <n v="1"/>
    <x v="10"/>
    <n v="-15.476400000000005"/>
  </r>
  <r>
    <n v="5295"/>
    <x v="2631"/>
    <x v="3"/>
    <x v="733"/>
    <d v="2014-08-20T00:00:00"/>
    <x v="1"/>
    <x v="635"/>
    <s v="Bill Overfelt"/>
    <x v="1"/>
    <s v="United States"/>
    <s v="Roseville"/>
    <x v="11"/>
    <n v="55113"/>
    <s v="Central"/>
    <s v="OFF-LA-10000305"/>
    <x v="1"/>
    <x v="2"/>
    <x v="1707"/>
    <n v="50.4"/>
    <n v="8"/>
    <x v="0"/>
    <n v="23.183999999999997"/>
  </r>
  <r>
    <n v="5296"/>
    <x v="2632"/>
    <x v="3"/>
    <x v="168"/>
    <d v="2014-03-10T00:00:00"/>
    <x v="1"/>
    <x v="24"/>
    <s v="Darren Powers"/>
    <x v="0"/>
    <s v="United States"/>
    <s v="Houston"/>
    <x v="5"/>
    <n v="77041"/>
    <s v="Central"/>
    <s v="OFF-PA-10000806"/>
    <x v="1"/>
    <x v="10"/>
    <x v="948"/>
    <n v="89.567999999999998"/>
    <n v="2"/>
    <x v="2"/>
    <n v="32.468400000000003"/>
  </r>
  <r>
    <n v="5297"/>
    <x v="2633"/>
    <x v="3"/>
    <x v="944"/>
    <d v="2014-08-01T00:00:00"/>
    <x v="1"/>
    <x v="746"/>
    <s v="Tony Molinari"/>
    <x v="0"/>
    <s v="United States"/>
    <s v="Yonkers"/>
    <x v="15"/>
    <n v="10701"/>
    <s v="East"/>
    <s v="FUR-FU-10004018"/>
    <x v="0"/>
    <x v="5"/>
    <x v="927"/>
    <n v="14.89"/>
    <n v="1"/>
    <x v="0"/>
    <n v="4.0203000000000007"/>
  </r>
  <r>
    <n v="5298"/>
    <x v="2633"/>
    <x v="3"/>
    <x v="944"/>
    <d v="2014-08-01T00:00:00"/>
    <x v="1"/>
    <x v="746"/>
    <s v="Tony Molinari"/>
    <x v="0"/>
    <s v="United States"/>
    <s v="Yonkers"/>
    <x v="15"/>
    <n v="10701"/>
    <s v="East"/>
    <s v="TEC-PH-10002660"/>
    <x v="2"/>
    <x v="7"/>
    <x v="697"/>
    <n v="543.91999999999996"/>
    <n v="8"/>
    <x v="0"/>
    <n v="135.98000000000002"/>
  </r>
  <r>
    <n v="5299"/>
    <x v="2634"/>
    <x v="0"/>
    <x v="713"/>
    <d v="2013-09-27T00:00:00"/>
    <x v="2"/>
    <x v="1"/>
    <s v="Darrin Van Huff"/>
    <x v="1"/>
    <s v="United States"/>
    <s v="San Diego"/>
    <x v="1"/>
    <n v="92037"/>
    <s v="West"/>
    <s v="OFF-EN-10001509"/>
    <x v="1"/>
    <x v="12"/>
    <x v="29"/>
    <n v="4.08"/>
    <n v="2"/>
    <x v="0"/>
    <n v="1.9175999999999997"/>
  </r>
  <r>
    <n v="5300"/>
    <x v="2634"/>
    <x v="0"/>
    <x v="713"/>
    <d v="2013-09-27T00:00:00"/>
    <x v="2"/>
    <x v="1"/>
    <s v="Darrin Van Huff"/>
    <x v="1"/>
    <s v="United States"/>
    <s v="San Diego"/>
    <x v="1"/>
    <n v="92037"/>
    <s v="West"/>
    <s v="OFF-LA-10003148"/>
    <x v="1"/>
    <x v="2"/>
    <x v="164"/>
    <n v="18.899999999999999"/>
    <n v="3"/>
    <x v="0"/>
    <n v="8.6939999999999991"/>
  </r>
  <r>
    <n v="5301"/>
    <x v="2635"/>
    <x v="0"/>
    <x v="198"/>
    <d v="2013-06-04T00:00:00"/>
    <x v="1"/>
    <x v="706"/>
    <s v="Anna Häberlin"/>
    <x v="1"/>
    <s v="United States"/>
    <s v="Springfield"/>
    <x v="17"/>
    <n v="22153"/>
    <s v="South"/>
    <s v="FUR-TA-10002645"/>
    <x v="0"/>
    <x v="3"/>
    <x v="1313"/>
    <n v="2275.5"/>
    <n v="10"/>
    <x v="0"/>
    <n v="386.83499999999981"/>
  </r>
  <r>
    <n v="5302"/>
    <x v="2635"/>
    <x v="0"/>
    <x v="198"/>
    <d v="2013-06-04T00:00:00"/>
    <x v="1"/>
    <x v="706"/>
    <s v="Anna Häberlin"/>
    <x v="1"/>
    <s v="United States"/>
    <s v="Springfield"/>
    <x v="17"/>
    <n v="22153"/>
    <s v="South"/>
    <s v="TEC-AC-10003033"/>
    <x v="2"/>
    <x v="11"/>
    <x v="756"/>
    <n v="1979.6999999999998"/>
    <n v="6"/>
    <x v="0"/>
    <n v="653.30099999999982"/>
  </r>
  <r>
    <n v="5303"/>
    <x v="2635"/>
    <x v="0"/>
    <x v="198"/>
    <d v="2013-06-04T00:00:00"/>
    <x v="1"/>
    <x v="706"/>
    <s v="Anna Häberlin"/>
    <x v="1"/>
    <s v="United States"/>
    <s v="Springfield"/>
    <x v="17"/>
    <n v="22153"/>
    <s v="South"/>
    <s v="OFF-LA-10001297"/>
    <x v="1"/>
    <x v="2"/>
    <x v="483"/>
    <n v="62.099999999999994"/>
    <n v="6"/>
    <x v="0"/>
    <n v="29.808"/>
  </r>
  <r>
    <n v="5304"/>
    <x v="2636"/>
    <x v="2"/>
    <x v="912"/>
    <d v="2011-11-20T00:00:00"/>
    <x v="1"/>
    <x v="269"/>
    <s v="Alan Barnes"/>
    <x v="0"/>
    <s v="United States"/>
    <s v="Decatur"/>
    <x v="10"/>
    <n v="62521"/>
    <s v="Central"/>
    <s v="FUR-CH-10002017"/>
    <x v="0"/>
    <x v="1"/>
    <x v="1368"/>
    <n v="37.295999999999999"/>
    <n v="2"/>
    <x v="4"/>
    <n v="-1.0656000000000017"/>
  </r>
  <r>
    <n v="5305"/>
    <x v="2637"/>
    <x v="2"/>
    <x v="158"/>
    <d v="2011-09-23T00:00:00"/>
    <x v="2"/>
    <x v="185"/>
    <s v="Joni Sundaresam"/>
    <x v="2"/>
    <s v="United States"/>
    <s v="Garland"/>
    <x v="5"/>
    <n v="75043"/>
    <s v="Central"/>
    <s v="FUR-FU-10001546"/>
    <x v="0"/>
    <x v="5"/>
    <x v="1423"/>
    <n v="8.5440000000000005"/>
    <n v="2"/>
    <x v="7"/>
    <n v="-7.4759999999999991"/>
  </r>
  <r>
    <n v="5306"/>
    <x v="2638"/>
    <x v="0"/>
    <x v="823"/>
    <d v="2013-02-26T00:00:00"/>
    <x v="1"/>
    <x v="296"/>
    <s v="Benjamin Venier"/>
    <x v="1"/>
    <s v="United States"/>
    <s v="Oceanside"/>
    <x v="15"/>
    <n v="11572"/>
    <s v="East"/>
    <s v="FUR-FU-10000629"/>
    <x v="0"/>
    <x v="5"/>
    <x v="93"/>
    <n v="68.949999999999989"/>
    <n v="5"/>
    <x v="0"/>
    <n v="28.959000000000003"/>
  </r>
  <r>
    <n v="5307"/>
    <x v="2638"/>
    <x v="0"/>
    <x v="823"/>
    <d v="2013-02-26T00:00:00"/>
    <x v="1"/>
    <x v="296"/>
    <s v="Benjamin Venier"/>
    <x v="1"/>
    <s v="United States"/>
    <s v="Oceanside"/>
    <x v="15"/>
    <n v="11572"/>
    <s v="East"/>
    <s v="OFF-ST-10000036"/>
    <x v="1"/>
    <x v="4"/>
    <x v="590"/>
    <n v="296.37"/>
    <n v="3"/>
    <x v="0"/>
    <n v="80.019899999999993"/>
  </r>
  <r>
    <n v="5308"/>
    <x v="2638"/>
    <x v="0"/>
    <x v="823"/>
    <d v="2013-02-26T00:00:00"/>
    <x v="1"/>
    <x v="296"/>
    <s v="Benjamin Venier"/>
    <x v="1"/>
    <s v="United States"/>
    <s v="Oceanside"/>
    <x v="15"/>
    <n v="11572"/>
    <s v="East"/>
    <s v="TEC-PH-10002583"/>
    <x v="2"/>
    <x v="7"/>
    <x v="1708"/>
    <n v="39.979999999999997"/>
    <n v="2"/>
    <x v="0"/>
    <n v="1.9989999999999952"/>
  </r>
  <r>
    <n v="5309"/>
    <x v="2639"/>
    <x v="3"/>
    <x v="123"/>
    <d v="2014-11-22T00:00:00"/>
    <x v="2"/>
    <x v="720"/>
    <s v="Nathan Cano"/>
    <x v="0"/>
    <s v="United States"/>
    <s v="Houston"/>
    <x v="5"/>
    <n v="77095"/>
    <s v="Central"/>
    <s v="FUR-CH-10003774"/>
    <x v="0"/>
    <x v="1"/>
    <x v="1185"/>
    <n v="191.05799999999999"/>
    <n v="3"/>
    <x v="4"/>
    <n v="-46.399800000000013"/>
  </r>
  <r>
    <n v="5310"/>
    <x v="2639"/>
    <x v="3"/>
    <x v="123"/>
    <d v="2014-11-22T00:00:00"/>
    <x v="2"/>
    <x v="720"/>
    <s v="Nathan Cano"/>
    <x v="0"/>
    <s v="United States"/>
    <s v="Houston"/>
    <x v="5"/>
    <n v="77095"/>
    <s v="Central"/>
    <s v="OFF-AR-10003876"/>
    <x v="1"/>
    <x v="6"/>
    <x v="1709"/>
    <n v="13.040000000000001"/>
    <n v="5"/>
    <x v="2"/>
    <n v="3.9120000000000004"/>
  </r>
  <r>
    <n v="5311"/>
    <x v="2639"/>
    <x v="3"/>
    <x v="123"/>
    <d v="2014-11-22T00:00:00"/>
    <x v="2"/>
    <x v="720"/>
    <s v="Nathan Cano"/>
    <x v="0"/>
    <s v="United States"/>
    <s v="Houston"/>
    <x v="5"/>
    <n v="77095"/>
    <s v="Central"/>
    <s v="OFF-BI-10003527"/>
    <x v="1"/>
    <x v="8"/>
    <x v="446"/>
    <n v="1525.1879999999996"/>
    <n v="6"/>
    <x v="3"/>
    <n v="-2287.7820000000002"/>
  </r>
  <r>
    <n v="5312"/>
    <x v="2640"/>
    <x v="0"/>
    <x v="1036"/>
    <d v="2013-08-28T00:00:00"/>
    <x v="1"/>
    <x v="711"/>
    <s v="Stephanie Ulpright"/>
    <x v="2"/>
    <s v="United States"/>
    <s v="Greenville"/>
    <x v="3"/>
    <n v="27834"/>
    <s v="South"/>
    <s v="OFF-LA-10004559"/>
    <x v="1"/>
    <x v="2"/>
    <x v="1340"/>
    <n v="9.2159999999999993"/>
    <n v="4"/>
    <x v="2"/>
    <n v="3.3408000000000002"/>
  </r>
  <r>
    <n v="5313"/>
    <x v="2640"/>
    <x v="0"/>
    <x v="1036"/>
    <d v="2013-08-28T00:00:00"/>
    <x v="1"/>
    <x v="711"/>
    <s v="Stephanie Ulpright"/>
    <x v="2"/>
    <s v="United States"/>
    <s v="Greenville"/>
    <x v="3"/>
    <n v="27834"/>
    <s v="South"/>
    <s v="OFF-SU-10002573"/>
    <x v="1"/>
    <x v="14"/>
    <x v="350"/>
    <n v="28.048000000000002"/>
    <n v="2"/>
    <x v="2"/>
    <n v="3.5059999999999967"/>
  </r>
  <r>
    <n v="5314"/>
    <x v="2641"/>
    <x v="3"/>
    <x v="504"/>
    <d v="2014-05-06T00:00:00"/>
    <x v="1"/>
    <x v="137"/>
    <s v="Don Jones"/>
    <x v="1"/>
    <s v="United States"/>
    <s v="San Francisco"/>
    <x v="1"/>
    <n v="94110"/>
    <s v="West"/>
    <s v="FUR-FU-10000222"/>
    <x v="0"/>
    <x v="5"/>
    <x v="591"/>
    <n v="64.959999999999994"/>
    <n v="2"/>
    <x v="0"/>
    <n v="21.436799999999998"/>
  </r>
  <r>
    <n v="5315"/>
    <x v="2641"/>
    <x v="3"/>
    <x v="504"/>
    <d v="2014-05-06T00:00:00"/>
    <x v="1"/>
    <x v="137"/>
    <s v="Don Jones"/>
    <x v="1"/>
    <s v="United States"/>
    <s v="San Francisco"/>
    <x v="1"/>
    <n v="94110"/>
    <s v="West"/>
    <s v="OFF-EN-10001219"/>
    <x v="1"/>
    <x v="12"/>
    <x v="583"/>
    <n v="30.56"/>
    <n v="4"/>
    <x v="0"/>
    <n v="14.974399999999999"/>
  </r>
  <r>
    <n v="5316"/>
    <x v="2642"/>
    <x v="0"/>
    <x v="440"/>
    <d v="2013-05-09T00:00:00"/>
    <x v="1"/>
    <x v="297"/>
    <s v="Dan Lawera"/>
    <x v="0"/>
    <s v="United States"/>
    <s v="Greensboro"/>
    <x v="3"/>
    <n v="27405"/>
    <s v="South"/>
    <s v="FUR-CH-10002304"/>
    <x v="0"/>
    <x v="1"/>
    <x v="782"/>
    <n v="187.05600000000001"/>
    <n v="9"/>
    <x v="2"/>
    <n v="11.69100000000001"/>
  </r>
  <r>
    <n v="5317"/>
    <x v="2643"/>
    <x v="3"/>
    <x v="280"/>
    <d v="2014-10-06T00:00:00"/>
    <x v="2"/>
    <x v="656"/>
    <s v="Dean percer"/>
    <x v="2"/>
    <s v="United States"/>
    <s v="Knoxville"/>
    <x v="18"/>
    <n v="37918"/>
    <s v="South"/>
    <s v="FUR-FU-10002364"/>
    <x v="0"/>
    <x v="5"/>
    <x v="1231"/>
    <n v="11.808"/>
    <n v="2"/>
    <x v="2"/>
    <n v="1.3283999999999985"/>
  </r>
  <r>
    <n v="5318"/>
    <x v="2643"/>
    <x v="3"/>
    <x v="280"/>
    <d v="2014-10-06T00:00:00"/>
    <x v="2"/>
    <x v="656"/>
    <s v="Dean percer"/>
    <x v="2"/>
    <s v="United States"/>
    <s v="Knoxville"/>
    <x v="18"/>
    <n v="37918"/>
    <s v="South"/>
    <s v="FUR-FU-10004864"/>
    <x v="0"/>
    <x v="5"/>
    <x v="1710"/>
    <n v="9.6560000000000006"/>
    <n v="1"/>
    <x v="2"/>
    <n v="1.5691000000000002"/>
  </r>
  <r>
    <n v="5319"/>
    <x v="2643"/>
    <x v="3"/>
    <x v="280"/>
    <d v="2014-10-06T00:00:00"/>
    <x v="2"/>
    <x v="656"/>
    <s v="Dean percer"/>
    <x v="2"/>
    <s v="United States"/>
    <s v="Knoxville"/>
    <x v="18"/>
    <n v="37918"/>
    <s v="South"/>
    <s v="OFF-PA-10003172"/>
    <x v="1"/>
    <x v="10"/>
    <x v="846"/>
    <n v="20.736000000000004"/>
    <n v="4"/>
    <x v="2"/>
    <n v="7.2576000000000001"/>
  </r>
  <r>
    <n v="5320"/>
    <x v="2643"/>
    <x v="3"/>
    <x v="280"/>
    <d v="2014-10-06T00:00:00"/>
    <x v="2"/>
    <x v="656"/>
    <s v="Dean percer"/>
    <x v="2"/>
    <s v="United States"/>
    <s v="Knoxville"/>
    <x v="18"/>
    <n v="37918"/>
    <s v="South"/>
    <s v="OFF-BI-10000977"/>
    <x v="1"/>
    <x v="8"/>
    <x v="982"/>
    <n v="27.360000000000003"/>
    <n v="3"/>
    <x v="6"/>
    <n v="-21.887999999999991"/>
  </r>
  <r>
    <n v="5321"/>
    <x v="2643"/>
    <x v="3"/>
    <x v="280"/>
    <d v="2014-10-06T00:00:00"/>
    <x v="2"/>
    <x v="656"/>
    <s v="Dean percer"/>
    <x v="2"/>
    <s v="United States"/>
    <s v="Knoxville"/>
    <x v="18"/>
    <n v="37918"/>
    <s v="South"/>
    <s v="FUR-TA-10000198"/>
    <x v="0"/>
    <x v="3"/>
    <x v="589"/>
    <n v="2314.116"/>
    <n v="7"/>
    <x v="10"/>
    <n v="-1002.7836000000001"/>
  </r>
  <r>
    <n v="5322"/>
    <x v="2643"/>
    <x v="3"/>
    <x v="280"/>
    <d v="2014-10-06T00:00:00"/>
    <x v="2"/>
    <x v="656"/>
    <s v="Dean percer"/>
    <x v="2"/>
    <s v="United States"/>
    <s v="Knoxville"/>
    <x v="18"/>
    <n v="37918"/>
    <s v="South"/>
    <s v="OFF-BI-10003984"/>
    <x v="1"/>
    <x v="8"/>
    <x v="690"/>
    <n v="34.236000000000004"/>
    <n v="4"/>
    <x v="6"/>
    <n v="-26.247599999999998"/>
  </r>
  <r>
    <n v="5323"/>
    <x v="2643"/>
    <x v="3"/>
    <x v="280"/>
    <d v="2014-10-06T00:00:00"/>
    <x v="2"/>
    <x v="656"/>
    <s v="Dean percer"/>
    <x v="2"/>
    <s v="United States"/>
    <s v="Knoxville"/>
    <x v="18"/>
    <n v="37918"/>
    <s v="South"/>
    <s v="FUR-FU-10003691"/>
    <x v="0"/>
    <x v="5"/>
    <x v="877"/>
    <n v="19.760000000000002"/>
    <n v="2"/>
    <x v="2"/>
    <n v="5.9279999999999999"/>
  </r>
  <r>
    <n v="5324"/>
    <x v="2644"/>
    <x v="3"/>
    <x v="65"/>
    <d v="2014-09-24T00:00:00"/>
    <x v="0"/>
    <x v="612"/>
    <s v="Tamara Manning"/>
    <x v="0"/>
    <s v="United States"/>
    <s v="Grand Island"/>
    <x v="8"/>
    <n v="68801"/>
    <s v="Central"/>
    <s v="OFF-PA-10004082"/>
    <x v="1"/>
    <x v="10"/>
    <x v="224"/>
    <n v="15.96"/>
    <n v="2"/>
    <x v="0"/>
    <n v="7.98"/>
  </r>
  <r>
    <n v="5325"/>
    <x v="2645"/>
    <x v="1"/>
    <x v="784"/>
    <d v="2012-12-09T00:00:00"/>
    <x v="1"/>
    <x v="356"/>
    <s v="Tracy Zic"/>
    <x v="0"/>
    <s v="United States"/>
    <s v="Lakewood"/>
    <x v="1"/>
    <n v="90712"/>
    <s v="West"/>
    <s v="OFF-AR-10003723"/>
    <x v="1"/>
    <x v="6"/>
    <x v="1150"/>
    <n v="16.899999999999999"/>
    <n v="5"/>
    <x v="0"/>
    <n v="6.2530000000000001"/>
  </r>
  <r>
    <n v="5326"/>
    <x v="2645"/>
    <x v="1"/>
    <x v="784"/>
    <d v="2012-12-09T00:00:00"/>
    <x v="1"/>
    <x v="356"/>
    <s v="Tracy Zic"/>
    <x v="0"/>
    <s v="United States"/>
    <s v="Lakewood"/>
    <x v="1"/>
    <n v="90712"/>
    <s v="West"/>
    <s v="FUR-FU-10004270"/>
    <x v="0"/>
    <x v="5"/>
    <x v="989"/>
    <n v="25.08"/>
    <n v="6"/>
    <x v="0"/>
    <n v="9.0288000000000004"/>
  </r>
  <r>
    <n v="5327"/>
    <x v="2646"/>
    <x v="1"/>
    <x v="184"/>
    <d v="2012-01-22T00:00:00"/>
    <x v="1"/>
    <x v="609"/>
    <s v="Scott Cohen"/>
    <x v="1"/>
    <s v="United States"/>
    <s v="Lawrence"/>
    <x v="31"/>
    <n v="1841"/>
    <s v="East"/>
    <s v="OFF-AR-10003183"/>
    <x v="1"/>
    <x v="6"/>
    <x v="1390"/>
    <n v="6.68"/>
    <n v="2"/>
    <x v="0"/>
    <n v="2.0039999999999996"/>
  </r>
  <r>
    <n v="5328"/>
    <x v="2647"/>
    <x v="2"/>
    <x v="1037"/>
    <d v="2011-01-09T00:00:00"/>
    <x v="0"/>
    <x v="721"/>
    <s v="Lycoris Saunders"/>
    <x v="0"/>
    <s v="United States"/>
    <s v="Los Angeles"/>
    <x v="1"/>
    <n v="90049"/>
    <s v="West"/>
    <s v="OFF-PA-10002005"/>
    <x v="1"/>
    <x v="10"/>
    <x v="505"/>
    <n v="19.440000000000001"/>
    <n v="3"/>
    <x v="0"/>
    <n v="9.3312000000000008"/>
  </r>
  <r>
    <n v="5329"/>
    <x v="2648"/>
    <x v="1"/>
    <x v="616"/>
    <d v="2012-03-09T00:00:00"/>
    <x v="1"/>
    <x v="160"/>
    <s v="Mike Vittorini"/>
    <x v="0"/>
    <s v="United States"/>
    <s v="Houston"/>
    <x v="5"/>
    <n v="77036"/>
    <s v="Central"/>
    <s v="TEC-PH-10000149"/>
    <x v="2"/>
    <x v="7"/>
    <x v="419"/>
    <n v="31.92"/>
    <n v="2"/>
    <x v="2"/>
    <n v="2.3939999999999984"/>
  </r>
  <r>
    <n v="5330"/>
    <x v="2649"/>
    <x v="0"/>
    <x v="591"/>
    <d v="2013-12-29T00:00:00"/>
    <x v="0"/>
    <x v="379"/>
    <s v="Brian DeCherney"/>
    <x v="0"/>
    <s v="United States"/>
    <s v="New York City"/>
    <x v="15"/>
    <n v="10035"/>
    <s v="East"/>
    <s v="OFF-BI-10001524"/>
    <x v="1"/>
    <x v="8"/>
    <x v="298"/>
    <n v="33.568000000000005"/>
    <n v="2"/>
    <x v="2"/>
    <n v="11.748799999999997"/>
  </r>
  <r>
    <n v="5331"/>
    <x v="2650"/>
    <x v="0"/>
    <x v="913"/>
    <d v="2013-09-09T00:00:00"/>
    <x v="1"/>
    <x v="610"/>
    <s v="Christina VanderZanden"/>
    <x v="0"/>
    <s v="United States"/>
    <s v="New York City"/>
    <x v="15"/>
    <n v="10011"/>
    <s v="East"/>
    <s v="FUR-FU-10004748"/>
    <x v="0"/>
    <x v="5"/>
    <x v="1243"/>
    <n v="63.94"/>
    <n v="1"/>
    <x v="0"/>
    <n v="24.936599999999999"/>
  </r>
  <r>
    <n v="5332"/>
    <x v="2650"/>
    <x v="0"/>
    <x v="913"/>
    <d v="2013-09-09T00:00:00"/>
    <x v="1"/>
    <x v="610"/>
    <s v="Christina VanderZanden"/>
    <x v="0"/>
    <s v="United States"/>
    <s v="New York City"/>
    <x v="15"/>
    <n v="10011"/>
    <s v="East"/>
    <s v="OFF-BI-10001460"/>
    <x v="1"/>
    <x v="8"/>
    <x v="58"/>
    <n v="60.600000000000009"/>
    <n v="5"/>
    <x v="2"/>
    <n v="20.452499999999997"/>
  </r>
  <r>
    <n v="5333"/>
    <x v="2650"/>
    <x v="0"/>
    <x v="913"/>
    <d v="2013-09-09T00:00:00"/>
    <x v="1"/>
    <x v="610"/>
    <s v="Christina VanderZanden"/>
    <x v="0"/>
    <s v="United States"/>
    <s v="New York City"/>
    <x v="15"/>
    <n v="10011"/>
    <s v="East"/>
    <s v="OFF-SU-10002503"/>
    <x v="1"/>
    <x v="14"/>
    <x v="669"/>
    <n v="22.72"/>
    <n v="4"/>
    <x v="0"/>
    <n v="6.5887999999999991"/>
  </r>
  <r>
    <n v="5334"/>
    <x v="2651"/>
    <x v="2"/>
    <x v="86"/>
    <d v="2011-09-01T00:00:00"/>
    <x v="1"/>
    <x v="41"/>
    <s v="Karl Braun"/>
    <x v="0"/>
    <s v="United States"/>
    <s v="Newark"/>
    <x v="13"/>
    <n v="19711"/>
    <s v="East"/>
    <s v="FUR-FU-10001731"/>
    <x v="0"/>
    <x v="5"/>
    <x v="1547"/>
    <n v="10.68"/>
    <n v="4"/>
    <x v="0"/>
    <n v="4.0583999999999998"/>
  </r>
  <r>
    <n v="5335"/>
    <x v="2651"/>
    <x v="2"/>
    <x v="86"/>
    <d v="2011-09-01T00:00:00"/>
    <x v="1"/>
    <x v="41"/>
    <s v="Karl Braun"/>
    <x v="0"/>
    <s v="United States"/>
    <s v="Newark"/>
    <x v="13"/>
    <n v="19711"/>
    <s v="East"/>
    <s v="OFF-PA-10002160"/>
    <x v="1"/>
    <x v="10"/>
    <x v="1190"/>
    <n v="17.34"/>
    <n v="3"/>
    <x v="0"/>
    <n v="8.4966000000000008"/>
  </r>
  <r>
    <n v="5336"/>
    <x v="2651"/>
    <x v="2"/>
    <x v="86"/>
    <d v="2011-09-01T00:00:00"/>
    <x v="1"/>
    <x v="41"/>
    <s v="Karl Braun"/>
    <x v="0"/>
    <s v="United States"/>
    <s v="Newark"/>
    <x v="13"/>
    <n v="19711"/>
    <s v="East"/>
    <s v="OFF-PA-10002659"/>
    <x v="1"/>
    <x v="10"/>
    <x v="922"/>
    <n v="3.38"/>
    <n v="1"/>
    <x v="0"/>
    <n v="1.5547999999999997"/>
  </r>
  <r>
    <n v="5337"/>
    <x v="2652"/>
    <x v="1"/>
    <x v="1031"/>
    <d v="2012-05-25T00:00:00"/>
    <x v="1"/>
    <x v="545"/>
    <s v="Michelle Ellison"/>
    <x v="1"/>
    <s v="United States"/>
    <s v="Seattle"/>
    <x v="4"/>
    <n v="98105"/>
    <s v="West"/>
    <s v="OFF-BI-10001636"/>
    <x v="1"/>
    <x v="8"/>
    <x v="668"/>
    <n v="26.975999999999999"/>
    <n v="4"/>
    <x v="2"/>
    <n v="8.767199999999999"/>
  </r>
  <r>
    <n v="5338"/>
    <x v="2653"/>
    <x v="3"/>
    <x v="524"/>
    <d v="2014-10-22T00:00:00"/>
    <x v="1"/>
    <x v="321"/>
    <s v="Anthony Jacobs"/>
    <x v="1"/>
    <s v="United States"/>
    <s v="Scottsdale"/>
    <x v="16"/>
    <n v="85254"/>
    <s v="West"/>
    <s v="OFF-PA-10000062"/>
    <x v="1"/>
    <x v="10"/>
    <x v="1375"/>
    <n v="307.77600000000001"/>
    <n v="7"/>
    <x v="2"/>
    <n v="111.5688"/>
  </r>
  <r>
    <n v="5339"/>
    <x v="2654"/>
    <x v="1"/>
    <x v="529"/>
    <d v="2012-11-14T00:00:00"/>
    <x v="0"/>
    <x v="231"/>
    <s v="Dianna Vittorini"/>
    <x v="0"/>
    <s v="United States"/>
    <s v="Oceanside"/>
    <x v="15"/>
    <n v="11572"/>
    <s v="East"/>
    <s v="OFF-ST-10002554"/>
    <x v="1"/>
    <x v="4"/>
    <x v="1144"/>
    <n v="244.54999999999998"/>
    <n v="5"/>
    <x v="0"/>
    <n v="4.8910000000000053"/>
  </r>
  <r>
    <n v="5340"/>
    <x v="2654"/>
    <x v="1"/>
    <x v="529"/>
    <d v="2012-11-14T00:00:00"/>
    <x v="0"/>
    <x v="231"/>
    <s v="Dianna Vittorini"/>
    <x v="0"/>
    <s v="United States"/>
    <s v="Oceanside"/>
    <x v="15"/>
    <n v="11572"/>
    <s v="East"/>
    <s v="OFF-EN-10001509"/>
    <x v="1"/>
    <x v="12"/>
    <x v="29"/>
    <n v="12.24"/>
    <n v="6"/>
    <x v="0"/>
    <n v="5.7527999999999988"/>
  </r>
  <r>
    <n v="5341"/>
    <x v="2654"/>
    <x v="1"/>
    <x v="529"/>
    <d v="2012-11-14T00:00:00"/>
    <x v="0"/>
    <x v="231"/>
    <s v="Dianna Vittorini"/>
    <x v="0"/>
    <s v="United States"/>
    <s v="Oceanside"/>
    <x v="15"/>
    <n v="11572"/>
    <s v="East"/>
    <s v="TEC-AC-10002018"/>
    <x v="2"/>
    <x v="11"/>
    <x v="1674"/>
    <n v="13.98"/>
    <n v="2"/>
    <x v="0"/>
    <n v="6.011400000000001"/>
  </r>
  <r>
    <n v="5342"/>
    <x v="2654"/>
    <x v="1"/>
    <x v="529"/>
    <d v="2012-11-14T00:00:00"/>
    <x v="0"/>
    <x v="231"/>
    <s v="Dianna Vittorini"/>
    <x v="0"/>
    <s v="United States"/>
    <s v="Oceanside"/>
    <x v="15"/>
    <n v="11572"/>
    <s v="East"/>
    <s v="TEC-AC-10002637"/>
    <x v="2"/>
    <x v="11"/>
    <x v="1308"/>
    <n v="899.95"/>
    <n v="5"/>
    <x v="0"/>
    <n v="53.996999999999957"/>
  </r>
  <r>
    <n v="5343"/>
    <x v="2655"/>
    <x v="2"/>
    <x v="871"/>
    <d v="2011-11-27T00:00:00"/>
    <x v="1"/>
    <x v="759"/>
    <s v="Jason Klamczynski"/>
    <x v="1"/>
    <s v="United States"/>
    <s v="Dallas"/>
    <x v="5"/>
    <n v="75220"/>
    <s v="Central"/>
    <s v="OFF-EN-10001509"/>
    <x v="1"/>
    <x v="12"/>
    <x v="29"/>
    <n v="1.6320000000000001"/>
    <n v="1"/>
    <x v="2"/>
    <n v="0.55079999999999985"/>
  </r>
  <r>
    <n v="5344"/>
    <x v="2655"/>
    <x v="2"/>
    <x v="871"/>
    <d v="2011-11-27T00:00:00"/>
    <x v="1"/>
    <x v="759"/>
    <s v="Jason Klamczynski"/>
    <x v="1"/>
    <s v="United States"/>
    <s v="Dallas"/>
    <x v="5"/>
    <n v="75220"/>
    <s v="Central"/>
    <s v="TEC-PH-10004922"/>
    <x v="2"/>
    <x v="7"/>
    <x v="1067"/>
    <n v="267.95999999999998"/>
    <n v="5"/>
    <x v="2"/>
    <n v="16.747500000000016"/>
  </r>
  <r>
    <n v="5345"/>
    <x v="2656"/>
    <x v="1"/>
    <x v="2"/>
    <d v="2012-10-13T00:00:00"/>
    <x v="0"/>
    <x v="129"/>
    <s v="Shahid Hopkins"/>
    <x v="0"/>
    <s v="United States"/>
    <s v="Rochester"/>
    <x v="15"/>
    <n v="14609"/>
    <s v="East"/>
    <s v="TEC-AC-10002550"/>
    <x v="2"/>
    <x v="11"/>
    <x v="1539"/>
    <n v="31.95"/>
    <n v="1"/>
    <x v="0"/>
    <n v="2.2364999999999995"/>
  </r>
  <r>
    <n v="5346"/>
    <x v="2657"/>
    <x v="3"/>
    <x v="708"/>
    <d v="2014-03-24T00:00:00"/>
    <x v="0"/>
    <x v="56"/>
    <s v="Steven Cartwright"/>
    <x v="0"/>
    <s v="United States"/>
    <s v="Los Angeles"/>
    <x v="1"/>
    <n v="90045"/>
    <s v="West"/>
    <s v="OFF-ST-10003208"/>
    <x v="1"/>
    <x v="4"/>
    <x v="243"/>
    <n v="725.84"/>
    <n v="4"/>
    <x v="0"/>
    <n v="210.4935999999999"/>
  </r>
  <r>
    <n v="5347"/>
    <x v="2657"/>
    <x v="3"/>
    <x v="708"/>
    <d v="2014-03-24T00:00:00"/>
    <x v="0"/>
    <x v="56"/>
    <s v="Steven Cartwright"/>
    <x v="0"/>
    <s v="United States"/>
    <s v="Los Angeles"/>
    <x v="1"/>
    <n v="90045"/>
    <s v="West"/>
    <s v="OFF-BI-10003981"/>
    <x v="1"/>
    <x v="8"/>
    <x v="109"/>
    <n v="10.896000000000001"/>
    <n v="3"/>
    <x v="2"/>
    <n v="3.9497999999999998"/>
  </r>
  <r>
    <n v="5348"/>
    <x v="2657"/>
    <x v="3"/>
    <x v="708"/>
    <d v="2014-03-24T00:00:00"/>
    <x v="0"/>
    <x v="56"/>
    <s v="Steven Cartwright"/>
    <x v="0"/>
    <s v="United States"/>
    <s v="Los Angeles"/>
    <x v="1"/>
    <n v="90045"/>
    <s v="West"/>
    <s v="OFF-BI-10001031"/>
    <x v="1"/>
    <x v="8"/>
    <x v="865"/>
    <n v="8.5440000000000005"/>
    <n v="2"/>
    <x v="2"/>
    <n v="2.8835999999999995"/>
  </r>
  <r>
    <n v="5349"/>
    <x v="2658"/>
    <x v="1"/>
    <x v="1038"/>
    <d v="2012-01-10T00:00:00"/>
    <x v="1"/>
    <x v="294"/>
    <s v="Chris Selesnick"/>
    <x v="1"/>
    <s v="United States"/>
    <s v="Woodbury"/>
    <x v="11"/>
    <n v="55125"/>
    <s v="Central"/>
    <s v="OFF-BI-10003676"/>
    <x v="1"/>
    <x v="8"/>
    <x v="816"/>
    <n v="32.339999999999996"/>
    <n v="3"/>
    <x v="0"/>
    <n v="15.523199999999999"/>
  </r>
  <r>
    <n v="5350"/>
    <x v="2658"/>
    <x v="1"/>
    <x v="1038"/>
    <d v="2012-01-10T00:00:00"/>
    <x v="1"/>
    <x v="294"/>
    <s v="Chris Selesnick"/>
    <x v="1"/>
    <s v="United States"/>
    <s v="Woodbury"/>
    <x v="11"/>
    <n v="55125"/>
    <s v="Central"/>
    <s v="OFF-PA-10004082"/>
    <x v="1"/>
    <x v="10"/>
    <x v="224"/>
    <n v="39.900000000000006"/>
    <n v="5"/>
    <x v="0"/>
    <n v="19.950000000000003"/>
  </r>
  <r>
    <n v="5351"/>
    <x v="2659"/>
    <x v="3"/>
    <x v="34"/>
    <d v="2014-12-17T00:00:00"/>
    <x v="1"/>
    <x v="23"/>
    <s v="Lena Hernandez"/>
    <x v="0"/>
    <s v="United States"/>
    <s v="Park Ridge"/>
    <x v="10"/>
    <n v="60068"/>
    <s v="Central"/>
    <s v="OFF-PA-10001019"/>
    <x v="1"/>
    <x v="10"/>
    <x v="675"/>
    <n v="143.85600000000002"/>
    <n v="9"/>
    <x v="2"/>
    <n v="48.551399999999994"/>
  </r>
  <r>
    <n v="5352"/>
    <x v="2660"/>
    <x v="0"/>
    <x v="47"/>
    <d v="2013-09-13T00:00:00"/>
    <x v="1"/>
    <x v="289"/>
    <s v="Yoseph Carroll"/>
    <x v="1"/>
    <s v="United States"/>
    <s v="Dallas"/>
    <x v="5"/>
    <n v="75217"/>
    <s v="Central"/>
    <s v="OFF-PA-10004665"/>
    <x v="1"/>
    <x v="10"/>
    <x v="1380"/>
    <n v="41.92"/>
    <n v="4"/>
    <x v="2"/>
    <n v="15.195999999999998"/>
  </r>
  <r>
    <n v="5353"/>
    <x v="2660"/>
    <x v="0"/>
    <x v="47"/>
    <d v="2013-09-13T00:00:00"/>
    <x v="1"/>
    <x v="289"/>
    <s v="Yoseph Carroll"/>
    <x v="1"/>
    <s v="United States"/>
    <s v="Dallas"/>
    <x v="5"/>
    <n v="75217"/>
    <s v="Central"/>
    <s v="TEC-PH-10002447"/>
    <x v="2"/>
    <x v="7"/>
    <x v="53"/>
    <n v="329.58400000000006"/>
    <n v="2"/>
    <x v="2"/>
    <n v="37.078199999999981"/>
  </r>
  <r>
    <n v="5354"/>
    <x v="2661"/>
    <x v="0"/>
    <x v="323"/>
    <d v="2013-09-07T00:00:00"/>
    <x v="2"/>
    <x v="388"/>
    <s v="Craig Yedwab"/>
    <x v="1"/>
    <s v="United States"/>
    <s v="Monroe"/>
    <x v="28"/>
    <n v="71203"/>
    <s v="South"/>
    <s v="OFF-BI-10000014"/>
    <x v="1"/>
    <x v="8"/>
    <x v="628"/>
    <n v="87.28"/>
    <n v="8"/>
    <x v="0"/>
    <n v="41.021599999999999"/>
  </r>
  <r>
    <n v="5355"/>
    <x v="2662"/>
    <x v="2"/>
    <x v="8"/>
    <d v="2011-05-19T00:00:00"/>
    <x v="1"/>
    <x v="692"/>
    <s v="Aaron Hawkins"/>
    <x v="1"/>
    <s v="United States"/>
    <s v="Los Angeles"/>
    <x v="1"/>
    <n v="90004"/>
    <s v="West"/>
    <s v="FUR-CH-10002439"/>
    <x v="0"/>
    <x v="1"/>
    <x v="1316"/>
    <n v="279.45600000000002"/>
    <n v="6"/>
    <x v="2"/>
    <n v="20.959199999999996"/>
  </r>
  <r>
    <n v="5356"/>
    <x v="2662"/>
    <x v="2"/>
    <x v="8"/>
    <d v="2011-05-19T00:00:00"/>
    <x v="1"/>
    <x v="692"/>
    <s v="Aaron Hawkins"/>
    <x v="1"/>
    <s v="United States"/>
    <s v="Los Angeles"/>
    <x v="1"/>
    <n v="90004"/>
    <s v="West"/>
    <s v="OFF-PA-10003063"/>
    <x v="1"/>
    <x v="10"/>
    <x v="1711"/>
    <n v="8"/>
    <n v="2"/>
    <x v="0"/>
    <n v="3.84"/>
  </r>
  <r>
    <n v="5357"/>
    <x v="2663"/>
    <x v="0"/>
    <x v="321"/>
    <d v="2013-10-04T00:00:00"/>
    <x v="1"/>
    <x v="481"/>
    <s v="Andy Reiter"/>
    <x v="0"/>
    <s v="United States"/>
    <s v="San Francisco"/>
    <x v="1"/>
    <n v="94109"/>
    <s v="West"/>
    <s v="OFF-BI-10002982"/>
    <x v="1"/>
    <x v="8"/>
    <x v="1258"/>
    <n v="27.240000000000002"/>
    <n v="5"/>
    <x v="2"/>
    <n v="9.5339999999999971"/>
  </r>
  <r>
    <n v="5358"/>
    <x v="2664"/>
    <x v="2"/>
    <x v="79"/>
    <d v="2011-08-11T00:00:00"/>
    <x v="1"/>
    <x v="196"/>
    <s v="Sonia Sunley"/>
    <x v="0"/>
    <s v="United States"/>
    <s v="San Francisco"/>
    <x v="1"/>
    <n v="94122"/>
    <s v="West"/>
    <s v="TEC-AC-10004510"/>
    <x v="2"/>
    <x v="11"/>
    <x v="944"/>
    <n v="16.36"/>
    <n v="1"/>
    <x v="0"/>
    <n v="1.6359999999999992"/>
  </r>
  <r>
    <n v="5359"/>
    <x v="2664"/>
    <x v="2"/>
    <x v="79"/>
    <d v="2011-08-11T00:00:00"/>
    <x v="1"/>
    <x v="196"/>
    <s v="Sonia Sunley"/>
    <x v="0"/>
    <s v="United States"/>
    <s v="San Francisco"/>
    <x v="1"/>
    <n v="94122"/>
    <s v="West"/>
    <s v="OFF-ST-10000321"/>
    <x v="1"/>
    <x v="4"/>
    <x v="1534"/>
    <n v="15.78"/>
    <n v="2"/>
    <x v="0"/>
    <n v="0.63119999999999798"/>
  </r>
  <r>
    <n v="5360"/>
    <x v="2664"/>
    <x v="2"/>
    <x v="79"/>
    <d v="2011-08-11T00:00:00"/>
    <x v="1"/>
    <x v="196"/>
    <s v="Sonia Sunley"/>
    <x v="0"/>
    <s v="United States"/>
    <s v="San Francisco"/>
    <x v="1"/>
    <n v="94122"/>
    <s v="West"/>
    <s v="OFF-AR-10004602"/>
    <x v="1"/>
    <x v="6"/>
    <x v="1217"/>
    <n v="45.98"/>
    <n v="2"/>
    <x v="0"/>
    <n v="12.874400000000001"/>
  </r>
  <r>
    <n v="5361"/>
    <x v="2665"/>
    <x v="3"/>
    <x v="349"/>
    <d v="2014-04-19T00:00:00"/>
    <x v="1"/>
    <x v="61"/>
    <s v="Dorothy Wardle"/>
    <x v="1"/>
    <s v="United States"/>
    <s v="Fayetteville"/>
    <x v="3"/>
    <n v="28314"/>
    <s v="South"/>
    <s v="FUR-BO-10003433"/>
    <x v="0"/>
    <x v="0"/>
    <x v="911"/>
    <n v="198.27200000000002"/>
    <n v="8"/>
    <x v="2"/>
    <n v="-32.219200000000022"/>
  </r>
  <r>
    <n v="5362"/>
    <x v="2666"/>
    <x v="3"/>
    <x v="255"/>
    <d v="2014-06-11T00:00:00"/>
    <x v="2"/>
    <x v="544"/>
    <s v="Noah Childs"/>
    <x v="1"/>
    <s v="United States"/>
    <s v="Dallas"/>
    <x v="5"/>
    <n v="75217"/>
    <s v="Central"/>
    <s v="OFF-ST-10001496"/>
    <x v="1"/>
    <x v="4"/>
    <x v="726"/>
    <n v="720.7600000000001"/>
    <n v="5"/>
    <x v="2"/>
    <n v="54.056999999999988"/>
  </r>
  <r>
    <n v="5363"/>
    <x v="2667"/>
    <x v="0"/>
    <x v="723"/>
    <d v="2014-01-03T00:00:00"/>
    <x v="1"/>
    <x v="303"/>
    <s v="Carlos Daly"/>
    <x v="0"/>
    <s v="United States"/>
    <s v="Wichita"/>
    <x v="41"/>
    <n v="67212"/>
    <s v="Central"/>
    <s v="FUR-FU-10000672"/>
    <x v="0"/>
    <x v="5"/>
    <x v="1508"/>
    <n v="70.56"/>
    <n v="6"/>
    <x v="0"/>
    <n v="23.990399999999994"/>
  </r>
  <r>
    <n v="5364"/>
    <x v="2667"/>
    <x v="0"/>
    <x v="723"/>
    <d v="2014-01-03T00:00:00"/>
    <x v="1"/>
    <x v="303"/>
    <s v="Carlos Daly"/>
    <x v="0"/>
    <s v="United States"/>
    <s v="Wichita"/>
    <x v="41"/>
    <n v="67212"/>
    <s v="Central"/>
    <s v="OFF-AP-10001293"/>
    <x v="1"/>
    <x v="9"/>
    <x v="1337"/>
    <n v="81.96"/>
    <n v="2"/>
    <x v="0"/>
    <n v="22.948799999999999"/>
  </r>
  <r>
    <n v="5365"/>
    <x v="2668"/>
    <x v="2"/>
    <x v="1039"/>
    <d v="2011-01-22T00:00:00"/>
    <x v="0"/>
    <x v="694"/>
    <s v="David Wiener"/>
    <x v="1"/>
    <s v="United States"/>
    <s v="Springfield"/>
    <x v="21"/>
    <n v="97477"/>
    <s v="West"/>
    <s v="OFF-AP-10000692"/>
    <x v="1"/>
    <x v="9"/>
    <x v="1241"/>
    <n v="64.864000000000004"/>
    <n v="4"/>
    <x v="2"/>
    <n v="6.4864000000000033"/>
  </r>
  <r>
    <n v="5366"/>
    <x v="2669"/>
    <x v="0"/>
    <x v="73"/>
    <d v="2013-11-25T00:00:00"/>
    <x v="1"/>
    <x v="552"/>
    <s v="Erica Hackney"/>
    <x v="0"/>
    <s v="United States"/>
    <s v="Houston"/>
    <x v="5"/>
    <n v="77041"/>
    <s v="Central"/>
    <s v="TEC-PH-10004539"/>
    <x v="2"/>
    <x v="7"/>
    <x v="852"/>
    <n v="151.19200000000001"/>
    <n v="1"/>
    <x v="2"/>
    <n v="13.229299999999995"/>
  </r>
  <r>
    <n v="5367"/>
    <x v="2670"/>
    <x v="3"/>
    <x v="193"/>
    <d v="2014-06-16T00:00:00"/>
    <x v="1"/>
    <x v="217"/>
    <s v="Bill Donatelli"/>
    <x v="0"/>
    <s v="United States"/>
    <s v="Seattle"/>
    <x v="4"/>
    <n v="98103"/>
    <s v="West"/>
    <s v="TEC-PH-10002923"/>
    <x v="2"/>
    <x v="7"/>
    <x v="680"/>
    <n v="88.77600000000001"/>
    <n v="3"/>
    <x v="2"/>
    <n v="7.7679000000000009"/>
  </r>
  <r>
    <n v="5368"/>
    <x v="2670"/>
    <x v="3"/>
    <x v="193"/>
    <d v="2014-06-16T00:00:00"/>
    <x v="1"/>
    <x v="217"/>
    <s v="Bill Donatelli"/>
    <x v="0"/>
    <s v="United States"/>
    <s v="Seattle"/>
    <x v="4"/>
    <n v="98103"/>
    <s v="West"/>
    <s v="OFF-LA-10004689"/>
    <x v="1"/>
    <x v="2"/>
    <x v="261"/>
    <n v="11.56"/>
    <n v="4"/>
    <x v="0"/>
    <n v="5.4332000000000003"/>
  </r>
  <r>
    <n v="5369"/>
    <x v="2670"/>
    <x v="3"/>
    <x v="193"/>
    <d v="2014-06-16T00:00:00"/>
    <x v="1"/>
    <x v="217"/>
    <s v="Bill Donatelli"/>
    <x v="0"/>
    <s v="United States"/>
    <s v="Seattle"/>
    <x v="4"/>
    <n v="98103"/>
    <s v="West"/>
    <s v="OFF-ST-10001228"/>
    <x v="1"/>
    <x v="4"/>
    <x v="445"/>
    <n v="15.58"/>
    <n v="1"/>
    <x v="0"/>
    <n v="3.8949999999999996"/>
  </r>
  <r>
    <n v="5370"/>
    <x v="2671"/>
    <x v="3"/>
    <x v="18"/>
    <d v="2014-09-14T00:00:00"/>
    <x v="2"/>
    <x v="175"/>
    <s v="Ken Heidel"/>
    <x v="1"/>
    <s v="United States"/>
    <s v="Akron"/>
    <x v="24"/>
    <n v="44312"/>
    <s v="East"/>
    <s v="OFF-PA-10003302"/>
    <x v="1"/>
    <x v="10"/>
    <x v="1712"/>
    <n v="85.055999999999997"/>
    <n v="3"/>
    <x v="2"/>
    <n v="28.706399999999991"/>
  </r>
  <r>
    <n v="5371"/>
    <x v="2672"/>
    <x v="3"/>
    <x v="798"/>
    <d v="2014-04-13T00:00:00"/>
    <x v="1"/>
    <x v="468"/>
    <s v="Nicole Hansen"/>
    <x v="1"/>
    <s v="United States"/>
    <s v="Oak Park"/>
    <x v="12"/>
    <n v="48237"/>
    <s v="Central"/>
    <s v="FUR-FU-10004665"/>
    <x v="0"/>
    <x v="5"/>
    <x v="1345"/>
    <n v="273.95999999999998"/>
    <n v="2"/>
    <x v="0"/>
    <n v="71.229600000000005"/>
  </r>
  <r>
    <n v="5372"/>
    <x v="2672"/>
    <x v="3"/>
    <x v="798"/>
    <d v="2014-04-13T00:00:00"/>
    <x v="1"/>
    <x v="468"/>
    <s v="Nicole Hansen"/>
    <x v="1"/>
    <s v="United States"/>
    <s v="Oak Park"/>
    <x v="12"/>
    <n v="48237"/>
    <s v="Central"/>
    <s v="FUR-FU-10004188"/>
    <x v="0"/>
    <x v="5"/>
    <x v="734"/>
    <n v="306.89999999999998"/>
    <n v="3"/>
    <x v="0"/>
    <n v="79.793999999999997"/>
  </r>
  <r>
    <n v="5373"/>
    <x v="2673"/>
    <x v="1"/>
    <x v="1040"/>
    <d v="2012-10-30T00:00:00"/>
    <x v="1"/>
    <x v="122"/>
    <s v="Andrew Gjertsen"/>
    <x v="1"/>
    <s v="United States"/>
    <s v="Houston"/>
    <x v="5"/>
    <n v="77041"/>
    <s v="Central"/>
    <s v="OFF-PA-10003177"/>
    <x v="1"/>
    <x v="10"/>
    <x v="89"/>
    <n v="15.552000000000003"/>
    <n v="3"/>
    <x v="2"/>
    <n v="5.4432"/>
  </r>
  <r>
    <n v="5374"/>
    <x v="2673"/>
    <x v="1"/>
    <x v="1040"/>
    <d v="2012-10-30T00:00:00"/>
    <x v="1"/>
    <x v="122"/>
    <s v="Andrew Gjertsen"/>
    <x v="1"/>
    <s v="United States"/>
    <s v="Houston"/>
    <x v="5"/>
    <n v="77041"/>
    <s v="Central"/>
    <s v="FUR-TA-10002607"/>
    <x v="0"/>
    <x v="3"/>
    <x v="221"/>
    <n v="347.36099999999999"/>
    <n v="7"/>
    <x v="4"/>
    <n v="-69.472199999999958"/>
  </r>
  <r>
    <n v="5375"/>
    <x v="2673"/>
    <x v="1"/>
    <x v="1040"/>
    <d v="2012-10-30T00:00:00"/>
    <x v="1"/>
    <x v="122"/>
    <s v="Andrew Gjertsen"/>
    <x v="1"/>
    <s v="United States"/>
    <s v="Houston"/>
    <x v="5"/>
    <n v="77041"/>
    <s v="Central"/>
    <s v="OFF-PA-10001166"/>
    <x v="1"/>
    <x v="10"/>
    <x v="769"/>
    <n v="10.368000000000002"/>
    <n v="2"/>
    <x v="2"/>
    <n v="3.6288"/>
  </r>
  <r>
    <n v="5376"/>
    <x v="2674"/>
    <x v="3"/>
    <x v="837"/>
    <d v="2014-06-01T00:00:00"/>
    <x v="1"/>
    <x v="532"/>
    <s v="Roy Phan"/>
    <x v="1"/>
    <s v="United States"/>
    <s v="Seattle"/>
    <x v="4"/>
    <n v="98103"/>
    <s v="West"/>
    <s v="TEC-AC-10004510"/>
    <x v="2"/>
    <x v="11"/>
    <x v="944"/>
    <n v="98.16"/>
    <n v="6"/>
    <x v="0"/>
    <n v="9.8159999999999954"/>
  </r>
  <r>
    <n v="5377"/>
    <x v="2674"/>
    <x v="3"/>
    <x v="837"/>
    <d v="2014-06-01T00:00:00"/>
    <x v="1"/>
    <x v="532"/>
    <s v="Roy Phan"/>
    <x v="1"/>
    <s v="United States"/>
    <s v="Seattle"/>
    <x v="4"/>
    <n v="98103"/>
    <s v="West"/>
    <s v="OFF-AR-10004062"/>
    <x v="1"/>
    <x v="6"/>
    <x v="33"/>
    <n v="31.44"/>
    <n v="3"/>
    <x v="0"/>
    <n v="7.86"/>
  </r>
  <r>
    <n v="5378"/>
    <x v="2675"/>
    <x v="2"/>
    <x v="29"/>
    <d v="2011-12-07T00:00:00"/>
    <x v="2"/>
    <x v="240"/>
    <s v="Nona Balk"/>
    <x v="1"/>
    <s v="United States"/>
    <s v="Philadelphia"/>
    <x v="9"/>
    <n v="19134"/>
    <s v="East"/>
    <s v="OFF-EN-10000056"/>
    <x v="1"/>
    <x v="12"/>
    <x v="627"/>
    <n v="348.488"/>
    <n v="7"/>
    <x v="2"/>
    <n v="117.61469999999996"/>
  </r>
  <r>
    <n v="5379"/>
    <x v="2675"/>
    <x v="2"/>
    <x v="29"/>
    <d v="2011-12-07T00:00:00"/>
    <x v="2"/>
    <x v="240"/>
    <s v="Nona Balk"/>
    <x v="1"/>
    <s v="United States"/>
    <s v="Philadelphia"/>
    <x v="9"/>
    <n v="19134"/>
    <s v="East"/>
    <s v="OFF-ST-10001469"/>
    <x v="1"/>
    <x v="4"/>
    <x v="394"/>
    <n v="172.73599999999999"/>
    <n v="4"/>
    <x v="2"/>
    <n v="-30.228800000000007"/>
  </r>
  <r>
    <n v="5380"/>
    <x v="2676"/>
    <x v="0"/>
    <x v="1041"/>
    <d v="2013-08-19T00:00:00"/>
    <x v="1"/>
    <x v="758"/>
    <s v="Jill Matthias"/>
    <x v="0"/>
    <s v="United States"/>
    <s v="Los Angeles"/>
    <x v="1"/>
    <n v="90045"/>
    <s v="West"/>
    <s v="OFF-PA-10000551"/>
    <x v="1"/>
    <x v="10"/>
    <x v="1237"/>
    <n v="15.54"/>
    <n v="3"/>
    <x v="0"/>
    <n v="7.6145999999999994"/>
  </r>
  <r>
    <n v="5381"/>
    <x v="2676"/>
    <x v="0"/>
    <x v="1041"/>
    <d v="2013-08-19T00:00:00"/>
    <x v="1"/>
    <x v="758"/>
    <s v="Jill Matthias"/>
    <x v="0"/>
    <s v="United States"/>
    <s v="Los Angeles"/>
    <x v="1"/>
    <n v="90045"/>
    <s v="West"/>
    <s v="TEC-MA-10000423"/>
    <x v="2"/>
    <x v="15"/>
    <x v="1713"/>
    <n v="105.55199999999999"/>
    <n v="6"/>
    <x v="2"/>
    <n v="35.623799999999996"/>
  </r>
  <r>
    <n v="5382"/>
    <x v="2677"/>
    <x v="0"/>
    <x v="64"/>
    <d v="2013-09-08T00:00:00"/>
    <x v="0"/>
    <x v="760"/>
    <s v="Don Miller"/>
    <x v="1"/>
    <s v="United States"/>
    <s v="Houston"/>
    <x v="5"/>
    <n v="77070"/>
    <s v="Central"/>
    <s v="OFF-PA-10001870"/>
    <x v="1"/>
    <x v="10"/>
    <x v="674"/>
    <n v="25.920000000000005"/>
    <n v="5"/>
    <x v="2"/>
    <n v="9.0719999999999992"/>
  </r>
  <r>
    <n v="5383"/>
    <x v="2677"/>
    <x v="0"/>
    <x v="64"/>
    <d v="2013-09-08T00:00:00"/>
    <x v="0"/>
    <x v="760"/>
    <s v="Don Miller"/>
    <x v="1"/>
    <s v="United States"/>
    <s v="Houston"/>
    <x v="5"/>
    <n v="77070"/>
    <s v="Central"/>
    <s v="OFF-FA-10001843"/>
    <x v="1"/>
    <x v="13"/>
    <x v="33"/>
    <n v="15.808000000000002"/>
    <n v="8"/>
    <x v="2"/>
    <n v="5.3352000000000004"/>
  </r>
  <r>
    <n v="5384"/>
    <x v="2677"/>
    <x v="0"/>
    <x v="64"/>
    <d v="2013-09-08T00:00:00"/>
    <x v="0"/>
    <x v="760"/>
    <s v="Don Miller"/>
    <x v="1"/>
    <s v="United States"/>
    <s v="Houston"/>
    <x v="5"/>
    <n v="77070"/>
    <s v="Central"/>
    <s v="OFF-PA-10002036"/>
    <x v="1"/>
    <x v="10"/>
    <x v="325"/>
    <n v="10.368000000000002"/>
    <n v="2"/>
    <x v="2"/>
    <n v="3.7584"/>
  </r>
  <r>
    <n v="5385"/>
    <x v="2678"/>
    <x v="3"/>
    <x v="335"/>
    <d v="2014-07-04T00:00:00"/>
    <x v="1"/>
    <x v="417"/>
    <s v="Chris Cortes"/>
    <x v="0"/>
    <s v="United States"/>
    <s v="Philadelphia"/>
    <x v="9"/>
    <n v="19143"/>
    <s v="East"/>
    <s v="TEC-PH-10001760"/>
    <x v="2"/>
    <x v="7"/>
    <x v="254"/>
    <n v="358.2"/>
    <n v="3"/>
    <x v="10"/>
    <n v="41.79000000000002"/>
  </r>
  <r>
    <n v="5386"/>
    <x v="2678"/>
    <x v="3"/>
    <x v="335"/>
    <d v="2014-07-04T00:00:00"/>
    <x v="1"/>
    <x v="417"/>
    <s v="Chris Cortes"/>
    <x v="0"/>
    <s v="United States"/>
    <s v="Philadelphia"/>
    <x v="9"/>
    <n v="19143"/>
    <s v="East"/>
    <s v="TEC-PH-10000673"/>
    <x v="2"/>
    <x v="7"/>
    <x v="1396"/>
    <n v="545.91599999999994"/>
    <n v="14"/>
    <x v="10"/>
    <n v="72.788800000000037"/>
  </r>
  <r>
    <n v="5387"/>
    <x v="2679"/>
    <x v="3"/>
    <x v="846"/>
    <d v="2014-03-18T00:00:00"/>
    <x v="1"/>
    <x v="315"/>
    <s v="Guy Armstrong"/>
    <x v="0"/>
    <s v="United States"/>
    <s v="Rogers"/>
    <x v="36"/>
    <n v="72756"/>
    <s v="South"/>
    <s v="OFF-BI-10000829"/>
    <x v="1"/>
    <x v="8"/>
    <x v="304"/>
    <n v="40.410000000000004"/>
    <n v="9"/>
    <x v="0"/>
    <n v="18.5886"/>
  </r>
  <r>
    <n v="5388"/>
    <x v="2680"/>
    <x v="3"/>
    <x v="1042"/>
    <d v="2014-02-22T00:00:00"/>
    <x v="0"/>
    <x v="51"/>
    <s v="Cynthia Voltz"/>
    <x v="1"/>
    <s v="United States"/>
    <s v="Los Angeles"/>
    <x v="1"/>
    <n v="90045"/>
    <s v="West"/>
    <s v="TEC-PH-10001924"/>
    <x v="2"/>
    <x v="7"/>
    <x v="426"/>
    <n v="167.976"/>
    <n v="3"/>
    <x v="2"/>
    <n v="10.498500000000007"/>
  </r>
  <r>
    <n v="5389"/>
    <x v="2680"/>
    <x v="3"/>
    <x v="1042"/>
    <d v="2014-02-22T00:00:00"/>
    <x v="0"/>
    <x v="51"/>
    <s v="Cynthia Voltz"/>
    <x v="1"/>
    <s v="United States"/>
    <s v="Los Angeles"/>
    <x v="1"/>
    <n v="90045"/>
    <s v="West"/>
    <s v="TEC-AC-10004864"/>
    <x v="2"/>
    <x v="11"/>
    <x v="1289"/>
    <n v="109.53"/>
    <n v="3"/>
    <x v="0"/>
    <n v="47.097900000000003"/>
  </r>
  <r>
    <n v="5390"/>
    <x v="2680"/>
    <x v="3"/>
    <x v="1042"/>
    <d v="2014-02-22T00:00:00"/>
    <x v="0"/>
    <x v="51"/>
    <s v="Cynthia Voltz"/>
    <x v="1"/>
    <s v="United States"/>
    <s v="Los Angeles"/>
    <x v="1"/>
    <n v="90045"/>
    <s v="West"/>
    <s v="OFF-LA-10004345"/>
    <x v="1"/>
    <x v="2"/>
    <x v="517"/>
    <n v="9.82"/>
    <n v="2"/>
    <x v="0"/>
    <n v="4.8117999999999999"/>
  </r>
  <r>
    <n v="5391"/>
    <x v="2681"/>
    <x v="3"/>
    <x v="468"/>
    <d v="2014-11-13T00:00:00"/>
    <x v="0"/>
    <x v="714"/>
    <s v="Nick Crebassa"/>
    <x v="1"/>
    <s v="United States"/>
    <s v="Seattle"/>
    <x v="4"/>
    <n v="98105"/>
    <s v="West"/>
    <s v="OFF-BI-10000088"/>
    <x v="1"/>
    <x v="8"/>
    <x v="1025"/>
    <n v="26.352000000000004"/>
    <n v="3"/>
    <x v="2"/>
    <n v="9.5525999999999982"/>
  </r>
  <r>
    <n v="5392"/>
    <x v="2682"/>
    <x v="2"/>
    <x v="84"/>
    <d v="2011-11-25T00:00:00"/>
    <x v="1"/>
    <x v="744"/>
    <s v="Georgia Rosenberg"/>
    <x v="1"/>
    <s v="United States"/>
    <s v="Wilmington"/>
    <x v="13"/>
    <n v="19805"/>
    <s v="East"/>
    <s v="OFF-LA-10002787"/>
    <x v="1"/>
    <x v="2"/>
    <x v="542"/>
    <n v="22.5"/>
    <n v="6"/>
    <x v="0"/>
    <n v="10.799999999999999"/>
  </r>
  <r>
    <n v="5393"/>
    <x v="2682"/>
    <x v="2"/>
    <x v="84"/>
    <d v="2011-11-25T00:00:00"/>
    <x v="1"/>
    <x v="744"/>
    <s v="Georgia Rosenberg"/>
    <x v="1"/>
    <s v="United States"/>
    <s v="Wilmington"/>
    <x v="13"/>
    <n v="19805"/>
    <s v="East"/>
    <s v="OFF-LA-10001569"/>
    <x v="1"/>
    <x v="2"/>
    <x v="633"/>
    <n v="9.9600000000000009"/>
    <n v="2"/>
    <x v="0"/>
    <n v="4.5815999999999999"/>
  </r>
  <r>
    <n v="5394"/>
    <x v="2682"/>
    <x v="2"/>
    <x v="84"/>
    <d v="2011-11-25T00:00:00"/>
    <x v="1"/>
    <x v="744"/>
    <s v="Georgia Rosenberg"/>
    <x v="1"/>
    <s v="United States"/>
    <s v="Wilmington"/>
    <x v="13"/>
    <n v="19805"/>
    <s v="East"/>
    <s v="OFF-BI-10002429"/>
    <x v="1"/>
    <x v="8"/>
    <x v="467"/>
    <n v="213.08"/>
    <n v="7"/>
    <x v="0"/>
    <n v="102.2784"/>
  </r>
  <r>
    <n v="5395"/>
    <x v="2682"/>
    <x v="2"/>
    <x v="84"/>
    <d v="2011-11-25T00:00:00"/>
    <x v="1"/>
    <x v="744"/>
    <s v="Georgia Rosenberg"/>
    <x v="1"/>
    <s v="United States"/>
    <s v="Wilmington"/>
    <x v="13"/>
    <n v="19805"/>
    <s v="East"/>
    <s v="FUR-BO-10000362"/>
    <x v="0"/>
    <x v="0"/>
    <x v="1037"/>
    <n v="1025.8799999999999"/>
    <n v="6"/>
    <x v="0"/>
    <n v="235.95240000000001"/>
  </r>
  <r>
    <n v="5396"/>
    <x v="2683"/>
    <x v="2"/>
    <x v="728"/>
    <d v="2011-11-21T00:00:00"/>
    <x v="0"/>
    <x v="189"/>
    <s v="John Grady"/>
    <x v="1"/>
    <s v="United States"/>
    <s v="Provo"/>
    <x v="7"/>
    <n v="84604"/>
    <s v="West"/>
    <s v="OFF-PA-10003016"/>
    <x v="1"/>
    <x v="10"/>
    <x v="1385"/>
    <n v="21.98"/>
    <n v="7"/>
    <x v="0"/>
    <n v="9.8909999999999982"/>
  </r>
  <r>
    <n v="5397"/>
    <x v="2684"/>
    <x v="0"/>
    <x v="446"/>
    <d v="2013-09-25T00:00:00"/>
    <x v="3"/>
    <x v="494"/>
    <s v="Edward Becker"/>
    <x v="1"/>
    <s v="United States"/>
    <s v="San Francisco"/>
    <x v="1"/>
    <n v="94110"/>
    <s v="West"/>
    <s v="FUR-FU-10002501"/>
    <x v="0"/>
    <x v="5"/>
    <x v="1284"/>
    <n v="63.2"/>
    <n v="5"/>
    <x v="0"/>
    <n v="23.384"/>
  </r>
  <r>
    <n v="5398"/>
    <x v="2685"/>
    <x v="0"/>
    <x v="73"/>
    <d v="2013-11-28T00:00:00"/>
    <x v="1"/>
    <x v="204"/>
    <s v="Matt Connell"/>
    <x v="1"/>
    <s v="United States"/>
    <s v="Los Angeles"/>
    <x v="1"/>
    <n v="90004"/>
    <s v="West"/>
    <s v="OFF-AP-10003622"/>
    <x v="1"/>
    <x v="9"/>
    <x v="188"/>
    <n v="39"/>
    <n v="12"/>
    <x v="0"/>
    <n v="11.309999999999999"/>
  </r>
  <r>
    <n v="5399"/>
    <x v="2686"/>
    <x v="0"/>
    <x v="720"/>
    <d v="2013-10-03T00:00:00"/>
    <x v="1"/>
    <x v="312"/>
    <s v="Brian Moss"/>
    <x v="1"/>
    <s v="United States"/>
    <s v="Lancaster"/>
    <x v="24"/>
    <n v="43130"/>
    <s v="East"/>
    <s v="OFF-BI-10002764"/>
    <x v="1"/>
    <x v="8"/>
    <x v="502"/>
    <n v="2.907"/>
    <n v="3"/>
    <x v="6"/>
    <n v="-2.0348999999999995"/>
  </r>
  <r>
    <n v="5400"/>
    <x v="2687"/>
    <x v="0"/>
    <x v="526"/>
    <d v="2013-04-15T00:00:00"/>
    <x v="1"/>
    <x v="520"/>
    <s v="Herbert Flentye"/>
    <x v="0"/>
    <s v="United States"/>
    <s v="Los Angeles"/>
    <x v="1"/>
    <n v="90004"/>
    <s v="West"/>
    <s v="FUR-BO-10001798"/>
    <x v="0"/>
    <x v="0"/>
    <x v="0"/>
    <n v="556.66499999999996"/>
    <n v="5"/>
    <x v="11"/>
    <n v="6.5490000000000208"/>
  </r>
  <r>
    <n v="5401"/>
    <x v="2688"/>
    <x v="3"/>
    <x v="296"/>
    <d v="2014-09-24T00:00:00"/>
    <x v="2"/>
    <x v="761"/>
    <s v="Muhammed Lee"/>
    <x v="0"/>
    <s v="United States"/>
    <s v="Seattle"/>
    <x v="4"/>
    <n v="98103"/>
    <s v="West"/>
    <s v="TEC-AC-10000158"/>
    <x v="2"/>
    <x v="11"/>
    <x v="353"/>
    <n v="71.98"/>
    <n v="2"/>
    <x v="0"/>
    <n v="15.1158"/>
  </r>
  <r>
    <n v="5402"/>
    <x v="2688"/>
    <x v="3"/>
    <x v="296"/>
    <d v="2014-09-24T00:00:00"/>
    <x v="2"/>
    <x v="761"/>
    <s v="Muhammed Lee"/>
    <x v="0"/>
    <s v="United States"/>
    <s v="Seattle"/>
    <x v="4"/>
    <n v="98103"/>
    <s v="West"/>
    <s v="TEC-AC-10000303"/>
    <x v="2"/>
    <x v="11"/>
    <x v="429"/>
    <n v="79.98"/>
    <n v="2"/>
    <x v="0"/>
    <n v="26.3934"/>
  </r>
  <r>
    <n v="5403"/>
    <x v="2689"/>
    <x v="3"/>
    <x v="1043"/>
    <d v="2014-08-30T00:00:00"/>
    <x v="1"/>
    <x v="124"/>
    <s v="Alan Haines"/>
    <x v="1"/>
    <s v="United States"/>
    <s v="New York City"/>
    <x v="15"/>
    <n v="10024"/>
    <s v="East"/>
    <s v="OFF-BI-10003910"/>
    <x v="1"/>
    <x v="8"/>
    <x v="8"/>
    <n v="24.672000000000001"/>
    <n v="4"/>
    <x v="2"/>
    <n v="7.71"/>
  </r>
  <r>
    <n v="5404"/>
    <x v="2689"/>
    <x v="3"/>
    <x v="1043"/>
    <d v="2014-08-30T00:00:00"/>
    <x v="1"/>
    <x v="124"/>
    <s v="Alan Haines"/>
    <x v="1"/>
    <s v="United States"/>
    <s v="New York City"/>
    <x v="15"/>
    <n v="10024"/>
    <s v="East"/>
    <s v="OFF-BI-10000138"/>
    <x v="1"/>
    <x v="8"/>
    <x v="600"/>
    <n v="3.7439999999999998"/>
    <n v="1"/>
    <x v="2"/>
    <n v="1.3104"/>
  </r>
  <r>
    <n v="5405"/>
    <x v="2690"/>
    <x v="0"/>
    <x v="712"/>
    <d v="2013-02-26T00:00:00"/>
    <x v="1"/>
    <x v="356"/>
    <s v="Tracy Zic"/>
    <x v="0"/>
    <s v="United States"/>
    <s v="Los Angeles"/>
    <x v="1"/>
    <n v="90045"/>
    <s v="West"/>
    <s v="TEC-PH-10002398"/>
    <x v="2"/>
    <x v="7"/>
    <x v="285"/>
    <n v="445.96000000000004"/>
    <n v="5"/>
    <x v="2"/>
    <n v="55.744999999999948"/>
  </r>
  <r>
    <n v="5406"/>
    <x v="2690"/>
    <x v="0"/>
    <x v="712"/>
    <d v="2013-02-26T00:00:00"/>
    <x v="1"/>
    <x v="356"/>
    <s v="Tracy Zic"/>
    <x v="0"/>
    <s v="United States"/>
    <s v="Los Angeles"/>
    <x v="1"/>
    <n v="90045"/>
    <s v="West"/>
    <s v="TEC-AC-10003399"/>
    <x v="2"/>
    <x v="11"/>
    <x v="1497"/>
    <n v="36.24"/>
    <n v="1"/>
    <x v="0"/>
    <n v="15.220800000000001"/>
  </r>
  <r>
    <n v="5407"/>
    <x v="2690"/>
    <x v="0"/>
    <x v="712"/>
    <d v="2013-02-26T00:00:00"/>
    <x v="1"/>
    <x v="356"/>
    <s v="Tracy Zic"/>
    <x v="0"/>
    <s v="United States"/>
    <s v="Los Angeles"/>
    <x v="1"/>
    <n v="90045"/>
    <s v="West"/>
    <s v="OFF-FA-10000992"/>
    <x v="1"/>
    <x v="13"/>
    <x v="1033"/>
    <n v="10.649999999999999"/>
    <n v="3"/>
    <x v="0"/>
    <n v="5.0054999999999996"/>
  </r>
  <r>
    <n v="5408"/>
    <x v="2691"/>
    <x v="3"/>
    <x v="166"/>
    <d v="2014-12-15T00:00:00"/>
    <x v="1"/>
    <x v="664"/>
    <s v="Denise Monton"/>
    <x v="1"/>
    <s v="United States"/>
    <s v="San Francisco"/>
    <x v="1"/>
    <n v="94109"/>
    <s v="West"/>
    <s v="OFF-PA-10003022"/>
    <x v="1"/>
    <x v="10"/>
    <x v="1714"/>
    <n v="87.92"/>
    <n v="4"/>
    <x v="0"/>
    <n v="40.443199999999997"/>
  </r>
  <r>
    <n v="5409"/>
    <x v="2691"/>
    <x v="3"/>
    <x v="166"/>
    <d v="2014-12-15T00:00:00"/>
    <x v="1"/>
    <x v="664"/>
    <s v="Denise Monton"/>
    <x v="1"/>
    <s v="United States"/>
    <s v="San Francisco"/>
    <x v="1"/>
    <n v="94109"/>
    <s v="West"/>
    <s v="OFF-BI-10002854"/>
    <x v="1"/>
    <x v="8"/>
    <x v="895"/>
    <n v="22.424000000000003"/>
    <n v="1"/>
    <x v="2"/>
    <n v="8.4089999999999989"/>
  </r>
  <r>
    <n v="5410"/>
    <x v="2691"/>
    <x v="3"/>
    <x v="166"/>
    <d v="2014-12-15T00:00:00"/>
    <x v="1"/>
    <x v="664"/>
    <s v="Denise Monton"/>
    <x v="1"/>
    <s v="United States"/>
    <s v="San Francisco"/>
    <x v="1"/>
    <n v="94109"/>
    <s v="West"/>
    <s v="OFF-BI-10001670"/>
    <x v="1"/>
    <x v="8"/>
    <x v="438"/>
    <n v="90.480000000000018"/>
    <n v="3"/>
    <x v="2"/>
    <n v="33.93"/>
  </r>
  <r>
    <n v="5411"/>
    <x v="2691"/>
    <x v="3"/>
    <x v="166"/>
    <d v="2014-12-15T00:00:00"/>
    <x v="1"/>
    <x v="664"/>
    <s v="Denise Monton"/>
    <x v="1"/>
    <s v="United States"/>
    <s v="San Francisco"/>
    <x v="1"/>
    <n v="94109"/>
    <s v="West"/>
    <s v="OFF-ST-10001837"/>
    <x v="1"/>
    <x v="4"/>
    <x v="1331"/>
    <n v="42.76"/>
    <n v="1"/>
    <x v="0"/>
    <n v="11.117599999999999"/>
  </r>
  <r>
    <n v="5412"/>
    <x v="2692"/>
    <x v="3"/>
    <x v="65"/>
    <d v="2014-09-23T00:00:00"/>
    <x v="1"/>
    <x v="700"/>
    <s v="Tony Sayre"/>
    <x v="0"/>
    <s v="United States"/>
    <s v="Clovis"/>
    <x v="27"/>
    <n v="88101"/>
    <s v="West"/>
    <s v="OFF-BI-10002012"/>
    <x v="1"/>
    <x v="8"/>
    <x v="742"/>
    <n v="10.080000000000002"/>
    <n v="7"/>
    <x v="2"/>
    <n v="3.5279999999999996"/>
  </r>
  <r>
    <n v="5413"/>
    <x v="2692"/>
    <x v="3"/>
    <x v="65"/>
    <d v="2014-09-23T00:00:00"/>
    <x v="1"/>
    <x v="700"/>
    <s v="Tony Sayre"/>
    <x v="0"/>
    <s v="United States"/>
    <s v="Clovis"/>
    <x v="27"/>
    <n v="88101"/>
    <s v="West"/>
    <s v="TEC-AC-10004992"/>
    <x v="2"/>
    <x v="11"/>
    <x v="1715"/>
    <n v="101.34"/>
    <n v="3"/>
    <x v="0"/>
    <n v="8.1071999999999917"/>
  </r>
  <r>
    <n v="5414"/>
    <x v="2693"/>
    <x v="0"/>
    <x v="108"/>
    <d v="2013-09-15T00:00:00"/>
    <x v="2"/>
    <x v="577"/>
    <s v="Trudy Brown"/>
    <x v="0"/>
    <s v="United States"/>
    <s v="Wichita"/>
    <x v="41"/>
    <n v="67212"/>
    <s v="Central"/>
    <s v="TEC-PH-10003171"/>
    <x v="2"/>
    <x v="7"/>
    <x v="1495"/>
    <n v="224.75"/>
    <n v="5"/>
    <x v="0"/>
    <n v="62.929999999999993"/>
  </r>
  <r>
    <n v="5415"/>
    <x v="2694"/>
    <x v="3"/>
    <x v="397"/>
    <d v="2014-09-29T00:00:00"/>
    <x v="1"/>
    <x v="48"/>
    <s v="Lena Cacioppo"/>
    <x v="0"/>
    <s v="United States"/>
    <s v="Chicago"/>
    <x v="10"/>
    <n v="60653"/>
    <s v="Central"/>
    <s v="OFF-AP-10000390"/>
    <x v="1"/>
    <x v="9"/>
    <x v="1691"/>
    <n v="73.175999999999974"/>
    <n v="6"/>
    <x v="3"/>
    <n v="-197.57520000000002"/>
  </r>
  <r>
    <n v="5416"/>
    <x v="2694"/>
    <x v="3"/>
    <x v="397"/>
    <d v="2014-09-29T00:00:00"/>
    <x v="1"/>
    <x v="48"/>
    <s v="Lena Cacioppo"/>
    <x v="0"/>
    <s v="United States"/>
    <s v="Chicago"/>
    <x v="10"/>
    <n v="60653"/>
    <s v="Central"/>
    <s v="OFF-PA-10004888"/>
    <x v="1"/>
    <x v="10"/>
    <x v="959"/>
    <n v="20.736000000000004"/>
    <n v="4"/>
    <x v="2"/>
    <n v="7.2576000000000001"/>
  </r>
  <r>
    <n v="5417"/>
    <x v="2694"/>
    <x v="3"/>
    <x v="397"/>
    <d v="2014-09-29T00:00:00"/>
    <x v="1"/>
    <x v="48"/>
    <s v="Lena Cacioppo"/>
    <x v="0"/>
    <s v="United States"/>
    <s v="Chicago"/>
    <x v="10"/>
    <n v="60653"/>
    <s v="Central"/>
    <s v="TEC-PH-10004188"/>
    <x v="2"/>
    <x v="7"/>
    <x v="763"/>
    <n v="39.984000000000002"/>
    <n v="2"/>
    <x v="2"/>
    <n v="-8.9963999999999995"/>
  </r>
  <r>
    <n v="5418"/>
    <x v="2695"/>
    <x v="2"/>
    <x v="191"/>
    <d v="2011-10-08T00:00:00"/>
    <x v="0"/>
    <x v="87"/>
    <s v="Alice McCarthy"/>
    <x v="1"/>
    <s v="United States"/>
    <s v="Omaha"/>
    <x v="8"/>
    <n v="68104"/>
    <s v="Central"/>
    <s v="OFF-BI-10004099"/>
    <x v="1"/>
    <x v="8"/>
    <x v="1716"/>
    <n v="15.36"/>
    <n v="2"/>
    <x v="0"/>
    <n v="7.68"/>
  </r>
  <r>
    <n v="5419"/>
    <x v="2696"/>
    <x v="1"/>
    <x v="924"/>
    <d v="2012-10-26T00:00:00"/>
    <x v="2"/>
    <x v="555"/>
    <s v="Joe Elijah"/>
    <x v="0"/>
    <s v="United States"/>
    <s v="Houston"/>
    <x v="5"/>
    <n v="77041"/>
    <s v="Central"/>
    <s v="OFF-PA-10004621"/>
    <x v="1"/>
    <x v="10"/>
    <x v="738"/>
    <n v="36.288000000000011"/>
    <n v="7"/>
    <x v="2"/>
    <n v="12.700800000000001"/>
  </r>
  <r>
    <n v="5420"/>
    <x v="2696"/>
    <x v="1"/>
    <x v="924"/>
    <d v="2012-10-26T00:00:00"/>
    <x v="2"/>
    <x v="555"/>
    <s v="Joe Elijah"/>
    <x v="0"/>
    <s v="United States"/>
    <s v="Houston"/>
    <x v="5"/>
    <n v="77041"/>
    <s v="Central"/>
    <s v="TEC-PH-10002103"/>
    <x v="2"/>
    <x v="7"/>
    <x v="534"/>
    <n v="150.38399999999999"/>
    <n v="2"/>
    <x v="2"/>
    <n v="15.038400000000003"/>
  </r>
  <r>
    <n v="5421"/>
    <x v="2697"/>
    <x v="0"/>
    <x v="1044"/>
    <d v="2013-04-03T00:00:00"/>
    <x v="0"/>
    <x v="229"/>
    <s v="Carlos Soltero"/>
    <x v="0"/>
    <s v="United States"/>
    <s v="Philadelphia"/>
    <x v="9"/>
    <n v="19134"/>
    <s v="East"/>
    <s v="TEC-PH-10002789"/>
    <x v="2"/>
    <x v="7"/>
    <x v="1577"/>
    <n v="280.78200000000004"/>
    <n v="3"/>
    <x v="10"/>
    <n v="-60.836100000000016"/>
  </r>
  <r>
    <n v="5422"/>
    <x v="2697"/>
    <x v="0"/>
    <x v="1044"/>
    <d v="2013-04-03T00:00:00"/>
    <x v="0"/>
    <x v="229"/>
    <s v="Carlos Soltero"/>
    <x v="0"/>
    <s v="United States"/>
    <s v="Philadelphia"/>
    <x v="9"/>
    <n v="19134"/>
    <s v="East"/>
    <s v="TEC-AC-10003289"/>
    <x v="2"/>
    <x v="11"/>
    <x v="1209"/>
    <n v="31.983999999999998"/>
    <n v="2"/>
    <x v="2"/>
    <n v="1.1993999999999998"/>
  </r>
  <r>
    <n v="5423"/>
    <x v="2698"/>
    <x v="0"/>
    <x v="723"/>
    <d v="2014-01-03T00:00:00"/>
    <x v="1"/>
    <x v="418"/>
    <s v="Phillip Flathmann"/>
    <x v="0"/>
    <s v="United States"/>
    <s v="Los Angeles"/>
    <x v="1"/>
    <n v="90045"/>
    <s v="West"/>
    <s v="OFF-BI-10000138"/>
    <x v="1"/>
    <x v="8"/>
    <x v="600"/>
    <n v="11.231999999999999"/>
    <n v="3"/>
    <x v="2"/>
    <n v="3.9312000000000005"/>
  </r>
  <r>
    <n v="5424"/>
    <x v="2699"/>
    <x v="3"/>
    <x v="132"/>
    <d v="2014-11-06T00:00:00"/>
    <x v="0"/>
    <x v="601"/>
    <s v="Patrick Jones"/>
    <x v="1"/>
    <s v="United States"/>
    <s v="Richmond"/>
    <x v="0"/>
    <n v="40475"/>
    <s v="South"/>
    <s v="OFF-PA-10001215"/>
    <x v="1"/>
    <x v="10"/>
    <x v="1717"/>
    <n v="26.400000000000002"/>
    <n v="5"/>
    <x v="0"/>
    <n v="11.879999999999999"/>
  </r>
  <r>
    <n v="5425"/>
    <x v="2700"/>
    <x v="3"/>
    <x v="176"/>
    <d v="2014-01-27T00:00:00"/>
    <x v="1"/>
    <x v="223"/>
    <s v="Jeremy Farry"/>
    <x v="0"/>
    <s v="United States"/>
    <s v="Waterbury"/>
    <x v="29"/>
    <n v="6708"/>
    <s v="East"/>
    <s v="OFF-AR-10001545"/>
    <x v="1"/>
    <x v="6"/>
    <x v="812"/>
    <n v="3.52"/>
    <n v="2"/>
    <x v="0"/>
    <n v="1.0207999999999999"/>
  </r>
  <r>
    <n v="5426"/>
    <x v="2701"/>
    <x v="0"/>
    <x v="275"/>
    <d v="2013-12-07T00:00:00"/>
    <x v="2"/>
    <x v="392"/>
    <s v="Neoma Murray"/>
    <x v="0"/>
    <s v="United States"/>
    <s v="Los Angeles"/>
    <x v="1"/>
    <n v="90045"/>
    <s v="West"/>
    <s v="TEC-AC-10003870"/>
    <x v="2"/>
    <x v="11"/>
    <x v="1718"/>
    <n v="1649.95"/>
    <n v="5"/>
    <x v="0"/>
    <n v="659.98"/>
  </r>
  <r>
    <n v="5427"/>
    <x v="2701"/>
    <x v="0"/>
    <x v="275"/>
    <d v="2013-12-07T00:00:00"/>
    <x v="2"/>
    <x v="392"/>
    <s v="Neoma Murray"/>
    <x v="0"/>
    <s v="United States"/>
    <s v="Los Angeles"/>
    <x v="1"/>
    <n v="90045"/>
    <s v="West"/>
    <s v="FUR-FU-10001085"/>
    <x v="0"/>
    <x v="5"/>
    <x v="1590"/>
    <n v="111.89999999999999"/>
    <n v="6"/>
    <x v="0"/>
    <n v="51.47399999999999"/>
  </r>
  <r>
    <n v="5428"/>
    <x v="2702"/>
    <x v="0"/>
    <x v="403"/>
    <d v="2013-06-15T00:00:00"/>
    <x v="3"/>
    <x v="762"/>
    <s v="Marc Harrigan"/>
    <x v="2"/>
    <s v="United States"/>
    <s v="Los Angeles"/>
    <x v="1"/>
    <n v="90036"/>
    <s v="West"/>
    <s v="FUR-BO-10004218"/>
    <x v="0"/>
    <x v="0"/>
    <x v="1584"/>
    <n v="599.16499999999996"/>
    <n v="5"/>
    <x v="11"/>
    <n v="35.245000000000005"/>
  </r>
  <r>
    <n v="5429"/>
    <x v="2703"/>
    <x v="0"/>
    <x v="476"/>
    <d v="2013-09-05T00:00:00"/>
    <x v="2"/>
    <x v="449"/>
    <s v="Sam Zeldin"/>
    <x v="2"/>
    <s v="United States"/>
    <s v="San Francisco"/>
    <x v="1"/>
    <n v="94122"/>
    <s v="West"/>
    <s v="OFF-ST-10003455"/>
    <x v="1"/>
    <x v="4"/>
    <x v="169"/>
    <n v="46.53"/>
    <n v="3"/>
    <x v="0"/>
    <n v="12.097800000000001"/>
  </r>
  <r>
    <n v="5430"/>
    <x v="2704"/>
    <x v="2"/>
    <x v="742"/>
    <d v="2011-09-07T00:00:00"/>
    <x v="2"/>
    <x v="701"/>
    <s v="Patrick Ryan"/>
    <x v="0"/>
    <s v="United States"/>
    <s v="Saint Petersburg"/>
    <x v="2"/>
    <n v="33710"/>
    <s v="South"/>
    <s v="FUR-FU-10001967"/>
    <x v="0"/>
    <x v="5"/>
    <x v="293"/>
    <n v="31.983999999999998"/>
    <n v="2"/>
    <x v="2"/>
    <n v="1.9989999999999979"/>
  </r>
  <r>
    <n v="5431"/>
    <x v="2705"/>
    <x v="3"/>
    <x v="208"/>
    <d v="2014-10-26T00:00:00"/>
    <x v="1"/>
    <x v="763"/>
    <s v="Frank Carlisle"/>
    <x v="2"/>
    <s v="United States"/>
    <s v="Lakewood"/>
    <x v="24"/>
    <n v="44107"/>
    <s v="East"/>
    <s v="OFF-AP-10000938"/>
    <x v="1"/>
    <x v="9"/>
    <x v="1703"/>
    <n v="161.56800000000001"/>
    <n v="2"/>
    <x v="2"/>
    <n v="16.156799999999997"/>
  </r>
  <r>
    <n v="5432"/>
    <x v="2705"/>
    <x v="3"/>
    <x v="208"/>
    <d v="2014-10-26T00:00:00"/>
    <x v="1"/>
    <x v="763"/>
    <s v="Frank Carlisle"/>
    <x v="2"/>
    <s v="United States"/>
    <s v="Lakewood"/>
    <x v="24"/>
    <n v="44107"/>
    <s v="East"/>
    <s v="OFF-PA-10002195"/>
    <x v="1"/>
    <x v="10"/>
    <x v="719"/>
    <n v="4.0640000000000001"/>
    <n v="1"/>
    <x v="2"/>
    <n v="1.3715999999999999"/>
  </r>
  <r>
    <n v="5433"/>
    <x v="2705"/>
    <x v="3"/>
    <x v="208"/>
    <d v="2014-10-26T00:00:00"/>
    <x v="1"/>
    <x v="763"/>
    <s v="Frank Carlisle"/>
    <x v="2"/>
    <s v="United States"/>
    <s v="Lakewood"/>
    <x v="24"/>
    <n v="44107"/>
    <s v="East"/>
    <s v="OFF-BI-10002799"/>
    <x v="1"/>
    <x v="8"/>
    <x v="1450"/>
    <n v="6.2160000000000002"/>
    <n v="4"/>
    <x v="6"/>
    <n v="-4.9727999999999994"/>
  </r>
  <r>
    <n v="5434"/>
    <x v="2706"/>
    <x v="3"/>
    <x v="1016"/>
    <d v="2014-04-30T00:00:00"/>
    <x v="1"/>
    <x v="405"/>
    <s v="Larry Hughes"/>
    <x v="0"/>
    <s v="United States"/>
    <s v="Chandler"/>
    <x v="16"/>
    <n v="85224"/>
    <s v="West"/>
    <s v="OFF-AR-10000246"/>
    <x v="1"/>
    <x v="6"/>
    <x v="21"/>
    <n v="8.895999999999999"/>
    <n v="4"/>
    <x v="2"/>
    <n v="0.66719999999999979"/>
  </r>
  <r>
    <n v="5435"/>
    <x v="2707"/>
    <x v="1"/>
    <x v="324"/>
    <d v="2012-10-24T00:00:00"/>
    <x v="1"/>
    <x v="84"/>
    <s v="Robert Marley"/>
    <x v="2"/>
    <s v="United States"/>
    <s v="Los Angeles"/>
    <x v="1"/>
    <n v="90008"/>
    <s v="West"/>
    <s v="OFF-AP-10000275"/>
    <x v="1"/>
    <x v="9"/>
    <x v="1719"/>
    <n v="1640.6999999999998"/>
    <n v="5"/>
    <x v="0"/>
    <n v="459.39599999999996"/>
  </r>
  <r>
    <n v="5436"/>
    <x v="2707"/>
    <x v="1"/>
    <x v="324"/>
    <d v="2012-10-24T00:00:00"/>
    <x v="1"/>
    <x v="84"/>
    <s v="Robert Marley"/>
    <x v="2"/>
    <s v="United States"/>
    <s v="Los Angeles"/>
    <x v="1"/>
    <n v="90008"/>
    <s v="West"/>
    <s v="TEC-AC-10000892"/>
    <x v="2"/>
    <x v="11"/>
    <x v="290"/>
    <n v="270"/>
    <n v="3"/>
    <x v="0"/>
    <n v="97.199999999999989"/>
  </r>
  <r>
    <n v="5437"/>
    <x v="2708"/>
    <x v="2"/>
    <x v="260"/>
    <d v="2011-07-08T00:00:00"/>
    <x v="2"/>
    <x v="760"/>
    <s v="Don Miller"/>
    <x v="1"/>
    <s v="United States"/>
    <s v="Palm Coast"/>
    <x v="2"/>
    <n v="32137"/>
    <s v="South"/>
    <s v="FUR-FU-10001591"/>
    <x v="0"/>
    <x v="5"/>
    <x v="1101"/>
    <n v="19.52"/>
    <n v="2"/>
    <x v="2"/>
    <n v="5.3680000000000012"/>
  </r>
  <r>
    <n v="5438"/>
    <x v="2708"/>
    <x v="2"/>
    <x v="260"/>
    <d v="2011-07-08T00:00:00"/>
    <x v="2"/>
    <x v="760"/>
    <s v="Don Miller"/>
    <x v="1"/>
    <s v="United States"/>
    <s v="Palm Coast"/>
    <x v="2"/>
    <n v="32137"/>
    <s v="South"/>
    <s v="OFF-BI-10001787"/>
    <x v="1"/>
    <x v="8"/>
    <x v="1482"/>
    <n v="9.8100000000000023"/>
    <n v="5"/>
    <x v="6"/>
    <n v="-6.8669999999999973"/>
  </r>
  <r>
    <n v="5439"/>
    <x v="2708"/>
    <x v="2"/>
    <x v="260"/>
    <d v="2011-07-08T00:00:00"/>
    <x v="2"/>
    <x v="760"/>
    <s v="Don Miller"/>
    <x v="1"/>
    <s v="United States"/>
    <s v="Palm Coast"/>
    <x v="2"/>
    <n v="32137"/>
    <s v="South"/>
    <s v="FUR-FU-10003192"/>
    <x v="0"/>
    <x v="5"/>
    <x v="1720"/>
    <n v="213.21600000000001"/>
    <n v="3"/>
    <x v="2"/>
    <n v="15.991199999999992"/>
  </r>
  <r>
    <n v="5440"/>
    <x v="2709"/>
    <x v="0"/>
    <x v="958"/>
    <d v="2013-04-10T00:00:00"/>
    <x v="1"/>
    <x v="699"/>
    <s v="Evan Henry"/>
    <x v="0"/>
    <s v="United States"/>
    <s v="New York City"/>
    <x v="15"/>
    <n v="10035"/>
    <s v="East"/>
    <s v="OFF-BI-10004600"/>
    <x v="1"/>
    <x v="8"/>
    <x v="1477"/>
    <n v="588.78399999999999"/>
    <n v="2"/>
    <x v="2"/>
    <n v="183.99499999999998"/>
  </r>
  <r>
    <n v="5441"/>
    <x v="2710"/>
    <x v="3"/>
    <x v="38"/>
    <d v="2014-11-19T00:00:00"/>
    <x v="0"/>
    <x v="646"/>
    <s v="Toby Carlisle"/>
    <x v="0"/>
    <s v="United States"/>
    <s v="Jupiter"/>
    <x v="2"/>
    <n v="33458"/>
    <s v="South"/>
    <s v="OFF-AR-10002335"/>
    <x v="1"/>
    <x v="6"/>
    <x v="673"/>
    <n v="2.0640000000000001"/>
    <n v="1"/>
    <x v="2"/>
    <n v="0.15480000000000005"/>
  </r>
  <r>
    <n v="5442"/>
    <x v="2711"/>
    <x v="3"/>
    <x v="428"/>
    <d v="2014-09-14T00:00:00"/>
    <x v="1"/>
    <x v="482"/>
    <s v="Arianne Irving"/>
    <x v="0"/>
    <s v="United States"/>
    <s v="Glendale"/>
    <x v="16"/>
    <n v="85301"/>
    <s v="West"/>
    <s v="OFF-PA-10000859"/>
    <x v="1"/>
    <x v="10"/>
    <x v="1721"/>
    <n v="6.3680000000000003"/>
    <n v="2"/>
    <x v="2"/>
    <n v="2.3879999999999999"/>
  </r>
  <r>
    <n v="5443"/>
    <x v="2712"/>
    <x v="1"/>
    <x v="786"/>
    <d v="2012-04-23T00:00:00"/>
    <x v="1"/>
    <x v="341"/>
    <s v="Jessica Myrick"/>
    <x v="0"/>
    <s v="United States"/>
    <s v="New York City"/>
    <x v="15"/>
    <n v="10035"/>
    <s v="East"/>
    <s v="TEC-AC-10003198"/>
    <x v="2"/>
    <x v="11"/>
    <x v="761"/>
    <n v="99.6"/>
    <n v="1"/>
    <x v="0"/>
    <n v="36.851999999999997"/>
  </r>
  <r>
    <n v="5444"/>
    <x v="2712"/>
    <x v="1"/>
    <x v="786"/>
    <d v="2012-04-23T00:00:00"/>
    <x v="1"/>
    <x v="341"/>
    <s v="Jessica Myrick"/>
    <x v="0"/>
    <s v="United States"/>
    <s v="New York City"/>
    <x v="15"/>
    <n v="10035"/>
    <s v="East"/>
    <s v="OFF-BI-10001900"/>
    <x v="1"/>
    <x v="8"/>
    <x v="1099"/>
    <n v="62.296000000000006"/>
    <n v="13"/>
    <x v="2"/>
    <n v="21.024899999999999"/>
  </r>
  <r>
    <n v="5445"/>
    <x v="2712"/>
    <x v="1"/>
    <x v="786"/>
    <d v="2012-04-23T00:00:00"/>
    <x v="1"/>
    <x v="341"/>
    <s v="Jessica Myrick"/>
    <x v="0"/>
    <s v="United States"/>
    <s v="New York City"/>
    <x v="15"/>
    <n v="10035"/>
    <s v="East"/>
    <s v="OFF-AR-10000614"/>
    <x v="1"/>
    <x v="6"/>
    <x v="1722"/>
    <n v="10.709999999999999"/>
    <n v="3"/>
    <x v="0"/>
    <n v="2.7845999999999997"/>
  </r>
  <r>
    <n v="5446"/>
    <x v="2713"/>
    <x v="0"/>
    <x v="197"/>
    <d v="2013-07-30T00:00:00"/>
    <x v="1"/>
    <x v="336"/>
    <s v="Bill Eplett"/>
    <x v="2"/>
    <s v="United States"/>
    <s v="Houston"/>
    <x v="5"/>
    <n v="77041"/>
    <s v="Central"/>
    <s v="OFF-EN-10003040"/>
    <x v="1"/>
    <x v="12"/>
    <x v="1224"/>
    <n v="20.936000000000003"/>
    <n v="1"/>
    <x v="2"/>
    <n v="7.0659000000000001"/>
  </r>
  <r>
    <n v="5447"/>
    <x v="2714"/>
    <x v="0"/>
    <x v="370"/>
    <d v="2013-09-01T00:00:00"/>
    <x v="1"/>
    <x v="112"/>
    <s v="Dan Reichenbach"/>
    <x v="1"/>
    <s v="United States"/>
    <s v="New York City"/>
    <x v="15"/>
    <n v="10035"/>
    <s v="East"/>
    <s v="TEC-PH-10003442"/>
    <x v="2"/>
    <x v="7"/>
    <x v="879"/>
    <n v="33"/>
    <n v="6"/>
    <x v="0"/>
    <n v="8.25"/>
  </r>
  <r>
    <n v="5448"/>
    <x v="2714"/>
    <x v="0"/>
    <x v="370"/>
    <d v="2013-09-01T00:00:00"/>
    <x v="1"/>
    <x v="112"/>
    <s v="Dan Reichenbach"/>
    <x v="1"/>
    <s v="United States"/>
    <s v="New York City"/>
    <x v="15"/>
    <n v="10035"/>
    <s v="East"/>
    <s v="TEC-AC-10002800"/>
    <x v="2"/>
    <x v="11"/>
    <x v="1207"/>
    <n v="249.95000000000002"/>
    <n v="5"/>
    <x v="0"/>
    <n v="87.482499999999987"/>
  </r>
  <r>
    <n v="5449"/>
    <x v="2715"/>
    <x v="2"/>
    <x v="171"/>
    <d v="2011-09-19T00:00:00"/>
    <x v="1"/>
    <x v="638"/>
    <s v="Tom Ashbrook"/>
    <x v="2"/>
    <s v="United States"/>
    <s v="Olathe"/>
    <x v="41"/>
    <n v="66062"/>
    <s v="Central"/>
    <s v="OFF-SU-10000157"/>
    <x v="1"/>
    <x v="14"/>
    <x v="1399"/>
    <n v="357.93"/>
    <n v="3"/>
    <x v="0"/>
    <n v="7.158600000000007"/>
  </r>
  <r>
    <n v="5450"/>
    <x v="2715"/>
    <x v="2"/>
    <x v="171"/>
    <d v="2011-09-19T00:00:00"/>
    <x v="1"/>
    <x v="638"/>
    <s v="Tom Ashbrook"/>
    <x v="2"/>
    <s v="United States"/>
    <s v="Olathe"/>
    <x v="41"/>
    <n v="66062"/>
    <s v="Central"/>
    <s v="TEC-AC-10001542"/>
    <x v="2"/>
    <x v="11"/>
    <x v="1669"/>
    <n v="57.400000000000006"/>
    <n v="5"/>
    <x v="0"/>
    <n v="10.905999999999993"/>
  </r>
  <r>
    <n v="5451"/>
    <x v="2715"/>
    <x v="2"/>
    <x v="171"/>
    <d v="2011-09-19T00:00:00"/>
    <x v="1"/>
    <x v="638"/>
    <s v="Tom Ashbrook"/>
    <x v="2"/>
    <s v="United States"/>
    <s v="Olathe"/>
    <x v="41"/>
    <n v="66062"/>
    <s v="Central"/>
    <s v="OFF-BI-10004519"/>
    <x v="1"/>
    <x v="8"/>
    <x v="880"/>
    <n v="331.96"/>
    <n v="2"/>
    <x v="0"/>
    <n v="149.38199999999998"/>
  </r>
  <r>
    <n v="5452"/>
    <x v="2715"/>
    <x v="2"/>
    <x v="171"/>
    <d v="2011-09-19T00:00:00"/>
    <x v="1"/>
    <x v="638"/>
    <s v="Tom Ashbrook"/>
    <x v="2"/>
    <s v="United States"/>
    <s v="Olathe"/>
    <x v="41"/>
    <n v="66062"/>
    <s v="Central"/>
    <s v="FUR-FU-10003464"/>
    <x v="0"/>
    <x v="5"/>
    <x v="1470"/>
    <n v="40.56"/>
    <n v="2"/>
    <x v="0"/>
    <n v="12.979199999999999"/>
  </r>
  <r>
    <n v="5453"/>
    <x v="2716"/>
    <x v="0"/>
    <x v="405"/>
    <d v="2013-07-30T00:00:00"/>
    <x v="1"/>
    <x v="607"/>
    <s v="Kristina Nunn"/>
    <x v="2"/>
    <s v="United States"/>
    <s v="Sparks"/>
    <x v="33"/>
    <n v="89431"/>
    <s v="West"/>
    <s v="OFF-SU-10004261"/>
    <x v="1"/>
    <x v="14"/>
    <x v="605"/>
    <n v="86.199999999999989"/>
    <n v="5"/>
    <x v="0"/>
    <n v="24.997999999999987"/>
  </r>
  <r>
    <n v="5454"/>
    <x v="2717"/>
    <x v="3"/>
    <x v="240"/>
    <d v="2014-05-24T00:00:00"/>
    <x v="1"/>
    <x v="601"/>
    <s v="Patrick Jones"/>
    <x v="1"/>
    <s v="United States"/>
    <s v="Rockford"/>
    <x v="10"/>
    <n v="61107"/>
    <s v="Central"/>
    <s v="OFF-PA-10004733"/>
    <x v="1"/>
    <x v="10"/>
    <x v="1571"/>
    <n v="38.016000000000005"/>
    <n v="6"/>
    <x v="2"/>
    <n v="13.780799999999996"/>
  </r>
  <r>
    <n v="5455"/>
    <x v="2718"/>
    <x v="3"/>
    <x v="1045"/>
    <d v="2014-05-03T00:00:00"/>
    <x v="1"/>
    <x v="204"/>
    <s v="Matt Connell"/>
    <x v="1"/>
    <s v="United States"/>
    <s v="Philadelphia"/>
    <x v="9"/>
    <n v="19143"/>
    <s v="East"/>
    <s v="OFF-ST-10001325"/>
    <x v="1"/>
    <x v="4"/>
    <x v="466"/>
    <n v="8.3840000000000003"/>
    <n v="1"/>
    <x v="2"/>
    <n v="0.73360000000000003"/>
  </r>
  <r>
    <n v="5456"/>
    <x v="2718"/>
    <x v="3"/>
    <x v="1045"/>
    <d v="2014-05-03T00:00:00"/>
    <x v="1"/>
    <x v="204"/>
    <s v="Matt Connell"/>
    <x v="1"/>
    <s v="United States"/>
    <s v="Philadelphia"/>
    <x v="9"/>
    <n v="19143"/>
    <s v="East"/>
    <s v="OFF-AR-10003056"/>
    <x v="1"/>
    <x v="6"/>
    <x v="18"/>
    <n v="6.8480000000000008"/>
    <n v="2"/>
    <x v="2"/>
    <n v="0.77039999999999909"/>
  </r>
  <r>
    <n v="5457"/>
    <x v="2719"/>
    <x v="3"/>
    <x v="614"/>
    <d v="2015-01-03T00:00:00"/>
    <x v="1"/>
    <x v="94"/>
    <s v="Bruce Stewart"/>
    <x v="0"/>
    <s v="United States"/>
    <s v="Edmonds"/>
    <x v="4"/>
    <n v="98026"/>
    <s v="West"/>
    <s v="OFF-FA-10000089"/>
    <x v="1"/>
    <x v="13"/>
    <x v="1723"/>
    <n v="19.600000000000001"/>
    <n v="5"/>
    <x v="0"/>
    <n v="9.6039999999999992"/>
  </r>
  <r>
    <n v="5458"/>
    <x v="2719"/>
    <x v="3"/>
    <x v="614"/>
    <d v="2015-01-03T00:00:00"/>
    <x v="1"/>
    <x v="94"/>
    <s v="Bruce Stewart"/>
    <x v="0"/>
    <s v="United States"/>
    <s v="Edmonds"/>
    <x v="4"/>
    <n v="98026"/>
    <s v="West"/>
    <s v="FUR-FU-10004093"/>
    <x v="0"/>
    <x v="5"/>
    <x v="1159"/>
    <n v="68.459999999999994"/>
    <n v="2"/>
    <x v="0"/>
    <n v="20.537999999999997"/>
  </r>
  <r>
    <n v="5459"/>
    <x v="2720"/>
    <x v="3"/>
    <x v="507"/>
    <d v="2014-09-07T00:00:00"/>
    <x v="0"/>
    <x v="7"/>
    <s v="Pete Kriz"/>
    <x v="0"/>
    <s v="United States"/>
    <s v="San Francisco"/>
    <x v="1"/>
    <n v="94122"/>
    <s v="West"/>
    <s v="OFF-BI-10004022"/>
    <x v="1"/>
    <x v="8"/>
    <x v="748"/>
    <n v="13.343999999999998"/>
    <n v="6"/>
    <x v="2"/>
    <n v="4.3367999999999993"/>
  </r>
  <r>
    <n v="5460"/>
    <x v="2720"/>
    <x v="3"/>
    <x v="507"/>
    <d v="2014-09-07T00:00:00"/>
    <x v="0"/>
    <x v="7"/>
    <s v="Pete Kriz"/>
    <x v="0"/>
    <s v="United States"/>
    <s v="San Francisco"/>
    <x v="1"/>
    <n v="94122"/>
    <s v="West"/>
    <s v="FUR-TA-10001771"/>
    <x v="0"/>
    <x v="3"/>
    <x v="1724"/>
    <n v="1478.2719999999999"/>
    <n v="8"/>
    <x v="2"/>
    <n v="92.392000000000053"/>
  </r>
  <r>
    <n v="5461"/>
    <x v="2721"/>
    <x v="2"/>
    <x v="90"/>
    <d v="2011-03-25T00:00:00"/>
    <x v="1"/>
    <x v="131"/>
    <s v="Thomas Seio"/>
    <x v="1"/>
    <s v="United States"/>
    <s v="Asheville"/>
    <x v="3"/>
    <n v="28806"/>
    <s v="South"/>
    <s v="OFF-ST-10002301"/>
    <x v="1"/>
    <x v="4"/>
    <x v="1490"/>
    <n v="16.272000000000002"/>
    <n v="1"/>
    <x v="2"/>
    <n v="-3.864600000000002"/>
  </r>
  <r>
    <n v="5462"/>
    <x v="2722"/>
    <x v="3"/>
    <x v="394"/>
    <d v="2014-10-05T00:00:00"/>
    <x v="1"/>
    <x v="232"/>
    <s v="Bruce Degenhardt"/>
    <x v="0"/>
    <s v="United States"/>
    <s v="Los Angeles"/>
    <x v="1"/>
    <n v="90032"/>
    <s v="West"/>
    <s v="FUR-FU-10001706"/>
    <x v="0"/>
    <x v="5"/>
    <x v="50"/>
    <n v="9.24"/>
    <n v="3"/>
    <x v="0"/>
    <n v="4.4352"/>
  </r>
  <r>
    <n v="5463"/>
    <x v="2723"/>
    <x v="2"/>
    <x v="1046"/>
    <d v="2011-01-21T00:00:00"/>
    <x v="2"/>
    <x v="358"/>
    <s v="Toby Swindell"/>
    <x v="0"/>
    <s v="United States"/>
    <s v="Scottsdale"/>
    <x v="16"/>
    <n v="85254"/>
    <s v="West"/>
    <s v="OFF-BI-10003676"/>
    <x v="1"/>
    <x v="8"/>
    <x v="816"/>
    <n v="32.340000000000003"/>
    <n v="10"/>
    <x v="6"/>
    <n v="-23.716000000000001"/>
  </r>
  <r>
    <n v="5464"/>
    <x v="2723"/>
    <x v="2"/>
    <x v="1046"/>
    <d v="2011-01-21T00:00:00"/>
    <x v="2"/>
    <x v="358"/>
    <s v="Toby Swindell"/>
    <x v="0"/>
    <s v="United States"/>
    <s v="Scottsdale"/>
    <x v="16"/>
    <n v="85254"/>
    <s v="West"/>
    <s v="OFF-PA-10000659"/>
    <x v="1"/>
    <x v="10"/>
    <x v="1286"/>
    <n v="56.064"/>
    <n v="4"/>
    <x v="2"/>
    <n v="19.622399999999999"/>
  </r>
  <r>
    <n v="5465"/>
    <x v="2723"/>
    <x v="2"/>
    <x v="1046"/>
    <d v="2011-01-21T00:00:00"/>
    <x v="2"/>
    <x v="358"/>
    <s v="Toby Swindell"/>
    <x v="0"/>
    <s v="United States"/>
    <s v="Scottsdale"/>
    <x v="16"/>
    <n v="85254"/>
    <s v="West"/>
    <s v="OFF-EN-10002504"/>
    <x v="1"/>
    <x v="12"/>
    <x v="113"/>
    <n v="108.72"/>
    <n v="5"/>
    <x v="2"/>
    <n v="36.692999999999998"/>
  </r>
  <r>
    <n v="5466"/>
    <x v="2723"/>
    <x v="2"/>
    <x v="1046"/>
    <d v="2011-01-21T00:00:00"/>
    <x v="2"/>
    <x v="358"/>
    <s v="Toby Swindell"/>
    <x v="0"/>
    <s v="United States"/>
    <s v="Scottsdale"/>
    <x v="16"/>
    <n v="85254"/>
    <s v="West"/>
    <s v="FUR-BO-10001972"/>
    <x v="0"/>
    <x v="0"/>
    <x v="362"/>
    <n v="181.47000000000003"/>
    <n v="5"/>
    <x v="6"/>
    <n v="-320.59699999999998"/>
  </r>
  <r>
    <n v="5467"/>
    <x v="2724"/>
    <x v="2"/>
    <x v="1047"/>
    <d v="2011-02-20T00:00:00"/>
    <x v="0"/>
    <x v="461"/>
    <s v="Shui Tom"/>
    <x v="0"/>
    <s v="United States"/>
    <s v="Houston"/>
    <x v="5"/>
    <n v="77095"/>
    <s v="Central"/>
    <s v="OFF-PA-10000466"/>
    <x v="1"/>
    <x v="10"/>
    <x v="933"/>
    <n v="16.176000000000002"/>
    <n v="3"/>
    <x v="2"/>
    <n v="6.0659999999999989"/>
  </r>
  <r>
    <n v="5468"/>
    <x v="2725"/>
    <x v="0"/>
    <x v="632"/>
    <d v="2013-06-15T00:00:00"/>
    <x v="1"/>
    <x v="203"/>
    <s v="Dean Braden"/>
    <x v="0"/>
    <s v="United States"/>
    <s v="San Francisco"/>
    <x v="1"/>
    <n v="94109"/>
    <s v="West"/>
    <s v="FUR-CH-10002774"/>
    <x v="0"/>
    <x v="1"/>
    <x v="23"/>
    <n v="122.352"/>
    <n v="3"/>
    <x v="2"/>
    <n v="13.764599999999994"/>
  </r>
  <r>
    <n v="5469"/>
    <x v="2726"/>
    <x v="2"/>
    <x v="467"/>
    <d v="2011-09-27T00:00:00"/>
    <x v="2"/>
    <x v="580"/>
    <s v="Karen Ferguson"/>
    <x v="2"/>
    <s v="United States"/>
    <s v="San Diego"/>
    <x v="1"/>
    <n v="92105"/>
    <s v="West"/>
    <s v="FUR-CH-10000454"/>
    <x v="0"/>
    <x v="1"/>
    <x v="1"/>
    <n v="585.55200000000002"/>
    <n v="3"/>
    <x v="2"/>
    <n v="73.19399999999996"/>
  </r>
  <r>
    <n v="5470"/>
    <x v="2726"/>
    <x v="2"/>
    <x v="467"/>
    <d v="2011-09-27T00:00:00"/>
    <x v="2"/>
    <x v="580"/>
    <s v="Karen Ferguson"/>
    <x v="2"/>
    <s v="United States"/>
    <s v="San Diego"/>
    <x v="1"/>
    <n v="92105"/>
    <s v="West"/>
    <s v="OFF-PA-10004888"/>
    <x v="1"/>
    <x v="10"/>
    <x v="959"/>
    <n v="19.440000000000001"/>
    <n v="3"/>
    <x v="0"/>
    <n v="9.3312000000000008"/>
  </r>
  <r>
    <n v="5471"/>
    <x v="2727"/>
    <x v="0"/>
    <x v="198"/>
    <d v="2013-06-05T00:00:00"/>
    <x v="1"/>
    <x v="594"/>
    <s v="Justin MacKendrick"/>
    <x v="0"/>
    <s v="United States"/>
    <s v="Hamilton"/>
    <x v="24"/>
    <n v="45011"/>
    <s v="East"/>
    <s v="OFF-AP-10003842"/>
    <x v="1"/>
    <x v="9"/>
    <x v="1247"/>
    <n v="123.92000000000002"/>
    <n v="5"/>
    <x v="2"/>
    <n v="9.2939999999999969"/>
  </r>
  <r>
    <n v="5472"/>
    <x v="2728"/>
    <x v="3"/>
    <x v="484"/>
    <d v="2014-12-24T00:00:00"/>
    <x v="1"/>
    <x v="700"/>
    <s v="Tony Sayre"/>
    <x v="0"/>
    <s v="United States"/>
    <s v="Parker"/>
    <x v="22"/>
    <n v="80134"/>
    <s v="West"/>
    <s v="FUR-FU-10000320"/>
    <x v="0"/>
    <x v="5"/>
    <x v="1512"/>
    <n v="13.360000000000001"/>
    <n v="5"/>
    <x v="2"/>
    <n v="4.0080000000000009"/>
  </r>
  <r>
    <n v="5473"/>
    <x v="2728"/>
    <x v="3"/>
    <x v="484"/>
    <d v="2014-12-24T00:00:00"/>
    <x v="1"/>
    <x v="700"/>
    <s v="Tony Sayre"/>
    <x v="0"/>
    <s v="United States"/>
    <s v="Parker"/>
    <x v="22"/>
    <n v="80134"/>
    <s v="West"/>
    <s v="OFF-ST-10002554"/>
    <x v="1"/>
    <x v="4"/>
    <x v="1144"/>
    <n v="78.256"/>
    <n v="2"/>
    <x v="2"/>
    <n v="-17.607599999999998"/>
  </r>
  <r>
    <n v="5474"/>
    <x v="2728"/>
    <x v="3"/>
    <x v="484"/>
    <d v="2014-12-24T00:00:00"/>
    <x v="1"/>
    <x v="700"/>
    <s v="Tony Sayre"/>
    <x v="0"/>
    <s v="United States"/>
    <s v="Parker"/>
    <x v="22"/>
    <n v="80134"/>
    <s v="West"/>
    <s v="FUR-BO-10000468"/>
    <x v="0"/>
    <x v="0"/>
    <x v="1171"/>
    <n v="102.01800000000001"/>
    <n v="7"/>
    <x v="6"/>
    <n v="-183.6323999999999"/>
  </r>
  <r>
    <n v="5475"/>
    <x v="2729"/>
    <x v="3"/>
    <x v="377"/>
    <d v="2014-12-27T00:00:00"/>
    <x v="3"/>
    <x v="289"/>
    <s v="Yoseph Carroll"/>
    <x v="1"/>
    <s v="United States"/>
    <s v="Fremont"/>
    <x v="8"/>
    <n v="68025"/>
    <s v="Central"/>
    <s v="OFF-ST-10004459"/>
    <x v="1"/>
    <x v="4"/>
    <x v="454"/>
    <n v="750.68"/>
    <n v="2"/>
    <x v="0"/>
    <n v="37.533999999999992"/>
  </r>
  <r>
    <n v="5476"/>
    <x v="2730"/>
    <x v="3"/>
    <x v="140"/>
    <d v="2014-06-19T00:00:00"/>
    <x v="2"/>
    <x v="656"/>
    <s v="Dean percer"/>
    <x v="2"/>
    <s v="United States"/>
    <s v="Maple Grove"/>
    <x v="11"/>
    <n v="55369"/>
    <s v="Central"/>
    <s v="OFF-LA-10002312"/>
    <x v="1"/>
    <x v="2"/>
    <x v="574"/>
    <n v="44.400000000000006"/>
    <n v="3"/>
    <x v="0"/>
    <n v="22.200000000000003"/>
  </r>
  <r>
    <n v="5477"/>
    <x v="2730"/>
    <x v="3"/>
    <x v="140"/>
    <d v="2014-06-19T00:00:00"/>
    <x v="2"/>
    <x v="656"/>
    <s v="Dean percer"/>
    <x v="2"/>
    <s v="United States"/>
    <s v="Maple Grove"/>
    <x v="11"/>
    <n v="55369"/>
    <s v="Central"/>
    <s v="OFF-ST-10001291"/>
    <x v="1"/>
    <x v="4"/>
    <x v="1017"/>
    <n v="84.55"/>
    <n v="5"/>
    <x v="0"/>
    <n v="22.828499999999998"/>
  </r>
  <r>
    <n v="5478"/>
    <x v="2730"/>
    <x v="3"/>
    <x v="140"/>
    <d v="2014-06-19T00:00:00"/>
    <x v="2"/>
    <x v="656"/>
    <s v="Dean percer"/>
    <x v="2"/>
    <s v="United States"/>
    <s v="Maple Grove"/>
    <x v="11"/>
    <n v="55369"/>
    <s v="Central"/>
    <s v="OFF-PA-10003022"/>
    <x v="1"/>
    <x v="10"/>
    <x v="1644"/>
    <n v="17.940000000000001"/>
    <n v="3"/>
    <x v="0"/>
    <n v="8.7906000000000013"/>
  </r>
  <r>
    <n v="5479"/>
    <x v="2731"/>
    <x v="0"/>
    <x v="73"/>
    <d v="2013-11-25T00:00:00"/>
    <x v="1"/>
    <x v="81"/>
    <s v="Shirley Jackson"/>
    <x v="0"/>
    <s v="United States"/>
    <s v="Newark"/>
    <x v="13"/>
    <n v="19711"/>
    <s v="East"/>
    <s v="OFF-BI-10002133"/>
    <x v="1"/>
    <x v="8"/>
    <x v="1138"/>
    <n v="128.39999999999998"/>
    <n v="3"/>
    <x v="0"/>
    <n v="62.915999999999997"/>
  </r>
  <r>
    <n v="5480"/>
    <x v="2732"/>
    <x v="2"/>
    <x v="691"/>
    <d v="2011-04-04T00:00:00"/>
    <x v="1"/>
    <x v="208"/>
    <s v="Karen Bern"/>
    <x v="1"/>
    <s v="United States"/>
    <s v="Miami"/>
    <x v="2"/>
    <n v="33180"/>
    <s v="South"/>
    <s v="OFF-BI-10001097"/>
    <x v="1"/>
    <x v="8"/>
    <x v="789"/>
    <n v="1.8690000000000004"/>
    <n v="1"/>
    <x v="6"/>
    <n v="-1.3082999999999996"/>
  </r>
  <r>
    <n v="5481"/>
    <x v="2733"/>
    <x v="3"/>
    <x v="1048"/>
    <d v="2014-10-15T00:00:00"/>
    <x v="1"/>
    <x v="294"/>
    <s v="Chris Selesnick"/>
    <x v="1"/>
    <s v="United States"/>
    <s v="San Diego"/>
    <x v="1"/>
    <n v="92105"/>
    <s v="West"/>
    <s v="TEC-PH-10001336"/>
    <x v="2"/>
    <x v="7"/>
    <x v="941"/>
    <n v="103.19200000000001"/>
    <n v="1"/>
    <x v="2"/>
    <n v="11.609099999999998"/>
  </r>
  <r>
    <n v="5482"/>
    <x v="2733"/>
    <x v="3"/>
    <x v="1048"/>
    <d v="2014-10-15T00:00:00"/>
    <x v="1"/>
    <x v="294"/>
    <s v="Chris Selesnick"/>
    <x v="1"/>
    <s v="United States"/>
    <s v="San Diego"/>
    <x v="1"/>
    <n v="92105"/>
    <s v="West"/>
    <s v="TEC-AC-10002305"/>
    <x v="2"/>
    <x v="11"/>
    <x v="1521"/>
    <n v="36"/>
    <n v="2"/>
    <x v="0"/>
    <n v="6.4799999999999969"/>
  </r>
  <r>
    <n v="5483"/>
    <x v="2733"/>
    <x v="3"/>
    <x v="1048"/>
    <d v="2014-10-15T00:00:00"/>
    <x v="1"/>
    <x v="294"/>
    <s v="Chris Selesnick"/>
    <x v="1"/>
    <s v="United States"/>
    <s v="San Diego"/>
    <x v="1"/>
    <n v="92105"/>
    <s v="West"/>
    <s v="TEC-AC-10003610"/>
    <x v="2"/>
    <x v="11"/>
    <x v="598"/>
    <n v="239.96"/>
    <n v="4"/>
    <x v="0"/>
    <n v="115.1808"/>
  </r>
  <r>
    <n v="5484"/>
    <x v="2733"/>
    <x v="3"/>
    <x v="1048"/>
    <d v="2014-10-15T00:00:00"/>
    <x v="1"/>
    <x v="294"/>
    <s v="Chris Selesnick"/>
    <x v="1"/>
    <s v="United States"/>
    <s v="San Diego"/>
    <x v="1"/>
    <n v="92105"/>
    <s v="West"/>
    <s v="OFF-ST-10002301"/>
    <x v="1"/>
    <x v="4"/>
    <x v="1490"/>
    <n v="40.68"/>
    <n v="2"/>
    <x v="0"/>
    <n v="0.40679999999999694"/>
  </r>
  <r>
    <n v="5485"/>
    <x v="2734"/>
    <x v="3"/>
    <x v="289"/>
    <d v="2014-02-05T00:00:00"/>
    <x v="1"/>
    <x v="12"/>
    <s v="Emily Burns"/>
    <x v="0"/>
    <s v="United States"/>
    <s v="Miami"/>
    <x v="2"/>
    <n v="33142"/>
    <s v="South"/>
    <s v="FUR-CH-10002044"/>
    <x v="0"/>
    <x v="1"/>
    <x v="1725"/>
    <n v="419.13599999999997"/>
    <n v="4"/>
    <x v="2"/>
    <n v="-68.1096"/>
  </r>
  <r>
    <n v="5486"/>
    <x v="2735"/>
    <x v="2"/>
    <x v="432"/>
    <d v="2011-12-17T00:00:00"/>
    <x v="1"/>
    <x v="171"/>
    <s v="Philip Brown"/>
    <x v="0"/>
    <s v="United States"/>
    <s v="Miami"/>
    <x v="2"/>
    <n v="33178"/>
    <s v="South"/>
    <s v="OFF-EN-10001099"/>
    <x v="1"/>
    <x v="12"/>
    <x v="33"/>
    <n v="23.472000000000001"/>
    <n v="3"/>
    <x v="2"/>
    <n v="7.6283999999999974"/>
  </r>
  <r>
    <n v="5487"/>
    <x v="2736"/>
    <x v="1"/>
    <x v="1040"/>
    <d v="2012-10-29T00:00:00"/>
    <x v="1"/>
    <x v="192"/>
    <s v="Michelle Tran"/>
    <x v="2"/>
    <s v="United States"/>
    <s v="San Antonio"/>
    <x v="5"/>
    <n v="78207"/>
    <s v="Central"/>
    <s v="OFF-BI-10004140"/>
    <x v="1"/>
    <x v="8"/>
    <x v="304"/>
    <n v="3.5919999999999992"/>
    <n v="4"/>
    <x v="3"/>
    <n v="-6.2860000000000031"/>
  </r>
  <r>
    <n v="5488"/>
    <x v="2737"/>
    <x v="3"/>
    <x v="719"/>
    <d v="2014-04-05T00:00:00"/>
    <x v="0"/>
    <x v="292"/>
    <s v="Barry Französisch"/>
    <x v="1"/>
    <s v="United States"/>
    <s v="Jacksonville"/>
    <x v="2"/>
    <n v="32216"/>
    <s v="South"/>
    <s v="TEC-PH-10004897"/>
    <x v="2"/>
    <x v="7"/>
    <x v="1115"/>
    <n v="23.976000000000003"/>
    <n v="3"/>
    <x v="2"/>
    <n v="-5.694300000000001"/>
  </r>
  <r>
    <n v="5489"/>
    <x v="2737"/>
    <x v="3"/>
    <x v="719"/>
    <d v="2014-04-05T00:00:00"/>
    <x v="0"/>
    <x v="292"/>
    <s v="Barry Französisch"/>
    <x v="1"/>
    <s v="United States"/>
    <s v="Jacksonville"/>
    <x v="2"/>
    <n v="32216"/>
    <s v="South"/>
    <s v="OFF-LA-10000262"/>
    <x v="1"/>
    <x v="2"/>
    <x v="932"/>
    <n v="6.2640000000000002"/>
    <n v="3"/>
    <x v="2"/>
    <n v="2.0358000000000001"/>
  </r>
  <r>
    <n v="5490"/>
    <x v="2737"/>
    <x v="3"/>
    <x v="719"/>
    <d v="2014-04-05T00:00:00"/>
    <x v="0"/>
    <x v="292"/>
    <s v="Barry Französisch"/>
    <x v="1"/>
    <s v="United States"/>
    <s v="Jacksonville"/>
    <x v="2"/>
    <n v="32216"/>
    <s v="South"/>
    <s v="OFF-AP-10002222"/>
    <x v="1"/>
    <x v="9"/>
    <x v="33"/>
    <n v="20.808"/>
    <n v="3"/>
    <x v="2"/>
    <n v="1.8207000000000013"/>
  </r>
  <r>
    <n v="5491"/>
    <x v="2737"/>
    <x v="3"/>
    <x v="719"/>
    <d v="2014-04-05T00:00:00"/>
    <x v="0"/>
    <x v="292"/>
    <s v="Barry Französisch"/>
    <x v="1"/>
    <s v="United States"/>
    <s v="Jacksonville"/>
    <x v="2"/>
    <n v="32216"/>
    <s v="South"/>
    <s v="FUR-CH-10003774"/>
    <x v="0"/>
    <x v="1"/>
    <x v="1185"/>
    <n v="218.35200000000003"/>
    <n v="3"/>
    <x v="2"/>
    <n v="-19.105800000000016"/>
  </r>
  <r>
    <n v="5492"/>
    <x v="2738"/>
    <x v="3"/>
    <x v="795"/>
    <d v="2014-01-28T00:00:00"/>
    <x v="2"/>
    <x v="0"/>
    <s v="Claire Gute"/>
    <x v="0"/>
    <s v="United States"/>
    <s v="Houston"/>
    <x v="5"/>
    <n v="77070"/>
    <s v="Central"/>
    <s v="OFF-ST-10000615"/>
    <x v="1"/>
    <x v="4"/>
    <x v="75"/>
    <n v="18.16"/>
    <n v="2"/>
    <x v="2"/>
    <n v="1.8160000000000016"/>
  </r>
  <r>
    <n v="5493"/>
    <x v="2739"/>
    <x v="2"/>
    <x v="683"/>
    <d v="2011-11-28T00:00:00"/>
    <x v="3"/>
    <x v="723"/>
    <s v="Duane Huffman"/>
    <x v="2"/>
    <s v="United States"/>
    <s v="San Francisco"/>
    <x v="1"/>
    <n v="94122"/>
    <s v="West"/>
    <s v="OFF-SU-10001225"/>
    <x v="1"/>
    <x v="14"/>
    <x v="33"/>
    <n v="7.36"/>
    <n v="2"/>
    <x v="0"/>
    <n v="0.14719999999999978"/>
  </r>
  <r>
    <n v="5494"/>
    <x v="2739"/>
    <x v="2"/>
    <x v="683"/>
    <d v="2011-11-28T00:00:00"/>
    <x v="3"/>
    <x v="723"/>
    <s v="Duane Huffman"/>
    <x v="2"/>
    <s v="United States"/>
    <s v="San Francisco"/>
    <x v="1"/>
    <n v="94122"/>
    <s v="West"/>
    <s v="OFF-LA-10002043"/>
    <x v="1"/>
    <x v="2"/>
    <x v="252"/>
    <n v="41.4"/>
    <n v="4"/>
    <x v="0"/>
    <n v="19.872"/>
  </r>
  <r>
    <n v="5495"/>
    <x v="2739"/>
    <x v="2"/>
    <x v="683"/>
    <d v="2011-11-28T00:00:00"/>
    <x v="3"/>
    <x v="723"/>
    <s v="Duane Huffman"/>
    <x v="2"/>
    <s v="United States"/>
    <s v="San Francisco"/>
    <x v="1"/>
    <n v="94122"/>
    <s v="West"/>
    <s v="FUR-BO-10000330"/>
    <x v="0"/>
    <x v="0"/>
    <x v="1098"/>
    <n v="411.33199999999999"/>
    <n v="4"/>
    <x v="11"/>
    <n v="-4.8391999999999769"/>
  </r>
  <r>
    <n v="5496"/>
    <x v="2740"/>
    <x v="1"/>
    <x v="406"/>
    <d v="2012-09-08T00:00:00"/>
    <x v="1"/>
    <x v="464"/>
    <s v="Shaun Chance"/>
    <x v="1"/>
    <s v="United States"/>
    <s v="Philadelphia"/>
    <x v="9"/>
    <n v="19140"/>
    <s v="East"/>
    <s v="OFF-BI-10001249"/>
    <x v="1"/>
    <x v="8"/>
    <x v="1182"/>
    <n v="7.6560000000000006"/>
    <n v="4"/>
    <x v="6"/>
    <n v="-6.1247999999999987"/>
  </r>
  <r>
    <n v="5497"/>
    <x v="2741"/>
    <x v="3"/>
    <x v="492"/>
    <d v="2014-06-17T00:00:00"/>
    <x v="1"/>
    <x v="643"/>
    <s v="Hunter Glantz"/>
    <x v="0"/>
    <s v="United States"/>
    <s v="Marion"/>
    <x v="24"/>
    <n v="43302"/>
    <s v="East"/>
    <s v="TEC-AC-10004469"/>
    <x v="2"/>
    <x v="11"/>
    <x v="238"/>
    <n v="63.920000000000009"/>
    <n v="2"/>
    <x v="2"/>
    <n v="19.176000000000002"/>
  </r>
  <r>
    <n v="5498"/>
    <x v="2742"/>
    <x v="3"/>
    <x v="663"/>
    <d v="2014-07-19T00:00:00"/>
    <x v="0"/>
    <x v="514"/>
    <s v="Michelle Moray"/>
    <x v="0"/>
    <s v="United States"/>
    <s v="New York City"/>
    <x v="15"/>
    <n v="10024"/>
    <s v="East"/>
    <s v="OFF-AR-10001177"/>
    <x v="1"/>
    <x v="6"/>
    <x v="1215"/>
    <n v="6.56"/>
    <n v="2"/>
    <x v="0"/>
    <n v="1.9023999999999992"/>
  </r>
  <r>
    <n v="5499"/>
    <x v="2742"/>
    <x v="3"/>
    <x v="663"/>
    <d v="2014-07-19T00:00:00"/>
    <x v="0"/>
    <x v="514"/>
    <s v="Michelle Moray"/>
    <x v="0"/>
    <s v="United States"/>
    <s v="New York City"/>
    <x v="15"/>
    <n v="10024"/>
    <s v="East"/>
    <s v="OFF-LA-10000634"/>
    <x v="1"/>
    <x v="2"/>
    <x v="283"/>
    <n v="7.83"/>
    <n v="3"/>
    <x v="0"/>
    <n v="3.6017999999999999"/>
  </r>
  <r>
    <n v="5500"/>
    <x v="2742"/>
    <x v="3"/>
    <x v="663"/>
    <d v="2014-07-19T00:00:00"/>
    <x v="0"/>
    <x v="514"/>
    <s v="Michelle Moray"/>
    <x v="0"/>
    <s v="United States"/>
    <s v="New York City"/>
    <x v="15"/>
    <n v="10024"/>
    <s v="East"/>
    <s v="TEC-AC-10004708"/>
    <x v="2"/>
    <x v="11"/>
    <x v="337"/>
    <n v="41.9"/>
    <n v="2"/>
    <x v="0"/>
    <n v="8.7989999999999995"/>
  </r>
  <r>
    <n v="5501"/>
    <x v="2742"/>
    <x v="3"/>
    <x v="663"/>
    <d v="2014-07-19T00:00:00"/>
    <x v="0"/>
    <x v="514"/>
    <s v="Michelle Moray"/>
    <x v="0"/>
    <s v="United States"/>
    <s v="New York City"/>
    <x v="15"/>
    <n v="10024"/>
    <s v="East"/>
    <s v="FUR-CH-10002084"/>
    <x v="0"/>
    <x v="1"/>
    <x v="1240"/>
    <n v="664.14599999999996"/>
    <n v="6"/>
    <x v="9"/>
    <n v="88.552800000000005"/>
  </r>
  <r>
    <n v="5502"/>
    <x v="2742"/>
    <x v="3"/>
    <x v="663"/>
    <d v="2014-07-19T00:00:00"/>
    <x v="0"/>
    <x v="514"/>
    <s v="Michelle Moray"/>
    <x v="0"/>
    <s v="United States"/>
    <s v="New York City"/>
    <x v="15"/>
    <n v="10024"/>
    <s v="East"/>
    <s v="OFF-PA-10004519"/>
    <x v="1"/>
    <x v="10"/>
    <x v="1036"/>
    <n v="8.9600000000000009"/>
    <n v="2"/>
    <x v="0"/>
    <n v="4.3904000000000005"/>
  </r>
  <r>
    <n v="5503"/>
    <x v="2743"/>
    <x v="3"/>
    <x v="808"/>
    <d v="2014-11-07T00:00:00"/>
    <x v="1"/>
    <x v="764"/>
    <s v="Thea Hudgings"/>
    <x v="1"/>
    <s v="United States"/>
    <s v="Philadelphia"/>
    <x v="9"/>
    <n v="19140"/>
    <s v="East"/>
    <s v="FUR-FU-10001847"/>
    <x v="0"/>
    <x v="5"/>
    <x v="1355"/>
    <n v="3.3119999999999998"/>
    <n v="1"/>
    <x v="2"/>
    <n v="0.66239999999999977"/>
  </r>
  <r>
    <n v="5504"/>
    <x v="2743"/>
    <x v="3"/>
    <x v="808"/>
    <d v="2014-11-07T00:00:00"/>
    <x v="1"/>
    <x v="764"/>
    <s v="Thea Hudgings"/>
    <x v="1"/>
    <s v="United States"/>
    <s v="Philadelphia"/>
    <x v="9"/>
    <n v="19140"/>
    <s v="East"/>
    <s v="OFF-AP-10001962"/>
    <x v="1"/>
    <x v="9"/>
    <x v="1594"/>
    <n v="20.136000000000003"/>
    <n v="3"/>
    <x v="2"/>
    <n v="1.2584999999999997"/>
  </r>
  <r>
    <n v="5505"/>
    <x v="2743"/>
    <x v="3"/>
    <x v="808"/>
    <d v="2014-11-07T00:00:00"/>
    <x v="1"/>
    <x v="764"/>
    <s v="Thea Hudgings"/>
    <x v="1"/>
    <s v="United States"/>
    <s v="Philadelphia"/>
    <x v="9"/>
    <n v="19140"/>
    <s v="East"/>
    <s v="OFF-EN-10003845"/>
    <x v="1"/>
    <x v="12"/>
    <x v="431"/>
    <n v="8.8559999999999999"/>
    <n v="3"/>
    <x v="2"/>
    <n v="2.8781999999999992"/>
  </r>
  <r>
    <n v="5506"/>
    <x v="2743"/>
    <x v="3"/>
    <x v="808"/>
    <d v="2014-11-07T00:00:00"/>
    <x v="1"/>
    <x v="764"/>
    <s v="Thea Hudgings"/>
    <x v="1"/>
    <s v="United States"/>
    <s v="Philadelphia"/>
    <x v="9"/>
    <n v="19140"/>
    <s v="East"/>
    <s v="TEC-PH-10001817"/>
    <x v="2"/>
    <x v="7"/>
    <x v="1097"/>
    <n v="859.19999999999993"/>
    <n v="4"/>
    <x v="10"/>
    <n v="-186.15999999999997"/>
  </r>
  <r>
    <n v="5507"/>
    <x v="2744"/>
    <x v="0"/>
    <x v="750"/>
    <d v="2013-10-09T00:00:00"/>
    <x v="3"/>
    <x v="32"/>
    <s v="Joel Eaton"/>
    <x v="0"/>
    <s v="United States"/>
    <s v="Los Angeles"/>
    <x v="1"/>
    <n v="90036"/>
    <s v="West"/>
    <s v="OFF-PA-10000167"/>
    <x v="1"/>
    <x v="10"/>
    <x v="1071"/>
    <n v="61.96"/>
    <n v="2"/>
    <x v="0"/>
    <n v="27.881999999999998"/>
  </r>
  <r>
    <n v="5508"/>
    <x v="2745"/>
    <x v="0"/>
    <x v="143"/>
    <d v="2013-04-15T00:00:00"/>
    <x v="1"/>
    <x v="310"/>
    <s v="Patrick Gardner"/>
    <x v="0"/>
    <s v="United States"/>
    <s v="Smyrna"/>
    <x v="32"/>
    <n v="30080"/>
    <s v="South"/>
    <s v="OFF-EN-10002973"/>
    <x v="1"/>
    <x v="12"/>
    <x v="1319"/>
    <n v="17.920000000000002"/>
    <n v="4"/>
    <x v="0"/>
    <n v="8.6016000000000012"/>
  </r>
  <r>
    <n v="5509"/>
    <x v="2746"/>
    <x v="1"/>
    <x v="1049"/>
    <d v="2012-10-12T00:00:00"/>
    <x v="1"/>
    <x v="93"/>
    <s v="Maria Bertelson"/>
    <x v="0"/>
    <s v="United States"/>
    <s v="San Francisco"/>
    <x v="1"/>
    <n v="94122"/>
    <s v="West"/>
    <s v="FUR-FU-10001588"/>
    <x v="0"/>
    <x v="5"/>
    <x v="284"/>
    <n v="145.9"/>
    <n v="5"/>
    <x v="0"/>
    <n v="62.736999999999995"/>
  </r>
  <r>
    <n v="5510"/>
    <x v="2747"/>
    <x v="3"/>
    <x v="356"/>
    <d v="2014-05-21T00:00:00"/>
    <x v="1"/>
    <x v="557"/>
    <s v="Joy Daniels"/>
    <x v="0"/>
    <s v="United States"/>
    <s v="Chicago"/>
    <x v="10"/>
    <n v="60653"/>
    <s v="Central"/>
    <s v="OFF-PA-10001736"/>
    <x v="1"/>
    <x v="10"/>
    <x v="129"/>
    <n v="56.704000000000001"/>
    <n v="2"/>
    <x v="2"/>
    <n v="19.137599999999992"/>
  </r>
  <r>
    <n v="5511"/>
    <x v="2747"/>
    <x v="3"/>
    <x v="356"/>
    <d v="2014-05-21T00:00:00"/>
    <x v="1"/>
    <x v="557"/>
    <s v="Joy Daniels"/>
    <x v="0"/>
    <s v="United States"/>
    <s v="Chicago"/>
    <x v="10"/>
    <n v="60653"/>
    <s v="Central"/>
    <s v="TEC-PH-10002185"/>
    <x v="2"/>
    <x v="7"/>
    <x v="1072"/>
    <n v="11.120000000000001"/>
    <n v="2"/>
    <x v="2"/>
    <n v="3.4749999999999996"/>
  </r>
  <r>
    <n v="5512"/>
    <x v="2748"/>
    <x v="2"/>
    <x v="1050"/>
    <d v="2011-03-02T00:00:00"/>
    <x v="1"/>
    <x v="371"/>
    <s v="Jennifer Halladay"/>
    <x v="0"/>
    <s v="United States"/>
    <s v="Medford"/>
    <x v="21"/>
    <n v="97504"/>
    <s v="West"/>
    <s v="OFF-PA-10000174"/>
    <x v="1"/>
    <x v="10"/>
    <x v="1515"/>
    <n v="32.896000000000001"/>
    <n v="4"/>
    <x v="2"/>
    <n v="11.102399999999996"/>
  </r>
  <r>
    <n v="5513"/>
    <x v="2748"/>
    <x v="2"/>
    <x v="1050"/>
    <d v="2011-03-02T00:00:00"/>
    <x v="1"/>
    <x v="371"/>
    <s v="Jennifer Halladay"/>
    <x v="0"/>
    <s v="United States"/>
    <s v="Medford"/>
    <x v="21"/>
    <n v="97504"/>
    <s v="West"/>
    <s v="OFF-PA-10000069"/>
    <x v="1"/>
    <x v="10"/>
    <x v="1569"/>
    <n v="22.776000000000003"/>
    <n v="3"/>
    <x v="2"/>
    <n v="7.6868999999999996"/>
  </r>
  <r>
    <n v="5514"/>
    <x v="2749"/>
    <x v="1"/>
    <x v="1051"/>
    <d v="2012-06-01T00:00:00"/>
    <x v="2"/>
    <x v="633"/>
    <s v="Edward Nazzal"/>
    <x v="0"/>
    <s v="United States"/>
    <s v="New York City"/>
    <x v="15"/>
    <n v="10009"/>
    <s v="East"/>
    <s v="TEC-PH-10001795"/>
    <x v="2"/>
    <x v="7"/>
    <x v="1726"/>
    <n v="239.96999999999997"/>
    <n v="3"/>
    <x v="0"/>
    <n v="2.3996999999999815"/>
  </r>
  <r>
    <n v="5515"/>
    <x v="2749"/>
    <x v="1"/>
    <x v="1051"/>
    <d v="2012-06-01T00:00:00"/>
    <x v="2"/>
    <x v="633"/>
    <s v="Edward Nazzal"/>
    <x v="0"/>
    <s v="United States"/>
    <s v="New York City"/>
    <x v="15"/>
    <n v="10009"/>
    <s v="East"/>
    <s v="OFF-AP-10004540"/>
    <x v="1"/>
    <x v="9"/>
    <x v="1294"/>
    <n v="160.32"/>
    <n v="2"/>
    <x v="0"/>
    <n v="44.889600000000002"/>
  </r>
  <r>
    <n v="5516"/>
    <x v="2749"/>
    <x v="1"/>
    <x v="1051"/>
    <d v="2012-06-01T00:00:00"/>
    <x v="2"/>
    <x v="633"/>
    <s v="Edward Nazzal"/>
    <x v="0"/>
    <s v="United States"/>
    <s v="New York City"/>
    <x v="15"/>
    <n v="10009"/>
    <s v="East"/>
    <s v="TEC-PH-10001527"/>
    <x v="2"/>
    <x v="7"/>
    <x v="1276"/>
    <n v="128.85000000000002"/>
    <n v="3"/>
    <x v="0"/>
    <n v="3.8654999999999973"/>
  </r>
  <r>
    <n v="5517"/>
    <x v="2750"/>
    <x v="0"/>
    <x v="741"/>
    <d v="2013-11-22T00:00:00"/>
    <x v="0"/>
    <x v="346"/>
    <s v="Karen Carlisle"/>
    <x v="1"/>
    <s v="United States"/>
    <s v="Huntsville"/>
    <x v="19"/>
    <n v="35810"/>
    <s v="South"/>
    <s v="TEC-AC-10003870"/>
    <x v="2"/>
    <x v="11"/>
    <x v="1718"/>
    <n v="1319.96"/>
    <n v="4"/>
    <x v="0"/>
    <n v="527.98400000000004"/>
  </r>
  <r>
    <n v="5518"/>
    <x v="2751"/>
    <x v="3"/>
    <x v="769"/>
    <d v="2014-12-10T00:00:00"/>
    <x v="1"/>
    <x v="99"/>
    <s v="Michael Stewart"/>
    <x v="1"/>
    <s v="United States"/>
    <s v="Philadelphia"/>
    <x v="9"/>
    <n v="19134"/>
    <s v="East"/>
    <s v="FUR-CH-10004540"/>
    <x v="0"/>
    <x v="1"/>
    <x v="862"/>
    <n v="239.95999999999998"/>
    <n v="10"/>
    <x v="4"/>
    <n v="-10.283999999999992"/>
  </r>
  <r>
    <n v="5519"/>
    <x v="2751"/>
    <x v="3"/>
    <x v="769"/>
    <d v="2014-12-10T00:00:00"/>
    <x v="1"/>
    <x v="99"/>
    <s v="Michael Stewart"/>
    <x v="1"/>
    <s v="United States"/>
    <s v="Philadelphia"/>
    <x v="9"/>
    <n v="19134"/>
    <s v="East"/>
    <s v="FUR-FU-10004093"/>
    <x v="0"/>
    <x v="5"/>
    <x v="1159"/>
    <n v="54.768000000000001"/>
    <n v="2"/>
    <x v="2"/>
    <n v="6.8459999999999965"/>
  </r>
  <r>
    <n v="5520"/>
    <x v="2751"/>
    <x v="3"/>
    <x v="769"/>
    <d v="2014-12-10T00:00:00"/>
    <x v="1"/>
    <x v="99"/>
    <s v="Michael Stewart"/>
    <x v="1"/>
    <s v="United States"/>
    <s v="Philadelphia"/>
    <x v="9"/>
    <n v="19134"/>
    <s v="East"/>
    <s v="OFF-AR-10000716"/>
    <x v="1"/>
    <x v="6"/>
    <x v="786"/>
    <n v="13.392000000000001"/>
    <n v="3"/>
    <x v="2"/>
    <n v="3.1806000000000005"/>
  </r>
  <r>
    <n v="5521"/>
    <x v="2751"/>
    <x v="3"/>
    <x v="769"/>
    <d v="2014-12-10T00:00:00"/>
    <x v="1"/>
    <x v="99"/>
    <s v="Michael Stewart"/>
    <x v="1"/>
    <s v="United States"/>
    <s v="Philadelphia"/>
    <x v="9"/>
    <n v="19134"/>
    <s v="East"/>
    <s v="OFF-PA-10002709"/>
    <x v="1"/>
    <x v="10"/>
    <x v="1658"/>
    <n v="23.92"/>
    <n v="5"/>
    <x v="2"/>
    <n v="8.6709999999999994"/>
  </r>
  <r>
    <n v="5522"/>
    <x v="2751"/>
    <x v="3"/>
    <x v="769"/>
    <d v="2014-12-10T00:00:00"/>
    <x v="1"/>
    <x v="99"/>
    <s v="Michael Stewart"/>
    <x v="1"/>
    <s v="United States"/>
    <s v="Philadelphia"/>
    <x v="9"/>
    <n v="19134"/>
    <s v="East"/>
    <s v="TEC-AC-10000580"/>
    <x v="2"/>
    <x v="11"/>
    <x v="897"/>
    <n v="255.96799999999999"/>
    <n v="4"/>
    <x v="2"/>
    <n v="-28.796399999999984"/>
  </r>
  <r>
    <n v="5523"/>
    <x v="2752"/>
    <x v="0"/>
    <x v="410"/>
    <d v="2013-06-08T00:00:00"/>
    <x v="2"/>
    <x v="237"/>
    <s v="Chloris Kastensmidt"/>
    <x v="0"/>
    <s v="United States"/>
    <s v="Santa Clara"/>
    <x v="1"/>
    <n v="95051"/>
    <s v="West"/>
    <s v="OFF-BI-10000829"/>
    <x v="1"/>
    <x v="8"/>
    <x v="304"/>
    <n v="21.552000000000003"/>
    <n v="6"/>
    <x v="2"/>
    <n v="7.0043999999999977"/>
  </r>
  <r>
    <n v="5524"/>
    <x v="2752"/>
    <x v="0"/>
    <x v="410"/>
    <d v="2013-06-08T00:00:00"/>
    <x v="2"/>
    <x v="237"/>
    <s v="Chloris Kastensmidt"/>
    <x v="0"/>
    <s v="United States"/>
    <s v="Santa Clara"/>
    <x v="1"/>
    <n v="95051"/>
    <s v="West"/>
    <s v="OFF-AP-10004859"/>
    <x v="1"/>
    <x v="9"/>
    <x v="921"/>
    <n v="58.24"/>
    <n v="4"/>
    <x v="0"/>
    <n v="15.724800000000002"/>
  </r>
  <r>
    <n v="5525"/>
    <x v="2753"/>
    <x v="0"/>
    <x v="107"/>
    <d v="2013-12-13T00:00:00"/>
    <x v="2"/>
    <x v="319"/>
    <s v="Sanjit Jacobs"/>
    <x v="2"/>
    <s v="United States"/>
    <s v="Long Beach"/>
    <x v="1"/>
    <n v="90805"/>
    <s v="West"/>
    <s v="OFF-PA-10000575"/>
    <x v="1"/>
    <x v="10"/>
    <x v="1050"/>
    <n v="80.28"/>
    <n v="12"/>
    <x v="0"/>
    <n v="36.928799999999995"/>
  </r>
  <r>
    <n v="5526"/>
    <x v="2754"/>
    <x v="3"/>
    <x v="504"/>
    <d v="2014-05-06T00:00:00"/>
    <x v="1"/>
    <x v="105"/>
    <s v="Erin Ashbrook"/>
    <x v="1"/>
    <s v="United States"/>
    <s v="Los Angeles"/>
    <x v="1"/>
    <n v="90008"/>
    <s v="West"/>
    <s v="OFF-AR-10002804"/>
    <x v="1"/>
    <x v="6"/>
    <x v="279"/>
    <n v="9.7799999999999994"/>
    <n v="2"/>
    <x v="0"/>
    <n v="4.0098000000000003"/>
  </r>
  <r>
    <n v="5527"/>
    <x v="2755"/>
    <x v="3"/>
    <x v="558"/>
    <d v="2014-04-29T00:00:00"/>
    <x v="1"/>
    <x v="450"/>
    <s v="Michael Granlund"/>
    <x v="2"/>
    <s v="United States"/>
    <s v="Santa Barbara"/>
    <x v="1"/>
    <n v="93101"/>
    <s v="West"/>
    <s v="OFF-FA-10002676"/>
    <x v="1"/>
    <x v="13"/>
    <x v="1069"/>
    <n v="1.81"/>
    <n v="1"/>
    <x v="0"/>
    <n v="0.65159999999999996"/>
  </r>
  <r>
    <n v="5528"/>
    <x v="2756"/>
    <x v="1"/>
    <x v="412"/>
    <d v="2012-05-10T00:00:00"/>
    <x v="2"/>
    <x v="437"/>
    <s v="Alejandro Ballentine"/>
    <x v="2"/>
    <s v="United States"/>
    <s v="New York City"/>
    <x v="15"/>
    <n v="10009"/>
    <s v="East"/>
    <s v="OFF-PA-10003465"/>
    <x v="1"/>
    <x v="10"/>
    <x v="418"/>
    <n v="37.94"/>
    <n v="2"/>
    <x v="0"/>
    <n v="18.211199999999998"/>
  </r>
  <r>
    <n v="5529"/>
    <x v="2757"/>
    <x v="1"/>
    <x v="1052"/>
    <d v="2012-04-04T00:00:00"/>
    <x v="1"/>
    <x v="609"/>
    <s v="Scott Cohen"/>
    <x v="1"/>
    <s v="United States"/>
    <s v="Jacksonville"/>
    <x v="2"/>
    <n v="32216"/>
    <s v="South"/>
    <s v="TEC-PH-10000011"/>
    <x v="2"/>
    <x v="7"/>
    <x v="220"/>
    <n v="79.959999999999994"/>
    <n v="5"/>
    <x v="2"/>
    <n v="27.985999999999994"/>
  </r>
  <r>
    <n v="5530"/>
    <x v="2758"/>
    <x v="3"/>
    <x v="634"/>
    <d v="2014-08-12T00:00:00"/>
    <x v="1"/>
    <x v="422"/>
    <s v="Todd Boyes"/>
    <x v="1"/>
    <s v="United States"/>
    <s v="Cedar Hill"/>
    <x v="5"/>
    <n v="75104"/>
    <s v="Central"/>
    <s v="OFF-PA-10004381"/>
    <x v="1"/>
    <x v="10"/>
    <x v="1675"/>
    <n v="115.29600000000001"/>
    <n v="3"/>
    <x v="2"/>
    <n v="40.353599999999986"/>
  </r>
  <r>
    <n v="5531"/>
    <x v="2759"/>
    <x v="3"/>
    <x v="574"/>
    <d v="2014-12-07T00:00:00"/>
    <x v="1"/>
    <x v="765"/>
    <s v="Juliana Krohn"/>
    <x v="0"/>
    <s v="United States"/>
    <s v="Omaha"/>
    <x v="8"/>
    <n v="68104"/>
    <s v="Central"/>
    <s v="TEC-PH-10001795"/>
    <x v="2"/>
    <x v="7"/>
    <x v="641"/>
    <n v="2479.96"/>
    <n v="4"/>
    <x v="0"/>
    <n v="743.98799999999983"/>
  </r>
  <r>
    <n v="5532"/>
    <x v="2760"/>
    <x v="0"/>
    <x v="112"/>
    <d v="2013-06-08T00:00:00"/>
    <x v="2"/>
    <x v="242"/>
    <s v="Clytie Kelty"/>
    <x v="0"/>
    <s v="United States"/>
    <s v="Little Rock"/>
    <x v="36"/>
    <n v="72209"/>
    <s v="South"/>
    <s v="TEC-AC-10001109"/>
    <x v="2"/>
    <x v="11"/>
    <x v="998"/>
    <n v="179.94"/>
    <n v="6"/>
    <x v="0"/>
    <n v="75.57480000000001"/>
  </r>
  <r>
    <n v="5533"/>
    <x v="2760"/>
    <x v="0"/>
    <x v="112"/>
    <d v="2013-06-08T00:00:00"/>
    <x v="2"/>
    <x v="242"/>
    <s v="Clytie Kelty"/>
    <x v="0"/>
    <s v="United States"/>
    <s v="Little Rock"/>
    <x v="36"/>
    <n v="72209"/>
    <s v="South"/>
    <s v="TEC-AC-10003038"/>
    <x v="2"/>
    <x v="11"/>
    <x v="1024"/>
    <n v="26.849999999999998"/>
    <n v="3"/>
    <x v="0"/>
    <n v="5.101499999999997"/>
  </r>
  <r>
    <n v="5534"/>
    <x v="2760"/>
    <x v="0"/>
    <x v="112"/>
    <d v="2013-06-08T00:00:00"/>
    <x v="2"/>
    <x v="242"/>
    <s v="Clytie Kelty"/>
    <x v="0"/>
    <s v="United States"/>
    <s v="Little Rock"/>
    <x v="36"/>
    <n v="72209"/>
    <s v="South"/>
    <s v="TEC-AC-10003174"/>
    <x v="2"/>
    <x v="11"/>
    <x v="614"/>
    <n v="323.37"/>
    <n v="3"/>
    <x v="0"/>
    <n v="129.34800000000001"/>
  </r>
  <r>
    <n v="5535"/>
    <x v="2760"/>
    <x v="0"/>
    <x v="112"/>
    <d v="2013-06-08T00:00:00"/>
    <x v="2"/>
    <x v="242"/>
    <s v="Clytie Kelty"/>
    <x v="0"/>
    <s v="United States"/>
    <s v="Little Rock"/>
    <x v="36"/>
    <n v="72209"/>
    <s v="South"/>
    <s v="OFF-PA-10000157"/>
    <x v="1"/>
    <x v="10"/>
    <x v="364"/>
    <n v="59.94"/>
    <n v="3"/>
    <x v="0"/>
    <n v="28.171799999999998"/>
  </r>
  <r>
    <n v="5536"/>
    <x v="2760"/>
    <x v="0"/>
    <x v="112"/>
    <d v="2013-06-08T00:00:00"/>
    <x v="2"/>
    <x v="242"/>
    <s v="Clytie Kelty"/>
    <x v="0"/>
    <s v="United States"/>
    <s v="Little Rock"/>
    <x v="36"/>
    <n v="72209"/>
    <s v="South"/>
    <s v="OFF-BI-10001721"/>
    <x v="1"/>
    <x v="8"/>
    <x v="94"/>
    <n v="64.14"/>
    <n v="3"/>
    <x v="0"/>
    <n v="30.787199999999999"/>
  </r>
  <r>
    <n v="5537"/>
    <x v="2760"/>
    <x v="0"/>
    <x v="112"/>
    <d v="2013-06-08T00:00:00"/>
    <x v="2"/>
    <x v="242"/>
    <s v="Clytie Kelty"/>
    <x v="0"/>
    <s v="United States"/>
    <s v="Little Rock"/>
    <x v="36"/>
    <n v="72209"/>
    <s v="South"/>
    <s v="OFF-BI-10000591"/>
    <x v="1"/>
    <x v="8"/>
    <x v="1045"/>
    <n v="11.67"/>
    <n v="3"/>
    <x v="0"/>
    <n v="5.6015999999999995"/>
  </r>
  <r>
    <n v="5538"/>
    <x v="2760"/>
    <x v="0"/>
    <x v="112"/>
    <d v="2013-06-08T00:00:00"/>
    <x v="2"/>
    <x v="242"/>
    <s v="Clytie Kelty"/>
    <x v="0"/>
    <s v="United States"/>
    <s v="Little Rock"/>
    <x v="36"/>
    <n v="72209"/>
    <s v="South"/>
    <s v="OFF-PA-10001534"/>
    <x v="1"/>
    <x v="10"/>
    <x v="1461"/>
    <n v="12.96"/>
    <n v="2"/>
    <x v="0"/>
    <n v="6.2208000000000006"/>
  </r>
  <r>
    <n v="5539"/>
    <x v="2761"/>
    <x v="1"/>
    <x v="657"/>
    <d v="2012-04-20T00:00:00"/>
    <x v="1"/>
    <x v="196"/>
    <s v="Sonia Sunley"/>
    <x v="0"/>
    <s v="United States"/>
    <s v="Norfolk"/>
    <x v="8"/>
    <n v="68701"/>
    <s v="Central"/>
    <s v="OFF-BI-10002071"/>
    <x v="1"/>
    <x v="8"/>
    <x v="692"/>
    <n v="17.43"/>
    <n v="3"/>
    <x v="0"/>
    <n v="8.0177999999999994"/>
  </r>
  <r>
    <n v="5540"/>
    <x v="2762"/>
    <x v="3"/>
    <x v="1053"/>
    <d v="2014-05-27T00:00:00"/>
    <x v="1"/>
    <x v="97"/>
    <s v="Laurel Elliston"/>
    <x v="0"/>
    <s v="United States"/>
    <s v="Chicago"/>
    <x v="10"/>
    <n v="60653"/>
    <s v="Central"/>
    <s v="FUR-CH-10000513"/>
    <x v="0"/>
    <x v="1"/>
    <x v="70"/>
    <n v="181.98599999999999"/>
    <n v="2"/>
    <x v="4"/>
    <n v="-54.595799999999997"/>
  </r>
  <r>
    <n v="5541"/>
    <x v="2762"/>
    <x v="3"/>
    <x v="1053"/>
    <d v="2014-05-27T00:00:00"/>
    <x v="1"/>
    <x v="97"/>
    <s v="Laurel Elliston"/>
    <x v="0"/>
    <s v="United States"/>
    <s v="Chicago"/>
    <x v="10"/>
    <n v="60653"/>
    <s v="Central"/>
    <s v="OFF-BI-10003274"/>
    <x v="1"/>
    <x v="8"/>
    <x v="122"/>
    <n v="1.5919999999999996"/>
    <n v="2"/>
    <x v="3"/>
    <n v="-2.6268000000000002"/>
  </r>
  <r>
    <n v="5542"/>
    <x v="2762"/>
    <x v="3"/>
    <x v="1053"/>
    <d v="2014-05-27T00:00:00"/>
    <x v="1"/>
    <x v="97"/>
    <s v="Laurel Elliston"/>
    <x v="0"/>
    <s v="United States"/>
    <s v="Chicago"/>
    <x v="10"/>
    <n v="60653"/>
    <s v="Central"/>
    <s v="OFF-SU-10000381"/>
    <x v="1"/>
    <x v="14"/>
    <x v="654"/>
    <n v="22.344000000000001"/>
    <n v="3"/>
    <x v="2"/>
    <n v="2.5136999999999983"/>
  </r>
  <r>
    <n v="5543"/>
    <x v="2763"/>
    <x v="0"/>
    <x v="1054"/>
    <d v="2013-12-26T00:00:00"/>
    <x v="1"/>
    <x v="20"/>
    <s v="Erin Smith"/>
    <x v="1"/>
    <s v="United States"/>
    <s v="Tucson"/>
    <x v="16"/>
    <n v="85705"/>
    <s v="West"/>
    <s v="FUR-TA-10001086"/>
    <x v="0"/>
    <x v="3"/>
    <x v="1727"/>
    <n v="455.97"/>
    <n v="6"/>
    <x v="5"/>
    <n v="-218.86559999999997"/>
  </r>
  <r>
    <n v="5544"/>
    <x v="2763"/>
    <x v="0"/>
    <x v="1054"/>
    <d v="2013-12-26T00:00:00"/>
    <x v="1"/>
    <x v="20"/>
    <s v="Erin Smith"/>
    <x v="1"/>
    <s v="United States"/>
    <s v="Tucson"/>
    <x v="16"/>
    <n v="85705"/>
    <s v="West"/>
    <s v="OFF-BI-10000174"/>
    <x v="1"/>
    <x v="8"/>
    <x v="1435"/>
    <n v="10.440000000000001"/>
    <n v="6"/>
    <x v="6"/>
    <n v="-7.6559999999999988"/>
  </r>
  <r>
    <n v="5545"/>
    <x v="2763"/>
    <x v="0"/>
    <x v="1054"/>
    <d v="2013-12-26T00:00:00"/>
    <x v="1"/>
    <x v="20"/>
    <s v="Erin Smith"/>
    <x v="1"/>
    <s v="United States"/>
    <s v="Tucson"/>
    <x v="16"/>
    <n v="85705"/>
    <s v="West"/>
    <s v="OFF-BI-10002103"/>
    <x v="1"/>
    <x v="8"/>
    <x v="525"/>
    <n v="5.2140000000000004"/>
    <n v="2"/>
    <x v="6"/>
    <n v="-4.1711999999999989"/>
  </r>
  <r>
    <n v="5546"/>
    <x v="2764"/>
    <x v="3"/>
    <x v="585"/>
    <d v="2014-09-27T00:00:00"/>
    <x v="1"/>
    <x v="450"/>
    <s v="Michael Granlund"/>
    <x v="2"/>
    <s v="United States"/>
    <s v="Concord"/>
    <x v="38"/>
    <n v="3301"/>
    <s v="East"/>
    <s v="OFF-ST-10001590"/>
    <x v="1"/>
    <x v="4"/>
    <x v="146"/>
    <n v="67.400000000000006"/>
    <n v="5"/>
    <x v="0"/>
    <n v="17.523999999999997"/>
  </r>
  <r>
    <n v="5547"/>
    <x v="2765"/>
    <x v="3"/>
    <x v="210"/>
    <d v="2014-09-09T00:00:00"/>
    <x v="2"/>
    <x v="594"/>
    <s v="Justin MacKendrick"/>
    <x v="0"/>
    <s v="United States"/>
    <s v="Draper"/>
    <x v="7"/>
    <n v="84020"/>
    <s v="West"/>
    <s v="FUR-FU-10002396"/>
    <x v="0"/>
    <x v="5"/>
    <x v="1581"/>
    <n v="25.16"/>
    <n v="2"/>
    <x v="0"/>
    <n v="10.567200000000001"/>
  </r>
  <r>
    <n v="5548"/>
    <x v="2765"/>
    <x v="3"/>
    <x v="210"/>
    <d v="2014-09-09T00:00:00"/>
    <x v="2"/>
    <x v="594"/>
    <s v="Justin MacKendrick"/>
    <x v="0"/>
    <s v="United States"/>
    <s v="Draper"/>
    <x v="7"/>
    <n v="84020"/>
    <s v="West"/>
    <s v="TEC-PH-10002807"/>
    <x v="2"/>
    <x v="7"/>
    <x v="1230"/>
    <n v="126.56"/>
    <n v="4"/>
    <x v="2"/>
    <n v="47.459999999999994"/>
  </r>
  <r>
    <n v="5549"/>
    <x v="2766"/>
    <x v="2"/>
    <x v="683"/>
    <d v="2011-12-01T00:00:00"/>
    <x v="2"/>
    <x v="495"/>
    <s v="Sheri Gordon"/>
    <x v="0"/>
    <s v="United States"/>
    <s v="San Francisco"/>
    <x v="1"/>
    <n v="94109"/>
    <s v="West"/>
    <s v="OFF-AP-10004859"/>
    <x v="1"/>
    <x v="9"/>
    <x v="921"/>
    <n v="43.68"/>
    <n v="3"/>
    <x v="0"/>
    <n v="11.793600000000001"/>
  </r>
  <r>
    <n v="5550"/>
    <x v="2766"/>
    <x v="2"/>
    <x v="683"/>
    <d v="2011-12-01T00:00:00"/>
    <x v="2"/>
    <x v="495"/>
    <s v="Sheri Gordon"/>
    <x v="0"/>
    <s v="United States"/>
    <s v="San Francisco"/>
    <x v="1"/>
    <n v="94109"/>
    <s v="West"/>
    <s v="TEC-AC-10003447"/>
    <x v="2"/>
    <x v="11"/>
    <x v="798"/>
    <n v="139.92999999999998"/>
    <n v="7"/>
    <x v="0"/>
    <n v="34.982499999999987"/>
  </r>
  <r>
    <n v="5551"/>
    <x v="2767"/>
    <x v="2"/>
    <x v="607"/>
    <d v="2011-11-16T00:00:00"/>
    <x v="1"/>
    <x v="715"/>
    <s v="Darren Budd"/>
    <x v="1"/>
    <s v="United States"/>
    <s v="Houston"/>
    <x v="5"/>
    <n v="77036"/>
    <s v="Central"/>
    <s v="OFF-AR-10003183"/>
    <x v="1"/>
    <x v="6"/>
    <x v="1390"/>
    <n v="2.6720000000000002"/>
    <n v="1"/>
    <x v="2"/>
    <n v="0.33399999999999974"/>
  </r>
  <r>
    <n v="5552"/>
    <x v="2767"/>
    <x v="2"/>
    <x v="607"/>
    <d v="2011-11-16T00:00:00"/>
    <x v="1"/>
    <x v="715"/>
    <s v="Darren Budd"/>
    <x v="1"/>
    <s v="United States"/>
    <s v="Houston"/>
    <x v="5"/>
    <n v="77036"/>
    <s v="Central"/>
    <s v="OFF-SU-10000432"/>
    <x v="1"/>
    <x v="14"/>
    <x v="1549"/>
    <n v="16.656000000000002"/>
    <n v="6"/>
    <x v="2"/>
    <n v="-3.123000000000002"/>
  </r>
  <r>
    <n v="5553"/>
    <x v="2767"/>
    <x v="2"/>
    <x v="607"/>
    <d v="2011-11-16T00:00:00"/>
    <x v="1"/>
    <x v="715"/>
    <s v="Darren Budd"/>
    <x v="1"/>
    <s v="United States"/>
    <s v="Houston"/>
    <x v="5"/>
    <n v="77036"/>
    <s v="Central"/>
    <s v="TEC-AC-10003832"/>
    <x v="2"/>
    <x v="11"/>
    <x v="458"/>
    <n v="79.512000000000015"/>
    <n v="3"/>
    <x v="2"/>
    <n v="20.8719"/>
  </r>
  <r>
    <n v="5554"/>
    <x v="2767"/>
    <x v="2"/>
    <x v="607"/>
    <d v="2011-11-16T00:00:00"/>
    <x v="1"/>
    <x v="715"/>
    <s v="Darren Budd"/>
    <x v="1"/>
    <s v="United States"/>
    <s v="Houston"/>
    <x v="5"/>
    <n v="77036"/>
    <s v="Central"/>
    <s v="OFF-PA-10004100"/>
    <x v="1"/>
    <x v="10"/>
    <x v="257"/>
    <n v="36.288000000000011"/>
    <n v="7"/>
    <x v="2"/>
    <n v="12.700800000000001"/>
  </r>
  <r>
    <n v="5555"/>
    <x v="2767"/>
    <x v="2"/>
    <x v="607"/>
    <d v="2011-11-16T00:00:00"/>
    <x v="1"/>
    <x v="715"/>
    <s v="Darren Budd"/>
    <x v="1"/>
    <s v="United States"/>
    <s v="Houston"/>
    <x v="5"/>
    <n v="77036"/>
    <s v="Central"/>
    <s v="FUR-BO-10004467"/>
    <x v="0"/>
    <x v="0"/>
    <x v="883"/>
    <n v="67.993199999999987"/>
    <n v="1"/>
    <x v="8"/>
    <n v="-12.998700000000007"/>
  </r>
  <r>
    <n v="5556"/>
    <x v="2768"/>
    <x v="3"/>
    <x v="280"/>
    <d v="2014-10-07T00:00:00"/>
    <x v="0"/>
    <x v="478"/>
    <s v="Jane Waco"/>
    <x v="1"/>
    <s v="United States"/>
    <s v="Montgomery"/>
    <x v="19"/>
    <n v="36116"/>
    <s v="South"/>
    <s v="FUR-FU-10002963"/>
    <x v="0"/>
    <x v="5"/>
    <x v="1502"/>
    <n v="10.16"/>
    <n v="2"/>
    <x v="0"/>
    <n v="3.4543999999999997"/>
  </r>
  <r>
    <n v="5557"/>
    <x v="2769"/>
    <x v="1"/>
    <x v="639"/>
    <d v="2012-12-18T00:00:00"/>
    <x v="1"/>
    <x v="470"/>
    <s v="Keith Dawkins"/>
    <x v="1"/>
    <s v="United States"/>
    <s v="Jackson"/>
    <x v="35"/>
    <n v="39212"/>
    <s v="South"/>
    <s v="FUR-FU-10003829"/>
    <x v="0"/>
    <x v="5"/>
    <x v="1369"/>
    <n v="6.16"/>
    <n v="2"/>
    <x v="0"/>
    <n v="1.9711999999999996"/>
  </r>
  <r>
    <n v="5558"/>
    <x v="2769"/>
    <x v="1"/>
    <x v="639"/>
    <d v="2012-12-18T00:00:00"/>
    <x v="1"/>
    <x v="470"/>
    <s v="Keith Dawkins"/>
    <x v="1"/>
    <s v="United States"/>
    <s v="Jackson"/>
    <x v="35"/>
    <n v="39212"/>
    <s v="South"/>
    <s v="OFF-AR-10003582"/>
    <x v="1"/>
    <x v="6"/>
    <x v="1451"/>
    <n v="56.3"/>
    <n v="2"/>
    <x v="0"/>
    <n v="15.764000000000003"/>
  </r>
  <r>
    <n v="5559"/>
    <x v="2770"/>
    <x v="1"/>
    <x v="401"/>
    <d v="2012-12-10T00:00:00"/>
    <x v="1"/>
    <x v="582"/>
    <s v="Ivan Liston"/>
    <x v="0"/>
    <s v="United States"/>
    <s v="North Las Vegas"/>
    <x v="33"/>
    <n v="89031"/>
    <s v="West"/>
    <s v="OFF-PA-10000048"/>
    <x v="1"/>
    <x v="10"/>
    <x v="1728"/>
    <n v="6.48"/>
    <n v="1"/>
    <x v="0"/>
    <n v="3.1104000000000003"/>
  </r>
  <r>
    <n v="5560"/>
    <x v="2770"/>
    <x v="1"/>
    <x v="401"/>
    <d v="2012-12-10T00:00:00"/>
    <x v="1"/>
    <x v="582"/>
    <s v="Ivan Liston"/>
    <x v="0"/>
    <s v="United States"/>
    <s v="North Las Vegas"/>
    <x v="33"/>
    <n v="89031"/>
    <s v="West"/>
    <s v="OFF-ST-10000078"/>
    <x v="1"/>
    <x v="4"/>
    <x v="1218"/>
    <n v="1325.8500000000001"/>
    <n v="5"/>
    <x v="0"/>
    <n v="238.65299999999991"/>
  </r>
  <r>
    <n v="5561"/>
    <x v="2770"/>
    <x v="1"/>
    <x v="401"/>
    <d v="2012-12-10T00:00:00"/>
    <x v="1"/>
    <x v="582"/>
    <s v="Ivan Liston"/>
    <x v="0"/>
    <s v="United States"/>
    <s v="North Las Vegas"/>
    <x v="33"/>
    <n v="89031"/>
    <s v="West"/>
    <s v="OFF-LA-10004853"/>
    <x v="1"/>
    <x v="2"/>
    <x v="683"/>
    <n v="14.940000000000001"/>
    <n v="3"/>
    <x v="0"/>
    <n v="6.8723999999999998"/>
  </r>
  <r>
    <n v="5562"/>
    <x v="2771"/>
    <x v="3"/>
    <x v="185"/>
    <d v="2014-04-03T00:00:00"/>
    <x v="0"/>
    <x v="531"/>
    <s v="Jim Epp"/>
    <x v="1"/>
    <s v="United States"/>
    <s v="Atlanta"/>
    <x v="32"/>
    <n v="30318"/>
    <s v="South"/>
    <s v="OFF-BI-10001153"/>
    <x v="1"/>
    <x v="8"/>
    <x v="300"/>
    <n v="34.54"/>
    <n v="1"/>
    <x v="0"/>
    <n v="17.27"/>
  </r>
  <r>
    <n v="5563"/>
    <x v="2771"/>
    <x v="3"/>
    <x v="185"/>
    <d v="2014-04-03T00:00:00"/>
    <x v="0"/>
    <x v="531"/>
    <s v="Jim Epp"/>
    <x v="1"/>
    <s v="United States"/>
    <s v="Atlanta"/>
    <x v="32"/>
    <n v="30318"/>
    <s v="South"/>
    <s v="TEC-CO-10001449"/>
    <x v="2"/>
    <x v="16"/>
    <x v="303"/>
    <n v="2999.95"/>
    <n v="5"/>
    <x v="0"/>
    <n v="1439.9760000000001"/>
  </r>
  <r>
    <n v="5564"/>
    <x v="2771"/>
    <x v="3"/>
    <x v="185"/>
    <d v="2014-04-03T00:00:00"/>
    <x v="0"/>
    <x v="531"/>
    <s v="Jim Epp"/>
    <x v="1"/>
    <s v="United States"/>
    <s v="Atlanta"/>
    <x v="32"/>
    <n v="30318"/>
    <s v="South"/>
    <s v="OFF-BI-10000474"/>
    <x v="1"/>
    <x v="8"/>
    <x v="27"/>
    <n v="64.12"/>
    <n v="4"/>
    <x v="0"/>
    <n v="30.7776"/>
  </r>
  <r>
    <n v="5565"/>
    <x v="2772"/>
    <x v="3"/>
    <x v="677"/>
    <d v="2014-03-14T00:00:00"/>
    <x v="3"/>
    <x v="711"/>
    <s v="Stephanie Ulpright"/>
    <x v="2"/>
    <s v="United States"/>
    <s v="Chicago"/>
    <x v="10"/>
    <n v="60610"/>
    <s v="Central"/>
    <s v="OFF-AR-10000799"/>
    <x v="1"/>
    <x v="6"/>
    <x v="1493"/>
    <n v="19.456000000000003"/>
    <n v="4"/>
    <x v="2"/>
    <n v="2.188799999999997"/>
  </r>
  <r>
    <n v="5566"/>
    <x v="2772"/>
    <x v="3"/>
    <x v="677"/>
    <d v="2014-03-14T00:00:00"/>
    <x v="3"/>
    <x v="711"/>
    <s v="Stephanie Ulpright"/>
    <x v="2"/>
    <s v="United States"/>
    <s v="Chicago"/>
    <x v="10"/>
    <n v="60610"/>
    <s v="Central"/>
    <s v="TEC-MA-10002109"/>
    <x v="2"/>
    <x v="15"/>
    <x v="1729"/>
    <n v="209.98599999999999"/>
    <n v="2"/>
    <x v="4"/>
    <n v="8.9993999999999801"/>
  </r>
  <r>
    <n v="5567"/>
    <x v="2772"/>
    <x v="3"/>
    <x v="677"/>
    <d v="2014-03-14T00:00:00"/>
    <x v="3"/>
    <x v="711"/>
    <s v="Stephanie Ulpright"/>
    <x v="2"/>
    <s v="United States"/>
    <s v="Chicago"/>
    <x v="10"/>
    <n v="60610"/>
    <s v="Central"/>
    <s v="OFF-AR-10003338"/>
    <x v="1"/>
    <x v="6"/>
    <x v="1430"/>
    <n v="29.760000000000005"/>
    <n v="5"/>
    <x v="2"/>
    <n v="1.8599999999999994"/>
  </r>
  <r>
    <n v="5568"/>
    <x v="2772"/>
    <x v="3"/>
    <x v="677"/>
    <d v="2014-03-14T00:00:00"/>
    <x v="3"/>
    <x v="711"/>
    <s v="Stephanie Ulpright"/>
    <x v="2"/>
    <s v="United States"/>
    <s v="Chicago"/>
    <x v="10"/>
    <n v="60610"/>
    <s v="Central"/>
    <s v="FUR-CH-10003606"/>
    <x v="0"/>
    <x v="1"/>
    <x v="1566"/>
    <n v="89.768000000000001"/>
    <n v="1"/>
    <x v="4"/>
    <n v="-2.5647999999999982"/>
  </r>
  <r>
    <n v="5569"/>
    <x v="2772"/>
    <x v="3"/>
    <x v="677"/>
    <d v="2014-03-14T00:00:00"/>
    <x v="3"/>
    <x v="711"/>
    <s v="Stephanie Ulpright"/>
    <x v="2"/>
    <s v="United States"/>
    <s v="Chicago"/>
    <x v="10"/>
    <n v="60610"/>
    <s v="Central"/>
    <s v="TEC-CO-10001449"/>
    <x v="2"/>
    <x v="16"/>
    <x v="303"/>
    <n v="959.98400000000004"/>
    <n v="2"/>
    <x v="2"/>
    <n v="335.99440000000004"/>
  </r>
  <r>
    <n v="5570"/>
    <x v="2772"/>
    <x v="3"/>
    <x v="677"/>
    <d v="2014-03-14T00:00:00"/>
    <x v="3"/>
    <x v="711"/>
    <s v="Stephanie Ulpright"/>
    <x v="2"/>
    <s v="United States"/>
    <s v="Chicago"/>
    <x v="10"/>
    <n v="60610"/>
    <s v="Central"/>
    <s v="OFF-PA-10001934"/>
    <x v="1"/>
    <x v="10"/>
    <x v="543"/>
    <n v="15.552000000000003"/>
    <n v="3"/>
    <x v="2"/>
    <n v="5.6375999999999999"/>
  </r>
  <r>
    <n v="5571"/>
    <x v="2772"/>
    <x v="3"/>
    <x v="677"/>
    <d v="2014-03-14T00:00:00"/>
    <x v="3"/>
    <x v="711"/>
    <s v="Stephanie Ulpright"/>
    <x v="2"/>
    <s v="United States"/>
    <s v="Chicago"/>
    <x v="10"/>
    <n v="60610"/>
    <s v="Central"/>
    <s v="TEC-PH-10001527"/>
    <x v="2"/>
    <x v="7"/>
    <x v="1276"/>
    <n v="34.360000000000007"/>
    <n v="1"/>
    <x v="2"/>
    <n v="-7.3015000000000025"/>
  </r>
  <r>
    <n v="5572"/>
    <x v="2773"/>
    <x v="2"/>
    <x v="29"/>
    <d v="2011-12-09T00:00:00"/>
    <x v="1"/>
    <x v="105"/>
    <s v="Erin Ashbrook"/>
    <x v="1"/>
    <s v="United States"/>
    <s v="Columbus"/>
    <x v="24"/>
    <n v="43229"/>
    <s v="East"/>
    <s v="OFF-PA-10001033"/>
    <x v="1"/>
    <x v="10"/>
    <x v="1500"/>
    <n v="98.376000000000005"/>
    <n v="3"/>
    <x v="2"/>
    <n v="35.661300000000004"/>
  </r>
  <r>
    <n v="5573"/>
    <x v="2773"/>
    <x v="2"/>
    <x v="29"/>
    <d v="2011-12-09T00:00:00"/>
    <x v="1"/>
    <x v="105"/>
    <s v="Erin Ashbrook"/>
    <x v="1"/>
    <s v="United States"/>
    <s v="Columbus"/>
    <x v="24"/>
    <n v="43229"/>
    <s v="East"/>
    <s v="OFF-BI-10003719"/>
    <x v="1"/>
    <x v="8"/>
    <x v="684"/>
    <n v="29.940000000000005"/>
    <n v="4"/>
    <x v="6"/>
    <n v="-23.952000000000005"/>
  </r>
  <r>
    <n v="5574"/>
    <x v="2773"/>
    <x v="2"/>
    <x v="29"/>
    <d v="2011-12-09T00:00:00"/>
    <x v="1"/>
    <x v="105"/>
    <s v="Erin Ashbrook"/>
    <x v="1"/>
    <s v="United States"/>
    <s v="Columbus"/>
    <x v="24"/>
    <n v="43229"/>
    <s v="East"/>
    <s v="OFF-PA-10003036"/>
    <x v="1"/>
    <x v="10"/>
    <x v="1730"/>
    <n v="17.472000000000001"/>
    <n v="3"/>
    <x v="2"/>
    <n v="5.6783999999999981"/>
  </r>
  <r>
    <n v="5575"/>
    <x v="2773"/>
    <x v="2"/>
    <x v="29"/>
    <d v="2011-12-09T00:00:00"/>
    <x v="1"/>
    <x v="105"/>
    <s v="Erin Ashbrook"/>
    <x v="1"/>
    <s v="United States"/>
    <s v="Columbus"/>
    <x v="24"/>
    <n v="43229"/>
    <s v="East"/>
    <s v="TEC-PH-10001870"/>
    <x v="2"/>
    <x v="7"/>
    <x v="1731"/>
    <n v="36.738"/>
    <n v="1"/>
    <x v="10"/>
    <n v="-9.1845000000000034"/>
  </r>
  <r>
    <n v="5576"/>
    <x v="2773"/>
    <x v="2"/>
    <x v="29"/>
    <d v="2011-12-09T00:00:00"/>
    <x v="1"/>
    <x v="105"/>
    <s v="Erin Ashbrook"/>
    <x v="1"/>
    <s v="United States"/>
    <s v="Columbus"/>
    <x v="24"/>
    <n v="43229"/>
    <s v="East"/>
    <s v="TEC-PH-10001809"/>
    <x v="2"/>
    <x v="7"/>
    <x v="1164"/>
    <n v="179.93999999999997"/>
    <n v="2"/>
    <x v="10"/>
    <n v="-44.984999999999999"/>
  </r>
  <r>
    <n v="5577"/>
    <x v="2774"/>
    <x v="0"/>
    <x v="939"/>
    <d v="2013-12-17T00:00:00"/>
    <x v="1"/>
    <x v="167"/>
    <s v="Roy Französisch"/>
    <x v="0"/>
    <s v="United States"/>
    <s v="Pasadena"/>
    <x v="1"/>
    <n v="91104"/>
    <s v="West"/>
    <s v="FUR-FU-10004864"/>
    <x v="0"/>
    <x v="5"/>
    <x v="436"/>
    <n v="383.64"/>
    <n v="6"/>
    <x v="0"/>
    <n v="122.76479999999999"/>
  </r>
  <r>
    <n v="5578"/>
    <x v="2774"/>
    <x v="0"/>
    <x v="939"/>
    <d v="2013-12-17T00:00:00"/>
    <x v="1"/>
    <x v="167"/>
    <s v="Roy Französisch"/>
    <x v="0"/>
    <s v="United States"/>
    <s v="Pasadena"/>
    <x v="1"/>
    <n v="91104"/>
    <s v="West"/>
    <s v="OFF-AP-10002350"/>
    <x v="1"/>
    <x v="9"/>
    <x v="545"/>
    <n v="56.519999999999996"/>
    <n v="3"/>
    <x v="0"/>
    <n v="15.8256"/>
  </r>
  <r>
    <n v="5579"/>
    <x v="2775"/>
    <x v="3"/>
    <x v="428"/>
    <d v="2014-09-15T00:00:00"/>
    <x v="0"/>
    <x v="702"/>
    <s v="Liz Carlisle"/>
    <x v="0"/>
    <s v="United States"/>
    <s v="Los Angeles"/>
    <x v="1"/>
    <n v="90004"/>
    <s v="West"/>
    <s v="OFF-AR-10003829"/>
    <x v="1"/>
    <x v="6"/>
    <x v="934"/>
    <n v="6.56"/>
    <n v="2"/>
    <x v="0"/>
    <n v="1.9023999999999992"/>
  </r>
  <r>
    <n v="5580"/>
    <x v="2775"/>
    <x v="3"/>
    <x v="428"/>
    <d v="2014-09-15T00:00:00"/>
    <x v="0"/>
    <x v="702"/>
    <s v="Liz Carlisle"/>
    <x v="0"/>
    <s v="United States"/>
    <s v="Los Angeles"/>
    <x v="1"/>
    <n v="90004"/>
    <s v="West"/>
    <s v="FUR-CH-10003833"/>
    <x v="0"/>
    <x v="1"/>
    <x v="1200"/>
    <n v="243.92"/>
    <n v="5"/>
    <x v="2"/>
    <n v="-15.245000000000005"/>
  </r>
  <r>
    <n v="5581"/>
    <x v="2775"/>
    <x v="3"/>
    <x v="428"/>
    <d v="2014-09-15T00:00:00"/>
    <x v="0"/>
    <x v="702"/>
    <s v="Liz Carlisle"/>
    <x v="0"/>
    <s v="United States"/>
    <s v="Los Angeles"/>
    <x v="1"/>
    <n v="90004"/>
    <s v="West"/>
    <s v="OFF-PA-10000143"/>
    <x v="1"/>
    <x v="10"/>
    <x v="1692"/>
    <n v="47.52"/>
    <n v="9"/>
    <x v="0"/>
    <n v="22.809600000000003"/>
  </r>
  <r>
    <n v="5582"/>
    <x v="2776"/>
    <x v="3"/>
    <x v="1055"/>
    <d v="2014-10-09T00:00:00"/>
    <x v="1"/>
    <x v="28"/>
    <s v="Paul Stevenson"/>
    <x v="2"/>
    <s v="United States"/>
    <s v="Clinton"/>
    <x v="39"/>
    <n v="20735"/>
    <s v="East"/>
    <s v="FUR-FU-10000076"/>
    <x v="0"/>
    <x v="5"/>
    <x v="875"/>
    <n v="19.98"/>
    <n v="1"/>
    <x v="0"/>
    <n v="8.5914000000000019"/>
  </r>
  <r>
    <n v="5583"/>
    <x v="2777"/>
    <x v="0"/>
    <x v="195"/>
    <d v="2013-05-14T00:00:00"/>
    <x v="1"/>
    <x v="28"/>
    <s v="Paul Stevenson"/>
    <x v="2"/>
    <s v="United States"/>
    <s v="New York City"/>
    <x v="15"/>
    <n v="10024"/>
    <s v="East"/>
    <s v="OFF-AR-10000462"/>
    <x v="1"/>
    <x v="6"/>
    <x v="885"/>
    <n v="8"/>
    <n v="5"/>
    <x v="0"/>
    <n v="3.4400000000000008"/>
  </r>
  <r>
    <n v="5584"/>
    <x v="2778"/>
    <x v="2"/>
    <x v="534"/>
    <d v="2011-12-19T00:00:00"/>
    <x v="0"/>
    <x v="123"/>
    <s v="Jas O'Carroll"/>
    <x v="0"/>
    <s v="United States"/>
    <s v="San Diego"/>
    <x v="1"/>
    <n v="92037"/>
    <s v="West"/>
    <s v="FUR-FU-10003829"/>
    <x v="0"/>
    <x v="5"/>
    <x v="1369"/>
    <n v="6.16"/>
    <n v="2"/>
    <x v="0"/>
    <n v="1.9711999999999996"/>
  </r>
  <r>
    <n v="5585"/>
    <x v="2779"/>
    <x v="3"/>
    <x v="329"/>
    <d v="2014-12-05T00:00:00"/>
    <x v="1"/>
    <x v="163"/>
    <s v="Victor Preis"/>
    <x v="2"/>
    <s v="United States"/>
    <s v="New York City"/>
    <x v="15"/>
    <n v="10011"/>
    <s v="East"/>
    <s v="OFF-ST-10002182"/>
    <x v="1"/>
    <x v="4"/>
    <x v="1732"/>
    <n v="83.56"/>
    <n v="4"/>
    <x v="0"/>
    <n v="1.6711999999999989"/>
  </r>
  <r>
    <n v="5586"/>
    <x v="2779"/>
    <x v="3"/>
    <x v="329"/>
    <d v="2014-12-05T00:00:00"/>
    <x v="1"/>
    <x v="163"/>
    <s v="Victor Preis"/>
    <x v="2"/>
    <s v="United States"/>
    <s v="New York City"/>
    <x v="15"/>
    <n v="10011"/>
    <s v="East"/>
    <s v="TEC-PH-10001468"/>
    <x v="2"/>
    <x v="7"/>
    <x v="1733"/>
    <n v="546.06000000000006"/>
    <n v="3"/>
    <x v="0"/>
    <n v="163.81799999999998"/>
  </r>
  <r>
    <n v="5587"/>
    <x v="2779"/>
    <x v="3"/>
    <x v="329"/>
    <d v="2014-12-05T00:00:00"/>
    <x v="1"/>
    <x v="163"/>
    <s v="Victor Preis"/>
    <x v="2"/>
    <s v="United States"/>
    <s v="New York City"/>
    <x v="15"/>
    <n v="10011"/>
    <s v="East"/>
    <s v="OFF-ST-10001809"/>
    <x v="1"/>
    <x v="4"/>
    <x v="430"/>
    <n v="269.49"/>
    <n v="3"/>
    <x v="0"/>
    <n v="5.3897999999999939"/>
  </r>
  <r>
    <n v="5588"/>
    <x v="2780"/>
    <x v="1"/>
    <x v="531"/>
    <d v="2012-03-20T00:00:00"/>
    <x v="2"/>
    <x v="315"/>
    <s v="Guy Armstrong"/>
    <x v="0"/>
    <s v="United States"/>
    <s v="Lancaster"/>
    <x v="1"/>
    <n v="93534"/>
    <s v="West"/>
    <s v="OFF-FA-10001561"/>
    <x v="1"/>
    <x v="13"/>
    <x v="831"/>
    <n v="10.9"/>
    <n v="5"/>
    <x v="0"/>
    <n v="3.5970000000000004"/>
  </r>
  <r>
    <n v="5589"/>
    <x v="2781"/>
    <x v="2"/>
    <x v="866"/>
    <d v="2011-07-24T00:00:00"/>
    <x v="1"/>
    <x v="670"/>
    <s v="Eugene Moren"/>
    <x v="2"/>
    <s v="United States"/>
    <s v="Great Falls"/>
    <x v="37"/>
    <n v="59405"/>
    <s v="West"/>
    <s v="OFF-BI-10001759"/>
    <x v="1"/>
    <x v="8"/>
    <x v="725"/>
    <n v="6.0960000000000001"/>
    <n v="2"/>
    <x v="2"/>
    <n v="2.2098"/>
  </r>
  <r>
    <n v="5590"/>
    <x v="2782"/>
    <x v="0"/>
    <x v="16"/>
    <d v="2013-12-12T00:00:00"/>
    <x v="0"/>
    <x v="140"/>
    <s v="Doug Bickford"/>
    <x v="0"/>
    <s v="United States"/>
    <s v="San Francisco"/>
    <x v="1"/>
    <n v="94110"/>
    <s v="West"/>
    <s v="OFF-ST-10000615"/>
    <x v="1"/>
    <x v="4"/>
    <x v="75"/>
    <n v="34.049999999999997"/>
    <n v="3"/>
    <x v="0"/>
    <n v="9.5340000000000025"/>
  </r>
  <r>
    <n v="5591"/>
    <x v="2782"/>
    <x v="0"/>
    <x v="16"/>
    <d v="2013-12-12T00:00:00"/>
    <x v="0"/>
    <x v="140"/>
    <s v="Doug Bickford"/>
    <x v="0"/>
    <s v="United States"/>
    <s v="San Francisco"/>
    <x v="1"/>
    <n v="94110"/>
    <s v="West"/>
    <s v="OFF-ST-10003816"/>
    <x v="1"/>
    <x v="4"/>
    <x v="710"/>
    <n v="352.38"/>
    <n v="2"/>
    <x v="0"/>
    <n v="81.047399999999982"/>
  </r>
  <r>
    <n v="5592"/>
    <x v="2783"/>
    <x v="2"/>
    <x v="303"/>
    <d v="2011-10-18T00:00:00"/>
    <x v="0"/>
    <x v="504"/>
    <s v="Marina Lichtenstein"/>
    <x v="1"/>
    <s v="United States"/>
    <s v="Lakewood"/>
    <x v="30"/>
    <n v="8701"/>
    <s v="East"/>
    <s v="FUR-CH-10002880"/>
    <x v="0"/>
    <x v="1"/>
    <x v="801"/>
    <n v="245.98"/>
    <n v="2"/>
    <x v="0"/>
    <n v="27.057799999999986"/>
  </r>
  <r>
    <n v="5593"/>
    <x v="2783"/>
    <x v="2"/>
    <x v="303"/>
    <d v="2011-10-18T00:00:00"/>
    <x v="0"/>
    <x v="504"/>
    <s v="Marina Lichtenstein"/>
    <x v="1"/>
    <s v="United States"/>
    <s v="Lakewood"/>
    <x v="30"/>
    <n v="8701"/>
    <s v="East"/>
    <s v="OFF-BI-10004738"/>
    <x v="1"/>
    <x v="8"/>
    <x v="92"/>
    <n v="18.940000000000001"/>
    <n v="1"/>
    <x v="0"/>
    <n v="9.4700000000000006"/>
  </r>
  <r>
    <n v="5594"/>
    <x v="2784"/>
    <x v="3"/>
    <x v="123"/>
    <d v="2014-11-26T00:00:00"/>
    <x v="1"/>
    <x v="371"/>
    <s v="Jennifer Halladay"/>
    <x v="0"/>
    <s v="United States"/>
    <s v="Cleveland"/>
    <x v="24"/>
    <n v="44105"/>
    <s v="East"/>
    <s v="OFF-BI-10003984"/>
    <x v="1"/>
    <x v="8"/>
    <x v="690"/>
    <n v="59.913000000000011"/>
    <n v="7"/>
    <x v="6"/>
    <n v="-45.933299999999988"/>
  </r>
  <r>
    <n v="5595"/>
    <x v="2785"/>
    <x v="3"/>
    <x v="241"/>
    <d v="2014-09-25T00:00:00"/>
    <x v="3"/>
    <x v="162"/>
    <s v="Bart Pistole"/>
    <x v="1"/>
    <s v="United States"/>
    <s v="Lawrence"/>
    <x v="31"/>
    <n v="1841"/>
    <s v="East"/>
    <s v="TEC-PH-10000984"/>
    <x v="2"/>
    <x v="7"/>
    <x v="465"/>
    <n v="391.98"/>
    <n v="2"/>
    <x v="0"/>
    <n v="109.75440000000003"/>
  </r>
  <r>
    <n v="5596"/>
    <x v="2785"/>
    <x v="3"/>
    <x v="241"/>
    <d v="2014-09-25T00:00:00"/>
    <x v="3"/>
    <x v="162"/>
    <s v="Bart Pistole"/>
    <x v="1"/>
    <s v="United States"/>
    <s v="Lawrence"/>
    <x v="31"/>
    <n v="1841"/>
    <s v="East"/>
    <s v="TEC-PH-10001944"/>
    <x v="2"/>
    <x v="7"/>
    <x v="1262"/>
    <n v="437.84999999999997"/>
    <n v="3"/>
    <x v="0"/>
    <n v="131.35499999999996"/>
  </r>
  <r>
    <n v="5597"/>
    <x v="2786"/>
    <x v="1"/>
    <x v="12"/>
    <d v="2012-09-29T00:00:00"/>
    <x v="1"/>
    <x v="766"/>
    <s v="Sarah Brown"/>
    <x v="0"/>
    <s v="United States"/>
    <s v="Concord"/>
    <x v="38"/>
    <n v="3301"/>
    <s v="East"/>
    <s v="OFF-BI-10002735"/>
    <x v="1"/>
    <x v="8"/>
    <x v="141"/>
    <n v="68.62"/>
    <n v="2"/>
    <x v="0"/>
    <n v="32.251400000000004"/>
  </r>
  <r>
    <n v="5598"/>
    <x v="2787"/>
    <x v="3"/>
    <x v="778"/>
    <d v="2014-02-21T00:00:00"/>
    <x v="1"/>
    <x v="647"/>
    <s v="Stewart Visinsky"/>
    <x v="0"/>
    <s v="United States"/>
    <s v="Baltimore"/>
    <x v="39"/>
    <n v="21215"/>
    <s v="East"/>
    <s v="OFF-SU-10001165"/>
    <x v="1"/>
    <x v="14"/>
    <x v="1039"/>
    <n v="25.02"/>
    <n v="3"/>
    <x v="0"/>
    <n v="6.5052000000000003"/>
  </r>
  <r>
    <n v="5599"/>
    <x v="2787"/>
    <x v="3"/>
    <x v="778"/>
    <d v="2014-02-21T00:00:00"/>
    <x v="1"/>
    <x v="647"/>
    <s v="Stewart Visinsky"/>
    <x v="0"/>
    <s v="United States"/>
    <s v="Baltimore"/>
    <x v="39"/>
    <n v="21215"/>
    <s v="East"/>
    <s v="OFF-AR-10000614"/>
    <x v="1"/>
    <x v="6"/>
    <x v="1722"/>
    <n v="10.709999999999999"/>
    <n v="3"/>
    <x v="0"/>
    <n v="2.7845999999999997"/>
  </r>
  <r>
    <n v="5600"/>
    <x v="2788"/>
    <x v="2"/>
    <x v="462"/>
    <d v="2011-10-03T00:00:00"/>
    <x v="3"/>
    <x v="157"/>
    <s v="Denny Ordway"/>
    <x v="0"/>
    <s v="United States"/>
    <s v="Columbus"/>
    <x v="24"/>
    <n v="43229"/>
    <s v="East"/>
    <s v="OFF-AR-10004010"/>
    <x v="1"/>
    <x v="6"/>
    <x v="1734"/>
    <n v="55.984000000000009"/>
    <n v="2"/>
    <x v="2"/>
    <n v="4.1987999999999985"/>
  </r>
  <r>
    <n v="5601"/>
    <x v="2788"/>
    <x v="2"/>
    <x v="462"/>
    <d v="2011-10-03T00:00:00"/>
    <x v="3"/>
    <x v="157"/>
    <s v="Denny Ordway"/>
    <x v="0"/>
    <s v="United States"/>
    <s v="Columbus"/>
    <x v="24"/>
    <n v="43229"/>
    <s v="East"/>
    <s v="OFF-EN-10004030"/>
    <x v="1"/>
    <x v="12"/>
    <x v="135"/>
    <n v="14.480000000000002"/>
    <n v="5"/>
    <x v="2"/>
    <n v="4.8869999999999987"/>
  </r>
  <r>
    <n v="5602"/>
    <x v="2788"/>
    <x v="2"/>
    <x v="462"/>
    <d v="2011-10-03T00:00:00"/>
    <x v="3"/>
    <x v="157"/>
    <s v="Denny Ordway"/>
    <x v="0"/>
    <s v="United States"/>
    <s v="Columbus"/>
    <x v="24"/>
    <n v="43229"/>
    <s v="East"/>
    <s v="TEC-AC-10003023"/>
    <x v="2"/>
    <x v="11"/>
    <x v="1070"/>
    <n v="142.488"/>
    <n v="3"/>
    <x v="2"/>
    <n v="-3.5622000000000043"/>
  </r>
  <r>
    <n v="5603"/>
    <x v="2789"/>
    <x v="0"/>
    <x v="278"/>
    <d v="2013-08-30T00:00:00"/>
    <x v="0"/>
    <x v="422"/>
    <s v="Todd Boyes"/>
    <x v="1"/>
    <s v="United States"/>
    <s v="Houston"/>
    <x v="5"/>
    <n v="77041"/>
    <s v="Central"/>
    <s v="OFF-ST-10003572"/>
    <x v="1"/>
    <x v="4"/>
    <x v="1735"/>
    <n v="14.16"/>
    <n v="1"/>
    <x v="2"/>
    <n v="1.0620000000000003"/>
  </r>
  <r>
    <n v="5604"/>
    <x v="2789"/>
    <x v="0"/>
    <x v="278"/>
    <d v="2013-08-30T00:00:00"/>
    <x v="0"/>
    <x v="422"/>
    <s v="Todd Boyes"/>
    <x v="1"/>
    <s v="United States"/>
    <s v="Houston"/>
    <x v="5"/>
    <n v="77041"/>
    <s v="Central"/>
    <s v="OFF-PA-10004353"/>
    <x v="1"/>
    <x v="10"/>
    <x v="1652"/>
    <n v="79.920000000000016"/>
    <n v="5"/>
    <x v="2"/>
    <n v="27.972000000000001"/>
  </r>
  <r>
    <n v="5605"/>
    <x v="2790"/>
    <x v="1"/>
    <x v="155"/>
    <d v="2012-12-07T00:00:00"/>
    <x v="1"/>
    <x v="510"/>
    <s v="Bill Stewart"/>
    <x v="1"/>
    <s v="United States"/>
    <s v="New York City"/>
    <x v="15"/>
    <n v="10011"/>
    <s v="East"/>
    <s v="OFF-BI-10003718"/>
    <x v="1"/>
    <x v="8"/>
    <x v="1660"/>
    <n v="590.35199999999998"/>
    <n v="6"/>
    <x v="2"/>
    <n v="206.62319999999997"/>
  </r>
  <r>
    <n v="5606"/>
    <x v="2791"/>
    <x v="0"/>
    <x v="873"/>
    <d v="2013-09-26T00:00:00"/>
    <x v="1"/>
    <x v="524"/>
    <s v="Filia McAdams"/>
    <x v="1"/>
    <s v="United States"/>
    <s v="Greensboro"/>
    <x v="3"/>
    <n v="27405"/>
    <s v="South"/>
    <s v="FUR-FU-10001546"/>
    <x v="0"/>
    <x v="5"/>
    <x v="1423"/>
    <n v="17.088000000000001"/>
    <n v="2"/>
    <x v="2"/>
    <n v="1.0679999999999996"/>
  </r>
  <r>
    <n v="5607"/>
    <x v="2791"/>
    <x v="0"/>
    <x v="873"/>
    <d v="2013-09-26T00:00:00"/>
    <x v="1"/>
    <x v="524"/>
    <s v="Filia McAdams"/>
    <x v="1"/>
    <s v="United States"/>
    <s v="Greensboro"/>
    <x v="3"/>
    <n v="27405"/>
    <s v="South"/>
    <s v="FUR-CH-10002880"/>
    <x v="0"/>
    <x v="1"/>
    <x v="801"/>
    <n v="98.391999999999996"/>
    <n v="1"/>
    <x v="2"/>
    <n v="-11.069100000000006"/>
  </r>
  <r>
    <n v="5608"/>
    <x v="2792"/>
    <x v="3"/>
    <x v="613"/>
    <d v="2014-04-01T00:00:00"/>
    <x v="1"/>
    <x v="252"/>
    <s v="John Lee"/>
    <x v="0"/>
    <s v="United States"/>
    <s v="New York City"/>
    <x v="15"/>
    <n v="10024"/>
    <s v="East"/>
    <s v="OFF-AR-10001547"/>
    <x v="1"/>
    <x v="6"/>
    <x v="147"/>
    <n v="11.05"/>
    <n v="5"/>
    <x v="0"/>
    <n v="2.9835000000000003"/>
  </r>
  <r>
    <n v="5609"/>
    <x v="2793"/>
    <x v="1"/>
    <x v="401"/>
    <d v="2012-12-11T00:00:00"/>
    <x v="1"/>
    <x v="578"/>
    <s v="Art Ferguson"/>
    <x v="0"/>
    <s v="United States"/>
    <s v="San Francisco"/>
    <x v="1"/>
    <n v="94109"/>
    <s v="West"/>
    <s v="OFF-AP-10001626"/>
    <x v="1"/>
    <x v="9"/>
    <x v="1016"/>
    <n v="7.78"/>
    <n v="2"/>
    <x v="0"/>
    <n v="2.0228000000000002"/>
  </r>
  <r>
    <n v="5610"/>
    <x v="2794"/>
    <x v="3"/>
    <x v="515"/>
    <d v="2014-09-06T00:00:00"/>
    <x v="1"/>
    <x v="767"/>
    <s v="Barry Gonzalez"/>
    <x v="0"/>
    <s v="United States"/>
    <s v="Monroe"/>
    <x v="28"/>
    <n v="71203"/>
    <s v="South"/>
    <s v="TEC-AC-10003033"/>
    <x v="2"/>
    <x v="11"/>
    <x v="756"/>
    <n v="659.9"/>
    <n v="2"/>
    <x v="0"/>
    <n v="217.76699999999994"/>
  </r>
  <r>
    <n v="5611"/>
    <x v="2795"/>
    <x v="1"/>
    <x v="348"/>
    <d v="2012-10-07T00:00:00"/>
    <x v="2"/>
    <x v="93"/>
    <s v="Maria Bertelson"/>
    <x v="0"/>
    <s v="United States"/>
    <s v="Cincinnati"/>
    <x v="24"/>
    <n v="45231"/>
    <s v="East"/>
    <s v="TEC-AC-10002323"/>
    <x v="2"/>
    <x v="11"/>
    <x v="175"/>
    <n v="53.040000000000006"/>
    <n v="3"/>
    <x v="2"/>
    <n v="-4.6409999999999982"/>
  </r>
  <r>
    <n v="5612"/>
    <x v="2796"/>
    <x v="3"/>
    <x v="238"/>
    <d v="2014-08-23T00:00:00"/>
    <x v="1"/>
    <x v="304"/>
    <s v="Helen Wasserman"/>
    <x v="1"/>
    <s v="United States"/>
    <s v="Seattle"/>
    <x v="4"/>
    <n v="98105"/>
    <s v="West"/>
    <s v="TEC-AC-10002049"/>
    <x v="2"/>
    <x v="11"/>
    <x v="1053"/>
    <n v="843.9"/>
    <n v="2"/>
    <x v="0"/>
    <n v="371.31600000000003"/>
  </r>
  <r>
    <n v="5613"/>
    <x v="2796"/>
    <x v="3"/>
    <x v="238"/>
    <d v="2014-08-23T00:00:00"/>
    <x v="1"/>
    <x v="304"/>
    <s v="Helen Wasserman"/>
    <x v="1"/>
    <s v="United States"/>
    <s v="Seattle"/>
    <x v="4"/>
    <n v="98105"/>
    <s v="West"/>
    <s v="TEC-AC-10002253"/>
    <x v="2"/>
    <x v="11"/>
    <x v="572"/>
    <n v="1496.16"/>
    <n v="9"/>
    <x v="0"/>
    <n v="224.42400000000006"/>
  </r>
  <r>
    <n v="5614"/>
    <x v="2797"/>
    <x v="0"/>
    <x v="1056"/>
    <d v="2013-02-07T00:00:00"/>
    <x v="1"/>
    <x v="455"/>
    <s v="Adrian Barton"/>
    <x v="0"/>
    <s v="United States"/>
    <s v="New York City"/>
    <x v="15"/>
    <n v="10011"/>
    <s v="East"/>
    <s v="OFF-ST-10003994"/>
    <x v="1"/>
    <x v="4"/>
    <x v="1736"/>
    <n v="117.96"/>
    <n v="2"/>
    <x v="0"/>
    <n v="5.8979999999999961"/>
  </r>
  <r>
    <n v="5615"/>
    <x v="2798"/>
    <x v="0"/>
    <x v="828"/>
    <d v="2013-08-28T00:00:00"/>
    <x v="1"/>
    <x v="687"/>
    <s v="Jennifer Patt"/>
    <x v="1"/>
    <s v="United States"/>
    <s v="New York City"/>
    <x v="15"/>
    <n v="10035"/>
    <s v="East"/>
    <s v="OFF-AR-10002399"/>
    <x v="1"/>
    <x v="6"/>
    <x v="316"/>
    <n v="21.299999999999997"/>
    <n v="5"/>
    <x v="0"/>
    <n v="8.7330000000000005"/>
  </r>
  <r>
    <n v="5616"/>
    <x v="2798"/>
    <x v="0"/>
    <x v="828"/>
    <d v="2013-08-28T00:00:00"/>
    <x v="1"/>
    <x v="687"/>
    <s v="Jennifer Patt"/>
    <x v="1"/>
    <s v="United States"/>
    <s v="New York City"/>
    <x v="15"/>
    <n v="10035"/>
    <s v="East"/>
    <s v="OFF-AP-10002118"/>
    <x v="1"/>
    <x v="9"/>
    <x v="77"/>
    <n v="1040.8"/>
    <n v="5"/>
    <x v="0"/>
    <n v="281.01600000000008"/>
  </r>
  <r>
    <n v="5617"/>
    <x v="2798"/>
    <x v="0"/>
    <x v="828"/>
    <d v="2013-08-28T00:00:00"/>
    <x v="1"/>
    <x v="687"/>
    <s v="Jennifer Patt"/>
    <x v="1"/>
    <s v="United States"/>
    <s v="New York City"/>
    <x v="15"/>
    <n v="10035"/>
    <s v="East"/>
    <s v="OFF-AR-10001954"/>
    <x v="1"/>
    <x v="6"/>
    <x v="558"/>
    <n v="29.339999999999996"/>
    <n v="6"/>
    <x v="0"/>
    <n v="7.9218000000000002"/>
  </r>
  <r>
    <n v="5618"/>
    <x v="2799"/>
    <x v="3"/>
    <x v="160"/>
    <d v="2014-07-05T00:00:00"/>
    <x v="1"/>
    <x v="1"/>
    <s v="Darrin Van Huff"/>
    <x v="1"/>
    <s v="United States"/>
    <s v="Memphis"/>
    <x v="18"/>
    <n v="38109"/>
    <s v="South"/>
    <s v="FUR-FU-10001591"/>
    <x v="0"/>
    <x v="5"/>
    <x v="1101"/>
    <n v="19.52"/>
    <n v="2"/>
    <x v="2"/>
    <n v="5.3680000000000012"/>
  </r>
  <r>
    <n v="5619"/>
    <x v="2800"/>
    <x v="1"/>
    <x v="227"/>
    <d v="2012-09-21T00:00:00"/>
    <x v="2"/>
    <x v="496"/>
    <s v="Charlotte Melton"/>
    <x v="0"/>
    <s v="United States"/>
    <s v="San Diego"/>
    <x v="1"/>
    <n v="92105"/>
    <s v="West"/>
    <s v="OFF-ST-10004186"/>
    <x v="1"/>
    <x v="4"/>
    <x v="16"/>
    <n v="443.92"/>
    <n v="4"/>
    <x v="0"/>
    <n v="8.8783999999999992"/>
  </r>
  <r>
    <n v="5620"/>
    <x v="2801"/>
    <x v="0"/>
    <x v="477"/>
    <d v="2013-10-01T00:00:00"/>
    <x v="1"/>
    <x v="281"/>
    <s v="Steve Chapman"/>
    <x v="1"/>
    <s v="United States"/>
    <s v="La Crosse"/>
    <x v="6"/>
    <n v="54601"/>
    <s v="Central"/>
    <s v="TEC-AC-10001908"/>
    <x v="2"/>
    <x v="11"/>
    <x v="292"/>
    <n v="499.95"/>
    <n v="5"/>
    <x v="0"/>
    <n v="174.98249999999999"/>
  </r>
  <r>
    <n v="5621"/>
    <x v="2801"/>
    <x v="0"/>
    <x v="477"/>
    <d v="2013-10-01T00:00:00"/>
    <x v="1"/>
    <x v="281"/>
    <s v="Steve Chapman"/>
    <x v="1"/>
    <s v="United States"/>
    <s v="La Crosse"/>
    <x v="6"/>
    <n v="54601"/>
    <s v="Central"/>
    <s v="OFF-AR-10000817"/>
    <x v="1"/>
    <x v="6"/>
    <x v="1255"/>
    <n v="3.04"/>
    <n v="1"/>
    <x v="0"/>
    <n v="1.0335999999999999"/>
  </r>
  <r>
    <n v="5622"/>
    <x v="2801"/>
    <x v="0"/>
    <x v="477"/>
    <d v="2013-10-01T00:00:00"/>
    <x v="1"/>
    <x v="281"/>
    <s v="Steve Chapman"/>
    <x v="1"/>
    <s v="United States"/>
    <s v="La Crosse"/>
    <x v="6"/>
    <n v="54601"/>
    <s v="Central"/>
    <s v="FUR-CH-10004218"/>
    <x v="0"/>
    <x v="1"/>
    <x v="38"/>
    <n v="201.96"/>
    <n v="2"/>
    <x v="0"/>
    <n v="50.490000000000009"/>
  </r>
  <r>
    <n v="5623"/>
    <x v="2801"/>
    <x v="0"/>
    <x v="477"/>
    <d v="2013-10-01T00:00:00"/>
    <x v="1"/>
    <x v="281"/>
    <s v="Steve Chapman"/>
    <x v="1"/>
    <s v="United States"/>
    <s v="La Crosse"/>
    <x v="6"/>
    <n v="54601"/>
    <s v="Central"/>
    <s v="FUR-FU-10000755"/>
    <x v="0"/>
    <x v="5"/>
    <x v="1443"/>
    <n v="68.64"/>
    <n v="11"/>
    <x v="0"/>
    <n v="17.160000000000004"/>
  </r>
  <r>
    <n v="5624"/>
    <x v="2802"/>
    <x v="0"/>
    <x v="1057"/>
    <d v="2013-10-29T00:00:00"/>
    <x v="0"/>
    <x v="100"/>
    <s v="Victoria Wilson"/>
    <x v="1"/>
    <s v="United States"/>
    <s v="Los Angeles"/>
    <x v="1"/>
    <n v="90032"/>
    <s v="West"/>
    <s v="TEC-AC-10003063"/>
    <x v="2"/>
    <x v="11"/>
    <x v="1052"/>
    <n v="100"/>
    <n v="4"/>
    <x v="0"/>
    <n v="21"/>
  </r>
  <r>
    <n v="5625"/>
    <x v="2802"/>
    <x v="0"/>
    <x v="1057"/>
    <d v="2013-10-29T00:00:00"/>
    <x v="0"/>
    <x v="100"/>
    <s v="Victoria Wilson"/>
    <x v="1"/>
    <s v="United States"/>
    <s v="Los Angeles"/>
    <x v="1"/>
    <n v="90032"/>
    <s v="West"/>
    <s v="TEC-AC-10002637"/>
    <x v="2"/>
    <x v="11"/>
    <x v="1308"/>
    <n v="359.98"/>
    <n v="2"/>
    <x v="0"/>
    <n v="21.598799999999983"/>
  </r>
  <r>
    <n v="5626"/>
    <x v="2803"/>
    <x v="2"/>
    <x v="411"/>
    <d v="2011-10-01T00:00:00"/>
    <x v="0"/>
    <x v="452"/>
    <s v="Paul Prost"/>
    <x v="2"/>
    <s v="United States"/>
    <s v="Seattle"/>
    <x v="4"/>
    <n v="98115"/>
    <s v="West"/>
    <s v="FUR-FU-10001706"/>
    <x v="0"/>
    <x v="5"/>
    <x v="50"/>
    <n v="6.16"/>
    <n v="2"/>
    <x v="0"/>
    <n v="2.9567999999999999"/>
  </r>
  <r>
    <n v="5627"/>
    <x v="2803"/>
    <x v="2"/>
    <x v="411"/>
    <d v="2011-10-01T00:00:00"/>
    <x v="0"/>
    <x v="452"/>
    <s v="Paul Prost"/>
    <x v="2"/>
    <s v="United States"/>
    <s v="Seattle"/>
    <x v="4"/>
    <n v="98115"/>
    <s v="West"/>
    <s v="FUR-TA-10002958"/>
    <x v="0"/>
    <x v="3"/>
    <x v="956"/>
    <n v="2348.8200000000002"/>
    <n v="9"/>
    <x v="0"/>
    <n v="399.29939999999976"/>
  </r>
  <r>
    <n v="5628"/>
    <x v="2804"/>
    <x v="3"/>
    <x v="335"/>
    <d v="2014-07-02T00:00:00"/>
    <x v="1"/>
    <x v="112"/>
    <s v="Dan Reichenbach"/>
    <x v="1"/>
    <s v="United States"/>
    <s v="Miami"/>
    <x v="2"/>
    <n v="33180"/>
    <s v="South"/>
    <s v="OFF-LA-10004689"/>
    <x v="1"/>
    <x v="2"/>
    <x v="261"/>
    <n v="13.872000000000002"/>
    <n v="6"/>
    <x v="2"/>
    <n v="4.6818000000000008"/>
  </r>
  <r>
    <n v="5629"/>
    <x v="2804"/>
    <x v="3"/>
    <x v="335"/>
    <d v="2014-07-02T00:00:00"/>
    <x v="1"/>
    <x v="112"/>
    <s v="Dan Reichenbach"/>
    <x v="1"/>
    <s v="United States"/>
    <s v="Miami"/>
    <x v="2"/>
    <n v="33180"/>
    <s v="South"/>
    <s v="FUR-CH-10001545"/>
    <x v="0"/>
    <x v="1"/>
    <x v="1737"/>
    <n v="273.55200000000002"/>
    <n v="3"/>
    <x v="2"/>
    <n v="-13.677599999999998"/>
  </r>
  <r>
    <n v="5630"/>
    <x v="2805"/>
    <x v="0"/>
    <x v="1036"/>
    <d v="2013-08-24T00:00:00"/>
    <x v="0"/>
    <x v="46"/>
    <s v="Rick Bensley"/>
    <x v="2"/>
    <s v="United States"/>
    <s v="Philadelphia"/>
    <x v="9"/>
    <n v="19143"/>
    <s v="East"/>
    <s v="FUR-TA-10002530"/>
    <x v="0"/>
    <x v="3"/>
    <x v="983"/>
    <n v="815.29199999999992"/>
    <n v="9"/>
    <x v="10"/>
    <n v="-339.7050000000001"/>
  </r>
  <r>
    <n v="5631"/>
    <x v="2806"/>
    <x v="2"/>
    <x v="1058"/>
    <d v="2011-02-16T00:00:00"/>
    <x v="1"/>
    <x v="173"/>
    <s v="Natalie Fritzler"/>
    <x v="0"/>
    <s v="United States"/>
    <s v="Chesapeake"/>
    <x v="17"/>
    <n v="23320"/>
    <s v="South"/>
    <s v="TEC-AC-10001432"/>
    <x v="2"/>
    <x v="11"/>
    <x v="471"/>
    <n v="234.45000000000002"/>
    <n v="3"/>
    <x v="0"/>
    <n v="103.15800000000003"/>
  </r>
  <r>
    <n v="5632"/>
    <x v="2806"/>
    <x v="2"/>
    <x v="1058"/>
    <d v="2011-02-16T00:00:00"/>
    <x v="1"/>
    <x v="173"/>
    <s v="Natalie Fritzler"/>
    <x v="0"/>
    <s v="United States"/>
    <s v="Chesapeake"/>
    <x v="17"/>
    <n v="23320"/>
    <s v="South"/>
    <s v="FUR-TA-10003715"/>
    <x v="0"/>
    <x v="3"/>
    <x v="1003"/>
    <n v="1256.22"/>
    <n v="6"/>
    <x v="0"/>
    <n v="75.37319999999994"/>
  </r>
  <r>
    <n v="5633"/>
    <x v="2806"/>
    <x v="2"/>
    <x v="1058"/>
    <d v="2011-02-16T00:00:00"/>
    <x v="1"/>
    <x v="173"/>
    <s v="Natalie Fritzler"/>
    <x v="0"/>
    <s v="United States"/>
    <s v="Chesapeake"/>
    <x v="17"/>
    <n v="23320"/>
    <s v="South"/>
    <s v="OFF-BI-10003291"/>
    <x v="1"/>
    <x v="8"/>
    <x v="44"/>
    <n v="17.46"/>
    <n v="2"/>
    <x v="0"/>
    <n v="8.2061999999999991"/>
  </r>
  <r>
    <n v="5634"/>
    <x v="2807"/>
    <x v="0"/>
    <x v="713"/>
    <d v="2013-09-29T00:00:00"/>
    <x v="0"/>
    <x v="615"/>
    <s v="Clay Rozendal"/>
    <x v="2"/>
    <s v="United States"/>
    <s v="New York City"/>
    <x v="15"/>
    <n v="10009"/>
    <s v="East"/>
    <s v="OFF-BI-10004187"/>
    <x v="1"/>
    <x v="8"/>
    <x v="33"/>
    <n v="10.528"/>
    <n v="7"/>
    <x v="2"/>
    <n v="3.6847999999999987"/>
  </r>
  <r>
    <n v="5635"/>
    <x v="2808"/>
    <x v="1"/>
    <x v="901"/>
    <d v="2012-12-06T00:00:00"/>
    <x v="2"/>
    <x v="711"/>
    <s v="Stephanie Ulpright"/>
    <x v="2"/>
    <s v="United States"/>
    <s v="Ann Arbor"/>
    <x v="12"/>
    <n v="48104"/>
    <s v="Central"/>
    <s v="OFF-BI-10000666"/>
    <x v="1"/>
    <x v="8"/>
    <x v="980"/>
    <n v="152.79999999999998"/>
    <n v="5"/>
    <x v="0"/>
    <n v="76.399999999999991"/>
  </r>
  <r>
    <n v="5636"/>
    <x v="2809"/>
    <x v="3"/>
    <x v="213"/>
    <d v="2014-09-09T00:00:00"/>
    <x v="1"/>
    <x v="337"/>
    <s v="Sample Company A"/>
    <x v="2"/>
    <s v="United States"/>
    <s v="La Mesa"/>
    <x v="1"/>
    <n v="91941"/>
    <s v="West"/>
    <s v="OFF-BI-10002225"/>
    <x v="1"/>
    <x v="8"/>
    <x v="336"/>
    <n v="82.56"/>
    <n v="5"/>
    <x v="2"/>
    <n v="28.896000000000001"/>
  </r>
  <r>
    <n v="5637"/>
    <x v="2809"/>
    <x v="3"/>
    <x v="213"/>
    <d v="2014-09-09T00:00:00"/>
    <x v="1"/>
    <x v="337"/>
    <s v="Sample Company A"/>
    <x v="2"/>
    <s v="United States"/>
    <s v="La Mesa"/>
    <x v="1"/>
    <n v="91941"/>
    <s v="West"/>
    <s v="TEC-AC-10000474"/>
    <x v="2"/>
    <x v="11"/>
    <x v="1501"/>
    <n v="284.96999999999997"/>
    <n v="3"/>
    <x v="0"/>
    <n v="85.490999999999957"/>
  </r>
  <r>
    <n v="5638"/>
    <x v="2810"/>
    <x v="3"/>
    <x v="606"/>
    <d v="2014-04-03T00:00:00"/>
    <x v="1"/>
    <x v="614"/>
    <s v="Michelle Lonsdale"/>
    <x v="1"/>
    <s v="United States"/>
    <s v="Dearborn"/>
    <x v="12"/>
    <n v="48126"/>
    <s v="Central"/>
    <s v="FUR-FU-10004245"/>
    <x v="0"/>
    <x v="5"/>
    <x v="1738"/>
    <n v="60.84"/>
    <n v="3"/>
    <x v="0"/>
    <n v="23.119199999999999"/>
  </r>
  <r>
    <n v="5639"/>
    <x v="2811"/>
    <x v="2"/>
    <x v="1059"/>
    <d v="2011-12-27T00:00:00"/>
    <x v="1"/>
    <x v="306"/>
    <s v="Gary McGarr"/>
    <x v="0"/>
    <s v="United States"/>
    <s v="San Diego"/>
    <x v="1"/>
    <n v="92024"/>
    <s v="West"/>
    <s v="FUR-CH-10004287"/>
    <x v="0"/>
    <x v="1"/>
    <x v="156"/>
    <n v="1325.76"/>
    <n v="6"/>
    <x v="2"/>
    <n v="149.14799999999991"/>
  </r>
  <r>
    <n v="5640"/>
    <x v="2811"/>
    <x v="2"/>
    <x v="1059"/>
    <d v="2011-12-27T00:00:00"/>
    <x v="1"/>
    <x v="306"/>
    <s v="Gary McGarr"/>
    <x v="0"/>
    <s v="United States"/>
    <s v="San Diego"/>
    <x v="1"/>
    <n v="92024"/>
    <s v="West"/>
    <s v="FUR-CH-10000595"/>
    <x v="0"/>
    <x v="1"/>
    <x v="463"/>
    <n v="572.16000000000008"/>
    <n v="3"/>
    <x v="2"/>
    <n v="35.759999999999962"/>
  </r>
  <r>
    <n v="5641"/>
    <x v="2812"/>
    <x v="2"/>
    <x v="865"/>
    <d v="2011-09-28T00:00:00"/>
    <x v="1"/>
    <x v="82"/>
    <s v="Jim Kriz"/>
    <x v="2"/>
    <s v="United States"/>
    <s v="Lakewood"/>
    <x v="24"/>
    <n v="44107"/>
    <s v="East"/>
    <s v="OFF-PA-10003063"/>
    <x v="1"/>
    <x v="10"/>
    <x v="1711"/>
    <n v="28.8"/>
    <n v="9"/>
    <x v="2"/>
    <n v="10.080000000000002"/>
  </r>
  <r>
    <n v="5642"/>
    <x v="2813"/>
    <x v="3"/>
    <x v="459"/>
    <d v="2014-04-06T00:00:00"/>
    <x v="2"/>
    <x v="401"/>
    <s v="Alyssa Tate"/>
    <x v="2"/>
    <s v="United States"/>
    <s v="Meriden"/>
    <x v="29"/>
    <n v="6450"/>
    <s v="East"/>
    <s v="OFF-AR-10000246"/>
    <x v="1"/>
    <x v="6"/>
    <x v="21"/>
    <n v="11.12"/>
    <n v="4"/>
    <x v="0"/>
    <n v="2.8911999999999995"/>
  </r>
  <r>
    <n v="5643"/>
    <x v="2814"/>
    <x v="0"/>
    <x v="178"/>
    <d v="2013-04-06T00:00:00"/>
    <x v="0"/>
    <x v="626"/>
    <s v="Daniel Byrd"/>
    <x v="2"/>
    <s v="United States"/>
    <s v="Columbus"/>
    <x v="32"/>
    <n v="31907"/>
    <s v="South"/>
    <s v="FUR-FU-10003274"/>
    <x v="0"/>
    <x v="5"/>
    <x v="245"/>
    <n v="7.04"/>
    <n v="4"/>
    <x v="0"/>
    <n v="3.0976000000000004"/>
  </r>
  <r>
    <n v="5644"/>
    <x v="2815"/>
    <x v="1"/>
    <x v="1060"/>
    <d v="2012-05-20T00:00:00"/>
    <x v="0"/>
    <x v="706"/>
    <s v="Anna Häberlin"/>
    <x v="1"/>
    <s v="United States"/>
    <s v="Roswell"/>
    <x v="32"/>
    <n v="30076"/>
    <s v="South"/>
    <s v="OFF-EN-10004147"/>
    <x v="1"/>
    <x v="12"/>
    <x v="1279"/>
    <n v="17.940000000000001"/>
    <n v="3"/>
    <x v="0"/>
    <n v="8.7906000000000013"/>
  </r>
  <r>
    <n v="5645"/>
    <x v="2816"/>
    <x v="3"/>
    <x v="721"/>
    <d v="2014-03-27T00:00:00"/>
    <x v="2"/>
    <x v="319"/>
    <s v="Sanjit Jacobs"/>
    <x v="2"/>
    <s v="United States"/>
    <s v="Seattle"/>
    <x v="4"/>
    <n v="98105"/>
    <s v="West"/>
    <s v="OFF-BI-10002103"/>
    <x v="1"/>
    <x v="8"/>
    <x v="525"/>
    <n v="34.76"/>
    <n v="5"/>
    <x v="2"/>
    <n v="11.296999999999999"/>
  </r>
  <r>
    <n v="5646"/>
    <x v="2817"/>
    <x v="3"/>
    <x v="349"/>
    <d v="2014-04-20T00:00:00"/>
    <x v="1"/>
    <x v="447"/>
    <s v="Harry Marie"/>
    <x v="1"/>
    <s v="United States"/>
    <s v="Morristown"/>
    <x v="30"/>
    <n v="7960"/>
    <s v="East"/>
    <s v="FUR-FU-10004018"/>
    <x v="0"/>
    <x v="5"/>
    <x v="927"/>
    <n v="74.45"/>
    <n v="5"/>
    <x v="0"/>
    <n v="20.101500000000001"/>
  </r>
  <r>
    <n v="5647"/>
    <x v="2818"/>
    <x v="1"/>
    <x v="1038"/>
    <d v="2012-01-09T00:00:00"/>
    <x v="1"/>
    <x v="122"/>
    <s v="Andrew Gjertsen"/>
    <x v="1"/>
    <s v="United States"/>
    <s v="Alexandria"/>
    <x v="17"/>
    <n v="22304"/>
    <s v="South"/>
    <s v="FUR-FU-10001473"/>
    <x v="0"/>
    <x v="5"/>
    <x v="984"/>
    <n v="192.22"/>
    <n v="14"/>
    <x v="0"/>
    <n v="69.199200000000005"/>
  </r>
  <r>
    <n v="5648"/>
    <x v="2819"/>
    <x v="3"/>
    <x v="808"/>
    <d v="2014-11-08T00:00:00"/>
    <x v="1"/>
    <x v="677"/>
    <s v="Joy Bell-"/>
    <x v="0"/>
    <s v="United States"/>
    <s v="Salt Lake City"/>
    <x v="7"/>
    <n v="84106"/>
    <s v="West"/>
    <s v="OFF-PA-10001800"/>
    <x v="1"/>
    <x v="10"/>
    <x v="580"/>
    <n v="19.440000000000001"/>
    <n v="3"/>
    <x v="0"/>
    <n v="9.3312000000000008"/>
  </r>
  <r>
    <n v="5649"/>
    <x v="2820"/>
    <x v="3"/>
    <x v="729"/>
    <d v="2014-07-20T00:00:00"/>
    <x v="0"/>
    <x v="295"/>
    <s v="Anthony Johnson"/>
    <x v="1"/>
    <s v="United States"/>
    <s v="Apple Valley"/>
    <x v="1"/>
    <n v="92307"/>
    <s v="West"/>
    <s v="OFF-PA-10004609"/>
    <x v="1"/>
    <x v="10"/>
    <x v="1494"/>
    <n v="32.400000000000006"/>
    <n v="5"/>
    <x v="0"/>
    <n v="15.552000000000001"/>
  </r>
  <r>
    <n v="5650"/>
    <x v="2820"/>
    <x v="3"/>
    <x v="729"/>
    <d v="2014-07-20T00:00:00"/>
    <x v="0"/>
    <x v="295"/>
    <s v="Anthony Johnson"/>
    <x v="1"/>
    <s v="United States"/>
    <s v="Apple Valley"/>
    <x v="1"/>
    <n v="92307"/>
    <s v="West"/>
    <s v="OFF-EN-10002592"/>
    <x v="1"/>
    <x v="12"/>
    <x v="1702"/>
    <n v="57.9"/>
    <n v="5"/>
    <x v="0"/>
    <n v="28.95"/>
  </r>
  <r>
    <n v="5651"/>
    <x v="2820"/>
    <x v="3"/>
    <x v="729"/>
    <d v="2014-07-20T00:00:00"/>
    <x v="0"/>
    <x v="295"/>
    <s v="Anthony Johnson"/>
    <x v="1"/>
    <s v="United States"/>
    <s v="Apple Valley"/>
    <x v="1"/>
    <n v="92307"/>
    <s v="West"/>
    <s v="OFF-ST-10002957"/>
    <x v="1"/>
    <x v="4"/>
    <x v="1483"/>
    <n v="10.56"/>
    <n v="2"/>
    <x v="0"/>
    <n v="0"/>
  </r>
  <r>
    <n v="5652"/>
    <x v="2820"/>
    <x v="3"/>
    <x v="729"/>
    <d v="2014-07-20T00:00:00"/>
    <x v="0"/>
    <x v="295"/>
    <s v="Anthony Johnson"/>
    <x v="1"/>
    <s v="United States"/>
    <s v="Apple Valley"/>
    <x v="1"/>
    <n v="92307"/>
    <s v="West"/>
    <s v="FUR-BO-10002613"/>
    <x v="0"/>
    <x v="0"/>
    <x v="177"/>
    <n v="1194.165"/>
    <n v="5"/>
    <x v="11"/>
    <n v="210.73499999999993"/>
  </r>
  <r>
    <n v="5653"/>
    <x v="2821"/>
    <x v="3"/>
    <x v="833"/>
    <d v="2014-10-12T00:00:00"/>
    <x v="1"/>
    <x v="152"/>
    <s v="Muhammed MacIntyre"/>
    <x v="1"/>
    <s v="United States"/>
    <s v="New York City"/>
    <x v="15"/>
    <n v="10009"/>
    <s v="East"/>
    <s v="OFF-PA-10001033"/>
    <x v="1"/>
    <x v="10"/>
    <x v="1500"/>
    <n v="40.99"/>
    <n v="1"/>
    <x v="0"/>
    <n v="20.085100000000001"/>
  </r>
  <r>
    <n v="5654"/>
    <x v="2822"/>
    <x v="2"/>
    <x v="130"/>
    <d v="2011-11-11T00:00:00"/>
    <x v="1"/>
    <x v="260"/>
    <s v="Tiffany House"/>
    <x v="1"/>
    <s v="United States"/>
    <s v="Long Beach"/>
    <x v="1"/>
    <n v="90805"/>
    <s v="West"/>
    <s v="OFF-AR-10000940"/>
    <x v="1"/>
    <x v="6"/>
    <x v="134"/>
    <n v="2.94"/>
    <n v="1"/>
    <x v="0"/>
    <n v="0.79380000000000006"/>
  </r>
  <r>
    <n v="5655"/>
    <x v="2823"/>
    <x v="0"/>
    <x v="122"/>
    <d v="2013-12-22T00:00:00"/>
    <x v="2"/>
    <x v="571"/>
    <s v="Adrian Hane"/>
    <x v="2"/>
    <s v="United States"/>
    <s v="Salem"/>
    <x v="21"/>
    <n v="97301"/>
    <s v="West"/>
    <s v="OFF-BI-10001670"/>
    <x v="1"/>
    <x v="8"/>
    <x v="438"/>
    <n v="45.240000000000009"/>
    <n v="4"/>
    <x v="6"/>
    <n v="-30.159999999999997"/>
  </r>
  <r>
    <n v="5656"/>
    <x v="2823"/>
    <x v="0"/>
    <x v="122"/>
    <d v="2013-12-22T00:00:00"/>
    <x v="2"/>
    <x v="571"/>
    <s v="Adrian Hane"/>
    <x v="2"/>
    <s v="United States"/>
    <s v="Salem"/>
    <x v="21"/>
    <n v="97301"/>
    <s v="West"/>
    <s v="OFF-AR-10004078"/>
    <x v="1"/>
    <x v="6"/>
    <x v="507"/>
    <n v="18.687999999999999"/>
    <n v="4"/>
    <x v="2"/>
    <n v="2.3359999999999994"/>
  </r>
  <r>
    <n v="5657"/>
    <x v="2823"/>
    <x v="0"/>
    <x v="122"/>
    <d v="2013-12-22T00:00:00"/>
    <x v="2"/>
    <x v="571"/>
    <s v="Adrian Hane"/>
    <x v="2"/>
    <s v="United States"/>
    <s v="Salem"/>
    <x v="21"/>
    <n v="97301"/>
    <s v="West"/>
    <s v="OFF-PA-10003036"/>
    <x v="1"/>
    <x v="10"/>
    <x v="1730"/>
    <n v="11.648000000000001"/>
    <n v="2"/>
    <x v="2"/>
    <n v="3.7855999999999992"/>
  </r>
  <r>
    <n v="5658"/>
    <x v="2823"/>
    <x v="0"/>
    <x v="122"/>
    <d v="2013-12-22T00:00:00"/>
    <x v="2"/>
    <x v="571"/>
    <s v="Adrian Hane"/>
    <x v="2"/>
    <s v="United States"/>
    <s v="Salem"/>
    <x v="21"/>
    <n v="97301"/>
    <s v="West"/>
    <s v="TEC-AC-10000991"/>
    <x v="2"/>
    <x v="11"/>
    <x v="432"/>
    <n v="112.77600000000001"/>
    <n v="3"/>
    <x v="2"/>
    <n v="-8.4581999999999979"/>
  </r>
  <r>
    <n v="5659"/>
    <x v="2823"/>
    <x v="0"/>
    <x v="122"/>
    <d v="2013-12-22T00:00:00"/>
    <x v="2"/>
    <x v="571"/>
    <s v="Adrian Hane"/>
    <x v="2"/>
    <s v="United States"/>
    <s v="Salem"/>
    <x v="21"/>
    <n v="97301"/>
    <s v="West"/>
    <s v="FUR-TA-10002530"/>
    <x v="0"/>
    <x v="3"/>
    <x v="983"/>
    <n v="377.45"/>
    <n v="5"/>
    <x v="5"/>
    <n v="-264.21500000000003"/>
  </r>
  <r>
    <n v="5660"/>
    <x v="2823"/>
    <x v="0"/>
    <x v="122"/>
    <d v="2013-12-22T00:00:00"/>
    <x v="2"/>
    <x v="571"/>
    <s v="Adrian Hane"/>
    <x v="2"/>
    <s v="United States"/>
    <s v="Salem"/>
    <x v="21"/>
    <n v="97301"/>
    <s v="West"/>
    <s v="OFF-LA-10000407"/>
    <x v="1"/>
    <x v="2"/>
    <x v="1486"/>
    <n v="15.936000000000002"/>
    <n v="4"/>
    <x v="2"/>
    <n v="5.1791999999999998"/>
  </r>
  <r>
    <n v="5661"/>
    <x v="2823"/>
    <x v="0"/>
    <x v="122"/>
    <d v="2013-12-22T00:00:00"/>
    <x v="2"/>
    <x v="571"/>
    <s v="Adrian Hane"/>
    <x v="2"/>
    <s v="United States"/>
    <s v="Salem"/>
    <x v="21"/>
    <n v="97301"/>
    <s v="West"/>
    <s v="TEC-PH-10004833"/>
    <x v="2"/>
    <x v="7"/>
    <x v="1354"/>
    <n v="28.68"/>
    <n v="3"/>
    <x v="2"/>
    <n v="-7.17"/>
  </r>
  <r>
    <n v="5662"/>
    <x v="2824"/>
    <x v="0"/>
    <x v="446"/>
    <d v="2013-10-02T00:00:00"/>
    <x v="1"/>
    <x v="642"/>
    <s v="Craig Leslie"/>
    <x v="2"/>
    <s v="United States"/>
    <s v="Aurora"/>
    <x v="22"/>
    <n v="80013"/>
    <s v="West"/>
    <s v="FUR-FU-10002671"/>
    <x v="0"/>
    <x v="5"/>
    <x v="275"/>
    <n v="21.44"/>
    <n v="2"/>
    <x v="2"/>
    <n v="7.5039999999999987"/>
  </r>
  <r>
    <n v="5663"/>
    <x v="2824"/>
    <x v="0"/>
    <x v="446"/>
    <d v="2013-10-02T00:00:00"/>
    <x v="1"/>
    <x v="642"/>
    <s v="Craig Leslie"/>
    <x v="2"/>
    <s v="United States"/>
    <s v="Aurora"/>
    <x v="22"/>
    <n v="80013"/>
    <s v="West"/>
    <s v="OFF-ST-10001370"/>
    <x v="1"/>
    <x v="4"/>
    <x v="1023"/>
    <n v="511.05600000000004"/>
    <n v="9"/>
    <x v="2"/>
    <n v="-95.823000000000079"/>
  </r>
  <r>
    <n v="5664"/>
    <x v="2825"/>
    <x v="0"/>
    <x v="658"/>
    <d v="2013-07-22T00:00:00"/>
    <x v="3"/>
    <x v="684"/>
    <s v="Jason Gross"/>
    <x v="1"/>
    <s v="United States"/>
    <s v="Newark"/>
    <x v="24"/>
    <n v="43055"/>
    <s v="East"/>
    <s v="OFF-AR-10000914"/>
    <x v="1"/>
    <x v="6"/>
    <x v="1739"/>
    <n v="18.656000000000002"/>
    <n v="2"/>
    <x v="2"/>
    <n v="1.3992000000000013"/>
  </r>
  <r>
    <n v="5665"/>
    <x v="2825"/>
    <x v="0"/>
    <x v="658"/>
    <d v="2013-07-22T00:00:00"/>
    <x v="3"/>
    <x v="684"/>
    <s v="Jason Gross"/>
    <x v="1"/>
    <s v="United States"/>
    <s v="Newark"/>
    <x v="24"/>
    <n v="43055"/>
    <s v="East"/>
    <s v="OFF-BI-10001116"/>
    <x v="1"/>
    <x v="8"/>
    <x v="1066"/>
    <n v="11.088000000000003"/>
    <n v="7"/>
    <x v="6"/>
    <n v="-8.1311999999999998"/>
  </r>
  <r>
    <n v="5666"/>
    <x v="2825"/>
    <x v="0"/>
    <x v="658"/>
    <d v="2013-07-22T00:00:00"/>
    <x v="3"/>
    <x v="684"/>
    <s v="Jason Gross"/>
    <x v="1"/>
    <s v="United States"/>
    <s v="Newark"/>
    <x v="24"/>
    <n v="43055"/>
    <s v="East"/>
    <s v="OFF-ST-10002276"/>
    <x v="1"/>
    <x v="4"/>
    <x v="223"/>
    <n v="66.688000000000002"/>
    <n v="1"/>
    <x v="2"/>
    <n v="4.1680000000000028"/>
  </r>
  <r>
    <n v="5667"/>
    <x v="2825"/>
    <x v="0"/>
    <x v="658"/>
    <d v="2013-07-22T00:00:00"/>
    <x v="3"/>
    <x v="684"/>
    <s v="Jason Gross"/>
    <x v="1"/>
    <s v="United States"/>
    <s v="Newark"/>
    <x v="24"/>
    <n v="43055"/>
    <s v="East"/>
    <s v="OFF-ST-10004340"/>
    <x v="1"/>
    <x v="4"/>
    <x v="809"/>
    <n v="99.488"/>
    <n v="2"/>
    <x v="2"/>
    <n v="8.7052000000000049"/>
  </r>
  <r>
    <n v="5668"/>
    <x v="2826"/>
    <x v="0"/>
    <x v="725"/>
    <d v="2013-06-16T00:00:00"/>
    <x v="1"/>
    <x v="339"/>
    <s v="Sanjit Engle"/>
    <x v="0"/>
    <s v="United States"/>
    <s v="Seattle"/>
    <x v="4"/>
    <n v="98103"/>
    <s v="West"/>
    <s v="OFF-LA-10004093"/>
    <x v="1"/>
    <x v="2"/>
    <x v="670"/>
    <n v="14.62"/>
    <n v="2"/>
    <x v="0"/>
    <n v="6.8713999999999995"/>
  </r>
  <r>
    <n v="5669"/>
    <x v="2826"/>
    <x v="0"/>
    <x v="725"/>
    <d v="2013-06-16T00:00:00"/>
    <x v="1"/>
    <x v="339"/>
    <s v="Sanjit Engle"/>
    <x v="0"/>
    <s v="United States"/>
    <s v="Seattle"/>
    <x v="4"/>
    <n v="98103"/>
    <s v="West"/>
    <s v="OFF-BI-10004728"/>
    <x v="1"/>
    <x v="8"/>
    <x v="539"/>
    <n v="53.984000000000002"/>
    <n v="14"/>
    <x v="2"/>
    <n v="17.544800000000002"/>
  </r>
  <r>
    <n v="5670"/>
    <x v="2826"/>
    <x v="0"/>
    <x v="725"/>
    <d v="2013-06-16T00:00:00"/>
    <x v="1"/>
    <x v="339"/>
    <s v="Sanjit Engle"/>
    <x v="0"/>
    <s v="United States"/>
    <s v="Seattle"/>
    <x v="4"/>
    <n v="98103"/>
    <s v="West"/>
    <s v="TEC-AC-10003095"/>
    <x v="2"/>
    <x v="11"/>
    <x v="1277"/>
    <n v="389.97"/>
    <n v="3"/>
    <x v="0"/>
    <n v="132.58980000000003"/>
  </r>
  <r>
    <n v="5671"/>
    <x v="2827"/>
    <x v="1"/>
    <x v="988"/>
    <d v="2012-06-11T00:00:00"/>
    <x v="0"/>
    <x v="228"/>
    <s v="Trudy Glocke"/>
    <x v="0"/>
    <s v="United States"/>
    <s v="Pocatello"/>
    <x v="45"/>
    <n v="83201"/>
    <s v="West"/>
    <s v="FUR-FU-10003192"/>
    <x v="0"/>
    <x v="5"/>
    <x v="1720"/>
    <n v="355.36"/>
    <n v="4"/>
    <x v="0"/>
    <n v="92.393599999999992"/>
  </r>
  <r>
    <n v="5672"/>
    <x v="2827"/>
    <x v="1"/>
    <x v="988"/>
    <d v="2012-06-11T00:00:00"/>
    <x v="0"/>
    <x v="228"/>
    <s v="Trudy Glocke"/>
    <x v="0"/>
    <s v="United States"/>
    <s v="Pocatello"/>
    <x v="45"/>
    <n v="83201"/>
    <s v="West"/>
    <s v="TEC-PH-10004522"/>
    <x v="2"/>
    <x v="7"/>
    <x v="1695"/>
    <n v="140.376"/>
    <n v="3"/>
    <x v="2"/>
    <n v="8.7735000000000056"/>
  </r>
  <r>
    <n v="5673"/>
    <x v="2828"/>
    <x v="3"/>
    <x v="855"/>
    <d v="2014-11-04T00:00:00"/>
    <x v="1"/>
    <x v="64"/>
    <s v="Sally Hughsby"/>
    <x v="1"/>
    <s v="United States"/>
    <s v="Dallas"/>
    <x v="5"/>
    <n v="75081"/>
    <s v="Central"/>
    <s v="OFF-EN-10003068"/>
    <x v="1"/>
    <x v="12"/>
    <x v="1632"/>
    <n v="15.840000000000002"/>
    <n v="2"/>
    <x v="2"/>
    <n v="5.5439999999999987"/>
  </r>
  <r>
    <n v="5674"/>
    <x v="2828"/>
    <x v="3"/>
    <x v="855"/>
    <d v="2014-11-04T00:00:00"/>
    <x v="1"/>
    <x v="64"/>
    <s v="Sally Hughsby"/>
    <x v="1"/>
    <s v="United States"/>
    <s v="Dallas"/>
    <x v="5"/>
    <n v="75081"/>
    <s v="Central"/>
    <s v="OFF-PA-10001204"/>
    <x v="1"/>
    <x v="10"/>
    <x v="518"/>
    <n v="8.4480000000000004"/>
    <n v="2"/>
    <x v="2"/>
    <n v="2.6399999999999997"/>
  </r>
  <r>
    <n v="5675"/>
    <x v="2829"/>
    <x v="0"/>
    <x v="115"/>
    <d v="2013-01-27T00:00:00"/>
    <x v="1"/>
    <x v="507"/>
    <s v="Marc Crier"/>
    <x v="0"/>
    <s v="United States"/>
    <s v="Seattle"/>
    <x v="4"/>
    <n v="98105"/>
    <s v="West"/>
    <s v="OFF-PA-10003953"/>
    <x v="1"/>
    <x v="10"/>
    <x v="638"/>
    <n v="12.96"/>
    <n v="2"/>
    <x v="0"/>
    <n v="6.2208000000000006"/>
  </r>
  <r>
    <n v="5676"/>
    <x v="2830"/>
    <x v="2"/>
    <x v="1061"/>
    <d v="2011-06-02T00:00:00"/>
    <x v="1"/>
    <x v="601"/>
    <s v="Patrick Jones"/>
    <x v="1"/>
    <s v="United States"/>
    <s v="Seattle"/>
    <x v="4"/>
    <n v="98115"/>
    <s v="West"/>
    <s v="TEC-PH-10001552"/>
    <x v="2"/>
    <x v="7"/>
    <x v="178"/>
    <n v="57.408000000000008"/>
    <n v="6"/>
    <x v="2"/>
    <n v="5.7408000000000019"/>
  </r>
  <r>
    <n v="5677"/>
    <x v="2830"/>
    <x v="2"/>
    <x v="1061"/>
    <d v="2011-06-02T00:00:00"/>
    <x v="1"/>
    <x v="601"/>
    <s v="Patrick Jones"/>
    <x v="1"/>
    <s v="United States"/>
    <s v="Seattle"/>
    <x v="4"/>
    <n v="98115"/>
    <s v="West"/>
    <s v="TEC-AC-10004877"/>
    <x v="2"/>
    <x v="11"/>
    <x v="1670"/>
    <n v="27.6"/>
    <n v="4"/>
    <x v="0"/>
    <n v="2.2079999999999984"/>
  </r>
  <r>
    <n v="5678"/>
    <x v="2831"/>
    <x v="2"/>
    <x v="282"/>
    <d v="2012-01-05T00:00:00"/>
    <x v="1"/>
    <x v="233"/>
    <s v="Zuschuss Carroll"/>
    <x v="0"/>
    <s v="United States"/>
    <s v="Chicago"/>
    <x v="10"/>
    <n v="60610"/>
    <s v="Central"/>
    <s v="FUR-FU-10000193"/>
    <x v="0"/>
    <x v="5"/>
    <x v="1503"/>
    <n v="38.975999999999999"/>
    <n v="3"/>
    <x v="7"/>
    <n v="-50.66879999999999"/>
  </r>
  <r>
    <n v="5679"/>
    <x v="2832"/>
    <x v="0"/>
    <x v="1062"/>
    <d v="2013-08-04T00:00:00"/>
    <x v="1"/>
    <x v="649"/>
    <s v="Steve Carroll"/>
    <x v="2"/>
    <s v="United States"/>
    <s v="Holland"/>
    <x v="12"/>
    <n v="49423"/>
    <s v="Central"/>
    <s v="OFF-FA-10000735"/>
    <x v="1"/>
    <x v="13"/>
    <x v="33"/>
    <n v="20.439999999999998"/>
    <n v="7"/>
    <x v="0"/>
    <n v="9.1979999999999986"/>
  </r>
  <r>
    <n v="5680"/>
    <x v="2832"/>
    <x v="0"/>
    <x v="1062"/>
    <d v="2013-08-04T00:00:00"/>
    <x v="1"/>
    <x v="649"/>
    <s v="Steve Carroll"/>
    <x v="2"/>
    <s v="United States"/>
    <s v="Holland"/>
    <x v="12"/>
    <n v="49423"/>
    <s v="Central"/>
    <s v="OFF-PA-10002120"/>
    <x v="1"/>
    <x v="10"/>
    <x v="514"/>
    <n v="109.92"/>
    <n v="2"/>
    <x v="0"/>
    <n v="53.860799999999998"/>
  </r>
  <r>
    <n v="5681"/>
    <x v="2833"/>
    <x v="0"/>
    <x v="446"/>
    <d v="2013-10-01T00:00:00"/>
    <x v="1"/>
    <x v="546"/>
    <s v="Benjamin Patterson"/>
    <x v="0"/>
    <s v="United States"/>
    <s v="Broken Arrow"/>
    <x v="26"/>
    <n v="74012"/>
    <s v="Central"/>
    <s v="OFF-BI-10001249"/>
    <x v="1"/>
    <x v="8"/>
    <x v="1182"/>
    <n v="6.38"/>
    <n v="1"/>
    <x v="0"/>
    <n v="2.9347999999999996"/>
  </r>
  <r>
    <n v="5682"/>
    <x v="2833"/>
    <x v="0"/>
    <x v="446"/>
    <d v="2013-10-01T00:00:00"/>
    <x v="1"/>
    <x v="546"/>
    <s v="Benjamin Patterson"/>
    <x v="0"/>
    <s v="United States"/>
    <s v="Broken Arrow"/>
    <x v="26"/>
    <n v="74012"/>
    <s v="Central"/>
    <s v="OFF-PA-10001569"/>
    <x v="1"/>
    <x v="10"/>
    <x v="55"/>
    <n v="6.48"/>
    <n v="1"/>
    <x v="0"/>
    <n v="3.1104000000000003"/>
  </r>
  <r>
    <n v="5683"/>
    <x v="2834"/>
    <x v="2"/>
    <x v="1063"/>
    <d v="2011-04-08T00:00:00"/>
    <x v="1"/>
    <x v="361"/>
    <s v="Rob Dowd"/>
    <x v="0"/>
    <s v="United States"/>
    <s v="Athens"/>
    <x v="32"/>
    <n v="30605"/>
    <s v="South"/>
    <s v="OFF-PA-10004248"/>
    <x v="1"/>
    <x v="10"/>
    <x v="1615"/>
    <n v="15.84"/>
    <n v="3"/>
    <x v="0"/>
    <n v="7.1280000000000001"/>
  </r>
  <r>
    <n v="5684"/>
    <x v="2834"/>
    <x v="2"/>
    <x v="1063"/>
    <d v="2011-04-08T00:00:00"/>
    <x v="1"/>
    <x v="361"/>
    <s v="Rob Dowd"/>
    <x v="0"/>
    <s v="United States"/>
    <s v="Athens"/>
    <x v="32"/>
    <n v="30605"/>
    <s v="South"/>
    <s v="TEC-PH-10001128"/>
    <x v="2"/>
    <x v="7"/>
    <x v="1499"/>
    <n v="1049.93"/>
    <n v="7"/>
    <x v="0"/>
    <n v="293.98040000000003"/>
  </r>
  <r>
    <n v="5685"/>
    <x v="2834"/>
    <x v="2"/>
    <x v="1063"/>
    <d v="2011-04-08T00:00:00"/>
    <x v="1"/>
    <x v="361"/>
    <s v="Rob Dowd"/>
    <x v="0"/>
    <s v="United States"/>
    <s v="Athens"/>
    <x v="32"/>
    <n v="30605"/>
    <s v="South"/>
    <s v="OFF-AP-10003842"/>
    <x v="1"/>
    <x v="9"/>
    <x v="1247"/>
    <n v="154.9"/>
    <n v="5"/>
    <x v="0"/>
    <n v="40.274000000000001"/>
  </r>
  <r>
    <n v="5686"/>
    <x v="2835"/>
    <x v="1"/>
    <x v="599"/>
    <d v="2012-11-05T00:00:00"/>
    <x v="3"/>
    <x v="107"/>
    <s v="Ken Lonsdale"/>
    <x v="0"/>
    <s v="United States"/>
    <s v="Seattle"/>
    <x v="4"/>
    <n v="98105"/>
    <s v="West"/>
    <s v="OFF-BI-10002794"/>
    <x v="1"/>
    <x v="8"/>
    <x v="102"/>
    <n v="98.352000000000004"/>
    <n v="3"/>
    <x v="2"/>
    <n v="35.652599999999993"/>
  </r>
  <r>
    <n v="5687"/>
    <x v="2836"/>
    <x v="2"/>
    <x v="1064"/>
    <d v="2011-07-28T00:00:00"/>
    <x v="3"/>
    <x v="237"/>
    <s v="Chloris Kastensmidt"/>
    <x v="0"/>
    <s v="United States"/>
    <s v="Apopka"/>
    <x v="2"/>
    <n v="32712"/>
    <s v="South"/>
    <s v="OFF-FA-10000621"/>
    <x v="1"/>
    <x v="13"/>
    <x v="110"/>
    <n v="14.320000000000002"/>
    <n v="5"/>
    <x v="2"/>
    <n v="5.1910000000000007"/>
  </r>
  <r>
    <n v="5688"/>
    <x v="2836"/>
    <x v="2"/>
    <x v="1064"/>
    <d v="2011-07-28T00:00:00"/>
    <x v="3"/>
    <x v="237"/>
    <s v="Chloris Kastensmidt"/>
    <x v="0"/>
    <s v="United States"/>
    <s v="Apopka"/>
    <x v="2"/>
    <n v="32712"/>
    <s v="South"/>
    <s v="FUR-FU-10003623"/>
    <x v="0"/>
    <x v="5"/>
    <x v="1226"/>
    <n v="129.88800000000001"/>
    <n v="6"/>
    <x v="2"/>
    <n v="12.988799999999991"/>
  </r>
  <r>
    <n v="5689"/>
    <x v="2836"/>
    <x v="2"/>
    <x v="1064"/>
    <d v="2011-07-28T00:00:00"/>
    <x v="3"/>
    <x v="237"/>
    <s v="Chloris Kastensmidt"/>
    <x v="0"/>
    <s v="United States"/>
    <s v="Apopka"/>
    <x v="2"/>
    <n v="32712"/>
    <s v="South"/>
    <s v="OFF-EN-10000781"/>
    <x v="1"/>
    <x v="12"/>
    <x v="746"/>
    <n v="48.944000000000003"/>
    <n v="7"/>
    <x v="2"/>
    <n v="16.518599999999999"/>
  </r>
  <r>
    <n v="5690"/>
    <x v="2837"/>
    <x v="1"/>
    <x v="207"/>
    <d v="2012-12-31T00:00:00"/>
    <x v="1"/>
    <x v="42"/>
    <s v="Roger Barcio"/>
    <x v="2"/>
    <s v="United States"/>
    <s v="Houston"/>
    <x v="5"/>
    <n v="77070"/>
    <s v="Central"/>
    <s v="FUR-CH-10002044"/>
    <x v="0"/>
    <x v="1"/>
    <x v="1725"/>
    <n v="275.05799999999999"/>
    <n v="3"/>
    <x v="4"/>
    <n v="-90.376199999999997"/>
  </r>
  <r>
    <n v="5691"/>
    <x v="2838"/>
    <x v="1"/>
    <x v="895"/>
    <d v="2012-12-16T00:00:00"/>
    <x v="1"/>
    <x v="366"/>
    <s v="Kalyca Meade"/>
    <x v="1"/>
    <s v="United States"/>
    <s v="Baltimore"/>
    <x v="39"/>
    <n v="21215"/>
    <s v="East"/>
    <s v="OFF-AR-10000817"/>
    <x v="1"/>
    <x v="6"/>
    <x v="1255"/>
    <n v="27.36"/>
    <n v="9"/>
    <x v="0"/>
    <n v="9.3023999999999987"/>
  </r>
  <r>
    <n v="5692"/>
    <x v="2838"/>
    <x v="1"/>
    <x v="895"/>
    <d v="2012-12-16T00:00:00"/>
    <x v="1"/>
    <x v="366"/>
    <s v="Kalyca Meade"/>
    <x v="1"/>
    <s v="United States"/>
    <s v="Baltimore"/>
    <x v="39"/>
    <n v="21215"/>
    <s v="East"/>
    <s v="OFF-PA-10001509"/>
    <x v="1"/>
    <x v="10"/>
    <x v="417"/>
    <n v="44.75"/>
    <n v="5"/>
    <x v="0"/>
    <n v="20.584999999999994"/>
  </r>
  <r>
    <n v="5693"/>
    <x v="2838"/>
    <x v="1"/>
    <x v="895"/>
    <d v="2012-12-16T00:00:00"/>
    <x v="1"/>
    <x v="366"/>
    <s v="Kalyca Meade"/>
    <x v="1"/>
    <s v="United States"/>
    <s v="Baltimore"/>
    <x v="39"/>
    <n v="21215"/>
    <s v="East"/>
    <s v="TEC-PH-10004667"/>
    <x v="2"/>
    <x v="7"/>
    <x v="519"/>
    <n v="134.99"/>
    <n v="1"/>
    <x v="0"/>
    <n v="36.447299999999998"/>
  </r>
  <r>
    <n v="5694"/>
    <x v="2838"/>
    <x v="1"/>
    <x v="895"/>
    <d v="2012-12-16T00:00:00"/>
    <x v="1"/>
    <x v="366"/>
    <s v="Kalyca Meade"/>
    <x v="1"/>
    <s v="United States"/>
    <s v="Baltimore"/>
    <x v="39"/>
    <n v="21215"/>
    <s v="East"/>
    <s v="OFF-PA-10000143"/>
    <x v="1"/>
    <x v="10"/>
    <x v="1692"/>
    <n v="26.400000000000002"/>
    <n v="5"/>
    <x v="0"/>
    <n v="12.672000000000001"/>
  </r>
  <r>
    <n v="5695"/>
    <x v="2838"/>
    <x v="1"/>
    <x v="895"/>
    <d v="2012-12-16T00:00:00"/>
    <x v="1"/>
    <x v="366"/>
    <s v="Kalyca Meade"/>
    <x v="1"/>
    <s v="United States"/>
    <s v="Baltimore"/>
    <x v="39"/>
    <n v="21215"/>
    <s v="East"/>
    <s v="FUR-CH-10000785"/>
    <x v="0"/>
    <x v="1"/>
    <x v="320"/>
    <n v="542.93999999999994"/>
    <n v="3"/>
    <x v="0"/>
    <n v="141.1644"/>
  </r>
  <r>
    <n v="5696"/>
    <x v="2839"/>
    <x v="0"/>
    <x v="465"/>
    <d v="2013-05-08T00:00:00"/>
    <x v="0"/>
    <x v="733"/>
    <s v="Amy Hunt"/>
    <x v="0"/>
    <s v="United States"/>
    <s v="San Francisco"/>
    <x v="1"/>
    <n v="94109"/>
    <s v="West"/>
    <s v="FUR-TA-10001676"/>
    <x v="0"/>
    <x v="3"/>
    <x v="957"/>
    <n v="71.088000000000008"/>
    <n v="2"/>
    <x v="2"/>
    <n v="-1.7772000000000041"/>
  </r>
  <r>
    <n v="5697"/>
    <x v="2840"/>
    <x v="3"/>
    <x v="336"/>
    <d v="2014-10-19T00:00:00"/>
    <x v="1"/>
    <x v="326"/>
    <s v="Anthony Garverick"/>
    <x v="2"/>
    <s v="United States"/>
    <s v="Chicago"/>
    <x v="10"/>
    <n v="60623"/>
    <s v="Central"/>
    <s v="OFF-BI-10000309"/>
    <x v="1"/>
    <x v="8"/>
    <x v="334"/>
    <n v="27.395999999999997"/>
    <n v="9"/>
    <x v="3"/>
    <n v="-42.46380000000002"/>
  </r>
  <r>
    <n v="5698"/>
    <x v="2840"/>
    <x v="3"/>
    <x v="336"/>
    <d v="2014-10-19T00:00:00"/>
    <x v="1"/>
    <x v="326"/>
    <s v="Anthony Garverick"/>
    <x v="2"/>
    <s v="United States"/>
    <s v="Chicago"/>
    <x v="10"/>
    <n v="60623"/>
    <s v="Central"/>
    <s v="OFF-BI-10004224"/>
    <x v="1"/>
    <x v="8"/>
    <x v="1061"/>
    <n v="13.455999999999998"/>
    <n v="1"/>
    <x v="3"/>
    <n v="-23.548000000000009"/>
  </r>
  <r>
    <n v="5699"/>
    <x v="2841"/>
    <x v="0"/>
    <x v="732"/>
    <d v="2013-11-06T00:00:00"/>
    <x v="3"/>
    <x v="432"/>
    <s v="Evan Bailliet"/>
    <x v="0"/>
    <s v="United States"/>
    <s v="Laredo"/>
    <x v="5"/>
    <n v="78041"/>
    <s v="Central"/>
    <s v="OFF-LA-10002312"/>
    <x v="1"/>
    <x v="2"/>
    <x v="574"/>
    <n v="11.840000000000002"/>
    <n v="1"/>
    <x v="2"/>
    <n v="4.4399999999999995"/>
  </r>
  <r>
    <n v="5700"/>
    <x v="2842"/>
    <x v="3"/>
    <x v="132"/>
    <d v="2014-11-09T00:00:00"/>
    <x v="1"/>
    <x v="38"/>
    <s v="Paul Gonzalez"/>
    <x v="0"/>
    <s v="United States"/>
    <s v="San Francisco"/>
    <x v="1"/>
    <n v="94109"/>
    <s v="West"/>
    <s v="OFF-PA-10003022"/>
    <x v="1"/>
    <x v="10"/>
    <x v="1644"/>
    <n v="35.880000000000003"/>
    <n v="6"/>
    <x v="0"/>
    <n v="17.581200000000003"/>
  </r>
  <r>
    <n v="5701"/>
    <x v="2843"/>
    <x v="0"/>
    <x v="390"/>
    <d v="2013-11-27T00:00:00"/>
    <x v="2"/>
    <x v="402"/>
    <s v="Cathy Armstrong"/>
    <x v="2"/>
    <s v="United States"/>
    <s v="Cleveland"/>
    <x v="24"/>
    <n v="44105"/>
    <s v="East"/>
    <s v="OFF-EN-10001532"/>
    <x v="1"/>
    <x v="12"/>
    <x v="613"/>
    <n v="40.752000000000002"/>
    <n v="3"/>
    <x v="2"/>
    <n v="15.281999999999998"/>
  </r>
  <r>
    <n v="5702"/>
    <x v="2843"/>
    <x v="0"/>
    <x v="390"/>
    <d v="2013-11-27T00:00:00"/>
    <x v="2"/>
    <x v="402"/>
    <s v="Cathy Armstrong"/>
    <x v="2"/>
    <s v="United States"/>
    <s v="Cleveland"/>
    <x v="24"/>
    <n v="44105"/>
    <s v="East"/>
    <s v="TEC-AC-10004855"/>
    <x v="2"/>
    <x v="11"/>
    <x v="1047"/>
    <n v="139.96000000000004"/>
    <n v="5"/>
    <x v="2"/>
    <n v="-22.743500000000004"/>
  </r>
  <r>
    <n v="5703"/>
    <x v="2844"/>
    <x v="2"/>
    <x v="637"/>
    <d v="2011-12-21T00:00:00"/>
    <x v="1"/>
    <x v="286"/>
    <s v="Sung Shariari"/>
    <x v="0"/>
    <s v="United States"/>
    <s v="Marion"/>
    <x v="24"/>
    <n v="43302"/>
    <s v="East"/>
    <s v="OFF-AR-10003829"/>
    <x v="1"/>
    <x v="6"/>
    <x v="934"/>
    <n v="2.6240000000000001"/>
    <n v="1"/>
    <x v="2"/>
    <n v="0.29519999999999957"/>
  </r>
  <r>
    <n v="5704"/>
    <x v="2844"/>
    <x v="2"/>
    <x v="637"/>
    <d v="2011-12-21T00:00:00"/>
    <x v="1"/>
    <x v="286"/>
    <s v="Sung Shariari"/>
    <x v="0"/>
    <s v="United States"/>
    <s v="Marion"/>
    <x v="24"/>
    <n v="43302"/>
    <s v="East"/>
    <s v="FUR-TA-10002645"/>
    <x v="0"/>
    <x v="3"/>
    <x v="1313"/>
    <n v="136.53"/>
    <n v="1"/>
    <x v="10"/>
    <n v="-52.336500000000029"/>
  </r>
  <r>
    <n v="5705"/>
    <x v="2844"/>
    <x v="2"/>
    <x v="637"/>
    <d v="2011-12-21T00:00:00"/>
    <x v="1"/>
    <x v="286"/>
    <s v="Sung Shariari"/>
    <x v="0"/>
    <s v="United States"/>
    <s v="Marion"/>
    <x v="24"/>
    <n v="43302"/>
    <s v="East"/>
    <s v="TEC-AC-10003033"/>
    <x v="2"/>
    <x v="11"/>
    <x v="756"/>
    <n v="263.95999999999998"/>
    <n v="1"/>
    <x v="2"/>
    <n v="42.893499999999975"/>
  </r>
  <r>
    <n v="5706"/>
    <x v="2845"/>
    <x v="2"/>
    <x v="935"/>
    <d v="2011-11-08T00:00:00"/>
    <x v="1"/>
    <x v="261"/>
    <s v="Resi Pölking"/>
    <x v="0"/>
    <s v="United States"/>
    <s v="Fairfield"/>
    <x v="29"/>
    <n v="6824"/>
    <s v="East"/>
    <s v="OFF-SU-10002522"/>
    <x v="1"/>
    <x v="14"/>
    <x v="1544"/>
    <n v="11.64"/>
    <n v="3"/>
    <x v="0"/>
    <n v="3.3755999999999986"/>
  </r>
  <r>
    <n v="5707"/>
    <x v="2846"/>
    <x v="3"/>
    <x v="585"/>
    <d v="2014-09-26T00:00:00"/>
    <x v="0"/>
    <x v="464"/>
    <s v="Shaun Chance"/>
    <x v="1"/>
    <s v="United States"/>
    <s v="New York City"/>
    <x v="15"/>
    <n v="10009"/>
    <s v="East"/>
    <s v="OFF-BI-10004828"/>
    <x v="1"/>
    <x v="8"/>
    <x v="1578"/>
    <n v="40.176000000000002"/>
    <n v="3"/>
    <x v="2"/>
    <n v="14.563799999999997"/>
  </r>
  <r>
    <n v="5708"/>
    <x v="2847"/>
    <x v="1"/>
    <x v="412"/>
    <d v="2012-05-15T00:00:00"/>
    <x v="1"/>
    <x v="508"/>
    <s v="Natalie Webber"/>
    <x v="0"/>
    <s v="United States"/>
    <s v="New York City"/>
    <x v="15"/>
    <n v="10024"/>
    <s v="East"/>
    <s v="FUR-FU-10001095"/>
    <x v="0"/>
    <x v="5"/>
    <x v="741"/>
    <n v="79.44"/>
    <n v="3"/>
    <x v="0"/>
    <n v="30.187200000000001"/>
  </r>
  <r>
    <n v="5709"/>
    <x v="2847"/>
    <x v="1"/>
    <x v="412"/>
    <d v="2012-05-15T00:00:00"/>
    <x v="1"/>
    <x v="508"/>
    <s v="Natalie Webber"/>
    <x v="0"/>
    <s v="United States"/>
    <s v="New York City"/>
    <x v="15"/>
    <n v="10024"/>
    <s v="East"/>
    <s v="OFF-SU-10000157"/>
    <x v="1"/>
    <x v="14"/>
    <x v="1399"/>
    <n v="357.93"/>
    <n v="3"/>
    <x v="0"/>
    <n v="7.158600000000007"/>
  </r>
  <r>
    <n v="5710"/>
    <x v="2847"/>
    <x v="1"/>
    <x v="412"/>
    <d v="2012-05-15T00:00:00"/>
    <x v="1"/>
    <x v="508"/>
    <s v="Natalie Webber"/>
    <x v="0"/>
    <s v="United States"/>
    <s v="New York City"/>
    <x v="15"/>
    <n v="10024"/>
    <s v="East"/>
    <s v="FUR-CH-10002647"/>
    <x v="0"/>
    <x v="1"/>
    <x v="470"/>
    <n v="127.76400000000001"/>
    <n v="2"/>
    <x v="9"/>
    <n v="21.294000000000008"/>
  </r>
  <r>
    <n v="5711"/>
    <x v="2847"/>
    <x v="1"/>
    <x v="412"/>
    <d v="2012-05-15T00:00:00"/>
    <x v="1"/>
    <x v="508"/>
    <s v="Natalie Webber"/>
    <x v="0"/>
    <s v="United States"/>
    <s v="New York City"/>
    <x v="15"/>
    <n v="10024"/>
    <s v="East"/>
    <s v="TEC-CO-10004115"/>
    <x v="2"/>
    <x v="16"/>
    <x v="356"/>
    <n v="2799.944"/>
    <n v="7"/>
    <x v="2"/>
    <n v="1014.9797"/>
  </r>
  <r>
    <n v="5712"/>
    <x v="2847"/>
    <x v="1"/>
    <x v="412"/>
    <d v="2012-05-15T00:00:00"/>
    <x v="1"/>
    <x v="508"/>
    <s v="Natalie Webber"/>
    <x v="0"/>
    <s v="United States"/>
    <s v="New York City"/>
    <x v="15"/>
    <n v="10024"/>
    <s v="East"/>
    <s v="OFF-PA-10003363"/>
    <x v="1"/>
    <x v="10"/>
    <x v="1520"/>
    <n v="19.440000000000001"/>
    <n v="3"/>
    <x v="0"/>
    <n v="9.3312000000000008"/>
  </r>
  <r>
    <n v="5713"/>
    <x v="2848"/>
    <x v="3"/>
    <x v="689"/>
    <d v="2014-08-01T00:00:00"/>
    <x v="3"/>
    <x v="147"/>
    <s v="Katrina Willman"/>
    <x v="0"/>
    <s v="United States"/>
    <s v="Chicago"/>
    <x v="10"/>
    <n v="60653"/>
    <s v="Central"/>
    <s v="TEC-PH-10003092"/>
    <x v="2"/>
    <x v="7"/>
    <x v="516"/>
    <n v="36.792000000000002"/>
    <n v="1"/>
    <x v="2"/>
    <n v="4.1390999999999991"/>
  </r>
  <r>
    <n v="5714"/>
    <x v="2849"/>
    <x v="2"/>
    <x v="72"/>
    <d v="2011-03-05T00:00:00"/>
    <x v="1"/>
    <x v="367"/>
    <s v="Hallie Redmond"/>
    <x v="2"/>
    <s v="United States"/>
    <s v="New York City"/>
    <x v="15"/>
    <n v="10035"/>
    <s v="East"/>
    <s v="TEC-PH-10003655"/>
    <x v="2"/>
    <x v="7"/>
    <x v="854"/>
    <n v="5.9399999999999995"/>
    <n v="3"/>
    <x v="0"/>
    <n v="1.6037999999999999"/>
  </r>
  <r>
    <n v="5715"/>
    <x v="2850"/>
    <x v="3"/>
    <x v="145"/>
    <d v="2014-09-30T00:00:00"/>
    <x v="1"/>
    <x v="151"/>
    <s v="Arthur Gainer"/>
    <x v="0"/>
    <s v="United States"/>
    <s v="Richmond"/>
    <x v="17"/>
    <n v="23223"/>
    <s v="South"/>
    <s v="OFF-ST-10001476"/>
    <x v="1"/>
    <x v="4"/>
    <x v="827"/>
    <n v="177.54999999999998"/>
    <n v="5"/>
    <x v="0"/>
    <n v="47.938500000000005"/>
  </r>
  <r>
    <n v="5716"/>
    <x v="2851"/>
    <x v="1"/>
    <x v="330"/>
    <d v="2012-10-12T00:00:00"/>
    <x v="0"/>
    <x v="312"/>
    <s v="Brian Moss"/>
    <x v="1"/>
    <s v="United States"/>
    <s v="Ann Arbor"/>
    <x v="12"/>
    <n v="48104"/>
    <s v="Central"/>
    <s v="TEC-AC-10002049"/>
    <x v="2"/>
    <x v="11"/>
    <x v="688"/>
    <n v="619.94999999999993"/>
    <n v="5"/>
    <x v="0"/>
    <n v="111.59099999999995"/>
  </r>
  <r>
    <n v="5717"/>
    <x v="2851"/>
    <x v="1"/>
    <x v="330"/>
    <d v="2012-10-12T00:00:00"/>
    <x v="0"/>
    <x v="312"/>
    <s v="Brian Moss"/>
    <x v="1"/>
    <s v="United States"/>
    <s v="Ann Arbor"/>
    <x v="12"/>
    <n v="48104"/>
    <s v="Central"/>
    <s v="TEC-PH-10003875"/>
    <x v="2"/>
    <x v="7"/>
    <x v="119"/>
    <n v="29.160000000000004"/>
    <n v="3"/>
    <x v="0"/>
    <n v="8.4563999999999986"/>
  </r>
  <r>
    <n v="5718"/>
    <x v="2851"/>
    <x v="1"/>
    <x v="330"/>
    <d v="2012-10-12T00:00:00"/>
    <x v="0"/>
    <x v="312"/>
    <s v="Brian Moss"/>
    <x v="1"/>
    <s v="United States"/>
    <s v="Ann Arbor"/>
    <x v="12"/>
    <n v="48104"/>
    <s v="Central"/>
    <s v="OFF-EN-10003286"/>
    <x v="1"/>
    <x v="12"/>
    <x v="33"/>
    <n v="57.959999999999994"/>
    <n v="7"/>
    <x v="0"/>
    <n v="27.241199999999996"/>
  </r>
  <r>
    <n v="5719"/>
    <x v="2851"/>
    <x v="1"/>
    <x v="330"/>
    <d v="2012-10-12T00:00:00"/>
    <x v="0"/>
    <x v="312"/>
    <s v="Brian Moss"/>
    <x v="1"/>
    <s v="United States"/>
    <s v="Ann Arbor"/>
    <x v="12"/>
    <n v="48104"/>
    <s v="Central"/>
    <s v="OFF-AP-10003971"/>
    <x v="1"/>
    <x v="9"/>
    <x v="914"/>
    <n v="29.402999999999999"/>
    <n v="3"/>
    <x v="9"/>
    <n v="5.2272000000000007"/>
  </r>
  <r>
    <n v="5720"/>
    <x v="2852"/>
    <x v="3"/>
    <x v="1065"/>
    <d v="2014-04-03T00:00:00"/>
    <x v="0"/>
    <x v="742"/>
    <s v="Roger Demir"/>
    <x v="0"/>
    <s v="United States"/>
    <s v="Lafayette"/>
    <x v="14"/>
    <n v="47905"/>
    <s v="Central"/>
    <s v="OFF-ST-10001031"/>
    <x v="1"/>
    <x v="4"/>
    <x v="1551"/>
    <n v="81.400000000000006"/>
    <n v="5"/>
    <x v="0"/>
    <n v="21.164000000000005"/>
  </r>
  <r>
    <n v="5721"/>
    <x v="2853"/>
    <x v="1"/>
    <x v="717"/>
    <d v="2012-11-17T00:00:00"/>
    <x v="2"/>
    <x v="10"/>
    <s v="Ken Black"/>
    <x v="1"/>
    <s v="United States"/>
    <s v="Springfield"/>
    <x v="21"/>
    <n v="97477"/>
    <s v="West"/>
    <s v="OFF-FA-10000304"/>
    <x v="1"/>
    <x v="13"/>
    <x v="52"/>
    <n v="8.7200000000000006"/>
    <n v="5"/>
    <x v="2"/>
    <n v="2.289000000000001"/>
  </r>
  <r>
    <n v="5722"/>
    <x v="2853"/>
    <x v="1"/>
    <x v="717"/>
    <d v="2012-11-17T00:00:00"/>
    <x v="2"/>
    <x v="10"/>
    <s v="Ken Black"/>
    <x v="1"/>
    <s v="United States"/>
    <s v="Springfield"/>
    <x v="21"/>
    <n v="97477"/>
    <s v="West"/>
    <s v="TEC-AC-10000358"/>
    <x v="2"/>
    <x v="11"/>
    <x v="1278"/>
    <n v="91.176000000000016"/>
    <n v="3"/>
    <x v="2"/>
    <n v="4.5587999999999944"/>
  </r>
  <r>
    <n v="5723"/>
    <x v="2853"/>
    <x v="1"/>
    <x v="717"/>
    <d v="2012-11-17T00:00:00"/>
    <x v="2"/>
    <x v="10"/>
    <s v="Ken Black"/>
    <x v="1"/>
    <s v="United States"/>
    <s v="Springfield"/>
    <x v="21"/>
    <n v="97477"/>
    <s v="West"/>
    <s v="TEC-AC-10002800"/>
    <x v="2"/>
    <x v="11"/>
    <x v="1207"/>
    <n v="159.96800000000002"/>
    <n v="4"/>
    <x v="2"/>
    <n v="29.993999999999986"/>
  </r>
  <r>
    <n v="5724"/>
    <x v="2854"/>
    <x v="0"/>
    <x v="182"/>
    <d v="2013-10-01T00:00:00"/>
    <x v="1"/>
    <x v="61"/>
    <s v="Dorothy Wardle"/>
    <x v="1"/>
    <s v="United States"/>
    <s v="San Francisco"/>
    <x v="1"/>
    <n v="94109"/>
    <s v="West"/>
    <s v="OFF-PA-10004735"/>
    <x v="1"/>
    <x v="10"/>
    <x v="819"/>
    <n v="12.96"/>
    <n v="2"/>
    <x v="0"/>
    <n v="6.2208000000000006"/>
  </r>
  <r>
    <n v="5725"/>
    <x v="2855"/>
    <x v="2"/>
    <x v="358"/>
    <d v="2011-09-27T00:00:00"/>
    <x v="1"/>
    <x v="500"/>
    <s v="Vivek Grady"/>
    <x v="1"/>
    <s v="United States"/>
    <s v="Chicago"/>
    <x v="10"/>
    <n v="60653"/>
    <s v="Central"/>
    <s v="OFF-ST-10002574"/>
    <x v="1"/>
    <x v="4"/>
    <x v="926"/>
    <n v="331.536"/>
    <n v="3"/>
    <x v="2"/>
    <n v="-82.884"/>
  </r>
  <r>
    <n v="5726"/>
    <x v="2856"/>
    <x v="1"/>
    <x v="12"/>
    <d v="2012-09-27T00:00:00"/>
    <x v="2"/>
    <x v="112"/>
    <s v="Dan Reichenbach"/>
    <x v="1"/>
    <s v="United States"/>
    <s v="New York City"/>
    <x v="15"/>
    <n v="10011"/>
    <s v="East"/>
    <s v="TEC-AC-10004171"/>
    <x v="2"/>
    <x v="11"/>
    <x v="1312"/>
    <n v="899.91"/>
    <n v="9"/>
    <x v="0"/>
    <n v="395.96040000000005"/>
  </r>
  <r>
    <n v="5727"/>
    <x v="2857"/>
    <x v="1"/>
    <x v="124"/>
    <d v="2012-05-08T00:00:00"/>
    <x v="1"/>
    <x v="706"/>
    <s v="Anna Häberlin"/>
    <x v="1"/>
    <s v="United States"/>
    <s v="Houston"/>
    <x v="5"/>
    <n v="77095"/>
    <s v="Central"/>
    <s v="TEC-PH-10002922"/>
    <x v="2"/>
    <x v="7"/>
    <x v="965"/>
    <n v="946.34400000000005"/>
    <n v="7"/>
    <x v="2"/>
    <n v="118.29299999999989"/>
  </r>
  <r>
    <n v="5728"/>
    <x v="2858"/>
    <x v="3"/>
    <x v="166"/>
    <d v="2014-12-14T00:00:00"/>
    <x v="1"/>
    <x v="187"/>
    <s v="Jeremy Pistek"/>
    <x v="0"/>
    <s v="United States"/>
    <s v="Madison"/>
    <x v="6"/>
    <n v="53711"/>
    <s v="Central"/>
    <s v="TEC-AC-10003023"/>
    <x v="2"/>
    <x v="11"/>
    <x v="1070"/>
    <n v="178.10999999999999"/>
    <n v="3"/>
    <x v="0"/>
    <n v="32.059799999999996"/>
  </r>
  <r>
    <n v="5729"/>
    <x v="2858"/>
    <x v="3"/>
    <x v="166"/>
    <d v="2014-12-14T00:00:00"/>
    <x v="1"/>
    <x v="187"/>
    <s v="Jeremy Pistek"/>
    <x v="0"/>
    <s v="United States"/>
    <s v="Madison"/>
    <x v="6"/>
    <n v="53711"/>
    <s v="Central"/>
    <s v="OFF-AP-10003590"/>
    <x v="1"/>
    <x v="9"/>
    <x v="947"/>
    <n v="1089.75"/>
    <n v="3"/>
    <x v="0"/>
    <n v="305.13000000000011"/>
  </r>
  <r>
    <n v="5730"/>
    <x v="2858"/>
    <x v="3"/>
    <x v="166"/>
    <d v="2014-12-14T00:00:00"/>
    <x v="1"/>
    <x v="187"/>
    <s v="Jeremy Pistek"/>
    <x v="0"/>
    <s v="United States"/>
    <s v="Madison"/>
    <x v="6"/>
    <n v="53711"/>
    <s v="Central"/>
    <s v="OFF-LA-10003510"/>
    <x v="1"/>
    <x v="2"/>
    <x v="575"/>
    <n v="61.06"/>
    <n v="2"/>
    <x v="0"/>
    <n v="28.087600000000002"/>
  </r>
  <r>
    <n v="5731"/>
    <x v="2858"/>
    <x v="3"/>
    <x v="166"/>
    <d v="2014-12-14T00:00:00"/>
    <x v="1"/>
    <x v="187"/>
    <s v="Jeremy Pistek"/>
    <x v="0"/>
    <s v="United States"/>
    <s v="Madison"/>
    <x v="6"/>
    <n v="53711"/>
    <s v="Central"/>
    <s v="FUR-BO-10003159"/>
    <x v="0"/>
    <x v="0"/>
    <x v="1100"/>
    <n v="459.92"/>
    <n v="4"/>
    <x v="0"/>
    <n v="41.392799999999966"/>
  </r>
  <r>
    <n v="5732"/>
    <x v="2858"/>
    <x v="3"/>
    <x v="166"/>
    <d v="2014-12-14T00:00:00"/>
    <x v="1"/>
    <x v="187"/>
    <s v="Jeremy Pistek"/>
    <x v="0"/>
    <s v="United States"/>
    <s v="Madison"/>
    <x v="6"/>
    <n v="53711"/>
    <s v="Central"/>
    <s v="OFF-PA-10002713"/>
    <x v="1"/>
    <x v="10"/>
    <x v="317"/>
    <n v="27.52"/>
    <n v="4"/>
    <x v="0"/>
    <n v="12.659199999999998"/>
  </r>
  <r>
    <n v="5733"/>
    <x v="2859"/>
    <x v="3"/>
    <x v="222"/>
    <d v="2014-07-03T00:00:00"/>
    <x v="2"/>
    <x v="112"/>
    <s v="Dan Reichenbach"/>
    <x v="1"/>
    <s v="United States"/>
    <s v="Milford"/>
    <x v="29"/>
    <n v="6460"/>
    <s v="East"/>
    <s v="FUR-BO-10002598"/>
    <x v="0"/>
    <x v="0"/>
    <x v="1509"/>
    <n v="638.82000000000005"/>
    <n v="9"/>
    <x v="0"/>
    <n v="185.25779999999997"/>
  </r>
  <r>
    <n v="5734"/>
    <x v="2859"/>
    <x v="3"/>
    <x v="222"/>
    <d v="2014-07-03T00:00:00"/>
    <x v="2"/>
    <x v="112"/>
    <s v="Dan Reichenbach"/>
    <x v="1"/>
    <s v="United States"/>
    <s v="Milford"/>
    <x v="29"/>
    <n v="6460"/>
    <s v="East"/>
    <s v="OFF-SU-10002537"/>
    <x v="1"/>
    <x v="14"/>
    <x v="676"/>
    <n v="30.69"/>
    <n v="3"/>
    <x v="0"/>
    <n v="7.9794000000000018"/>
  </r>
  <r>
    <n v="5735"/>
    <x v="2859"/>
    <x v="3"/>
    <x v="222"/>
    <d v="2014-07-03T00:00:00"/>
    <x v="2"/>
    <x v="112"/>
    <s v="Dan Reichenbach"/>
    <x v="1"/>
    <s v="United States"/>
    <s v="Milford"/>
    <x v="29"/>
    <n v="6460"/>
    <s v="East"/>
    <s v="FUR-FU-10003976"/>
    <x v="0"/>
    <x v="5"/>
    <x v="964"/>
    <n v="25.16"/>
    <n v="2"/>
    <x v="0"/>
    <n v="8.5543999999999976"/>
  </r>
  <r>
    <n v="5736"/>
    <x v="2860"/>
    <x v="2"/>
    <x v="290"/>
    <d v="2011-07-03T00:00:00"/>
    <x v="1"/>
    <x v="600"/>
    <s v="Jim Karlsson"/>
    <x v="0"/>
    <s v="United States"/>
    <s v="New York City"/>
    <x v="15"/>
    <n v="10024"/>
    <s v="East"/>
    <s v="OFF-BI-10000174"/>
    <x v="1"/>
    <x v="8"/>
    <x v="1435"/>
    <n v="13.919999999999998"/>
    <n v="3"/>
    <x v="2"/>
    <n v="4.8720000000000008"/>
  </r>
  <r>
    <n v="5737"/>
    <x v="2861"/>
    <x v="2"/>
    <x v="407"/>
    <d v="2011-01-26T00:00:00"/>
    <x v="1"/>
    <x v="597"/>
    <s v="Mark Van Huff"/>
    <x v="0"/>
    <s v="United States"/>
    <s v="Los Angeles"/>
    <x v="1"/>
    <n v="90049"/>
    <s v="West"/>
    <s v="OFF-PA-10002893"/>
    <x v="1"/>
    <x v="10"/>
    <x v="359"/>
    <n v="19.36"/>
    <n v="2"/>
    <x v="0"/>
    <n v="9.2927999999999997"/>
  </r>
  <r>
    <n v="5738"/>
    <x v="2861"/>
    <x v="2"/>
    <x v="407"/>
    <d v="2011-01-26T00:00:00"/>
    <x v="1"/>
    <x v="597"/>
    <s v="Mark Van Huff"/>
    <x v="0"/>
    <s v="United States"/>
    <s v="Los Angeles"/>
    <x v="1"/>
    <n v="90049"/>
    <s v="West"/>
    <s v="FUR-FU-10003194"/>
    <x v="0"/>
    <x v="5"/>
    <x v="76"/>
    <n v="19.3"/>
    <n v="2"/>
    <x v="0"/>
    <n v="5.7899999999999991"/>
  </r>
  <r>
    <n v="5739"/>
    <x v="2862"/>
    <x v="3"/>
    <x v="413"/>
    <d v="2014-01-07T00:00:00"/>
    <x v="1"/>
    <x v="669"/>
    <s v="Becky Pak"/>
    <x v="0"/>
    <s v="United States"/>
    <s v="San Francisco"/>
    <x v="1"/>
    <n v="94109"/>
    <s v="West"/>
    <s v="OFF-BI-10004233"/>
    <x v="1"/>
    <x v="8"/>
    <x v="1377"/>
    <n v="38.376000000000005"/>
    <n v="3"/>
    <x v="2"/>
    <n v="13.4316"/>
  </r>
  <r>
    <n v="5740"/>
    <x v="2863"/>
    <x v="3"/>
    <x v="615"/>
    <d v="2014-04-01T00:00:00"/>
    <x v="2"/>
    <x v="704"/>
    <s v="Dave Hallsten"/>
    <x v="1"/>
    <s v="United States"/>
    <s v="Fairfield"/>
    <x v="1"/>
    <n v="94533"/>
    <s v="West"/>
    <s v="OFF-PA-10000232"/>
    <x v="1"/>
    <x v="10"/>
    <x v="1622"/>
    <n v="12.96"/>
    <n v="2"/>
    <x v="0"/>
    <n v="6.3504000000000005"/>
  </r>
  <r>
    <n v="5741"/>
    <x v="2863"/>
    <x v="3"/>
    <x v="615"/>
    <d v="2014-04-01T00:00:00"/>
    <x v="2"/>
    <x v="704"/>
    <s v="Dave Hallsten"/>
    <x v="1"/>
    <s v="United States"/>
    <s v="Fairfield"/>
    <x v="1"/>
    <n v="94533"/>
    <s v="West"/>
    <s v="FUR-FU-10001095"/>
    <x v="0"/>
    <x v="5"/>
    <x v="741"/>
    <n v="26.48"/>
    <n v="1"/>
    <x v="0"/>
    <n v="10.0624"/>
  </r>
  <r>
    <n v="5742"/>
    <x v="2863"/>
    <x v="3"/>
    <x v="615"/>
    <d v="2014-04-01T00:00:00"/>
    <x v="2"/>
    <x v="704"/>
    <s v="Dave Hallsten"/>
    <x v="1"/>
    <s v="United States"/>
    <s v="Fairfield"/>
    <x v="1"/>
    <n v="94533"/>
    <s v="West"/>
    <s v="TEC-MA-10004679"/>
    <x v="2"/>
    <x v="15"/>
    <x v="1074"/>
    <n v="532.72"/>
    <n v="2"/>
    <x v="2"/>
    <n v="53.271999999999991"/>
  </r>
  <r>
    <n v="5743"/>
    <x v="2863"/>
    <x v="3"/>
    <x v="615"/>
    <d v="2014-04-01T00:00:00"/>
    <x v="2"/>
    <x v="704"/>
    <s v="Dave Hallsten"/>
    <x v="1"/>
    <s v="United States"/>
    <s v="Fairfield"/>
    <x v="1"/>
    <n v="94533"/>
    <s v="West"/>
    <s v="OFF-PA-10003651"/>
    <x v="1"/>
    <x v="10"/>
    <x v="646"/>
    <n v="26.72"/>
    <n v="4"/>
    <x v="0"/>
    <n v="12.8256"/>
  </r>
  <r>
    <n v="5744"/>
    <x v="2863"/>
    <x v="3"/>
    <x v="615"/>
    <d v="2014-04-01T00:00:00"/>
    <x v="2"/>
    <x v="704"/>
    <s v="Dave Hallsten"/>
    <x v="1"/>
    <s v="United States"/>
    <s v="Fairfield"/>
    <x v="1"/>
    <n v="94533"/>
    <s v="West"/>
    <s v="OFF-PA-10000743"/>
    <x v="1"/>
    <x v="10"/>
    <x v="573"/>
    <n v="20.04"/>
    <n v="3"/>
    <x v="0"/>
    <n v="9.6191999999999993"/>
  </r>
  <r>
    <n v="5745"/>
    <x v="2863"/>
    <x v="3"/>
    <x v="615"/>
    <d v="2014-04-01T00:00:00"/>
    <x v="2"/>
    <x v="704"/>
    <s v="Dave Hallsten"/>
    <x v="1"/>
    <s v="United States"/>
    <s v="Fairfield"/>
    <x v="1"/>
    <n v="94533"/>
    <s v="West"/>
    <s v="OFF-ST-10002743"/>
    <x v="1"/>
    <x v="4"/>
    <x v="413"/>
    <n v="795.48"/>
    <n v="7"/>
    <x v="0"/>
    <n v="7.9547999999999632"/>
  </r>
  <r>
    <n v="5746"/>
    <x v="2863"/>
    <x v="3"/>
    <x v="615"/>
    <d v="2014-04-01T00:00:00"/>
    <x v="2"/>
    <x v="704"/>
    <s v="Dave Hallsten"/>
    <x v="1"/>
    <s v="United States"/>
    <s v="Fairfield"/>
    <x v="1"/>
    <n v="94533"/>
    <s v="West"/>
    <s v="FUR-FU-10003829"/>
    <x v="0"/>
    <x v="5"/>
    <x v="1369"/>
    <n v="21.560000000000002"/>
    <n v="7"/>
    <x v="0"/>
    <n v="6.8991999999999987"/>
  </r>
  <r>
    <n v="5747"/>
    <x v="2864"/>
    <x v="0"/>
    <x v="16"/>
    <d v="2013-12-13T00:00:00"/>
    <x v="1"/>
    <x v="23"/>
    <s v="Lena Hernandez"/>
    <x v="0"/>
    <s v="United States"/>
    <s v="Greenville"/>
    <x v="3"/>
    <n v="27834"/>
    <s v="South"/>
    <s v="TEC-PH-10002496"/>
    <x v="2"/>
    <x v="7"/>
    <x v="490"/>
    <n v="249.58400000000003"/>
    <n v="2"/>
    <x v="2"/>
    <n v="31.197999999999986"/>
  </r>
  <r>
    <n v="5748"/>
    <x v="2864"/>
    <x v="0"/>
    <x v="16"/>
    <d v="2013-12-13T00:00:00"/>
    <x v="1"/>
    <x v="23"/>
    <s v="Lena Hernandez"/>
    <x v="0"/>
    <s v="United States"/>
    <s v="Greenville"/>
    <x v="3"/>
    <n v="27834"/>
    <s v="South"/>
    <s v="TEC-AC-10002473"/>
    <x v="2"/>
    <x v="11"/>
    <x v="713"/>
    <n v="68.111999999999995"/>
    <n v="3"/>
    <x v="2"/>
    <n v="17.879399999999997"/>
  </r>
  <r>
    <n v="5749"/>
    <x v="2864"/>
    <x v="0"/>
    <x v="16"/>
    <d v="2013-12-13T00:00:00"/>
    <x v="1"/>
    <x v="23"/>
    <s v="Lena Hernandez"/>
    <x v="0"/>
    <s v="United States"/>
    <s v="Greenville"/>
    <x v="3"/>
    <n v="27834"/>
    <s v="South"/>
    <s v="TEC-AC-10004877"/>
    <x v="2"/>
    <x v="11"/>
    <x v="1670"/>
    <n v="16.560000000000002"/>
    <n v="3"/>
    <x v="2"/>
    <n v="-2.4840000000000018"/>
  </r>
  <r>
    <n v="5750"/>
    <x v="2865"/>
    <x v="3"/>
    <x v="551"/>
    <d v="2014-11-23T00:00:00"/>
    <x v="1"/>
    <x v="54"/>
    <s v="Dave Kipp"/>
    <x v="0"/>
    <s v="United States"/>
    <s v="Long Beach"/>
    <x v="15"/>
    <n v="11561"/>
    <s v="East"/>
    <s v="TEC-PH-10000923"/>
    <x v="2"/>
    <x v="7"/>
    <x v="1225"/>
    <n v="74.95"/>
    <n v="5"/>
    <x v="0"/>
    <n v="36.725500000000004"/>
  </r>
  <r>
    <n v="5751"/>
    <x v="2866"/>
    <x v="2"/>
    <x v="992"/>
    <d v="2011-06-05T00:00:00"/>
    <x v="1"/>
    <x v="757"/>
    <s v="Shahid Shariari"/>
    <x v="0"/>
    <s v="United States"/>
    <s v="Buffalo Grove"/>
    <x v="10"/>
    <n v="60089"/>
    <s v="Central"/>
    <s v="FUR-TA-10001539"/>
    <x v="0"/>
    <x v="3"/>
    <x v="10"/>
    <n v="355.45499999999998"/>
    <n v="3"/>
    <x v="5"/>
    <n v="-184.83660000000003"/>
  </r>
  <r>
    <n v="5752"/>
    <x v="2867"/>
    <x v="0"/>
    <x v="115"/>
    <d v="2013-01-28T00:00:00"/>
    <x v="1"/>
    <x v="224"/>
    <s v="Frank Preis"/>
    <x v="0"/>
    <s v="United States"/>
    <s v="San Diego"/>
    <x v="1"/>
    <n v="92037"/>
    <s v="West"/>
    <s v="OFF-LA-10003498"/>
    <x v="1"/>
    <x v="2"/>
    <x v="1740"/>
    <n v="44.400000000000006"/>
    <n v="3"/>
    <x v="0"/>
    <n v="22.200000000000003"/>
  </r>
  <r>
    <n v="5753"/>
    <x v="2867"/>
    <x v="0"/>
    <x v="115"/>
    <d v="2013-01-28T00:00:00"/>
    <x v="1"/>
    <x v="224"/>
    <s v="Frank Preis"/>
    <x v="0"/>
    <s v="United States"/>
    <s v="San Diego"/>
    <x v="1"/>
    <n v="92037"/>
    <s v="West"/>
    <s v="OFF-LA-10004484"/>
    <x v="1"/>
    <x v="2"/>
    <x v="612"/>
    <n v="20.65"/>
    <n v="5"/>
    <x v="0"/>
    <n v="9.4989999999999988"/>
  </r>
  <r>
    <n v="5754"/>
    <x v="2868"/>
    <x v="0"/>
    <x v="1066"/>
    <d v="2013-02-10T00:00:00"/>
    <x v="1"/>
    <x v="702"/>
    <s v="Liz Carlisle"/>
    <x v="0"/>
    <s v="United States"/>
    <s v="Richmond"/>
    <x v="0"/>
    <n v="40475"/>
    <s v="South"/>
    <s v="FUR-CH-10000015"/>
    <x v="0"/>
    <x v="1"/>
    <x v="373"/>
    <n v="866.4"/>
    <n v="4"/>
    <x v="0"/>
    <n v="225.26400000000001"/>
  </r>
  <r>
    <n v="5755"/>
    <x v="2869"/>
    <x v="1"/>
    <x v="368"/>
    <d v="2012-04-03T00:00:00"/>
    <x v="0"/>
    <x v="238"/>
    <s v="Alan Shonely"/>
    <x v="0"/>
    <s v="United States"/>
    <s v="Springfield"/>
    <x v="17"/>
    <n v="22153"/>
    <s v="South"/>
    <s v="OFF-AR-10003732"/>
    <x v="1"/>
    <x v="6"/>
    <x v="321"/>
    <n v="5.56"/>
    <n v="2"/>
    <x v="0"/>
    <n v="1.4455999999999998"/>
  </r>
  <r>
    <n v="5756"/>
    <x v="2870"/>
    <x v="2"/>
    <x v="1005"/>
    <d v="2011-10-18T00:00:00"/>
    <x v="1"/>
    <x v="643"/>
    <s v="Hunter Glantz"/>
    <x v="0"/>
    <s v="United States"/>
    <s v="Fort Worth"/>
    <x v="5"/>
    <n v="76106"/>
    <s v="Central"/>
    <s v="OFF-AP-10004052"/>
    <x v="1"/>
    <x v="9"/>
    <x v="1662"/>
    <n v="3.1599999999999993"/>
    <n v="4"/>
    <x v="3"/>
    <n v="-8.532"/>
  </r>
  <r>
    <n v="5757"/>
    <x v="2870"/>
    <x v="2"/>
    <x v="1005"/>
    <d v="2011-10-18T00:00:00"/>
    <x v="1"/>
    <x v="643"/>
    <s v="Hunter Glantz"/>
    <x v="0"/>
    <s v="United States"/>
    <s v="Fort Worth"/>
    <x v="5"/>
    <n v="76106"/>
    <s v="Central"/>
    <s v="TEC-CO-10002095"/>
    <x v="2"/>
    <x v="16"/>
    <x v="610"/>
    <n v="1999.96"/>
    <n v="5"/>
    <x v="2"/>
    <n v="624.98749999999995"/>
  </r>
  <r>
    <n v="5758"/>
    <x v="2871"/>
    <x v="1"/>
    <x v="1067"/>
    <d v="2012-08-16T00:00:00"/>
    <x v="1"/>
    <x v="768"/>
    <s v="Barry Weirich"/>
    <x v="0"/>
    <s v="United States"/>
    <s v="Raleigh"/>
    <x v="3"/>
    <n v="27604"/>
    <s v="South"/>
    <s v="FUR-FU-10004270"/>
    <x v="0"/>
    <x v="5"/>
    <x v="1372"/>
    <n v="46.152000000000001"/>
    <n v="3"/>
    <x v="2"/>
    <n v="12.114900000000002"/>
  </r>
  <r>
    <n v="5759"/>
    <x v="2872"/>
    <x v="1"/>
    <x v="6"/>
    <d v="2012-11-23T00:00:00"/>
    <x v="2"/>
    <x v="3"/>
    <s v="Brosina Hoffman"/>
    <x v="0"/>
    <s v="United States"/>
    <s v="Hialeah"/>
    <x v="2"/>
    <n v="33012"/>
    <s v="South"/>
    <s v="TEC-MA-10000423"/>
    <x v="2"/>
    <x v="15"/>
    <x v="1713"/>
    <n v="32.984999999999999"/>
    <n v="3"/>
    <x v="5"/>
    <n v="-1.9791000000000025"/>
  </r>
  <r>
    <n v="5760"/>
    <x v="2873"/>
    <x v="0"/>
    <x v="945"/>
    <d v="2013-12-31T00:00:00"/>
    <x v="3"/>
    <x v="655"/>
    <s v="Julie Prescott"/>
    <x v="2"/>
    <s v="United States"/>
    <s v="Los Angeles"/>
    <x v="1"/>
    <n v="90032"/>
    <s v="West"/>
    <s v="OFF-ST-10001526"/>
    <x v="1"/>
    <x v="4"/>
    <x v="764"/>
    <n v="481.32"/>
    <n v="4"/>
    <x v="0"/>
    <n v="125.14319999999998"/>
  </r>
  <r>
    <n v="5761"/>
    <x v="2873"/>
    <x v="0"/>
    <x v="945"/>
    <d v="2013-12-31T00:00:00"/>
    <x v="3"/>
    <x v="655"/>
    <s v="Julie Prescott"/>
    <x v="2"/>
    <s v="United States"/>
    <s v="Los Angeles"/>
    <x v="1"/>
    <n v="90032"/>
    <s v="West"/>
    <s v="OFF-BI-10002194"/>
    <x v="1"/>
    <x v="8"/>
    <x v="411"/>
    <n v="6.3840000000000003"/>
    <n v="1"/>
    <x v="2"/>
    <n v="2.1546000000000003"/>
  </r>
  <r>
    <n v="5762"/>
    <x v="2874"/>
    <x v="3"/>
    <x v="801"/>
    <d v="2014-08-16T00:00:00"/>
    <x v="2"/>
    <x v="594"/>
    <s v="Justin MacKendrick"/>
    <x v="0"/>
    <s v="United States"/>
    <s v="Lake Forest"/>
    <x v="1"/>
    <n v="92630"/>
    <s v="West"/>
    <s v="OFF-AP-10000828"/>
    <x v="1"/>
    <x v="9"/>
    <x v="1087"/>
    <n v="542.93999999999994"/>
    <n v="3"/>
    <x v="0"/>
    <n v="152.02319999999997"/>
  </r>
  <r>
    <n v="5763"/>
    <x v="2874"/>
    <x v="3"/>
    <x v="801"/>
    <d v="2014-08-16T00:00:00"/>
    <x v="2"/>
    <x v="594"/>
    <s v="Justin MacKendrick"/>
    <x v="0"/>
    <s v="United States"/>
    <s v="Lake Forest"/>
    <x v="1"/>
    <n v="92630"/>
    <s v="West"/>
    <s v="FUR-FU-10001473"/>
    <x v="0"/>
    <x v="5"/>
    <x v="984"/>
    <n v="54.92"/>
    <n v="4"/>
    <x v="0"/>
    <n v="19.7712"/>
  </r>
  <r>
    <n v="5764"/>
    <x v="2875"/>
    <x v="1"/>
    <x v="502"/>
    <d v="2012-11-05T00:00:00"/>
    <x v="2"/>
    <x v="92"/>
    <s v="Fred Hopkins"/>
    <x v="1"/>
    <s v="United States"/>
    <s v="Long Beach"/>
    <x v="15"/>
    <n v="11561"/>
    <s v="East"/>
    <s v="FUR-CH-10004983"/>
    <x v="0"/>
    <x v="1"/>
    <x v="1560"/>
    <n v="1448.8200000000002"/>
    <n v="10"/>
    <x v="9"/>
    <n v="209.27399999999992"/>
  </r>
  <r>
    <n v="5765"/>
    <x v="2876"/>
    <x v="1"/>
    <x v="229"/>
    <d v="2012-09-12T00:00:00"/>
    <x v="0"/>
    <x v="430"/>
    <s v="Matt Collins"/>
    <x v="0"/>
    <s v="United States"/>
    <s v="Seattle"/>
    <x v="4"/>
    <n v="98103"/>
    <s v="West"/>
    <s v="OFF-ST-10003994"/>
    <x v="1"/>
    <x v="4"/>
    <x v="1736"/>
    <n v="353.88"/>
    <n v="6"/>
    <x v="0"/>
    <n v="17.693999999999988"/>
  </r>
  <r>
    <n v="5766"/>
    <x v="2877"/>
    <x v="2"/>
    <x v="1068"/>
    <d v="2011-11-14T00:00:00"/>
    <x v="1"/>
    <x v="12"/>
    <s v="Emily Burns"/>
    <x v="0"/>
    <s v="United States"/>
    <s v="Redding"/>
    <x v="1"/>
    <n v="96003"/>
    <s v="West"/>
    <s v="TEC-PH-10004447"/>
    <x v="2"/>
    <x v="7"/>
    <x v="857"/>
    <n v="333.57600000000002"/>
    <n v="3"/>
    <x v="2"/>
    <n v="25.018199999999993"/>
  </r>
  <r>
    <n v="5767"/>
    <x v="2878"/>
    <x v="0"/>
    <x v="750"/>
    <d v="2013-10-16T00:00:00"/>
    <x v="1"/>
    <x v="327"/>
    <s v="Peter McVee"/>
    <x v="2"/>
    <s v="United States"/>
    <s v="San Antonio"/>
    <x v="5"/>
    <n v="78207"/>
    <s v="Central"/>
    <s v="OFF-LA-10004545"/>
    <x v="1"/>
    <x v="2"/>
    <x v="1328"/>
    <n v="60.144000000000005"/>
    <n v="6"/>
    <x v="2"/>
    <n v="20.298599999999993"/>
  </r>
  <r>
    <n v="5768"/>
    <x v="2879"/>
    <x v="3"/>
    <x v="565"/>
    <d v="2014-09-13T00:00:00"/>
    <x v="0"/>
    <x v="753"/>
    <s v="Alex Russell"/>
    <x v="1"/>
    <s v="United States"/>
    <s v="Houston"/>
    <x v="5"/>
    <n v="77070"/>
    <s v="Central"/>
    <s v="TEC-AC-10003116"/>
    <x v="2"/>
    <x v="11"/>
    <x v="920"/>
    <n v="85.2"/>
    <n v="6"/>
    <x v="2"/>
    <n v="20.234999999999996"/>
  </r>
  <r>
    <n v="5769"/>
    <x v="2880"/>
    <x v="1"/>
    <x v="1069"/>
    <d v="2012-03-01T00:00:00"/>
    <x v="1"/>
    <x v="286"/>
    <s v="Sung Shariari"/>
    <x v="0"/>
    <s v="United States"/>
    <s v="Leominster"/>
    <x v="31"/>
    <n v="1453"/>
    <s v="East"/>
    <s v="OFF-LA-10001641"/>
    <x v="1"/>
    <x v="2"/>
    <x v="1022"/>
    <n v="3.15"/>
    <n v="1"/>
    <x v="0"/>
    <n v="1.512"/>
  </r>
  <r>
    <n v="5770"/>
    <x v="2880"/>
    <x v="1"/>
    <x v="1069"/>
    <d v="2012-03-01T00:00:00"/>
    <x v="1"/>
    <x v="286"/>
    <s v="Sung Shariari"/>
    <x v="0"/>
    <s v="United States"/>
    <s v="Leominster"/>
    <x v="31"/>
    <n v="1453"/>
    <s v="East"/>
    <s v="OFF-PA-10002377"/>
    <x v="1"/>
    <x v="10"/>
    <x v="557"/>
    <n v="22.72"/>
    <n v="4"/>
    <x v="0"/>
    <n v="10.223999999999998"/>
  </r>
  <r>
    <n v="5771"/>
    <x v="2881"/>
    <x v="1"/>
    <x v="496"/>
    <d v="2012-09-28T00:00:00"/>
    <x v="1"/>
    <x v="464"/>
    <s v="Shaun Chance"/>
    <x v="1"/>
    <s v="United States"/>
    <s v="Los Angeles"/>
    <x v="1"/>
    <n v="90032"/>
    <s v="West"/>
    <s v="FUR-FU-10000010"/>
    <x v="0"/>
    <x v="5"/>
    <x v="522"/>
    <n v="14.91"/>
    <n v="3"/>
    <x v="0"/>
    <n v="4.6220999999999997"/>
  </r>
  <r>
    <n v="5772"/>
    <x v="2881"/>
    <x v="1"/>
    <x v="496"/>
    <d v="2012-09-28T00:00:00"/>
    <x v="1"/>
    <x v="464"/>
    <s v="Shaun Chance"/>
    <x v="1"/>
    <s v="United States"/>
    <s v="Los Angeles"/>
    <x v="1"/>
    <n v="90032"/>
    <s v="West"/>
    <s v="OFF-AP-10002651"/>
    <x v="1"/>
    <x v="9"/>
    <x v="1341"/>
    <n v="1158.1199999999999"/>
    <n v="4"/>
    <x v="0"/>
    <n v="335.85479999999984"/>
  </r>
  <r>
    <n v="5773"/>
    <x v="2882"/>
    <x v="1"/>
    <x v="650"/>
    <d v="2012-12-01T00:00:00"/>
    <x v="1"/>
    <x v="105"/>
    <s v="Erin Ashbrook"/>
    <x v="1"/>
    <s v="United States"/>
    <s v="Springfield"/>
    <x v="25"/>
    <n v="65807"/>
    <s v="Central"/>
    <s v="TEC-CO-10002313"/>
    <x v="2"/>
    <x v="16"/>
    <x v="345"/>
    <n v="599.99"/>
    <n v="1"/>
    <x v="0"/>
    <n v="233.99610000000001"/>
  </r>
  <r>
    <n v="5774"/>
    <x v="2883"/>
    <x v="0"/>
    <x v="1070"/>
    <d v="2013-09-07T00:00:00"/>
    <x v="1"/>
    <x v="236"/>
    <s v="Theone Pippenger"/>
    <x v="0"/>
    <s v="United States"/>
    <s v="Waco"/>
    <x v="5"/>
    <n v="76706"/>
    <s v="Central"/>
    <s v="OFF-ST-10001580"/>
    <x v="1"/>
    <x v="4"/>
    <x v="351"/>
    <n v="23.968000000000004"/>
    <n v="2"/>
    <x v="2"/>
    <n v="2.3967999999999989"/>
  </r>
  <r>
    <n v="5775"/>
    <x v="2884"/>
    <x v="0"/>
    <x v="408"/>
    <d v="2013-04-17T00:00:00"/>
    <x v="1"/>
    <x v="443"/>
    <s v="Beth Paige"/>
    <x v="0"/>
    <s v="United States"/>
    <s v="Los Angeles"/>
    <x v="1"/>
    <n v="90036"/>
    <s v="West"/>
    <s v="FUR-CH-10001545"/>
    <x v="0"/>
    <x v="1"/>
    <x v="1737"/>
    <n v="638.28800000000012"/>
    <n v="7"/>
    <x v="2"/>
    <n v="-31.914400000000015"/>
  </r>
  <r>
    <n v="5776"/>
    <x v="2884"/>
    <x v="0"/>
    <x v="408"/>
    <d v="2013-04-17T00:00:00"/>
    <x v="1"/>
    <x v="443"/>
    <s v="Beth Paige"/>
    <x v="0"/>
    <s v="United States"/>
    <s v="Los Angeles"/>
    <x v="1"/>
    <n v="90036"/>
    <s v="West"/>
    <s v="OFF-BI-10004826"/>
    <x v="1"/>
    <x v="8"/>
    <x v="721"/>
    <n v="13.208000000000002"/>
    <n v="1"/>
    <x v="2"/>
    <n v="4.6228000000000007"/>
  </r>
  <r>
    <n v="5777"/>
    <x v="2885"/>
    <x v="0"/>
    <x v="429"/>
    <d v="2013-12-09T00:00:00"/>
    <x v="1"/>
    <x v="215"/>
    <s v="Liz MacKendrick"/>
    <x v="0"/>
    <s v="United States"/>
    <s v="Auburn"/>
    <x v="15"/>
    <n v="13021"/>
    <s v="East"/>
    <s v="OFF-BI-10000301"/>
    <x v="1"/>
    <x v="8"/>
    <x v="619"/>
    <n v="15.528"/>
    <n v="3"/>
    <x v="2"/>
    <n v="5.8230000000000004"/>
  </r>
  <r>
    <n v="5778"/>
    <x v="2886"/>
    <x v="0"/>
    <x v="429"/>
    <d v="2013-12-10T00:00:00"/>
    <x v="1"/>
    <x v="446"/>
    <s v="Kean Takahito"/>
    <x v="0"/>
    <s v="United States"/>
    <s v="San Francisco"/>
    <x v="1"/>
    <n v="94109"/>
    <s v="West"/>
    <s v="OFF-PA-10000994"/>
    <x v="1"/>
    <x v="10"/>
    <x v="904"/>
    <n v="104.85"/>
    <n v="1"/>
    <x v="0"/>
    <n v="50.327999999999996"/>
  </r>
  <r>
    <n v="5779"/>
    <x v="2887"/>
    <x v="2"/>
    <x v="7"/>
    <d v="2011-11-18T00:00:00"/>
    <x v="1"/>
    <x v="275"/>
    <s v="Arthur Prichep"/>
    <x v="0"/>
    <s v="United States"/>
    <s v="Los Angeles"/>
    <x v="1"/>
    <n v="90008"/>
    <s v="West"/>
    <s v="OFF-AR-10003156"/>
    <x v="1"/>
    <x v="6"/>
    <x v="396"/>
    <n v="30.48"/>
    <n v="3"/>
    <x v="0"/>
    <n v="7.9248000000000012"/>
  </r>
  <r>
    <n v="5780"/>
    <x v="2887"/>
    <x v="2"/>
    <x v="7"/>
    <d v="2011-11-18T00:00:00"/>
    <x v="1"/>
    <x v="275"/>
    <s v="Arthur Prichep"/>
    <x v="0"/>
    <s v="United States"/>
    <s v="Los Angeles"/>
    <x v="1"/>
    <n v="90008"/>
    <s v="West"/>
    <s v="FUR-CH-10000988"/>
    <x v="0"/>
    <x v="1"/>
    <x v="1132"/>
    <n v="112.64800000000001"/>
    <n v="1"/>
    <x v="2"/>
    <n v="11.264799999999997"/>
  </r>
  <r>
    <n v="5781"/>
    <x v="2888"/>
    <x v="1"/>
    <x v="788"/>
    <d v="2012-04-09T00:00:00"/>
    <x v="1"/>
    <x v="479"/>
    <s v="John Dryer"/>
    <x v="0"/>
    <s v="United States"/>
    <s v="Los Angeles"/>
    <x v="1"/>
    <n v="90049"/>
    <s v="West"/>
    <s v="TEC-MA-10003329"/>
    <x v="2"/>
    <x v="15"/>
    <x v="1741"/>
    <n v="71.975999999999999"/>
    <n v="3"/>
    <x v="2"/>
    <n v="24.291899999999998"/>
  </r>
  <r>
    <n v="5782"/>
    <x v="2889"/>
    <x v="1"/>
    <x v="295"/>
    <d v="2012-12-16T00:00:00"/>
    <x v="0"/>
    <x v="190"/>
    <s v="Xylona Preis"/>
    <x v="0"/>
    <s v="United States"/>
    <s v="Chico"/>
    <x v="1"/>
    <n v="95928"/>
    <s v="West"/>
    <s v="OFF-AR-10001547"/>
    <x v="1"/>
    <x v="6"/>
    <x v="147"/>
    <n v="2.21"/>
    <n v="1"/>
    <x v="0"/>
    <n v="0.59670000000000001"/>
  </r>
  <r>
    <n v="5783"/>
    <x v="2889"/>
    <x v="1"/>
    <x v="295"/>
    <d v="2012-12-16T00:00:00"/>
    <x v="0"/>
    <x v="190"/>
    <s v="Xylona Preis"/>
    <x v="0"/>
    <s v="United States"/>
    <s v="Chico"/>
    <x v="1"/>
    <n v="95928"/>
    <s v="West"/>
    <s v="OFF-EN-10003072"/>
    <x v="1"/>
    <x v="12"/>
    <x v="767"/>
    <n v="15.52"/>
    <n v="4"/>
    <x v="0"/>
    <n v="7.4496000000000002"/>
  </r>
  <r>
    <n v="5784"/>
    <x v="2889"/>
    <x v="1"/>
    <x v="295"/>
    <d v="2012-12-16T00:00:00"/>
    <x v="0"/>
    <x v="190"/>
    <s v="Xylona Preis"/>
    <x v="0"/>
    <s v="United States"/>
    <s v="Chico"/>
    <x v="1"/>
    <n v="95928"/>
    <s v="West"/>
    <s v="OFF-PA-10000726"/>
    <x v="1"/>
    <x v="10"/>
    <x v="1322"/>
    <n v="36.44"/>
    <n v="4"/>
    <x v="0"/>
    <n v="16.397999999999996"/>
  </r>
  <r>
    <n v="5785"/>
    <x v="2890"/>
    <x v="3"/>
    <x v="280"/>
    <d v="2014-10-09T00:00:00"/>
    <x v="1"/>
    <x v="765"/>
    <s v="Juliana Krohn"/>
    <x v="0"/>
    <s v="United States"/>
    <s v="Springfield"/>
    <x v="21"/>
    <n v="97477"/>
    <s v="West"/>
    <s v="FUR-BO-10001972"/>
    <x v="0"/>
    <x v="0"/>
    <x v="362"/>
    <n v="217.76400000000001"/>
    <n v="6"/>
    <x v="6"/>
    <n v="-384.71640000000002"/>
  </r>
  <r>
    <n v="5786"/>
    <x v="2890"/>
    <x v="3"/>
    <x v="280"/>
    <d v="2014-10-09T00:00:00"/>
    <x v="1"/>
    <x v="765"/>
    <s v="Juliana Krohn"/>
    <x v="0"/>
    <s v="United States"/>
    <s v="Springfield"/>
    <x v="21"/>
    <n v="97477"/>
    <s v="West"/>
    <s v="OFF-SU-10004664"/>
    <x v="1"/>
    <x v="14"/>
    <x v="592"/>
    <n v="39.072000000000003"/>
    <n v="6"/>
    <x v="2"/>
    <n v="4.3955999999999982"/>
  </r>
  <r>
    <n v="5787"/>
    <x v="2890"/>
    <x v="3"/>
    <x v="280"/>
    <d v="2014-10-09T00:00:00"/>
    <x v="1"/>
    <x v="765"/>
    <s v="Juliana Krohn"/>
    <x v="0"/>
    <s v="United States"/>
    <s v="Springfield"/>
    <x v="21"/>
    <n v="97477"/>
    <s v="West"/>
    <s v="OFF-BI-10003676"/>
    <x v="1"/>
    <x v="8"/>
    <x v="816"/>
    <n v="22.638000000000002"/>
    <n v="7"/>
    <x v="6"/>
    <n v="-16.601199999999999"/>
  </r>
  <r>
    <n v="5788"/>
    <x v="2890"/>
    <x v="3"/>
    <x v="280"/>
    <d v="2014-10-09T00:00:00"/>
    <x v="1"/>
    <x v="765"/>
    <s v="Juliana Krohn"/>
    <x v="0"/>
    <s v="United States"/>
    <s v="Springfield"/>
    <x v="21"/>
    <n v="97477"/>
    <s v="West"/>
    <s v="OFF-AR-10003727"/>
    <x v="1"/>
    <x v="6"/>
    <x v="1362"/>
    <n v="95.143999999999991"/>
    <n v="7"/>
    <x v="2"/>
    <n v="10.703699999999987"/>
  </r>
  <r>
    <n v="5789"/>
    <x v="2891"/>
    <x v="3"/>
    <x v="318"/>
    <d v="2014-04-15T00:00:00"/>
    <x v="0"/>
    <x v="769"/>
    <s v="Mitch Gastineau"/>
    <x v="1"/>
    <s v="United States"/>
    <s v="Jacksonville"/>
    <x v="2"/>
    <n v="32216"/>
    <s v="South"/>
    <s v="FUR-FU-10003829"/>
    <x v="0"/>
    <x v="5"/>
    <x v="1369"/>
    <n v="12.320000000000002"/>
    <n v="5"/>
    <x v="2"/>
    <n v="1.8479999999999985"/>
  </r>
  <r>
    <n v="5790"/>
    <x v="2891"/>
    <x v="3"/>
    <x v="318"/>
    <d v="2014-04-15T00:00:00"/>
    <x v="0"/>
    <x v="769"/>
    <s v="Mitch Gastineau"/>
    <x v="1"/>
    <s v="United States"/>
    <s v="Jacksonville"/>
    <x v="2"/>
    <n v="32216"/>
    <s v="South"/>
    <s v="OFF-BI-10003712"/>
    <x v="1"/>
    <x v="8"/>
    <x v="689"/>
    <n v="4.4190000000000005"/>
    <n v="3"/>
    <x v="6"/>
    <n v="-3.0933000000000002"/>
  </r>
  <r>
    <n v="5791"/>
    <x v="2892"/>
    <x v="3"/>
    <x v="365"/>
    <d v="2014-10-03T00:00:00"/>
    <x v="2"/>
    <x v="310"/>
    <s v="Patrick Gardner"/>
    <x v="0"/>
    <s v="United States"/>
    <s v="Bakersfield"/>
    <x v="1"/>
    <n v="93309"/>
    <s v="West"/>
    <s v="OFF-FA-10002280"/>
    <x v="1"/>
    <x v="13"/>
    <x v="653"/>
    <n v="35"/>
    <n v="7"/>
    <x v="0"/>
    <n v="16.8"/>
  </r>
  <r>
    <n v="5792"/>
    <x v="2892"/>
    <x v="3"/>
    <x v="365"/>
    <d v="2014-10-03T00:00:00"/>
    <x v="2"/>
    <x v="310"/>
    <s v="Patrick Gardner"/>
    <x v="0"/>
    <s v="United States"/>
    <s v="Bakersfield"/>
    <x v="1"/>
    <n v="93309"/>
    <s v="West"/>
    <s v="FUR-CH-10002961"/>
    <x v="0"/>
    <x v="1"/>
    <x v="939"/>
    <n v="72.784000000000006"/>
    <n v="1"/>
    <x v="2"/>
    <n v="0"/>
  </r>
  <r>
    <n v="5793"/>
    <x v="2892"/>
    <x v="3"/>
    <x v="365"/>
    <d v="2014-10-03T00:00:00"/>
    <x v="2"/>
    <x v="310"/>
    <s v="Patrick Gardner"/>
    <x v="0"/>
    <s v="United States"/>
    <s v="Bakersfield"/>
    <x v="1"/>
    <n v="93309"/>
    <s v="West"/>
    <s v="OFF-AP-10002578"/>
    <x v="1"/>
    <x v="9"/>
    <x v="409"/>
    <n v="97.84"/>
    <n v="2"/>
    <x v="0"/>
    <n v="25.438400000000001"/>
  </r>
  <r>
    <n v="5794"/>
    <x v="2892"/>
    <x v="3"/>
    <x v="365"/>
    <d v="2014-10-03T00:00:00"/>
    <x v="2"/>
    <x v="310"/>
    <s v="Patrick Gardner"/>
    <x v="0"/>
    <s v="United States"/>
    <s v="Bakersfield"/>
    <x v="1"/>
    <n v="93309"/>
    <s v="West"/>
    <s v="FUR-FU-10004848"/>
    <x v="0"/>
    <x v="5"/>
    <x v="28"/>
    <n v="51.75"/>
    <n v="1"/>
    <x v="0"/>
    <n v="15.524999999999999"/>
  </r>
  <r>
    <n v="5795"/>
    <x v="2892"/>
    <x v="3"/>
    <x v="365"/>
    <d v="2014-10-03T00:00:00"/>
    <x v="2"/>
    <x v="310"/>
    <s v="Patrick Gardner"/>
    <x v="0"/>
    <s v="United States"/>
    <s v="Bakersfield"/>
    <x v="1"/>
    <n v="93309"/>
    <s v="West"/>
    <s v="OFF-BI-10003364"/>
    <x v="1"/>
    <x v="8"/>
    <x v="698"/>
    <n v="46.672000000000004"/>
    <n v="2"/>
    <x v="2"/>
    <n v="16.3352"/>
  </r>
  <r>
    <n v="5796"/>
    <x v="2893"/>
    <x v="2"/>
    <x v="411"/>
    <d v="2011-10-03T00:00:00"/>
    <x v="0"/>
    <x v="436"/>
    <s v="Lisa DeCherney"/>
    <x v="0"/>
    <s v="United States"/>
    <s v="New York City"/>
    <x v="15"/>
    <n v="10011"/>
    <s v="East"/>
    <s v="OFF-ST-10002615"/>
    <x v="1"/>
    <x v="4"/>
    <x v="1427"/>
    <n v="1395.54"/>
    <n v="9"/>
    <x v="0"/>
    <n v="362.84040000000005"/>
  </r>
  <r>
    <n v="5797"/>
    <x v="2893"/>
    <x v="2"/>
    <x v="411"/>
    <d v="2011-10-03T00:00:00"/>
    <x v="0"/>
    <x v="436"/>
    <s v="Lisa DeCherney"/>
    <x v="0"/>
    <s v="United States"/>
    <s v="New York City"/>
    <x v="15"/>
    <n v="10011"/>
    <s v="East"/>
    <s v="FUR-FU-10000521"/>
    <x v="0"/>
    <x v="5"/>
    <x v="138"/>
    <n v="117.36"/>
    <n v="4"/>
    <x v="0"/>
    <n v="36.381599999999992"/>
  </r>
  <r>
    <n v="5798"/>
    <x v="2893"/>
    <x v="2"/>
    <x v="411"/>
    <d v="2011-10-03T00:00:00"/>
    <x v="0"/>
    <x v="436"/>
    <s v="Lisa DeCherney"/>
    <x v="0"/>
    <s v="United States"/>
    <s v="New York City"/>
    <x v="15"/>
    <n v="10011"/>
    <s v="East"/>
    <s v="OFF-LA-10000121"/>
    <x v="1"/>
    <x v="2"/>
    <x v="902"/>
    <n v="18.899999999999999"/>
    <n v="3"/>
    <x v="0"/>
    <n v="8.6939999999999991"/>
  </r>
  <r>
    <n v="5799"/>
    <x v="2893"/>
    <x v="2"/>
    <x v="411"/>
    <d v="2011-10-03T00:00:00"/>
    <x v="0"/>
    <x v="436"/>
    <s v="Lisa DeCherney"/>
    <x v="0"/>
    <s v="United States"/>
    <s v="New York City"/>
    <x v="15"/>
    <n v="10011"/>
    <s v="East"/>
    <s v="OFF-PA-10001289"/>
    <x v="1"/>
    <x v="10"/>
    <x v="952"/>
    <n v="77.52"/>
    <n v="2"/>
    <x v="0"/>
    <n v="37.9848"/>
  </r>
  <r>
    <n v="5800"/>
    <x v="2894"/>
    <x v="2"/>
    <x v="1071"/>
    <d v="2011-08-25T00:00:00"/>
    <x v="0"/>
    <x v="257"/>
    <s v="Craig Reiter"/>
    <x v="0"/>
    <s v="United States"/>
    <s v="Chicago"/>
    <x v="10"/>
    <n v="60610"/>
    <s v="Central"/>
    <s v="FUR-CH-10004495"/>
    <x v="0"/>
    <x v="1"/>
    <x v="1475"/>
    <n v="421.37200000000001"/>
    <n v="2"/>
    <x v="4"/>
    <n v="-6.0196000000000538"/>
  </r>
  <r>
    <n v="5801"/>
    <x v="2895"/>
    <x v="2"/>
    <x v="384"/>
    <d v="2011-07-14T00:00:00"/>
    <x v="2"/>
    <x v="438"/>
    <s v="Michael Nguyen"/>
    <x v="0"/>
    <s v="United States"/>
    <s v="El Paso"/>
    <x v="5"/>
    <n v="79907"/>
    <s v="Central"/>
    <s v="TEC-PH-10000895"/>
    <x v="2"/>
    <x v="7"/>
    <x v="1128"/>
    <n v="575.96800000000007"/>
    <n v="4"/>
    <x v="2"/>
    <n v="43.197600000000023"/>
  </r>
  <r>
    <n v="5802"/>
    <x v="2895"/>
    <x v="2"/>
    <x v="384"/>
    <d v="2011-07-14T00:00:00"/>
    <x v="2"/>
    <x v="438"/>
    <s v="Michael Nguyen"/>
    <x v="0"/>
    <s v="United States"/>
    <s v="El Paso"/>
    <x v="5"/>
    <n v="79907"/>
    <s v="Central"/>
    <s v="OFF-PA-10000552"/>
    <x v="1"/>
    <x v="10"/>
    <x v="1532"/>
    <n v="10.368000000000002"/>
    <n v="2"/>
    <x v="2"/>
    <n v="3.6288"/>
  </r>
  <r>
    <n v="5803"/>
    <x v="2896"/>
    <x v="1"/>
    <x v="204"/>
    <d v="2012-03-24T00:00:00"/>
    <x v="2"/>
    <x v="76"/>
    <s v="Ruben Dartt"/>
    <x v="0"/>
    <s v="United States"/>
    <s v="Thousand Oaks"/>
    <x v="1"/>
    <n v="91360"/>
    <s v="West"/>
    <s v="TEC-PH-10000376"/>
    <x v="2"/>
    <x v="7"/>
    <x v="428"/>
    <n v="15.984000000000002"/>
    <n v="2"/>
    <x v="2"/>
    <n v="1.1988000000000003"/>
  </r>
  <r>
    <n v="5804"/>
    <x v="2897"/>
    <x v="3"/>
    <x v="605"/>
    <d v="2014-05-20T00:00:00"/>
    <x v="1"/>
    <x v="655"/>
    <s v="Julie Prescott"/>
    <x v="2"/>
    <s v="United States"/>
    <s v="Springfield"/>
    <x v="24"/>
    <n v="45503"/>
    <s v="East"/>
    <s v="OFF-AR-10003504"/>
    <x v="1"/>
    <x v="6"/>
    <x v="1026"/>
    <n v="10.272000000000002"/>
    <n v="3"/>
    <x v="2"/>
    <n v="1.1555999999999984"/>
  </r>
  <r>
    <n v="5805"/>
    <x v="2898"/>
    <x v="3"/>
    <x v="38"/>
    <d v="2014-11-20T00:00:00"/>
    <x v="1"/>
    <x v="722"/>
    <s v="Katrina Edelman"/>
    <x v="1"/>
    <s v="United States"/>
    <s v="Dallas"/>
    <x v="5"/>
    <n v="75220"/>
    <s v="Central"/>
    <s v="OFF-ST-10000943"/>
    <x v="1"/>
    <x v="4"/>
    <x v="1195"/>
    <n v="61.792000000000002"/>
    <n v="4"/>
    <x v="2"/>
    <n v="6.1792000000000016"/>
  </r>
  <r>
    <n v="5806"/>
    <x v="2898"/>
    <x v="3"/>
    <x v="38"/>
    <d v="2014-11-20T00:00:00"/>
    <x v="1"/>
    <x v="722"/>
    <s v="Katrina Edelman"/>
    <x v="1"/>
    <s v="United States"/>
    <s v="Dallas"/>
    <x v="5"/>
    <n v="75220"/>
    <s v="Central"/>
    <s v="FUR-BO-10003441"/>
    <x v="0"/>
    <x v="0"/>
    <x v="705"/>
    <n v="205.99919999999997"/>
    <n v="3"/>
    <x v="8"/>
    <n v="-27.264600000000016"/>
  </r>
  <r>
    <n v="5807"/>
    <x v="2899"/>
    <x v="0"/>
    <x v="913"/>
    <d v="2013-09-08T00:00:00"/>
    <x v="0"/>
    <x v="111"/>
    <s v="Delfina Latchford"/>
    <x v="0"/>
    <s v="United States"/>
    <s v="Knoxville"/>
    <x v="18"/>
    <n v="37918"/>
    <s v="South"/>
    <s v="OFF-PA-10002195"/>
    <x v="1"/>
    <x v="10"/>
    <x v="719"/>
    <n v="12.192"/>
    <n v="3"/>
    <x v="2"/>
    <n v="4.1147999999999998"/>
  </r>
  <r>
    <n v="5808"/>
    <x v="2899"/>
    <x v="0"/>
    <x v="913"/>
    <d v="2013-09-08T00:00:00"/>
    <x v="0"/>
    <x v="111"/>
    <s v="Delfina Latchford"/>
    <x v="0"/>
    <s v="United States"/>
    <s v="Knoxville"/>
    <x v="18"/>
    <n v="37918"/>
    <s v="South"/>
    <s v="OFF-AP-10001205"/>
    <x v="1"/>
    <x v="9"/>
    <x v="1285"/>
    <n v="87.168000000000006"/>
    <n v="2"/>
    <x v="2"/>
    <n v="8.7168000000000063"/>
  </r>
  <r>
    <n v="5809"/>
    <x v="2899"/>
    <x v="0"/>
    <x v="913"/>
    <d v="2013-09-08T00:00:00"/>
    <x v="0"/>
    <x v="111"/>
    <s v="Delfina Latchford"/>
    <x v="0"/>
    <s v="United States"/>
    <s v="Knoxville"/>
    <x v="18"/>
    <n v="37918"/>
    <s v="South"/>
    <s v="OFF-AR-10002987"/>
    <x v="1"/>
    <x v="6"/>
    <x v="1553"/>
    <n v="31.744"/>
    <n v="2"/>
    <x v="2"/>
    <n v="8.3328000000000024"/>
  </r>
  <r>
    <n v="5810"/>
    <x v="2900"/>
    <x v="0"/>
    <x v="1072"/>
    <d v="2013-02-11T00:00:00"/>
    <x v="1"/>
    <x v="208"/>
    <s v="Karen Bern"/>
    <x v="1"/>
    <s v="United States"/>
    <s v="Chattanooga"/>
    <x v="18"/>
    <n v="37421"/>
    <s v="South"/>
    <s v="FUR-FU-10000723"/>
    <x v="0"/>
    <x v="5"/>
    <x v="475"/>
    <n v="132.22400000000002"/>
    <n v="4"/>
    <x v="2"/>
    <n v="-18.180799999999998"/>
  </r>
  <r>
    <n v="5811"/>
    <x v="2901"/>
    <x v="1"/>
    <x v="204"/>
    <d v="2012-03-26T00:00:00"/>
    <x v="1"/>
    <x v="251"/>
    <s v="Justin Deggeller"/>
    <x v="1"/>
    <s v="United States"/>
    <s v="San Diego"/>
    <x v="1"/>
    <n v="92037"/>
    <s v="West"/>
    <s v="OFF-PA-10003127"/>
    <x v="1"/>
    <x v="10"/>
    <x v="33"/>
    <n v="105.52"/>
    <n v="4"/>
    <x v="0"/>
    <n v="48.539199999999994"/>
  </r>
  <r>
    <n v="5812"/>
    <x v="2901"/>
    <x v="1"/>
    <x v="204"/>
    <d v="2012-03-26T00:00:00"/>
    <x v="1"/>
    <x v="251"/>
    <s v="Justin Deggeller"/>
    <x v="1"/>
    <s v="United States"/>
    <s v="San Diego"/>
    <x v="1"/>
    <n v="92037"/>
    <s v="West"/>
    <s v="FUR-FU-10000747"/>
    <x v="0"/>
    <x v="5"/>
    <x v="1742"/>
    <n v="91.96"/>
    <n v="2"/>
    <x v="0"/>
    <n v="15.633199999999988"/>
  </r>
  <r>
    <n v="5813"/>
    <x v="2901"/>
    <x v="1"/>
    <x v="204"/>
    <d v="2012-03-26T00:00:00"/>
    <x v="1"/>
    <x v="251"/>
    <s v="Justin Deggeller"/>
    <x v="1"/>
    <s v="United States"/>
    <s v="San Diego"/>
    <x v="1"/>
    <n v="92037"/>
    <s v="West"/>
    <s v="TEC-PH-10001795"/>
    <x v="2"/>
    <x v="7"/>
    <x v="641"/>
    <n v="1487.9760000000001"/>
    <n v="3"/>
    <x v="2"/>
    <n v="185.99699999999984"/>
  </r>
  <r>
    <n v="5814"/>
    <x v="2902"/>
    <x v="1"/>
    <x v="740"/>
    <d v="2012-07-03T00:00:00"/>
    <x v="2"/>
    <x v="256"/>
    <s v="Steven Roelle"/>
    <x v="2"/>
    <s v="United States"/>
    <s v="New York City"/>
    <x v="15"/>
    <n v="10024"/>
    <s v="East"/>
    <s v="OFF-PA-10003797"/>
    <x v="1"/>
    <x v="10"/>
    <x v="1701"/>
    <n v="19.440000000000001"/>
    <n v="3"/>
    <x v="0"/>
    <n v="9.3312000000000008"/>
  </r>
  <r>
    <n v="5815"/>
    <x v="2903"/>
    <x v="1"/>
    <x v="925"/>
    <d v="2012-06-17T00:00:00"/>
    <x v="2"/>
    <x v="549"/>
    <s v="Amy Cox"/>
    <x v="0"/>
    <s v="United States"/>
    <s v="Tampa"/>
    <x v="2"/>
    <n v="33614"/>
    <s v="South"/>
    <s v="TEC-AC-10002718"/>
    <x v="2"/>
    <x v="11"/>
    <x v="1183"/>
    <n v="11.672000000000001"/>
    <n v="1"/>
    <x v="2"/>
    <n v="-0.7295000000000007"/>
  </r>
  <r>
    <n v="5816"/>
    <x v="2904"/>
    <x v="2"/>
    <x v="35"/>
    <d v="2011-11-26T00:00:00"/>
    <x v="3"/>
    <x v="201"/>
    <s v="Lynn Smith"/>
    <x v="0"/>
    <s v="United States"/>
    <s v="Utica"/>
    <x v="15"/>
    <n v="13501"/>
    <s v="East"/>
    <s v="TEC-PH-10002170"/>
    <x v="2"/>
    <x v="7"/>
    <x v="594"/>
    <n v="279.95999999999998"/>
    <n v="4"/>
    <x v="0"/>
    <n v="78.388800000000003"/>
  </r>
  <r>
    <n v="5817"/>
    <x v="2904"/>
    <x v="2"/>
    <x v="35"/>
    <d v="2011-11-26T00:00:00"/>
    <x v="3"/>
    <x v="201"/>
    <s v="Lynn Smith"/>
    <x v="0"/>
    <s v="United States"/>
    <s v="Utica"/>
    <x v="15"/>
    <n v="13501"/>
    <s v="East"/>
    <s v="OFF-BI-10001078"/>
    <x v="1"/>
    <x v="8"/>
    <x v="61"/>
    <n v="12.912000000000001"/>
    <n v="3"/>
    <x v="2"/>
    <n v="4.6806000000000001"/>
  </r>
  <r>
    <n v="5818"/>
    <x v="2904"/>
    <x v="2"/>
    <x v="35"/>
    <d v="2011-11-26T00:00:00"/>
    <x v="3"/>
    <x v="201"/>
    <s v="Lynn Smith"/>
    <x v="0"/>
    <s v="United States"/>
    <s v="Utica"/>
    <x v="15"/>
    <n v="13501"/>
    <s v="East"/>
    <s v="OFF-BI-10001031"/>
    <x v="1"/>
    <x v="8"/>
    <x v="865"/>
    <n v="17.088000000000001"/>
    <n v="4"/>
    <x v="2"/>
    <n v="5.767199999999999"/>
  </r>
  <r>
    <n v="5819"/>
    <x v="2904"/>
    <x v="2"/>
    <x v="35"/>
    <d v="2011-11-26T00:00:00"/>
    <x v="3"/>
    <x v="201"/>
    <s v="Lynn Smith"/>
    <x v="0"/>
    <s v="United States"/>
    <s v="Utica"/>
    <x v="15"/>
    <n v="13501"/>
    <s v="East"/>
    <s v="OFF-LA-10001158"/>
    <x v="1"/>
    <x v="2"/>
    <x v="319"/>
    <n v="93.149999999999991"/>
    <n v="9"/>
    <x v="0"/>
    <n v="44.712000000000003"/>
  </r>
  <r>
    <n v="5820"/>
    <x v="2904"/>
    <x v="2"/>
    <x v="35"/>
    <d v="2011-11-26T00:00:00"/>
    <x v="3"/>
    <x v="201"/>
    <s v="Lynn Smith"/>
    <x v="0"/>
    <s v="United States"/>
    <s v="Utica"/>
    <x v="15"/>
    <n v="13501"/>
    <s v="East"/>
    <s v="OFF-LA-10001613"/>
    <x v="1"/>
    <x v="2"/>
    <x v="736"/>
    <n v="11.52"/>
    <n v="4"/>
    <x v="0"/>
    <n v="5.6448"/>
  </r>
  <r>
    <n v="5821"/>
    <x v="2905"/>
    <x v="3"/>
    <x v="605"/>
    <d v="2014-05-19T00:00:00"/>
    <x v="1"/>
    <x v="728"/>
    <s v="Charles Sheldon"/>
    <x v="1"/>
    <s v="United States"/>
    <s v="San Francisco"/>
    <x v="1"/>
    <n v="94122"/>
    <s v="West"/>
    <s v="OFF-SU-10000157"/>
    <x v="1"/>
    <x v="14"/>
    <x v="1399"/>
    <n v="238.62"/>
    <n v="2"/>
    <x v="0"/>
    <n v="4.7724000000000046"/>
  </r>
  <r>
    <n v="5822"/>
    <x v="2905"/>
    <x v="3"/>
    <x v="605"/>
    <d v="2014-05-19T00:00:00"/>
    <x v="1"/>
    <x v="728"/>
    <s v="Charles Sheldon"/>
    <x v="1"/>
    <s v="United States"/>
    <s v="San Francisco"/>
    <x v="1"/>
    <n v="94122"/>
    <s v="West"/>
    <s v="OFF-AP-10004868"/>
    <x v="1"/>
    <x v="9"/>
    <x v="1018"/>
    <n v="7.77"/>
    <n v="1"/>
    <x v="0"/>
    <n v="2.0979000000000001"/>
  </r>
  <r>
    <n v="5823"/>
    <x v="2905"/>
    <x v="3"/>
    <x v="605"/>
    <d v="2014-05-19T00:00:00"/>
    <x v="1"/>
    <x v="728"/>
    <s v="Charles Sheldon"/>
    <x v="1"/>
    <s v="United States"/>
    <s v="San Francisco"/>
    <x v="1"/>
    <n v="94122"/>
    <s v="West"/>
    <s v="FUR-TA-10001520"/>
    <x v="0"/>
    <x v="3"/>
    <x v="711"/>
    <n v="285.48"/>
    <n v="5"/>
    <x v="2"/>
    <n v="-10.705500000000043"/>
  </r>
  <r>
    <n v="5824"/>
    <x v="2905"/>
    <x v="3"/>
    <x v="605"/>
    <d v="2014-05-19T00:00:00"/>
    <x v="1"/>
    <x v="728"/>
    <s v="Charles Sheldon"/>
    <x v="1"/>
    <s v="United States"/>
    <s v="San Francisco"/>
    <x v="1"/>
    <n v="94122"/>
    <s v="West"/>
    <s v="OFF-BI-10001900"/>
    <x v="1"/>
    <x v="8"/>
    <x v="1099"/>
    <n v="19.168000000000003"/>
    <n v="4"/>
    <x v="2"/>
    <n v="6.4691999999999998"/>
  </r>
  <r>
    <n v="5825"/>
    <x v="2906"/>
    <x v="2"/>
    <x v="1073"/>
    <d v="2011-05-02T00:00:00"/>
    <x v="3"/>
    <x v="239"/>
    <s v="Andrew Roberts"/>
    <x v="0"/>
    <s v="United States"/>
    <s v="Columbus"/>
    <x v="24"/>
    <n v="43229"/>
    <s v="East"/>
    <s v="OFF-AP-10003971"/>
    <x v="1"/>
    <x v="9"/>
    <x v="914"/>
    <n v="26.136000000000003"/>
    <n v="3"/>
    <x v="2"/>
    <n v="1.9602000000000004"/>
  </r>
  <r>
    <n v="5826"/>
    <x v="2907"/>
    <x v="3"/>
    <x v="213"/>
    <d v="2014-09-07T00:00:00"/>
    <x v="0"/>
    <x v="683"/>
    <s v="Katrina Bavinger"/>
    <x v="2"/>
    <s v="United States"/>
    <s v="New York City"/>
    <x v="15"/>
    <n v="10035"/>
    <s v="East"/>
    <s v="OFF-PA-10000418"/>
    <x v="1"/>
    <x v="10"/>
    <x v="961"/>
    <n v="419.4"/>
    <n v="4"/>
    <x v="0"/>
    <n v="201.31199999999998"/>
  </r>
  <r>
    <n v="5827"/>
    <x v="2907"/>
    <x v="3"/>
    <x v="213"/>
    <d v="2014-09-07T00:00:00"/>
    <x v="0"/>
    <x v="683"/>
    <s v="Katrina Bavinger"/>
    <x v="2"/>
    <s v="United States"/>
    <s v="New York City"/>
    <x v="15"/>
    <n v="10035"/>
    <s v="East"/>
    <s v="FUR-CH-10004626"/>
    <x v="0"/>
    <x v="1"/>
    <x v="1697"/>
    <n v="90.801000000000002"/>
    <n v="1"/>
    <x v="9"/>
    <n v="14.124599999999999"/>
  </r>
  <r>
    <n v="5828"/>
    <x v="2907"/>
    <x v="3"/>
    <x v="213"/>
    <d v="2014-09-07T00:00:00"/>
    <x v="0"/>
    <x v="683"/>
    <s v="Katrina Bavinger"/>
    <x v="2"/>
    <s v="United States"/>
    <s v="New York City"/>
    <x v="15"/>
    <n v="10035"/>
    <s v="East"/>
    <s v="FUR-CH-10004860"/>
    <x v="0"/>
    <x v="1"/>
    <x v="210"/>
    <n v="181.76400000000001"/>
    <n v="2"/>
    <x v="9"/>
    <n v="-8.0784000000000198"/>
  </r>
  <r>
    <n v="5829"/>
    <x v="2907"/>
    <x v="3"/>
    <x v="213"/>
    <d v="2014-09-07T00:00:00"/>
    <x v="0"/>
    <x v="683"/>
    <s v="Katrina Bavinger"/>
    <x v="2"/>
    <s v="United States"/>
    <s v="New York City"/>
    <x v="15"/>
    <n v="10035"/>
    <s v="East"/>
    <s v="OFF-AR-10003251"/>
    <x v="1"/>
    <x v="6"/>
    <x v="1041"/>
    <n v="5.56"/>
    <n v="2"/>
    <x v="0"/>
    <n v="2.2239999999999998"/>
  </r>
  <r>
    <n v="5830"/>
    <x v="2908"/>
    <x v="0"/>
    <x v="275"/>
    <d v="2013-12-08T00:00:00"/>
    <x v="1"/>
    <x v="462"/>
    <s v="Michael Moore"/>
    <x v="0"/>
    <s v="United States"/>
    <s v="Richmond"/>
    <x v="14"/>
    <n v="47374"/>
    <s v="Central"/>
    <s v="FUR-TA-10004575"/>
    <x v="0"/>
    <x v="3"/>
    <x v="306"/>
    <n v="581.96"/>
    <n v="2"/>
    <x v="0"/>
    <n v="104.75279999999998"/>
  </r>
  <r>
    <n v="5831"/>
    <x v="2908"/>
    <x v="0"/>
    <x v="275"/>
    <d v="2013-12-08T00:00:00"/>
    <x v="1"/>
    <x v="462"/>
    <s v="Michael Moore"/>
    <x v="0"/>
    <s v="United States"/>
    <s v="Richmond"/>
    <x v="14"/>
    <n v="47374"/>
    <s v="Central"/>
    <s v="FUR-CH-10004754"/>
    <x v="0"/>
    <x v="1"/>
    <x v="1123"/>
    <n v="29.98"/>
    <n v="1"/>
    <x v="0"/>
    <n v="8.0945999999999998"/>
  </r>
  <r>
    <n v="5832"/>
    <x v="2909"/>
    <x v="1"/>
    <x v="1074"/>
    <d v="2012-07-22T00:00:00"/>
    <x v="1"/>
    <x v="288"/>
    <s v="Roland Fjeld"/>
    <x v="0"/>
    <s v="United States"/>
    <s v="San Diego"/>
    <x v="1"/>
    <n v="92105"/>
    <s v="West"/>
    <s v="TEC-AC-10003095"/>
    <x v="2"/>
    <x v="11"/>
    <x v="1277"/>
    <n v="519.96"/>
    <n v="4"/>
    <x v="0"/>
    <n v="176.78640000000001"/>
  </r>
  <r>
    <n v="5833"/>
    <x v="2910"/>
    <x v="0"/>
    <x v="658"/>
    <d v="2013-07-27T00:00:00"/>
    <x v="1"/>
    <x v="443"/>
    <s v="Beth Paige"/>
    <x v="0"/>
    <s v="United States"/>
    <s v="Concord"/>
    <x v="3"/>
    <n v="28027"/>
    <s v="South"/>
    <s v="OFF-LA-10000262"/>
    <x v="1"/>
    <x v="2"/>
    <x v="932"/>
    <n v="6.2640000000000002"/>
    <n v="3"/>
    <x v="2"/>
    <n v="2.0358000000000001"/>
  </r>
  <r>
    <n v="5834"/>
    <x v="2910"/>
    <x v="0"/>
    <x v="658"/>
    <d v="2013-07-27T00:00:00"/>
    <x v="1"/>
    <x v="443"/>
    <s v="Beth Paige"/>
    <x v="0"/>
    <s v="United States"/>
    <s v="Concord"/>
    <x v="3"/>
    <n v="28027"/>
    <s v="South"/>
    <s v="FUR-CH-10002961"/>
    <x v="0"/>
    <x v="1"/>
    <x v="939"/>
    <n v="363.92"/>
    <n v="5"/>
    <x v="2"/>
    <n v="0"/>
  </r>
  <r>
    <n v="5835"/>
    <x v="2911"/>
    <x v="1"/>
    <x v="988"/>
    <d v="2012-06-16T00:00:00"/>
    <x v="1"/>
    <x v="77"/>
    <s v="Max Jones"/>
    <x v="0"/>
    <s v="United States"/>
    <s v="Miami"/>
    <x v="2"/>
    <n v="33178"/>
    <s v="South"/>
    <s v="OFF-BI-10003876"/>
    <x v="1"/>
    <x v="8"/>
    <x v="1617"/>
    <n v="64.2"/>
    <n v="5"/>
    <x v="6"/>
    <n v="-42.799999999999983"/>
  </r>
  <r>
    <n v="5836"/>
    <x v="2911"/>
    <x v="1"/>
    <x v="988"/>
    <d v="2012-06-16T00:00:00"/>
    <x v="1"/>
    <x v="77"/>
    <s v="Max Jones"/>
    <x v="0"/>
    <s v="United States"/>
    <s v="Miami"/>
    <x v="2"/>
    <n v="33178"/>
    <s v="South"/>
    <s v="OFF-BI-10002133"/>
    <x v="1"/>
    <x v="8"/>
    <x v="1138"/>
    <n v="38.520000000000003"/>
    <n v="3"/>
    <x v="6"/>
    <n v="-26.963999999999999"/>
  </r>
  <r>
    <n v="5837"/>
    <x v="2911"/>
    <x v="1"/>
    <x v="988"/>
    <d v="2012-06-16T00:00:00"/>
    <x v="1"/>
    <x v="77"/>
    <s v="Max Jones"/>
    <x v="0"/>
    <s v="United States"/>
    <s v="Miami"/>
    <x v="2"/>
    <n v="33178"/>
    <s v="South"/>
    <s v="TEC-AC-10004396"/>
    <x v="2"/>
    <x v="11"/>
    <x v="1679"/>
    <n v="72.599999999999994"/>
    <n v="5"/>
    <x v="2"/>
    <n v="-8.1674999999999933"/>
  </r>
  <r>
    <n v="5838"/>
    <x v="2912"/>
    <x v="3"/>
    <x v="344"/>
    <d v="2014-12-04T00:00:00"/>
    <x v="1"/>
    <x v="770"/>
    <s v="Doug O'Connell"/>
    <x v="0"/>
    <s v="United States"/>
    <s v="Los Angeles"/>
    <x v="1"/>
    <n v="90036"/>
    <s v="West"/>
    <s v="TEC-PH-10004100"/>
    <x v="2"/>
    <x v="7"/>
    <x v="1743"/>
    <n v="57.567999999999998"/>
    <n v="4"/>
    <x v="2"/>
    <n v="5.7568000000000019"/>
  </r>
  <r>
    <n v="5839"/>
    <x v="2913"/>
    <x v="1"/>
    <x v="1075"/>
    <d v="2012-04-03T00:00:00"/>
    <x v="1"/>
    <x v="597"/>
    <s v="Mark Van Huff"/>
    <x v="0"/>
    <s v="United States"/>
    <s v="Seattle"/>
    <x v="4"/>
    <n v="98115"/>
    <s v="West"/>
    <s v="OFF-ST-10000636"/>
    <x v="1"/>
    <x v="4"/>
    <x v="1744"/>
    <n v="83.699999999999989"/>
    <n v="5"/>
    <x v="0"/>
    <n v="3.3479999999999954"/>
  </r>
  <r>
    <n v="5840"/>
    <x v="2914"/>
    <x v="1"/>
    <x v="357"/>
    <d v="2012-09-26T00:00:00"/>
    <x v="0"/>
    <x v="675"/>
    <s v="Michael Grace"/>
    <x v="2"/>
    <s v="United States"/>
    <s v="Arlington"/>
    <x v="17"/>
    <n v="22204"/>
    <s v="South"/>
    <s v="OFF-PA-10001972"/>
    <x v="1"/>
    <x v="10"/>
    <x v="1169"/>
    <n v="32.400000000000006"/>
    <n v="5"/>
    <x v="0"/>
    <n v="15.552000000000001"/>
  </r>
  <r>
    <n v="5841"/>
    <x v="2914"/>
    <x v="1"/>
    <x v="357"/>
    <d v="2012-09-26T00:00:00"/>
    <x v="0"/>
    <x v="675"/>
    <s v="Michael Grace"/>
    <x v="2"/>
    <s v="United States"/>
    <s v="Arlington"/>
    <x v="17"/>
    <n v="22204"/>
    <s v="South"/>
    <s v="FUR-FU-10002554"/>
    <x v="0"/>
    <x v="5"/>
    <x v="912"/>
    <n v="47.98"/>
    <n v="2"/>
    <x v="0"/>
    <n v="11.035399999999996"/>
  </r>
  <r>
    <n v="5842"/>
    <x v="2915"/>
    <x v="1"/>
    <x v="972"/>
    <d v="2012-11-21T00:00:00"/>
    <x v="1"/>
    <x v="574"/>
    <s v="Brian Stugart"/>
    <x v="0"/>
    <s v="United States"/>
    <s v="San Diego"/>
    <x v="1"/>
    <n v="92105"/>
    <s v="West"/>
    <s v="TEC-PH-10003174"/>
    <x v="2"/>
    <x v="7"/>
    <x v="1745"/>
    <n v="415.96800000000007"/>
    <n v="4"/>
    <x v="2"/>
    <n v="51.995999999999981"/>
  </r>
  <r>
    <n v="5843"/>
    <x v="2915"/>
    <x v="1"/>
    <x v="972"/>
    <d v="2012-11-21T00:00:00"/>
    <x v="1"/>
    <x v="574"/>
    <s v="Brian Stugart"/>
    <x v="0"/>
    <s v="United States"/>
    <s v="San Diego"/>
    <x v="1"/>
    <n v="92105"/>
    <s v="West"/>
    <s v="OFF-ST-10001418"/>
    <x v="1"/>
    <x v="4"/>
    <x v="870"/>
    <n v="304.89999999999998"/>
    <n v="5"/>
    <x v="0"/>
    <n v="6.097999999999999"/>
  </r>
  <r>
    <n v="5844"/>
    <x v="2915"/>
    <x v="1"/>
    <x v="972"/>
    <d v="2012-11-21T00:00:00"/>
    <x v="1"/>
    <x v="574"/>
    <s v="Brian Stugart"/>
    <x v="0"/>
    <s v="United States"/>
    <s v="San Diego"/>
    <x v="1"/>
    <n v="92105"/>
    <s v="West"/>
    <s v="FUR-FU-10002813"/>
    <x v="0"/>
    <x v="5"/>
    <x v="1682"/>
    <n v="80.959999999999994"/>
    <n v="4"/>
    <x v="0"/>
    <n v="29.145599999999995"/>
  </r>
  <r>
    <n v="5845"/>
    <x v="2915"/>
    <x v="1"/>
    <x v="972"/>
    <d v="2012-11-21T00:00:00"/>
    <x v="1"/>
    <x v="574"/>
    <s v="Brian Stugart"/>
    <x v="0"/>
    <s v="United States"/>
    <s v="San Diego"/>
    <x v="1"/>
    <n v="92105"/>
    <s v="West"/>
    <s v="OFF-ST-10000129"/>
    <x v="1"/>
    <x v="4"/>
    <x v="1646"/>
    <n v="777.21"/>
    <n v="7"/>
    <x v="0"/>
    <n v="54.404699999999963"/>
  </r>
  <r>
    <n v="5846"/>
    <x v="2915"/>
    <x v="1"/>
    <x v="972"/>
    <d v="2012-11-21T00:00:00"/>
    <x v="1"/>
    <x v="574"/>
    <s v="Brian Stugart"/>
    <x v="0"/>
    <s v="United States"/>
    <s v="San Diego"/>
    <x v="1"/>
    <n v="92105"/>
    <s v="West"/>
    <s v="OFF-PA-10001639"/>
    <x v="1"/>
    <x v="10"/>
    <x v="972"/>
    <n v="32.400000000000006"/>
    <n v="5"/>
    <x v="0"/>
    <n v="15.552000000000001"/>
  </r>
  <r>
    <n v="5847"/>
    <x v="2915"/>
    <x v="1"/>
    <x v="972"/>
    <d v="2012-11-21T00:00:00"/>
    <x v="1"/>
    <x v="574"/>
    <s v="Brian Stugart"/>
    <x v="0"/>
    <s v="United States"/>
    <s v="San Diego"/>
    <x v="1"/>
    <n v="92105"/>
    <s v="West"/>
    <s v="FUR-CH-10001708"/>
    <x v="0"/>
    <x v="1"/>
    <x v="884"/>
    <n v="225.56799999999998"/>
    <n v="2"/>
    <x v="2"/>
    <n v="2.8195999999999799"/>
  </r>
  <r>
    <n v="5848"/>
    <x v="2915"/>
    <x v="1"/>
    <x v="972"/>
    <d v="2012-11-21T00:00:00"/>
    <x v="1"/>
    <x v="574"/>
    <s v="Brian Stugart"/>
    <x v="0"/>
    <s v="United States"/>
    <s v="San Diego"/>
    <x v="1"/>
    <n v="92105"/>
    <s v="West"/>
    <s v="FUR-FU-10001591"/>
    <x v="0"/>
    <x v="5"/>
    <x v="1101"/>
    <n v="36.599999999999994"/>
    <n v="3"/>
    <x v="0"/>
    <n v="15.372000000000002"/>
  </r>
  <r>
    <n v="5849"/>
    <x v="2916"/>
    <x v="1"/>
    <x v="113"/>
    <d v="2012-11-14T00:00:00"/>
    <x v="1"/>
    <x v="178"/>
    <s v="Philisse Overcash"/>
    <x v="2"/>
    <s v="United States"/>
    <s v="Roseville"/>
    <x v="11"/>
    <n v="55113"/>
    <s v="Central"/>
    <s v="OFF-AP-10003849"/>
    <x v="1"/>
    <x v="9"/>
    <x v="833"/>
    <n v="715.64"/>
    <n v="2"/>
    <x v="0"/>
    <n v="178.90999999999997"/>
  </r>
  <r>
    <n v="5850"/>
    <x v="2916"/>
    <x v="1"/>
    <x v="113"/>
    <d v="2012-11-14T00:00:00"/>
    <x v="1"/>
    <x v="178"/>
    <s v="Philisse Overcash"/>
    <x v="2"/>
    <s v="United States"/>
    <s v="Roseville"/>
    <x v="11"/>
    <n v="55113"/>
    <s v="Central"/>
    <s v="OFF-ST-10000078"/>
    <x v="1"/>
    <x v="4"/>
    <x v="1218"/>
    <n v="795.51"/>
    <n v="3"/>
    <x v="0"/>
    <n v="143.19179999999994"/>
  </r>
  <r>
    <n v="5851"/>
    <x v="2916"/>
    <x v="1"/>
    <x v="113"/>
    <d v="2012-11-14T00:00:00"/>
    <x v="1"/>
    <x v="178"/>
    <s v="Philisse Overcash"/>
    <x v="2"/>
    <s v="United States"/>
    <s v="Roseville"/>
    <x v="11"/>
    <n v="55113"/>
    <s v="Central"/>
    <s v="TEC-CO-10001571"/>
    <x v="2"/>
    <x v="16"/>
    <x v="1554"/>
    <n v="549.99"/>
    <n v="1"/>
    <x v="0"/>
    <n v="274.995"/>
  </r>
  <r>
    <n v="5852"/>
    <x v="2916"/>
    <x v="1"/>
    <x v="113"/>
    <d v="2012-11-14T00:00:00"/>
    <x v="1"/>
    <x v="178"/>
    <s v="Philisse Overcash"/>
    <x v="2"/>
    <s v="United States"/>
    <s v="Roseville"/>
    <x v="11"/>
    <n v="55113"/>
    <s v="Central"/>
    <s v="OFF-BI-10001658"/>
    <x v="1"/>
    <x v="8"/>
    <x v="439"/>
    <n v="74.760000000000005"/>
    <n v="3"/>
    <x v="0"/>
    <n v="34.389600000000002"/>
  </r>
  <r>
    <n v="5853"/>
    <x v="2916"/>
    <x v="1"/>
    <x v="113"/>
    <d v="2012-11-14T00:00:00"/>
    <x v="1"/>
    <x v="178"/>
    <s v="Philisse Overcash"/>
    <x v="2"/>
    <s v="United States"/>
    <s v="Roseville"/>
    <x v="11"/>
    <n v="55113"/>
    <s v="Central"/>
    <s v="FUR-FU-10004351"/>
    <x v="0"/>
    <x v="5"/>
    <x v="33"/>
    <n v="29.22"/>
    <n v="3"/>
    <x v="0"/>
    <n v="12.856800000000002"/>
  </r>
  <r>
    <n v="5854"/>
    <x v="2917"/>
    <x v="2"/>
    <x v="1076"/>
    <d v="2011-09-14T00:00:00"/>
    <x v="1"/>
    <x v="526"/>
    <s v="Dianna Arnett"/>
    <x v="2"/>
    <s v="United States"/>
    <s v="Virginia Beach"/>
    <x v="17"/>
    <n v="23464"/>
    <s v="South"/>
    <s v="OFF-BI-10003314"/>
    <x v="1"/>
    <x v="8"/>
    <x v="305"/>
    <n v="9.64"/>
    <n v="2"/>
    <x v="0"/>
    <n v="4.7236000000000002"/>
  </r>
  <r>
    <n v="5855"/>
    <x v="2918"/>
    <x v="1"/>
    <x v="1077"/>
    <d v="2012-08-11T00:00:00"/>
    <x v="1"/>
    <x v="706"/>
    <s v="Anna Häberlin"/>
    <x v="1"/>
    <s v="United States"/>
    <s v="Dallas"/>
    <x v="5"/>
    <n v="75220"/>
    <s v="Central"/>
    <s v="OFF-ST-10001505"/>
    <x v="1"/>
    <x v="4"/>
    <x v="1174"/>
    <n v="33.488000000000007"/>
    <n v="7"/>
    <x v="2"/>
    <n v="-1.2558000000000051"/>
  </r>
  <r>
    <n v="5856"/>
    <x v="2918"/>
    <x v="1"/>
    <x v="1077"/>
    <d v="2012-08-11T00:00:00"/>
    <x v="1"/>
    <x v="706"/>
    <s v="Anna Häberlin"/>
    <x v="1"/>
    <s v="United States"/>
    <s v="Dallas"/>
    <x v="5"/>
    <n v="75220"/>
    <s v="Central"/>
    <s v="OFF-SU-10003567"/>
    <x v="1"/>
    <x v="14"/>
    <x v="1489"/>
    <n v="23.04"/>
    <n v="3"/>
    <x v="2"/>
    <n v="-4.895999999999999"/>
  </r>
  <r>
    <n v="5857"/>
    <x v="2918"/>
    <x v="1"/>
    <x v="1077"/>
    <d v="2012-08-11T00:00:00"/>
    <x v="1"/>
    <x v="706"/>
    <s v="Anna Häberlin"/>
    <x v="1"/>
    <s v="United States"/>
    <s v="Dallas"/>
    <x v="5"/>
    <n v="75220"/>
    <s v="Central"/>
    <s v="OFF-BI-10002982"/>
    <x v="1"/>
    <x v="8"/>
    <x v="1258"/>
    <n v="1.3619999999999997"/>
    <n v="1"/>
    <x v="3"/>
    <n v="-2.1792000000000007"/>
  </r>
  <r>
    <n v="5858"/>
    <x v="2918"/>
    <x v="1"/>
    <x v="1077"/>
    <d v="2012-08-11T00:00:00"/>
    <x v="1"/>
    <x v="706"/>
    <s v="Anna Häberlin"/>
    <x v="1"/>
    <s v="United States"/>
    <s v="Dallas"/>
    <x v="5"/>
    <n v="75220"/>
    <s v="Central"/>
    <s v="FUR-FU-10002364"/>
    <x v="0"/>
    <x v="5"/>
    <x v="1231"/>
    <n v="14.76"/>
    <n v="5"/>
    <x v="7"/>
    <n v="-11.439000000000004"/>
  </r>
  <r>
    <n v="5859"/>
    <x v="2919"/>
    <x v="3"/>
    <x v="213"/>
    <d v="2014-09-08T00:00:00"/>
    <x v="0"/>
    <x v="300"/>
    <s v="Joe Kamberova"/>
    <x v="0"/>
    <s v="United States"/>
    <s v="Concord"/>
    <x v="1"/>
    <n v="94521"/>
    <s v="West"/>
    <s v="FUR-BO-10004218"/>
    <x v="0"/>
    <x v="0"/>
    <x v="1584"/>
    <n v="239.66599999999997"/>
    <n v="2"/>
    <x v="11"/>
    <n v="14.097999999999999"/>
  </r>
  <r>
    <n v="5860"/>
    <x v="2920"/>
    <x v="1"/>
    <x v="549"/>
    <d v="2012-11-08T00:00:00"/>
    <x v="1"/>
    <x v="652"/>
    <s v="MaryBeth Skach"/>
    <x v="0"/>
    <s v="United States"/>
    <s v="Conway"/>
    <x v="36"/>
    <n v="72032"/>
    <s v="South"/>
    <s v="FUR-TA-10002530"/>
    <x v="0"/>
    <x v="3"/>
    <x v="983"/>
    <n v="301.95999999999998"/>
    <n v="2"/>
    <x v="0"/>
    <n v="45.293999999999983"/>
  </r>
  <r>
    <n v="5861"/>
    <x v="2921"/>
    <x v="1"/>
    <x v="1078"/>
    <d v="2012-05-04T00:00:00"/>
    <x v="0"/>
    <x v="82"/>
    <s v="Jim Kriz"/>
    <x v="2"/>
    <s v="United States"/>
    <s v="Philadelphia"/>
    <x v="9"/>
    <n v="19120"/>
    <s v="East"/>
    <s v="OFF-PA-10001526"/>
    <x v="1"/>
    <x v="10"/>
    <x v="1030"/>
    <n v="7.9680000000000009"/>
    <n v="2"/>
    <x v="2"/>
    <n v="2.8884000000000007"/>
  </r>
  <r>
    <n v="5862"/>
    <x v="2922"/>
    <x v="0"/>
    <x v="766"/>
    <d v="2013-05-05T00:00:00"/>
    <x v="0"/>
    <x v="632"/>
    <s v="Chris McAfee"/>
    <x v="0"/>
    <s v="United States"/>
    <s v="Little Rock"/>
    <x v="36"/>
    <n v="72209"/>
    <s v="South"/>
    <s v="OFF-PA-10001497"/>
    <x v="1"/>
    <x v="10"/>
    <x v="1746"/>
    <n v="109.92"/>
    <n v="2"/>
    <x v="0"/>
    <n v="53.860799999999998"/>
  </r>
  <r>
    <n v="5863"/>
    <x v="2922"/>
    <x v="0"/>
    <x v="766"/>
    <d v="2013-05-05T00:00:00"/>
    <x v="0"/>
    <x v="632"/>
    <s v="Chris McAfee"/>
    <x v="0"/>
    <s v="United States"/>
    <s v="Little Rock"/>
    <x v="36"/>
    <n v="72209"/>
    <s v="South"/>
    <s v="OFF-PA-10003936"/>
    <x v="1"/>
    <x v="10"/>
    <x v="1283"/>
    <n v="19.440000000000001"/>
    <n v="3"/>
    <x v="0"/>
    <n v="9.3312000000000008"/>
  </r>
  <r>
    <n v="5864"/>
    <x v="2922"/>
    <x v="0"/>
    <x v="766"/>
    <d v="2013-05-05T00:00:00"/>
    <x v="0"/>
    <x v="632"/>
    <s v="Chris McAfee"/>
    <x v="0"/>
    <s v="United States"/>
    <s v="Little Rock"/>
    <x v="36"/>
    <n v="72209"/>
    <s v="South"/>
    <s v="OFF-AR-10000716"/>
    <x v="1"/>
    <x v="6"/>
    <x v="786"/>
    <n v="11.16"/>
    <n v="2"/>
    <x v="0"/>
    <n v="4.3524000000000003"/>
  </r>
  <r>
    <n v="5865"/>
    <x v="2923"/>
    <x v="2"/>
    <x v="79"/>
    <d v="2011-08-07T00:00:00"/>
    <x v="0"/>
    <x v="602"/>
    <s v="Ricardo Sperren"/>
    <x v="1"/>
    <s v="United States"/>
    <s v="Meriden"/>
    <x v="29"/>
    <n v="6450"/>
    <s v="East"/>
    <s v="OFF-AP-10002765"/>
    <x v="1"/>
    <x v="9"/>
    <x v="1252"/>
    <n v="79.47"/>
    <n v="3"/>
    <x v="0"/>
    <n v="22.251600000000003"/>
  </r>
  <r>
    <n v="5866"/>
    <x v="2923"/>
    <x v="2"/>
    <x v="79"/>
    <d v="2011-08-07T00:00:00"/>
    <x v="0"/>
    <x v="602"/>
    <s v="Ricardo Sperren"/>
    <x v="1"/>
    <s v="United States"/>
    <s v="Meriden"/>
    <x v="29"/>
    <n v="6450"/>
    <s v="East"/>
    <s v="OFF-AR-10004165"/>
    <x v="1"/>
    <x v="6"/>
    <x v="1588"/>
    <n v="4.5599999999999996"/>
    <n v="2"/>
    <x v="0"/>
    <n v="2.0064000000000002"/>
  </r>
  <r>
    <n v="5867"/>
    <x v="2923"/>
    <x v="2"/>
    <x v="79"/>
    <d v="2011-08-07T00:00:00"/>
    <x v="0"/>
    <x v="602"/>
    <s v="Ricardo Sperren"/>
    <x v="1"/>
    <s v="United States"/>
    <s v="Meriden"/>
    <x v="29"/>
    <n v="6450"/>
    <s v="East"/>
    <s v="FUR-CH-10002335"/>
    <x v="0"/>
    <x v="1"/>
    <x v="623"/>
    <n v="1133.3499999999999"/>
    <n v="5"/>
    <x v="0"/>
    <n v="294.67100000000005"/>
  </r>
  <r>
    <n v="5868"/>
    <x v="2924"/>
    <x v="0"/>
    <x v="810"/>
    <d v="2013-01-08T00:00:00"/>
    <x v="1"/>
    <x v="130"/>
    <s v="Ben Peterman"/>
    <x v="1"/>
    <s v="United States"/>
    <s v="Philadelphia"/>
    <x v="9"/>
    <n v="19143"/>
    <s v="East"/>
    <s v="OFF-AR-10004078"/>
    <x v="1"/>
    <x v="6"/>
    <x v="507"/>
    <n v="4.6719999999999997"/>
    <n v="1"/>
    <x v="2"/>
    <n v="0.58399999999999985"/>
  </r>
  <r>
    <n v="5869"/>
    <x v="2924"/>
    <x v="0"/>
    <x v="810"/>
    <d v="2013-01-08T00:00:00"/>
    <x v="1"/>
    <x v="130"/>
    <s v="Ben Peterman"/>
    <x v="1"/>
    <s v="United States"/>
    <s v="Philadelphia"/>
    <x v="9"/>
    <n v="19143"/>
    <s v="East"/>
    <s v="OFF-BI-10002026"/>
    <x v="1"/>
    <x v="8"/>
    <x v="903"/>
    <n v="104.58000000000001"/>
    <n v="6"/>
    <x v="6"/>
    <n v="-80.178000000000026"/>
  </r>
  <r>
    <n v="5870"/>
    <x v="2925"/>
    <x v="0"/>
    <x v="77"/>
    <d v="2013-11-13T00:00:00"/>
    <x v="1"/>
    <x v="671"/>
    <s v="Michelle Arnett"/>
    <x v="2"/>
    <s v="United States"/>
    <s v="Cheyenne"/>
    <x v="47"/>
    <n v="82001"/>
    <s v="West"/>
    <s v="FUR-CH-10001215"/>
    <x v="0"/>
    <x v="1"/>
    <x v="440"/>
    <n v="1603.1360000000002"/>
    <n v="4"/>
    <x v="2"/>
    <n v="100.19599999999997"/>
  </r>
  <r>
    <n v="5871"/>
    <x v="2926"/>
    <x v="0"/>
    <x v="403"/>
    <d v="2013-06-15T00:00:00"/>
    <x v="3"/>
    <x v="182"/>
    <s v="Ed Braxton"/>
    <x v="1"/>
    <s v="United States"/>
    <s v="Anaheim"/>
    <x v="1"/>
    <n v="92804"/>
    <s v="West"/>
    <s v="FUR-TA-10001771"/>
    <x v="0"/>
    <x v="3"/>
    <x v="1724"/>
    <n v="1293.4879999999998"/>
    <n v="7"/>
    <x v="2"/>
    <n v="80.843000000000075"/>
  </r>
  <r>
    <n v="5872"/>
    <x v="2927"/>
    <x v="0"/>
    <x v="446"/>
    <d v="2013-09-29T00:00:00"/>
    <x v="1"/>
    <x v="76"/>
    <s v="Ruben Dartt"/>
    <x v="0"/>
    <s v="United States"/>
    <s v="Bloomington"/>
    <x v="14"/>
    <n v="47401"/>
    <s v="Central"/>
    <s v="FUR-FU-10004006"/>
    <x v="0"/>
    <x v="5"/>
    <x v="101"/>
    <n v="127.94999999999999"/>
    <n v="3"/>
    <x v="0"/>
    <n v="21.751499999999986"/>
  </r>
  <r>
    <n v="5873"/>
    <x v="2928"/>
    <x v="3"/>
    <x v="983"/>
    <d v="2014-04-04T00:00:00"/>
    <x v="1"/>
    <x v="467"/>
    <s v="Maria Etezadi"/>
    <x v="2"/>
    <s v="United States"/>
    <s v="Columbus"/>
    <x v="32"/>
    <n v="31907"/>
    <s v="South"/>
    <s v="OFF-ST-10003282"/>
    <x v="1"/>
    <x v="4"/>
    <x v="42"/>
    <n v="59.76"/>
    <n v="1"/>
    <x v="0"/>
    <n v="16.732800000000005"/>
  </r>
  <r>
    <n v="5874"/>
    <x v="2929"/>
    <x v="3"/>
    <x v="400"/>
    <d v="2014-06-05T00:00:00"/>
    <x v="3"/>
    <x v="382"/>
    <s v="Erica Hernandez"/>
    <x v="2"/>
    <s v="United States"/>
    <s v="Jonesboro"/>
    <x v="36"/>
    <n v="72401"/>
    <s v="South"/>
    <s v="OFF-BI-10002353"/>
    <x v="1"/>
    <x v="8"/>
    <x v="1068"/>
    <n v="108.08"/>
    <n v="7"/>
    <x v="0"/>
    <n v="54.04"/>
  </r>
  <r>
    <n v="5875"/>
    <x v="2929"/>
    <x v="3"/>
    <x v="400"/>
    <d v="2014-06-05T00:00:00"/>
    <x v="3"/>
    <x v="382"/>
    <s v="Erica Hernandez"/>
    <x v="2"/>
    <s v="United States"/>
    <s v="Jonesboro"/>
    <x v="36"/>
    <n v="72401"/>
    <s v="South"/>
    <s v="OFF-BI-10004141"/>
    <x v="1"/>
    <x v="8"/>
    <x v="1287"/>
    <n v="9.5400000000000009"/>
    <n v="3"/>
    <x v="0"/>
    <n v="4.3883999999999999"/>
  </r>
  <r>
    <n v="5876"/>
    <x v="2930"/>
    <x v="1"/>
    <x v="1003"/>
    <d v="2012-04-09T00:00:00"/>
    <x v="2"/>
    <x v="86"/>
    <s v="Frank Merwin"/>
    <x v="2"/>
    <s v="United States"/>
    <s v="Philadelphia"/>
    <x v="9"/>
    <n v="19140"/>
    <s v="East"/>
    <s v="OFF-AR-10001954"/>
    <x v="1"/>
    <x v="6"/>
    <x v="558"/>
    <n v="11.736000000000001"/>
    <n v="3"/>
    <x v="2"/>
    <n v="1.0268999999999999"/>
  </r>
  <r>
    <n v="5877"/>
    <x v="2931"/>
    <x v="2"/>
    <x v="371"/>
    <d v="2011-05-26T00:00:00"/>
    <x v="1"/>
    <x v="435"/>
    <s v="Frank Gastineau"/>
    <x v="2"/>
    <s v="United States"/>
    <s v="Lawrence"/>
    <x v="31"/>
    <n v="1841"/>
    <s v="East"/>
    <s v="OFF-BI-10001071"/>
    <x v="1"/>
    <x v="8"/>
    <x v="663"/>
    <n v="447.85999999999996"/>
    <n v="7"/>
    <x v="0"/>
    <n v="219.45140000000001"/>
  </r>
  <r>
    <n v="5878"/>
    <x v="2931"/>
    <x v="2"/>
    <x v="371"/>
    <d v="2011-05-26T00:00:00"/>
    <x v="1"/>
    <x v="435"/>
    <s v="Frank Gastineau"/>
    <x v="2"/>
    <s v="United States"/>
    <s v="Lawrence"/>
    <x v="31"/>
    <n v="1841"/>
    <s v="East"/>
    <s v="OFF-PA-10003022"/>
    <x v="1"/>
    <x v="10"/>
    <x v="1644"/>
    <n v="17.940000000000001"/>
    <n v="3"/>
    <x v="0"/>
    <n v="8.7906000000000013"/>
  </r>
  <r>
    <n v="5879"/>
    <x v="2931"/>
    <x v="2"/>
    <x v="371"/>
    <d v="2011-05-26T00:00:00"/>
    <x v="1"/>
    <x v="435"/>
    <s v="Frank Gastineau"/>
    <x v="2"/>
    <s v="United States"/>
    <s v="Lawrence"/>
    <x v="31"/>
    <n v="1841"/>
    <s v="East"/>
    <s v="OFF-AP-10001293"/>
    <x v="1"/>
    <x v="9"/>
    <x v="1337"/>
    <n v="245.88"/>
    <n v="6"/>
    <x v="0"/>
    <n v="68.846399999999988"/>
  </r>
  <r>
    <n v="5880"/>
    <x v="2932"/>
    <x v="0"/>
    <x v="64"/>
    <d v="2013-09-12T00:00:00"/>
    <x v="1"/>
    <x v="597"/>
    <s v="Mark Van Huff"/>
    <x v="0"/>
    <s v="United States"/>
    <s v="New York City"/>
    <x v="15"/>
    <n v="10011"/>
    <s v="East"/>
    <s v="OFF-PA-10001815"/>
    <x v="1"/>
    <x v="10"/>
    <x v="1393"/>
    <n v="192.16"/>
    <n v="4"/>
    <x v="0"/>
    <n v="92.236799999999988"/>
  </r>
  <r>
    <n v="5881"/>
    <x v="2933"/>
    <x v="0"/>
    <x v="31"/>
    <d v="2013-09-23T00:00:00"/>
    <x v="1"/>
    <x v="478"/>
    <s v="Jane Waco"/>
    <x v="1"/>
    <s v="United States"/>
    <s v="San Diego"/>
    <x v="1"/>
    <n v="92105"/>
    <s v="West"/>
    <s v="FUR-CH-10001215"/>
    <x v="0"/>
    <x v="1"/>
    <x v="440"/>
    <n v="801.5680000000001"/>
    <n v="2"/>
    <x v="2"/>
    <n v="50.097999999999985"/>
  </r>
  <r>
    <n v="5882"/>
    <x v="2933"/>
    <x v="0"/>
    <x v="31"/>
    <d v="2013-09-23T00:00:00"/>
    <x v="1"/>
    <x v="478"/>
    <s v="Jane Waco"/>
    <x v="1"/>
    <s v="United States"/>
    <s v="San Diego"/>
    <x v="1"/>
    <n v="92105"/>
    <s v="West"/>
    <s v="OFF-PA-10000100"/>
    <x v="1"/>
    <x v="10"/>
    <x v="825"/>
    <n v="368.91"/>
    <n v="9"/>
    <x v="0"/>
    <n v="180.76590000000002"/>
  </r>
  <r>
    <n v="5883"/>
    <x v="2933"/>
    <x v="0"/>
    <x v="31"/>
    <d v="2013-09-23T00:00:00"/>
    <x v="1"/>
    <x v="478"/>
    <s v="Jane Waco"/>
    <x v="1"/>
    <s v="United States"/>
    <s v="San Diego"/>
    <x v="1"/>
    <n v="92105"/>
    <s v="West"/>
    <s v="FUR-CH-10002880"/>
    <x v="0"/>
    <x v="1"/>
    <x v="801"/>
    <n v="885.52800000000002"/>
    <n v="9"/>
    <x v="2"/>
    <n v="-99.621900000000068"/>
  </r>
  <r>
    <n v="5884"/>
    <x v="2934"/>
    <x v="0"/>
    <x v="69"/>
    <d v="2013-03-16T00:00:00"/>
    <x v="0"/>
    <x v="553"/>
    <s v="Edward Hooks"/>
    <x v="1"/>
    <s v="United States"/>
    <s v="San Francisco"/>
    <x v="1"/>
    <n v="94109"/>
    <s v="West"/>
    <s v="FUR-FU-10004712"/>
    <x v="0"/>
    <x v="5"/>
    <x v="371"/>
    <n v="28.28"/>
    <n v="2"/>
    <x v="0"/>
    <n v="7.352800000000002"/>
  </r>
  <r>
    <n v="5885"/>
    <x v="2934"/>
    <x v="0"/>
    <x v="69"/>
    <d v="2013-03-16T00:00:00"/>
    <x v="0"/>
    <x v="553"/>
    <s v="Edward Hooks"/>
    <x v="1"/>
    <s v="United States"/>
    <s v="San Francisco"/>
    <x v="1"/>
    <n v="94109"/>
    <s v="West"/>
    <s v="OFF-SU-10000151"/>
    <x v="1"/>
    <x v="14"/>
    <x v="1336"/>
    <n v="4912.59"/>
    <n v="3"/>
    <x v="0"/>
    <n v="196.50359999999978"/>
  </r>
  <r>
    <n v="5886"/>
    <x v="2935"/>
    <x v="2"/>
    <x v="1079"/>
    <d v="2011-10-17T00:00:00"/>
    <x v="3"/>
    <x v="201"/>
    <s v="Lynn Smith"/>
    <x v="0"/>
    <s v="United States"/>
    <s v="San Francisco"/>
    <x v="1"/>
    <n v="94110"/>
    <s v="West"/>
    <s v="OFF-BI-10000136"/>
    <x v="1"/>
    <x v="8"/>
    <x v="936"/>
    <n v="14.352000000000002"/>
    <n v="3"/>
    <x v="2"/>
    <n v="5.0231999999999992"/>
  </r>
  <r>
    <n v="5887"/>
    <x v="2935"/>
    <x v="2"/>
    <x v="1079"/>
    <d v="2011-10-17T00:00:00"/>
    <x v="3"/>
    <x v="201"/>
    <s v="Lynn Smith"/>
    <x v="0"/>
    <s v="United States"/>
    <s v="San Francisco"/>
    <x v="1"/>
    <n v="94110"/>
    <s v="West"/>
    <s v="TEC-AC-10003610"/>
    <x v="2"/>
    <x v="11"/>
    <x v="598"/>
    <n v="179.97"/>
    <n v="3"/>
    <x v="0"/>
    <n v="86.385600000000011"/>
  </r>
  <r>
    <n v="5888"/>
    <x v="2936"/>
    <x v="3"/>
    <x v="1048"/>
    <d v="2014-10-12T00:00:00"/>
    <x v="2"/>
    <x v="771"/>
    <s v="Barry Pond"/>
    <x v="1"/>
    <s v="United States"/>
    <s v="Cranston"/>
    <x v="34"/>
    <n v="2920"/>
    <s v="East"/>
    <s v="OFF-ST-10001837"/>
    <x v="1"/>
    <x v="4"/>
    <x v="1331"/>
    <n v="42.76"/>
    <n v="1"/>
    <x v="0"/>
    <n v="11.117599999999999"/>
  </r>
  <r>
    <n v="5889"/>
    <x v="2937"/>
    <x v="1"/>
    <x v="820"/>
    <d v="2012-05-12T00:00:00"/>
    <x v="1"/>
    <x v="417"/>
    <s v="Chris Cortes"/>
    <x v="0"/>
    <s v="United States"/>
    <s v="Owensboro"/>
    <x v="0"/>
    <n v="42301"/>
    <s v="South"/>
    <s v="OFF-PA-10001952"/>
    <x v="1"/>
    <x v="10"/>
    <x v="1747"/>
    <n v="45.68"/>
    <n v="2"/>
    <x v="0"/>
    <n v="21.012799999999999"/>
  </r>
  <r>
    <n v="5890"/>
    <x v="2938"/>
    <x v="0"/>
    <x v="167"/>
    <d v="2013-04-18T00:00:00"/>
    <x v="2"/>
    <x v="758"/>
    <s v="Jill Matthias"/>
    <x v="0"/>
    <s v="United States"/>
    <s v="Baltimore"/>
    <x v="39"/>
    <n v="21215"/>
    <s v="East"/>
    <s v="OFF-BI-10002414"/>
    <x v="1"/>
    <x v="8"/>
    <x v="1076"/>
    <n v="25.06"/>
    <n v="2"/>
    <x v="0"/>
    <n v="11.778199999999998"/>
  </r>
  <r>
    <n v="5891"/>
    <x v="2939"/>
    <x v="0"/>
    <x v="831"/>
    <d v="2013-11-27T00:00:00"/>
    <x v="1"/>
    <x v="742"/>
    <s v="Roger Demir"/>
    <x v="0"/>
    <s v="United States"/>
    <s v="Chicago"/>
    <x v="10"/>
    <n v="60610"/>
    <s v="Central"/>
    <s v="OFF-PA-10001790"/>
    <x v="1"/>
    <x v="10"/>
    <x v="687"/>
    <n v="38.432000000000002"/>
    <n v="1"/>
    <x v="2"/>
    <n v="13.451199999999996"/>
  </r>
  <r>
    <n v="5892"/>
    <x v="2939"/>
    <x v="0"/>
    <x v="831"/>
    <d v="2013-11-27T00:00:00"/>
    <x v="1"/>
    <x v="742"/>
    <s v="Roger Demir"/>
    <x v="0"/>
    <s v="United States"/>
    <s v="Chicago"/>
    <x v="10"/>
    <n v="60610"/>
    <s v="Central"/>
    <s v="OFF-ST-10001590"/>
    <x v="1"/>
    <x v="4"/>
    <x v="146"/>
    <n v="21.568000000000001"/>
    <n v="2"/>
    <x v="2"/>
    <n v="1.6175999999999986"/>
  </r>
  <r>
    <n v="5893"/>
    <x v="2939"/>
    <x v="0"/>
    <x v="831"/>
    <d v="2013-11-27T00:00:00"/>
    <x v="1"/>
    <x v="742"/>
    <s v="Roger Demir"/>
    <x v="0"/>
    <s v="United States"/>
    <s v="Chicago"/>
    <x v="10"/>
    <n v="60610"/>
    <s v="Central"/>
    <s v="TEC-AC-10003657"/>
    <x v="2"/>
    <x v="11"/>
    <x v="151"/>
    <n v="81.576000000000008"/>
    <n v="3"/>
    <x v="2"/>
    <n v="2.0393999999999934"/>
  </r>
  <r>
    <n v="5894"/>
    <x v="2940"/>
    <x v="3"/>
    <x v="18"/>
    <d v="2014-09-15T00:00:00"/>
    <x v="1"/>
    <x v="757"/>
    <s v="Shahid Shariari"/>
    <x v="0"/>
    <s v="United States"/>
    <s v="Atlanta"/>
    <x v="32"/>
    <n v="30318"/>
    <s v="South"/>
    <s v="OFF-BI-10004876"/>
    <x v="1"/>
    <x v="8"/>
    <x v="977"/>
    <n v="2.78"/>
    <n v="1"/>
    <x v="0"/>
    <n v="1.3621999999999999"/>
  </r>
  <r>
    <n v="5895"/>
    <x v="2941"/>
    <x v="3"/>
    <x v="428"/>
    <d v="2014-09-15T00:00:00"/>
    <x v="1"/>
    <x v="470"/>
    <s v="Keith Dawkins"/>
    <x v="1"/>
    <s v="United States"/>
    <s v="Los Angeles"/>
    <x v="1"/>
    <n v="90036"/>
    <s v="West"/>
    <s v="OFF-ST-10003123"/>
    <x v="1"/>
    <x v="4"/>
    <x v="1268"/>
    <n v="99.87"/>
    <n v="3"/>
    <x v="0"/>
    <n v="23.968799999999998"/>
  </r>
  <r>
    <n v="5896"/>
    <x v="2942"/>
    <x v="2"/>
    <x v="301"/>
    <d v="2011-11-08T00:00:00"/>
    <x v="1"/>
    <x v="484"/>
    <s v="Paul Lucas"/>
    <x v="2"/>
    <s v="United States"/>
    <s v="Los Angeles"/>
    <x v="1"/>
    <n v="90049"/>
    <s v="West"/>
    <s v="OFF-LA-10003498"/>
    <x v="1"/>
    <x v="2"/>
    <x v="1740"/>
    <n v="44.400000000000006"/>
    <n v="3"/>
    <x v="0"/>
    <n v="22.200000000000003"/>
  </r>
  <r>
    <n v="5897"/>
    <x v="2942"/>
    <x v="2"/>
    <x v="301"/>
    <d v="2011-11-08T00:00:00"/>
    <x v="1"/>
    <x v="484"/>
    <s v="Paul Lucas"/>
    <x v="2"/>
    <s v="United States"/>
    <s v="Los Angeles"/>
    <x v="1"/>
    <n v="90049"/>
    <s v="West"/>
    <s v="OFF-PA-10004947"/>
    <x v="1"/>
    <x v="10"/>
    <x v="33"/>
    <n v="21.400000000000002"/>
    <n v="5"/>
    <x v="0"/>
    <n v="9.629999999999999"/>
  </r>
  <r>
    <n v="5898"/>
    <x v="2943"/>
    <x v="0"/>
    <x v="1015"/>
    <d v="2013-04-10T00:00:00"/>
    <x v="1"/>
    <x v="9"/>
    <s v="Zuschuss Donatelli"/>
    <x v="0"/>
    <s v="United States"/>
    <s v="Richmond"/>
    <x v="14"/>
    <n v="47374"/>
    <s v="Central"/>
    <s v="FUR-FU-10003799"/>
    <x v="0"/>
    <x v="5"/>
    <x v="90"/>
    <n v="71.12"/>
    <n v="4"/>
    <x v="0"/>
    <n v="22.047199999999997"/>
  </r>
  <r>
    <n v="5899"/>
    <x v="2943"/>
    <x v="0"/>
    <x v="1015"/>
    <d v="2013-04-10T00:00:00"/>
    <x v="1"/>
    <x v="9"/>
    <s v="Zuschuss Donatelli"/>
    <x v="0"/>
    <s v="United States"/>
    <s v="Richmond"/>
    <x v="14"/>
    <n v="47374"/>
    <s v="Central"/>
    <s v="TEC-PH-10000673"/>
    <x v="2"/>
    <x v="7"/>
    <x v="1396"/>
    <n v="259.95999999999998"/>
    <n v="4"/>
    <x v="0"/>
    <n v="124.7808"/>
  </r>
  <r>
    <n v="5900"/>
    <x v="2944"/>
    <x v="3"/>
    <x v="602"/>
    <d v="2014-01-17T00:00:00"/>
    <x v="1"/>
    <x v="322"/>
    <s v="Linda Southworth"/>
    <x v="1"/>
    <s v="United States"/>
    <s v="San Francisco"/>
    <x v="1"/>
    <n v="94110"/>
    <s v="West"/>
    <s v="OFF-EN-10002621"/>
    <x v="1"/>
    <x v="12"/>
    <x v="33"/>
    <n v="9.7799999999999994"/>
    <n v="1"/>
    <x v="0"/>
    <n v="4.8899999999999997"/>
  </r>
  <r>
    <n v="5901"/>
    <x v="2945"/>
    <x v="1"/>
    <x v="312"/>
    <d v="2012-11-24T00:00:00"/>
    <x v="1"/>
    <x v="583"/>
    <s v="Patrick Bzostek"/>
    <x v="2"/>
    <s v="United States"/>
    <s v="San Francisco"/>
    <x v="1"/>
    <n v="94122"/>
    <s v="West"/>
    <s v="OFF-BI-10004528"/>
    <x v="1"/>
    <x v="8"/>
    <x v="468"/>
    <n v="24.192"/>
    <n v="9"/>
    <x v="2"/>
    <n v="7.5599999999999987"/>
  </r>
  <r>
    <n v="5902"/>
    <x v="2946"/>
    <x v="0"/>
    <x v="581"/>
    <d v="2013-12-03T00:00:00"/>
    <x v="1"/>
    <x v="331"/>
    <s v="Pamela Coakley"/>
    <x v="1"/>
    <s v="United States"/>
    <s v="Westfield"/>
    <x v="30"/>
    <n v="7090"/>
    <s v="East"/>
    <s v="FUR-FU-10001889"/>
    <x v="0"/>
    <x v="5"/>
    <x v="1149"/>
    <n v="31.56"/>
    <n v="3"/>
    <x v="0"/>
    <n v="10.4148"/>
  </r>
  <r>
    <n v="5903"/>
    <x v="2947"/>
    <x v="3"/>
    <x v="44"/>
    <d v="2014-11-07T00:00:00"/>
    <x v="3"/>
    <x v="86"/>
    <s v="Frank Merwin"/>
    <x v="2"/>
    <s v="United States"/>
    <s v="San Francisco"/>
    <x v="1"/>
    <n v="94122"/>
    <s v="West"/>
    <s v="OFF-PA-10000157"/>
    <x v="1"/>
    <x v="10"/>
    <x v="364"/>
    <n v="59.94"/>
    <n v="3"/>
    <x v="0"/>
    <n v="28.171799999999998"/>
  </r>
  <r>
    <n v="5904"/>
    <x v="2947"/>
    <x v="3"/>
    <x v="44"/>
    <d v="2014-11-07T00:00:00"/>
    <x v="3"/>
    <x v="86"/>
    <s v="Frank Merwin"/>
    <x v="2"/>
    <s v="United States"/>
    <s v="San Francisco"/>
    <x v="1"/>
    <n v="94122"/>
    <s v="West"/>
    <s v="OFF-PA-10002764"/>
    <x v="1"/>
    <x v="10"/>
    <x v="33"/>
    <n v="45.36"/>
    <n v="4"/>
    <x v="0"/>
    <n v="22.226399999999998"/>
  </r>
  <r>
    <n v="5905"/>
    <x v="2947"/>
    <x v="3"/>
    <x v="44"/>
    <d v="2014-11-07T00:00:00"/>
    <x v="3"/>
    <x v="86"/>
    <s v="Frank Merwin"/>
    <x v="2"/>
    <s v="United States"/>
    <s v="San Francisco"/>
    <x v="1"/>
    <n v="94122"/>
    <s v="West"/>
    <s v="OFF-PA-10000143"/>
    <x v="1"/>
    <x v="10"/>
    <x v="1692"/>
    <n v="26.400000000000002"/>
    <n v="5"/>
    <x v="0"/>
    <n v="12.672000000000001"/>
  </r>
  <r>
    <n v="5906"/>
    <x v="2947"/>
    <x v="3"/>
    <x v="44"/>
    <d v="2014-11-07T00:00:00"/>
    <x v="3"/>
    <x v="86"/>
    <s v="Frank Merwin"/>
    <x v="2"/>
    <s v="United States"/>
    <s v="San Francisco"/>
    <x v="1"/>
    <n v="94122"/>
    <s v="West"/>
    <s v="OFF-LA-10000414"/>
    <x v="1"/>
    <x v="2"/>
    <x v="1634"/>
    <n v="41.4"/>
    <n v="4"/>
    <x v="0"/>
    <n v="19.872"/>
  </r>
  <r>
    <n v="5907"/>
    <x v="2947"/>
    <x v="3"/>
    <x v="44"/>
    <d v="2014-11-07T00:00:00"/>
    <x v="3"/>
    <x v="86"/>
    <s v="Frank Merwin"/>
    <x v="2"/>
    <s v="United States"/>
    <s v="San Francisco"/>
    <x v="1"/>
    <n v="94122"/>
    <s v="West"/>
    <s v="TEC-AC-10003441"/>
    <x v="2"/>
    <x v="11"/>
    <x v="652"/>
    <n v="16.95"/>
    <n v="1"/>
    <x v="0"/>
    <n v="1.0169999999999995"/>
  </r>
  <r>
    <n v="5908"/>
    <x v="2948"/>
    <x v="0"/>
    <x v="499"/>
    <d v="2013-12-08T00:00:00"/>
    <x v="1"/>
    <x v="470"/>
    <s v="Keith Dawkins"/>
    <x v="1"/>
    <s v="United States"/>
    <s v="San Jose"/>
    <x v="1"/>
    <n v="95123"/>
    <s v="West"/>
    <s v="OFF-BI-10002353"/>
    <x v="1"/>
    <x v="8"/>
    <x v="1068"/>
    <n v="24.704000000000001"/>
    <n v="2"/>
    <x v="2"/>
    <n v="9.2639999999999993"/>
  </r>
  <r>
    <n v="5909"/>
    <x v="2948"/>
    <x v="0"/>
    <x v="499"/>
    <d v="2013-12-08T00:00:00"/>
    <x v="1"/>
    <x v="470"/>
    <s v="Keith Dawkins"/>
    <x v="1"/>
    <s v="United States"/>
    <s v="San Jose"/>
    <x v="1"/>
    <n v="95123"/>
    <s v="West"/>
    <s v="OFF-AP-10001303"/>
    <x v="1"/>
    <x v="9"/>
    <x v="925"/>
    <n v="59.699999999999996"/>
    <n v="3"/>
    <x v="0"/>
    <n v="26.864999999999995"/>
  </r>
  <r>
    <n v="5910"/>
    <x v="2948"/>
    <x v="0"/>
    <x v="499"/>
    <d v="2013-12-08T00:00:00"/>
    <x v="1"/>
    <x v="470"/>
    <s v="Keith Dawkins"/>
    <x v="1"/>
    <s v="United States"/>
    <s v="San Jose"/>
    <x v="1"/>
    <n v="95123"/>
    <s v="West"/>
    <s v="FUR-FU-10003026"/>
    <x v="0"/>
    <x v="5"/>
    <x v="1555"/>
    <n v="14.52"/>
    <n v="3"/>
    <x v="0"/>
    <n v="5.6627999999999998"/>
  </r>
  <r>
    <n v="5911"/>
    <x v="2948"/>
    <x v="0"/>
    <x v="499"/>
    <d v="2013-12-08T00:00:00"/>
    <x v="1"/>
    <x v="470"/>
    <s v="Keith Dawkins"/>
    <x v="1"/>
    <s v="United States"/>
    <s v="San Jose"/>
    <x v="1"/>
    <n v="95123"/>
    <s v="West"/>
    <s v="OFF-BI-10000632"/>
    <x v="1"/>
    <x v="8"/>
    <x v="1288"/>
    <n v="104.184"/>
    <n v="3"/>
    <x v="2"/>
    <n v="33.8598"/>
  </r>
  <r>
    <n v="5912"/>
    <x v="2949"/>
    <x v="0"/>
    <x v="907"/>
    <d v="2013-12-23T00:00:00"/>
    <x v="1"/>
    <x v="649"/>
    <s v="Steve Carroll"/>
    <x v="2"/>
    <s v="United States"/>
    <s v="Seattle"/>
    <x v="4"/>
    <n v="98115"/>
    <s v="West"/>
    <s v="OFF-ST-10001328"/>
    <x v="1"/>
    <x v="4"/>
    <x v="176"/>
    <n v="46.53"/>
    <n v="3"/>
    <x v="0"/>
    <n v="13.028400000000001"/>
  </r>
  <r>
    <n v="5913"/>
    <x v="2950"/>
    <x v="2"/>
    <x v="829"/>
    <d v="2011-08-26T00:00:00"/>
    <x v="0"/>
    <x v="61"/>
    <s v="Dorothy Wardle"/>
    <x v="1"/>
    <s v="United States"/>
    <s v="Owensboro"/>
    <x v="0"/>
    <n v="42301"/>
    <s v="South"/>
    <s v="OFF-SU-10004661"/>
    <x v="1"/>
    <x v="14"/>
    <x v="1748"/>
    <n v="25.5"/>
    <n v="3"/>
    <x v="0"/>
    <n v="6.63"/>
  </r>
  <r>
    <n v="5914"/>
    <x v="2951"/>
    <x v="1"/>
    <x v="14"/>
    <d v="2012-09-23T00:00:00"/>
    <x v="1"/>
    <x v="724"/>
    <s v="Peter Fuller"/>
    <x v="0"/>
    <s v="United States"/>
    <s v="New York City"/>
    <x v="15"/>
    <n v="10035"/>
    <s v="East"/>
    <s v="OFF-ST-10000617"/>
    <x v="1"/>
    <x v="4"/>
    <x v="379"/>
    <n v="14.9"/>
    <n v="5"/>
    <x v="0"/>
    <n v="1.0429999999999984"/>
  </r>
  <r>
    <n v="5915"/>
    <x v="2951"/>
    <x v="1"/>
    <x v="14"/>
    <d v="2012-09-23T00:00:00"/>
    <x v="1"/>
    <x v="724"/>
    <s v="Peter Fuller"/>
    <x v="0"/>
    <s v="United States"/>
    <s v="New York City"/>
    <x v="15"/>
    <n v="10035"/>
    <s v="East"/>
    <s v="OFF-LA-10002762"/>
    <x v="1"/>
    <x v="2"/>
    <x v="49"/>
    <n v="87.71"/>
    <n v="7"/>
    <x v="0"/>
    <n v="41.223699999999994"/>
  </r>
  <r>
    <n v="5916"/>
    <x v="2951"/>
    <x v="1"/>
    <x v="14"/>
    <d v="2012-09-23T00:00:00"/>
    <x v="1"/>
    <x v="724"/>
    <s v="Peter Fuller"/>
    <x v="0"/>
    <s v="United States"/>
    <s v="New York City"/>
    <x v="15"/>
    <n v="10035"/>
    <s v="East"/>
    <s v="FUR-CH-10001973"/>
    <x v="0"/>
    <x v="1"/>
    <x v="896"/>
    <n v="199.76400000000001"/>
    <n v="2"/>
    <x v="9"/>
    <n v="8.8783999999999956"/>
  </r>
  <r>
    <n v="5917"/>
    <x v="2951"/>
    <x v="1"/>
    <x v="14"/>
    <d v="2012-09-23T00:00:00"/>
    <x v="1"/>
    <x v="724"/>
    <s v="Peter Fuller"/>
    <x v="0"/>
    <s v="United States"/>
    <s v="New York City"/>
    <x v="15"/>
    <n v="10035"/>
    <s v="East"/>
    <s v="OFF-ST-10003058"/>
    <x v="1"/>
    <x v="4"/>
    <x v="388"/>
    <n v="94.6"/>
    <n v="4"/>
    <x v="0"/>
    <n v="27.433999999999997"/>
  </r>
  <r>
    <n v="5918"/>
    <x v="2951"/>
    <x v="1"/>
    <x v="14"/>
    <d v="2012-09-23T00:00:00"/>
    <x v="1"/>
    <x v="724"/>
    <s v="Peter Fuller"/>
    <x v="0"/>
    <s v="United States"/>
    <s v="New York City"/>
    <x v="15"/>
    <n v="10035"/>
    <s v="East"/>
    <s v="FUR-BO-10004834"/>
    <x v="0"/>
    <x v="0"/>
    <x v="26"/>
    <n v="4228.7040000000006"/>
    <n v="6"/>
    <x v="2"/>
    <n v="158.57639999999992"/>
  </r>
  <r>
    <n v="5919"/>
    <x v="2951"/>
    <x v="1"/>
    <x v="14"/>
    <d v="2012-09-23T00:00:00"/>
    <x v="1"/>
    <x v="724"/>
    <s v="Peter Fuller"/>
    <x v="0"/>
    <s v="United States"/>
    <s v="New York City"/>
    <x v="15"/>
    <n v="10035"/>
    <s v="East"/>
    <s v="FUR-BO-10002213"/>
    <x v="0"/>
    <x v="0"/>
    <x v="1223"/>
    <n v="2003.9200000000003"/>
    <n v="5"/>
    <x v="2"/>
    <n v="-25.049000000000149"/>
  </r>
  <r>
    <n v="5920"/>
    <x v="2951"/>
    <x v="1"/>
    <x v="14"/>
    <d v="2012-09-23T00:00:00"/>
    <x v="1"/>
    <x v="724"/>
    <s v="Peter Fuller"/>
    <x v="0"/>
    <s v="United States"/>
    <s v="New York City"/>
    <x v="15"/>
    <n v="10035"/>
    <s v="East"/>
    <s v="TEC-PH-10002170"/>
    <x v="2"/>
    <x v="7"/>
    <x v="594"/>
    <n v="209.96999999999997"/>
    <n v="3"/>
    <x v="0"/>
    <n v="58.791600000000003"/>
  </r>
  <r>
    <n v="5921"/>
    <x v="2951"/>
    <x v="1"/>
    <x v="14"/>
    <d v="2012-09-23T00:00:00"/>
    <x v="1"/>
    <x v="724"/>
    <s v="Peter Fuller"/>
    <x v="0"/>
    <s v="United States"/>
    <s v="New York City"/>
    <x v="15"/>
    <n v="10035"/>
    <s v="East"/>
    <s v="TEC-AC-10003033"/>
    <x v="2"/>
    <x v="11"/>
    <x v="756"/>
    <n v="659.9"/>
    <n v="2"/>
    <x v="0"/>
    <n v="217.76699999999994"/>
  </r>
  <r>
    <n v="5922"/>
    <x v="2951"/>
    <x v="1"/>
    <x v="14"/>
    <d v="2012-09-23T00:00:00"/>
    <x v="1"/>
    <x v="724"/>
    <s v="Peter Fuller"/>
    <x v="0"/>
    <s v="United States"/>
    <s v="New York City"/>
    <x v="15"/>
    <n v="10035"/>
    <s v="East"/>
    <s v="OFF-PA-10004071"/>
    <x v="1"/>
    <x v="10"/>
    <x v="412"/>
    <n v="110.96"/>
    <n v="2"/>
    <x v="0"/>
    <n v="53.260799999999996"/>
  </r>
  <r>
    <n v="5923"/>
    <x v="2951"/>
    <x v="1"/>
    <x v="14"/>
    <d v="2012-09-23T00:00:00"/>
    <x v="1"/>
    <x v="724"/>
    <s v="Peter Fuller"/>
    <x v="0"/>
    <s v="United States"/>
    <s v="New York City"/>
    <x v="15"/>
    <n v="10035"/>
    <s v="East"/>
    <s v="TEC-PH-10000169"/>
    <x v="2"/>
    <x v="7"/>
    <x v="1029"/>
    <n v="67.8"/>
    <n v="4"/>
    <x v="0"/>
    <n v="1.3559999999999945"/>
  </r>
  <r>
    <n v="5924"/>
    <x v="2952"/>
    <x v="0"/>
    <x v="491"/>
    <d v="2013-12-01T00:00:00"/>
    <x v="0"/>
    <x v="158"/>
    <s v="Dean Katz"/>
    <x v="1"/>
    <s v="United States"/>
    <s v="New York City"/>
    <x v="15"/>
    <n v="10011"/>
    <s v="East"/>
    <s v="FUR-TA-10002958"/>
    <x v="0"/>
    <x v="3"/>
    <x v="956"/>
    <n v="313.17599999999999"/>
    <n v="2"/>
    <x v="10"/>
    <n v="-120.05080000000007"/>
  </r>
  <r>
    <n v="5925"/>
    <x v="2953"/>
    <x v="3"/>
    <x v="123"/>
    <d v="2014-11-23T00:00:00"/>
    <x v="0"/>
    <x v="579"/>
    <s v="Richard Bierner"/>
    <x v="0"/>
    <s v="United States"/>
    <s v="Springfield"/>
    <x v="17"/>
    <n v="22153"/>
    <s v="South"/>
    <s v="OFF-AR-10001177"/>
    <x v="1"/>
    <x v="6"/>
    <x v="1215"/>
    <n v="22.959999999999997"/>
    <n v="7"/>
    <x v="0"/>
    <n v="6.6583999999999968"/>
  </r>
  <r>
    <n v="5926"/>
    <x v="2954"/>
    <x v="3"/>
    <x v="95"/>
    <d v="2014-06-09T00:00:00"/>
    <x v="1"/>
    <x v="241"/>
    <s v="Giulietta Dortch"/>
    <x v="1"/>
    <s v="United States"/>
    <s v="Bellingham"/>
    <x v="4"/>
    <n v="98226"/>
    <s v="West"/>
    <s v="TEC-AC-10004975"/>
    <x v="2"/>
    <x v="11"/>
    <x v="973"/>
    <n v="1099.5"/>
    <n v="10"/>
    <x v="0"/>
    <n v="362.83500000000004"/>
  </r>
  <r>
    <n v="5927"/>
    <x v="2955"/>
    <x v="2"/>
    <x v="918"/>
    <d v="2011-04-12T00:00:00"/>
    <x v="1"/>
    <x v="19"/>
    <s v="Ruben Ausman"/>
    <x v="1"/>
    <s v="United States"/>
    <s v="Decatur"/>
    <x v="19"/>
    <n v="35601"/>
    <s v="South"/>
    <s v="FUR-TA-10001086"/>
    <x v="0"/>
    <x v="3"/>
    <x v="1727"/>
    <n v="1215.92"/>
    <n v="8"/>
    <x v="0"/>
    <n v="316.13920000000007"/>
  </r>
  <r>
    <n v="5928"/>
    <x v="2956"/>
    <x v="2"/>
    <x v="856"/>
    <d v="2011-10-15T00:00:00"/>
    <x v="1"/>
    <x v="587"/>
    <s v="Dorothy Badders"/>
    <x v="1"/>
    <s v="United States"/>
    <s v="Fayetteville"/>
    <x v="36"/>
    <n v="72701"/>
    <s v="South"/>
    <s v="OFF-LA-10000240"/>
    <x v="1"/>
    <x v="2"/>
    <x v="2"/>
    <n v="7.31"/>
    <n v="1"/>
    <x v="0"/>
    <n v="3.4356999999999998"/>
  </r>
  <r>
    <n v="5929"/>
    <x v="2956"/>
    <x v="2"/>
    <x v="856"/>
    <d v="2011-10-15T00:00:00"/>
    <x v="1"/>
    <x v="587"/>
    <s v="Dorothy Badders"/>
    <x v="1"/>
    <s v="United States"/>
    <s v="Fayetteville"/>
    <x v="36"/>
    <n v="72701"/>
    <s v="South"/>
    <s v="FUR-FU-10002107"/>
    <x v="0"/>
    <x v="5"/>
    <x v="1324"/>
    <n v="8.92"/>
    <n v="4"/>
    <x v="0"/>
    <n v="3.9248000000000003"/>
  </r>
  <r>
    <n v="5930"/>
    <x v="2957"/>
    <x v="3"/>
    <x v="437"/>
    <d v="2014-07-10T00:00:00"/>
    <x v="2"/>
    <x v="210"/>
    <s v="Rob Lucas"/>
    <x v="0"/>
    <s v="United States"/>
    <s v="Philadelphia"/>
    <x v="9"/>
    <n v="19120"/>
    <s v="East"/>
    <s v="FUR-BO-10001519"/>
    <x v="0"/>
    <x v="0"/>
    <x v="666"/>
    <n v="87.210000000000008"/>
    <n v="3"/>
    <x v="5"/>
    <n v="-45.349200000000003"/>
  </r>
  <r>
    <n v="5931"/>
    <x v="2957"/>
    <x v="3"/>
    <x v="437"/>
    <d v="2014-07-10T00:00:00"/>
    <x v="2"/>
    <x v="210"/>
    <s v="Rob Lucas"/>
    <x v="0"/>
    <s v="United States"/>
    <s v="Philadelphia"/>
    <x v="9"/>
    <n v="19120"/>
    <s v="East"/>
    <s v="OFF-PA-10004100"/>
    <x v="1"/>
    <x v="10"/>
    <x v="257"/>
    <n v="15.552000000000003"/>
    <n v="3"/>
    <x v="2"/>
    <n v="5.4432"/>
  </r>
  <r>
    <n v="5932"/>
    <x v="2957"/>
    <x v="3"/>
    <x v="437"/>
    <d v="2014-07-10T00:00:00"/>
    <x v="2"/>
    <x v="210"/>
    <s v="Rob Lucas"/>
    <x v="0"/>
    <s v="United States"/>
    <s v="Philadelphia"/>
    <x v="9"/>
    <n v="19120"/>
    <s v="East"/>
    <s v="TEC-PH-10001363"/>
    <x v="2"/>
    <x v="7"/>
    <x v="427"/>
    <n v="683.98799999999994"/>
    <n v="2"/>
    <x v="10"/>
    <n v="-113.9980000000001"/>
  </r>
  <r>
    <n v="5933"/>
    <x v="2957"/>
    <x v="3"/>
    <x v="437"/>
    <d v="2014-07-10T00:00:00"/>
    <x v="2"/>
    <x v="210"/>
    <s v="Rob Lucas"/>
    <x v="0"/>
    <s v="United States"/>
    <s v="Philadelphia"/>
    <x v="9"/>
    <n v="19120"/>
    <s v="East"/>
    <s v="OFF-ST-10004835"/>
    <x v="1"/>
    <x v="4"/>
    <x v="1406"/>
    <n v="13.392000000000001"/>
    <n v="3"/>
    <x v="2"/>
    <n v="1.0044"/>
  </r>
  <r>
    <n v="5934"/>
    <x v="2957"/>
    <x v="3"/>
    <x v="437"/>
    <d v="2014-07-10T00:00:00"/>
    <x v="2"/>
    <x v="210"/>
    <s v="Rob Lucas"/>
    <x v="0"/>
    <s v="United States"/>
    <s v="Philadelphia"/>
    <x v="9"/>
    <n v="19120"/>
    <s v="East"/>
    <s v="TEC-AC-10002018"/>
    <x v="2"/>
    <x v="11"/>
    <x v="1674"/>
    <n v="16.776000000000003"/>
    <n v="3"/>
    <x v="2"/>
    <n v="4.8231000000000002"/>
  </r>
  <r>
    <n v="5935"/>
    <x v="2957"/>
    <x v="3"/>
    <x v="437"/>
    <d v="2014-07-10T00:00:00"/>
    <x v="2"/>
    <x v="210"/>
    <s v="Rob Lucas"/>
    <x v="0"/>
    <s v="United States"/>
    <s v="Philadelphia"/>
    <x v="9"/>
    <n v="19120"/>
    <s v="East"/>
    <s v="TEC-AC-10003033"/>
    <x v="2"/>
    <x v="11"/>
    <x v="756"/>
    <n v="527.91999999999996"/>
    <n v="2"/>
    <x v="2"/>
    <n v="85.786999999999949"/>
  </r>
  <r>
    <n v="5936"/>
    <x v="2958"/>
    <x v="0"/>
    <x v="975"/>
    <d v="2013-07-05T00:00:00"/>
    <x v="3"/>
    <x v="46"/>
    <s v="Rick Bensley"/>
    <x v="2"/>
    <s v="United States"/>
    <s v="Seattle"/>
    <x v="4"/>
    <n v="98103"/>
    <s v="West"/>
    <s v="FUR-FU-10000221"/>
    <x v="0"/>
    <x v="5"/>
    <x v="529"/>
    <n v="25.4"/>
    <n v="5"/>
    <x v="0"/>
    <n v="8.6359999999999992"/>
  </r>
  <r>
    <n v="5937"/>
    <x v="2958"/>
    <x v="0"/>
    <x v="975"/>
    <d v="2013-07-05T00:00:00"/>
    <x v="3"/>
    <x v="46"/>
    <s v="Rick Bensley"/>
    <x v="2"/>
    <s v="United States"/>
    <s v="Seattle"/>
    <x v="4"/>
    <n v="98103"/>
    <s v="West"/>
    <s v="TEC-PH-10001198"/>
    <x v="2"/>
    <x v="7"/>
    <x v="1168"/>
    <n v="177.48000000000002"/>
    <n v="3"/>
    <x v="2"/>
    <n v="19.966499999999982"/>
  </r>
  <r>
    <n v="5938"/>
    <x v="2958"/>
    <x v="0"/>
    <x v="975"/>
    <d v="2013-07-05T00:00:00"/>
    <x v="3"/>
    <x v="46"/>
    <s v="Rick Bensley"/>
    <x v="2"/>
    <s v="United States"/>
    <s v="Seattle"/>
    <x v="4"/>
    <n v="98103"/>
    <s v="West"/>
    <s v="TEC-PH-10002564"/>
    <x v="2"/>
    <x v="7"/>
    <x v="976"/>
    <n v="71.975999999999999"/>
    <n v="3"/>
    <x v="2"/>
    <n v="8.9969999999999892"/>
  </r>
  <r>
    <n v="5939"/>
    <x v="2959"/>
    <x v="3"/>
    <x v="240"/>
    <d v="2014-05-26T00:00:00"/>
    <x v="1"/>
    <x v="639"/>
    <s v="Jason Fortune-"/>
    <x v="0"/>
    <s v="United States"/>
    <s v="Plano"/>
    <x v="5"/>
    <n v="75023"/>
    <s v="Central"/>
    <s v="TEC-PH-10003811"/>
    <x v="2"/>
    <x v="7"/>
    <x v="1187"/>
    <n v="95.992000000000004"/>
    <n v="1"/>
    <x v="2"/>
    <n v="9.5991999999999997"/>
  </r>
  <r>
    <n v="5940"/>
    <x v="2959"/>
    <x v="3"/>
    <x v="240"/>
    <d v="2014-05-26T00:00:00"/>
    <x v="1"/>
    <x v="639"/>
    <s v="Jason Fortune-"/>
    <x v="0"/>
    <s v="United States"/>
    <s v="Plano"/>
    <x v="5"/>
    <n v="75023"/>
    <s v="Central"/>
    <s v="OFF-LA-10004178"/>
    <x v="1"/>
    <x v="2"/>
    <x v="1700"/>
    <n v="13.216000000000001"/>
    <n v="4"/>
    <x v="2"/>
    <n v="4.2951999999999995"/>
  </r>
  <r>
    <n v="5941"/>
    <x v="2960"/>
    <x v="3"/>
    <x v="386"/>
    <d v="2014-10-15T00:00:00"/>
    <x v="0"/>
    <x v="355"/>
    <s v="Robert Waldorf"/>
    <x v="0"/>
    <s v="United States"/>
    <s v="Los Angeles"/>
    <x v="1"/>
    <n v="90049"/>
    <s v="West"/>
    <s v="TEC-AC-10001465"/>
    <x v="2"/>
    <x v="11"/>
    <x v="473"/>
    <n v="435.84000000000003"/>
    <n v="12"/>
    <x v="0"/>
    <n v="130.75199999999995"/>
  </r>
  <r>
    <n v="5942"/>
    <x v="2960"/>
    <x v="3"/>
    <x v="386"/>
    <d v="2014-10-15T00:00:00"/>
    <x v="0"/>
    <x v="355"/>
    <s v="Robert Waldorf"/>
    <x v="0"/>
    <s v="United States"/>
    <s v="Los Angeles"/>
    <x v="1"/>
    <n v="90049"/>
    <s v="West"/>
    <s v="OFF-AR-10000940"/>
    <x v="1"/>
    <x v="6"/>
    <x v="134"/>
    <n v="5.88"/>
    <n v="2"/>
    <x v="0"/>
    <n v="1.5876000000000001"/>
  </r>
  <r>
    <n v="5943"/>
    <x v="2961"/>
    <x v="0"/>
    <x v="876"/>
    <d v="2013-08-14T00:00:00"/>
    <x v="1"/>
    <x v="364"/>
    <s v="Vivek Gonzalez"/>
    <x v="0"/>
    <s v="United States"/>
    <s v="Los Angeles"/>
    <x v="1"/>
    <n v="90032"/>
    <s v="West"/>
    <s v="TEC-PH-10001700"/>
    <x v="2"/>
    <x v="7"/>
    <x v="193"/>
    <n v="211.16800000000001"/>
    <n v="4"/>
    <x v="2"/>
    <n v="18.477200000000011"/>
  </r>
  <r>
    <n v="5944"/>
    <x v="2962"/>
    <x v="2"/>
    <x v="55"/>
    <d v="2011-08-29T00:00:00"/>
    <x v="1"/>
    <x v="25"/>
    <s v="Janet Molinari"/>
    <x v="1"/>
    <s v="United States"/>
    <s v="Los Angeles"/>
    <x v="1"/>
    <n v="90036"/>
    <s v="West"/>
    <s v="FUR-FU-10000771"/>
    <x v="0"/>
    <x v="5"/>
    <x v="1426"/>
    <n v="6.28"/>
    <n v="1"/>
    <x v="0"/>
    <n v="2.6376000000000004"/>
  </r>
  <r>
    <n v="5945"/>
    <x v="2962"/>
    <x v="2"/>
    <x v="55"/>
    <d v="2011-08-29T00:00:00"/>
    <x v="1"/>
    <x v="25"/>
    <s v="Janet Molinari"/>
    <x v="1"/>
    <s v="United States"/>
    <s v="Los Angeles"/>
    <x v="1"/>
    <n v="90036"/>
    <s v="West"/>
    <s v="TEC-AC-10002399"/>
    <x v="2"/>
    <x v="11"/>
    <x v="448"/>
    <n v="95.1"/>
    <n v="5"/>
    <x v="0"/>
    <n v="30.431999999999995"/>
  </r>
  <r>
    <n v="5946"/>
    <x v="2962"/>
    <x v="2"/>
    <x v="55"/>
    <d v="2011-08-29T00:00:00"/>
    <x v="1"/>
    <x v="25"/>
    <s v="Janet Molinari"/>
    <x v="1"/>
    <s v="United States"/>
    <s v="Los Angeles"/>
    <x v="1"/>
    <n v="90036"/>
    <s v="West"/>
    <s v="OFF-PA-10004983"/>
    <x v="1"/>
    <x v="10"/>
    <x v="1323"/>
    <n v="25.92"/>
    <n v="4"/>
    <x v="0"/>
    <n v="12.441600000000001"/>
  </r>
  <r>
    <n v="5947"/>
    <x v="2962"/>
    <x v="2"/>
    <x v="55"/>
    <d v="2011-08-29T00:00:00"/>
    <x v="1"/>
    <x v="25"/>
    <s v="Janet Molinari"/>
    <x v="1"/>
    <s v="United States"/>
    <s v="Los Angeles"/>
    <x v="1"/>
    <n v="90036"/>
    <s v="West"/>
    <s v="OFF-ST-10004258"/>
    <x v="1"/>
    <x v="4"/>
    <x v="754"/>
    <n v="48.84"/>
    <n v="4"/>
    <x v="0"/>
    <n v="13.186800000000005"/>
  </r>
  <r>
    <n v="5948"/>
    <x v="2963"/>
    <x v="1"/>
    <x v="471"/>
    <d v="2012-09-18T00:00:00"/>
    <x v="0"/>
    <x v="534"/>
    <s v="Brad Eason"/>
    <x v="2"/>
    <s v="United States"/>
    <s v="Des Moines"/>
    <x v="23"/>
    <n v="50315"/>
    <s v="Central"/>
    <s v="OFF-BI-10004040"/>
    <x v="1"/>
    <x v="8"/>
    <x v="1478"/>
    <n v="25.9"/>
    <n v="5"/>
    <x v="0"/>
    <n v="12.690999999999999"/>
  </r>
  <r>
    <n v="5949"/>
    <x v="2964"/>
    <x v="3"/>
    <x v="916"/>
    <d v="2014-03-06T00:00:00"/>
    <x v="3"/>
    <x v="118"/>
    <s v="Claudia Bergmann"/>
    <x v="1"/>
    <s v="United States"/>
    <s v="Southaven"/>
    <x v="35"/>
    <n v="38671"/>
    <s v="South"/>
    <s v="OFF-EN-10003862"/>
    <x v="1"/>
    <x v="12"/>
    <x v="753"/>
    <n v="42.68"/>
    <n v="4"/>
    <x v="0"/>
    <n v="19.6328"/>
  </r>
  <r>
    <n v="5950"/>
    <x v="2964"/>
    <x v="3"/>
    <x v="916"/>
    <d v="2014-03-06T00:00:00"/>
    <x v="3"/>
    <x v="118"/>
    <s v="Claudia Bergmann"/>
    <x v="1"/>
    <s v="United States"/>
    <s v="Southaven"/>
    <x v="35"/>
    <n v="38671"/>
    <s v="South"/>
    <s v="TEC-AC-10004571"/>
    <x v="2"/>
    <x v="11"/>
    <x v="404"/>
    <n v="299.96999999999997"/>
    <n v="3"/>
    <x v="0"/>
    <n v="125.98740000000001"/>
  </r>
  <r>
    <n v="5951"/>
    <x v="2964"/>
    <x v="3"/>
    <x v="916"/>
    <d v="2014-03-06T00:00:00"/>
    <x v="3"/>
    <x v="118"/>
    <s v="Claudia Bergmann"/>
    <x v="1"/>
    <s v="United States"/>
    <s v="Southaven"/>
    <x v="35"/>
    <n v="38671"/>
    <s v="South"/>
    <s v="OFF-AP-10000891"/>
    <x v="1"/>
    <x v="9"/>
    <x v="163"/>
    <n v="262.24"/>
    <n v="2"/>
    <x v="0"/>
    <n v="78.671999999999997"/>
  </r>
  <r>
    <n v="5952"/>
    <x v="2964"/>
    <x v="3"/>
    <x v="916"/>
    <d v="2014-03-06T00:00:00"/>
    <x v="3"/>
    <x v="118"/>
    <s v="Claudia Bergmann"/>
    <x v="1"/>
    <s v="United States"/>
    <s v="Southaven"/>
    <x v="35"/>
    <n v="38671"/>
    <s v="South"/>
    <s v="OFF-BI-10002026"/>
    <x v="1"/>
    <x v="8"/>
    <x v="1749"/>
    <n v="234.36"/>
    <n v="6"/>
    <x v="0"/>
    <n v="112.49279999999999"/>
  </r>
  <r>
    <n v="5953"/>
    <x v="2965"/>
    <x v="3"/>
    <x v="4"/>
    <d v="2014-04-22T00:00:00"/>
    <x v="1"/>
    <x v="174"/>
    <s v="Shirley Daniels"/>
    <x v="2"/>
    <s v="United States"/>
    <s v="Houston"/>
    <x v="5"/>
    <n v="77041"/>
    <s v="Central"/>
    <s v="OFF-PA-10001826"/>
    <x v="1"/>
    <x v="10"/>
    <x v="1750"/>
    <n v="20.736000000000004"/>
    <n v="4"/>
    <x v="2"/>
    <n v="7.2576000000000001"/>
  </r>
  <r>
    <n v="5954"/>
    <x v="2966"/>
    <x v="2"/>
    <x v="809"/>
    <d v="2011-03-31T00:00:00"/>
    <x v="2"/>
    <x v="737"/>
    <s v="Susan Gilcrest"/>
    <x v="1"/>
    <s v="United States"/>
    <s v="New York City"/>
    <x v="15"/>
    <n v="10009"/>
    <s v="East"/>
    <s v="OFF-AR-10001231"/>
    <x v="1"/>
    <x v="6"/>
    <x v="1686"/>
    <n v="10.5"/>
    <n v="5"/>
    <x v="0"/>
    <n v="2.9400000000000004"/>
  </r>
  <r>
    <n v="5955"/>
    <x v="2967"/>
    <x v="2"/>
    <x v="7"/>
    <d v="2011-11-15T00:00:00"/>
    <x v="0"/>
    <x v="747"/>
    <s v="Tom Stivers"/>
    <x v="1"/>
    <s v="United States"/>
    <s v="Reading"/>
    <x v="9"/>
    <n v="19601"/>
    <s v="East"/>
    <s v="FUR-FU-10000409"/>
    <x v="0"/>
    <x v="5"/>
    <x v="1421"/>
    <n v="23.968000000000004"/>
    <n v="2"/>
    <x v="2"/>
    <n v="7.7896000000000001"/>
  </r>
  <r>
    <n v="5956"/>
    <x v="2967"/>
    <x v="2"/>
    <x v="7"/>
    <d v="2011-11-15T00:00:00"/>
    <x v="0"/>
    <x v="747"/>
    <s v="Tom Stivers"/>
    <x v="1"/>
    <s v="United States"/>
    <s v="Reading"/>
    <x v="9"/>
    <n v="19601"/>
    <s v="East"/>
    <s v="FUR-BO-10002545"/>
    <x v="0"/>
    <x v="0"/>
    <x v="37"/>
    <n v="521.96"/>
    <n v="4"/>
    <x v="5"/>
    <n v="-250.54079999999999"/>
  </r>
  <r>
    <n v="5957"/>
    <x v="2968"/>
    <x v="0"/>
    <x v="299"/>
    <d v="2013-03-16T00:00:00"/>
    <x v="0"/>
    <x v="158"/>
    <s v="Dean Katz"/>
    <x v="1"/>
    <s v="United States"/>
    <s v="San Francisco"/>
    <x v="1"/>
    <n v="94109"/>
    <s v="West"/>
    <s v="OFF-ST-10002756"/>
    <x v="1"/>
    <x v="4"/>
    <x v="270"/>
    <n v="676.55"/>
    <n v="5"/>
    <x v="0"/>
    <n v="6.7655000000000598"/>
  </r>
  <r>
    <n v="5958"/>
    <x v="2968"/>
    <x v="0"/>
    <x v="299"/>
    <d v="2013-03-16T00:00:00"/>
    <x v="0"/>
    <x v="158"/>
    <s v="Dean Katz"/>
    <x v="1"/>
    <s v="United States"/>
    <s v="San Francisco"/>
    <x v="1"/>
    <n v="94109"/>
    <s v="West"/>
    <s v="OFF-AP-10003842"/>
    <x v="1"/>
    <x v="9"/>
    <x v="1247"/>
    <n v="154.9"/>
    <n v="5"/>
    <x v="0"/>
    <n v="40.274000000000001"/>
  </r>
  <r>
    <n v="5959"/>
    <x v="2968"/>
    <x v="0"/>
    <x v="299"/>
    <d v="2013-03-16T00:00:00"/>
    <x v="0"/>
    <x v="158"/>
    <s v="Dean Katz"/>
    <x v="1"/>
    <s v="United States"/>
    <s v="San Francisco"/>
    <x v="1"/>
    <n v="94109"/>
    <s v="West"/>
    <s v="OFF-EN-10004459"/>
    <x v="1"/>
    <x v="12"/>
    <x v="655"/>
    <n v="30.56"/>
    <n v="4"/>
    <x v="0"/>
    <n v="14.974399999999999"/>
  </r>
  <r>
    <n v="5960"/>
    <x v="2968"/>
    <x v="0"/>
    <x v="299"/>
    <d v="2013-03-16T00:00:00"/>
    <x v="0"/>
    <x v="158"/>
    <s v="Dean Katz"/>
    <x v="1"/>
    <s v="United States"/>
    <s v="San Francisco"/>
    <x v="1"/>
    <n v="94109"/>
    <s v="West"/>
    <s v="FUR-CH-10003746"/>
    <x v="0"/>
    <x v="1"/>
    <x v="617"/>
    <n v="770.35200000000009"/>
    <n v="3"/>
    <x v="2"/>
    <n v="77.035199999999975"/>
  </r>
  <r>
    <n v="5961"/>
    <x v="2969"/>
    <x v="3"/>
    <x v="839"/>
    <d v="2014-02-15T00:00:00"/>
    <x v="0"/>
    <x v="504"/>
    <s v="Marina Lichtenstein"/>
    <x v="1"/>
    <s v="United States"/>
    <s v="Los Angeles"/>
    <x v="1"/>
    <n v="90045"/>
    <s v="West"/>
    <s v="FUR-FU-10003142"/>
    <x v="0"/>
    <x v="5"/>
    <x v="1201"/>
    <n v="21.12"/>
    <n v="4"/>
    <x v="0"/>
    <n v="6.5471999999999984"/>
  </r>
  <r>
    <n v="5962"/>
    <x v="2970"/>
    <x v="2"/>
    <x v="7"/>
    <d v="2011-11-13T00:00:00"/>
    <x v="0"/>
    <x v="15"/>
    <s v="Matt Abelman"/>
    <x v="2"/>
    <s v="United States"/>
    <s v="Los Angeles"/>
    <x v="1"/>
    <n v="90004"/>
    <s v="West"/>
    <s v="TEC-PH-10001425"/>
    <x v="2"/>
    <x v="7"/>
    <x v="511"/>
    <n v="575.928"/>
    <n v="9"/>
    <x v="2"/>
    <n v="57.592799999999983"/>
  </r>
  <r>
    <n v="5963"/>
    <x v="2970"/>
    <x v="2"/>
    <x v="7"/>
    <d v="2011-11-13T00:00:00"/>
    <x v="0"/>
    <x v="15"/>
    <s v="Matt Abelman"/>
    <x v="2"/>
    <s v="United States"/>
    <s v="Los Angeles"/>
    <x v="1"/>
    <n v="90004"/>
    <s v="West"/>
    <s v="OFF-AP-10001626"/>
    <x v="1"/>
    <x v="9"/>
    <x v="1016"/>
    <n v="7.78"/>
    <n v="2"/>
    <x v="0"/>
    <n v="2.0228000000000002"/>
  </r>
  <r>
    <n v="5964"/>
    <x v="2970"/>
    <x v="2"/>
    <x v="7"/>
    <d v="2011-11-13T00:00:00"/>
    <x v="0"/>
    <x v="15"/>
    <s v="Matt Abelman"/>
    <x v="2"/>
    <s v="United States"/>
    <s v="Los Angeles"/>
    <x v="1"/>
    <n v="90004"/>
    <s v="West"/>
    <s v="OFF-PA-10003625"/>
    <x v="1"/>
    <x v="10"/>
    <x v="750"/>
    <n v="123.92"/>
    <n v="4"/>
    <x v="0"/>
    <n v="55.763999999999996"/>
  </r>
  <r>
    <n v="5965"/>
    <x v="2971"/>
    <x v="3"/>
    <x v="648"/>
    <d v="2014-08-26T00:00:00"/>
    <x v="1"/>
    <x v="756"/>
    <s v="Lisa Ryan"/>
    <x v="1"/>
    <s v="United States"/>
    <s v="San Francisco"/>
    <x v="1"/>
    <n v="94109"/>
    <s v="West"/>
    <s v="OFF-SU-10004768"/>
    <x v="1"/>
    <x v="14"/>
    <x v="1299"/>
    <n v="17.22"/>
    <n v="3"/>
    <x v="0"/>
    <n v="5.1659999999999986"/>
  </r>
  <r>
    <n v="5966"/>
    <x v="2971"/>
    <x v="3"/>
    <x v="648"/>
    <d v="2014-08-26T00:00:00"/>
    <x v="1"/>
    <x v="756"/>
    <s v="Lisa Ryan"/>
    <x v="1"/>
    <s v="United States"/>
    <s v="San Francisco"/>
    <x v="1"/>
    <n v="94109"/>
    <s v="West"/>
    <s v="OFF-ST-10000777"/>
    <x v="1"/>
    <x v="4"/>
    <x v="117"/>
    <n v="226.56"/>
    <n v="6"/>
    <x v="0"/>
    <n v="63.436800000000005"/>
  </r>
  <r>
    <n v="5967"/>
    <x v="2971"/>
    <x v="3"/>
    <x v="648"/>
    <d v="2014-08-26T00:00:00"/>
    <x v="1"/>
    <x v="756"/>
    <s v="Lisa Ryan"/>
    <x v="1"/>
    <s v="United States"/>
    <s v="San Francisco"/>
    <x v="1"/>
    <n v="94109"/>
    <s v="West"/>
    <s v="TEC-PH-10003171"/>
    <x v="2"/>
    <x v="7"/>
    <x v="1495"/>
    <n v="107.88"/>
    <n v="3"/>
    <x v="2"/>
    <n v="10.787999999999997"/>
  </r>
  <r>
    <n v="5968"/>
    <x v="2972"/>
    <x v="0"/>
    <x v="804"/>
    <d v="2013-01-17T00:00:00"/>
    <x v="2"/>
    <x v="336"/>
    <s v="Bill Eplett"/>
    <x v="2"/>
    <s v="United States"/>
    <s v="New York City"/>
    <x v="15"/>
    <n v="10009"/>
    <s v="East"/>
    <s v="OFF-PA-10001033"/>
    <x v="1"/>
    <x v="10"/>
    <x v="1500"/>
    <n v="81.98"/>
    <n v="2"/>
    <x v="0"/>
    <n v="40.170200000000001"/>
  </r>
  <r>
    <n v="5969"/>
    <x v="2973"/>
    <x v="2"/>
    <x v="836"/>
    <d v="2011-07-22T00:00:00"/>
    <x v="2"/>
    <x v="230"/>
    <s v="Charles Crestani"/>
    <x v="0"/>
    <s v="United States"/>
    <s v="San Diego"/>
    <x v="1"/>
    <n v="92105"/>
    <s v="West"/>
    <s v="OFF-PA-10000418"/>
    <x v="1"/>
    <x v="10"/>
    <x v="961"/>
    <n v="104.85"/>
    <n v="1"/>
    <x v="0"/>
    <n v="50.327999999999996"/>
  </r>
  <r>
    <n v="5970"/>
    <x v="2973"/>
    <x v="2"/>
    <x v="836"/>
    <d v="2011-07-22T00:00:00"/>
    <x v="2"/>
    <x v="230"/>
    <s v="Charles Crestani"/>
    <x v="0"/>
    <s v="United States"/>
    <s v="San Diego"/>
    <x v="1"/>
    <n v="92105"/>
    <s v="West"/>
    <s v="OFF-BI-10001982"/>
    <x v="1"/>
    <x v="8"/>
    <x v="301"/>
    <n v="8.7040000000000006"/>
    <n v="2"/>
    <x v="2"/>
    <n v="3.1551999999999998"/>
  </r>
  <r>
    <n v="5971"/>
    <x v="2973"/>
    <x v="2"/>
    <x v="836"/>
    <d v="2011-07-22T00:00:00"/>
    <x v="2"/>
    <x v="230"/>
    <s v="Charles Crestani"/>
    <x v="0"/>
    <s v="United States"/>
    <s v="San Diego"/>
    <x v="1"/>
    <n v="92105"/>
    <s v="West"/>
    <s v="OFF-PA-10002230"/>
    <x v="1"/>
    <x v="10"/>
    <x v="384"/>
    <n v="19.920000000000002"/>
    <n v="4"/>
    <x v="0"/>
    <n v="9.7608000000000015"/>
  </r>
  <r>
    <n v="5972"/>
    <x v="2973"/>
    <x v="2"/>
    <x v="836"/>
    <d v="2011-07-22T00:00:00"/>
    <x v="2"/>
    <x v="230"/>
    <s v="Charles Crestani"/>
    <x v="0"/>
    <s v="United States"/>
    <s v="San Diego"/>
    <x v="1"/>
    <n v="92105"/>
    <s v="West"/>
    <s v="FUR-FU-10003577"/>
    <x v="0"/>
    <x v="5"/>
    <x v="608"/>
    <n v="43.019999999999996"/>
    <n v="3"/>
    <x v="0"/>
    <n v="15.4872"/>
  </r>
  <r>
    <n v="5973"/>
    <x v="2974"/>
    <x v="3"/>
    <x v="695"/>
    <d v="2014-02-12T00:00:00"/>
    <x v="1"/>
    <x v="420"/>
    <s v="Bryan Davis"/>
    <x v="0"/>
    <s v="United States"/>
    <s v="New York City"/>
    <x v="15"/>
    <n v="10024"/>
    <s v="East"/>
    <s v="FUR-BO-10001811"/>
    <x v="0"/>
    <x v="0"/>
    <x v="779"/>
    <n v="240.78400000000002"/>
    <n v="1"/>
    <x v="2"/>
    <n v="30.097999999999978"/>
  </r>
  <r>
    <n v="5974"/>
    <x v="2975"/>
    <x v="1"/>
    <x v="707"/>
    <d v="2012-12-29T00:00:00"/>
    <x v="1"/>
    <x v="82"/>
    <s v="Jim Kriz"/>
    <x v="2"/>
    <s v="United States"/>
    <s v="New York City"/>
    <x v="15"/>
    <n v="10011"/>
    <s v="East"/>
    <s v="OFF-AP-10003779"/>
    <x v="1"/>
    <x v="9"/>
    <x v="1448"/>
    <n v="414.96"/>
    <n v="2"/>
    <x v="0"/>
    <n v="124.48799999999994"/>
  </r>
  <r>
    <n v="5975"/>
    <x v="2976"/>
    <x v="0"/>
    <x v="750"/>
    <d v="2013-10-14T00:00:00"/>
    <x v="1"/>
    <x v="140"/>
    <s v="Doug Bickford"/>
    <x v="0"/>
    <s v="United States"/>
    <s v="Charlotte"/>
    <x v="3"/>
    <n v="28205"/>
    <s v="South"/>
    <s v="OFF-ST-10000676"/>
    <x v="1"/>
    <x v="4"/>
    <x v="871"/>
    <n v="387.72"/>
    <n v="5"/>
    <x v="2"/>
    <n v="-67.851000000000028"/>
  </r>
  <r>
    <n v="5976"/>
    <x v="2977"/>
    <x v="3"/>
    <x v="1002"/>
    <d v="2014-07-18T00:00:00"/>
    <x v="1"/>
    <x v="645"/>
    <s v="Rick Reed"/>
    <x v="1"/>
    <s v="United States"/>
    <s v="Overland Park"/>
    <x v="41"/>
    <n v="66212"/>
    <s v="Central"/>
    <s v="OFF-ST-10001496"/>
    <x v="1"/>
    <x v="4"/>
    <x v="726"/>
    <n v="360.38"/>
    <n v="2"/>
    <x v="0"/>
    <n v="93.698800000000006"/>
  </r>
  <r>
    <n v="5977"/>
    <x v="2977"/>
    <x v="3"/>
    <x v="1002"/>
    <d v="2014-07-18T00:00:00"/>
    <x v="1"/>
    <x v="645"/>
    <s v="Rick Reed"/>
    <x v="1"/>
    <s v="United States"/>
    <s v="Overland Park"/>
    <x v="41"/>
    <n v="66212"/>
    <s v="Central"/>
    <s v="OFF-PA-10003673"/>
    <x v="1"/>
    <x v="10"/>
    <x v="971"/>
    <n v="13.56"/>
    <n v="2"/>
    <x v="0"/>
    <n v="6.2375999999999996"/>
  </r>
  <r>
    <n v="5978"/>
    <x v="2978"/>
    <x v="3"/>
    <x v="558"/>
    <d v="2014-04-26T00:00:00"/>
    <x v="2"/>
    <x v="603"/>
    <s v="Susan Vittorini"/>
    <x v="0"/>
    <s v="United States"/>
    <s v="Mesa"/>
    <x v="16"/>
    <n v="85204"/>
    <s v="West"/>
    <s v="TEC-PH-10004614"/>
    <x v="2"/>
    <x v="7"/>
    <x v="299"/>
    <n v="552"/>
    <n v="10"/>
    <x v="2"/>
    <n v="34.5"/>
  </r>
  <r>
    <n v="5979"/>
    <x v="2979"/>
    <x v="2"/>
    <x v="557"/>
    <d v="2011-09-13T00:00:00"/>
    <x v="1"/>
    <x v="46"/>
    <s v="Rick Bensley"/>
    <x v="2"/>
    <s v="United States"/>
    <s v="Tulsa"/>
    <x v="26"/>
    <n v="74133"/>
    <s v="Central"/>
    <s v="FUR-TA-10001039"/>
    <x v="0"/>
    <x v="3"/>
    <x v="824"/>
    <n v="429.90000000000003"/>
    <n v="5"/>
    <x v="0"/>
    <n v="111.77400000000003"/>
  </r>
  <r>
    <n v="5980"/>
    <x v="2979"/>
    <x v="2"/>
    <x v="557"/>
    <d v="2011-09-13T00:00:00"/>
    <x v="1"/>
    <x v="46"/>
    <s v="Rick Bensley"/>
    <x v="2"/>
    <s v="United States"/>
    <s v="Tulsa"/>
    <x v="26"/>
    <n v="74133"/>
    <s v="Central"/>
    <s v="OFF-BI-10000474"/>
    <x v="1"/>
    <x v="8"/>
    <x v="27"/>
    <n v="32.06"/>
    <n v="2"/>
    <x v="0"/>
    <n v="15.3888"/>
  </r>
  <r>
    <n v="5981"/>
    <x v="2979"/>
    <x v="2"/>
    <x v="557"/>
    <d v="2011-09-13T00:00:00"/>
    <x v="1"/>
    <x v="46"/>
    <s v="Rick Bensley"/>
    <x v="2"/>
    <s v="United States"/>
    <s v="Tulsa"/>
    <x v="26"/>
    <n v="74133"/>
    <s v="Central"/>
    <s v="FUR-CH-10004698"/>
    <x v="0"/>
    <x v="1"/>
    <x v="166"/>
    <n v="161.96"/>
    <n v="2"/>
    <x v="0"/>
    <n v="45.348800000000011"/>
  </r>
  <r>
    <n v="5982"/>
    <x v="2979"/>
    <x v="2"/>
    <x v="557"/>
    <d v="2011-09-13T00:00:00"/>
    <x v="1"/>
    <x v="46"/>
    <s v="Rick Bensley"/>
    <x v="2"/>
    <s v="United States"/>
    <s v="Tulsa"/>
    <x v="26"/>
    <n v="74133"/>
    <s v="Central"/>
    <s v="OFF-ST-10003327"/>
    <x v="1"/>
    <x v="4"/>
    <x v="333"/>
    <n v="19.86"/>
    <n v="2"/>
    <x v="0"/>
    <n v="5.7593999999999976"/>
  </r>
  <r>
    <n v="5983"/>
    <x v="2980"/>
    <x v="0"/>
    <x v="831"/>
    <d v="2013-11-29T00:00:00"/>
    <x v="1"/>
    <x v="160"/>
    <s v="Mike Vittorini"/>
    <x v="0"/>
    <s v="United States"/>
    <s v="New York City"/>
    <x v="15"/>
    <n v="10035"/>
    <s v="East"/>
    <s v="OFF-PA-10000232"/>
    <x v="1"/>
    <x v="10"/>
    <x v="1622"/>
    <n v="12.96"/>
    <n v="2"/>
    <x v="0"/>
    <n v="6.3504000000000005"/>
  </r>
  <r>
    <n v="5984"/>
    <x v="2981"/>
    <x v="3"/>
    <x v="118"/>
    <d v="2014-09-19T00:00:00"/>
    <x v="0"/>
    <x v="699"/>
    <s v="Evan Henry"/>
    <x v="0"/>
    <s v="United States"/>
    <s v="Philadelphia"/>
    <x v="9"/>
    <n v="19143"/>
    <s v="East"/>
    <s v="OFF-PA-10003657"/>
    <x v="1"/>
    <x v="10"/>
    <x v="624"/>
    <n v="20.544000000000004"/>
    <n v="6"/>
    <x v="2"/>
    <n v="6.4199999999999964"/>
  </r>
  <r>
    <n v="5985"/>
    <x v="2982"/>
    <x v="0"/>
    <x v="1080"/>
    <d v="2013-07-26T00:00:00"/>
    <x v="1"/>
    <x v="559"/>
    <s v="Joy Smith"/>
    <x v="0"/>
    <s v="United States"/>
    <s v="Hattiesburg"/>
    <x v="35"/>
    <n v="39401"/>
    <s v="South"/>
    <s v="FUR-FU-10001185"/>
    <x v="0"/>
    <x v="5"/>
    <x v="1414"/>
    <n v="185.57999999999998"/>
    <n v="6"/>
    <x v="0"/>
    <n v="76.087800000000001"/>
  </r>
  <r>
    <n v="5986"/>
    <x v="2982"/>
    <x v="0"/>
    <x v="1080"/>
    <d v="2013-07-26T00:00:00"/>
    <x v="1"/>
    <x v="559"/>
    <s v="Joy Smith"/>
    <x v="0"/>
    <s v="United States"/>
    <s v="Hattiesburg"/>
    <x v="35"/>
    <n v="39401"/>
    <s v="South"/>
    <s v="OFF-BI-10003007"/>
    <x v="1"/>
    <x v="8"/>
    <x v="1542"/>
    <n v="77.56"/>
    <n v="2"/>
    <x v="0"/>
    <n v="35.677599999999998"/>
  </r>
  <r>
    <n v="5987"/>
    <x v="2982"/>
    <x v="0"/>
    <x v="1080"/>
    <d v="2013-07-26T00:00:00"/>
    <x v="1"/>
    <x v="559"/>
    <s v="Joy Smith"/>
    <x v="0"/>
    <s v="United States"/>
    <s v="Hattiesburg"/>
    <x v="35"/>
    <n v="39401"/>
    <s v="South"/>
    <s v="OFF-ST-10002485"/>
    <x v="1"/>
    <x v="4"/>
    <x v="209"/>
    <n v="87.92"/>
    <n v="4"/>
    <x v="0"/>
    <n v="0.87919999999999732"/>
  </r>
  <r>
    <n v="5988"/>
    <x v="2982"/>
    <x v="0"/>
    <x v="1080"/>
    <d v="2013-07-26T00:00:00"/>
    <x v="1"/>
    <x v="559"/>
    <s v="Joy Smith"/>
    <x v="0"/>
    <s v="United States"/>
    <s v="Hattiesburg"/>
    <x v="35"/>
    <n v="39401"/>
    <s v="South"/>
    <s v="OFF-PA-10001033"/>
    <x v="1"/>
    <x v="10"/>
    <x v="1500"/>
    <n v="245.94"/>
    <n v="6"/>
    <x v="0"/>
    <n v="120.51060000000001"/>
  </r>
  <r>
    <n v="5989"/>
    <x v="2982"/>
    <x v="0"/>
    <x v="1080"/>
    <d v="2013-07-26T00:00:00"/>
    <x v="1"/>
    <x v="559"/>
    <s v="Joy Smith"/>
    <x v="0"/>
    <s v="United States"/>
    <s v="Hattiesburg"/>
    <x v="35"/>
    <n v="39401"/>
    <s v="South"/>
    <s v="OFF-BI-10000404"/>
    <x v="1"/>
    <x v="8"/>
    <x v="476"/>
    <n v="8.6"/>
    <n v="1"/>
    <x v="0"/>
    <n v="4.0419999999999998"/>
  </r>
  <r>
    <n v="5990"/>
    <x v="2982"/>
    <x v="0"/>
    <x v="1080"/>
    <d v="2013-07-26T00:00:00"/>
    <x v="1"/>
    <x v="559"/>
    <s v="Joy Smith"/>
    <x v="0"/>
    <s v="United States"/>
    <s v="Hattiesburg"/>
    <x v="35"/>
    <n v="39401"/>
    <s v="South"/>
    <s v="FUR-BO-10003546"/>
    <x v="0"/>
    <x v="0"/>
    <x v="1638"/>
    <n v="504.90000000000003"/>
    <n v="5"/>
    <x v="0"/>
    <n v="126.22500000000002"/>
  </r>
  <r>
    <n v="5991"/>
    <x v="2983"/>
    <x v="3"/>
    <x v="175"/>
    <d v="2014-09-22T00:00:00"/>
    <x v="1"/>
    <x v="301"/>
    <s v="Erica Smith"/>
    <x v="0"/>
    <s v="United States"/>
    <s v="Los Angeles"/>
    <x v="1"/>
    <n v="90049"/>
    <s v="West"/>
    <s v="OFF-BI-10004390"/>
    <x v="1"/>
    <x v="8"/>
    <x v="1155"/>
    <n v="2357.4880000000003"/>
    <n v="7"/>
    <x v="2"/>
    <n v="884.05799999999999"/>
  </r>
  <r>
    <n v="5992"/>
    <x v="2983"/>
    <x v="3"/>
    <x v="175"/>
    <d v="2014-09-22T00:00:00"/>
    <x v="1"/>
    <x v="301"/>
    <s v="Erica Smith"/>
    <x v="0"/>
    <s v="United States"/>
    <s v="Los Angeles"/>
    <x v="1"/>
    <n v="90049"/>
    <s v="West"/>
    <s v="TEC-PH-10001700"/>
    <x v="2"/>
    <x v="7"/>
    <x v="193"/>
    <n v="369.54399999999998"/>
    <n v="7"/>
    <x v="2"/>
    <n v="32.335100000000025"/>
  </r>
  <r>
    <n v="5993"/>
    <x v="2983"/>
    <x v="3"/>
    <x v="175"/>
    <d v="2014-09-22T00:00:00"/>
    <x v="1"/>
    <x v="301"/>
    <s v="Erica Smith"/>
    <x v="0"/>
    <s v="United States"/>
    <s v="Los Angeles"/>
    <x v="1"/>
    <n v="90049"/>
    <s v="West"/>
    <s v="FUR-CH-10003396"/>
    <x v="0"/>
    <x v="1"/>
    <x v="385"/>
    <n v="184.75200000000001"/>
    <n v="3"/>
    <x v="2"/>
    <n v="-20.784600000000012"/>
  </r>
  <r>
    <n v="5994"/>
    <x v="2984"/>
    <x v="0"/>
    <x v="25"/>
    <d v="2013-12-12T00:00:00"/>
    <x v="3"/>
    <x v="374"/>
    <s v="Noel Staavos"/>
    <x v="1"/>
    <s v="United States"/>
    <s v="Columbus"/>
    <x v="24"/>
    <n v="43229"/>
    <s v="East"/>
    <s v="OFF-ST-10001558"/>
    <x v="1"/>
    <x v="4"/>
    <x v="712"/>
    <n v="64.959999999999994"/>
    <n v="5"/>
    <x v="2"/>
    <n v="-4.0599999999999987"/>
  </r>
  <r>
    <n v="5995"/>
    <x v="2984"/>
    <x v="0"/>
    <x v="25"/>
    <d v="2013-12-12T00:00:00"/>
    <x v="3"/>
    <x v="374"/>
    <s v="Noel Staavos"/>
    <x v="1"/>
    <s v="United States"/>
    <s v="Columbus"/>
    <x v="24"/>
    <n v="43229"/>
    <s v="East"/>
    <s v="OFF-SU-10004782"/>
    <x v="1"/>
    <x v="14"/>
    <x v="1548"/>
    <n v="13.52"/>
    <n v="2"/>
    <x v="2"/>
    <n v="1.6899999999999986"/>
  </r>
  <r>
    <n v="5996"/>
    <x v="2984"/>
    <x v="0"/>
    <x v="25"/>
    <d v="2013-12-12T00:00:00"/>
    <x v="3"/>
    <x v="374"/>
    <s v="Noel Staavos"/>
    <x v="1"/>
    <s v="United States"/>
    <s v="Columbus"/>
    <x v="24"/>
    <n v="43229"/>
    <s v="East"/>
    <s v="FUR-CH-10003298"/>
    <x v="0"/>
    <x v="1"/>
    <x v="1567"/>
    <n v="458.42999999999995"/>
    <n v="5"/>
    <x v="4"/>
    <n v="-137.52900000000002"/>
  </r>
  <r>
    <n v="5997"/>
    <x v="2984"/>
    <x v="0"/>
    <x v="25"/>
    <d v="2013-12-12T00:00:00"/>
    <x v="3"/>
    <x v="374"/>
    <s v="Noel Staavos"/>
    <x v="1"/>
    <s v="United States"/>
    <s v="Columbus"/>
    <x v="24"/>
    <n v="43229"/>
    <s v="East"/>
    <s v="OFF-AP-10000576"/>
    <x v="1"/>
    <x v="9"/>
    <x v="842"/>
    <n v="387.13600000000002"/>
    <n v="4"/>
    <x v="2"/>
    <n v="24.196000000000012"/>
  </r>
  <r>
    <n v="5998"/>
    <x v="2984"/>
    <x v="0"/>
    <x v="25"/>
    <d v="2013-12-12T00:00:00"/>
    <x v="3"/>
    <x v="374"/>
    <s v="Noel Staavos"/>
    <x v="1"/>
    <s v="United States"/>
    <s v="Columbus"/>
    <x v="24"/>
    <n v="43229"/>
    <s v="East"/>
    <s v="FUR-TA-10003008"/>
    <x v="0"/>
    <x v="3"/>
    <x v="946"/>
    <n v="328.59000000000003"/>
    <n v="3"/>
    <x v="10"/>
    <n v="-147.8655"/>
  </r>
  <r>
    <n v="5999"/>
    <x v="2985"/>
    <x v="2"/>
    <x v="325"/>
    <d v="2011-12-14T00:00:00"/>
    <x v="1"/>
    <x v="64"/>
    <s v="Sally Hughsby"/>
    <x v="1"/>
    <s v="United States"/>
    <s v="Caldwell"/>
    <x v="45"/>
    <n v="83605"/>
    <s v="West"/>
    <s v="FUR-CH-10001708"/>
    <x v="0"/>
    <x v="1"/>
    <x v="884"/>
    <n v="338.35199999999998"/>
    <n v="3"/>
    <x v="2"/>
    <n v="4.2293999999999699"/>
  </r>
  <r>
    <n v="6000"/>
    <x v="2985"/>
    <x v="2"/>
    <x v="325"/>
    <d v="2011-12-14T00:00:00"/>
    <x v="1"/>
    <x v="64"/>
    <s v="Sally Hughsby"/>
    <x v="1"/>
    <s v="United States"/>
    <s v="Caldwell"/>
    <x v="45"/>
    <n v="83605"/>
    <s v="West"/>
    <s v="OFF-PA-10000019"/>
    <x v="1"/>
    <x v="10"/>
    <x v="704"/>
    <n v="25.92"/>
    <n v="4"/>
    <x v="0"/>
    <n v="12.441600000000001"/>
  </r>
  <r>
    <n v="6001"/>
    <x v="2985"/>
    <x v="2"/>
    <x v="325"/>
    <d v="2011-12-14T00:00:00"/>
    <x v="1"/>
    <x v="64"/>
    <s v="Sally Hughsby"/>
    <x v="1"/>
    <s v="United States"/>
    <s v="Caldwell"/>
    <x v="45"/>
    <n v="83605"/>
    <s v="West"/>
    <s v="OFF-PA-10002222"/>
    <x v="1"/>
    <x v="10"/>
    <x v="389"/>
    <n v="91.36"/>
    <n v="4"/>
    <x v="0"/>
    <n v="42.025599999999997"/>
  </r>
  <r>
    <n v="6002"/>
    <x v="2986"/>
    <x v="2"/>
    <x v="736"/>
    <d v="2011-12-17T00:00:00"/>
    <x v="1"/>
    <x v="575"/>
    <s v="Randy Ferguson"/>
    <x v="1"/>
    <s v="United States"/>
    <s v="Phoenix"/>
    <x v="16"/>
    <n v="85023"/>
    <s v="West"/>
    <s v="FUR-FU-10002553"/>
    <x v="0"/>
    <x v="5"/>
    <x v="1121"/>
    <n v="87.960000000000008"/>
    <n v="3"/>
    <x v="2"/>
    <n v="7.6965000000000039"/>
  </r>
  <r>
    <n v="6003"/>
    <x v="2986"/>
    <x v="2"/>
    <x v="736"/>
    <d v="2011-12-17T00:00:00"/>
    <x v="1"/>
    <x v="575"/>
    <s v="Randy Ferguson"/>
    <x v="1"/>
    <s v="United States"/>
    <s v="Phoenix"/>
    <x v="16"/>
    <n v="85023"/>
    <s v="West"/>
    <s v="OFF-BI-10002103"/>
    <x v="1"/>
    <x v="8"/>
    <x v="525"/>
    <n v="5.2140000000000004"/>
    <n v="2"/>
    <x v="6"/>
    <n v="-4.1711999999999989"/>
  </r>
  <r>
    <n v="6004"/>
    <x v="2987"/>
    <x v="3"/>
    <x v="296"/>
    <d v="2014-09-28T00:00:00"/>
    <x v="1"/>
    <x v="297"/>
    <s v="Dan Lawera"/>
    <x v="0"/>
    <s v="United States"/>
    <s v="Miami"/>
    <x v="2"/>
    <n v="33142"/>
    <s v="South"/>
    <s v="OFF-BI-10002794"/>
    <x v="1"/>
    <x v="8"/>
    <x v="102"/>
    <n v="12.294"/>
    <n v="1"/>
    <x v="6"/>
    <n v="-8.6057999999999986"/>
  </r>
  <r>
    <n v="6005"/>
    <x v="2988"/>
    <x v="3"/>
    <x v="210"/>
    <d v="2014-09-12T00:00:00"/>
    <x v="1"/>
    <x v="369"/>
    <s v="Allen Goldenen"/>
    <x v="0"/>
    <s v="United States"/>
    <s v="Los Angeles"/>
    <x v="1"/>
    <n v="90004"/>
    <s v="West"/>
    <s v="FUR-FU-10002597"/>
    <x v="0"/>
    <x v="5"/>
    <x v="621"/>
    <n v="19.760000000000002"/>
    <n v="4"/>
    <x v="0"/>
    <n v="8.2992000000000008"/>
  </r>
  <r>
    <n v="6006"/>
    <x v="2989"/>
    <x v="1"/>
    <x v="121"/>
    <d v="2012-11-07T00:00:00"/>
    <x v="1"/>
    <x v="573"/>
    <s v="Scot Wooten"/>
    <x v="0"/>
    <s v="United States"/>
    <s v="Troy"/>
    <x v="15"/>
    <n v="12180"/>
    <s v="East"/>
    <s v="FUR-CH-10003535"/>
    <x v="0"/>
    <x v="1"/>
    <x v="1513"/>
    <n v="109.764"/>
    <n v="2"/>
    <x v="9"/>
    <n v="8.5371999999999968"/>
  </r>
  <r>
    <n v="6007"/>
    <x v="2990"/>
    <x v="3"/>
    <x v="157"/>
    <d v="2014-12-19T00:00:00"/>
    <x v="1"/>
    <x v="471"/>
    <s v="Katherine Nockton"/>
    <x v="1"/>
    <s v="United States"/>
    <s v="New Bedford"/>
    <x v="31"/>
    <n v="2740"/>
    <s v="East"/>
    <s v="TEC-PH-10001527"/>
    <x v="2"/>
    <x v="7"/>
    <x v="1276"/>
    <n v="128.85000000000002"/>
    <n v="3"/>
    <x v="0"/>
    <n v="3.8654999999999973"/>
  </r>
  <r>
    <n v="6008"/>
    <x v="2991"/>
    <x v="3"/>
    <x v="719"/>
    <d v="2014-04-04T00:00:00"/>
    <x v="2"/>
    <x v="334"/>
    <s v="George Bell"/>
    <x v="1"/>
    <s v="United States"/>
    <s v="Florence"/>
    <x v="20"/>
    <n v="29501"/>
    <s v="South"/>
    <s v="FUR-FU-10004006"/>
    <x v="0"/>
    <x v="5"/>
    <x v="101"/>
    <n v="127.94999999999999"/>
    <n v="3"/>
    <x v="0"/>
    <n v="21.751499999999986"/>
  </r>
  <r>
    <n v="6009"/>
    <x v="2992"/>
    <x v="1"/>
    <x v="1081"/>
    <d v="2013-01-03T00:00:00"/>
    <x v="1"/>
    <x v="52"/>
    <s v="Clay Ludtke"/>
    <x v="0"/>
    <s v="United States"/>
    <s v="Los Angeles"/>
    <x v="1"/>
    <n v="90049"/>
    <s v="West"/>
    <s v="OFF-PA-10000595"/>
    <x v="1"/>
    <x v="10"/>
    <x v="1117"/>
    <n v="68.52"/>
    <n v="3"/>
    <x v="0"/>
    <n v="31.519199999999998"/>
  </r>
  <r>
    <n v="6010"/>
    <x v="2992"/>
    <x v="1"/>
    <x v="1081"/>
    <d v="2013-01-03T00:00:00"/>
    <x v="1"/>
    <x v="52"/>
    <s v="Clay Ludtke"/>
    <x v="0"/>
    <s v="United States"/>
    <s v="Los Angeles"/>
    <x v="1"/>
    <n v="90049"/>
    <s v="West"/>
    <s v="OFF-ST-10000798"/>
    <x v="1"/>
    <x v="4"/>
    <x v="348"/>
    <n v="74.94"/>
    <n v="3"/>
    <x v="0"/>
    <n v="14.238599999999995"/>
  </r>
  <r>
    <n v="6011"/>
    <x v="2992"/>
    <x v="1"/>
    <x v="1081"/>
    <d v="2013-01-03T00:00:00"/>
    <x v="1"/>
    <x v="52"/>
    <s v="Clay Ludtke"/>
    <x v="0"/>
    <s v="United States"/>
    <s v="Los Angeles"/>
    <x v="1"/>
    <n v="90049"/>
    <s v="West"/>
    <s v="TEC-MA-10004002"/>
    <x v="2"/>
    <x v="15"/>
    <x v="662"/>
    <n v="2548.5600000000004"/>
    <n v="6"/>
    <x v="2"/>
    <n v="286.71299999999962"/>
  </r>
  <r>
    <n v="6012"/>
    <x v="2992"/>
    <x v="1"/>
    <x v="1081"/>
    <d v="2013-01-03T00:00:00"/>
    <x v="1"/>
    <x v="52"/>
    <s v="Clay Ludtke"/>
    <x v="0"/>
    <s v="United States"/>
    <s v="Los Angeles"/>
    <x v="1"/>
    <n v="90049"/>
    <s v="West"/>
    <s v="OFF-EN-10003296"/>
    <x v="1"/>
    <x v="12"/>
    <x v="229"/>
    <n v="271.44"/>
    <n v="3"/>
    <x v="0"/>
    <n v="122.148"/>
  </r>
  <r>
    <n v="6013"/>
    <x v="2992"/>
    <x v="1"/>
    <x v="1081"/>
    <d v="2013-01-03T00:00:00"/>
    <x v="1"/>
    <x v="52"/>
    <s v="Clay Ludtke"/>
    <x v="0"/>
    <s v="United States"/>
    <s v="Los Angeles"/>
    <x v="1"/>
    <n v="90049"/>
    <s v="West"/>
    <s v="TEC-PH-10004345"/>
    <x v="2"/>
    <x v="7"/>
    <x v="1167"/>
    <n v="287.88"/>
    <n v="3"/>
    <x v="2"/>
    <n v="35.984999999999999"/>
  </r>
  <r>
    <n v="6014"/>
    <x v="2993"/>
    <x v="0"/>
    <x v="612"/>
    <d v="2013-03-12T00:00:00"/>
    <x v="2"/>
    <x v="580"/>
    <s v="Karen Ferguson"/>
    <x v="2"/>
    <s v="United States"/>
    <s v="Los Angeles"/>
    <x v="1"/>
    <n v="90008"/>
    <s v="West"/>
    <s v="OFF-PA-10004405"/>
    <x v="1"/>
    <x v="10"/>
    <x v="1082"/>
    <n v="14.9"/>
    <n v="5"/>
    <x v="0"/>
    <n v="7.1519999999999992"/>
  </r>
  <r>
    <n v="6015"/>
    <x v="2993"/>
    <x v="0"/>
    <x v="612"/>
    <d v="2013-03-12T00:00:00"/>
    <x v="2"/>
    <x v="580"/>
    <s v="Karen Ferguson"/>
    <x v="2"/>
    <s v="United States"/>
    <s v="Los Angeles"/>
    <x v="1"/>
    <n v="90008"/>
    <s v="West"/>
    <s v="TEC-PH-10002885"/>
    <x v="2"/>
    <x v="7"/>
    <x v="1127"/>
    <n v="4158.9120000000003"/>
    <n v="8"/>
    <x v="2"/>
    <n v="363.90480000000025"/>
  </r>
  <r>
    <n v="6016"/>
    <x v="2994"/>
    <x v="2"/>
    <x v="322"/>
    <d v="2011-04-12T00:00:00"/>
    <x v="1"/>
    <x v="672"/>
    <s v="Andy Yotov"/>
    <x v="1"/>
    <s v="United States"/>
    <s v="Los Angeles"/>
    <x v="1"/>
    <n v="90049"/>
    <s v="West"/>
    <s v="FUR-FU-10000747"/>
    <x v="0"/>
    <x v="5"/>
    <x v="1742"/>
    <n v="91.96"/>
    <n v="2"/>
    <x v="0"/>
    <n v="15.633199999999988"/>
  </r>
  <r>
    <n v="6017"/>
    <x v="2994"/>
    <x v="2"/>
    <x v="322"/>
    <d v="2011-04-12T00:00:00"/>
    <x v="1"/>
    <x v="672"/>
    <s v="Andy Yotov"/>
    <x v="1"/>
    <s v="United States"/>
    <s v="Los Angeles"/>
    <x v="1"/>
    <n v="90049"/>
    <s v="West"/>
    <s v="FUR-FU-10001918"/>
    <x v="0"/>
    <x v="5"/>
    <x v="280"/>
    <n v="33.11"/>
    <n v="7"/>
    <x v="0"/>
    <n v="12.912900000000004"/>
  </r>
  <r>
    <n v="6018"/>
    <x v="2994"/>
    <x v="2"/>
    <x v="322"/>
    <d v="2011-04-12T00:00:00"/>
    <x v="1"/>
    <x v="672"/>
    <s v="Andy Yotov"/>
    <x v="1"/>
    <s v="United States"/>
    <s v="Los Angeles"/>
    <x v="1"/>
    <n v="90049"/>
    <s v="West"/>
    <s v="OFF-PA-10003309"/>
    <x v="1"/>
    <x v="10"/>
    <x v="1143"/>
    <n v="19.440000000000001"/>
    <n v="3"/>
    <x v="0"/>
    <n v="9.3312000000000008"/>
  </r>
  <r>
    <n v="6019"/>
    <x v="2994"/>
    <x v="2"/>
    <x v="322"/>
    <d v="2011-04-12T00:00:00"/>
    <x v="1"/>
    <x v="672"/>
    <s v="Andy Yotov"/>
    <x v="1"/>
    <s v="United States"/>
    <s v="Los Angeles"/>
    <x v="1"/>
    <n v="90049"/>
    <s v="West"/>
    <s v="OFF-PA-10001977"/>
    <x v="1"/>
    <x v="10"/>
    <x v="1464"/>
    <n v="55.48"/>
    <n v="1"/>
    <x v="0"/>
    <n v="26.630399999999998"/>
  </r>
  <r>
    <n v="6020"/>
    <x v="2995"/>
    <x v="2"/>
    <x v="1082"/>
    <d v="2011-10-10T00:00:00"/>
    <x v="0"/>
    <x v="631"/>
    <s v="Brian Derr"/>
    <x v="0"/>
    <s v="United States"/>
    <s v="Columbus"/>
    <x v="24"/>
    <n v="43229"/>
    <s v="East"/>
    <s v="OFF-AP-10002892"/>
    <x v="1"/>
    <x v="9"/>
    <x v="9"/>
    <n v="91.92"/>
    <n v="5"/>
    <x v="2"/>
    <n v="11.489999999999991"/>
  </r>
  <r>
    <n v="6021"/>
    <x v="2996"/>
    <x v="0"/>
    <x v="572"/>
    <d v="2013-08-14T00:00:00"/>
    <x v="3"/>
    <x v="643"/>
    <s v="Hunter Glantz"/>
    <x v="0"/>
    <s v="United States"/>
    <s v="Kenner"/>
    <x v="28"/>
    <n v="70065"/>
    <s v="South"/>
    <s v="OFF-AP-10002222"/>
    <x v="1"/>
    <x v="9"/>
    <x v="33"/>
    <n v="17.34"/>
    <n v="2"/>
    <x v="0"/>
    <n v="4.6818000000000008"/>
  </r>
  <r>
    <n v="6022"/>
    <x v="2996"/>
    <x v="0"/>
    <x v="572"/>
    <d v="2013-08-14T00:00:00"/>
    <x v="3"/>
    <x v="643"/>
    <s v="Hunter Glantz"/>
    <x v="0"/>
    <s v="United States"/>
    <s v="Kenner"/>
    <x v="28"/>
    <n v="70065"/>
    <s v="South"/>
    <s v="TEC-AC-10000158"/>
    <x v="2"/>
    <x v="11"/>
    <x v="353"/>
    <n v="71.98"/>
    <n v="2"/>
    <x v="0"/>
    <n v="15.1158"/>
  </r>
  <r>
    <n v="6023"/>
    <x v="2997"/>
    <x v="2"/>
    <x v="664"/>
    <d v="2011-11-21T00:00:00"/>
    <x v="1"/>
    <x v="90"/>
    <s v="Cassandra Brandow"/>
    <x v="0"/>
    <s v="United States"/>
    <s v="Cedar Hill"/>
    <x v="5"/>
    <n v="75104"/>
    <s v="Central"/>
    <s v="OFF-EN-10002600"/>
    <x v="1"/>
    <x v="12"/>
    <x v="111"/>
    <n v="7.080000000000001"/>
    <n v="3"/>
    <x v="2"/>
    <n v="2.4779999999999989"/>
  </r>
  <r>
    <n v="6024"/>
    <x v="2998"/>
    <x v="3"/>
    <x v="558"/>
    <d v="2014-04-28T00:00:00"/>
    <x v="2"/>
    <x v="322"/>
    <s v="Linda Southworth"/>
    <x v="1"/>
    <s v="United States"/>
    <s v="Providence"/>
    <x v="34"/>
    <n v="2908"/>
    <s v="East"/>
    <s v="TEC-AC-10004855"/>
    <x v="2"/>
    <x v="11"/>
    <x v="1047"/>
    <n v="69.98"/>
    <n v="2"/>
    <x v="0"/>
    <n v="4.8986000000000018"/>
  </r>
  <r>
    <n v="6025"/>
    <x v="2999"/>
    <x v="3"/>
    <x v="1043"/>
    <d v="2014-08-27T00:00:00"/>
    <x v="0"/>
    <x v="661"/>
    <s v="Darrin Martin"/>
    <x v="0"/>
    <s v="United States"/>
    <s v="Lancaster"/>
    <x v="24"/>
    <n v="43130"/>
    <s v="East"/>
    <s v="OFF-AP-10000938"/>
    <x v="1"/>
    <x v="9"/>
    <x v="1703"/>
    <n v="646.27200000000005"/>
    <n v="8"/>
    <x v="2"/>
    <n v="64.627199999999988"/>
  </r>
  <r>
    <n v="6026"/>
    <x v="2999"/>
    <x v="3"/>
    <x v="1043"/>
    <d v="2014-08-27T00:00:00"/>
    <x v="0"/>
    <x v="661"/>
    <s v="Darrin Martin"/>
    <x v="0"/>
    <s v="United States"/>
    <s v="Lancaster"/>
    <x v="24"/>
    <n v="43130"/>
    <s v="East"/>
    <s v="OFF-PA-10002195"/>
    <x v="1"/>
    <x v="10"/>
    <x v="1543"/>
    <n v="10.368000000000002"/>
    <n v="2"/>
    <x v="2"/>
    <n v="3.7584"/>
  </r>
  <r>
    <n v="6027"/>
    <x v="3000"/>
    <x v="3"/>
    <x v="660"/>
    <d v="2014-03-03T00:00:00"/>
    <x v="1"/>
    <x v="556"/>
    <s v="Ann Chong"/>
    <x v="1"/>
    <s v="United States"/>
    <s v="Seattle"/>
    <x v="4"/>
    <n v="98115"/>
    <s v="West"/>
    <s v="OFF-FA-10002701"/>
    <x v="1"/>
    <x v="13"/>
    <x v="1449"/>
    <n v="8.4"/>
    <n v="5"/>
    <x v="0"/>
    <n v="0.33599999999999963"/>
  </r>
  <r>
    <n v="6028"/>
    <x v="3000"/>
    <x v="3"/>
    <x v="660"/>
    <d v="2014-03-03T00:00:00"/>
    <x v="1"/>
    <x v="556"/>
    <s v="Ann Chong"/>
    <x v="1"/>
    <s v="United States"/>
    <s v="Seattle"/>
    <x v="4"/>
    <n v="98115"/>
    <s v="West"/>
    <s v="TEC-PH-10003589"/>
    <x v="2"/>
    <x v="7"/>
    <x v="818"/>
    <n v="71.959999999999994"/>
    <n v="5"/>
    <x v="2"/>
    <n v="25.185999999999996"/>
  </r>
  <r>
    <n v="6029"/>
    <x v="3001"/>
    <x v="0"/>
    <x v="258"/>
    <d v="2013-11-22T00:00:00"/>
    <x v="2"/>
    <x v="299"/>
    <s v="Liz Thompson"/>
    <x v="0"/>
    <s v="United States"/>
    <s v="Jacksonville"/>
    <x v="3"/>
    <n v="28540"/>
    <s v="South"/>
    <s v="OFF-AR-10003752"/>
    <x v="1"/>
    <x v="6"/>
    <x v="677"/>
    <n v="18.48"/>
    <n v="2"/>
    <x v="2"/>
    <n v="6.0059999999999993"/>
  </r>
  <r>
    <n v="6030"/>
    <x v="3002"/>
    <x v="0"/>
    <x v="696"/>
    <d v="2013-11-16T00:00:00"/>
    <x v="2"/>
    <x v="621"/>
    <s v="Tim Brockman"/>
    <x v="0"/>
    <s v="United States"/>
    <s v="Los Angeles"/>
    <x v="1"/>
    <n v="90049"/>
    <s v="West"/>
    <s v="OFF-AR-10003829"/>
    <x v="1"/>
    <x v="6"/>
    <x v="934"/>
    <n v="9.84"/>
    <n v="3"/>
    <x v="0"/>
    <n v="2.8535999999999988"/>
  </r>
  <r>
    <n v="6031"/>
    <x v="3003"/>
    <x v="3"/>
    <x v="91"/>
    <d v="2014-07-07T00:00:00"/>
    <x v="3"/>
    <x v="738"/>
    <s v="Angele Hood"/>
    <x v="0"/>
    <s v="United States"/>
    <s v="Miami"/>
    <x v="2"/>
    <n v="33142"/>
    <s v="South"/>
    <s v="FUR-CH-10000155"/>
    <x v="0"/>
    <x v="1"/>
    <x v="1157"/>
    <n v="239.24"/>
    <n v="1"/>
    <x v="2"/>
    <n v="23.924000000000007"/>
  </r>
  <r>
    <n v="6032"/>
    <x v="3004"/>
    <x v="0"/>
    <x v="591"/>
    <d v="2014-01-02T00:00:00"/>
    <x v="1"/>
    <x v="164"/>
    <s v="Saphhira Shifley"/>
    <x v="1"/>
    <s v="United States"/>
    <s v="Nashua"/>
    <x v="38"/>
    <n v="3060"/>
    <s v="East"/>
    <s v="FUR-FU-10003142"/>
    <x v="0"/>
    <x v="5"/>
    <x v="1201"/>
    <n v="21.12"/>
    <n v="4"/>
    <x v="0"/>
    <n v="6.5471999999999984"/>
  </r>
  <r>
    <n v="6033"/>
    <x v="3005"/>
    <x v="3"/>
    <x v="756"/>
    <d v="2014-04-26T00:00:00"/>
    <x v="2"/>
    <x v="143"/>
    <s v="Tamara Dahlen"/>
    <x v="0"/>
    <s v="United States"/>
    <s v="New York City"/>
    <x v="15"/>
    <n v="10011"/>
    <s v="East"/>
    <s v="OFF-SU-10001218"/>
    <x v="1"/>
    <x v="14"/>
    <x v="133"/>
    <n v="54.900000000000006"/>
    <n v="5"/>
    <x v="0"/>
    <n v="15.372000000000003"/>
  </r>
  <r>
    <n v="6034"/>
    <x v="3006"/>
    <x v="1"/>
    <x v="639"/>
    <d v="2012-12-18T00:00:00"/>
    <x v="1"/>
    <x v="452"/>
    <s v="Paul Prost"/>
    <x v="2"/>
    <s v="United States"/>
    <s v="Los Angeles"/>
    <x v="1"/>
    <n v="90036"/>
    <s v="West"/>
    <s v="FUR-FU-10002963"/>
    <x v="0"/>
    <x v="5"/>
    <x v="1502"/>
    <n v="15.24"/>
    <n v="3"/>
    <x v="0"/>
    <n v="5.1815999999999995"/>
  </r>
  <r>
    <n v="6035"/>
    <x v="3007"/>
    <x v="1"/>
    <x v="1083"/>
    <d v="2012-04-25T00:00:00"/>
    <x v="1"/>
    <x v="310"/>
    <s v="Patrick Gardner"/>
    <x v="0"/>
    <s v="United States"/>
    <s v="Carrollton"/>
    <x v="5"/>
    <n v="75007"/>
    <s v="Central"/>
    <s v="OFF-AP-10002578"/>
    <x v="1"/>
    <x v="9"/>
    <x v="409"/>
    <n v="19.567999999999998"/>
    <n v="2"/>
    <x v="3"/>
    <n v="-52.833600000000004"/>
  </r>
  <r>
    <n v="6036"/>
    <x v="3007"/>
    <x v="1"/>
    <x v="1083"/>
    <d v="2012-04-25T00:00:00"/>
    <x v="1"/>
    <x v="310"/>
    <s v="Patrick Gardner"/>
    <x v="0"/>
    <s v="United States"/>
    <s v="Carrollton"/>
    <x v="5"/>
    <n v="75007"/>
    <s v="Central"/>
    <s v="OFF-BI-10003925"/>
    <x v="1"/>
    <x v="8"/>
    <x v="751"/>
    <n v="310.39199999999994"/>
    <n v="4"/>
    <x v="3"/>
    <n v="-512.14680000000021"/>
  </r>
  <r>
    <n v="6037"/>
    <x v="3008"/>
    <x v="0"/>
    <x v="913"/>
    <d v="2013-09-09T00:00:00"/>
    <x v="1"/>
    <x v="731"/>
    <s v="Anna Andreadi"/>
    <x v="0"/>
    <s v="United States"/>
    <s v="Georgetown"/>
    <x v="0"/>
    <n v="40324"/>
    <s v="South"/>
    <s v="FUR-FU-10003347"/>
    <x v="0"/>
    <x v="5"/>
    <x v="374"/>
    <n v="42.599999999999994"/>
    <n v="3"/>
    <x v="0"/>
    <n v="16.614000000000001"/>
  </r>
  <r>
    <n v="6038"/>
    <x v="3008"/>
    <x v="0"/>
    <x v="913"/>
    <d v="2013-09-09T00:00:00"/>
    <x v="1"/>
    <x v="731"/>
    <s v="Anna Andreadi"/>
    <x v="0"/>
    <s v="United States"/>
    <s v="Georgetown"/>
    <x v="0"/>
    <n v="40324"/>
    <s v="South"/>
    <s v="OFF-BI-10000315"/>
    <x v="1"/>
    <x v="8"/>
    <x v="407"/>
    <n v="113.94"/>
    <n v="6"/>
    <x v="0"/>
    <n v="54.691199999999995"/>
  </r>
  <r>
    <n v="6039"/>
    <x v="3008"/>
    <x v="0"/>
    <x v="913"/>
    <d v="2013-09-09T00:00:00"/>
    <x v="1"/>
    <x v="731"/>
    <s v="Anna Andreadi"/>
    <x v="0"/>
    <s v="United States"/>
    <s v="Georgetown"/>
    <x v="0"/>
    <n v="40324"/>
    <s v="South"/>
    <s v="OFF-ST-10002583"/>
    <x v="1"/>
    <x v="4"/>
    <x v="566"/>
    <n v="129.91999999999999"/>
    <n v="4"/>
    <x v="0"/>
    <n v="5.1967999999999961"/>
  </r>
  <r>
    <n v="6040"/>
    <x v="3008"/>
    <x v="0"/>
    <x v="913"/>
    <d v="2013-09-09T00:00:00"/>
    <x v="1"/>
    <x v="731"/>
    <s v="Anna Andreadi"/>
    <x v="0"/>
    <s v="United States"/>
    <s v="Georgetown"/>
    <x v="0"/>
    <n v="40324"/>
    <s v="South"/>
    <s v="OFF-AR-10003469"/>
    <x v="1"/>
    <x v="6"/>
    <x v="1249"/>
    <n v="5.28"/>
    <n v="3"/>
    <x v="0"/>
    <n v="2.5343999999999998"/>
  </r>
  <r>
    <n v="6041"/>
    <x v="3009"/>
    <x v="3"/>
    <x v="241"/>
    <d v="2014-09-30T00:00:00"/>
    <x v="1"/>
    <x v="135"/>
    <s v="Frank Atkinson"/>
    <x v="1"/>
    <s v="United States"/>
    <s v="Los Angeles"/>
    <x v="1"/>
    <n v="90008"/>
    <s v="West"/>
    <s v="TEC-PH-10001817"/>
    <x v="2"/>
    <x v="7"/>
    <x v="1097"/>
    <n v="859.2"/>
    <n v="3"/>
    <x v="2"/>
    <n v="75.180000000000064"/>
  </r>
  <r>
    <n v="6042"/>
    <x v="3009"/>
    <x v="3"/>
    <x v="241"/>
    <d v="2014-09-30T00:00:00"/>
    <x v="1"/>
    <x v="135"/>
    <s v="Frank Atkinson"/>
    <x v="1"/>
    <s v="United States"/>
    <s v="Los Angeles"/>
    <x v="1"/>
    <n v="90008"/>
    <s v="West"/>
    <s v="TEC-MA-10001031"/>
    <x v="2"/>
    <x v="15"/>
    <x v="1751"/>
    <n v="506.28"/>
    <n v="3"/>
    <x v="2"/>
    <n v="177.19799999999998"/>
  </r>
  <r>
    <n v="6043"/>
    <x v="3010"/>
    <x v="0"/>
    <x v="1084"/>
    <d v="2013-02-08T00:00:00"/>
    <x v="1"/>
    <x v="14"/>
    <s v="Tracy Blumstein"/>
    <x v="0"/>
    <s v="United States"/>
    <s v="Sierra Vista"/>
    <x v="16"/>
    <n v="85635"/>
    <s v="West"/>
    <s v="FUR-FU-10002088"/>
    <x v="0"/>
    <x v="5"/>
    <x v="1084"/>
    <n v="14.368000000000002"/>
    <n v="2"/>
    <x v="2"/>
    <n v="3.9512"/>
  </r>
  <r>
    <n v="6044"/>
    <x v="3011"/>
    <x v="3"/>
    <x v="240"/>
    <d v="2014-05-25T00:00:00"/>
    <x v="0"/>
    <x v="340"/>
    <s v="Adam Hart"/>
    <x v="1"/>
    <s v="United States"/>
    <s v="Knoxville"/>
    <x v="18"/>
    <n v="37918"/>
    <s v="South"/>
    <s v="FUR-CH-10001482"/>
    <x v="0"/>
    <x v="1"/>
    <x v="536"/>
    <n v="314.35199999999998"/>
    <n v="3"/>
    <x v="2"/>
    <n v="-35.36460000000001"/>
  </r>
  <r>
    <n v="6045"/>
    <x v="3011"/>
    <x v="3"/>
    <x v="240"/>
    <d v="2014-05-25T00:00:00"/>
    <x v="0"/>
    <x v="340"/>
    <s v="Adam Hart"/>
    <x v="1"/>
    <s v="United States"/>
    <s v="Knoxville"/>
    <x v="18"/>
    <n v="37918"/>
    <s v="South"/>
    <s v="OFF-PA-10001526"/>
    <x v="1"/>
    <x v="10"/>
    <x v="1030"/>
    <n v="27.888000000000002"/>
    <n v="7"/>
    <x v="2"/>
    <n v="10.109400000000001"/>
  </r>
  <r>
    <n v="6046"/>
    <x v="3012"/>
    <x v="1"/>
    <x v="37"/>
    <d v="2012-09-08T00:00:00"/>
    <x v="1"/>
    <x v="434"/>
    <s v="Cathy Prescott"/>
    <x v="1"/>
    <s v="United States"/>
    <s v="Tucson"/>
    <x v="16"/>
    <n v="85705"/>
    <s v="West"/>
    <s v="FUR-FU-10002937"/>
    <x v="0"/>
    <x v="5"/>
    <x v="1051"/>
    <n v="238.15200000000004"/>
    <n v="3"/>
    <x v="2"/>
    <n v="89.306999999999988"/>
  </r>
  <r>
    <n v="6047"/>
    <x v="3013"/>
    <x v="0"/>
    <x v="632"/>
    <d v="2013-06-17T00:00:00"/>
    <x v="1"/>
    <x v="682"/>
    <s v="Benjamin Farhat"/>
    <x v="2"/>
    <s v="United States"/>
    <s v="Minneapolis"/>
    <x v="11"/>
    <n v="55407"/>
    <s v="Central"/>
    <s v="FUR-TA-10001771"/>
    <x v="0"/>
    <x v="3"/>
    <x v="1724"/>
    <n v="692.93999999999994"/>
    <n v="3"/>
    <x v="0"/>
    <n v="173.23500000000001"/>
  </r>
  <r>
    <n v="6048"/>
    <x v="3014"/>
    <x v="1"/>
    <x v="209"/>
    <d v="2012-11-11T00:00:00"/>
    <x v="1"/>
    <x v="291"/>
    <s v="Christine Phan"/>
    <x v="1"/>
    <s v="United States"/>
    <s v="Miami"/>
    <x v="2"/>
    <n v="33142"/>
    <s v="South"/>
    <s v="OFF-BI-10003305"/>
    <x v="1"/>
    <x v="8"/>
    <x v="565"/>
    <n v="16.146000000000004"/>
    <n v="9"/>
    <x v="6"/>
    <n v="-12.916800000000002"/>
  </r>
  <r>
    <n v="6049"/>
    <x v="3014"/>
    <x v="1"/>
    <x v="209"/>
    <d v="2012-11-11T00:00:00"/>
    <x v="1"/>
    <x v="291"/>
    <s v="Christine Phan"/>
    <x v="1"/>
    <s v="United States"/>
    <s v="Miami"/>
    <x v="2"/>
    <n v="33142"/>
    <s v="South"/>
    <s v="OFF-BI-10001359"/>
    <x v="1"/>
    <x v="8"/>
    <x v="1153"/>
    <n v="1345.4850000000001"/>
    <n v="5"/>
    <x v="6"/>
    <n v="-1031.5385000000001"/>
  </r>
  <r>
    <n v="6050"/>
    <x v="3015"/>
    <x v="0"/>
    <x v="1085"/>
    <d v="2013-06-19T00:00:00"/>
    <x v="2"/>
    <x v="201"/>
    <s v="Lynn Smith"/>
    <x v="0"/>
    <s v="United States"/>
    <s v="Houston"/>
    <x v="5"/>
    <n v="77036"/>
    <s v="Central"/>
    <s v="OFF-PA-10000483"/>
    <x v="1"/>
    <x v="10"/>
    <x v="1672"/>
    <n v="173.48800000000003"/>
    <n v="7"/>
    <x v="2"/>
    <n v="54.214999999999982"/>
  </r>
  <r>
    <n v="6051"/>
    <x v="3016"/>
    <x v="1"/>
    <x v="334"/>
    <d v="2012-04-30T00:00:00"/>
    <x v="1"/>
    <x v="772"/>
    <s v="Trudy Schmidt"/>
    <x v="0"/>
    <s v="United States"/>
    <s v="Milwaukee"/>
    <x v="6"/>
    <n v="53209"/>
    <s v="Central"/>
    <s v="OFF-AR-10000658"/>
    <x v="1"/>
    <x v="6"/>
    <x v="328"/>
    <n v="57.75"/>
    <n v="5"/>
    <x v="0"/>
    <n v="16.170000000000002"/>
  </r>
  <r>
    <n v="6052"/>
    <x v="3016"/>
    <x v="1"/>
    <x v="334"/>
    <d v="2012-04-30T00:00:00"/>
    <x v="1"/>
    <x v="772"/>
    <s v="Trudy Schmidt"/>
    <x v="0"/>
    <s v="United States"/>
    <s v="Milwaukee"/>
    <x v="6"/>
    <n v="53209"/>
    <s v="Central"/>
    <s v="OFF-AP-10001205"/>
    <x v="1"/>
    <x v="9"/>
    <x v="1285"/>
    <n v="272.39999999999998"/>
    <n v="5"/>
    <x v="0"/>
    <n v="76.27200000000002"/>
  </r>
  <r>
    <n v="6053"/>
    <x v="3017"/>
    <x v="0"/>
    <x v="713"/>
    <d v="2013-09-27T00:00:00"/>
    <x v="0"/>
    <x v="185"/>
    <s v="Joni Sundaresam"/>
    <x v="2"/>
    <s v="United States"/>
    <s v="Lancaster"/>
    <x v="24"/>
    <n v="43130"/>
    <s v="East"/>
    <s v="OFF-PA-10002586"/>
    <x v="1"/>
    <x v="10"/>
    <x v="1007"/>
    <n v="11.952000000000002"/>
    <n v="3"/>
    <x v="2"/>
    <n v="4.0338000000000003"/>
  </r>
  <r>
    <n v="6054"/>
    <x v="3017"/>
    <x v="0"/>
    <x v="713"/>
    <d v="2013-09-27T00:00:00"/>
    <x v="0"/>
    <x v="185"/>
    <s v="Joni Sundaresam"/>
    <x v="2"/>
    <s v="United States"/>
    <s v="Lancaster"/>
    <x v="24"/>
    <n v="43130"/>
    <s v="East"/>
    <s v="FUR-FU-10004963"/>
    <x v="0"/>
    <x v="5"/>
    <x v="1434"/>
    <n v="28"/>
    <n v="4"/>
    <x v="2"/>
    <n v="7.7000000000000028"/>
  </r>
  <r>
    <n v="6055"/>
    <x v="3017"/>
    <x v="0"/>
    <x v="713"/>
    <d v="2013-09-27T00:00:00"/>
    <x v="0"/>
    <x v="185"/>
    <s v="Joni Sundaresam"/>
    <x v="2"/>
    <s v="United States"/>
    <s v="Lancaster"/>
    <x v="24"/>
    <n v="43130"/>
    <s v="East"/>
    <s v="OFF-BI-10002071"/>
    <x v="1"/>
    <x v="8"/>
    <x v="692"/>
    <n v="12.201000000000001"/>
    <n v="7"/>
    <x v="6"/>
    <n v="-9.7607999999999961"/>
  </r>
  <r>
    <n v="6056"/>
    <x v="3018"/>
    <x v="0"/>
    <x v="298"/>
    <d v="2013-08-21T00:00:00"/>
    <x v="2"/>
    <x v="173"/>
    <s v="Natalie Fritzler"/>
    <x v="0"/>
    <s v="United States"/>
    <s v="Edinburg"/>
    <x v="5"/>
    <n v="78539"/>
    <s v="Central"/>
    <s v="OFF-BI-10001617"/>
    <x v="1"/>
    <x v="8"/>
    <x v="1315"/>
    <n v="2.0679999999999996"/>
    <n v="1"/>
    <x v="3"/>
    <n v="-3.4122000000000003"/>
  </r>
  <r>
    <n v="6057"/>
    <x v="3018"/>
    <x v="0"/>
    <x v="298"/>
    <d v="2013-08-21T00:00:00"/>
    <x v="2"/>
    <x v="173"/>
    <s v="Natalie Fritzler"/>
    <x v="0"/>
    <s v="United States"/>
    <s v="Edinburg"/>
    <x v="5"/>
    <n v="78539"/>
    <s v="Central"/>
    <s v="OFF-PA-10004665"/>
    <x v="1"/>
    <x v="10"/>
    <x v="1380"/>
    <n v="83.84"/>
    <n v="8"/>
    <x v="2"/>
    <n v="30.391999999999996"/>
  </r>
  <r>
    <n v="6058"/>
    <x v="3019"/>
    <x v="2"/>
    <x v="1086"/>
    <d v="2011-03-08T00:00:00"/>
    <x v="1"/>
    <x v="607"/>
    <s v="Kristina Nunn"/>
    <x v="2"/>
    <s v="United States"/>
    <s v="New York City"/>
    <x v="15"/>
    <n v="10009"/>
    <s v="East"/>
    <s v="OFF-EN-10001990"/>
    <x v="1"/>
    <x v="12"/>
    <x v="33"/>
    <n v="11.36"/>
    <n v="2"/>
    <x v="0"/>
    <n v="5.3391999999999991"/>
  </r>
  <r>
    <n v="6059"/>
    <x v="3019"/>
    <x v="2"/>
    <x v="1086"/>
    <d v="2011-03-08T00:00:00"/>
    <x v="1"/>
    <x v="607"/>
    <s v="Kristina Nunn"/>
    <x v="2"/>
    <s v="United States"/>
    <s v="New York City"/>
    <x v="15"/>
    <n v="10009"/>
    <s v="East"/>
    <s v="OFF-PA-10000587"/>
    <x v="1"/>
    <x v="10"/>
    <x v="57"/>
    <n v="36.4"/>
    <n v="5"/>
    <x v="0"/>
    <n v="17.472000000000001"/>
  </r>
  <r>
    <n v="6060"/>
    <x v="3020"/>
    <x v="2"/>
    <x v="125"/>
    <d v="2012-01-03T00:00:00"/>
    <x v="1"/>
    <x v="315"/>
    <s v="Guy Armstrong"/>
    <x v="0"/>
    <s v="United States"/>
    <s v="Philadelphia"/>
    <x v="9"/>
    <n v="19120"/>
    <s v="East"/>
    <s v="TEC-AC-10004859"/>
    <x v="2"/>
    <x v="11"/>
    <x v="1545"/>
    <n v="27.968000000000004"/>
    <n v="2"/>
    <x v="2"/>
    <n v="6.9920000000000009"/>
  </r>
  <r>
    <n v="6061"/>
    <x v="3021"/>
    <x v="1"/>
    <x v="889"/>
    <d v="2012-04-16T00:00:00"/>
    <x v="1"/>
    <x v="258"/>
    <s v="Eugene Hildebrand"/>
    <x v="2"/>
    <s v="United States"/>
    <s v="Rochester"/>
    <x v="15"/>
    <n v="14609"/>
    <s v="East"/>
    <s v="OFF-ST-10001476"/>
    <x v="1"/>
    <x v="4"/>
    <x v="827"/>
    <n v="142.04"/>
    <n v="4"/>
    <x v="0"/>
    <n v="38.350800000000007"/>
  </r>
  <r>
    <n v="6062"/>
    <x v="3021"/>
    <x v="1"/>
    <x v="889"/>
    <d v="2012-04-16T00:00:00"/>
    <x v="1"/>
    <x v="258"/>
    <s v="Eugene Hildebrand"/>
    <x v="2"/>
    <s v="United States"/>
    <s v="Rochester"/>
    <x v="15"/>
    <n v="14609"/>
    <s v="East"/>
    <s v="OFF-AR-10002804"/>
    <x v="1"/>
    <x v="6"/>
    <x v="279"/>
    <n v="14.669999999999998"/>
    <n v="3"/>
    <x v="0"/>
    <n v="6.0147000000000004"/>
  </r>
  <r>
    <n v="6063"/>
    <x v="3022"/>
    <x v="1"/>
    <x v="707"/>
    <d v="2012-12-30T00:00:00"/>
    <x v="0"/>
    <x v="267"/>
    <s v="Ralph Arnett"/>
    <x v="0"/>
    <s v="United States"/>
    <s v="San Diego"/>
    <x v="1"/>
    <n v="92037"/>
    <s v="West"/>
    <s v="TEC-CO-10004202"/>
    <x v="2"/>
    <x v="16"/>
    <x v="836"/>
    <n v="1199.96"/>
    <n v="5"/>
    <x v="2"/>
    <n v="224.99249999999995"/>
  </r>
  <r>
    <n v="6064"/>
    <x v="3022"/>
    <x v="1"/>
    <x v="707"/>
    <d v="2012-12-30T00:00:00"/>
    <x v="0"/>
    <x v="267"/>
    <s v="Ralph Arnett"/>
    <x v="0"/>
    <s v="United States"/>
    <s v="San Diego"/>
    <x v="1"/>
    <n v="92037"/>
    <s v="West"/>
    <s v="OFF-PA-10001307"/>
    <x v="1"/>
    <x v="10"/>
    <x v="784"/>
    <n v="12.600000000000001"/>
    <n v="3"/>
    <x v="0"/>
    <n v="6.1739999999999995"/>
  </r>
  <r>
    <n v="6065"/>
    <x v="3022"/>
    <x v="1"/>
    <x v="707"/>
    <d v="2012-12-30T00:00:00"/>
    <x v="0"/>
    <x v="267"/>
    <s v="Ralph Arnett"/>
    <x v="0"/>
    <s v="United States"/>
    <s v="San Diego"/>
    <x v="1"/>
    <n v="92037"/>
    <s v="West"/>
    <s v="OFF-PA-10001667"/>
    <x v="1"/>
    <x v="10"/>
    <x v="453"/>
    <n v="17.940000000000001"/>
    <n v="3"/>
    <x v="0"/>
    <n v="8.0730000000000004"/>
  </r>
  <r>
    <n v="6066"/>
    <x v="3023"/>
    <x v="1"/>
    <x v="57"/>
    <d v="2012-04-07T00:00:00"/>
    <x v="2"/>
    <x v="74"/>
    <s v="Ted Trevino"/>
    <x v="0"/>
    <s v="United States"/>
    <s v="Philadelphia"/>
    <x v="9"/>
    <n v="19120"/>
    <s v="East"/>
    <s v="OFF-LA-10001569"/>
    <x v="1"/>
    <x v="2"/>
    <x v="633"/>
    <n v="23.904000000000003"/>
    <n v="6"/>
    <x v="2"/>
    <n v="7.7687999999999988"/>
  </r>
  <r>
    <n v="6067"/>
    <x v="3024"/>
    <x v="1"/>
    <x v="184"/>
    <d v="2012-01-23T00:00:00"/>
    <x v="1"/>
    <x v="733"/>
    <s v="Amy Hunt"/>
    <x v="0"/>
    <s v="United States"/>
    <s v="Bartlett"/>
    <x v="18"/>
    <n v="38134"/>
    <s v="South"/>
    <s v="OFF-SU-10000898"/>
    <x v="1"/>
    <x v="14"/>
    <x v="1181"/>
    <n v="88.960000000000008"/>
    <n v="8"/>
    <x v="2"/>
    <n v="10.007999999999988"/>
  </r>
  <r>
    <n v="6068"/>
    <x v="3025"/>
    <x v="3"/>
    <x v="968"/>
    <d v="2014-05-25T00:00:00"/>
    <x v="1"/>
    <x v="254"/>
    <s v="Chuck Clark"/>
    <x v="2"/>
    <s v="United States"/>
    <s v="Lakewood"/>
    <x v="1"/>
    <n v="90712"/>
    <s v="West"/>
    <s v="FUR-CH-10000225"/>
    <x v="0"/>
    <x v="1"/>
    <x v="401"/>
    <n v="518.27200000000005"/>
    <n v="8"/>
    <x v="2"/>
    <n v="-97.176000000000073"/>
  </r>
  <r>
    <n v="6069"/>
    <x v="3025"/>
    <x v="3"/>
    <x v="968"/>
    <d v="2014-05-25T00:00:00"/>
    <x v="1"/>
    <x v="254"/>
    <s v="Chuck Clark"/>
    <x v="2"/>
    <s v="United States"/>
    <s v="Lakewood"/>
    <x v="1"/>
    <n v="90712"/>
    <s v="West"/>
    <s v="FUR-FU-10002191"/>
    <x v="0"/>
    <x v="5"/>
    <x v="762"/>
    <n v="6.98"/>
    <n v="1"/>
    <x v="0"/>
    <n v="3.3504"/>
  </r>
  <r>
    <n v="6070"/>
    <x v="3025"/>
    <x v="3"/>
    <x v="968"/>
    <d v="2014-05-25T00:00:00"/>
    <x v="1"/>
    <x v="254"/>
    <s v="Chuck Clark"/>
    <x v="2"/>
    <s v="United States"/>
    <s v="Lakewood"/>
    <x v="1"/>
    <n v="90712"/>
    <s v="West"/>
    <s v="TEC-MA-10003176"/>
    <x v="2"/>
    <x v="15"/>
    <x v="1752"/>
    <n v="343.20000000000005"/>
    <n v="1"/>
    <x v="2"/>
    <n v="38.609999999999957"/>
  </r>
  <r>
    <n v="6071"/>
    <x v="3026"/>
    <x v="3"/>
    <x v="802"/>
    <d v="2014-08-21T00:00:00"/>
    <x v="1"/>
    <x v="470"/>
    <s v="Keith Dawkins"/>
    <x v="1"/>
    <s v="United States"/>
    <s v="Philadelphia"/>
    <x v="9"/>
    <n v="19120"/>
    <s v="East"/>
    <s v="OFF-LA-10004093"/>
    <x v="1"/>
    <x v="2"/>
    <x v="670"/>
    <n v="17.544"/>
    <n v="3"/>
    <x v="2"/>
    <n v="5.9210999999999983"/>
  </r>
  <r>
    <n v="6072"/>
    <x v="3027"/>
    <x v="1"/>
    <x v="620"/>
    <d v="2013-01-04T00:00:00"/>
    <x v="1"/>
    <x v="767"/>
    <s v="Barry Gonzalez"/>
    <x v="0"/>
    <s v="United States"/>
    <s v="Austin"/>
    <x v="5"/>
    <n v="78745"/>
    <s v="Central"/>
    <s v="OFF-ST-10000025"/>
    <x v="1"/>
    <x v="4"/>
    <x v="615"/>
    <n v="152.68800000000002"/>
    <n v="2"/>
    <x v="2"/>
    <n v="-26.720400000000019"/>
  </r>
  <r>
    <n v="6073"/>
    <x v="3027"/>
    <x v="1"/>
    <x v="620"/>
    <d v="2013-01-04T00:00:00"/>
    <x v="1"/>
    <x v="767"/>
    <s v="Barry Gonzalez"/>
    <x v="0"/>
    <s v="United States"/>
    <s v="Austin"/>
    <x v="5"/>
    <n v="78745"/>
    <s v="Central"/>
    <s v="OFF-FA-10001561"/>
    <x v="1"/>
    <x v="13"/>
    <x v="831"/>
    <n v="3.4880000000000004"/>
    <n v="2"/>
    <x v="2"/>
    <n v="0.56679999999999997"/>
  </r>
  <r>
    <n v="6074"/>
    <x v="3027"/>
    <x v="1"/>
    <x v="620"/>
    <d v="2013-01-04T00:00:00"/>
    <x v="1"/>
    <x v="767"/>
    <s v="Barry Gonzalez"/>
    <x v="0"/>
    <s v="United States"/>
    <s v="Austin"/>
    <x v="5"/>
    <n v="78745"/>
    <s v="Central"/>
    <s v="OFF-SU-10001225"/>
    <x v="1"/>
    <x v="14"/>
    <x v="33"/>
    <n v="5.8880000000000008"/>
    <n v="2"/>
    <x v="2"/>
    <n v="-1.3248000000000004"/>
  </r>
  <r>
    <n v="6075"/>
    <x v="3028"/>
    <x v="3"/>
    <x v="53"/>
    <d v="2014-12-30T00:00:00"/>
    <x v="1"/>
    <x v="92"/>
    <s v="Fred Hopkins"/>
    <x v="1"/>
    <s v="United States"/>
    <s v="Los Angeles"/>
    <x v="1"/>
    <n v="90008"/>
    <s v="West"/>
    <s v="OFF-BI-10001718"/>
    <x v="1"/>
    <x v="8"/>
    <x v="1216"/>
    <n v="153.55199999999999"/>
    <n v="3"/>
    <x v="2"/>
    <n v="51.823799999999999"/>
  </r>
  <r>
    <n v="6076"/>
    <x v="3028"/>
    <x v="3"/>
    <x v="53"/>
    <d v="2014-12-30T00:00:00"/>
    <x v="1"/>
    <x v="92"/>
    <s v="Fred Hopkins"/>
    <x v="1"/>
    <s v="United States"/>
    <s v="Los Angeles"/>
    <x v="1"/>
    <n v="90008"/>
    <s v="West"/>
    <s v="OFF-ST-10002756"/>
    <x v="1"/>
    <x v="4"/>
    <x v="270"/>
    <n v="270.62"/>
    <n v="2"/>
    <x v="0"/>
    <n v="2.7062000000000239"/>
  </r>
  <r>
    <n v="6077"/>
    <x v="3029"/>
    <x v="0"/>
    <x v="142"/>
    <d v="2013-09-08T00:00:00"/>
    <x v="1"/>
    <x v="310"/>
    <s v="Patrick Gardner"/>
    <x v="0"/>
    <s v="United States"/>
    <s v="New York City"/>
    <x v="15"/>
    <n v="10011"/>
    <s v="East"/>
    <s v="TEC-AC-10001432"/>
    <x v="2"/>
    <x v="11"/>
    <x v="471"/>
    <n v="468.90000000000003"/>
    <n v="6"/>
    <x v="0"/>
    <n v="206.31600000000006"/>
  </r>
  <r>
    <n v="6078"/>
    <x v="3029"/>
    <x v="0"/>
    <x v="142"/>
    <d v="2013-09-08T00:00:00"/>
    <x v="1"/>
    <x v="310"/>
    <s v="Patrick Gardner"/>
    <x v="0"/>
    <s v="United States"/>
    <s v="New York City"/>
    <x v="15"/>
    <n v="10011"/>
    <s v="East"/>
    <s v="TEC-AC-10003399"/>
    <x v="2"/>
    <x v="11"/>
    <x v="1497"/>
    <n v="72.48"/>
    <n v="2"/>
    <x v="0"/>
    <n v="30.441600000000001"/>
  </r>
  <r>
    <n v="6079"/>
    <x v="3029"/>
    <x v="0"/>
    <x v="142"/>
    <d v="2013-09-08T00:00:00"/>
    <x v="1"/>
    <x v="310"/>
    <s v="Patrick Gardner"/>
    <x v="0"/>
    <s v="United States"/>
    <s v="New York City"/>
    <x v="15"/>
    <n v="10011"/>
    <s v="East"/>
    <s v="OFF-SU-10001574"/>
    <x v="1"/>
    <x v="14"/>
    <x v="498"/>
    <n v="10.95"/>
    <n v="3"/>
    <x v="0"/>
    <n v="3.2849999999999993"/>
  </r>
  <r>
    <n v="6080"/>
    <x v="3029"/>
    <x v="0"/>
    <x v="142"/>
    <d v="2013-09-08T00:00:00"/>
    <x v="1"/>
    <x v="310"/>
    <s v="Patrick Gardner"/>
    <x v="0"/>
    <s v="United States"/>
    <s v="New York City"/>
    <x v="15"/>
    <n v="10011"/>
    <s v="East"/>
    <s v="FUR-FU-10004864"/>
    <x v="0"/>
    <x v="5"/>
    <x v="436"/>
    <n v="191.82"/>
    <n v="3"/>
    <x v="0"/>
    <n v="61.382399999999997"/>
  </r>
  <r>
    <n v="6081"/>
    <x v="3030"/>
    <x v="3"/>
    <x v="485"/>
    <d v="2014-08-09T00:00:00"/>
    <x v="2"/>
    <x v="125"/>
    <s v="Nick Zandusky"/>
    <x v="2"/>
    <s v="United States"/>
    <s v="Houston"/>
    <x v="5"/>
    <n v="77070"/>
    <s v="Central"/>
    <s v="OFF-ST-10001172"/>
    <x v="1"/>
    <x v="4"/>
    <x v="1197"/>
    <n v="151.05600000000001"/>
    <n v="9"/>
    <x v="2"/>
    <n v="7.5527999999999977"/>
  </r>
  <r>
    <n v="6082"/>
    <x v="3031"/>
    <x v="2"/>
    <x v="1087"/>
    <d v="2011-02-19T00:00:00"/>
    <x v="3"/>
    <x v="180"/>
    <s v="Troy Blackwell"/>
    <x v="0"/>
    <s v="United States"/>
    <s v="Lubbock"/>
    <x v="5"/>
    <n v="79424"/>
    <s v="Central"/>
    <s v="FUR-FU-10002396"/>
    <x v="0"/>
    <x v="5"/>
    <x v="1581"/>
    <n v="25.16"/>
    <n v="5"/>
    <x v="7"/>
    <n v="-11.321999999999999"/>
  </r>
  <r>
    <n v="6083"/>
    <x v="3032"/>
    <x v="0"/>
    <x v="441"/>
    <d v="2013-11-28T00:00:00"/>
    <x v="1"/>
    <x v="188"/>
    <s v="Jeremy Ellison"/>
    <x v="0"/>
    <s v="United States"/>
    <s v="Houston"/>
    <x v="5"/>
    <n v="77095"/>
    <s v="Central"/>
    <s v="OFF-BI-10004040"/>
    <x v="1"/>
    <x v="8"/>
    <x v="1478"/>
    <n v="6.2159999999999993"/>
    <n v="6"/>
    <x v="3"/>
    <n v="-9.634800000000002"/>
  </r>
  <r>
    <n v="6084"/>
    <x v="3032"/>
    <x v="0"/>
    <x v="441"/>
    <d v="2013-11-28T00:00:00"/>
    <x v="1"/>
    <x v="188"/>
    <s v="Jeremy Ellison"/>
    <x v="0"/>
    <s v="United States"/>
    <s v="Houston"/>
    <x v="5"/>
    <n v="77095"/>
    <s v="Central"/>
    <s v="OFF-AR-10003481"/>
    <x v="1"/>
    <x v="6"/>
    <x v="1591"/>
    <n v="23.616"/>
    <n v="9"/>
    <x v="2"/>
    <n v="2.6567999999999969"/>
  </r>
  <r>
    <n v="6085"/>
    <x v="3032"/>
    <x v="0"/>
    <x v="441"/>
    <d v="2013-11-28T00:00:00"/>
    <x v="1"/>
    <x v="188"/>
    <s v="Jeremy Ellison"/>
    <x v="0"/>
    <s v="United States"/>
    <s v="Houston"/>
    <x v="5"/>
    <n v="77095"/>
    <s v="Central"/>
    <s v="TEC-AC-10000387"/>
    <x v="2"/>
    <x v="11"/>
    <x v="1350"/>
    <n v="24.032"/>
    <n v="2"/>
    <x v="2"/>
    <n v="-0.60080000000000044"/>
  </r>
  <r>
    <n v="6086"/>
    <x v="3032"/>
    <x v="0"/>
    <x v="441"/>
    <d v="2013-11-28T00:00:00"/>
    <x v="1"/>
    <x v="188"/>
    <s v="Jeremy Ellison"/>
    <x v="0"/>
    <s v="United States"/>
    <s v="Houston"/>
    <x v="5"/>
    <n v="77095"/>
    <s v="Central"/>
    <s v="OFF-LA-10000262"/>
    <x v="1"/>
    <x v="2"/>
    <x v="932"/>
    <n v="2.0880000000000001"/>
    <n v="1"/>
    <x v="2"/>
    <n v="0.67859999999999987"/>
  </r>
  <r>
    <n v="6087"/>
    <x v="3032"/>
    <x v="0"/>
    <x v="441"/>
    <d v="2013-11-28T00:00:00"/>
    <x v="1"/>
    <x v="188"/>
    <s v="Jeremy Ellison"/>
    <x v="0"/>
    <s v="United States"/>
    <s v="Houston"/>
    <x v="5"/>
    <n v="77095"/>
    <s v="Central"/>
    <s v="OFF-BI-10003196"/>
    <x v="1"/>
    <x v="8"/>
    <x v="1367"/>
    <n v="4.4879999999999995"/>
    <n v="6"/>
    <x v="3"/>
    <n v="-6.7320000000000011"/>
  </r>
  <r>
    <n v="6088"/>
    <x v="3033"/>
    <x v="1"/>
    <x v="639"/>
    <d v="2012-12-18T00:00:00"/>
    <x v="1"/>
    <x v="13"/>
    <s v="Eric Hoffmann"/>
    <x v="0"/>
    <s v="United States"/>
    <s v="Costa Mesa"/>
    <x v="1"/>
    <n v="92627"/>
    <s v="West"/>
    <s v="FUR-FU-10004351"/>
    <x v="0"/>
    <x v="5"/>
    <x v="33"/>
    <n v="29.22"/>
    <n v="3"/>
    <x v="0"/>
    <n v="12.856800000000002"/>
  </r>
  <r>
    <n v="6089"/>
    <x v="3034"/>
    <x v="1"/>
    <x v="385"/>
    <d v="2012-06-17T00:00:00"/>
    <x v="1"/>
    <x v="541"/>
    <s v="Barbara Fisher"/>
    <x v="1"/>
    <s v="United States"/>
    <s v="Roswell"/>
    <x v="32"/>
    <n v="30076"/>
    <s v="South"/>
    <s v="OFF-PA-10001870"/>
    <x v="1"/>
    <x v="10"/>
    <x v="674"/>
    <n v="6.48"/>
    <n v="1"/>
    <x v="0"/>
    <n v="3.1104000000000003"/>
  </r>
  <r>
    <n v="6090"/>
    <x v="3035"/>
    <x v="3"/>
    <x v="116"/>
    <d v="2015-01-01T00:00:00"/>
    <x v="0"/>
    <x v="331"/>
    <s v="Pamela Coakley"/>
    <x v="1"/>
    <s v="United States"/>
    <s v="Loveland"/>
    <x v="22"/>
    <n v="80538"/>
    <s v="West"/>
    <s v="OFF-BI-10002813"/>
    <x v="1"/>
    <x v="8"/>
    <x v="905"/>
    <n v="1.1880000000000002"/>
    <n v="2"/>
    <x v="6"/>
    <n v="-0.98999999999999977"/>
  </r>
  <r>
    <n v="6091"/>
    <x v="3036"/>
    <x v="3"/>
    <x v="1088"/>
    <d v="2014-09-27T00:00:00"/>
    <x v="1"/>
    <x v="277"/>
    <s v="Seth Vernon"/>
    <x v="0"/>
    <s v="United States"/>
    <s v="New York City"/>
    <x v="15"/>
    <n v="10035"/>
    <s v="East"/>
    <s v="FUR-CH-10003846"/>
    <x v="0"/>
    <x v="1"/>
    <x v="915"/>
    <n v="272.64600000000002"/>
    <n v="3"/>
    <x v="9"/>
    <n v="18.176400000000008"/>
  </r>
  <r>
    <n v="6092"/>
    <x v="3036"/>
    <x v="3"/>
    <x v="1088"/>
    <d v="2014-09-27T00:00:00"/>
    <x v="1"/>
    <x v="277"/>
    <s v="Seth Vernon"/>
    <x v="0"/>
    <s v="United States"/>
    <s v="New York City"/>
    <x v="15"/>
    <n v="10035"/>
    <s v="East"/>
    <s v="TEC-AC-10002647"/>
    <x v="2"/>
    <x v="11"/>
    <x v="1753"/>
    <n v="212.8"/>
    <n v="2"/>
    <x v="0"/>
    <n v="95.759999999999991"/>
  </r>
  <r>
    <n v="6093"/>
    <x v="3036"/>
    <x v="3"/>
    <x v="1088"/>
    <d v="2014-09-27T00:00:00"/>
    <x v="1"/>
    <x v="277"/>
    <s v="Seth Vernon"/>
    <x v="0"/>
    <s v="United States"/>
    <s v="New York City"/>
    <x v="15"/>
    <n v="10035"/>
    <s v="East"/>
    <s v="OFF-PA-10000807"/>
    <x v="1"/>
    <x v="10"/>
    <x v="1650"/>
    <n v="38.520000000000003"/>
    <n v="9"/>
    <x v="0"/>
    <n v="18.104400000000002"/>
  </r>
  <r>
    <n v="6094"/>
    <x v="3036"/>
    <x v="3"/>
    <x v="1088"/>
    <d v="2014-09-27T00:00:00"/>
    <x v="1"/>
    <x v="277"/>
    <s v="Seth Vernon"/>
    <x v="0"/>
    <s v="United States"/>
    <s v="New York City"/>
    <x v="15"/>
    <n v="10035"/>
    <s v="East"/>
    <s v="TEC-AC-10001465"/>
    <x v="2"/>
    <x v="11"/>
    <x v="473"/>
    <n v="72.64"/>
    <n v="2"/>
    <x v="0"/>
    <n v="21.791999999999994"/>
  </r>
  <r>
    <n v="6095"/>
    <x v="3036"/>
    <x v="3"/>
    <x v="1088"/>
    <d v="2014-09-27T00:00:00"/>
    <x v="1"/>
    <x v="277"/>
    <s v="Seth Vernon"/>
    <x v="0"/>
    <s v="United States"/>
    <s v="New York City"/>
    <x v="15"/>
    <n v="10035"/>
    <s v="East"/>
    <s v="OFF-ST-10000615"/>
    <x v="1"/>
    <x v="4"/>
    <x v="75"/>
    <n v="45.4"/>
    <n v="4"/>
    <x v="0"/>
    <n v="12.712000000000003"/>
  </r>
  <r>
    <n v="6096"/>
    <x v="3036"/>
    <x v="3"/>
    <x v="1088"/>
    <d v="2014-09-27T00:00:00"/>
    <x v="1"/>
    <x v="277"/>
    <s v="Seth Vernon"/>
    <x v="0"/>
    <s v="United States"/>
    <s v="New York City"/>
    <x v="15"/>
    <n v="10035"/>
    <s v="East"/>
    <s v="OFF-PA-10002713"/>
    <x v="1"/>
    <x v="10"/>
    <x v="317"/>
    <n v="13.76"/>
    <n v="2"/>
    <x v="0"/>
    <n v="6.3295999999999992"/>
  </r>
  <r>
    <n v="6097"/>
    <x v="3036"/>
    <x v="3"/>
    <x v="1088"/>
    <d v="2014-09-27T00:00:00"/>
    <x v="1"/>
    <x v="277"/>
    <s v="Seth Vernon"/>
    <x v="0"/>
    <s v="United States"/>
    <s v="New York City"/>
    <x v="15"/>
    <n v="10035"/>
    <s v="East"/>
    <s v="FUR-CH-10003061"/>
    <x v="0"/>
    <x v="1"/>
    <x v="51"/>
    <n v="80.991"/>
    <n v="1"/>
    <x v="9"/>
    <n v="8.0990999999999875"/>
  </r>
  <r>
    <n v="6098"/>
    <x v="3036"/>
    <x v="3"/>
    <x v="1088"/>
    <d v="2014-09-27T00:00:00"/>
    <x v="1"/>
    <x v="277"/>
    <s v="Seth Vernon"/>
    <x v="0"/>
    <s v="United States"/>
    <s v="New York City"/>
    <x v="15"/>
    <n v="10035"/>
    <s v="East"/>
    <s v="OFF-BI-10000343"/>
    <x v="1"/>
    <x v="8"/>
    <x v="184"/>
    <n v="11.784000000000001"/>
    <n v="3"/>
    <x v="2"/>
    <n v="3.9770999999999996"/>
  </r>
  <r>
    <n v="6099"/>
    <x v="3036"/>
    <x v="3"/>
    <x v="1088"/>
    <d v="2014-09-27T00:00:00"/>
    <x v="1"/>
    <x v="277"/>
    <s v="Seth Vernon"/>
    <x v="0"/>
    <s v="United States"/>
    <s v="New York City"/>
    <x v="15"/>
    <n v="10035"/>
    <s v="East"/>
    <s v="OFF-FA-10000304"/>
    <x v="1"/>
    <x v="13"/>
    <x v="52"/>
    <n v="4.3600000000000003"/>
    <n v="2"/>
    <x v="0"/>
    <n v="1.7876000000000003"/>
  </r>
  <r>
    <n v="6100"/>
    <x v="3036"/>
    <x v="3"/>
    <x v="1088"/>
    <d v="2014-09-27T00:00:00"/>
    <x v="1"/>
    <x v="277"/>
    <s v="Seth Vernon"/>
    <x v="0"/>
    <s v="United States"/>
    <s v="New York City"/>
    <x v="15"/>
    <n v="10035"/>
    <s v="East"/>
    <s v="FUR-CH-10004086"/>
    <x v="0"/>
    <x v="1"/>
    <x v="281"/>
    <n v="2888.1270000000004"/>
    <n v="11"/>
    <x v="9"/>
    <n v="609.71569999999997"/>
  </r>
  <r>
    <n v="6101"/>
    <x v="3036"/>
    <x v="3"/>
    <x v="1088"/>
    <d v="2014-09-27T00:00:00"/>
    <x v="1"/>
    <x v="277"/>
    <s v="Seth Vernon"/>
    <x v="0"/>
    <s v="United States"/>
    <s v="New York City"/>
    <x v="15"/>
    <n v="10035"/>
    <s v="East"/>
    <s v="TEC-PH-10002885"/>
    <x v="2"/>
    <x v="7"/>
    <x v="1127"/>
    <n v="1299.6600000000001"/>
    <n v="2"/>
    <x v="0"/>
    <n v="350.90820000000008"/>
  </r>
  <r>
    <n v="6102"/>
    <x v="3036"/>
    <x v="3"/>
    <x v="1088"/>
    <d v="2014-09-27T00:00:00"/>
    <x v="1"/>
    <x v="277"/>
    <s v="Seth Vernon"/>
    <x v="0"/>
    <s v="United States"/>
    <s v="New York City"/>
    <x v="15"/>
    <n v="10035"/>
    <s v="East"/>
    <s v="FUR-CH-10001215"/>
    <x v="0"/>
    <x v="1"/>
    <x v="440"/>
    <n v="2254.41"/>
    <n v="5"/>
    <x v="9"/>
    <n v="375.73500000000001"/>
  </r>
  <r>
    <n v="6103"/>
    <x v="3036"/>
    <x v="3"/>
    <x v="1088"/>
    <d v="2014-09-27T00:00:00"/>
    <x v="1"/>
    <x v="277"/>
    <s v="Seth Vernon"/>
    <x v="0"/>
    <s v="United States"/>
    <s v="New York City"/>
    <x v="15"/>
    <n v="10035"/>
    <s v="East"/>
    <s v="TEC-PH-10000215"/>
    <x v="2"/>
    <x v="7"/>
    <x v="139"/>
    <n v="104.85000000000001"/>
    <n v="3"/>
    <x v="0"/>
    <n v="28.309500000000007"/>
  </r>
  <r>
    <n v="6104"/>
    <x v="3036"/>
    <x v="3"/>
    <x v="1088"/>
    <d v="2014-09-27T00:00:00"/>
    <x v="1"/>
    <x v="277"/>
    <s v="Seth Vernon"/>
    <x v="0"/>
    <s v="United States"/>
    <s v="New York City"/>
    <x v="15"/>
    <n v="10035"/>
    <s v="East"/>
    <s v="TEC-AC-10001998"/>
    <x v="2"/>
    <x v="11"/>
    <x v="84"/>
    <n v="59.97"/>
    <n v="3"/>
    <x v="0"/>
    <n v="20.389799999999994"/>
  </r>
  <r>
    <n v="6105"/>
    <x v="3037"/>
    <x v="3"/>
    <x v="1029"/>
    <d v="2014-08-25T00:00:00"/>
    <x v="2"/>
    <x v="656"/>
    <s v="Dean percer"/>
    <x v="2"/>
    <s v="United States"/>
    <s v="Philadelphia"/>
    <x v="9"/>
    <n v="19143"/>
    <s v="East"/>
    <s v="FUR-TA-10002356"/>
    <x v="0"/>
    <x v="3"/>
    <x v="728"/>
    <n v="314.53199999999998"/>
    <n v="2"/>
    <x v="10"/>
    <n v="-83.875200000000035"/>
  </r>
  <r>
    <n v="6106"/>
    <x v="3038"/>
    <x v="1"/>
    <x v="652"/>
    <d v="2012-06-22T00:00:00"/>
    <x v="1"/>
    <x v="403"/>
    <s v="Harold Ryan"/>
    <x v="1"/>
    <s v="United States"/>
    <s v="Miami"/>
    <x v="2"/>
    <n v="33178"/>
    <s v="South"/>
    <s v="OFF-AR-10002399"/>
    <x v="1"/>
    <x v="6"/>
    <x v="316"/>
    <n v="13.632"/>
    <n v="4"/>
    <x v="2"/>
    <n v="3.5783999999999998"/>
  </r>
  <r>
    <n v="6107"/>
    <x v="3039"/>
    <x v="2"/>
    <x v="414"/>
    <d v="2011-12-25T00:00:00"/>
    <x v="1"/>
    <x v="576"/>
    <s v="William Brown"/>
    <x v="0"/>
    <s v="United States"/>
    <s v="Grand Prairie"/>
    <x v="5"/>
    <n v="75051"/>
    <s v="Central"/>
    <s v="OFF-AP-10001563"/>
    <x v="1"/>
    <x v="9"/>
    <x v="530"/>
    <n v="19.431999999999995"/>
    <n v="2"/>
    <x v="3"/>
    <n v="-49.551600000000022"/>
  </r>
  <r>
    <n v="6108"/>
    <x v="3039"/>
    <x v="2"/>
    <x v="414"/>
    <d v="2011-12-25T00:00:00"/>
    <x v="1"/>
    <x v="576"/>
    <s v="William Brown"/>
    <x v="0"/>
    <s v="United States"/>
    <s v="Grand Prairie"/>
    <x v="5"/>
    <n v="75051"/>
    <s v="Central"/>
    <s v="TEC-AC-10004510"/>
    <x v="2"/>
    <x v="11"/>
    <x v="944"/>
    <n v="65.44"/>
    <n v="5"/>
    <x v="2"/>
    <n v="-8.1800000000000033"/>
  </r>
  <r>
    <n v="6109"/>
    <x v="3040"/>
    <x v="0"/>
    <x v="108"/>
    <d v="2013-09-17T00:00:00"/>
    <x v="1"/>
    <x v="548"/>
    <s v="Adam Shillingsburg"/>
    <x v="0"/>
    <s v="United States"/>
    <s v="Chicago"/>
    <x v="10"/>
    <n v="60653"/>
    <s v="Central"/>
    <s v="OFF-LA-10001982"/>
    <x v="1"/>
    <x v="2"/>
    <x v="1529"/>
    <n v="6"/>
    <n v="2"/>
    <x v="2"/>
    <n v="2.0999999999999996"/>
  </r>
  <r>
    <n v="6110"/>
    <x v="3040"/>
    <x v="0"/>
    <x v="108"/>
    <d v="2013-09-17T00:00:00"/>
    <x v="1"/>
    <x v="548"/>
    <s v="Adam Shillingsburg"/>
    <x v="0"/>
    <s v="United States"/>
    <s v="Chicago"/>
    <x v="10"/>
    <n v="60653"/>
    <s v="Central"/>
    <s v="OFF-BI-10004141"/>
    <x v="1"/>
    <x v="8"/>
    <x v="1287"/>
    <n v="1.9079999999999997"/>
    <n v="3"/>
    <x v="3"/>
    <n v="-3.2436000000000016"/>
  </r>
  <r>
    <n v="6111"/>
    <x v="3041"/>
    <x v="0"/>
    <x v="396"/>
    <d v="2013-11-17T00:00:00"/>
    <x v="1"/>
    <x v="727"/>
    <s v="Susan Pistek"/>
    <x v="0"/>
    <s v="United States"/>
    <s v="Parma"/>
    <x v="24"/>
    <n v="44134"/>
    <s v="East"/>
    <s v="FUR-CH-10004495"/>
    <x v="0"/>
    <x v="1"/>
    <x v="1475"/>
    <n v="1474.8020000000001"/>
    <n v="7"/>
    <x v="4"/>
    <n v="-21.068600000000174"/>
  </r>
  <r>
    <n v="6112"/>
    <x v="3041"/>
    <x v="0"/>
    <x v="396"/>
    <d v="2013-11-17T00:00:00"/>
    <x v="1"/>
    <x v="727"/>
    <s v="Susan Pistek"/>
    <x v="0"/>
    <s v="United States"/>
    <s v="Parma"/>
    <x v="24"/>
    <n v="44134"/>
    <s v="East"/>
    <s v="OFF-AP-10002311"/>
    <x v="1"/>
    <x v="9"/>
    <x v="14"/>
    <n v="110.096"/>
    <n v="2"/>
    <x v="2"/>
    <n v="33.028800000000004"/>
  </r>
  <r>
    <n v="6113"/>
    <x v="3041"/>
    <x v="0"/>
    <x v="396"/>
    <d v="2013-11-17T00:00:00"/>
    <x v="1"/>
    <x v="727"/>
    <s v="Susan Pistek"/>
    <x v="0"/>
    <s v="United States"/>
    <s v="Parma"/>
    <x v="24"/>
    <n v="44134"/>
    <s v="East"/>
    <s v="OFF-FA-10000585"/>
    <x v="1"/>
    <x v="13"/>
    <x v="202"/>
    <n v="16.752000000000002"/>
    <n v="6"/>
    <x v="2"/>
    <n v="5.4443999999999999"/>
  </r>
  <r>
    <n v="6114"/>
    <x v="3041"/>
    <x v="0"/>
    <x v="396"/>
    <d v="2013-11-17T00:00:00"/>
    <x v="1"/>
    <x v="727"/>
    <s v="Susan Pistek"/>
    <x v="0"/>
    <s v="United States"/>
    <s v="Parma"/>
    <x v="24"/>
    <n v="44134"/>
    <s v="East"/>
    <s v="FUR-CH-10000454"/>
    <x v="0"/>
    <x v="1"/>
    <x v="1"/>
    <n v="1537.0739999999998"/>
    <n v="9"/>
    <x v="4"/>
    <n v="0"/>
  </r>
  <r>
    <n v="6115"/>
    <x v="3041"/>
    <x v="0"/>
    <x v="396"/>
    <d v="2013-11-17T00:00:00"/>
    <x v="1"/>
    <x v="727"/>
    <s v="Susan Pistek"/>
    <x v="0"/>
    <s v="United States"/>
    <s v="Parma"/>
    <x v="24"/>
    <n v="44134"/>
    <s v="East"/>
    <s v="FUR-CH-10003746"/>
    <x v="0"/>
    <x v="1"/>
    <x v="617"/>
    <n v="449.37200000000001"/>
    <n v="2"/>
    <x v="4"/>
    <n v="-12.839199999999977"/>
  </r>
  <r>
    <n v="6116"/>
    <x v="3042"/>
    <x v="0"/>
    <x v="560"/>
    <d v="2013-03-21T00:00:00"/>
    <x v="1"/>
    <x v="70"/>
    <s v="Stephanie Phelps"/>
    <x v="1"/>
    <s v="United States"/>
    <s v="Redwood City"/>
    <x v="1"/>
    <n v="94061"/>
    <s v="West"/>
    <s v="OFF-BI-10003291"/>
    <x v="1"/>
    <x v="8"/>
    <x v="44"/>
    <n v="41.904000000000003"/>
    <n v="6"/>
    <x v="2"/>
    <n v="14.142599999999996"/>
  </r>
  <r>
    <n v="6117"/>
    <x v="3043"/>
    <x v="0"/>
    <x v="373"/>
    <d v="2013-11-20T00:00:00"/>
    <x v="1"/>
    <x v="475"/>
    <s v="Corinna Mitchell"/>
    <x v="2"/>
    <s v="United States"/>
    <s v="New York City"/>
    <x v="15"/>
    <n v="10011"/>
    <s v="East"/>
    <s v="TEC-PH-10002114"/>
    <x v="2"/>
    <x v="7"/>
    <x v="1754"/>
    <n v="2279.96"/>
    <n v="4"/>
    <x v="0"/>
    <n v="592.78960000000006"/>
  </r>
  <r>
    <n v="6118"/>
    <x v="3043"/>
    <x v="0"/>
    <x v="373"/>
    <d v="2013-11-20T00:00:00"/>
    <x v="1"/>
    <x v="475"/>
    <s v="Corinna Mitchell"/>
    <x v="2"/>
    <s v="United States"/>
    <s v="New York City"/>
    <x v="15"/>
    <n v="10011"/>
    <s v="East"/>
    <s v="OFF-LA-10001569"/>
    <x v="1"/>
    <x v="2"/>
    <x v="633"/>
    <n v="14.940000000000001"/>
    <n v="3"/>
    <x v="0"/>
    <n v="6.8723999999999998"/>
  </r>
  <r>
    <n v="6119"/>
    <x v="3044"/>
    <x v="3"/>
    <x v="20"/>
    <d v="2014-09-26T00:00:00"/>
    <x v="1"/>
    <x v="335"/>
    <s v="Justin Ritter"/>
    <x v="1"/>
    <s v="United States"/>
    <s v="Springfield"/>
    <x v="21"/>
    <n v="97477"/>
    <s v="West"/>
    <s v="TEC-PH-10001425"/>
    <x v="2"/>
    <x v="7"/>
    <x v="511"/>
    <n v="191.976"/>
    <n v="3"/>
    <x v="2"/>
    <n v="19.197599999999994"/>
  </r>
  <r>
    <n v="6120"/>
    <x v="3044"/>
    <x v="3"/>
    <x v="20"/>
    <d v="2014-09-26T00:00:00"/>
    <x v="1"/>
    <x v="335"/>
    <s v="Justin Ritter"/>
    <x v="1"/>
    <s v="United States"/>
    <s v="Springfield"/>
    <x v="21"/>
    <n v="97477"/>
    <s v="West"/>
    <s v="OFF-AR-10001915"/>
    <x v="1"/>
    <x v="6"/>
    <x v="1048"/>
    <n v="23.832000000000001"/>
    <n v="3"/>
    <x v="2"/>
    <n v="6.5538000000000007"/>
  </r>
  <r>
    <n v="6121"/>
    <x v="3044"/>
    <x v="3"/>
    <x v="20"/>
    <d v="2014-09-26T00:00:00"/>
    <x v="1"/>
    <x v="335"/>
    <s v="Justin Ritter"/>
    <x v="1"/>
    <s v="United States"/>
    <s v="Springfield"/>
    <x v="21"/>
    <n v="97477"/>
    <s v="West"/>
    <s v="FUR-FU-10004864"/>
    <x v="0"/>
    <x v="5"/>
    <x v="436"/>
    <n v="409.21600000000001"/>
    <n v="8"/>
    <x v="2"/>
    <n v="61.38239999999999"/>
  </r>
  <r>
    <n v="6122"/>
    <x v="3044"/>
    <x v="3"/>
    <x v="20"/>
    <d v="2014-09-26T00:00:00"/>
    <x v="1"/>
    <x v="335"/>
    <s v="Justin Ritter"/>
    <x v="1"/>
    <s v="United States"/>
    <s v="Springfield"/>
    <x v="21"/>
    <n v="97477"/>
    <s v="West"/>
    <s v="FUR-BO-10001972"/>
    <x v="0"/>
    <x v="0"/>
    <x v="362"/>
    <n v="72.588000000000008"/>
    <n v="2"/>
    <x v="6"/>
    <n v="-128.2388"/>
  </r>
  <r>
    <n v="6123"/>
    <x v="3045"/>
    <x v="3"/>
    <x v="769"/>
    <d v="2014-12-10T00:00:00"/>
    <x v="1"/>
    <x v="558"/>
    <s v="Christy Brittain"/>
    <x v="0"/>
    <s v="United States"/>
    <s v="Chicago"/>
    <x v="10"/>
    <n v="60610"/>
    <s v="Central"/>
    <s v="OFF-ST-10000532"/>
    <x v="1"/>
    <x v="4"/>
    <x v="1403"/>
    <n v="61.567999999999998"/>
    <n v="2"/>
    <x v="2"/>
    <n v="4.6175999999999995"/>
  </r>
  <r>
    <n v="6124"/>
    <x v="3046"/>
    <x v="1"/>
    <x v="284"/>
    <d v="2012-09-05T00:00:00"/>
    <x v="1"/>
    <x v="174"/>
    <s v="Shirley Daniels"/>
    <x v="2"/>
    <s v="United States"/>
    <s v="Bedford"/>
    <x v="5"/>
    <n v="76021"/>
    <s v="Central"/>
    <s v="OFF-PA-10003883"/>
    <x v="1"/>
    <x v="10"/>
    <x v="1229"/>
    <n v="20.96"/>
    <n v="4"/>
    <x v="2"/>
    <n v="6.8119999999999994"/>
  </r>
  <r>
    <n v="6125"/>
    <x v="3047"/>
    <x v="3"/>
    <x v="95"/>
    <d v="2014-06-08T00:00:00"/>
    <x v="1"/>
    <x v="164"/>
    <s v="Saphhira Shifley"/>
    <x v="1"/>
    <s v="United States"/>
    <s v="Los Angeles"/>
    <x v="1"/>
    <n v="90036"/>
    <s v="West"/>
    <s v="TEC-AC-10003038"/>
    <x v="2"/>
    <x v="11"/>
    <x v="1024"/>
    <n v="44.75"/>
    <n v="5"/>
    <x v="0"/>
    <n v="8.5024999999999942"/>
  </r>
  <r>
    <n v="6126"/>
    <x v="3047"/>
    <x v="3"/>
    <x v="95"/>
    <d v="2014-06-08T00:00:00"/>
    <x v="1"/>
    <x v="164"/>
    <s v="Saphhira Shifley"/>
    <x v="1"/>
    <s v="United States"/>
    <s v="Los Angeles"/>
    <x v="1"/>
    <n v="90036"/>
    <s v="West"/>
    <s v="OFF-PA-10001593"/>
    <x v="1"/>
    <x v="10"/>
    <x v="1755"/>
    <n v="11.96"/>
    <n v="2"/>
    <x v="0"/>
    <n v="5.3819999999999997"/>
  </r>
  <r>
    <n v="6127"/>
    <x v="3047"/>
    <x v="3"/>
    <x v="95"/>
    <d v="2014-06-08T00:00:00"/>
    <x v="1"/>
    <x v="164"/>
    <s v="Saphhira Shifley"/>
    <x v="1"/>
    <s v="United States"/>
    <s v="Los Angeles"/>
    <x v="1"/>
    <n v="90036"/>
    <s v="West"/>
    <s v="OFF-BI-10002049"/>
    <x v="1"/>
    <x v="8"/>
    <x v="758"/>
    <n v="3.9119999999999999"/>
    <n v="1"/>
    <x v="2"/>
    <n v="1.2713999999999996"/>
  </r>
  <r>
    <n v="6128"/>
    <x v="3048"/>
    <x v="0"/>
    <x v="1044"/>
    <d v="2013-04-07T00:00:00"/>
    <x v="1"/>
    <x v="552"/>
    <s v="Erica Hackney"/>
    <x v="0"/>
    <s v="United States"/>
    <s v="New York City"/>
    <x v="15"/>
    <n v="10009"/>
    <s v="East"/>
    <s v="FUR-CH-10003817"/>
    <x v="0"/>
    <x v="1"/>
    <x v="162"/>
    <n v="327.99600000000004"/>
    <n v="6"/>
    <x v="9"/>
    <n v="54.666000000000011"/>
  </r>
  <r>
    <n v="6129"/>
    <x v="3049"/>
    <x v="2"/>
    <x v="1089"/>
    <d v="2011-10-28T00:00:00"/>
    <x v="2"/>
    <x v="692"/>
    <s v="Aaron Hawkins"/>
    <x v="1"/>
    <s v="United States"/>
    <s v="San Francisco"/>
    <x v="1"/>
    <n v="94109"/>
    <s v="West"/>
    <s v="OFF-BI-10002353"/>
    <x v="1"/>
    <x v="8"/>
    <x v="1068"/>
    <n v="49.408000000000001"/>
    <n v="4"/>
    <x v="2"/>
    <n v="18.527999999999999"/>
  </r>
  <r>
    <n v="6130"/>
    <x v="3050"/>
    <x v="3"/>
    <x v="606"/>
    <d v="2014-04-03T00:00:00"/>
    <x v="1"/>
    <x v="773"/>
    <s v="Evan Minnotte"/>
    <x v="2"/>
    <s v="United States"/>
    <s v="Virginia Beach"/>
    <x v="17"/>
    <n v="23464"/>
    <s v="South"/>
    <s v="TEC-AC-10003116"/>
    <x v="2"/>
    <x v="11"/>
    <x v="920"/>
    <n v="53.25"/>
    <n v="3"/>
    <x v="0"/>
    <n v="20.767499999999998"/>
  </r>
  <r>
    <n v="6131"/>
    <x v="3050"/>
    <x v="3"/>
    <x v="606"/>
    <d v="2014-04-03T00:00:00"/>
    <x v="1"/>
    <x v="773"/>
    <s v="Evan Minnotte"/>
    <x v="2"/>
    <s v="United States"/>
    <s v="Virginia Beach"/>
    <x v="17"/>
    <n v="23464"/>
    <s v="South"/>
    <s v="OFF-FA-10003021"/>
    <x v="1"/>
    <x v="13"/>
    <x v="33"/>
    <n v="3.76"/>
    <n v="2"/>
    <x v="0"/>
    <n v="1.3159999999999998"/>
  </r>
  <r>
    <n v="6132"/>
    <x v="3051"/>
    <x v="2"/>
    <x v="422"/>
    <d v="2011-12-31T00:00:00"/>
    <x v="1"/>
    <x v="353"/>
    <s v="Thomas Brumley"/>
    <x v="2"/>
    <s v="United States"/>
    <s v="New York City"/>
    <x v="15"/>
    <n v="10011"/>
    <s v="East"/>
    <s v="FUR-CH-10004477"/>
    <x v="0"/>
    <x v="1"/>
    <x v="211"/>
    <n v="767.21400000000006"/>
    <n v="14"/>
    <x v="9"/>
    <n v="161.96739999999997"/>
  </r>
  <r>
    <n v="6133"/>
    <x v="3052"/>
    <x v="3"/>
    <x v="175"/>
    <d v="2014-09-21T00:00:00"/>
    <x v="1"/>
    <x v="269"/>
    <s v="Alan Barnes"/>
    <x v="0"/>
    <s v="United States"/>
    <s v="Lebanon"/>
    <x v="18"/>
    <n v="37087"/>
    <s v="South"/>
    <s v="OFF-PA-10001033"/>
    <x v="1"/>
    <x v="10"/>
    <x v="1500"/>
    <n v="163.96"/>
    <n v="5"/>
    <x v="2"/>
    <n v="59.435499999999998"/>
  </r>
  <r>
    <n v="6134"/>
    <x v="3053"/>
    <x v="0"/>
    <x v="765"/>
    <d v="2013-08-20T00:00:00"/>
    <x v="2"/>
    <x v="774"/>
    <s v="Anthony O'Donnell"/>
    <x v="1"/>
    <s v="United States"/>
    <s v="Los Angeles"/>
    <x v="1"/>
    <n v="90045"/>
    <s v="West"/>
    <s v="FUR-TA-10004152"/>
    <x v="0"/>
    <x v="3"/>
    <x v="1507"/>
    <n v="161.28"/>
    <n v="2"/>
    <x v="2"/>
    <n v="12.095999999999997"/>
  </r>
  <r>
    <n v="6135"/>
    <x v="3054"/>
    <x v="0"/>
    <x v="254"/>
    <d v="2013-11-05T00:00:00"/>
    <x v="3"/>
    <x v="627"/>
    <s v="Thomas Thornton"/>
    <x v="0"/>
    <s v="United States"/>
    <s v="Chula Vista"/>
    <x v="1"/>
    <n v="91911"/>
    <s v="West"/>
    <s v="OFF-AR-10002135"/>
    <x v="1"/>
    <x v="6"/>
    <x v="278"/>
    <n v="192.8"/>
    <n v="4"/>
    <x v="0"/>
    <n v="55.911999999999978"/>
  </r>
  <r>
    <n v="6136"/>
    <x v="3055"/>
    <x v="1"/>
    <x v="1090"/>
    <d v="2012-10-22T00:00:00"/>
    <x v="1"/>
    <x v="607"/>
    <s v="Kristina Nunn"/>
    <x v="2"/>
    <s v="United States"/>
    <s v="Mcallen"/>
    <x v="5"/>
    <n v="78501"/>
    <s v="Central"/>
    <s v="TEC-AC-10000521"/>
    <x v="2"/>
    <x v="11"/>
    <x v="1557"/>
    <n v="27.695999999999998"/>
    <n v="3"/>
    <x v="2"/>
    <n v="3.4619999999999997"/>
  </r>
  <r>
    <n v="6137"/>
    <x v="3055"/>
    <x v="1"/>
    <x v="1090"/>
    <d v="2012-10-22T00:00:00"/>
    <x v="1"/>
    <x v="607"/>
    <s v="Kristina Nunn"/>
    <x v="2"/>
    <s v="United States"/>
    <s v="Mcallen"/>
    <x v="5"/>
    <n v="78501"/>
    <s v="Central"/>
    <s v="OFF-AP-10000026"/>
    <x v="1"/>
    <x v="9"/>
    <x v="1282"/>
    <n v="73.163999999999987"/>
    <n v="6"/>
    <x v="3"/>
    <n v="-186.56820000000005"/>
  </r>
  <r>
    <n v="6138"/>
    <x v="3056"/>
    <x v="0"/>
    <x v="731"/>
    <d v="2013-11-05T00:00:00"/>
    <x v="0"/>
    <x v="383"/>
    <s v="Frank Olsen"/>
    <x v="0"/>
    <s v="United States"/>
    <s v="Hollywood"/>
    <x v="2"/>
    <n v="33021"/>
    <s v="South"/>
    <s v="OFF-PA-10002986"/>
    <x v="1"/>
    <x v="10"/>
    <x v="477"/>
    <n v="32.064"/>
    <n v="6"/>
    <x v="2"/>
    <n v="11.222399999999999"/>
  </r>
  <r>
    <n v="6139"/>
    <x v="3057"/>
    <x v="2"/>
    <x v="809"/>
    <d v="2011-04-04T00:00:00"/>
    <x v="1"/>
    <x v="315"/>
    <s v="Guy Armstrong"/>
    <x v="0"/>
    <s v="United States"/>
    <s v="San Francisco"/>
    <x v="1"/>
    <n v="94110"/>
    <s v="West"/>
    <s v="FUR-BO-10001337"/>
    <x v="0"/>
    <x v="0"/>
    <x v="425"/>
    <n v="205.666"/>
    <n v="2"/>
    <x v="11"/>
    <n v="-12.097999999999999"/>
  </r>
  <r>
    <n v="6140"/>
    <x v="3058"/>
    <x v="1"/>
    <x v="24"/>
    <d v="2012-04-20T00:00:00"/>
    <x v="2"/>
    <x v="720"/>
    <s v="Nathan Cano"/>
    <x v="0"/>
    <s v="United States"/>
    <s v="Santa Maria"/>
    <x v="1"/>
    <n v="93454"/>
    <s v="West"/>
    <s v="OFF-ST-10000532"/>
    <x v="1"/>
    <x v="4"/>
    <x v="1403"/>
    <n v="115.44"/>
    <n v="3"/>
    <x v="0"/>
    <n v="30.014399999999998"/>
  </r>
  <r>
    <n v="6141"/>
    <x v="3059"/>
    <x v="3"/>
    <x v="362"/>
    <d v="2014-07-16T00:00:00"/>
    <x v="1"/>
    <x v="440"/>
    <s v="Jamie Frazer"/>
    <x v="0"/>
    <s v="United States"/>
    <s v="Manchester"/>
    <x v="29"/>
    <n v="6040"/>
    <s v="East"/>
    <s v="OFF-PA-10001497"/>
    <x v="1"/>
    <x v="10"/>
    <x v="1746"/>
    <n v="274.8"/>
    <n v="5"/>
    <x v="0"/>
    <n v="134.65199999999999"/>
  </r>
  <r>
    <n v="6142"/>
    <x v="3059"/>
    <x v="3"/>
    <x v="362"/>
    <d v="2014-07-16T00:00:00"/>
    <x v="1"/>
    <x v="440"/>
    <s v="Jamie Frazer"/>
    <x v="0"/>
    <s v="United States"/>
    <s v="Manchester"/>
    <x v="29"/>
    <n v="6040"/>
    <s v="East"/>
    <s v="OFF-ST-10002554"/>
    <x v="1"/>
    <x v="4"/>
    <x v="1144"/>
    <n v="195.64"/>
    <n v="4"/>
    <x v="0"/>
    <n v="3.9128000000000043"/>
  </r>
  <r>
    <n v="6143"/>
    <x v="3059"/>
    <x v="3"/>
    <x v="362"/>
    <d v="2014-07-16T00:00:00"/>
    <x v="1"/>
    <x v="440"/>
    <s v="Jamie Frazer"/>
    <x v="0"/>
    <s v="United States"/>
    <s v="Manchester"/>
    <x v="29"/>
    <n v="6040"/>
    <s v="East"/>
    <s v="TEC-PH-10001336"/>
    <x v="2"/>
    <x v="7"/>
    <x v="941"/>
    <n v="257.98"/>
    <n v="2"/>
    <x v="0"/>
    <n v="74.8142"/>
  </r>
  <r>
    <n v="6144"/>
    <x v="3059"/>
    <x v="3"/>
    <x v="362"/>
    <d v="2014-07-16T00:00:00"/>
    <x v="1"/>
    <x v="440"/>
    <s v="Jamie Frazer"/>
    <x v="0"/>
    <s v="United States"/>
    <s v="Manchester"/>
    <x v="29"/>
    <n v="6040"/>
    <s v="East"/>
    <s v="OFF-AR-10002987"/>
    <x v="1"/>
    <x v="6"/>
    <x v="1553"/>
    <n v="119.03999999999999"/>
    <n v="6"/>
    <x v="0"/>
    <n v="48.806400000000011"/>
  </r>
  <r>
    <n v="6145"/>
    <x v="3060"/>
    <x v="3"/>
    <x v="818"/>
    <d v="2014-07-02T00:00:00"/>
    <x v="1"/>
    <x v="218"/>
    <s v="Greg Tran"/>
    <x v="0"/>
    <s v="United States"/>
    <s v="Omaha"/>
    <x v="8"/>
    <n v="68104"/>
    <s v="Central"/>
    <s v="OFF-PA-10000575"/>
    <x v="1"/>
    <x v="10"/>
    <x v="1050"/>
    <n v="20.07"/>
    <n v="3"/>
    <x v="0"/>
    <n v="9.2321999999999989"/>
  </r>
  <r>
    <n v="6146"/>
    <x v="3061"/>
    <x v="2"/>
    <x v="1091"/>
    <d v="2011-12-26T00:00:00"/>
    <x v="1"/>
    <x v="730"/>
    <s v="Khloe Miller"/>
    <x v="0"/>
    <s v="United States"/>
    <s v="San Jose"/>
    <x v="1"/>
    <n v="95123"/>
    <s v="West"/>
    <s v="OFF-AR-10003394"/>
    <x v="1"/>
    <x v="6"/>
    <x v="496"/>
    <n v="11.76"/>
    <n v="4"/>
    <x v="0"/>
    <n v="3.1752000000000002"/>
  </r>
  <r>
    <n v="6147"/>
    <x v="3062"/>
    <x v="3"/>
    <x v="610"/>
    <d v="2014-11-26T00:00:00"/>
    <x v="1"/>
    <x v="601"/>
    <s v="Patrick Jones"/>
    <x v="1"/>
    <s v="United States"/>
    <s v="San Francisco"/>
    <x v="1"/>
    <n v="94122"/>
    <s v="West"/>
    <s v="OFF-AR-10003394"/>
    <x v="1"/>
    <x v="6"/>
    <x v="496"/>
    <n v="11.76"/>
    <n v="4"/>
    <x v="0"/>
    <n v="3.1752000000000002"/>
  </r>
  <r>
    <n v="6148"/>
    <x v="3062"/>
    <x v="3"/>
    <x v="610"/>
    <d v="2014-11-26T00:00:00"/>
    <x v="1"/>
    <x v="601"/>
    <s v="Patrick Jones"/>
    <x v="1"/>
    <s v="United States"/>
    <s v="San Francisco"/>
    <x v="1"/>
    <n v="94122"/>
    <s v="West"/>
    <s v="OFF-BI-10001191"/>
    <x v="1"/>
    <x v="8"/>
    <x v="970"/>
    <n v="40.736000000000004"/>
    <n v="2"/>
    <x v="2"/>
    <n v="14.7668"/>
  </r>
  <r>
    <n v="6149"/>
    <x v="3063"/>
    <x v="0"/>
    <x v="812"/>
    <d v="2013-06-30T00:00:00"/>
    <x v="0"/>
    <x v="663"/>
    <s v="Anna Chung"/>
    <x v="0"/>
    <s v="United States"/>
    <s v="San Francisco"/>
    <x v="1"/>
    <n v="94109"/>
    <s v="West"/>
    <s v="TEC-PH-10003484"/>
    <x v="2"/>
    <x v="7"/>
    <x v="1530"/>
    <n v="201.584"/>
    <n v="2"/>
    <x v="2"/>
    <n v="12.599000000000004"/>
  </r>
  <r>
    <n v="6150"/>
    <x v="3064"/>
    <x v="3"/>
    <x v="116"/>
    <d v="2015-01-01T00:00:00"/>
    <x v="2"/>
    <x v="684"/>
    <s v="Jason Gross"/>
    <x v="1"/>
    <s v="United States"/>
    <s v="Long Beach"/>
    <x v="1"/>
    <n v="90805"/>
    <s v="West"/>
    <s v="FUR-CH-10003968"/>
    <x v="0"/>
    <x v="1"/>
    <x v="56"/>
    <n v="340.70400000000006"/>
    <n v="6"/>
    <x v="2"/>
    <n v="-34.070400000000006"/>
  </r>
  <r>
    <n v="6151"/>
    <x v="3065"/>
    <x v="0"/>
    <x v="143"/>
    <d v="2013-04-12T00:00:00"/>
    <x v="2"/>
    <x v="528"/>
    <s v="Raymond Messe"/>
    <x v="0"/>
    <s v="United States"/>
    <s v="Columbus"/>
    <x v="32"/>
    <n v="31907"/>
    <s v="South"/>
    <s v="FUR-BO-10001608"/>
    <x v="0"/>
    <x v="0"/>
    <x v="1523"/>
    <n v="354.90000000000003"/>
    <n v="5"/>
    <x v="0"/>
    <n v="88.725000000000023"/>
  </r>
  <r>
    <n v="6152"/>
    <x v="3066"/>
    <x v="2"/>
    <x v="772"/>
    <d v="2011-03-21T00:00:00"/>
    <x v="0"/>
    <x v="735"/>
    <s v="Eileen Kiefer"/>
    <x v="2"/>
    <s v="United States"/>
    <s v="San Francisco"/>
    <x v="1"/>
    <n v="94110"/>
    <s v="West"/>
    <s v="FUR-BO-10004218"/>
    <x v="0"/>
    <x v="0"/>
    <x v="1584"/>
    <n v="1198.33"/>
    <n v="10"/>
    <x v="11"/>
    <n v="70.490000000000009"/>
  </r>
  <r>
    <n v="6153"/>
    <x v="3067"/>
    <x v="3"/>
    <x v="445"/>
    <d v="2014-07-09T00:00:00"/>
    <x v="1"/>
    <x v="361"/>
    <s v="Rob Dowd"/>
    <x v="0"/>
    <s v="United States"/>
    <s v="Los Angeles"/>
    <x v="1"/>
    <n v="90004"/>
    <s v="West"/>
    <s v="OFF-ST-10002485"/>
    <x v="1"/>
    <x v="4"/>
    <x v="209"/>
    <n v="87.92"/>
    <n v="4"/>
    <x v="0"/>
    <n v="0.87919999999999732"/>
  </r>
  <r>
    <n v="6154"/>
    <x v="3068"/>
    <x v="3"/>
    <x v="693"/>
    <d v="2014-04-24T00:00:00"/>
    <x v="2"/>
    <x v="51"/>
    <s v="Cynthia Voltz"/>
    <x v="1"/>
    <s v="United States"/>
    <s v="Philadelphia"/>
    <x v="9"/>
    <n v="19120"/>
    <s v="East"/>
    <s v="FUR-FU-10001876"/>
    <x v="0"/>
    <x v="5"/>
    <x v="1394"/>
    <n v="51.967999999999996"/>
    <n v="2"/>
    <x v="2"/>
    <n v="10.393599999999998"/>
  </r>
  <r>
    <n v="6155"/>
    <x v="3068"/>
    <x v="3"/>
    <x v="693"/>
    <d v="2014-04-24T00:00:00"/>
    <x v="2"/>
    <x v="51"/>
    <s v="Cynthia Voltz"/>
    <x v="1"/>
    <s v="United States"/>
    <s v="Philadelphia"/>
    <x v="9"/>
    <n v="19120"/>
    <s v="East"/>
    <s v="OFF-ST-10002370"/>
    <x v="1"/>
    <x v="4"/>
    <x v="80"/>
    <n v="51.336000000000006"/>
    <n v="3"/>
    <x v="2"/>
    <n v="5.7752999999999961"/>
  </r>
  <r>
    <n v="6156"/>
    <x v="3068"/>
    <x v="3"/>
    <x v="693"/>
    <d v="2014-04-24T00:00:00"/>
    <x v="2"/>
    <x v="51"/>
    <s v="Cynthia Voltz"/>
    <x v="1"/>
    <s v="United States"/>
    <s v="Philadelphia"/>
    <x v="9"/>
    <n v="19120"/>
    <s v="East"/>
    <s v="OFF-ST-10000142"/>
    <x v="1"/>
    <x v="4"/>
    <x v="399"/>
    <n v="332.70400000000001"/>
    <n v="1"/>
    <x v="2"/>
    <n v="33.270399999999981"/>
  </r>
  <r>
    <n v="6157"/>
    <x v="3068"/>
    <x v="3"/>
    <x v="693"/>
    <d v="2014-04-24T00:00:00"/>
    <x v="2"/>
    <x v="51"/>
    <s v="Cynthia Voltz"/>
    <x v="1"/>
    <s v="United States"/>
    <s v="Philadelphia"/>
    <x v="9"/>
    <n v="19120"/>
    <s v="East"/>
    <s v="FUR-FU-10004671"/>
    <x v="0"/>
    <x v="5"/>
    <x v="1357"/>
    <n v="42.408000000000008"/>
    <n v="3"/>
    <x v="2"/>
    <n v="9.5418000000000003"/>
  </r>
  <r>
    <n v="6158"/>
    <x v="3069"/>
    <x v="0"/>
    <x v="1092"/>
    <d v="2013-08-06T00:00:00"/>
    <x v="0"/>
    <x v="743"/>
    <s v="Alex Grayson"/>
    <x v="0"/>
    <s v="United States"/>
    <s v="Tulsa"/>
    <x v="26"/>
    <n v="74133"/>
    <s v="Central"/>
    <s v="OFF-EN-10002504"/>
    <x v="1"/>
    <x v="12"/>
    <x v="113"/>
    <n v="81.539999999999992"/>
    <n v="3"/>
    <x v="0"/>
    <n v="38.323799999999999"/>
  </r>
  <r>
    <n v="6159"/>
    <x v="3069"/>
    <x v="0"/>
    <x v="1092"/>
    <d v="2013-08-06T00:00:00"/>
    <x v="0"/>
    <x v="743"/>
    <s v="Alex Grayson"/>
    <x v="0"/>
    <s v="United States"/>
    <s v="Tulsa"/>
    <x v="26"/>
    <n v="74133"/>
    <s v="Central"/>
    <s v="TEC-AC-10004803"/>
    <x v="2"/>
    <x v="11"/>
    <x v="1756"/>
    <n v="167.28"/>
    <n v="12"/>
    <x v="0"/>
    <n v="23.419200000000011"/>
  </r>
  <r>
    <n v="6160"/>
    <x v="3070"/>
    <x v="0"/>
    <x v="275"/>
    <d v="2013-12-10T00:00:00"/>
    <x v="1"/>
    <x v="306"/>
    <s v="Gary McGarr"/>
    <x v="0"/>
    <s v="United States"/>
    <s v="Los Angeles"/>
    <x v="1"/>
    <n v="90049"/>
    <s v="West"/>
    <s v="OFF-ST-10001932"/>
    <x v="1"/>
    <x v="4"/>
    <x v="1641"/>
    <n v="772.68"/>
    <n v="4"/>
    <x v="0"/>
    <n v="108.17520000000002"/>
  </r>
  <r>
    <n v="6161"/>
    <x v="3071"/>
    <x v="2"/>
    <x v="1093"/>
    <d v="2011-03-21T00:00:00"/>
    <x v="2"/>
    <x v="204"/>
    <s v="Matt Connell"/>
    <x v="1"/>
    <s v="United States"/>
    <s v="Lakeland"/>
    <x v="2"/>
    <n v="33801"/>
    <s v="South"/>
    <s v="TEC-PH-10004667"/>
    <x v="2"/>
    <x v="7"/>
    <x v="519"/>
    <n v="323.97600000000006"/>
    <n v="3"/>
    <x v="2"/>
    <n v="28.347899999999981"/>
  </r>
  <r>
    <n v="6162"/>
    <x v="3071"/>
    <x v="2"/>
    <x v="1093"/>
    <d v="2011-03-21T00:00:00"/>
    <x v="2"/>
    <x v="204"/>
    <s v="Matt Connell"/>
    <x v="1"/>
    <s v="United States"/>
    <s v="Lakeland"/>
    <x v="2"/>
    <n v="33801"/>
    <s v="South"/>
    <s v="OFF-LA-10000443"/>
    <x v="1"/>
    <x v="2"/>
    <x v="1118"/>
    <n v="11.808"/>
    <n v="4"/>
    <x v="2"/>
    <n v="3.9851999999999999"/>
  </r>
  <r>
    <n v="6163"/>
    <x v="3071"/>
    <x v="2"/>
    <x v="1093"/>
    <d v="2011-03-21T00:00:00"/>
    <x v="2"/>
    <x v="204"/>
    <s v="Matt Connell"/>
    <x v="1"/>
    <s v="United States"/>
    <s v="Lakeland"/>
    <x v="2"/>
    <n v="33801"/>
    <s v="South"/>
    <s v="OFF-ST-10000918"/>
    <x v="1"/>
    <x v="4"/>
    <x v="372"/>
    <n v="26.160000000000004"/>
    <n v="3"/>
    <x v="2"/>
    <n v="1.961999999999998"/>
  </r>
  <r>
    <n v="6164"/>
    <x v="3071"/>
    <x v="2"/>
    <x v="1093"/>
    <d v="2011-03-21T00:00:00"/>
    <x v="2"/>
    <x v="204"/>
    <s v="Matt Connell"/>
    <x v="1"/>
    <s v="United States"/>
    <s v="Lakeland"/>
    <x v="2"/>
    <n v="33801"/>
    <s v="South"/>
    <s v="OFF-BI-10001196"/>
    <x v="1"/>
    <x v="8"/>
    <x v="1381"/>
    <n v="33.57"/>
    <n v="5"/>
    <x v="6"/>
    <n v="-25.737000000000002"/>
  </r>
  <r>
    <n v="6165"/>
    <x v="3071"/>
    <x v="2"/>
    <x v="1093"/>
    <d v="2011-03-21T00:00:00"/>
    <x v="2"/>
    <x v="204"/>
    <s v="Matt Connell"/>
    <x v="1"/>
    <s v="United States"/>
    <s v="Lakeland"/>
    <x v="2"/>
    <n v="33801"/>
    <s v="South"/>
    <s v="FUR-FU-10003981"/>
    <x v="0"/>
    <x v="5"/>
    <x v="322"/>
    <n v="4.9920000000000009"/>
    <n v="3"/>
    <x v="2"/>
    <n v="1.3728000000000002"/>
  </r>
  <r>
    <n v="6166"/>
    <x v="3071"/>
    <x v="2"/>
    <x v="1093"/>
    <d v="2011-03-21T00:00:00"/>
    <x v="2"/>
    <x v="204"/>
    <s v="Matt Connell"/>
    <x v="1"/>
    <s v="United States"/>
    <s v="Lakeland"/>
    <x v="2"/>
    <n v="33801"/>
    <s v="South"/>
    <s v="FUR-FU-10002508"/>
    <x v="0"/>
    <x v="5"/>
    <x v="1661"/>
    <n v="20.016000000000002"/>
    <n v="3"/>
    <x v="2"/>
    <n v="5.5044000000000013"/>
  </r>
  <r>
    <n v="6167"/>
    <x v="3071"/>
    <x v="2"/>
    <x v="1093"/>
    <d v="2011-03-21T00:00:00"/>
    <x v="2"/>
    <x v="204"/>
    <s v="Matt Connell"/>
    <x v="1"/>
    <s v="United States"/>
    <s v="Lakeland"/>
    <x v="2"/>
    <n v="33801"/>
    <s v="South"/>
    <s v="TEC-AC-10002647"/>
    <x v="2"/>
    <x v="11"/>
    <x v="1753"/>
    <n v="170.24"/>
    <n v="2"/>
    <x v="2"/>
    <n v="53.199999999999989"/>
  </r>
  <r>
    <n v="6168"/>
    <x v="3072"/>
    <x v="1"/>
    <x v="704"/>
    <d v="2012-04-25T00:00:00"/>
    <x v="1"/>
    <x v="301"/>
    <s v="Erica Smith"/>
    <x v="0"/>
    <s v="United States"/>
    <s v="Houston"/>
    <x v="5"/>
    <n v="77036"/>
    <s v="Central"/>
    <s v="OFF-PA-10002377"/>
    <x v="1"/>
    <x v="10"/>
    <x v="127"/>
    <n v="117.456"/>
    <n v="3"/>
    <x v="2"/>
    <n v="44.045999999999992"/>
  </r>
  <r>
    <n v="6169"/>
    <x v="3073"/>
    <x v="1"/>
    <x v="444"/>
    <d v="2012-09-22T00:00:00"/>
    <x v="0"/>
    <x v="459"/>
    <s v="Rick Wilson"/>
    <x v="1"/>
    <s v="United States"/>
    <s v="Los Angeles"/>
    <x v="1"/>
    <n v="90008"/>
    <s v="West"/>
    <s v="OFF-PA-10004530"/>
    <x v="1"/>
    <x v="10"/>
    <x v="491"/>
    <n v="22.96"/>
    <n v="2"/>
    <x v="0"/>
    <n v="11.250400000000001"/>
  </r>
  <r>
    <n v="6170"/>
    <x v="3074"/>
    <x v="2"/>
    <x v="9"/>
    <d v="2011-08-30T00:00:00"/>
    <x v="0"/>
    <x v="462"/>
    <s v="Michael Moore"/>
    <x v="0"/>
    <s v="United States"/>
    <s v="Springfield"/>
    <x v="17"/>
    <n v="22153"/>
    <s v="South"/>
    <s v="OFF-PA-10002986"/>
    <x v="1"/>
    <x v="10"/>
    <x v="477"/>
    <n v="13.36"/>
    <n v="2"/>
    <x v="0"/>
    <n v="6.4127999999999998"/>
  </r>
  <r>
    <n v="6171"/>
    <x v="3075"/>
    <x v="0"/>
    <x v="1054"/>
    <d v="2013-12-25T00:00:00"/>
    <x v="0"/>
    <x v="775"/>
    <s v="Mark Haberlin"/>
    <x v="1"/>
    <s v="United States"/>
    <s v="New York City"/>
    <x v="15"/>
    <n v="10035"/>
    <s v="East"/>
    <s v="OFF-BI-10000948"/>
    <x v="1"/>
    <x v="8"/>
    <x v="1373"/>
    <n v="34.248000000000005"/>
    <n v="3"/>
    <x v="2"/>
    <n v="11.558699999999998"/>
  </r>
  <r>
    <n v="6172"/>
    <x v="3075"/>
    <x v="0"/>
    <x v="1054"/>
    <d v="2013-12-25T00:00:00"/>
    <x v="0"/>
    <x v="775"/>
    <s v="Mark Haberlin"/>
    <x v="1"/>
    <s v="United States"/>
    <s v="New York City"/>
    <x v="15"/>
    <n v="10035"/>
    <s v="East"/>
    <s v="OFF-AR-10001545"/>
    <x v="1"/>
    <x v="6"/>
    <x v="812"/>
    <n v="3.52"/>
    <n v="2"/>
    <x v="0"/>
    <n v="1.0207999999999999"/>
  </r>
  <r>
    <n v="6173"/>
    <x v="3076"/>
    <x v="2"/>
    <x v="1094"/>
    <d v="2011-08-08T00:00:00"/>
    <x v="1"/>
    <x v="125"/>
    <s v="Nick Zandusky"/>
    <x v="2"/>
    <s v="United States"/>
    <s v="Springfield"/>
    <x v="25"/>
    <n v="65807"/>
    <s v="Central"/>
    <s v="OFF-BI-10001758"/>
    <x v="1"/>
    <x v="8"/>
    <x v="935"/>
    <n v="26.7"/>
    <n v="5"/>
    <x v="0"/>
    <n v="12.548999999999999"/>
  </r>
  <r>
    <n v="6174"/>
    <x v="3076"/>
    <x v="2"/>
    <x v="1094"/>
    <d v="2011-08-08T00:00:00"/>
    <x v="1"/>
    <x v="125"/>
    <s v="Nick Zandusky"/>
    <x v="2"/>
    <s v="United States"/>
    <s v="Springfield"/>
    <x v="25"/>
    <n v="65807"/>
    <s v="Central"/>
    <s v="TEC-AC-10003237"/>
    <x v="2"/>
    <x v="11"/>
    <x v="1631"/>
    <n v="21.2"/>
    <n v="2"/>
    <x v="0"/>
    <n v="9.1160000000000014"/>
  </r>
  <r>
    <n v="6175"/>
    <x v="3076"/>
    <x v="2"/>
    <x v="1094"/>
    <d v="2011-08-08T00:00:00"/>
    <x v="1"/>
    <x v="125"/>
    <s v="Nick Zandusky"/>
    <x v="2"/>
    <s v="United States"/>
    <s v="Springfield"/>
    <x v="25"/>
    <n v="65807"/>
    <s v="Central"/>
    <s v="OFF-ST-10002011"/>
    <x v="1"/>
    <x v="4"/>
    <x v="1055"/>
    <n v="838.38"/>
    <n v="2"/>
    <x v="0"/>
    <n v="226.36260000000004"/>
  </r>
  <r>
    <n v="6176"/>
    <x v="3077"/>
    <x v="1"/>
    <x v="481"/>
    <d v="2012-09-26T00:00:00"/>
    <x v="1"/>
    <x v="673"/>
    <s v="Giulietta Baptist"/>
    <x v="0"/>
    <s v="United States"/>
    <s v="Columbia"/>
    <x v="20"/>
    <n v="29203"/>
    <s v="South"/>
    <s v="FUR-CH-10000309"/>
    <x v="0"/>
    <x v="1"/>
    <x v="765"/>
    <n v="1690.04"/>
    <n v="4"/>
    <x v="0"/>
    <n v="422.51"/>
  </r>
  <r>
    <n v="6177"/>
    <x v="3077"/>
    <x v="1"/>
    <x v="481"/>
    <d v="2012-09-26T00:00:00"/>
    <x v="1"/>
    <x v="673"/>
    <s v="Giulietta Baptist"/>
    <x v="0"/>
    <s v="United States"/>
    <s v="Columbia"/>
    <x v="20"/>
    <n v="29203"/>
    <s v="South"/>
    <s v="OFF-ST-10002444"/>
    <x v="1"/>
    <x v="4"/>
    <x v="571"/>
    <n v="85.96"/>
    <n v="7"/>
    <x v="0"/>
    <n v="24.068799999999996"/>
  </r>
  <r>
    <n v="6178"/>
    <x v="3077"/>
    <x v="1"/>
    <x v="481"/>
    <d v="2012-09-26T00:00:00"/>
    <x v="1"/>
    <x v="673"/>
    <s v="Giulietta Baptist"/>
    <x v="0"/>
    <s v="United States"/>
    <s v="Columbia"/>
    <x v="20"/>
    <n v="29203"/>
    <s v="South"/>
    <s v="OFF-EN-10001453"/>
    <x v="1"/>
    <x v="12"/>
    <x v="1676"/>
    <n v="121.96"/>
    <n v="2"/>
    <x v="0"/>
    <n v="57.32119999999999"/>
  </r>
  <r>
    <n v="6179"/>
    <x v="3077"/>
    <x v="1"/>
    <x v="481"/>
    <d v="2012-09-26T00:00:00"/>
    <x v="1"/>
    <x v="673"/>
    <s v="Giulietta Baptist"/>
    <x v="0"/>
    <s v="United States"/>
    <s v="Columbia"/>
    <x v="20"/>
    <n v="29203"/>
    <s v="South"/>
    <s v="OFF-PA-10001801"/>
    <x v="1"/>
    <x v="10"/>
    <x v="1757"/>
    <n v="23.92"/>
    <n v="4"/>
    <x v="0"/>
    <n v="11.720800000000001"/>
  </r>
  <r>
    <n v="6180"/>
    <x v="3077"/>
    <x v="1"/>
    <x v="481"/>
    <d v="2012-09-26T00:00:00"/>
    <x v="1"/>
    <x v="673"/>
    <s v="Giulietta Baptist"/>
    <x v="0"/>
    <s v="United States"/>
    <s v="Columbia"/>
    <x v="20"/>
    <n v="29203"/>
    <s v="South"/>
    <s v="OFF-ST-10000563"/>
    <x v="1"/>
    <x v="4"/>
    <x v="894"/>
    <n v="63.96"/>
    <n v="2"/>
    <x v="0"/>
    <n v="6.3960000000000008"/>
  </r>
  <r>
    <n v="6181"/>
    <x v="3077"/>
    <x v="1"/>
    <x v="481"/>
    <d v="2012-09-26T00:00:00"/>
    <x v="1"/>
    <x v="673"/>
    <s v="Giulietta Baptist"/>
    <x v="0"/>
    <s v="United States"/>
    <s v="Columbia"/>
    <x v="20"/>
    <n v="29203"/>
    <s v="South"/>
    <s v="TEC-PH-10000369"/>
    <x v="2"/>
    <x v="7"/>
    <x v="1346"/>
    <n v="629.94999999999993"/>
    <n v="5"/>
    <x v="0"/>
    <n v="176.38600000000002"/>
  </r>
  <r>
    <n v="6182"/>
    <x v="3077"/>
    <x v="1"/>
    <x v="481"/>
    <d v="2012-09-26T00:00:00"/>
    <x v="1"/>
    <x v="673"/>
    <s v="Giulietta Baptist"/>
    <x v="0"/>
    <s v="United States"/>
    <s v="Columbia"/>
    <x v="20"/>
    <n v="29203"/>
    <s v="South"/>
    <s v="TEC-PH-10002538"/>
    <x v="2"/>
    <x v="7"/>
    <x v="524"/>
    <n v="113.72999999999999"/>
    <n v="3"/>
    <x v="0"/>
    <n v="32.981699999999989"/>
  </r>
  <r>
    <n v="6183"/>
    <x v="3077"/>
    <x v="1"/>
    <x v="481"/>
    <d v="2012-09-26T00:00:00"/>
    <x v="1"/>
    <x v="673"/>
    <s v="Giulietta Baptist"/>
    <x v="0"/>
    <s v="United States"/>
    <s v="Columbia"/>
    <x v="20"/>
    <n v="29203"/>
    <s v="South"/>
    <s v="OFF-BI-10000050"/>
    <x v="1"/>
    <x v="8"/>
    <x v="343"/>
    <n v="14.6"/>
    <n v="2"/>
    <x v="0"/>
    <n v="6.8619999999999992"/>
  </r>
  <r>
    <n v="6184"/>
    <x v="3077"/>
    <x v="1"/>
    <x v="481"/>
    <d v="2012-09-26T00:00:00"/>
    <x v="1"/>
    <x v="673"/>
    <s v="Giulietta Baptist"/>
    <x v="0"/>
    <s v="United States"/>
    <s v="Columbia"/>
    <x v="20"/>
    <n v="29203"/>
    <s v="South"/>
    <s v="OFF-ST-10004186"/>
    <x v="1"/>
    <x v="4"/>
    <x v="16"/>
    <n v="887.84"/>
    <n v="8"/>
    <x v="0"/>
    <n v="17.756799999999998"/>
  </r>
  <r>
    <n v="6185"/>
    <x v="3078"/>
    <x v="0"/>
    <x v="25"/>
    <d v="2013-12-14T00:00:00"/>
    <x v="2"/>
    <x v="489"/>
    <s v="Deborah Brumfield"/>
    <x v="2"/>
    <s v="United States"/>
    <s v="Portland"/>
    <x v="21"/>
    <n v="97206"/>
    <s v="West"/>
    <s v="FUR-CH-10004218"/>
    <x v="0"/>
    <x v="1"/>
    <x v="38"/>
    <n v="403.92"/>
    <n v="5"/>
    <x v="2"/>
    <n v="25.245000000000019"/>
  </r>
  <r>
    <n v="6186"/>
    <x v="3079"/>
    <x v="1"/>
    <x v="976"/>
    <d v="2012-08-12T00:00:00"/>
    <x v="1"/>
    <x v="600"/>
    <s v="Jim Karlsson"/>
    <x v="0"/>
    <s v="United States"/>
    <s v="Philadelphia"/>
    <x v="9"/>
    <n v="19120"/>
    <s v="East"/>
    <s v="OFF-AR-10002952"/>
    <x v="1"/>
    <x v="6"/>
    <x v="806"/>
    <n v="106.8"/>
    <n v="10"/>
    <x v="2"/>
    <n v="10.679999999999996"/>
  </r>
  <r>
    <n v="6187"/>
    <x v="3080"/>
    <x v="1"/>
    <x v="219"/>
    <d v="2012-11-17T00:00:00"/>
    <x v="2"/>
    <x v="186"/>
    <s v="Maya Herman"/>
    <x v="1"/>
    <s v="United States"/>
    <s v="New York City"/>
    <x v="15"/>
    <n v="10035"/>
    <s v="East"/>
    <s v="OFF-ST-10003058"/>
    <x v="1"/>
    <x v="4"/>
    <x v="388"/>
    <n v="70.949999999999989"/>
    <n v="3"/>
    <x v="0"/>
    <n v="20.575499999999998"/>
  </r>
  <r>
    <n v="6188"/>
    <x v="3080"/>
    <x v="1"/>
    <x v="219"/>
    <d v="2012-11-17T00:00:00"/>
    <x v="2"/>
    <x v="186"/>
    <s v="Maya Herman"/>
    <x v="1"/>
    <s v="United States"/>
    <s v="New York City"/>
    <x v="15"/>
    <n v="10035"/>
    <s v="East"/>
    <s v="OFF-BI-10003963"/>
    <x v="1"/>
    <x v="8"/>
    <x v="1320"/>
    <n v="34.944000000000003"/>
    <n v="6"/>
    <x v="2"/>
    <n v="11.793599999999998"/>
  </r>
  <r>
    <n v="6189"/>
    <x v="3080"/>
    <x v="1"/>
    <x v="219"/>
    <d v="2012-11-17T00:00:00"/>
    <x v="2"/>
    <x v="186"/>
    <s v="Maya Herman"/>
    <x v="1"/>
    <s v="United States"/>
    <s v="New York City"/>
    <x v="15"/>
    <n v="10035"/>
    <s v="East"/>
    <s v="OFF-AR-10001955"/>
    <x v="1"/>
    <x v="6"/>
    <x v="1021"/>
    <n v="119.03999999999999"/>
    <n v="6"/>
    <x v="0"/>
    <n v="35.711999999999989"/>
  </r>
  <r>
    <n v="6190"/>
    <x v="3081"/>
    <x v="3"/>
    <x v="1095"/>
    <d v="2014-04-09T00:00:00"/>
    <x v="1"/>
    <x v="562"/>
    <s v="Anne McFarland"/>
    <x v="0"/>
    <s v="United States"/>
    <s v="Des Plaines"/>
    <x v="10"/>
    <n v="60016"/>
    <s v="Central"/>
    <s v="TEC-PH-10004345"/>
    <x v="2"/>
    <x v="7"/>
    <x v="1167"/>
    <n v="383.84000000000003"/>
    <n v="4"/>
    <x v="2"/>
    <n v="47.97999999999999"/>
  </r>
  <r>
    <n v="6191"/>
    <x v="3082"/>
    <x v="0"/>
    <x v="435"/>
    <d v="2013-12-29T00:00:00"/>
    <x v="1"/>
    <x v="341"/>
    <s v="Jessica Myrick"/>
    <x v="0"/>
    <s v="United States"/>
    <s v="New York City"/>
    <x v="15"/>
    <n v="10035"/>
    <s v="East"/>
    <s v="FUR-FU-10003192"/>
    <x v="0"/>
    <x v="5"/>
    <x v="1720"/>
    <n v="799.56000000000006"/>
    <n v="9"/>
    <x v="0"/>
    <n v="207.88559999999998"/>
  </r>
  <r>
    <n v="6192"/>
    <x v="3083"/>
    <x v="3"/>
    <x v="1096"/>
    <d v="2014-12-14T00:00:00"/>
    <x v="3"/>
    <x v="596"/>
    <s v="Mitch Webber"/>
    <x v="0"/>
    <s v="United States"/>
    <s v="Seattle"/>
    <x v="4"/>
    <n v="98103"/>
    <s v="West"/>
    <s v="OFF-ST-10001325"/>
    <x v="1"/>
    <x v="4"/>
    <x v="466"/>
    <n v="31.44"/>
    <n v="3"/>
    <x v="0"/>
    <n v="8.4888000000000012"/>
  </r>
  <r>
    <n v="6193"/>
    <x v="3084"/>
    <x v="3"/>
    <x v="66"/>
    <d v="2014-12-27T00:00:00"/>
    <x v="1"/>
    <x v="743"/>
    <s v="Alex Grayson"/>
    <x v="0"/>
    <s v="United States"/>
    <s v="Houston"/>
    <x v="5"/>
    <n v="77095"/>
    <s v="Central"/>
    <s v="OFF-PA-10000019"/>
    <x v="1"/>
    <x v="10"/>
    <x v="704"/>
    <n v="25.920000000000005"/>
    <n v="5"/>
    <x v="2"/>
    <n v="9.0719999999999992"/>
  </r>
  <r>
    <n v="6194"/>
    <x v="3084"/>
    <x v="3"/>
    <x v="66"/>
    <d v="2014-12-27T00:00:00"/>
    <x v="1"/>
    <x v="743"/>
    <s v="Alex Grayson"/>
    <x v="0"/>
    <s v="United States"/>
    <s v="Houston"/>
    <x v="5"/>
    <n v="77095"/>
    <s v="Central"/>
    <s v="OFF-BI-10003429"/>
    <x v="1"/>
    <x v="8"/>
    <x v="844"/>
    <n v="6.3299999999999992"/>
    <n v="5"/>
    <x v="3"/>
    <n v="-9.8114999999999988"/>
  </r>
  <r>
    <n v="6195"/>
    <x v="3084"/>
    <x v="3"/>
    <x v="66"/>
    <d v="2014-12-27T00:00:00"/>
    <x v="1"/>
    <x v="743"/>
    <s v="Alex Grayson"/>
    <x v="0"/>
    <s v="United States"/>
    <s v="Houston"/>
    <x v="5"/>
    <n v="77095"/>
    <s v="Central"/>
    <s v="OFF-PA-10000176"/>
    <x v="1"/>
    <x v="10"/>
    <x v="634"/>
    <n v="75.88"/>
    <n v="5"/>
    <x v="2"/>
    <n v="26.557999999999993"/>
  </r>
  <r>
    <n v="6196"/>
    <x v="3085"/>
    <x v="3"/>
    <x v="208"/>
    <d v="2014-10-29T00:00:00"/>
    <x v="1"/>
    <x v="380"/>
    <s v="Charles McCrossin"/>
    <x v="0"/>
    <s v="United States"/>
    <s v="Philadelphia"/>
    <x v="9"/>
    <n v="19143"/>
    <s v="East"/>
    <s v="TEC-PH-10004165"/>
    <x v="2"/>
    <x v="7"/>
    <x v="886"/>
    <n v="329.988"/>
    <n v="2"/>
    <x v="10"/>
    <n v="-76.997200000000021"/>
  </r>
  <r>
    <n v="6197"/>
    <x v="3085"/>
    <x v="3"/>
    <x v="208"/>
    <d v="2014-10-29T00:00:00"/>
    <x v="1"/>
    <x v="380"/>
    <s v="Charles McCrossin"/>
    <x v="0"/>
    <s v="United States"/>
    <s v="Philadelphia"/>
    <x v="9"/>
    <n v="19143"/>
    <s v="East"/>
    <s v="OFF-ST-10000352"/>
    <x v="1"/>
    <x v="4"/>
    <x v="1049"/>
    <n v="71.376000000000005"/>
    <n v="3"/>
    <x v="2"/>
    <n v="-4.460999999999995"/>
  </r>
  <r>
    <n v="6198"/>
    <x v="3086"/>
    <x v="1"/>
    <x v="50"/>
    <d v="2012-11-17T00:00:00"/>
    <x v="1"/>
    <x v="154"/>
    <s v="Russell Applegate"/>
    <x v="0"/>
    <s v="United States"/>
    <s v="Columbus"/>
    <x v="14"/>
    <n v="47201"/>
    <s v="Central"/>
    <s v="OFF-PA-10000726"/>
    <x v="1"/>
    <x v="10"/>
    <x v="1322"/>
    <n v="63.769999999999996"/>
    <n v="7"/>
    <x v="0"/>
    <n v="28.696499999999993"/>
  </r>
  <r>
    <n v="6199"/>
    <x v="3086"/>
    <x v="1"/>
    <x v="50"/>
    <d v="2012-11-17T00:00:00"/>
    <x v="1"/>
    <x v="154"/>
    <s v="Russell Applegate"/>
    <x v="0"/>
    <s v="United States"/>
    <s v="Columbus"/>
    <x v="14"/>
    <n v="47201"/>
    <s v="Central"/>
    <s v="TEC-PH-10001536"/>
    <x v="2"/>
    <x v="7"/>
    <x v="1234"/>
    <n v="50.97"/>
    <n v="3"/>
    <x v="0"/>
    <n v="13.252199999999997"/>
  </r>
  <r>
    <n v="6200"/>
    <x v="3086"/>
    <x v="1"/>
    <x v="50"/>
    <d v="2012-11-17T00:00:00"/>
    <x v="1"/>
    <x v="154"/>
    <s v="Russell Applegate"/>
    <x v="0"/>
    <s v="United States"/>
    <s v="Columbus"/>
    <x v="14"/>
    <n v="47201"/>
    <s v="Central"/>
    <s v="OFF-PA-10001790"/>
    <x v="1"/>
    <x v="10"/>
    <x v="687"/>
    <n v="96.08"/>
    <n v="2"/>
    <x v="0"/>
    <n v="46.118399999999994"/>
  </r>
  <r>
    <n v="6201"/>
    <x v="3087"/>
    <x v="1"/>
    <x v="392"/>
    <d v="2012-04-20T00:00:00"/>
    <x v="1"/>
    <x v="766"/>
    <s v="Sarah Brown"/>
    <x v="0"/>
    <s v="United States"/>
    <s v="Evanston"/>
    <x v="10"/>
    <n v="60201"/>
    <s v="Central"/>
    <s v="TEC-CO-10001766"/>
    <x v="2"/>
    <x v="16"/>
    <x v="1058"/>
    <n v="1439.9680000000001"/>
    <n v="4"/>
    <x v="2"/>
    <n v="485.98919999999993"/>
  </r>
  <r>
    <n v="6202"/>
    <x v="3087"/>
    <x v="1"/>
    <x v="392"/>
    <d v="2012-04-20T00:00:00"/>
    <x v="1"/>
    <x v="766"/>
    <s v="Sarah Brown"/>
    <x v="0"/>
    <s v="United States"/>
    <s v="Evanston"/>
    <x v="10"/>
    <n v="60201"/>
    <s v="Central"/>
    <s v="TEC-AC-10004396"/>
    <x v="2"/>
    <x v="11"/>
    <x v="1679"/>
    <n v="43.56"/>
    <n v="3"/>
    <x v="2"/>
    <n v="-4.9004999999999974"/>
  </r>
  <r>
    <n v="6203"/>
    <x v="3088"/>
    <x v="0"/>
    <x v="186"/>
    <d v="2013-12-24T00:00:00"/>
    <x v="1"/>
    <x v="7"/>
    <s v="Pete Kriz"/>
    <x v="0"/>
    <s v="United States"/>
    <s v="Apple Valley"/>
    <x v="1"/>
    <n v="92307"/>
    <s v="West"/>
    <s v="FUR-CH-10001708"/>
    <x v="0"/>
    <x v="1"/>
    <x v="884"/>
    <n v="563.91999999999996"/>
    <n v="5"/>
    <x v="2"/>
    <n v="7.0489999999999498"/>
  </r>
  <r>
    <n v="6204"/>
    <x v="3089"/>
    <x v="0"/>
    <x v="147"/>
    <d v="2013-10-28T00:00:00"/>
    <x v="1"/>
    <x v="603"/>
    <s v="Susan Vittorini"/>
    <x v="0"/>
    <s v="United States"/>
    <s v="Columbus"/>
    <x v="24"/>
    <n v="43229"/>
    <s v="East"/>
    <s v="TEC-PH-10001305"/>
    <x v="2"/>
    <x v="7"/>
    <x v="1671"/>
    <n v="235.15199999999999"/>
    <n v="8"/>
    <x v="10"/>
    <n v="-47.030399999999986"/>
  </r>
  <r>
    <n v="6205"/>
    <x v="3090"/>
    <x v="3"/>
    <x v="96"/>
    <d v="2014-12-04T00:00:00"/>
    <x v="2"/>
    <x v="377"/>
    <s v="Matthew Grinstein"/>
    <x v="2"/>
    <s v="United States"/>
    <s v="Marion"/>
    <x v="24"/>
    <n v="43302"/>
    <s v="East"/>
    <s v="FUR-FU-10002885"/>
    <x v="0"/>
    <x v="5"/>
    <x v="755"/>
    <n v="7.7120000000000006"/>
    <n v="2"/>
    <x v="2"/>
    <n v="1.7352000000000005"/>
  </r>
  <r>
    <n v="6206"/>
    <x v="3091"/>
    <x v="0"/>
    <x v="201"/>
    <d v="2013-10-25T00:00:00"/>
    <x v="0"/>
    <x v="320"/>
    <s v="Chuck Magee"/>
    <x v="0"/>
    <s v="United States"/>
    <s v="Houston"/>
    <x v="5"/>
    <n v="77095"/>
    <s v="Central"/>
    <s v="OFF-PA-10000726"/>
    <x v="1"/>
    <x v="10"/>
    <x v="1322"/>
    <n v="51.016000000000005"/>
    <n v="7"/>
    <x v="2"/>
    <n v="15.942499999999992"/>
  </r>
  <r>
    <n v="6207"/>
    <x v="3091"/>
    <x v="0"/>
    <x v="201"/>
    <d v="2013-10-25T00:00:00"/>
    <x v="0"/>
    <x v="320"/>
    <s v="Chuck Magee"/>
    <x v="0"/>
    <s v="United States"/>
    <s v="Houston"/>
    <x v="5"/>
    <n v="77095"/>
    <s v="Central"/>
    <s v="OFF-FA-10003112"/>
    <x v="1"/>
    <x v="13"/>
    <x v="33"/>
    <n v="25.248000000000001"/>
    <n v="4"/>
    <x v="2"/>
    <n v="7.8899999999999979"/>
  </r>
  <r>
    <n v="6208"/>
    <x v="3091"/>
    <x v="0"/>
    <x v="201"/>
    <d v="2013-10-25T00:00:00"/>
    <x v="0"/>
    <x v="320"/>
    <s v="Chuck Magee"/>
    <x v="0"/>
    <s v="United States"/>
    <s v="Houston"/>
    <x v="5"/>
    <n v="77095"/>
    <s v="Central"/>
    <s v="FUR-CH-10002372"/>
    <x v="0"/>
    <x v="1"/>
    <x v="390"/>
    <n v="56.686"/>
    <n v="1"/>
    <x v="4"/>
    <n v="-14.576399999999996"/>
  </r>
  <r>
    <n v="6209"/>
    <x v="3092"/>
    <x v="3"/>
    <x v="365"/>
    <d v="2014-10-04T00:00:00"/>
    <x v="1"/>
    <x v="545"/>
    <s v="Michelle Ellison"/>
    <x v="1"/>
    <s v="United States"/>
    <s v="Marion"/>
    <x v="24"/>
    <n v="43302"/>
    <s v="East"/>
    <s v="OFF-ST-10000563"/>
    <x v="1"/>
    <x v="4"/>
    <x v="894"/>
    <n v="51.168000000000006"/>
    <n v="2"/>
    <x v="2"/>
    <n v="-6.3960000000000008"/>
  </r>
  <r>
    <n v="6210"/>
    <x v="3093"/>
    <x v="3"/>
    <x v="238"/>
    <d v="2014-08-26T00:00:00"/>
    <x v="1"/>
    <x v="453"/>
    <s v="Yana Sorensen"/>
    <x v="1"/>
    <s v="United States"/>
    <s v="Seattle"/>
    <x v="4"/>
    <n v="98103"/>
    <s v="West"/>
    <s v="OFF-BI-10003925"/>
    <x v="1"/>
    <x v="8"/>
    <x v="751"/>
    <n v="2793.5280000000002"/>
    <n v="9"/>
    <x v="2"/>
    <n v="942.81569999999988"/>
  </r>
  <r>
    <n v="6211"/>
    <x v="3093"/>
    <x v="3"/>
    <x v="238"/>
    <d v="2014-08-26T00:00:00"/>
    <x v="1"/>
    <x v="453"/>
    <s v="Yana Sorensen"/>
    <x v="1"/>
    <s v="United States"/>
    <s v="Seattle"/>
    <x v="4"/>
    <n v="98103"/>
    <s v="West"/>
    <s v="OFF-ST-10003306"/>
    <x v="1"/>
    <x v="4"/>
    <x v="380"/>
    <n v="1000.0200000000001"/>
    <n v="7"/>
    <x v="0"/>
    <n v="290.00579999999991"/>
  </r>
  <r>
    <n v="6212"/>
    <x v="3093"/>
    <x v="3"/>
    <x v="238"/>
    <d v="2014-08-26T00:00:00"/>
    <x v="1"/>
    <x v="453"/>
    <s v="Yana Sorensen"/>
    <x v="1"/>
    <s v="United States"/>
    <s v="Seattle"/>
    <x v="4"/>
    <n v="98103"/>
    <s v="West"/>
    <s v="FUR-FU-10001475"/>
    <x v="0"/>
    <x v="5"/>
    <x v="499"/>
    <n v="65.94"/>
    <n v="3"/>
    <x v="0"/>
    <n v="22.419600000000003"/>
  </r>
  <r>
    <n v="6213"/>
    <x v="3094"/>
    <x v="3"/>
    <x v="105"/>
    <d v="2014-11-17T00:00:00"/>
    <x v="0"/>
    <x v="93"/>
    <s v="Maria Bertelson"/>
    <x v="0"/>
    <s v="United States"/>
    <s v="Longview"/>
    <x v="4"/>
    <n v="98632"/>
    <s v="West"/>
    <s v="OFF-FA-10003495"/>
    <x v="1"/>
    <x v="13"/>
    <x v="33"/>
    <n v="18.240000000000002"/>
    <n v="3"/>
    <x v="0"/>
    <n v="9.120000000000001"/>
  </r>
  <r>
    <n v="6214"/>
    <x v="3094"/>
    <x v="3"/>
    <x v="105"/>
    <d v="2014-11-17T00:00:00"/>
    <x v="0"/>
    <x v="93"/>
    <s v="Maria Bertelson"/>
    <x v="0"/>
    <s v="United States"/>
    <s v="Longview"/>
    <x v="4"/>
    <n v="98632"/>
    <s v="West"/>
    <s v="OFF-AP-10004708"/>
    <x v="1"/>
    <x v="9"/>
    <x v="508"/>
    <n v="76.12"/>
    <n v="2"/>
    <x v="0"/>
    <n v="22.074799999999996"/>
  </r>
  <r>
    <n v="6215"/>
    <x v="3095"/>
    <x v="2"/>
    <x v="856"/>
    <d v="2011-10-15T00:00:00"/>
    <x v="1"/>
    <x v="238"/>
    <s v="Alan Shonely"/>
    <x v="0"/>
    <s v="United States"/>
    <s v="Redondo Beach"/>
    <x v="1"/>
    <n v="90278"/>
    <s v="West"/>
    <s v="OFF-EN-10001219"/>
    <x v="1"/>
    <x v="12"/>
    <x v="583"/>
    <n v="7.64"/>
    <n v="1"/>
    <x v="0"/>
    <n v="3.7435999999999998"/>
  </r>
  <r>
    <n v="6216"/>
    <x v="3096"/>
    <x v="1"/>
    <x v="109"/>
    <d v="2012-12-03T00:00:00"/>
    <x v="1"/>
    <x v="466"/>
    <s v="Mark Cousins"/>
    <x v="1"/>
    <s v="United States"/>
    <s v="New York City"/>
    <x v="15"/>
    <n v="10035"/>
    <s v="East"/>
    <s v="FUR-FU-10000087"/>
    <x v="0"/>
    <x v="5"/>
    <x v="204"/>
    <n v="68.16"/>
    <n v="3"/>
    <x v="0"/>
    <n v="27.945600000000002"/>
  </r>
  <r>
    <n v="6217"/>
    <x v="3096"/>
    <x v="1"/>
    <x v="109"/>
    <d v="2012-12-03T00:00:00"/>
    <x v="1"/>
    <x v="466"/>
    <s v="Mark Cousins"/>
    <x v="1"/>
    <s v="United States"/>
    <s v="New York City"/>
    <x v="15"/>
    <n v="10035"/>
    <s v="East"/>
    <s v="OFF-EN-10001539"/>
    <x v="1"/>
    <x v="12"/>
    <x v="33"/>
    <n v="62.24"/>
    <n v="8"/>
    <x v="0"/>
    <n v="29.252800000000001"/>
  </r>
  <r>
    <n v="6218"/>
    <x v="3097"/>
    <x v="1"/>
    <x v="1097"/>
    <d v="2012-08-02T00:00:00"/>
    <x v="1"/>
    <x v="310"/>
    <s v="Patrick Gardner"/>
    <x v="0"/>
    <s v="United States"/>
    <s v="Louisville"/>
    <x v="0"/>
    <n v="40214"/>
    <s v="South"/>
    <s v="TEC-PH-10004897"/>
    <x v="2"/>
    <x v="7"/>
    <x v="1115"/>
    <n v="29.97"/>
    <n v="3"/>
    <x v="0"/>
    <n v="0.29969999999999963"/>
  </r>
  <r>
    <n v="6219"/>
    <x v="3098"/>
    <x v="0"/>
    <x v="201"/>
    <d v="2013-10-27T00:00:00"/>
    <x v="1"/>
    <x v="559"/>
    <s v="Joy Smith"/>
    <x v="0"/>
    <s v="United States"/>
    <s v="Trenton"/>
    <x v="12"/>
    <n v="48183"/>
    <s v="Central"/>
    <s v="TEC-PH-10001300"/>
    <x v="2"/>
    <x v="7"/>
    <x v="1002"/>
    <n v="125.69999999999999"/>
    <n v="6"/>
    <x v="0"/>
    <n v="35.195999999999998"/>
  </r>
  <r>
    <n v="6220"/>
    <x v="3098"/>
    <x v="0"/>
    <x v="201"/>
    <d v="2013-10-27T00:00:00"/>
    <x v="1"/>
    <x v="559"/>
    <s v="Joy Smith"/>
    <x v="0"/>
    <s v="United States"/>
    <s v="Trenton"/>
    <x v="12"/>
    <n v="48183"/>
    <s v="Central"/>
    <s v="TEC-PH-10001557"/>
    <x v="2"/>
    <x v="7"/>
    <x v="658"/>
    <n v="191.98"/>
    <n v="2"/>
    <x v="0"/>
    <n v="51.834599999999995"/>
  </r>
  <r>
    <n v="6221"/>
    <x v="3098"/>
    <x v="0"/>
    <x v="201"/>
    <d v="2013-10-27T00:00:00"/>
    <x v="1"/>
    <x v="559"/>
    <s v="Joy Smith"/>
    <x v="0"/>
    <s v="United States"/>
    <s v="Trenton"/>
    <x v="12"/>
    <n v="48183"/>
    <s v="Central"/>
    <s v="OFF-ST-10000617"/>
    <x v="1"/>
    <x v="4"/>
    <x v="379"/>
    <n v="20.86"/>
    <n v="7"/>
    <x v="0"/>
    <n v="1.4601999999999977"/>
  </r>
  <r>
    <n v="6222"/>
    <x v="3099"/>
    <x v="3"/>
    <x v="32"/>
    <d v="2014-09-19T00:00:00"/>
    <x v="0"/>
    <x v="677"/>
    <s v="Joy Bell-"/>
    <x v="0"/>
    <s v="United States"/>
    <s v="Los Angeles"/>
    <x v="1"/>
    <n v="90045"/>
    <s v="West"/>
    <s v="OFF-LA-10000121"/>
    <x v="1"/>
    <x v="2"/>
    <x v="902"/>
    <n v="56.699999999999996"/>
    <n v="9"/>
    <x v="0"/>
    <n v="26.081999999999997"/>
  </r>
  <r>
    <n v="6223"/>
    <x v="3100"/>
    <x v="3"/>
    <x v="331"/>
    <d v="2014-12-28T00:00:00"/>
    <x v="1"/>
    <x v="213"/>
    <s v="Darren Koutras"/>
    <x v="0"/>
    <s v="United States"/>
    <s v="Hendersonville"/>
    <x v="18"/>
    <n v="37075"/>
    <s v="South"/>
    <s v="FUR-FU-10000087"/>
    <x v="0"/>
    <x v="5"/>
    <x v="204"/>
    <n v="72.703999999999994"/>
    <n v="4"/>
    <x v="2"/>
    <n v="19.084800000000005"/>
  </r>
  <r>
    <n v="6224"/>
    <x v="3100"/>
    <x v="3"/>
    <x v="331"/>
    <d v="2014-12-28T00:00:00"/>
    <x v="1"/>
    <x v="213"/>
    <s v="Darren Koutras"/>
    <x v="0"/>
    <s v="United States"/>
    <s v="Hendersonville"/>
    <x v="18"/>
    <n v="37075"/>
    <s v="South"/>
    <s v="OFF-AR-10000422"/>
    <x v="1"/>
    <x v="6"/>
    <x v="892"/>
    <n v="12.263999999999999"/>
    <n v="7"/>
    <x v="2"/>
    <n v="1.0730999999999993"/>
  </r>
  <r>
    <n v="6225"/>
    <x v="3100"/>
    <x v="3"/>
    <x v="331"/>
    <d v="2014-12-28T00:00:00"/>
    <x v="1"/>
    <x v="213"/>
    <s v="Darren Koutras"/>
    <x v="0"/>
    <s v="United States"/>
    <s v="Hendersonville"/>
    <x v="18"/>
    <n v="37075"/>
    <s v="South"/>
    <s v="OFF-ST-10004123"/>
    <x v="1"/>
    <x v="4"/>
    <x v="72"/>
    <n v="218.35200000000003"/>
    <n v="3"/>
    <x v="2"/>
    <n v="-54.588000000000008"/>
  </r>
  <r>
    <n v="6226"/>
    <x v="3101"/>
    <x v="1"/>
    <x v="348"/>
    <d v="2012-10-09T00:00:00"/>
    <x v="1"/>
    <x v="223"/>
    <s v="Jeremy Farry"/>
    <x v="0"/>
    <s v="United States"/>
    <s v="Portland"/>
    <x v="21"/>
    <n v="97206"/>
    <s v="West"/>
    <s v="FUR-BO-10003660"/>
    <x v="0"/>
    <x v="0"/>
    <x v="1465"/>
    <n v="66.294000000000011"/>
    <n v="1"/>
    <x v="6"/>
    <n v="-103.86059999999998"/>
  </r>
  <r>
    <n v="6227"/>
    <x v="3101"/>
    <x v="1"/>
    <x v="348"/>
    <d v="2012-10-09T00:00:00"/>
    <x v="1"/>
    <x v="223"/>
    <s v="Jeremy Farry"/>
    <x v="0"/>
    <s v="United States"/>
    <s v="Portland"/>
    <x v="21"/>
    <n v="97206"/>
    <s v="West"/>
    <s v="FUR-CH-10000422"/>
    <x v="0"/>
    <x v="1"/>
    <x v="1432"/>
    <n v="291.16800000000001"/>
    <n v="4"/>
    <x v="2"/>
    <n v="-14.558399999999978"/>
  </r>
  <r>
    <n v="6228"/>
    <x v="3102"/>
    <x v="2"/>
    <x v="981"/>
    <d v="2011-11-07T00:00:00"/>
    <x v="1"/>
    <x v="138"/>
    <s v="Patrick O'Brill"/>
    <x v="0"/>
    <s v="United States"/>
    <s v="Irving"/>
    <x v="5"/>
    <n v="75061"/>
    <s v="Central"/>
    <s v="TEC-PH-10002923"/>
    <x v="2"/>
    <x v="7"/>
    <x v="680"/>
    <n v="88.77600000000001"/>
    <n v="3"/>
    <x v="2"/>
    <n v="7.7679000000000009"/>
  </r>
  <r>
    <n v="6229"/>
    <x v="3103"/>
    <x v="0"/>
    <x v="115"/>
    <d v="2013-01-27T00:00:00"/>
    <x v="1"/>
    <x v="404"/>
    <s v="Bradley Talbott"/>
    <x v="2"/>
    <s v="United States"/>
    <s v="Cleveland"/>
    <x v="24"/>
    <n v="44105"/>
    <s v="East"/>
    <s v="TEC-PH-10004093"/>
    <x v="2"/>
    <x v="7"/>
    <x v="40"/>
    <n v="110.376"/>
    <n v="4"/>
    <x v="10"/>
    <n v="-20.235600000000005"/>
  </r>
  <r>
    <n v="6230"/>
    <x v="3103"/>
    <x v="0"/>
    <x v="115"/>
    <d v="2013-01-27T00:00:00"/>
    <x v="1"/>
    <x v="404"/>
    <s v="Bradley Talbott"/>
    <x v="2"/>
    <s v="United States"/>
    <s v="Cleveland"/>
    <x v="24"/>
    <n v="44105"/>
    <s v="East"/>
    <s v="TEC-AC-10000171"/>
    <x v="2"/>
    <x v="11"/>
    <x v="43"/>
    <n v="55.176000000000002"/>
    <n v="3"/>
    <x v="2"/>
    <n v="15.863099999999999"/>
  </r>
  <r>
    <n v="6231"/>
    <x v="3104"/>
    <x v="3"/>
    <x v="497"/>
    <d v="2014-07-18T00:00:00"/>
    <x v="1"/>
    <x v="508"/>
    <s v="Natalie Webber"/>
    <x v="0"/>
    <s v="United States"/>
    <s v="Waterloo"/>
    <x v="23"/>
    <n v="50701"/>
    <s v="Central"/>
    <s v="OFF-AR-10001166"/>
    <x v="1"/>
    <x v="6"/>
    <x v="33"/>
    <n v="30.32"/>
    <n v="4"/>
    <x v="0"/>
    <n v="11.8248"/>
  </r>
  <r>
    <n v="6232"/>
    <x v="3105"/>
    <x v="3"/>
    <x v="220"/>
    <d v="2014-09-12T00:00:00"/>
    <x v="3"/>
    <x v="226"/>
    <s v="Jennifer Ferguson"/>
    <x v="0"/>
    <s v="United States"/>
    <s v="Seattle"/>
    <x v="4"/>
    <n v="98105"/>
    <s v="West"/>
    <s v="FUR-CH-10003199"/>
    <x v="0"/>
    <x v="1"/>
    <x v="631"/>
    <n v="177.56800000000001"/>
    <n v="2"/>
    <x v="2"/>
    <n v="8.8783999999999921"/>
  </r>
  <r>
    <n v="6233"/>
    <x v="3105"/>
    <x v="3"/>
    <x v="220"/>
    <d v="2014-09-12T00:00:00"/>
    <x v="3"/>
    <x v="226"/>
    <s v="Jennifer Ferguson"/>
    <x v="0"/>
    <s v="United States"/>
    <s v="Seattle"/>
    <x v="4"/>
    <n v="98105"/>
    <s v="West"/>
    <s v="OFF-PA-10002005"/>
    <x v="1"/>
    <x v="10"/>
    <x v="505"/>
    <n v="19.440000000000001"/>
    <n v="3"/>
    <x v="0"/>
    <n v="9.3312000000000008"/>
  </r>
  <r>
    <n v="6234"/>
    <x v="3105"/>
    <x v="3"/>
    <x v="220"/>
    <d v="2014-09-12T00:00:00"/>
    <x v="3"/>
    <x v="226"/>
    <s v="Jennifer Ferguson"/>
    <x v="0"/>
    <s v="United States"/>
    <s v="Seattle"/>
    <x v="4"/>
    <n v="98105"/>
    <s v="West"/>
    <s v="OFF-PA-10004101"/>
    <x v="1"/>
    <x v="10"/>
    <x v="506"/>
    <n v="71.28"/>
    <n v="11"/>
    <x v="0"/>
    <n v="34.214400000000005"/>
  </r>
  <r>
    <n v="6235"/>
    <x v="3105"/>
    <x v="3"/>
    <x v="220"/>
    <d v="2014-09-12T00:00:00"/>
    <x v="3"/>
    <x v="226"/>
    <s v="Jennifer Ferguson"/>
    <x v="0"/>
    <s v="United States"/>
    <s v="Seattle"/>
    <x v="4"/>
    <n v="98105"/>
    <s v="West"/>
    <s v="OFF-BI-10004600"/>
    <x v="1"/>
    <x v="8"/>
    <x v="1477"/>
    <n v="1471.96"/>
    <n v="5"/>
    <x v="2"/>
    <n v="459.98749999999995"/>
  </r>
  <r>
    <n v="6236"/>
    <x v="3105"/>
    <x v="3"/>
    <x v="220"/>
    <d v="2014-09-12T00:00:00"/>
    <x v="3"/>
    <x v="226"/>
    <s v="Jennifer Ferguson"/>
    <x v="0"/>
    <s v="United States"/>
    <s v="Seattle"/>
    <x v="4"/>
    <n v="98105"/>
    <s v="West"/>
    <s v="TEC-PH-10000127"/>
    <x v="2"/>
    <x v="7"/>
    <x v="1758"/>
    <n v="79.959999999999994"/>
    <n v="5"/>
    <x v="2"/>
    <n v="-17.991000000000003"/>
  </r>
  <r>
    <n v="6237"/>
    <x v="3106"/>
    <x v="0"/>
    <x v="1098"/>
    <d v="2013-02-27T00:00:00"/>
    <x v="1"/>
    <x v="141"/>
    <s v="Alyssa Crouse"/>
    <x v="1"/>
    <s v="United States"/>
    <s v="Philadelphia"/>
    <x v="9"/>
    <n v="19120"/>
    <s v="East"/>
    <s v="OFF-EN-10004386"/>
    <x v="1"/>
    <x v="12"/>
    <x v="242"/>
    <n v="57.576000000000001"/>
    <n v="3"/>
    <x v="2"/>
    <n v="21.591000000000001"/>
  </r>
  <r>
    <n v="6238"/>
    <x v="3107"/>
    <x v="0"/>
    <x v="115"/>
    <d v="2013-01-29T00:00:00"/>
    <x v="1"/>
    <x v="509"/>
    <s v="Toby Braunhardt"/>
    <x v="0"/>
    <s v="United States"/>
    <s v="New York City"/>
    <x v="15"/>
    <n v="10009"/>
    <s v="East"/>
    <s v="OFF-BI-10004506"/>
    <x v="1"/>
    <x v="8"/>
    <x v="1238"/>
    <n v="26.336000000000002"/>
    <n v="4"/>
    <x v="2"/>
    <n v="9.2176000000000009"/>
  </r>
  <r>
    <n v="6239"/>
    <x v="3108"/>
    <x v="1"/>
    <x v="295"/>
    <d v="2012-12-16T00:00:00"/>
    <x v="1"/>
    <x v="456"/>
    <s v="Helen Abelman"/>
    <x v="0"/>
    <s v="United States"/>
    <s v="San Jose"/>
    <x v="1"/>
    <n v="95123"/>
    <s v="West"/>
    <s v="FUR-FU-10004597"/>
    <x v="0"/>
    <x v="5"/>
    <x v="1257"/>
    <n v="166.5"/>
    <n v="3"/>
    <x v="0"/>
    <n v="21.64500000000001"/>
  </r>
  <r>
    <n v="6240"/>
    <x v="3108"/>
    <x v="1"/>
    <x v="295"/>
    <d v="2012-12-16T00:00:00"/>
    <x v="1"/>
    <x v="456"/>
    <s v="Helen Abelman"/>
    <x v="0"/>
    <s v="United States"/>
    <s v="San Jose"/>
    <x v="1"/>
    <n v="95123"/>
    <s v="West"/>
    <s v="OFF-ST-10001496"/>
    <x v="1"/>
    <x v="4"/>
    <x v="726"/>
    <n v="360.38"/>
    <n v="2"/>
    <x v="0"/>
    <n v="93.698800000000006"/>
  </r>
  <r>
    <n v="6241"/>
    <x v="3109"/>
    <x v="0"/>
    <x v="517"/>
    <d v="2013-11-02T00:00:00"/>
    <x v="0"/>
    <x v="109"/>
    <s v="Logan Haushalter"/>
    <x v="0"/>
    <s v="United States"/>
    <s v="Los Angeles"/>
    <x v="1"/>
    <n v="90008"/>
    <s v="West"/>
    <s v="OFF-BI-10004236"/>
    <x v="1"/>
    <x v="8"/>
    <x v="891"/>
    <n v="11.744"/>
    <n v="1"/>
    <x v="2"/>
    <n v="3.8167999999999997"/>
  </r>
  <r>
    <n v="6242"/>
    <x v="3110"/>
    <x v="3"/>
    <x v="39"/>
    <d v="2014-06-01T00:00:00"/>
    <x v="0"/>
    <x v="628"/>
    <s v="Lori Olson"/>
    <x v="1"/>
    <s v="United States"/>
    <s v="Concord"/>
    <x v="38"/>
    <n v="3301"/>
    <s v="East"/>
    <s v="FUR-FU-10001185"/>
    <x v="0"/>
    <x v="5"/>
    <x v="1414"/>
    <n v="247.44"/>
    <n v="8"/>
    <x v="0"/>
    <n v="101.4504"/>
  </r>
  <r>
    <n v="6243"/>
    <x v="3111"/>
    <x v="2"/>
    <x v="1059"/>
    <d v="2011-12-28T00:00:00"/>
    <x v="1"/>
    <x v="503"/>
    <s v="Dennis Pardue"/>
    <x v="2"/>
    <s v="United States"/>
    <s v="Columbia"/>
    <x v="18"/>
    <n v="38401"/>
    <s v="South"/>
    <s v="OFF-BI-10000977"/>
    <x v="1"/>
    <x v="8"/>
    <x v="982"/>
    <n v="18.240000000000002"/>
    <n v="2"/>
    <x v="6"/>
    <n v="-14.591999999999999"/>
  </r>
  <r>
    <n v="6244"/>
    <x v="3112"/>
    <x v="0"/>
    <x v="390"/>
    <d v="2013-11-29T00:00:00"/>
    <x v="1"/>
    <x v="615"/>
    <s v="Clay Rozendal"/>
    <x v="2"/>
    <s v="United States"/>
    <s v="Bellevue"/>
    <x v="4"/>
    <n v="98006"/>
    <s v="West"/>
    <s v="OFF-SU-10004782"/>
    <x v="1"/>
    <x v="14"/>
    <x v="1548"/>
    <n v="25.349999999999998"/>
    <n v="3"/>
    <x v="0"/>
    <n v="7.6049999999999978"/>
  </r>
  <r>
    <n v="6245"/>
    <x v="3113"/>
    <x v="1"/>
    <x v="312"/>
    <d v="2012-11-25T00:00:00"/>
    <x v="1"/>
    <x v="683"/>
    <s v="Katrina Bavinger"/>
    <x v="2"/>
    <s v="United States"/>
    <s v="Seattle"/>
    <x v="4"/>
    <n v="98105"/>
    <s v="West"/>
    <s v="OFF-AR-10002067"/>
    <x v="1"/>
    <x v="6"/>
    <x v="1145"/>
    <n v="119.03999999999999"/>
    <n v="6"/>
    <x v="0"/>
    <n v="30.950400000000002"/>
  </r>
  <r>
    <n v="6246"/>
    <x v="3113"/>
    <x v="1"/>
    <x v="312"/>
    <d v="2012-11-25T00:00:00"/>
    <x v="1"/>
    <x v="683"/>
    <s v="Katrina Bavinger"/>
    <x v="2"/>
    <s v="United States"/>
    <s v="Seattle"/>
    <x v="4"/>
    <n v="98105"/>
    <s v="West"/>
    <s v="FUR-FU-10002364"/>
    <x v="0"/>
    <x v="5"/>
    <x v="1231"/>
    <n v="22.14"/>
    <n v="3"/>
    <x v="0"/>
    <n v="6.4205999999999976"/>
  </r>
  <r>
    <n v="6247"/>
    <x v="3113"/>
    <x v="1"/>
    <x v="312"/>
    <d v="2012-11-25T00:00:00"/>
    <x v="1"/>
    <x v="683"/>
    <s v="Katrina Bavinger"/>
    <x v="2"/>
    <s v="United States"/>
    <s v="Seattle"/>
    <x v="4"/>
    <n v="98105"/>
    <s v="West"/>
    <s v="TEC-AC-10002018"/>
    <x v="2"/>
    <x v="11"/>
    <x v="1674"/>
    <n v="13.98"/>
    <n v="2"/>
    <x v="0"/>
    <n v="6.011400000000001"/>
  </r>
  <r>
    <n v="6248"/>
    <x v="3114"/>
    <x v="3"/>
    <x v="148"/>
    <d v="2014-06-05T00:00:00"/>
    <x v="1"/>
    <x v="586"/>
    <s v="Maris LaWare"/>
    <x v="0"/>
    <s v="United States"/>
    <s v="Columbus"/>
    <x v="14"/>
    <n v="47201"/>
    <s v="Central"/>
    <s v="OFF-BI-10000632"/>
    <x v="1"/>
    <x v="8"/>
    <x v="1288"/>
    <n v="43.41"/>
    <n v="1"/>
    <x v="0"/>
    <n v="19.968599999999999"/>
  </r>
  <r>
    <n v="6249"/>
    <x v="3114"/>
    <x v="3"/>
    <x v="148"/>
    <d v="2014-06-05T00:00:00"/>
    <x v="1"/>
    <x v="586"/>
    <s v="Maris LaWare"/>
    <x v="0"/>
    <s v="United States"/>
    <s v="Columbus"/>
    <x v="14"/>
    <n v="47201"/>
    <s v="Central"/>
    <s v="FUR-FU-10003981"/>
    <x v="0"/>
    <x v="5"/>
    <x v="322"/>
    <n v="6.24"/>
    <n v="3"/>
    <x v="0"/>
    <n v="2.6208000000000005"/>
  </r>
  <r>
    <n v="6250"/>
    <x v="3114"/>
    <x v="3"/>
    <x v="148"/>
    <d v="2014-06-05T00:00:00"/>
    <x v="1"/>
    <x v="586"/>
    <s v="Maris LaWare"/>
    <x v="0"/>
    <s v="United States"/>
    <s v="Columbus"/>
    <x v="14"/>
    <n v="47201"/>
    <s v="Central"/>
    <s v="OFF-AP-10001564"/>
    <x v="1"/>
    <x v="9"/>
    <x v="1759"/>
    <n v="465.16"/>
    <n v="2"/>
    <x v="0"/>
    <n v="120.94159999999999"/>
  </r>
  <r>
    <n v="6251"/>
    <x v="3114"/>
    <x v="3"/>
    <x v="148"/>
    <d v="2014-06-05T00:00:00"/>
    <x v="1"/>
    <x v="586"/>
    <s v="Maris LaWare"/>
    <x v="0"/>
    <s v="United States"/>
    <s v="Columbus"/>
    <x v="14"/>
    <n v="47201"/>
    <s v="Central"/>
    <s v="OFF-PA-10004082"/>
    <x v="1"/>
    <x v="10"/>
    <x v="224"/>
    <n v="7.98"/>
    <n v="1"/>
    <x v="0"/>
    <n v="3.99"/>
  </r>
  <r>
    <n v="6252"/>
    <x v="3115"/>
    <x v="2"/>
    <x v="266"/>
    <d v="2011-12-04T00:00:00"/>
    <x v="2"/>
    <x v="430"/>
    <s v="Matt Collins"/>
    <x v="0"/>
    <s v="United States"/>
    <s v="Chicago"/>
    <x v="10"/>
    <n v="60623"/>
    <s v="Central"/>
    <s v="OFF-AP-10004249"/>
    <x v="1"/>
    <x v="9"/>
    <x v="33"/>
    <n v="2.3939999999999997"/>
    <n v="1"/>
    <x v="3"/>
    <n v="-6.344100000000001"/>
  </r>
  <r>
    <n v="6253"/>
    <x v="3116"/>
    <x v="2"/>
    <x v="884"/>
    <d v="2011-04-07T00:00:00"/>
    <x v="3"/>
    <x v="91"/>
    <s v="Valerie Mitchum"/>
    <x v="2"/>
    <s v="United States"/>
    <s v="Marietta"/>
    <x v="32"/>
    <n v="30062"/>
    <s v="South"/>
    <s v="OFF-PA-10003441"/>
    <x v="1"/>
    <x v="10"/>
    <x v="485"/>
    <n v="58.320000000000007"/>
    <n v="9"/>
    <x v="0"/>
    <n v="27.993600000000001"/>
  </r>
  <r>
    <n v="6254"/>
    <x v="3116"/>
    <x v="2"/>
    <x v="884"/>
    <d v="2011-04-07T00:00:00"/>
    <x v="3"/>
    <x v="91"/>
    <s v="Valerie Mitchum"/>
    <x v="2"/>
    <s v="United States"/>
    <s v="Marietta"/>
    <x v="32"/>
    <n v="30062"/>
    <s v="South"/>
    <s v="TEC-PH-10004922"/>
    <x v="2"/>
    <x v="7"/>
    <x v="1067"/>
    <n v="200.96999999999997"/>
    <n v="3"/>
    <x v="0"/>
    <n v="50.242500000000007"/>
  </r>
  <r>
    <n v="6255"/>
    <x v="3117"/>
    <x v="1"/>
    <x v="1014"/>
    <d v="2012-09-14T00:00:00"/>
    <x v="1"/>
    <x v="100"/>
    <s v="Victoria Wilson"/>
    <x v="1"/>
    <s v="United States"/>
    <s v="Montgomery"/>
    <x v="19"/>
    <n v="36116"/>
    <s v="South"/>
    <s v="FUR-FU-10001731"/>
    <x v="0"/>
    <x v="5"/>
    <x v="1547"/>
    <n v="21.36"/>
    <n v="8"/>
    <x v="0"/>
    <n v="8.1167999999999996"/>
  </r>
  <r>
    <n v="6256"/>
    <x v="3118"/>
    <x v="3"/>
    <x v="428"/>
    <d v="2014-09-16T00:00:00"/>
    <x v="1"/>
    <x v="136"/>
    <s v="Grace Kelly"/>
    <x v="1"/>
    <s v="United States"/>
    <s v="Plano"/>
    <x v="5"/>
    <n v="75023"/>
    <s v="Central"/>
    <s v="OFF-LA-10000134"/>
    <x v="1"/>
    <x v="2"/>
    <x v="85"/>
    <n v="9.8560000000000016"/>
    <n v="4"/>
    <x v="2"/>
    <n v="3.4495999999999993"/>
  </r>
  <r>
    <n v="6257"/>
    <x v="3119"/>
    <x v="1"/>
    <x v="684"/>
    <d v="2012-09-08T00:00:00"/>
    <x v="0"/>
    <x v="401"/>
    <s v="Alyssa Tate"/>
    <x v="2"/>
    <s v="United States"/>
    <s v="Tamarac"/>
    <x v="2"/>
    <n v="33319"/>
    <s v="South"/>
    <s v="OFF-BI-10003166"/>
    <x v="1"/>
    <x v="8"/>
    <x v="1405"/>
    <n v="3.4440000000000008"/>
    <n v="1"/>
    <x v="6"/>
    <n v="-2.5255999999999998"/>
  </r>
  <r>
    <n v="6258"/>
    <x v="3120"/>
    <x v="3"/>
    <x v="808"/>
    <d v="2014-11-07T00:00:00"/>
    <x v="0"/>
    <x v="255"/>
    <s v="Anthony Rawles"/>
    <x v="1"/>
    <s v="United States"/>
    <s v="Columbus"/>
    <x v="24"/>
    <n v="43229"/>
    <s v="East"/>
    <s v="OFF-SU-10000646"/>
    <x v="1"/>
    <x v="14"/>
    <x v="259"/>
    <n v="384.59200000000004"/>
    <n v="2"/>
    <x v="2"/>
    <n v="-81.725799999999978"/>
  </r>
  <r>
    <n v="6259"/>
    <x v="3121"/>
    <x v="1"/>
    <x v="262"/>
    <d v="2012-03-30T00:00:00"/>
    <x v="0"/>
    <x v="581"/>
    <s v="John Huston"/>
    <x v="0"/>
    <s v="United States"/>
    <s v="New York City"/>
    <x v="15"/>
    <n v="10009"/>
    <s v="East"/>
    <s v="OFF-EN-10004459"/>
    <x v="1"/>
    <x v="12"/>
    <x v="655"/>
    <n v="22.919999999999998"/>
    <n v="3"/>
    <x v="0"/>
    <n v="11.230799999999999"/>
  </r>
  <r>
    <n v="6260"/>
    <x v="3122"/>
    <x v="1"/>
    <x v="863"/>
    <d v="2012-08-17T00:00:00"/>
    <x v="0"/>
    <x v="267"/>
    <s v="Ralph Arnett"/>
    <x v="0"/>
    <s v="United States"/>
    <s v="Richmond"/>
    <x v="14"/>
    <n v="47374"/>
    <s v="Central"/>
    <s v="OFF-BI-10003529"/>
    <x v="1"/>
    <x v="8"/>
    <x v="788"/>
    <n v="11.36"/>
    <n v="4"/>
    <x v="0"/>
    <n v="5.5663999999999998"/>
  </r>
  <r>
    <n v="6261"/>
    <x v="3123"/>
    <x v="1"/>
    <x v="793"/>
    <d v="2012-05-18T00:00:00"/>
    <x v="1"/>
    <x v="197"/>
    <s v="Rose O'Brian"/>
    <x v="0"/>
    <s v="United States"/>
    <s v="Seattle"/>
    <x v="4"/>
    <n v="98115"/>
    <s v="West"/>
    <s v="OFF-BI-10002949"/>
    <x v="1"/>
    <x v="8"/>
    <x v="520"/>
    <n v="14.592000000000002"/>
    <n v="3"/>
    <x v="2"/>
    <n v="4.9247999999999985"/>
  </r>
  <r>
    <n v="6262"/>
    <x v="3124"/>
    <x v="3"/>
    <x v="283"/>
    <d v="2014-07-28T00:00:00"/>
    <x v="1"/>
    <x v="756"/>
    <s v="Lisa Ryan"/>
    <x v="1"/>
    <s v="United States"/>
    <s v="Long Beach"/>
    <x v="15"/>
    <n v="11561"/>
    <s v="East"/>
    <s v="OFF-LA-10001158"/>
    <x v="1"/>
    <x v="2"/>
    <x v="319"/>
    <n v="41.4"/>
    <n v="4"/>
    <x v="0"/>
    <n v="19.872"/>
  </r>
  <r>
    <n v="6263"/>
    <x v="3125"/>
    <x v="0"/>
    <x v="446"/>
    <d v="2013-09-27T00:00:00"/>
    <x v="2"/>
    <x v="149"/>
    <s v="Michael Kennedy"/>
    <x v="1"/>
    <s v="United States"/>
    <s v="Rockford"/>
    <x v="10"/>
    <n v="61107"/>
    <s v="Central"/>
    <s v="OFF-BI-10004584"/>
    <x v="1"/>
    <x v="8"/>
    <x v="378"/>
    <n v="442.37199999999996"/>
    <n v="7"/>
    <x v="3"/>
    <n v="-729.91380000000004"/>
  </r>
  <r>
    <n v="6264"/>
    <x v="3126"/>
    <x v="3"/>
    <x v="1024"/>
    <d v="2014-05-11T00:00:00"/>
    <x v="1"/>
    <x v="453"/>
    <s v="Yana Sorensen"/>
    <x v="1"/>
    <s v="United States"/>
    <s v="Columbus"/>
    <x v="32"/>
    <n v="31907"/>
    <s v="South"/>
    <s v="OFF-BI-10004965"/>
    <x v="1"/>
    <x v="8"/>
    <x v="1005"/>
    <n v="34.5"/>
    <n v="3"/>
    <x v="0"/>
    <n v="15.524999999999999"/>
  </r>
  <r>
    <n v="6265"/>
    <x v="3127"/>
    <x v="0"/>
    <x v="1099"/>
    <d v="2013-10-07T00:00:00"/>
    <x v="3"/>
    <x v="101"/>
    <s v="Jonathan Howell"/>
    <x v="0"/>
    <s v="United States"/>
    <s v="Tulsa"/>
    <x v="26"/>
    <n v="74133"/>
    <s v="Central"/>
    <s v="OFF-BI-10004654"/>
    <x v="1"/>
    <x v="8"/>
    <x v="68"/>
    <n v="28.849999999999998"/>
    <n v="5"/>
    <x v="0"/>
    <n v="14.424999999999999"/>
  </r>
  <r>
    <n v="6266"/>
    <x v="3128"/>
    <x v="2"/>
    <x v="935"/>
    <d v="2011-11-08T00:00:00"/>
    <x v="1"/>
    <x v="247"/>
    <s v="Annie Thurman"/>
    <x v="0"/>
    <s v="United States"/>
    <s v="Nashville"/>
    <x v="18"/>
    <n v="37211"/>
    <s v="South"/>
    <s v="OFF-PA-10000141"/>
    <x v="1"/>
    <x v="10"/>
    <x v="821"/>
    <n v="3.4880000000000004"/>
    <n v="2"/>
    <x v="2"/>
    <n v="1.1771999999999998"/>
  </r>
  <r>
    <n v="6267"/>
    <x v="3128"/>
    <x v="2"/>
    <x v="935"/>
    <d v="2011-11-08T00:00:00"/>
    <x v="1"/>
    <x v="247"/>
    <s v="Annie Thurman"/>
    <x v="0"/>
    <s v="United States"/>
    <s v="Nashville"/>
    <x v="18"/>
    <n v="37211"/>
    <s v="South"/>
    <s v="OFF-PA-10001019"/>
    <x v="1"/>
    <x v="10"/>
    <x v="675"/>
    <n v="143.85600000000002"/>
    <n v="9"/>
    <x v="2"/>
    <n v="48.551399999999994"/>
  </r>
  <r>
    <n v="6268"/>
    <x v="3129"/>
    <x v="1"/>
    <x v="486"/>
    <d v="2012-10-04T00:00:00"/>
    <x v="0"/>
    <x v="84"/>
    <s v="Robert Marley"/>
    <x v="2"/>
    <s v="United States"/>
    <s v="Cambridge"/>
    <x v="31"/>
    <n v="2138"/>
    <s v="East"/>
    <s v="TEC-PH-10002496"/>
    <x v="2"/>
    <x v="7"/>
    <x v="490"/>
    <n v="311.98"/>
    <n v="2"/>
    <x v="0"/>
    <n v="93.593999999999994"/>
  </r>
  <r>
    <n v="6269"/>
    <x v="3129"/>
    <x v="1"/>
    <x v="486"/>
    <d v="2012-10-04T00:00:00"/>
    <x v="0"/>
    <x v="84"/>
    <s v="Robert Marley"/>
    <x v="2"/>
    <s v="United States"/>
    <s v="Cambridge"/>
    <x v="31"/>
    <n v="2138"/>
    <s v="East"/>
    <s v="OFF-BI-10000829"/>
    <x v="1"/>
    <x v="8"/>
    <x v="304"/>
    <n v="22.450000000000003"/>
    <n v="5"/>
    <x v="0"/>
    <n v="10.327"/>
  </r>
  <r>
    <n v="6270"/>
    <x v="3130"/>
    <x v="3"/>
    <x v="574"/>
    <d v="2014-12-07T00:00:00"/>
    <x v="1"/>
    <x v="179"/>
    <s v="Brenda Bowman"/>
    <x v="1"/>
    <s v="United States"/>
    <s v="Oakland"/>
    <x v="1"/>
    <n v="94601"/>
    <s v="West"/>
    <s v="TEC-PH-10001448"/>
    <x v="2"/>
    <x v="7"/>
    <x v="140"/>
    <n v="39.992000000000004"/>
    <n v="1"/>
    <x v="2"/>
    <n v="-7.9984000000000073"/>
  </r>
  <r>
    <n v="6271"/>
    <x v="3130"/>
    <x v="3"/>
    <x v="574"/>
    <d v="2014-12-07T00:00:00"/>
    <x v="1"/>
    <x v="179"/>
    <s v="Brenda Bowman"/>
    <x v="1"/>
    <s v="United States"/>
    <s v="Oakland"/>
    <x v="1"/>
    <n v="94601"/>
    <s v="West"/>
    <s v="FUR-CH-10004983"/>
    <x v="0"/>
    <x v="1"/>
    <x v="1560"/>
    <n v="1159.056"/>
    <n v="9"/>
    <x v="2"/>
    <n v="43.464599999999905"/>
  </r>
  <r>
    <n v="6272"/>
    <x v="3130"/>
    <x v="3"/>
    <x v="574"/>
    <d v="2014-12-07T00:00:00"/>
    <x v="1"/>
    <x v="179"/>
    <s v="Brenda Bowman"/>
    <x v="1"/>
    <s v="United States"/>
    <s v="Oakland"/>
    <x v="1"/>
    <n v="94601"/>
    <s v="West"/>
    <s v="OFF-AR-10004022"/>
    <x v="1"/>
    <x v="6"/>
    <x v="898"/>
    <n v="179.89999999999998"/>
    <n v="5"/>
    <x v="0"/>
    <n v="44.974999999999987"/>
  </r>
  <r>
    <n v="6273"/>
    <x v="3131"/>
    <x v="3"/>
    <x v="157"/>
    <d v="2014-12-13T00:00:00"/>
    <x v="2"/>
    <x v="155"/>
    <s v="Alejandro Savely"/>
    <x v="1"/>
    <s v="United States"/>
    <s v="Palatine"/>
    <x v="10"/>
    <n v="60067"/>
    <s v="Central"/>
    <s v="TEC-AC-10001284"/>
    <x v="2"/>
    <x v="11"/>
    <x v="1172"/>
    <n v="116.312"/>
    <n v="7"/>
    <x v="2"/>
    <n v="23.262400000000003"/>
  </r>
  <r>
    <n v="6274"/>
    <x v="3132"/>
    <x v="0"/>
    <x v="19"/>
    <d v="2013-07-23T00:00:00"/>
    <x v="0"/>
    <x v="589"/>
    <s v="Dennis Kane"/>
    <x v="0"/>
    <s v="United States"/>
    <s v="Seattle"/>
    <x v="4"/>
    <n v="98105"/>
    <s v="West"/>
    <s v="FUR-FU-10001847"/>
    <x v="0"/>
    <x v="5"/>
    <x v="1355"/>
    <n v="12.419999999999998"/>
    <n v="3"/>
    <x v="0"/>
    <n v="4.4711999999999996"/>
  </r>
  <r>
    <n v="6275"/>
    <x v="3132"/>
    <x v="0"/>
    <x v="19"/>
    <d v="2013-07-23T00:00:00"/>
    <x v="0"/>
    <x v="589"/>
    <s v="Dennis Kane"/>
    <x v="0"/>
    <s v="United States"/>
    <s v="Seattle"/>
    <x v="4"/>
    <n v="98105"/>
    <s v="West"/>
    <s v="TEC-AC-10004595"/>
    <x v="2"/>
    <x v="11"/>
    <x v="1760"/>
    <n v="428.40000000000003"/>
    <n v="3"/>
    <x v="0"/>
    <n v="89.963999999999999"/>
  </r>
  <r>
    <n v="6276"/>
    <x v="3132"/>
    <x v="0"/>
    <x v="19"/>
    <d v="2013-07-23T00:00:00"/>
    <x v="0"/>
    <x v="589"/>
    <s v="Dennis Kane"/>
    <x v="0"/>
    <s v="United States"/>
    <s v="Seattle"/>
    <x v="4"/>
    <n v="98105"/>
    <s v="West"/>
    <s v="FUR-FU-10004164"/>
    <x v="0"/>
    <x v="5"/>
    <x v="1575"/>
    <n v="24.75"/>
    <n v="5"/>
    <x v="0"/>
    <n v="10.890000000000002"/>
  </r>
  <r>
    <n v="6277"/>
    <x v="3132"/>
    <x v="0"/>
    <x v="19"/>
    <d v="2013-07-23T00:00:00"/>
    <x v="0"/>
    <x v="589"/>
    <s v="Dennis Kane"/>
    <x v="0"/>
    <s v="United States"/>
    <s v="Seattle"/>
    <x v="4"/>
    <n v="98105"/>
    <s v="West"/>
    <s v="OFF-LA-10001074"/>
    <x v="1"/>
    <x v="2"/>
    <x v="297"/>
    <n v="87.71"/>
    <n v="7"/>
    <x v="0"/>
    <n v="41.223699999999994"/>
  </r>
  <r>
    <n v="6278"/>
    <x v="3132"/>
    <x v="0"/>
    <x v="19"/>
    <d v="2013-07-23T00:00:00"/>
    <x v="0"/>
    <x v="589"/>
    <s v="Dennis Kane"/>
    <x v="0"/>
    <s v="United States"/>
    <s v="Seattle"/>
    <x v="4"/>
    <n v="98105"/>
    <s v="West"/>
    <s v="OFF-ST-10000604"/>
    <x v="1"/>
    <x v="4"/>
    <x v="54"/>
    <n v="69.52"/>
    <n v="2"/>
    <x v="0"/>
    <n v="17.379999999999995"/>
  </r>
  <r>
    <n v="6279"/>
    <x v="3132"/>
    <x v="0"/>
    <x v="19"/>
    <d v="2013-07-23T00:00:00"/>
    <x v="0"/>
    <x v="589"/>
    <s v="Dennis Kane"/>
    <x v="0"/>
    <s v="United States"/>
    <s v="Seattle"/>
    <x v="4"/>
    <n v="98105"/>
    <s v="West"/>
    <s v="TEC-PH-10000148"/>
    <x v="2"/>
    <x v="7"/>
    <x v="771"/>
    <n v="20.784000000000002"/>
    <n v="2"/>
    <x v="2"/>
    <n v="-4.6764000000000001"/>
  </r>
  <r>
    <n v="6280"/>
    <x v="3132"/>
    <x v="0"/>
    <x v="19"/>
    <d v="2013-07-23T00:00:00"/>
    <x v="0"/>
    <x v="589"/>
    <s v="Dennis Kane"/>
    <x v="0"/>
    <s v="United States"/>
    <s v="Seattle"/>
    <x v="4"/>
    <n v="98105"/>
    <s v="West"/>
    <s v="OFF-BI-10000042"/>
    <x v="1"/>
    <x v="8"/>
    <x v="945"/>
    <n v="12.816000000000001"/>
    <n v="3"/>
    <x v="2"/>
    <n v="4.1651999999999987"/>
  </r>
  <r>
    <n v="6281"/>
    <x v="3133"/>
    <x v="3"/>
    <x v="605"/>
    <d v="2014-05-17T00:00:00"/>
    <x v="1"/>
    <x v="101"/>
    <s v="Jonathan Howell"/>
    <x v="0"/>
    <s v="United States"/>
    <s v="Cincinnati"/>
    <x v="24"/>
    <n v="45231"/>
    <s v="East"/>
    <s v="OFF-LA-10000443"/>
    <x v="1"/>
    <x v="2"/>
    <x v="1118"/>
    <n v="5.9039999999999999"/>
    <n v="2"/>
    <x v="2"/>
    <n v="1.9925999999999999"/>
  </r>
  <r>
    <n v="6282"/>
    <x v="3134"/>
    <x v="1"/>
    <x v="312"/>
    <d v="2012-11-26T00:00:00"/>
    <x v="1"/>
    <x v="523"/>
    <s v="Jamie Kunitz"/>
    <x v="0"/>
    <s v="United States"/>
    <s v="Marion"/>
    <x v="24"/>
    <n v="43302"/>
    <s v="East"/>
    <s v="FUR-FU-10002874"/>
    <x v="0"/>
    <x v="5"/>
    <x v="1761"/>
    <n v="63.824000000000005"/>
    <n v="2"/>
    <x v="2"/>
    <n v="9.5735999999999937"/>
  </r>
  <r>
    <n v="6283"/>
    <x v="3134"/>
    <x v="1"/>
    <x v="312"/>
    <d v="2012-11-26T00:00:00"/>
    <x v="1"/>
    <x v="523"/>
    <s v="Jamie Kunitz"/>
    <x v="0"/>
    <s v="United States"/>
    <s v="Marion"/>
    <x v="24"/>
    <n v="43302"/>
    <s v="East"/>
    <s v="OFF-ST-10003994"/>
    <x v="1"/>
    <x v="4"/>
    <x v="1736"/>
    <n v="141.55199999999999"/>
    <n v="3"/>
    <x v="2"/>
    <n v="-26.541000000000004"/>
  </r>
  <r>
    <n v="6284"/>
    <x v="3135"/>
    <x v="0"/>
    <x v="446"/>
    <d v="2013-09-29T00:00:00"/>
    <x v="1"/>
    <x v="553"/>
    <s v="Edward Hooks"/>
    <x v="1"/>
    <s v="United States"/>
    <s v="Los Angeles"/>
    <x v="1"/>
    <n v="90049"/>
    <s v="West"/>
    <s v="OFF-EN-10001453"/>
    <x v="1"/>
    <x v="12"/>
    <x v="1676"/>
    <n v="304.89999999999998"/>
    <n v="5"/>
    <x v="0"/>
    <n v="143.30299999999997"/>
  </r>
  <r>
    <n v="6285"/>
    <x v="3135"/>
    <x v="0"/>
    <x v="446"/>
    <d v="2013-09-29T00:00:00"/>
    <x v="1"/>
    <x v="553"/>
    <s v="Edward Hooks"/>
    <x v="1"/>
    <s v="United States"/>
    <s v="Los Angeles"/>
    <x v="1"/>
    <n v="90049"/>
    <s v="West"/>
    <s v="FUR-CH-10000988"/>
    <x v="0"/>
    <x v="1"/>
    <x v="1132"/>
    <n v="563.24"/>
    <n v="5"/>
    <x v="2"/>
    <n v="56.324000000000012"/>
  </r>
  <r>
    <n v="6286"/>
    <x v="3136"/>
    <x v="0"/>
    <x v="147"/>
    <d v="2013-10-27T00:00:00"/>
    <x v="1"/>
    <x v="100"/>
    <s v="Victoria Wilson"/>
    <x v="1"/>
    <s v="United States"/>
    <s v="Lakewood"/>
    <x v="24"/>
    <n v="44107"/>
    <s v="East"/>
    <s v="FUR-TA-10003238"/>
    <x v="0"/>
    <x v="3"/>
    <x v="1233"/>
    <n v="661.17600000000004"/>
    <n v="2"/>
    <x v="10"/>
    <n v="-231.41160000000008"/>
  </r>
  <r>
    <n v="6287"/>
    <x v="3137"/>
    <x v="0"/>
    <x v="1057"/>
    <d v="2013-11-01T00:00:00"/>
    <x v="1"/>
    <x v="344"/>
    <s v="Catherine Glotzbach"/>
    <x v="2"/>
    <s v="United States"/>
    <s v="Lebanon"/>
    <x v="18"/>
    <n v="37087"/>
    <s v="South"/>
    <s v="TEC-PH-10001061"/>
    <x v="2"/>
    <x v="7"/>
    <x v="822"/>
    <n v="239.976"/>
    <n v="3"/>
    <x v="2"/>
    <n v="17.998199999999997"/>
  </r>
  <r>
    <n v="6288"/>
    <x v="3138"/>
    <x v="2"/>
    <x v="1001"/>
    <d v="2011-07-12T00:00:00"/>
    <x v="1"/>
    <x v="182"/>
    <s v="Ed Braxton"/>
    <x v="1"/>
    <s v="United States"/>
    <s v="San Francisco"/>
    <x v="1"/>
    <n v="94122"/>
    <s v="West"/>
    <s v="FUR-TA-10003715"/>
    <x v="0"/>
    <x v="3"/>
    <x v="1003"/>
    <n v="502.48800000000006"/>
    <n v="3"/>
    <x v="2"/>
    <n v="-87.935400000000044"/>
  </r>
  <r>
    <n v="6289"/>
    <x v="3138"/>
    <x v="2"/>
    <x v="1001"/>
    <d v="2011-07-12T00:00:00"/>
    <x v="1"/>
    <x v="182"/>
    <s v="Ed Braxton"/>
    <x v="1"/>
    <s v="United States"/>
    <s v="San Francisco"/>
    <x v="1"/>
    <n v="94122"/>
    <s v="West"/>
    <s v="OFF-BI-10001597"/>
    <x v="1"/>
    <x v="8"/>
    <x v="790"/>
    <n v="196.70400000000001"/>
    <n v="6"/>
    <x v="2"/>
    <n v="68.846399999999974"/>
  </r>
  <r>
    <n v="6290"/>
    <x v="3139"/>
    <x v="1"/>
    <x v="649"/>
    <d v="2012-03-18T00:00:00"/>
    <x v="0"/>
    <x v="376"/>
    <s v="Nicole Fjeld"/>
    <x v="2"/>
    <s v="United States"/>
    <s v="Chico"/>
    <x v="1"/>
    <n v="95928"/>
    <s v="West"/>
    <s v="FUR-CH-10004063"/>
    <x v="0"/>
    <x v="1"/>
    <x v="120"/>
    <n v="915.13600000000008"/>
    <n v="4"/>
    <x v="2"/>
    <n v="102.95279999999988"/>
  </r>
  <r>
    <n v="6291"/>
    <x v="3139"/>
    <x v="1"/>
    <x v="649"/>
    <d v="2012-03-18T00:00:00"/>
    <x v="0"/>
    <x v="376"/>
    <s v="Nicole Fjeld"/>
    <x v="2"/>
    <s v="United States"/>
    <s v="Chico"/>
    <x v="1"/>
    <n v="95928"/>
    <s v="West"/>
    <s v="FUR-FU-10001979"/>
    <x v="0"/>
    <x v="5"/>
    <x v="509"/>
    <n v="327.76"/>
    <n v="8"/>
    <x v="0"/>
    <n v="91.772800000000018"/>
  </r>
  <r>
    <n v="6292"/>
    <x v="3140"/>
    <x v="3"/>
    <x v="574"/>
    <d v="2014-12-06T00:00:00"/>
    <x v="2"/>
    <x v="250"/>
    <s v="Max Engle"/>
    <x v="0"/>
    <s v="United States"/>
    <s v="Salem"/>
    <x v="17"/>
    <n v="24153"/>
    <s v="South"/>
    <s v="FUR-CH-10001854"/>
    <x v="0"/>
    <x v="1"/>
    <x v="1110"/>
    <n v="701.96"/>
    <n v="2"/>
    <x v="0"/>
    <n v="168.47040000000004"/>
  </r>
  <r>
    <n v="6293"/>
    <x v="3141"/>
    <x v="1"/>
    <x v="1100"/>
    <d v="2012-04-26T00:00:00"/>
    <x v="1"/>
    <x v="616"/>
    <s v="Annie Zypern"/>
    <x v="0"/>
    <s v="United States"/>
    <s v="Los Angeles"/>
    <x v="1"/>
    <n v="90008"/>
    <s v="West"/>
    <s v="TEC-PH-10002923"/>
    <x v="2"/>
    <x v="7"/>
    <x v="680"/>
    <n v="88.77600000000001"/>
    <n v="3"/>
    <x v="2"/>
    <n v="7.7679000000000009"/>
  </r>
  <r>
    <n v="6294"/>
    <x v="3141"/>
    <x v="1"/>
    <x v="1100"/>
    <d v="2012-04-26T00:00:00"/>
    <x v="1"/>
    <x v="616"/>
    <s v="Annie Zypern"/>
    <x v="0"/>
    <s v="United States"/>
    <s v="Los Angeles"/>
    <x v="1"/>
    <n v="90008"/>
    <s v="West"/>
    <s v="OFF-AR-10004691"/>
    <x v="1"/>
    <x v="6"/>
    <x v="1371"/>
    <n v="64.14"/>
    <n v="3"/>
    <x v="0"/>
    <n v="16.676400000000001"/>
  </r>
  <r>
    <n v="6295"/>
    <x v="3142"/>
    <x v="2"/>
    <x v="1101"/>
    <d v="2011-09-19T00:00:00"/>
    <x v="2"/>
    <x v="575"/>
    <s v="Randy Ferguson"/>
    <x v="1"/>
    <s v="United States"/>
    <s v="New York City"/>
    <x v="15"/>
    <n v="10024"/>
    <s v="East"/>
    <s v="OFF-BI-10002931"/>
    <x v="1"/>
    <x v="8"/>
    <x v="727"/>
    <n v="33.552"/>
    <n v="1"/>
    <x v="2"/>
    <n v="12.581999999999999"/>
  </r>
  <r>
    <n v="6296"/>
    <x v="3143"/>
    <x v="2"/>
    <x v="129"/>
    <d v="2012-01-01T00:00:00"/>
    <x v="1"/>
    <x v="321"/>
    <s v="Anthony Jacobs"/>
    <x v="1"/>
    <s v="United States"/>
    <s v="Beverly"/>
    <x v="31"/>
    <n v="1915"/>
    <s v="East"/>
    <s v="OFF-AP-10002651"/>
    <x v="1"/>
    <x v="9"/>
    <x v="1341"/>
    <n v="1737.1799999999998"/>
    <n v="6"/>
    <x v="0"/>
    <n v="503.78219999999976"/>
  </r>
  <r>
    <n v="6297"/>
    <x v="3143"/>
    <x v="2"/>
    <x v="129"/>
    <d v="2012-01-01T00:00:00"/>
    <x v="1"/>
    <x v="321"/>
    <s v="Anthony Jacobs"/>
    <x v="1"/>
    <s v="United States"/>
    <s v="Beverly"/>
    <x v="31"/>
    <n v="1915"/>
    <s v="East"/>
    <s v="OFF-ST-10000689"/>
    <x v="1"/>
    <x v="4"/>
    <x v="421"/>
    <n v="704.25"/>
    <n v="5"/>
    <x v="0"/>
    <n v="84.51"/>
  </r>
  <r>
    <n v="6298"/>
    <x v="3143"/>
    <x v="2"/>
    <x v="129"/>
    <d v="2012-01-01T00:00:00"/>
    <x v="1"/>
    <x v="321"/>
    <s v="Anthony Jacobs"/>
    <x v="1"/>
    <s v="United States"/>
    <s v="Beverly"/>
    <x v="31"/>
    <n v="1915"/>
    <s v="East"/>
    <s v="OFF-PA-10003302"/>
    <x v="1"/>
    <x v="10"/>
    <x v="1712"/>
    <n v="141.76"/>
    <n v="4"/>
    <x v="0"/>
    <n v="66.627199999999988"/>
  </r>
  <r>
    <n v="6299"/>
    <x v="3144"/>
    <x v="2"/>
    <x v="618"/>
    <d v="2011-10-26T00:00:00"/>
    <x v="1"/>
    <x v="245"/>
    <s v="Sylvia Foulston"/>
    <x v="1"/>
    <s v="United States"/>
    <s v="San Diego"/>
    <x v="1"/>
    <n v="92024"/>
    <s v="West"/>
    <s v="OFF-BI-10001460"/>
    <x v="1"/>
    <x v="8"/>
    <x v="58"/>
    <n v="36.36"/>
    <n v="3"/>
    <x v="2"/>
    <n v="12.2715"/>
  </r>
  <r>
    <n v="6300"/>
    <x v="3145"/>
    <x v="3"/>
    <x v="329"/>
    <d v="2014-12-04T00:00:00"/>
    <x v="2"/>
    <x v="595"/>
    <s v="Maria Zettner"/>
    <x v="2"/>
    <s v="United States"/>
    <s v="San Francisco"/>
    <x v="1"/>
    <n v="94109"/>
    <s v="West"/>
    <s v="FUR-FU-10003489"/>
    <x v="0"/>
    <x v="5"/>
    <x v="1762"/>
    <n v="25.83"/>
    <n v="3"/>
    <x v="0"/>
    <n v="9.5570999999999984"/>
  </r>
  <r>
    <n v="6301"/>
    <x v="3146"/>
    <x v="2"/>
    <x v="571"/>
    <d v="2011-06-12T00:00:00"/>
    <x v="1"/>
    <x v="641"/>
    <s v="Sarah Bern"/>
    <x v="0"/>
    <s v="United States"/>
    <s v="Chicago"/>
    <x v="10"/>
    <n v="60623"/>
    <s v="Central"/>
    <s v="OFF-BI-10002794"/>
    <x v="1"/>
    <x v="8"/>
    <x v="102"/>
    <n v="24.587999999999994"/>
    <n v="3"/>
    <x v="3"/>
    <n v="-38.11140000000001"/>
  </r>
  <r>
    <n v="6302"/>
    <x v="3146"/>
    <x v="2"/>
    <x v="571"/>
    <d v="2011-06-12T00:00:00"/>
    <x v="1"/>
    <x v="641"/>
    <s v="Sarah Bern"/>
    <x v="0"/>
    <s v="United States"/>
    <s v="Chicago"/>
    <x v="10"/>
    <n v="60623"/>
    <s v="Central"/>
    <s v="OFF-EN-10000461"/>
    <x v="1"/>
    <x v="12"/>
    <x v="746"/>
    <n v="13.984000000000002"/>
    <n v="2"/>
    <x v="2"/>
    <n v="4.7195999999999998"/>
  </r>
  <r>
    <n v="6303"/>
    <x v="3147"/>
    <x v="3"/>
    <x v="51"/>
    <d v="2014-11-28T00:00:00"/>
    <x v="1"/>
    <x v="117"/>
    <s v="Alan Hwang"/>
    <x v="0"/>
    <s v="United States"/>
    <s v="Dallas"/>
    <x v="5"/>
    <n v="75220"/>
    <s v="Central"/>
    <s v="TEC-PH-10001305"/>
    <x v="2"/>
    <x v="7"/>
    <x v="1671"/>
    <n v="195.96000000000004"/>
    <n v="5"/>
    <x v="2"/>
    <n v="19.596000000000018"/>
  </r>
  <r>
    <n v="6304"/>
    <x v="3148"/>
    <x v="3"/>
    <x v="978"/>
    <d v="2014-06-21T00:00:00"/>
    <x v="0"/>
    <x v="71"/>
    <s v="Neil Knudson"/>
    <x v="2"/>
    <s v="United States"/>
    <s v="Corpus Christi"/>
    <x v="5"/>
    <n v="78415"/>
    <s v="Central"/>
    <s v="OFF-PA-10000167"/>
    <x v="1"/>
    <x v="10"/>
    <x v="1071"/>
    <n v="74.352000000000004"/>
    <n v="3"/>
    <x v="2"/>
    <n v="23.234999999999992"/>
  </r>
  <r>
    <n v="6305"/>
    <x v="3149"/>
    <x v="3"/>
    <x v="1024"/>
    <d v="2014-05-06T00:00:00"/>
    <x v="3"/>
    <x v="482"/>
    <s v="Arianne Irving"/>
    <x v="0"/>
    <s v="United States"/>
    <s v="New York City"/>
    <x v="15"/>
    <n v="10035"/>
    <s v="East"/>
    <s v="OFF-PA-10002947"/>
    <x v="1"/>
    <x v="10"/>
    <x v="703"/>
    <n v="6.68"/>
    <n v="1"/>
    <x v="0"/>
    <n v="3.2063999999999999"/>
  </r>
  <r>
    <n v="6306"/>
    <x v="3150"/>
    <x v="0"/>
    <x v="254"/>
    <d v="2013-11-07T00:00:00"/>
    <x v="0"/>
    <x v="734"/>
    <s v="Tracy Poddar"/>
    <x v="1"/>
    <s v="United States"/>
    <s v="Eugene"/>
    <x v="21"/>
    <n v="97405"/>
    <s v="West"/>
    <s v="OFF-SU-10002301"/>
    <x v="1"/>
    <x v="14"/>
    <x v="1573"/>
    <n v="17.584000000000003"/>
    <n v="7"/>
    <x v="2"/>
    <n v="-4.1761999999999997"/>
  </r>
  <r>
    <n v="6307"/>
    <x v="3150"/>
    <x v="0"/>
    <x v="254"/>
    <d v="2013-11-07T00:00:00"/>
    <x v="0"/>
    <x v="734"/>
    <s v="Tracy Poddar"/>
    <x v="1"/>
    <s v="United States"/>
    <s v="Eugene"/>
    <x v="21"/>
    <n v="97405"/>
    <s v="West"/>
    <s v="FUR-CH-10003298"/>
    <x v="0"/>
    <x v="1"/>
    <x v="1567"/>
    <n v="104.78399999999999"/>
    <n v="1"/>
    <x v="2"/>
    <n v="-14.407800000000009"/>
  </r>
  <r>
    <n v="6308"/>
    <x v="3150"/>
    <x v="0"/>
    <x v="254"/>
    <d v="2013-11-07T00:00:00"/>
    <x v="0"/>
    <x v="734"/>
    <s v="Tracy Poddar"/>
    <x v="1"/>
    <s v="United States"/>
    <s v="Eugene"/>
    <x v="21"/>
    <n v="97405"/>
    <s v="West"/>
    <s v="OFF-PA-10004353"/>
    <x v="1"/>
    <x v="10"/>
    <x v="1652"/>
    <n v="47.952000000000005"/>
    <n v="3"/>
    <x v="2"/>
    <n v="16.783200000000001"/>
  </r>
  <r>
    <n v="6309"/>
    <x v="3150"/>
    <x v="0"/>
    <x v="254"/>
    <d v="2013-11-07T00:00:00"/>
    <x v="0"/>
    <x v="734"/>
    <s v="Tracy Poddar"/>
    <x v="1"/>
    <s v="United States"/>
    <s v="Eugene"/>
    <x v="21"/>
    <n v="97405"/>
    <s v="West"/>
    <s v="FUR-CH-10000229"/>
    <x v="0"/>
    <x v="1"/>
    <x v="1612"/>
    <n v="650.35200000000009"/>
    <n v="3"/>
    <x v="2"/>
    <n v="-97.552800000000076"/>
  </r>
  <r>
    <n v="6310"/>
    <x v="3150"/>
    <x v="0"/>
    <x v="254"/>
    <d v="2013-11-07T00:00:00"/>
    <x v="0"/>
    <x v="734"/>
    <s v="Tracy Poddar"/>
    <x v="1"/>
    <s v="United States"/>
    <s v="Eugene"/>
    <x v="21"/>
    <n v="97405"/>
    <s v="West"/>
    <s v="OFF-LA-10003930"/>
    <x v="1"/>
    <x v="2"/>
    <x v="503"/>
    <n v="629.18400000000008"/>
    <n v="8"/>
    <x v="2"/>
    <n v="228.07919999999999"/>
  </r>
  <r>
    <n v="6311"/>
    <x v="3150"/>
    <x v="0"/>
    <x v="254"/>
    <d v="2013-11-07T00:00:00"/>
    <x v="0"/>
    <x v="734"/>
    <s v="Tracy Poddar"/>
    <x v="1"/>
    <s v="United States"/>
    <s v="Eugene"/>
    <x v="21"/>
    <n v="97405"/>
    <s v="West"/>
    <s v="OFF-PA-10000176"/>
    <x v="1"/>
    <x v="10"/>
    <x v="634"/>
    <n v="15.176"/>
    <n v="1"/>
    <x v="2"/>
    <n v="5.3115999999999985"/>
  </r>
  <r>
    <n v="6312"/>
    <x v="3151"/>
    <x v="2"/>
    <x v="1102"/>
    <d v="2011-09-16T00:00:00"/>
    <x v="1"/>
    <x v="752"/>
    <s v="Liz Willingham"/>
    <x v="0"/>
    <s v="United States"/>
    <s v="Oxnard"/>
    <x v="1"/>
    <n v="93030"/>
    <s v="West"/>
    <s v="FUR-FU-10004006"/>
    <x v="0"/>
    <x v="5"/>
    <x v="101"/>
    <n v="127.94999999999999"/>
    <n v="3"/>
    <x v="0"/>
    <n v="21.751499999999986"/>
  </r>
  <r>
    <n v="6313"/>
    <x v="3152"/>
    <x v="3"/>
    <x v="911"/>
    <d v="2014-02-22T00:00:00"/>
    <x v="1"/>
    <x v="243"/>
    <s v="Nat Gilpin"/>
    <x v="1"/>
    <s v="United States"/>
    <s v="Fairfield"/>
    <x v="29"/>
    <n v="6824"/>
    <s v="East"/>
    <s v="OFF-ST-10001932"/>
    <x v="1"/>
    <x v="4"/>
    <x v="1641"/>
    <n v="579.51"/>
    <n v="3"/>
    <x v="0"/>
    <n v="81.131400000000014"/>
  </r>
  <r>
    <n v="6314"/>
    <x v="3152"/>
    <x v="3"/>
    <x v="911"/>
    <d v="2014-02-22T00:00:00"/>
    <x v="1"/>
    <x v="243"/>
    <s v="Nat Gilpin"/>
    <x v="1"/>
    <s v="United States"/>
    <s v="Fairfield"/>
    <x v="29"/>
    <n v="6824"/>
    <s v="East"/>
    <s v="TEC-PH-10000923"/>
    <x v="2"/>
    <x v="7"/>
    <x v="1225"/>
    <n v="14.99"/>
    <n v="1"/>
    <x v="0"/>
    <n v="7.3451000000000004"/>
  </r>
  <r>
    <n v="6315"/>
    <x v="3153"/>
    <x v="2"/>
    <x v="156"/>
    <d v="2011-11-29T00:00:00"/>
    <x v="1"/>
    <x v="243"/>
    <s v="Nat Gilpin"/>
    <x v="1"/>
    <s v="United States"/>
    <s v="Jackson"/>
    <x v="12"/>
    <n v="49201"/>
    <s v="Central"/>
    <s v="OFF-AR-10000380"/>
    <x v="1"/>
    <x v="6"/>
    <x v="108"/>
    <n v="151.91999999999999"/>
    <n v="4"/>
    <x v="0"/>
    <n v="45.575999999999979"/>
  </r>
  <r>
    <n v="6316"/>
    <x v="3153"/>
    <x v="2"/>
    <x v="156"/>
    <d v="2011-11-29T00:00:00"/>
    <x v="1"/>
    <x v="243"/>
    <s v="Nat Gilpin"/>
    <x v="1"/>
    <s v="United States"/>
    <s v="Jackson"/>
    <x v="12"/>
    <n v="49201"/>
    <s v="Central"/>
    <s v="OFF-LA-10003930"/>
    <x v="1"/>
    <x v="2"/>
    <x v="503"/>
    <n v="196.62"/>
    <n v="2"/>
    <x v="0"/>
    <n v="96.343800000000002"/>
  </r>
  <r>
    <n v="6317"/>
    <x v="3153"/>
    <x v="2"/>
    <x v="156"/>
    <d v="2011-11-29T00:00:00"/>
    <x v="1"/>
    <x v="243"/>
    <s v="Nat Gilpin"/>
    <x v="1"/>
    <s v="United States"/>
    <s v="Jackson"/>
    <x v="12"/>
    <n v="49201"/>
    <s v="Central"/>
    <s v="OFF-PA-10001815"/>
    <x v="1"/>
    <x v="10"/>
    <x v="1393"/>
    <n v="144.12"/>
    <n v="3"/>
    <x v="0"/>
    <n v="69.177599999999984"/>
  </r>
  <r>
    <n v="6318"/>
    <x v="3153"/>
    <x v="2"/>
    <x v="156"/>
    <d v="2011-11-29T00:00:00"/>
    <x v="1"/>
    <x v="243"/>
    <s v="Nat Gilpin"/>
    <x v="1"/>
    <s v="United States"/>
    <s v="Jackson"/>
    <x v="12"/>
    <n v="49201"/>
    <s v="Central"/>
    <s v="OFF-PA-10004082"/>
    <x v="1"/>
    <x v="10"/>
    <x v="224"/>
    <n v="15.96"/>
    <n v="2"/>
    <x v="0"/>
    <n v="7.98"/>
  </r>
  <r>
    <n v="6319"/>
    <x v="3154"/>
    <x v="3"/>
    <x v="920"/>
    <d v="2014-11-30T00:00:00"/>
    <x v="0"/>
    <x v="494"/>
    <s v="Edward Becker"/>
    <x v="1"/>
    <s v="United States"/>
    <s v="Laguna Niguel"/>
    <x v="1"/>
    <n v="92677"/>
    <s v="West"/>
    <s v="TEC-PH-10004071"/>
    <x v="2"/>
    <x v="7"/>
    <x v="1537"/>
    <n v="39.960000000000008"/>
    <n v="5"/>
    <x v="2"/>
    <n v="3.4964999999999993"/>
  </r>
  <r>
    <n v="6320"/>
    <x v="3154"/>
    <x v="3"/>
    <x v="920"/>
    <d v="2014-11-30T00:00:00"/>
    <x v="0"/>
    <x v="494"/>
    <s v="Edward Becker"/>
    <x v="1"/>
    <s v="United States"/>
    <s v="Laguna Niguel"/>
    <x v="1"/>
    <n v="92677"/>
    <s v="West"/>
    <s v="OFF-PA-10002377"/>
    <x v="1"/>
    <x v="10"/>
    <x v="557"/>
    <n v="34.08"/>
    <n v="6"/>
    <x v="0"/>
    <n v="15.335999999999999"/>
  </r>
  <r>
    <n v="6321"/>
    <x v="3155"/>
    <x v="3"/>
    <x v="394"/>
    <d v="2014-10-03T00:00:00"/>
    <x v="1"/>
    <x v="133"/>
    <s v="Sung Pak"/>
    <x v="1"/>
    <s v="United States"/>
    <s v="Jacksonville"/>
    <x v="2"/>
    <n v="32216"/>
    <s v="South"/>
    <s v="OFF-PA-10001800"/>
    <x v="1"/>
    <x v="10"/>
    <x v="580"/>
    <n v="10.368000000000002"/>
    <n v="2"/>
    <x v="2"/>
    <n v="3.6288"/>
  </r>
  <r>
    <n v="6322"/>
    <x v="3156"/>
    <x v="2"/>
    <x v="303"/>
    <d v="2011-10-17T00:00:00"/>
    <x v="1"/>
    <x v="259"/>
    <s v="Sibella Parks"/>
    <x v="1"/>
    <s v="United States"/>
    <s v="Mount Vernon"/>
    <x v="15"/>
    <n v="10550"/>
    <s v="East"/>
    <s v="OFF-BI-10002764"/>
    <x v="1"/>
    <x v="8"/>
    <x v="502"/>
    <n v="7.7520000000000007"/>
    <n v="3"/>
    <x v="2"/>
    <n v="2.8100999999999998"/>
  </r>
  <r>
    <n v="6323"/>
    <x v="3157"/>
    <x v="2"/>
    <x v="561"/>
    <d v="2011-06-07T00:00:00"/>
    <x v="0"/>
    <x v="176"/>
    <s v="Ross Baird"/>
    <x v="2"/>
    <s v="United States"/>
    <s v="Midland"/>
    <x v="12"/>
    <n v="48640"/>
    <s v="Central"/>
    <s v="OFF-EN-10004459"/>
    <x v="1"/>
    <x v="12"/>
    <x v="655"/>
    <n v="15.28"/>
    <n v="2"/>
    <x v="0"/>
    <n v="7.4871999999999996"/>
  </r>
  <r>
    <n v="6324"/>
    <x v="3158"/>
    <x v="2"/>
    <x v="1103"/>
    <d v="2011-06-23T00:00:00"/>
    <x v="1"/>
    <x v="551"/>
    <s v="Duane Benoit"/>
    <x v="0"/>
    <s v="United States"/>
    <s v="Newark"/>
    <x v="13"/>
    <n v="19711"/>
    <s v="East"/>
    <s v="TEC-MA-10000423"/>
    <x v="2"/>
    <x v="15"/>
    <x v="1713"/>
    <n v="65.97"/>
    <n v="3"/>
    <x v="0"/>
    <n v="31.005899999999997"/>
  </r>
  <r>
    <n v="6325"/>
    <x v="3159"/>
    <x v="1"/>
    <x v="1104"/>
    <d v="2012-11-02T00:00:00"/>
    <x v="1"/>
    <x v="240"/>
    <s v="Nona Balk"/>
    <x v="1"/>
    <s v="United States"/>
    <s v="San Francisco"/>
    <x v="1"/>
    <n v="94109"/>
    <s v="West"/>
    <s v="OFF-PA-10002986"/>
    <x v="1"/>
    <x v="10"/>
    <x v="477"/>
    <n v="33.4"/>
    <n v="5"/>
    <x v="0"/>
    <n v="16.032"/>
  </r>
  <r>
    <n v="6326"/>
    <x v="3159"/>
    <x v="1"/>
    <x v="1104"/>
    <d v="2012-11-02T00:00:00"/>
    <x v="1"/>
    <x v="240"/>
    <s v="Nona Balk"/>
    <x v="1"/>
    <s v="United States"/>
    <s v="San Francisco"/>
    <x v="1"/>
    <n v="94109"/>
    <s v="West"/>
    <s v="OFF-EN-10001434"/>
    <x v="1"/>
    <x v="12"/>
    <x v="434"/>
    <n v="210.84"/>
    <n v="4"/>
    <x v="0"/>
    <n v="103.3116"/>
  </r>
  <r>
    <n v="6327"/>
    <x v="3160"/>
    <x v="2"/>
    <x v="407"/>
    <d v="2011-01-27T00:00:00"/>
    <x v="1"/>
    <x v="190"/>
    <s v="Xylona Preis"/>
    <x v="0"/>
    <s v="United States"/>
    <s v="Westland"/>
    <x v="12"/>
    <n v="48185"/>
    <s v="Central"/>
    <s v="OFF-ST-10000760"/>
    <x v="1"/>
    <x v="4"/>
    <x v="4"/>
    <n v="13.98"/>
    <n v="1"/>
    <x v="0"/>
    <n v="4.0541999999999998"/>
  </r>
  <r>
    <n v="6328"/>
    <x v="3160"/>
    <x v="2"/>
    <x v="407"/>
    <d v="2011-01-27T00:00:00"/>
    <x v="1"/>
    <x v="190"/>
    <s v="Xylona Preis"/>
    <x v="0"/>
    <s v="United States"/>
    <s v="Westland"/>
    <x v="12"/>
    <n v="48185"/>
    <s v="Central"/>
    <s v="FUR-FU-10002918"/>
    <x v="0"/>
    <x v="5"/>
    <x v="266"/>
    <n v="272.94"/>
    <n v="3"/>
    <x v="0"/>
    <n v="30.023400000000009"/>
  </r>
  <r>
    <n v="6329"/>
    <x v="3160"/>
    <x v="2"/>
    <x v="407"/>
    <d v="2011-01-27T00:00:00"/>
    <x v="1"/>
    <x v="190"/>
    <s v="Xylona Preis"/>
    <x v="0"/>
    <s v="United States"/>
    <s v="Westland"/>
    <x v="12"/>
    <n v="48185"/>
    <s v="Central"/>
    <s v="OFF-BI-10000605"/>
    <x v="1"/>
    <x v="8"/>
    <x v="531"/>
    <n v="19.05"/>
    <n v="5"/>
    <x v="0"/>
    <n v="8.9534999999999982"/>
  </r>
  <r>
    <n v="6330"/>
    <x v="3160"/>
    <x v="2"/>
    <x v="407"/>
    <d v="2011-01-27T00:00:00"/>
    <x v="1"/>
    <x v="190"/>
    <s v="Xylona Preis"/>
    <x v="0"/>
    <s v="United States"/>
    <s v="Westland"/>
    <x v="12"/>
    <n v="48185"/>
    <s v="Central"/>
    <s v="OFF-AP-10002311"/>
    <x v="1"/>
    <x v="9"/>
    <x v="14"/>
    <n v="247.71600000000001"/>
    <n v="4"/>
    <x v="9"/>
    <n v="93.581600000000009"/>
  </r>
  <r>
    <n v="6331"/>
    <x v="3160"/>
    <x v="2"/>
    <x v="407"/>
    <d v="2011-01-27T00:00:00"/>
    <x v="1"/>
    <x v="190"/>
    <s v="Xylona Preis"/>
    <x v="0"/>
    <s v="United States"/>
    <s v="Westland"/>
    <x v="12"/>
    <n v="48185"/>
    <s v="Central"/>
    <s v="OFF-ST-10003123"/>
    <x v="1"/>
    <x v="4"/>
    <x v="1268"/>
    <n v="66.58"/>
    <n v="2"/>
    <x v="0"/>
    <n v="15.979199999999999"/>
  </r>
  <r>
    <n v="6332"/>
    <x v="3160"/>
    <x v="2"/>
    <x v="407"/>
    <d v="2011-01-27T00:00:00"/>
    <x v="1"/>
    <x v="190"/>
    <s v="Xylona Preis"/>
    <x v="0"/>
    <s v="United States"/>
    <s v="Westland"/>
    <x v="12"/>
    <n v="48185"/>
    <s v="Central"/>
    <s v="OFF-AR-10004456"/>
    <x v="1"/>
    <x v="6"/>
    <x v="1044"/>
    <n v="43.92"/>
    <n v="3"/>
    <x v="0"/>
    <n v="12.736799999999999"/>
  </r>
  <r>
    <n v="6333"/>
    <x v="3160"/>
    <x v="2"/>
    <x v="407"/>
    <d v="2011-01-27T00:00:00"/>
    <x v="1"/>
    <x v="190"/>
    <s v="Xylona Preis"/>
    <x v="0"/>
    <s v="United States"/>
    <s v="Westland"/>
    <x v="12"/>
    <n v="48185"/>
    <s v="Central"/>
    <s v="FUR-FU-10002268"/>
    <x v="0"/>
    <x v="5"/>
    <x v="860"/>
    <n v="14.73"/>
    <n v="3"/>
    <x v="0"/>
    <n v="4.8608999999999991"/>
  </r>
  <r>
    <n v="6334"/>
    <x v="3160"/>
    <x v="2"/>
    <x v="407"/>
    <d v="2011-01-27T00:00:00"/>
    <x v="1"/>
    <x v="190"/>
    <s v="Xylona Preis"/>
    <x v="0"/>
    <s v="United States"/>
    <s v="Westland"/>
    <x v="12"/>
    <n v="48185"/>
    <s v="Central"/>
    <s v="OFF-BI-10004364"/>
    <x v="1"/>
    <x v="8"/>
    <x v="302"/>
    <n v="29.700000000000003"/>
    <n v="5"/>
    <x v="0"/>
    <n v="13.365"/>
  </r>
  <r>
    <n v="6335"/>
    <x v="3161"/>
    <x v="2"/>
    <x v="384"/>
    <d v="2011-07-15T00:00:00"/>
    <x v="1"/>
    <x v="708"/>
    <s v="Mark Hamilton"/>
    <x v="0"/>
    <s v="United States"/>
    <s v="New York City"/>
    <x v="15"/>
    <n v="10011"/>
    <s v="East"/>
    <s v="OFF-PA-10001970"/>
    <x v="1"/>
    <x v="10"/>
    <x v="311"/>
    <n v="49.12"/>
    <n v="4"/>
    <x v="0"/>
    <n v="23.086399999999998"/>
  </r>
  <r>
    <n v="6336"/>
    <x v="3161"/>
    <x v="2"/>
    <x v="384"/>
    <d v="2011-07-15T00:00:00"/>
    <x v="1"/>
    <x v="708"/>
    <s v="Mark Hamilton"/>
    <x v="0"/>
    <s v="United States"/>
    <s v="New York City"/>
    <x v="15"/>
    <n v="10011"/>
    <s v="East"/>
    <s v="OFF-BI-10002954"/>
    <x v="1"/>
    <x v="8"/>
    <x v="1179"/>
    <n v="18.28"/>
    <n v="5"/>
    <x v="2"/>
    <n v="6.3979999999999997"/>
  </r>
  <r>
    <n v="6337"/>
    <x v="3162"/>
    <x v="0"/>
    <x v="133"/>
    <d v="2013-09-07T00:00:00"/>
    <x v="1"/>
    <x v="696"/>
    <s v="Bruce Geld"/>
    <x v="0"/>
    <s v="United States"/>
    <s v="Los Angeles"/>
    <x v="1"/>
    <n v="90008"/>
    <s v="West"/>
    <s v="FUR-FU-10000672"/>
    <x v="0"/>
    <x v="5"/>
    <x v="1508"/>
    <n v="47.04"/>
    <n v="4"/>
    <x v="0"/>
    <n v="15.993599999999997"/>
  </r>
  <r>
    <n v="6338"/>
    <x v="3162"/>
    <x v="0"/>
    <x v="133"/>
    <d v="2013-09-07T00:00:00"/>
    <x v="1"/>
    <x v="696"/>
    <s v="Bruce Geld"/>
    <x v="0"/>
    <s v="United States"/>
    <s v="Los Angeles"/>
    <x v="1"/>
    <n v="90008"/>
    <s v="West"/>
    <s v="TEC-PH-10004908"/>
    <x v="2"/>
    <x v="7"/>
    <x v="1474"/>
    <n v="339.96000000000004"/>
    <n v="5"/>
    <x v="2"/>
    <n v="42.494999999999948"/>
  </r>
  <r>
    <n v="6339"/>
    <x v="3163"/>
    <x v="3"/>
    <x v="361"/>
    <d v="2014-10-10T00:00:00"/>
    <x v="1"/>
    <x v="477"/>
    <s v="Todd Sumrall"/>
    <x v="1"/>
    <s v="United States"/>
    <s v="New York City"/>
    <x v="15"/>
    <n v="10035"/>
    <s v="East"/>
    <s v="TEC-PH-10003095"/>
    <x v="2"/>
    <x v="7"/>
    <x v="1491"/>
    <n v="87.8"/>
    <n v="4"/>
    <x v="0"/>
    <n v="43.9"/>
  </r>
  <r>
    <n v="6340"/>
    <x v="3163"/>
    <x v="3"/>
    <x v="361"/>
    <d v="2014-10-10T00:00:00"/>
    <x v="1"/>
    <x v="477"/>
    <s v="Todd Sumrall"/>
    <x v="1"/>
    <s v="United States"/>
    <s v="New York City"/>
    <x v="15"/>
    <n v="10035"/>
    <s v="East"/>
    <s v="FUR-CH-10002880"/>
    <x v="0"/>
    <x v="1"/>
    <x v="801"/>
    <n v="221.38200000000001"/>
    <n v="2"/>
    <x v="9"/>
    <n v="2.4597999999999871"/>
  </r>
  <r>
    <n v="6341"/>
    <x v="3163"/>
    <x v="3"/>
    <x v="361"/>
    <d v="2014-10-10T00:00:00"/>
    <x v="1"/>
    <x v="477"/>
    <s v="Todd Sumrall"/>
    <x v="1"/>
    <s v="United States"/>
    <s v="New York City"/>
    <x v="15"/>
    <n v="10035"/>
    <s v="East"/>
    <s v="TEC-MA-10001047"/>
    <x v="2"/>
    <x v="15"/>
    <x v="1626"/>
    <n v="5199.96"/>
    <n v="4"/>
    <x v="0"/>
    <n v="1351.9895999999999"/>
  </r>
  <r>
    <n v="6342"/>
    <x v="3164"/>
    <x v="3"/>
    <x v="413"/>
    <d v="2014-01-03T00:00:00"/>
    <x v="2"/>
    <x v="551"/>
    <s v="Duane Benoit"/>
    <x v="0"/>
    <s v="United States"/>
    <s v="Lancaster"/>
    <x v="24"/>
    <n v="43130"/>
    <s v="East"/>
    <s v="OFF-ST-10002554"/>
    <x v="1"/>
    <x v="4"/>
    <x v="1144"/>
    <n v="156.512"/>
    <n v="4"/>
    <x v="2"/>
    <n v="-35.215199999999996"/>
  </r>
  <r>
    <n v="6343"/>
    <x v="3165"/>
    <x v="1"/>
    <x v="1105"/>
    <d v="2012-03-10T00:00:00"/>
    <x v="2"/>
    <x v="670"/>
    <s v="Eugene Moren"/>
    <x v="2"/>
    <s v="United States"/>
    <s v="Newark"/>
    <x v="13"/>
    <n v="19711"/>
    <s v="East"/>
    <s v="TEC-AC-10004469"/>
    <x v="2"/>
    <x v="11"/>
    <x v="238"/>
    <n v="119.85000000000001"/>
    <n v="3"/>
    <x v="0"/>
    <n v="52.734000000000009"/>
  </r>
  <r>
    <n v="6344"/>
    <x v="3165"/>
    <x v="1"/>
    <x v="1105"/>
    <d v="2012-03-10T00:00:00"/>
    <x v="2"/>
    <x v="670"/>
    <s v="Eugene Moren"/>
    <x v="2"/>
    <s v="United States"/>
    <s v="Newark"/>
    <x v="13"/>
    <n v="19711"/>
    <s v="East"/>
    <s v="OFF-BI-10000309"/>
    <x v="1"/>
    <x v="8"/>
    <x v="334"/>
    <n v="30.44"/>
    <n v="2"/>
    <x v="0"/>
    <n v="14.9156"/>
  </r>
  <r>
    <n v="6345"/>
    <x v="3165"/>
    <x v="1"/>
    <x v="1105"/>
    <d v="2012-03-10T00:00:00"/>
    <x v="2"/>
    <x v="670"/>
    <s v="Eugene Moren"/>
    <x v="2"/>
    <s v="United States"/>
    <s v="Newark"/>
    <x v="13"/>
    <n v="19711"/>
    <s v="East"/>
    <s v="OFF-BI-10001765"/>
    <x v="1"/>
    <x v="8"/>
    <x v="985"/>
    <n v="69.28"/>
    <n v="2"/>
    <x v="0"/>
    <n v="33.254399999999997"/>
  </r>
  <r>
    <n v="6346"/>
    <x v="3165"/>
    <x v="1"/>
    <x v="1105"/>
    <d v="2012-03-10T00:00:00"/>
    <x v="2"/>
    <x v="670"/>
    <s v="Eugene Moren"/>
    <x v="2"/>
    <s v="United States"/>
    <s v="Newark"/>
    <x v="13"/>
    <n v="19711"/>
    <s v="East"/>
    <s v="TEC-PH-10001619"/>
    <x v="2"/>
    <x v="7"/>
    <x v="1585"/>
    <n v="587.97"/>
    <n v="3"/>
    <x v="0"/>
    <n v="170.51129999999998"/>
  </r>
  <r>
    <n v="6347"/>
    <x v="3166"/>
    <x v="3"/>
    <x v="179"/>
    <d v="2014-10-21T00:00:00"/>
    <x v="3"/>
    <x v="46"/>
    <s v="Rick Bensley"/>
    <x v="2"/>
    <s v="United States"/>
    <s v="New York City"/>
    <x v="15"/>
    <n v="10024"/>
    <s v="East"/>
    <s v="OFF-LA-10002034"/>
    <x v="1"/>
    <x v="2"/>
    <x v="1102"/>
    <n v="24.55"/>
    <n v="5"/>
    <x v="0"/>
    <n v="12.029499999999999"/>
  </r>
  <r>
    <n v="6348"/>
    <x v="3167"/>
    <x v="1"/>
    <x v="489"/>
    <d v="2012-05-06T00:00:00"/>
    <x v="1"/>
    <x v="138"/>
    <s v="Patrick O'Brill"/>
    <x v="0"/>
    <s v="United States"/>
    <s v="San Francisco"/>
    <x v="1"/>
    <n v="94109"/>
    <s v="West"/>
    <s v="OFF-BI-10000309"/>
    <x v="1"/>
    <x v="8"/>
    <x v="334"/>
    <n v="12.176000000000002"/>
    <n v="1"/>
    <x v="2"/>
    <n v="4.4137999999999993"/>
  </r>
  <r>
    <n v="6349"/>
    <x v="3167"/>
    <x v="1"/>
    <x v="489"/>
    <d v="2012-05-06T00:00:00"/>
    <x v="1"/>
    <x v="138"/>
    <s v="Patrick O'Brill"/>
    <x v="0"/>
    <s v="United States"/>
    <s v="San Francisco"/>
    <x v="1"/>
    <n v="94109"/>
    <s v="West"/>
    <s v="OFF-ST-10000876"/>
    <x v="1"/>
    <x v="4"/>
    <x v="251"/>
    <n v="37.32"/>
    <n v="3"/>
    <x v="0"/>
    <n v="10.4496"/>
  </r>
  <r>
    <n v="6350"/>
    <x v="3167"/>
    <x v="1"/>
    <x v="489"/>
    <d v="2012-05-06T00:00:00"/>
    <x v="1"/>
    <x v="138"/>
    <s v="Patrick O'Brill"/>
    <x v="0"/>
    <s v="United States"/>
    <s v="San Francisco"/>
    <x v="1"/>
    <n v="94109"/>
    <s v="West"/>
    <s v="OFF-SU-10002573"/>
    <x v="1"/>
    <x v="14"/>
    <x v="350"/>
    <n v="35.06"/>
    <n v="2"/>
    <x v="0"/>
    <n v="10.517999999999997"/>
  </r>
  <r>
    <n v="6351"/>
    <x v="3168"/>
    <x v="3"/>
    <x v="213"/>
    <d v="2014-09-09T00:00:00"/>
    <x v="1"/>
    <x v="151"/>
    <s v="Arthur Gainer"/>
    <x v="0"/>
    <s v="United States"/>
    <s v="Dallas"/>
    <x v="5"/>
    <n v="75217"/>
    <s v="Central"/>
    <s v="FUR-FU-10004622"/>
    <x v="0"/>
    <x v="5"/>
    <x v="787"/>
    <n v="108.40000000000002"/>
    <n v="5"/>
    <x v="7"/>
    <n v="-105.69000000000003"/>
  </r>
  <r>
    <n v="6352"/>
    <x v="3169"/>
    <x v="3"/>
    <x v="132"/>
    <d v="2014-11-09T00:00:00"/>
    <x v="1"/>
    <x v="667"/>
    <s v="Beth Fritzler"/>
    <x v="1"/>
    <s v="United States"/>
    <s v="Miami"/>
    <x v="2"/>
    <n v="33178"/>
    <s v="South"/>
    <s v="TEC-PH-10002549"/>
    <x v="2"/>
    <x v="7"/>
    <x v="928"/>
    <n v="361.37600000000003"/>
    <n v="2"/>
    <x v="2"/>
    <n v="27.103200000000001"/>
  </r>
  <r>
    <n v="6353"/>
    <x v="3170"/>
    <x v="1"/>
    <x v="1023"/>
    <d v="2012-09-19T00:00:00"/>
    <x v="1"/>
    <x v="668"/>
    <s v="Harry Greene"/>
    <x v="0"/>
    <s v="United States"/>
    <s v="Philadelphia"/>
    <x v="9"/>
    <n v="19120"/>
    <s v="East"/>
    <s v="OFF-BI-10004209"/>
    <x v="1"/>
    <x v="8"/>
    <x v="1206"/>
    <n v="2.4119999999999999"/>
    <n v="1"/>
    <x v="6"/>
    <n v="-2.0099999999999998"/>
  </r>
  <r>
    <n v="6354"/>
    <x v="3171"/>
    <x v="1"/>
    <x v="684"/>
    <d v="2012-09-12T00:00:00"/>
    <x v="1"/>
    <x v="29"/>
    <s v="Brendan Sweed"/>
    <x v="1"/>
    <s v="United States"/>
    <s v="New York City"/>
    <x v="15"/>
    <n v="10011"/>
    <s v="East"/>
    <s v="OFF-AP-10001962"/>
    <x v="1"/>
    <x v="9"/>
    <x v="1594"/>
    <n v="8.39"/>
    <n v="1"/>
    <x v="0"/>
    <n v="2.0975000000000001"/>
  </r>
  <r>
    <n v="6355"/>
    <x v="3171"/>
    <x v="1"/>
    <x v="684"/>
    <d v="2012-09-12T00:00:00"/>
    <x v="1"/>
    <x v="29"/>
    <s v="Brendan Sweed"/>
    <x v="1"/>
    <s v="United States"/>
    <s v="New York City"/>
    <x v="15"/>
    <n v="10011"/>
    <s v="East"/>
    <s v="TEC-PH-10002922"/>
    <x v="2"/>
    <x v="7"/>
    <x v="965"/>
    <n v="337.98"/>
    <n v="2"/>
    <x v="0"/>
    <n v="101.39399999999998"/>
  </r>
  <r>
    <n v="6356"/>
    <x v="3172"/>
    <x v="2"/>
    <x v="191"/>
    <d v="2011-10-13T00:00:00"/>
    <x v="1"/>
    <x v="557"/>
    <s v="Joy Daniels"/>
    <x v="0"/>
    <s v="United States"/>
    <s v="Philadelphia"/>
    <x v="9"/>
    <n v="19120"/>
    <s v="East"/>
    <s v="OFF-ST-10000642"/>
    <x v="1"/>
    <x v="4"/>
    <x v="192"/>
    <n v="83.920000000000016"/>
    <n v="5"/>
    <x v="2"/>
    <n v="-13.637000000000011"/>
  </r>
  <r>
    <n v="6357"/>
    <x v="3173"/>
    <x v="3"/>
    <x v="205"/>
    <d v="2014-01-29T00:00:00"/>
    <x v="1"/>
    <x v="294"/>
    <s v="Chris Selesnick"/>
    <x v="1"/>
    <s v="United States"/>
    <s v="Seattle"/>
    <x v="4"/>
    <n v="98103"/>
    <s v="West"/>
    <s v="OFF-BI-10001757"/>
    <x v="1"/>
    <x v="8"/>
    <x v="1158"/>
    <n v="19.68"/>
    <n v="5"/>
    <x v="2"/>
    <n v="6.8879999999999981"/>
  </r>
  <r>
    <n v="6358"/>
    <x v="3173"/>
    <x v="3"/>
    <x v="205"/>
    <d v="2014-01-29T00:00:00"/>
    <x v="1"/>
    <x v="294"/>
    <s v="Chris Selesnick"/>
    <x v="1"/>
    <s v="United States"/>
    <s v="Seattle"/>
    <x v="4"/>
    <n v="98103"/>
    <s v="West"/>
    <s v="OFF-PA-10004621"/>
    <x v="1"/>
    <x v="10"/>
    <x v="738"/>
    <n v="25.92"/>
    <n v="4"/>
    <x v="0"/>
    <n v="12.441600000000001"/>
  </r>
  <r>
    <n v="6359"/>
    <x v="3173"/>
    <x v="3"/>
    <x v="205"/>
    <d v="2014-01-29T00:00:00"/>
    <x v="1"/>
    <x v="294"/>
    <s v="Chris Selesnick"/>
    <x v="1"/>
    <s v="United States"/>
    <s v="Seattle"/>
    <x v="4"/>
    <n v="98103"/>
    <s v="West"/>
    <s v="OFF-PA-10002262"/>
    <x v="1"/>
    <x v="10"/>
    <x v="992"/>
    <n v="6.48"/>
    <n v="1"/>
    <x v="0"/>
    <n v="3.1104000000000003"/>
  </r>
  <r>
    <n v="6360"/>
    <x v="3173"/>
    <x v="3"/>
    <x v="205"/>
    <d v="2014-01-29T00:00:00"/>
    <x v="1"/>
    <x v="294"/>
    <s v="Chris Selesnick"/>
    <x v="1"/>
    <s v="United States"/>
    <s v="Seattle"/>
    <x v="4"/>
    <n v="98103"/>
    <s v="West"/>
    <s v="TEC-PH-10004100"/>
    <x v="2"/>
    <x v="7"/>
    <x v="1743"/>
    <n v="86.352000000000004"/>
    <n v="6"/>
    <x v="2"/>
    <n v="8.6352000000000011"/>
  </r>
  <r>
    <n v="6361"/>
    <x v="3174"/>
    <x v="1"/>
    <x v="895"/>
    <d v="2012-12-15T00:00:00"/>
    <x v="1"/>
    <x v="763"/>
    <s v="Frank Carlisle"/>
    <x v="2"/>
    <s v="United States"/>
    <s v="Los Angeles"/>
    <x v="1"/>
    <n v="90032"/>
    <s v="West"/>
    <s v="OFF-AR-10003582"/>
    <x v="1"/>
    <x v="6"/>
    <x v="1451"/>
    <n v="56.3"/>
    <n v="2"/>
    <x v="0"/>
    <n v="15.764000000000003"/>
  </r>
  <r>
    <n v="6362"/>
    <x v="3175"/>
    <x v="2"/>
    <x v="641"/>
    <d v="2011-11-30T00:00:00"/>
    <x v="1"/>
    <x v="339"/>
    <s v="Sanjit Engle"/>
    <x v="0"/>
    <s v="United States"/>
    <s v="Springfield"/>
    <x v="21"/>
    <n v="97477"/>
    <s v="West"/>
    <s v="OFF-AR-10003179"/>
    <x v="1"/>
    <x v="6"/>
    <x v="1565"/>
    <n v="51.016000000000005"/>
    <n v="7"/>
    <x v="2"/>
    <n v="8.2900999999999954"/>
  </r>
  <r>
    <n v="6363"/>
    <x v="3176"/>
    <x v="3"/>
    <x v="610"/>
    <d v="2014-11-26T00:00:00"/>
    <x v="1"/>
    <x v="237"/>
    <s v="Chloris Kastensmidt"/>
    <x v="0"/>
    <s v="United States"/>
    <s v="Renton"/>
    <x v="4"/>
    <n v="98059"/>
    <s v="West"/>
    <s v="OFF-BI-10001670"/>
    <x v="1"/>
    <x v="8"/>
    <x v="438"/>
    <n v="150.80000000000001"/>
    <n v="5"/>
    <x v="2"/>
    <n v="56.55"/>
  </r>
  <r>
    <n v="6364"/>
    <x v="3176"/>
    <x v="3"/>
    <x v="610"/>
    <d v="2014-11-26T00:00:00"/>
    <x v="1"/>
    <x v="237"/>
    <s v="Chloris Kastensmidt"/>
    <x v="0"/>
    <s v="United States"/>
    <s v="Renton"/>
    <x v="4"/>
    <n v="98059"/>
    <s v="West"/>
    <s v="TEC-MA-10002073"/>
    <x v="2"/>
    <x v="15"/>
    <x v="1763"/>
    <n v="1039.992"/>
    <n v="1"/>
    <x v="2"/>
    <n v="103.99920000000003"/>
  </r>
  <r>
    <n v="6365"/>
    <x v="3176"/>
    <x v="3"/>
    <x v="610"/>
    <d v="2014-11-26T00:00:00"/>
    <x v="1"/>
    <x v="237"/>
    <s v="Chloris Kastensmidt"/>
    <x v="0"/>
    <s v="United States"/>
    <s v="Renton"/>
    <x v="4"/>
    <n v="98059"/>
    <s v="West"/>
    <s v="OFF-PA-10003797"/>
    <x v="1"/>
    <x v="10"/>
    <x v="1701"/>
    <n v="51.84"/>
    <n v="8"/>
    <x v="0"/>
    <n v="24.883200000000002"/>
  </r>
  <r>
    <n v="6366"/>
    <x v="3177"/>
    <x v="3"/>
    <x v="1095"/>
    <d v="2014-04-06T00:00:00"/>
    <x v="2"/>
    <x v="284"/>
    <s v="Darrin Sayre"/>
    <x v="2"/>
    <s v="United States"/>
    <s v="New York City"/>
    <x v="15"/>
    <n v="10009"/>
    <s v="East"/>
    <s v="TEC-PH-10004006"/>
    <x v="2"/>
    <x v="7"/>
    <x v="1764"/>
    <n v="41.22"/>
    <n v="1"/>
    <x v="0"/>
    <n v="11.1294"/>
  </r>
  <r>
    <n v="6367"/>
    <x v="3177"/>
    <x v="3"/>
    <x v="1095"/>
    <d v="2014-04-06T00:00:00"/>
    <x v="2"/>
    <x v="284"/>
    <s v="Darrin Sayre"/>
    <x v="2"/>
    <s v="United States"/>
    <s v="New York City"/>
    <x v="15"/>
    <n v="10009"/>
    <s v="East"/>
    <s v="OFF-SU-10000646"/>
    <x v="1"/>
    <x v="14"/>
    <x v="259"/>
    <n v="240.37"/>
    <n v="1"/>
    <x v="0"/>
    <n v="7.2111000000000161"/>
  </r>
  <r>
    <n v="6368"/>
    <x v="3177"/>
    <x v="3"/>
    <x v="1095"/>
    <d v="2014-04-06T00:00:00"/>
    <x v="2"/>
    <x v="284"/>
    <s v="Darrin Sayre"/>
    <x v="2"/>
    <s v="United States"/>
    <s v="New York City"/>
    <x v="15"/>
    <n v="10009"/>
    <s v="East"/>
    <s v="TEC-PH-10002262"/>
    <x v="2"/>
    <x v="7"/>
    <x v="472"/>
    <n v="119.02"/>
    <n v="2"/>
    <x v="0"/>
    <n v="33.325600000000009"/>
  </r>
  <r>
    <n v="6369"/>
    <x v="3178"/>
    <x v="3"/>
    <x v="240"/>
    <d v="2014-05-25T00:00:00"/>
    <x v="1"/>
    <x v="193"/>
    <s v="Sue Ann Reed"/>
    <x v="0"/>
    <s v="United States"/>
    <s v="San Jose"/>
    <x v="1"/>
    <n v="95123"/>
    <s v="West"/>
    <s v="OFF-BI-10002082"/>
    <x v="1"/>
    <x v="8"/>
    <x v="1173"/>
    <n v="133.12"/>
    <n v="5"/>
    <x v="2"/>
    <n v="49.92"/>
  </r>
  <r>
    <n v="6370"/>
    <x v="3179"/>
    <x v="0"/>
    <x v="339"/>
    <d v="2013-10-08T00:00:00"/>
    <x v="1"/>
    <x v="734"/>
    <s v="Tracy Poddar"/>
    <x v="1"/>
    <s v="United States"/>
    <s v="Grand Prairie"/>
    <x v="5"/>
    <n v="75051"/>
    <s v="Central"/>
    <s v="FUR-FU-10001756"/>
    <x v="0"/>
    <x v="5"/>
    <x v="282"/>
    <n v="38.08"/>
    <n v="5"/>
    <x v="7"/>
    <n v="-29.512000000000008"/>
  </r>
  <r>
    <n v="6371"/>
    <x v="3180"/>
    <x v="0"/>
    <x v="831"/>
    <d v="2013-11-22T00:00:00"/>
    <x v="3"/>
    <x v="451"/>
    <s v="Julie Kriz"/>
    <x v="2"/>
    <s v="United States"/>
    <s v="New York City"/>
    <x v="15"/>
    <n v="10009"/>
    <s v="East"/>
    <s v="FUR-BO-10002598"/>
    <x v="0"/>
    <x v="0"/>
    <x v="1509"/>
    <n v="113.56800000000001"/>
    <n v="2"/>
    <x v="2"/>
    <n v="12.776399999999988"/>
  </r>
  <r>
    <n v="6372"/>
    <x v="3181"/>
    <x v="3"/>
    <x v="621"/>
    <d v="2014-10-06T00:00:00"/>
    <x v="0"/>
    <x v="254"/>
    <s v="Chuck Clark"/>
    <x v="2"/>
    <s v="United States"/>
    <s v="New York City"/>
    <x v="15"/>
    <n v="10009"/>
    <s v="East"/>
    <s v="FUR-FU-10001934"/>
    <x v="0"/>
    <x v="5"/>
    <x v="107"/>
    <n v="83.92"/>
    <n v="4"/>
    <x v="0"/>
    <n v="21.819200000000002"/>
  </r>
  <r>
    <n v="6373"/>
    <x v="3181"/>
    <x v="3"/>
    <x v="621"/>
    <d v="2014-10-06T00:00:00"/>
    <x v="0"/>
    <x v="254"/>
    <s v="Chuck Clark"/>
    <x v="2"/>
    <s v="United States"/>
    <s v="New York City"/>
    <x v="15"/>
    <n v="10009"/>
    <s v="East"/>
    <s v="OFF-AR-10001130"/>
    <x v="1"/>
    <x v="6"/>
    <x v="780"/>
    <n v="6.63"/>
    <n v="3"/>
    <x v="0"/>
    <n v="3.1160999999999999"/>
  </r>
  <r>
    <n v="6374"/>
    <x v="3181"/>
    <x v="3"/>
    <x v="621"/>
    <d v="2014-10-06T00:00:00"/>
    <x v="0"/>
    <x v="254"/>
    <s v="Chuck Clark"/>
    <x v="2"/>
    <s v="United States"/>
    <s v="New York City"/>
    <x v="15"/>
    <n v="10009"/>
    <s v="East"/>
    <s v="TEC-AC-10002049"/>
    <x v="2"/>
    <x v="11"/>
    <x v="688"/>
    <n v="371.96999999999997"/>
    <n v="3"/>
    <x v="0"/>
    <n v="66.954599999999971"/>
  </r>
  <r>
    <n v="6375"/>
    <x v="3182"/>
    <x v="2"/>
    <x v="333"/>
    <d v="2011-05-03T00:00:00"/>
    <x v="1"/>
    <x v="156"/>
    <s v="Laura Armstrong"/>
    <x v="1"/>
    <s v="United States"/>
    <s v="Memphis"/>
    <x v="18"/>
    <n v="38109"/>
    <s v="South"/>
    <s v="FUR-CH-10001394"/>
    <x v="0"/>
    <x v="1"/>
    <x v="648"/>
    <n v="561.58400000000006"/>
    <n v="2"/>
    <x v="2"/>
    <n v="70.197999999999922"/>
  </r>
  <r>
    <n v="6376"/>
    <x v="3182"/>
    <x v="2"/>
    <x v="333"/>
    <d v="2011-05-03T00:00:00"/>
    <x v="1"/>
    <x v="156"/>
    <s v="Laura Armstrong"/>
    <x v="1"/>
    <s v="United States"/>
    <s v="Memphis"/>
    <x v="18"/>
    <n v="38109"/>
    <s v="South"/>
    <s v="OFF-ST-10000798"/>
    <x v="1"/>
    <x v="4"/>
    <x v="348"/>
    <n v="99.920000000000016"/>
    <n v="5"/>
    <x v="2"/>
    <n v="-1.249000000000013"/>
  </r>
  <r>
    <n v="6377"/>
    <x v="3183"/>
    <x v="0"/>
    <x v="877"/>
    <d v="2013-10-11T00:00:00"/>
    <x v="2"/>
    <x v="585"/>
    <s v="Arthur Wiediger"/>
    <x v="2"/>
    <s v="United States"/>
    <s v="Philadelphia"/>
    <x v="9"/>
    <n v="19143"/>
    <s v="East"/>
    <s v="OFF-LA-10000134"/>
    <x v="1"/>
    <x v="2"/>
    <x v="85"/>
    <n v="4.9280000000000008"/>
    <n v="2"/>
    <x v="2"/>
    <n v="1.7247999999999997"/>
  </r>
  <r>
    <n v="6378"/>
    <x v="3184"/>
    <x v="0"/>
    <x v="272"/>
    <d v="2013-12-23T00:00:00"/>
    <x v="1"/>
    <x v="546"/>
    <s v="Benjamin Patterson"/>
    <x v="0"/>
    <s v="United States"/>
    <s v="Los Angeles"/>
    <x v="1"/>
    <n v="90004"/>
    <s v="West"/>
    <s v="FUR-FU-10002364"/>
    <x v="0"/>
    <x v="5"/>
    <x v="1231"/>
    <n v="14.76"/>
    <n v="2"/>
    <x v="0"/>
    <n v="4.2803999999999984"/>
  </r>
  <r>
    <n v="6379"/>
    <x v="3185"/>
    <x v="3"/>
    <x v="318"/>
    <d v="2014-04-15T00:00:00"/>
    <x v="1"/>
    <x v="748"/>
    <s v="Dennis Bolton"/>
    <x v="2"/>
    <s v="United States"/>
    <s v="Waterbury"/>
    <x v="29"/>
    <n v="6708"/>
    <s v="East"/>
    <s v="TEC-AC-10004571"/>
    <x v="2"/>
    <x v="11"/>
    <x v="404"/>
    <n v="99.99"/>
    <n v="1"/>
    <x v="0"/>
    <n v="41.995800000000003"/>
  </r>
  <r>
    <n v="6380"/>
    <x v="3185"/>
    <x v="3"/>
    <x v="318"/>
    <d v="2014-04-15T00:00:00"/>
    <x v="1"/>
    <x v="748"/>
    <s v="Dennis Bolton"/>
    <x v="2"/>
    <s v="United States"/>
    <s v="Waterbury"/>
    <x v="29"/>
    <n v="6708"/>
    <s v="East"/>
    <s v="OFF-ST-10003692"/>
    <x v="1"/>
    <x v="4"/>
    <x v="1253"/>
    <n v="286.14999999999998"/>
    <n v="5"/>
    <x v="0"/>
    <n v="71.537499999999994"/>
  </r>
  <r>
    <n v="6381"/>
    <x v="3186"/>
    <x v="2"/>
    <x v="918"/>
    <d v="2011-04-13T00:00:00"/>
    <x v="1"/>
    <x v="480"/>
    <s v="Pauline Chand"/>
    <x v="2"/>
    <s v="United States"/>
    <s v="Chandler"/>
    <x v="16"/>
    <n v="85224"/>
    <s v="West"/>
    <s v="OFF-FA-10001883"/>
    <x v="1"/>
    <x v="13"/>
    <x v="1484"/>
    <n v="49.792000000000002"/>
    <n v="8"/>
    <x v="2"/>
    <n v="-11.825600000000001"/>
  </r>
  <r>
    <n v="6382"/>
    <x v="3187"/>
    <x v="0"/>
    <x v="892"/>
    <d v="2013-04-03T00:00:00"/>
    <x v="1"/>
    <x v="180"/>
    <s v="Troy Blackwell"/>
    <x v="0"/>
    <s v="United States"/>
    <s v="Springfield"/>
    <x v="24"/>
    <n v="45503"/>
    <s v="East"/>
    <s v="FUR-BO-10004015"/>
    <x v="0"/>
    <x v="0"/>
    <x v="569"/>
    <n v="299.97499999999997"/>
    <n v="5"/>
    <x v="5"/>
    <n v="-167.98600000000002"/>
  </r>
  <r>
    <n v="6383"/>
    <x v="3187"/>
    <x v="0"/>
    <x v="892"/>
    <d v="2013-04-03T00:00:00"/>
    <x v="1"/>
    <x v="180"/>
    <s v="Troy Blackwell"/>
    <x v="0"/>
    <s v="United States"/>
    <s v="Springfield"/>
    <x v="24"/>
    <n v="45503"/>
    <s v="East"/>
    <s v="TEC-PH-10000141"/>
    <x v="2"/>
    <x v="7"/>
    <x v="1303"/>
    <n v="158.37599999999998"/>
    <n v="4"/>
    <x v="10"/>
    <n v="-36.954399999999993"/>
  </r>
  <r>
    <n v="6384"/>
    <x v="3188"/>
    <x v="3"/>
    <x v="787"/>
    <d v="2014-01-19T00:00:00"/>
    <x v="2"/>
    <x v="621"/>
    <s v="Tim Brockman"/>
    <x v="0"/>
    <s v="United States"/>
    <s v="Austin"/>
    <x v="5"/>
    <n v="78745"/>
    <s v="Central"/>
    <s v="OFF-BI-10001597"/>
    <x v="1"/>
    <x v="8"/>
    <x v="790"/>
    <n v="32.783999999999992"/>
    <n v="4"/>
    <x v="3"/>
    <n v="-52.454400000000007"/>
  </r>
  <r>
    <n v="6385"/>
    <x v="3188"/>
    <x v="3"/>
    <x v="787"/>
    <d v="2014-01-19T00:00:00"/>
    <x v="2"/>
    <x v="621"/>
    <s v="Tim Brockman"/>
    <x v="0"/>
    <s v="United States"/>
    <s v="Austin"/>
    <x v="5"/>
    <n v="78745"/>
    <s v="Central"/>
    <s v="TEC-AC-10003628"/>
    <x v="2"/>
    <x v="11"/>
    <x v="244"/>
    <n v="47.984000000000002"/>
    <n v="2"/>
    <x v="2"/>
    <n v="14.395200000000004"/>
  </r>
  <r>
    <n v="6386"/>
    <x v="3188"/>
    <x v="3"/>
    <x v="787"/>
    <d v="2014-01-19T00:00:00"/>
    <x v="2"/>
    <x v="621"/>
    <s v="Tim Brockman"/>
    <x v="0"/>
    <s v="United States"/>
    <s v="Austin"/>
    <x v="5"/>
    <n v="78745"/>
    <s v="Central"/>
    <s v="TEC-AC-10002331"/>
    <x v="2"/>
    <x v="11"/>
    <x v="1582"/>
    <n v="62.591999999999999"/>
    <n v="8"/>
    <x v="2"/>
    <n v="13.300799999999999"/>
  </r>
  <r>
    <n v="6387"/>
    <x v="3188"/>
    <x v="3"/>
    <x v="787"/>
    <d v="2014-01-19T00:00:00"/>
    <x v="2"/>
    <x v="621"/>
    <s v="Tim Brockman"/>
    <x v="0"/>
    <s v="United States"/>
    <s v="Austin"/>
    <x v="5"/>
    <n v="78745"/>
    <s v="Central"/>
    <s v="OFF-BI-10001098"/>
    <x v="1"/>
    <x v="8"/>
    <x v="405"/>
    <n v="4.2759999999999989"/>
    <n v="1"/>
    <x v="3"/>
    <n v="-6.6278000000000006"/>
  </r>
  <r>
    <n v="6388"/>
    <x v="3189"/>
    <x v="2"/>
    <x v="1106"/>
    <d v="2011-02-05T00:00:00"/>
    <x v="1"/>
    <x v="160"/>
    <s v="Mike Vittorini"/>
    <x v="0"/>
    <s v="United States"/>
    <s v="Detroit"/>
    <x v="12"/>
    <n v="48234"/>
    <s v="Central"/>
    <s v="OFF-PA-10001204"/>
    <x v="1"/>
    <x v="10"/>
    <x v="518"/>
    <n v="10.56"/>
    <n v="2"/>
    <x v="0"/>
    <n v="4.7519999999999998"/>
  </r>
  <r>
    <n v="6389"/>
    <x v="3189"/>
    <x v="2"/>
    <x v="1106"/>
    <d v="2011-02-05T00:00:00"/>
    <x v="1"/>
    <x v="160"/>
    <s v="Mike Vittorini"/>
    <x v="0"/>
    <s v="United States"/>
    <s v="Detroit"/>
    <x v="12"/>
    <n v="48234"/>
    <s v="Central"/>
    <s v="OFF-ST-10000991"/>
    <x v="1"/>
    <x v="4"/>
    <x v="155"/>
    <n v="229.94"/>
    <n v="2"/>
    <x v="0"/>
    <n v="6.8982000000000028"/>
  </r>
  <r>
    <n v="6390"/>
    <x v="3190"/>
    <x v="1"/>
    <x v="1107"/>
    <d v="2012-02-11T00:00:00"/>
    <x v="1"/>
    <x v="460"/>
    <s v="Damala Kotsonis"/>
    <x v="1"/>
    <s v="United States"/>
    <s v="Springfield"/>
    <x v="17"/>
    <n v="22153"/>
    <s v="South"/>
    <s v="OFF-EN-10000056"/>
    <x v="1"/>
    <x v="12"/>
    <x v="627"/>
    <n v="311.14999999999998"/>
    <n v="5"/>
    <x v="0"/>
    <n v="146.24049999999997"/>
  </r>
  <r>
    <n v="6391"/>
    <x v="3190"/>
    <x v="1"/>
    <x v="1107"/>
    <d v="2012-02-11T00:00:00"/>
    <x v="1"/>
    <x v="460"/>
    <s v="Damala Kotsonis"/>
    <x v="1"/>
    <s v="United States"/>
    <s v="Springfield"/>
    <x v="17"/>
    <n v="22153"/>
    <s v="South"/>
    <s v="OFF-PA-10003349"/>
    <x v="1"/>
    <x v="10"/>
    <x v="218"/>
    <n v="12.96"/>
    <n v="2"/>
    <x v="0"/>
    <n v="6.3504000000000005"/>
  </r>
  <r>
    <n v="6392"/>
    <x v="3191"/>
    <x v="0"/>
    <x v="882"/>
    <d v="2013-12-20T00:00:00"/>
    <x v="1"/>
    <x v="7"/>
    <s v="Pete Kriz"/>
    <x v="0"/>
    <s v="United States"/>
    <s v="New York City"/>
    <x v="15"/>
    <n v="10011"/>
    <s v="East"/>
    <s v="OFF-PA-10001471"/>
    <x v="1"/>
    <x v="10"/>
    <x v="1468"/>
    <n v="14.62"/>
    <n v="2"/>
    <x v="0"/>
    <n v="6.7251999999999992"/>
  </r>
  <r>
    <n v="6393"/>
    <x v="3191"/>
    <x v="0"/>
    <x v="882"/>
    <d v="2013-12-20T00:00:00"/>
    <x v="1"/>
    <x v="7"/>
    <s v="Pete Kriz"/>
    <x v="0"/>
    <s v="United States"/>
    <s v="New York City"/>
    <x v="15"/>
    <n v="10011"/>
    <s v="East"/>
    <s v="OFF-LA-10003190"/>
    <x v="1"/>
    <x v="2"/>
    <x v="1163"/>
    <n v="5.76"/>
    <n v="2"/>
    <x v="0"/>
    <n v="2.8224"/>
  </r>
  <r>
    <n v="6394"/>
    <x v="3191"/>
    <x v="0"/>
    <x v="882"/>
    <d v="2013-12-20T00:00:00"/>
    <x v="1"/>
    <x v="7"/>
    <s v="Pete Kriz"/>
    <x v="0"/>
    <s v="United States"/>
    <s v="New York City"/>
    <x v="15"/>
    <n v="10011"/>
    <s v="East"/>
    <s v="OFF-FA-10000621"/>
    <x v="1"/>
    <x v="13"/>
    <x v="110"/>
    <n v="21.48"/>
    <n v="6"/>
    <x v="0"/>
    <n v="10.5252"/>
  </r>
  <r>
    <n v="6395"/>
    <x v="3191"/>
    <x v="0"/>
    <x v="882"/>
    <d v="2013-12-20T00:00:00"/>
    <x v="1"/>
    <x v="7"/>
    <s v="Pete Kriz"/>
    <x v="0"/>
    <s v="United States"/>
    <s v="New York City"/>
    <x v="15"/>
    <n v="10011"/>
    <s v="East"/>
    <s v="FUR-FU-10002937"/>
    <x v="0"/>
    <x v="5"/>
    <x v="1051"/>
    <n v="396.92"/>
    <n v="4"/>
    <x v="0"/>
    <n v="198.46"/>
  </r>
  <r>
    <n v="6396"/>
    <x v="3191"/>
    <x v="0"/>
    <x v="882"/>
    <d v="2013-12-20T00:00:00"/>
    <x v="1"/>
    <x v="7"/>
    <s v="Pete Kriz"/>
    <x v="0"/>
    <s v="United States"/>
    <s v="New York City"/>
    <x v="15"/>
    <n v="10011"/>
    <s v="East"/>
    <s v="OFF-ST-10004507"/>
    <x v="1"/>
    <x v="4"/>
    <x v="452"/>
    <n v="17.149999999999999"/>
    <n v="1"/>
    <x v="0"/>
    <n v="4.6304999999999996"/>
  </r>
  <r>
    <n v="6397"/>
    <x v="3191"/>
    <x v="0"/>
    <x v="882"/>
    <d v="2013-12-20T00:00:00"/>
    <x v="1"/>
    <x v="7"/>
    <s v="Pete Kriz"/>
    <x v="0"/>
    <s v="United States"/>
    <s v="New York City"/>
    <x v="15"/>
    <n v="10011"/>
    <s v="East"/>
    <s v="OFF-BI-10000279"/>
    <x v="1"/>
    <x v="8"/>
    <x v="1765"/>
    <n v="23.12"/>
    <n v="2"/>
    <x v="2"/>
    <n v="7.8029999999999982"/>
  </r>
  <r>
    <n v="6398"/>
    <x v="3192"/>
    <x v="3"/>
    <x v="1108"/>
    <d v="2014-11-05T00:00:00"/>
    <x v="1"/>
    <x v="571"/>
    <s v="Adrian Hane"/>
    <x v="2"/>
    <s v="United States"/>
    <s v="Dallas"/>
    <x v="5"/>
    <n v="75217"/>
    <s v="Central"/>
    <s v="OFF-AR-10003651"/>
    <x v="1"/>
    <x v="6"/>
    <x v="276"/>
    <n v="5.2480000000000002"/>
    <n v="2"/>
    <x v="2"/>
    <n v="0.59039999999999915"/>
  </r>
  <r>
    <n v="6399"/>
    <x v="3193"/>
    <x v="3"/>
    <x v="634"/>
    <d v="2014-08-13T00:00:00"/>
    <x v="1"/>
    <x v="39"/>
    <s v="Gary Mitchum"/>
    <x v="2"/>
    <s v="United States"/>
    <s v="Concord"/>
    <x v="38"/>
    <n v="3301"/>
    <s v="East"/>
    <s v="TEC-PH-10003601"/>
    <x v="2"/>
    <x v="7"/>
    <x v="1383"/>
    <n v="824.95"/>
    <n v="5"/>
    <x v="0"/>
    <n v="247.48499999999993"/>
  </r>
  <r>
    <n v="6400"/>
    <x v="3193"/>
    <x v="3"/>
    <x v="634"/>
    <d v="2014-08-13T00:00:00"/>
    <x v="1"/>
    <x v="39"/>
    <s v="Gary Mitchum"/>
    <x v="2"/>
    <s v="United States"/>
    <s v="Concord"/>
    <x v="38"/>
    <n v="3301"/>
    <s v="East"/>
    <s v="OFF-LA-10002195"/>
    <x v="1"/>
    <x v="2"/>
    <x v="1019"/>
    <n v="24.64"/>
    <n v="8"/>
    <x v="0"/>
    <n v="11.827199999999999"/>
  </r>
  <r>
    <n v="6401"/>
    <x v="3193"/>
    <x v="3"/>
    <x v="634"/>
    <d v="2014-08-13T00:00:00"/>
    <x v="1"/>
    <x v="39"/>
    <s v="Gary Mitchum"/>
    <x v="2"/>
    <s v="United States"/>
    <s v="Concord"/>
    <x v="38"/>
    <n v="3301"/>
    <s v="East"/>
    <s v="OFF-AR-10000380"/>
    <x v="1"/>
    <x v="6"/>
    <x v="108"/>
    <n v="227.88"/>
    <n v="6"/>
    <x v="0"/>
    <n v="68.363999999999976"/>
  </r>
  <r>
    <n v="6402"/>
    <x v="3194"/>
    <x v="3"/>
    <x v="1109"/>
    <d v="2014-06-01T00:00:00"/>
    <x v="2"/>
    <x v="232"/>
    <s v="Bruce Degenhardt"/>
    <x v="0"/>
    <s v="United States"/>
    <s v="Lafayette"/>
    <x v="28"/>
    <n v="70506"/>
    <s v="South"/>
    <s v="FUR-BO-10000330"/>
    <x v="0"/>
    <x v="0"/>
    <x v="1098"/>
    <n v="241.96"/>
    <n v="2"/>
    <x v="0"/>
    <n v="33.874400000000009"/>
  </r>
  <r>
    <n v="6403"/>
    <x v="3194"/>
    <x v="3"/>
    <x v="1109"/>
    <d v="2014-06-01T00:00:00"/>
    <x v="2"/>
    <x v="232"/>
    <s v="Bruce Degenhardt"/>
    <x v="0"/>
    <s v="United States"/>
    <s v="Lafayette"/>
    <x v="28"/>
    <n v="70506"/>
    <s v="South"/>
    <s v="OFF-BI-10000591"/>
    <x v="1"/>
    <x v="8"/>
    <x v="1045"/>
    <n v="3.89"/>
    <n v="1"/>
    <x v="0"/>
    <n v="1.8672"/>
  </r>
  <r>
    <n v="6404"/>
    <x v="3194"/>
    <x v="3"/>
    <x v="1109"/>
    <d v="2014-06-01T00:00:00"/>
    <x v="2"/>
    <x v="232"/>
    <s v="Bruce Degenhardt"/>
    <x v="0"/>
    <s v="United States"/>
    <s v="Lafayette"/>
    <x v="28"/>
    <n v="70506"/>
    <s v="South"/>
    <s v="FUR-FU-10001731"/>
    <x v="0"/>
    <x v="5"/>
    <x v="1547"/>
    <n v="8.01"/>
    <n v="3"/>
    <x v="0"/>
    <n v="3.0438000000000001"/>
  </r>
  <r>
    <n v="6405"/>
    <x v="3195"/>
    <x v="1"/>
    <x v="672"/>
    <d v="2012-12-05T00:00:00"/>
    <x v="1"/>
    <x v="528"/>
    <s v="Raymond Messe"/>
    <x v="0"/>
    <s v="United States"/>
    <s v="Raleigh"/>
    <x v="3"/>
    <n v="27604"/>
    <s v="South"/>
    <s v="TEC-PH-10001198"/>
    <x v="2"/>
    <x v="7"/>
    <x v="1168"/>
    <n v="177.48000000000002"/>
    <n v="3"/>
    <x v="2"/>
    <n v="19.966499999999982"/>
  </r>
  <r>
    <n v="6406"/>
    <x v="3196"/>
    <x v="3"/>
    <x v="515"/>
    <d v="2014-09-03T00:00:00"/>
    <x v="0"/>
    <x v="308"/>
    <s v="Bart Watters"/>
    <x v="1"/>
    <s v="United States"/>
    <s v="Spokane"/>
    <x v="4"/>
    <n v="99207"/>
    <s v="West"/>
    <s v="FUR-CH-10002331"/>
    <x v="0"/>
    <x v="1"/>
    <x v="402"/>
    <n v="569.5680000000001"/>
    <n v="2"/>
    <x v="2"/>
    <n v="7.119599999999906"/>
  </r>
  <r>
    <n v="6407"/>
    <x v="3196"/>
    <x v="3"/>
    <x v="515"/>
    <d v="2014-09-03T00:00:00"/>
    <x v="0"/>
    <x v="308"/>
    <s v="Bart Watters"/>
    <x v="1"/>
    <s v="United States"/>
    <s v="Spokane"/>
    <x v="4"/>
    <n v="99207"/>
    <s v="West"/>
    <s v="OFF-ST-10002370"/>
    <x v="1"/>
    <x v="4"/>
    <x v="80"/>
    <n v="149.73000000000002"/>
    <n v="7"/>
    <x v="0"/>
    <n v="43.421699999999994"/>
  </r>
  <r>
    <n v="6408"/>
    <x v="3197"/>
    <x v="3"/>
    <x v="304"/>
    <d v="2014-05-16T00:00:00"/>
    <x v="2"/>
    <x v="218"/>
    <s v="Greg Tran"/>
    <x v="0"/>
    <s v="United States"/>
    <s v="Houston"/>
    <x v="5"/>
    <n v="77041"/>
    <s v="Central"/>
    <s v="FUR-CH-10003981"/>
    <x v="0"/>
    <x v="1"/>
    <x v="1166"/>
    <n v="899.43"/>
    <n v="5"/>
    <x v="4"/>
    <n v="-12.84900000000016"/>
  </r>
  <r>
    <n v="6409"/>
    <x v="3197"/>
    <x v="3"/>
    <x v="304"/>
    <d v="2014-05-16T00:00:00"/>
    <x v="2"/>
    <x v="218"/>
    <s v="Greg Tran"/>
    <x v="0"/>
    <s v="United States"/>
    <s v="Houston"/>
    <x v="5"/>
    <n v="77041"/>
    <s v="Central"/>
    <s v="OFF-AR-10001446"/>
    <x v="1"/>
    <x v="6"/>
    <x v="1152"/>
    <n v="46.2"/>
    <n v="5"/>
    <x v="2"/>
    <n v="5.7749999999999986"/>
  </r>
  <r>
    <n v="6410"/>
    <x v="3197"/>
    <x v="3"/>
    <x v="304"/>
    <d v="2014-05-16T00:00:00"/>
    <x v="2"/>
    <x v="218"/>
    <s v="Greg Tran"/>
    <x v="0"/>
    <s v="United States"/>
    <s v="Houston"/>
    <x v="5"/>
    <n v="77041"/>
    <s v="Central"/>
    <s v="OFF-PA-10000300"/>
    <x v="1"/>
    <x v="10"/>
    <x v="1766"/>
    <n v="47.952000000000005"/>
    <n v="3"/>
    <x v="2"/>
    <n v="16.183799999999998"/>
  </r>
  <r>
    <n v="6411"/>
    <x v="3197"/>
    <x v="3"/>
    <x v="304"/>
    <d v="2014-05-16T00:00:00"/>
    <x v="2"/>
    <x v="218"/>
    <s v="Greg Tran"/>
    <x v="0"/>
    <s v="United States"/>
    <s v="Houston"/>
    <x v="5"/>
    <n v="77041"/>
    <s v="Central"/>
    <s v="TEC-PH-10004071"/>
    <x v="2"/>
    <x v="7"/>
    <x v="1537"/>
    <n v="7.9920000000000009"/>
    <n v="1"/>
    <x v="2"/>
    <n v="0.69930000000000003"/>
  </r>
  <r>
    <n v="6412"/>
    <x v="3197"/>
    <x v="3"/>
    <x v="304"/>
    <d v="2014-05-16T00:00:00"/>
    <x v="2"/>
    <x v="218"/>
    <s v="Greg Tran"/>
    <x v="0"/>
    <s v="United States"/>
    <s v="Houston"/>
    <x v="5"/>
    <n v="77041"/>
    <s v="Central"/>
    <s v="OFF-PA-10003134"/>
    <x v="1"/>
    <x v="10"/>
    <x v="1663"/>
    <n v="76.864000000000004"/>
    <n v="2"/>
    <x v="2"/>
    <n v="26.902399999999993"/>
  </r>
  <r>
    <n v="6413"/>
    <x v="3198"/>
    <x v="3"/>
    <x v="629"/>
    <d v="2014-08-24T00:00:00"/>
    <x v="1"/>
    <x v="571"/>
    <s v="Adrian Hane"/>
    <x v="2"/>
    <s v="United States"/>
    <s v="Louisville"/>
    <x v="0"/>
    <n v="40214"/>
    <s v="South"/>
    <s v="OFF-BI-10002735"/>
    <x v="1"/>
    <x v="8"/>
    <x v="141"/>
    <n v="102.93"/>
    <n v="3"/>
    <x v="0"/>
    <n v="48.377100000000006"/>
  </r>
  <r>
    <n v="6414"/>
    <x v="3198"/>
    <x v="3"/>
    <x v="629"/>
    <d v="2014-08-24T00:00:00"/>
    <x v="1"/>
    <x v="571"/>
    <s v="Adrian Hane"/>
    <x v="2"/>
    <s v="United States"/>
    <s v="Louisville"/>
    <x v="0"/>
    <n v="40214"/>
    <s v="South"/>
    <s v="TEC-AC-10004510"/>
    <x v="2"/>
    <x v="11"/>
    <x v="944"/>
    <n v="98.16"/>
    <n v="6"/>
    <x v="0"/>
    <n v="9.8159999999999954"/>
  </r>
  <r>
    <n v="6415"/>
    <x v="3199"/>
    <x v="3"/>
    <x v="468"/>
    <d v="2014-11-15T00:00:00"/>
    <x v="0"/>
    <x v="660"/>
    <s v="Daniel Raglin"/>
    <x v="2"/>
    <s v="United States"/>
    <s v="Hollywood"/>
    <x v="2"/>
    <n v="33021"/>
    <s v="South"/>
    <s v="OFF-BI-10004099"/>
    <x v="1"/>
    <x v="8"/>
    <x v="1716"/>
    <n v="11.520000000000001"/>
    <n v="5"/>
    <x v="6"/>
    <n v="-7.6799999999999962"/>
  </r>
  <r>
    <n v="6416"/>
    <x v="3200"/>
    <x v="3"/>
    <x v="170"/>
    <d v="2014-08-22T00:00:00"/>
    <x v="3"/>
    <x v="393"/>
    <s v="Dionis Lloyd"/>
    <x v="1"/>
    <s v="United States"/>
    <s v="Chandler"/>
    <x v="16"/>
    <n v="85224"/>
    <s v="West"/>
    <s v="OFF-PA-10003395"/>
    <x v="1"/>
    <x v="10"/>
    <x v="650"/>
    <n v="83.88"/>
    <n v="1"/>
    <x v="2"/>
    <n v="29.357999999999997"/>
  </r>
  <r>
    <n v="6417"/>
    <x v="3201"/>
    <x v="0"/>
    <x v="387"/>
    <d v="2013-03-13T00:00:00"/>
    <x v="1"/>
    <x v="379"/>
    <s v="Brian DeCherney"/>
    <x v="0"/>
    <s v="United States"/>
    <s v="Philadelphia"/>
    <x v="9"/>
    <n v="19120"/>
    <s v="East"/>
    <s v="TEC-PH-10002890"/>
    <x v="2"/>
    <x v="7"/>
    <x v="1387"/>
    <n v="108.57600000000001"/>
    <n v="4"/>
    <x v="10"/>
    <n v="-25.334400000000002"/>
  </r>
  <r>
    <n v="6418"/>
    <x v="3201"/>
    <x v="0"/>
    <x v="387"/>
    <d v="2013-03-13T00:00:00"/>
    <x v="1"/>
    <x v="379"/>
    <s v="Brian DeCherney"/>
    <x v="0"/>
    <s v="United States"/>
    <s v="Philadelphia"/>
    <x v="9"/>
    <n v="19120"/>
    <s v="East"/>
    <s v="OFF-FA-10004968"/>
    <x v="1"/>
    <x v="13"/>
    <x v="1010"/>
    <n v="5.9840000000000009"/>
    <n v="2"/>
    <x v="2"/>
    <n v="-1.3463999999999998"/>
  </r>
  <r>
    <n v="6419"/>
    <x v="3202"/>
    <x v="0"/>
    <x v="731"/>
    <d v="2013-11-06T00:00:00"/>
    <x v="1"/>
    <x v="304"/>
    <s v="Helen Wasserman"/>
    <x v="1"/>
    <s v="United States"/>
    <s v="Tulsa"/>
    <x v="26"/>
    <n v="74133"/>
    <s v="Central"/>
    <s v="OFF-SU-10001218"/>
    <x v="1"/>
    <x v="14"/>
    <x v="133"/>
    <n v="21.96"/>
    <n v="2"/>
    <x v="0"/>
    <n v="6.1488000000000014"/>
  </r>
  <r>
    <n v="6420"/>
    <x v="3202"/>
    <x v="0"/>
    <x v="731"/>
    <d v="2013-11-06T00:00:00"/>
    <x v="1"/>
    <x v="304"/>
    <s v="Helen Wasserman"/>
    <x v="1"/>
    <s v="United States"/>
    <s v="Tulsa"/>
    <x v="26"/>
    <n v="74133"/>
    <s v="Central"/>
    <s v="FUR-CH-10002084"/>
    <x v="0"/>
    <x v="1"/>
    <x v="1240"/>
    <n v="368.96999999999997"/>
    <n v="3"/>
    <x v="0"/>
    <n v="81.173400000000001"/>
  </r>
  <r>
    <n v="6421"/>
    <x v="3202"/>
    <x v="0"/>
    <x v="731"/>
    <d v="2013-11-06T00:00:00"/>
    <x v="1"/>
    <x v="304"/>
    <s v="Helen Wasserman"/>
    <x v="1"/>
    <s v="United States"/>
    <s v="Tulsa"/>
    <x v="26"/>
    <n v="74133"/>
    <s v="Central"/>
    <s v="OFF-AR-10004269"/>
    <x v="1"/>
    <x v="6"/>
    <x v="1541"/>
    <n v="12.39"/>
    <n v="3"/>
    <x v="0"/>
    <n v="3.4692000000000003"/>
  </r>
  <r>
    <n v="6422"/>
    <x v="3202"/>
    <x v="0"/>
    <x v="731"/>
    <d v="2013-11-06T00:00:00"/>
    <x v="1"/>
    <x v="304"/>
    <s v="Helen Wasserman"/>
    <x v="1"/>
    <s v="United States"/>
    <s v="Tulsa"/>
    <x v="26"/>
    <n v="74133"/>
    <s v="Central"/>
    <s v="OFF-ST-10001128"/>
    <x v="1"/>
    <x v="4"/>
    <x v="1418"/>
    <n v="332.94"/>
    <n v="3"/>
    <x v="0"/>
    <n v="9.9882000000000204"/>
  </r>
  <r>
    <n v="6423"/>
    <x v="3203"/>
    <x v="2"/>
    <x v="711"/>
    <d v="2011-08-01T00:00:00"/>
    <x v="1"/>
    <x v="705"/>
    <s v="Jack O'Briant"/>
    <x v="1"/>
    <s v="United States"/>
    <s v="Draper"/>
    <x v="7"/>
    <n v="84020"/>
    <s v="West"/>
    <s v="TEC-AC-10002006"/>
    <x v="2"/>
    <x v="11"/>
    <x v="1078"/>
    <n v="111.93"/>
    <n v="7"/>
    <x v="0"/>
    <n v="34.698299999999996"/>
  </r>
  <r>
    <n v="6424"/>
    <x v="3204"/>
    <x v="1"/>
    <x v="1040"/>
    <d v="2012-10-27T00:00:00"/>
    <x v="2"/>
    <x v="372"/>
    <s v="Robert Dilbeck"/>
    <x v="2"/>
    <s v="United States"/>
    <s v="Oakland"/>
    <x v="1"/>
    <n v="94601"/>
    <s v="West"/>
    <s v="FUR-CH-10003956"/>
    <x v="0"/>
    <x v="1"/>
    <x v="363"/>
    <n v="454.27200000000005"/>
    <n v="8"/>
    <x v="2"/>
    <n v="-73.819200000000052"/>
  </r>
  <r>
    <n v="6425"/>
    <x v="3205"/>
    <x v="3"/>
    <x v="971"/>
    <d v="2014-08-25T00:00:00"/>
    <x v="1"/>
    <x v="770"/>
    <s v="Doug O'Connell"/>
    <x v="0"/>
    <s v="United States"/>
    <s v="Lawrence"/>
    <x v="31"/>
    <n v="1841"/>
    <s v="East"/>
    <s v="OFF-PA-10000552"/>
    <x v="1"/>
    <x v="10"/>
    <x v="1532"/>
    <n v="19.440000000000001"/>
    <n v="3"/>
    <x v="0"/>
    <n v="9.3312000000000008"/>
  </r>
  <r>
    <n v="6426"/>
    <x v="3206"/>
    <x v="0"/>
    <x v="454"/>
    <d v="2013-05-28T00:00:00"/>
    <x v="1"/>
    <x v="666"/>
    <s v="Christopher Conant"/>
    <x v="0"/>
    <s v="United States"/>
    <s v="Philadelphia"/>
    <x v="9"/>
    <n v="19120"/>
    <s v="East"/>
    <s v="TEC-CO-10004722"/>
    <x v="2"/>
    <x v="16"/>
    <x v="1365"/>
    <n v="8399.9759999999987"/>
    <n v="4"/>
    <x v="10"/>
    <n v="1119.996799999999"/>
  </r>
  <r>
    <n v="6427"/>
    <x v="3206"/>
    <x v="0"/>
    <x v="454"/>
    <d v="2013-05-28T00:00:00"/>
    <x v="1"/>
    <x v="666"/>
    <s v="Christopher Conant"/>
    <x v="0"/>
    <s v="United States"/>
    <s v="Philadelphia"/>
    <x v="9"/>
    <n v="19120"/>
    <s v="East"/>
    <s v="OFF-BI-10004308"/>
    <x v="1"/>
    <x v="8"/>
    <x v="1767"/>
    <n v="6.2940000000000014"/>
    <n v="1"/>
    <x v="6"/>
    <n v="-4.1959999999999997"/>
  </r>
  <r>
    <n v="6428"/>
    <x v="3206"/>
    <x v="0"/>
    <x v="454"/>
    <d v="2013-05-28T00:00:00"/>
    <x v="1"/>
    <x v="666"/>
    <s v="Christopher Conant"/>
    <x v="0"/>
    <s v="United States"/>
    <s v="Philadelphia"/>
    <x v="9"/>
    <n v="19120"/>
    <s v="East"/>
    <s v="OFF-PA-10000029"/>
    <x v="1"/>
    <x v="10"/>
    <x v="803"/>
    <n v="10.368000000000002"/>
    <n v="2"/>
    <x v="2"/>
    <n v="3.6288"/>
  </r>
  <r>
    <n v="6429"/>
    <x v="3206"/>
    <x v="0"/>
    <x v="454"/>
    <d v="2013-05-28T00:00:00"/>
    <x v="1"/>
    <x v="666"/>
    <s v="Christopher Conant"/>
    <x v="0"/>
    <s v="United States"/>
    <s v="Philadelphia"/>
    <x v="9"/>
    <n v="19120"/>
    <s v="East"/>
    <s v="TEC-PH-10004080"/>
    <x v="2"/>
    <x v="7"/>
    <x v="1768"/>
    <n v="122.38199999999999"/>
    <n v="3"/>
    <x v="10"/>
    <n v="-24.476399999999998"/>
  </r>
  <r>
    <n v="6430"/>
    <x v="3207"/>
    <x v="2"/>
    <x v="935"/>
    <d v="2011-11-07T00:00:00"/>
    <x v="1"/>
    <x v="129"/>
    <s v="Shahid Hopkins"/>
    <x v="0"/>
    <s v="United States"/>
    <s v="Jacksonville"/>
    <x v="3"/>
    <n v="28540"/>
    <s v="South"/>
    <s v="OFF-ST-10001558"/>
    <x v="1"/>
    <x v="4"/>
    <x v="712"/>
    <n v="25.983999999999998"/>
    <n v="2"/>
    <x v="2"/>
    <n v="-1.6239999999999997"/>
  </r>
  <r>
    <n v="6431"/>
    <x v="3207"/>
    <x v="2"/>
    <x v="935"/>
    <d v="2011-11-07T00:00:00"/>
    <x v="1"/>
    <x v="129"/>
    <s v="Shahid Hopkins"/>
    <x v="0"/>
    <s v="United States"/>
    <s v="Jacksonville"/>
    <x v="3"/>
    <n v="28540"/>
    <s v="South"/>
    <s v="FUR-TA-10001768"/>
    <x v="0"/>
    <x v="3"/>
    <x v="114"/>
    <n v="945.03600000000006"/>
    <n v="6"/>
    <x v="10"/>
    <n v="-299.26140000000009"/>
  </r>
  <r>
    <n v="6432"/>
    <x v="3207"/>
    <x v="2"/>
    <x v="935"/>
    <d v="2011-11-07T00:00:00"/>
    <x v="1"/>
    <x v="129"/>
    <s v="Shahid Hopkins"/>
    <x v="0"/>
    <s v="United States"/>
    <s v="Jacksonville"/>
    <x v="3"/>
    <n v="28540"/>
    <s v="South"/>
    <s v="OFF-BI-10002982"/>
    <x v="1"/>
    <x v="8"/>
    <x v="1258"/>
    <n v="14.301000000000002"/>
    <n v="7"/>
    <x v="6"/>
    <n v="-10.487400000000001"/>
  </r>
  <r>
    <n v="6433"/>
    <x v="3207"/>
    <x v="2"/>
    <x v="935"/>
    <d v="2011-11-07T00:00:00"/>
    <x v="1"/>
    <x v="129"/>
    <s v="Shahid Hopkins"/>
    <x v="0"/>
    <s v="United States"/>
    <s v="Jacksonville"/>
    <x v="3"/>
    <n v="28540"/>
    <s v="South"/>
    <s v="FUR-FU-10001468"/>
    <x v="0"/>
    <x v="5"/>
    <x v="1280"/>
    <n v="410.35199999999998"/>
    <n v="3"/>
    <x v="2"/>
    <n v="-51.29400000000004"/>
  </r>
  <r>
    <n v="6434"/>
    <x v="3208"/>
    <x v="1"/>
    <x v="1110"/>
    <d v="2012-04-04T00:00:00"/>
    <x v="1"/>
    <x v="712"/>
    <s v="Fred Chung"/>
    <x v="1"/>
    <s v="United States"/>
    <s v="Chicago"/>
    <x v="10"/>
    <n v="60610"/>
    <s v="Central"/>
    <s v="OFF-PA-10001838"/>
    <x v="1"/>
    <x v="10"/>
    <x v="999"/>
    <n v="23.52"/>
    <n v="5"/>
    <x v="2"/>
    <n v="8.5259999999999998"/>
  </r>
  <r>
    <n v="6435"/>
    <x v="3208"/>
    <x v="1"/>
    <x v="1110"/>
    <d v="2012-04-04T00:00:00"/>
    <x v="1"/>
    <x v="712"/>
    <s v="Fred Chung"/>
    <x v="1"/>
    <s v="United States"/>
    <s v="Chicago"/>
    <x v="10"/>
    <n v="60610"/>
    <s v="Central"/>
    <s v="TEC-PH-10002890"/>
    <x v="2"/>
    <x v="7"/>
    <x v="1387"/>
    <n v="180.96"/>
    <n v="5"/>
    <x v="2"/>
    <n v="13.571999999999996"/>
  </r>
  <r>
    <n v="6436"/>
    <x v="3209"/>
    <x v="3"/>
    <x v="837"/>
    <d v="2014-05-30T00:00:00"/>
    <x v="2"/>
    <x v="506"/>
    <s v="James Galang"/>
    <x v="0"/>
    <s v="United States"/>
    <s v="Pocatello"/>
    <x v="45"/>
    <n v="83201"/>
    <s v="West"/>
    <s v="FUR-FU-10004963"/>
    <x v="0"/>
    <x v="5"/>
    <x v="1434"/>
    <n v="35"/>
    <n v="4"/>
    <x v="0"/>
    <n v="14.700000000000003"/>
  </r>
  <r>
    <n v="6437"/>
    <x v="3209"/>
    <x v="3"/>
    <x v="837"/>
    <d v="2014-05-30T00:00:00"/>
    <x v="2"/>
    <x v="506"/>
    <s v="James Galang"/>
    <x v="0"/>
    <s v="United States"/>
    <s v="Pocatello"/>
    <x v="45"/>
    <n v="83201"/>
    <s v="West"/>
    <s v="OFF-ST-10000025"/>
    <x v="1"/>
    <x v="4"/>
    <x v="615"/>
    <n v="477.15000000000003"/>
    <n v="5"/>
    <x v="0"/>
    <n v="28.628999999999962"/>
  </r>
  <r>
    <n v="6438"/>
    <x v="3209"/>
    <x v="3"/>
    <x v="837"/>
    <d v="2014-05-30T00:00:00"/>
    <x v="2"/>
    <x v="506"/>
    <s v="James Galang"/>
    <x v="0"/>
    <s v="United States"/>
    <s v="Pocatello"/>
    <x v="45"/>
    <n v="83201"/>
    <s v="West"/>
    <s v="TEC-PH-10004389"/>
    <x v="2"/>
    <x v="7"/>
    <x v="1422"/>
    <n v="302.37599999999998"/>
    <n v="3"/>
    <x v="2"/>
    <n v="22.678200000000018"/>
  </r>
  <r>
    <n v="6439"/>
    <x v="3210"/>
    <x v="3"/>
    <x v="817"/>
    <d v="2014-12-20T00:00:00"/>
    <x v="1"/>
    <x v="62"/>
    <s v="Lena Creighton"/>
    <x v="0"/>
    <s v="United States"/>
    <s v="Plano"/>
    <x v="5"/>
    <n v="75023"/>
    <s v="Central"/>
    <s v="FUR-TA-10000577"/>
    <x v="0"/>
    <x v="3"/>
    <x v="3"/>
    <n v="974.98799999999983"/>
    <n v="4"/>
    <x v="4"/>
    <n v="-97.49879999999996"/>
  </r>
  <r>
    <n v="6440"/>
    <x v="3211"/>
    <x v="2"/>
    <x v="777"/>
    <d v="2011-10-06T00:00:00"/>
    <x v="2"/>
    <x v="417"/>
    <s v="Chris Cortes"/>
    <x v="0"/>
    <s v="United States"/>
    <s v="New York City"/>
    <x v="15"/>
    <n v="10024"/>
    <s v="East"/>
    <s v="FUR-CH-10003298"/>
    <x v="0"/>
    <x v="1"/>
    <x v="1567"/>
    <n v="589.41"/>
    <n v="5"/>
    <x v="9"/>
    <n v="-6.5490000000000492"/>
  </r>
  <r>
    <n v="6441"/>
    <x v="3212"/>
    <x v="0"/>
    <x v="63"/>
    <d v="2013-10-21T00:00:00"/>
    <x v="1"/>
    <x v="308"/>
    <s v="Bart Watters"/>
    <x v="1"/>
    <s v="United States"/>
    <s v="New York City"/>
    <x v="15"/>
    <n v="10024"/>
    <s v="East"/>
    <s v="OFF-AR-10001860"/>
    <x v="1"/>
    <x v="6"/>
    <x v="907"/>
    <n v="34.700000000000003"/>
    <n v="5"/>
    <x v="0"/>
    <n v="12.492000000000001"/>
  </r>
  <r>
    <n v="6442"/>
    <x v="3212"/>
    <x v="0"/>
    <x v="63"/>
    <d v="2013-10-21T00:00:00"/>
    <x v="1"/>
    <x v="308"/>
    <s v="Bart Watters"/>
    <x v="1"/>
    <s v="United States"/>
    <s v="New York City"/>
    <x v="15"/>
    <n v="10024"/>
    <s v="East"/>
    <s v="OFF-ST-10003123"/>
    <x v="1"/>
    <x v="4"/>
    <x v="1268"/>
    <n v="99.87"/>
    <n v="3"/>
    <x v="0"/>
    <n v="23.968799999999998"/>
  </r>
  <r>
    <n v="6443"/>
    <x v="3212"/>
    <x v="0"/>
    <x v="63"/>
    <d v="2013-10-21T00:00:00"/>
    <x v="1"/>
    <x v="308"/>
    <s v="Bart Watters"/>
    <x v="1"/>
    <s v="United States"/>
    <s v="New York City"/>
    <x v="15"/>
    <n v="10024"/>
    <s v="East"/>
    <s v="OFF-PA-10001295"/>
    <x v="1"/>
    <x v="10"/>
    <x v="1211"/>
    <n v="37.94"/>
    <n v="2"/>
    <x v="0"/>
    <n v="18.211199999999998"/>
  </r>
  <r>
    <n v="6444"/>
    <x v="3212"/>
    <x v="0"/>
    <x v="63"/>
    <d v="2013-10-21T00:00:00"/>
    <x v="1"/>
    <x v="308"/>
    <s v="Bart Watters"/>
    <x v="1"/>
    <s v="United States"/>
    <s v="New York City"/>
    <x v="15"/>
    <n v="10024"/>
    <s v="East"/>
    <s v="OFF-LA-10000407"/>
    <x v="1"/>
    <x v="2"/>
    <x v="1486"/>
    <n v="24.900000000000002"/>
    <n v="5"/>
    <x v="0"/>
    <n v="11.454000000000001"/>
  </r>
  <r>
    <n v="6445"/>
    <x v="3212"/>
    <x v="0"/>
    <x v="63"/>
    <d v="2013-10-21T00:00:00"/>
    <x v="1"/>
    <x v="308"/>
    <s v="Bart Watters"/>
    <x v="1"/>
    <s v="United States"/>
    <s v="New York City"/>
    <x v="15"/>
    <n v="10024"/>
    <s v="East"/>
    <s v="FUR-FU-10003535"/>
    <x v="0"/>
    <x v="5"/>
    <x v="888"/>
    <n v="82.26"/>
    <n v="3"/>
    <x v="0"/>
    <n v="33.726600000000005"/>
  </r>
  <r>
    <n v="6446"/>
    <x v="3213"/>
    <x v="1"/>
    <x v="616"/>
    <d v="2012-03-10T00:00:00"/>
    <x v="1"/>
    <x v="370"/>
    <s v="Jennifer Jackson"/>
    <x v="0"/>
    <s v="United States"/>
    <s v="Chicago"/>
    <x v="10"/>
    <n v="60623"/>
    <s v="Central"/>
    <s v="OFF-FA-10000611"/>
    <x v="1"/>
    <x v="13"/>
    <x v="1065"/>
    <n v="7.1039999999999992"/>
    <n v="6"/>
    <x v="2"/>
    <n v="2.4863999999999997"/>
  </r>
  <r>
    <n v="6447"/>
    <x v="3214"/>
    <x v="3"/>
    <x v="168"/>
    <d v="2014-03-07T00:00:00"/>
    <x v="0"/>
    <x v="499"/>
    <s v="Tonja Turnell"/>
    <x v="2"/>
    <s v="United States"/>
    <s v="Houston"/>
    <x v="5"/>
    <n v="77095"/>
    <s v="Central"/>
    <s v="FUR-FU-10004848"/>
    <x v="0"/>
    <x v="5"/>
    <x v="28"/>
    <n v="103.50000000000001"/>
    <n v="5"/>
    <x v="7"/>
    <n v="-77.625"/>
  </r>
  <r>
    <n v="6448"/>
    <x v="3214"/>
    <x v="3"/>
    <x v="168"/>
    <d v="2014-03-07T00:00:00"/>
    <x v="0"/>
    <x v="499"/>
    <s v="Tonja Turnell"/>
    <x v="2"/>
    <s v="United States"/>
    <s v="Houston"/>
    <x v="5"/>
    <n v="77095"/>
    <s v="Central"/>
    <s v="OFF-LA-10002381"/>
    <x v="1"/>
    <x v="2"/>
    <x v="1079"/>
    <n v="2.4640000000000004"/>
    <n v="1"/>
    <x v="2"/>
    <n v="0.86239999999999983"/>
  </r>
  <r>
    <n v="6449"/>
    <x v="3214"/>
    <x v="3"/>
    <x v="168"/>
    <d v="2014-03-07T00:00:00"/>
    <x v="0"/>
    <x v="499"/>
    <s v="Tonja Turnell"/>
    <x v="2"/>
    <s v="United States"/>
    <s v="Houston"/>
    <x v="5"/>
    <n v="77095"/>
    <s v="Central"/>
    <s v="OFF-ST-10000918"/>
    <x v="1"/>
    <x v="4"/>
    <x v="372"/>
    <n v="8.7200000000000006"/>
    <n v="1"/>
    <x v="2"/>
    <n v="0.65399999999999947"/>
  </r>
  <r>
    <n v="6450"/>
    <x v="3215"/>
    <x v="1"/>
    <x v="12"/>
    <d v="2012-09-29T00:00:00"/>
    <x v="1"/>
    <x v="552"/>
    <s v="Erica Hackney"/>
    <x v="0"/>
    <s v="United States"/>
    <s v="Meriden"/>
    <x v="29"/>
    <n v="6450"/>
    <s v="East"/>
    <s v="OFF-BI-10000822"/>
    <x v="1"/>
    <x v="8"/>
    <x v="958"/>
    <n v="10.76"/>
    <n v="2"/>
    <x v="0"/>
    <n v="5.1647999999999996"/>
  </r>
  <r>
    <n v="6451"/>
    <x v="3215"/>
    <x v="1"/>
    <x v="12"/>
    <d v="2012-09-29T00:00:00"/>
    <x v="1"/>
    <x v="552"/>
    <s v="Erica Hackney"/>
    <x v="0"/>
    <s v="United States"/>
    <s v="Meriden"/>
    <x v="29"/>
    <n v="6450"/>
    <s v="East"/>
    <s v="OFF-PA-10002222"/>
    <x v="1"/>
    <x v="10"/>
    <x v="389"/>
    <n v="45.68"/>
    <n v="2"/>
    <x v="0"/>
    <n v="21.012799999999999"/>
  </r>
  <r>
    <n v="6452"/>
    <x v="3215"/>
    <x v="1"/>
    <x v="12"/>
    <d v="2012-09-29T00:00:00"/>
    <x v="1"/>
    <x v="552"/>
    <s v="Erica Hackney"/>
    <x v="0"/>
    <s v="United States"/>
    <s v="Meriden"/>
    <x v="29"/>
    <n v="6450"/>
    <s v="East"/>
    <s v="OFF-AR-10004930"/>
    <x v="1"/>
    <x v="6"/>
    <x v="87"/>
    <n v="6.7"/>
    <n v="1"/>
    <x v="0"/>
    <n v="2.2109999999999994"/>
  </r>
  <r>
    <n v="6453"/>
    <x v="3216"/>
    <x v="1"/>
    <x v="546"/>
    <d v="2012-12-23T00:00:00"/>
    <x v="0"/>
    <x v="701"/>
    <s v="Patrick Ryan"/>
    <x v="0"/>
    <s v="United States"/>
    <s v="Glenview"/>
    <x v="10"/>
    <n v="60025"/>
    <s v="Central"/>
    <s v="TEC-PH-10001750"/>
    <x v="2"/>
    <x v="7"/>
    <x v="968"/>
    <n v="158.376"/>
    <n v="3"/>
    <x v="2"/>
    <n v="13.857900000000008"/>
  </r>
  <r>
    <n v="6454"/>
    <x v="3217"/>
    <x v="1"/>
    <x v="1049"/>
    <d v="2012-10-13T00:00:00"/>
    <x v="1"/>
    <x v="537"/>
    <s v="Brian Thompson"/>
    <x v="0"/>
    <s v="United States"/>
    <s v="Houston"/>
    <x v="5"/>
    <n v="77036"/>
    <s v="Central"/>
    <s v="OFF-AR-10000657"/>
    <x v="1"/>
    <x v="6"/>
    <x v="1518"/>
    <n v="3.44"/>
    <n v="2"/>
    <x v="2"/>
    <n v="0.55899999999999961"/>
  </r>
  <r>
    <n v="6455"/>
    <x v="3218"/>
    <x v="3"/>
    <x v="689"/>
    <d v="2014-08-04T00:00:00"/>
    <x v="2"/>
    <x v="685"/>
    <s v="Erin Creighton"/>
    <x v="0"/>
    <s v="United States"/>
    <s v="San Francisco"/>
    <x v="1"/>
    <n v="94110"/>
    <s v="West"/>
    <s v="OFF-ST-10003442"/>
    <x v="1"/>
    <x v="4"/>
    <x v="86"/>
    <n v="56.56"/>
    <n v="2"/>
    <x v="0"/>
    <n v="15.2712"/>
  </r>
  <r>
    <n v="6456"/>
    <x v="3218"/>
    <x v="3"/>
    <x v="689"/>
    <d v="2014-08-04T00:00:00"/>
    <x v="2"/>
    <x v="685"/>
    <s v="Erin Creighton"/>
    <x v="0"/>
    <s v="United States"/>
    <s v="San Francisco"/>
    <x v="1"/>
    <n v="94110"/>
    <s v="West"/>
    <s v="FUR-FU-10003142"/>
    <x v="0"/>
    <x v="5"/>
    <x v="1201"/>
    <n v="36.96"/>
    <n v="7"/>
    <x v="0"/>
    <n v="11.457599999999998"/>
  </r>
  <r>
    <n v="6457"/>
    <x v="3219"/>
    <x v="2"/>
    <x v="79"/>
    <d v="2011-08-11T00:00:00"/>
    <x v="1"/>
    <x v="70"/>
    <s v="Stephanie Phelps"/>
    <x v="1"/>
    <s v="United States"/>
    <s v="New York City"/>
    <x v="15"/>
    <n v="10009"/>
    <s v="East"/>
    <s v="TEC-PH-10002468"/>
    <x v="2"/>
    <x v="7"/>
    <x v="1210"/>
    <n v="135.99"/>
    <n v="1"/>
    <x v="0"/>
    <n v="36.717300000000009"/>
  </r>
  <r>
    <n v="6458"/>
    <x v="3219"/>
    <x v="2"/>
    <x v="79"/>
    <d v="2011-08-11T00:00:00"/>
    <x v="1"/>
    <x v="70"/>
    <s v="Stephanie Phelps"/>
    <x v="1"/>
    <s v="United States"/>
    <s v="New York City"/>
    <x v="15"/>
    <n v="10009"/>
    <s v="East"/>
    <s v="OFF-AR-10004165"/>
    <x v="1"/>
    <x v="6"/>
    <x v="1588"/>
    <n v="15.959999999999999"/>
    <n v="7"/>
    <x v="0"/>
    <n v="7.0224000000000011"/>
  </r>
  <r>
    <n v="6459"/>
    <x v="3220"/>
    <x v="3"/>
    <x v="304"/>
    <d v="2014-05-18T00:00:00"/>
    <x v="2"/>
    <x v="321"/>
    <s v="Anthony Jacobs"/>
    <x v="1"/>
    <s v="United States"/>
    <s v="Baltimore"/>
    <x v="39"/>
    <n v="21215"/>
    <s v="East"/>
    <s v="OFF-AR-10001919"/>
    <x v="1"/>
    <x v="6"/>
    <x v="853"/>
    <n v="3.76"/>
    <n v="2"/>
    <x v="0"/>
    <n v="1.0903999999999998"/>
  </r>
  <r>
    <n v="6460"/>
    <x v="3220"/>
    <x v="3"/>
    <x v="304"/>
    <d v="2014-05-18T00:00:00"/>
    <x v="2"/>
    <x v="321"/>
    <s v="Anthony Jacobs"/>
    <x v="1"/>
    <s v="United States"/>
    <s v="Baltimore"/>
    <x v="39"/>
    <n v="21215"/>
    <s v="East"/>
    <s v="OFF-AR-10003045"/>
    <x v="1"/>
    <x v="6"/>
    <x v="420"/>
    <n v="14.7"/>
    <n v="5"/>
    <x v="0"/>
    <n v="6.6150000000000002"/>
  </r>
  <r>
    <n v="6461"/>
    <x v="3220"/>
    <x v="3"/>
    <x v="304"/>
    <d v="2014-05-18T00:00:00"/>
    <x v="2"/>
    <x v="321"/>
    <s v="Anthony Jacobs"/>
    <x v="1"/>
    <s v="United States"/>
    <s v="Baltimore"/>
    <x v="39"/>
    <n v="21215"/>
    <s v="East"/>
    <s v="OFF-AR-10003338"/>
    <x v="1"/>
    <x v="6"/>
    <x v="1430"/>
    <n v="37.200000000000003"/>
    <n v="5"/>
    <x v="0"/>
    <n v="9.3000000000000007"/>
  </r>
  <r>
    <n v="6462"/>
    <x v="3220"/>
    <x v="3"/>
    <x v="304"/>
    <d v="2014-05-18T00:00:00"/>
    <x v="2"/>
    <x v="321"/>
    <s v="Anthony Jacobs"/>
    <x v="1"/>
    <s v="United States"/>
    <s v="Baltimore"/>
    <x v="39"/>
    <n v="21215"/>
    <s v="East"/>
    <s v="TEC-AC-10003280"/>
    <x v="2"/>
    <x v="11"/>
    <x v="1028"/>
    <n v="89.97"/>
    <n v="3"/>
    <x v="0"/>
    <n v="18.893699999999995"/>
  </r>
  <r>
    <n v="6463"/>
    <x v="3220"/>
    <x v="3"/>
    <x v="304"/>
    <d v="2014-05-18T00:00:00"/>
    <x v="2"/>
    <x v="321"/>
    <s v="Anthony Jacobs"/>
    <x v="1"/>
    <s v="United States"/>
    <s v="Baltimore"/>
    <x v="39"/>
    <n v="21215"/>
    <s v="East"/>
    <s v="FUR-CH-10003298"/>
    <x v="0"/>
    <x v="1"/>
    <x v="1567"/>
    <n v="261.95999999999998"/>
    <n v="2"/>
    <x v="0"/>
    <n v="23.576399999999978"/>
  </r>
  <r>
    <n v="6464"/>
    <x v="3220"/>
    <x v="3"/>
    <x v="304"/>
    <d v="2014-05-18T00:00:00"/>
    <x v="2"/>
    <x v="321"/>
    <s v="Anthony Jacobs"/>
    <x v="1"/>
    <s v="United States"/>
    <s v="Baltimore"/>
    <x v="39"/>
    <n v="21215"/>
    <s v="East"/>
    <s v="OFF-LA-10004544"/>
    <x v="1"/>
    <x v="2"/>
    <x v="197"/>
    <n v="74"/>
    <n v="5"/>
    <x v="0"/>
    <n v="37"/>
  </r>
  <r>
    <n v="6465"/>
    <x v="3221"/>
    <x v="0"/>
    <x v="897"/>
    <d v="2013-09-29T00:00:00"/>
    <x v="1"/>
    <x v="357"/>
    <s v="Ann Steele"/>
    <x v="2"/>
    <s v="United States"/>
    <s v="Louisville"/>
    <x v="0"/>
    <n v="40214"/>
    <s v="South"/>
    <s v="FUR-FU-10004586"/>
    <x v="0"/>
    <x v="5"/>
    <x v="1473"/>
    <n v="13.28"/>
    <n v="2"/>
    <x v="0"/>
    <n v="6.3743999999999996"/>
  </r>
  <r>
    <n v="6466"/>
    <x v="3222"/>
    <x v="1"/>
    <x v="50"/>
    <d v="2012-11-17T00:00:00"/>
    <x v="1"/>
    <x v="211"/>
    <s v="Allen Armold"/>
    <x v="0"/>
    <s v="United States"/>
    <s v="Lebanon"/>
    <x v="18"/>
    <n v="37087"/>
    <s v="South"/>
    <s v="OFF-ST-10003572"/>
    <x v="1"/>
    <x v="4"/>
    <x v="1735"/>
    <n v="84.960000000000008"/>
    <n v="6"/>
    <x v="2"/>
    <n v="6.3719999999999999"/>
  </r>
  <r>
    <n v="6467"/>
    <x v="3223"/>
    <x v="3"/>
    <x v="1053"/>
    <d v="2014-05-26T00:00:00"/>
    <x v="0"/>
    <x v="13"/>
    <s v="Eric Hoffmann"/>
    <x v="0"/>
    <s v="United States"/>
    <s v="Los Angeles"/>
    <x v="1"/>
    <n v="90008"/>
    <s v="West"/>
    <s v="TEC-AC-10002331"/>
    <x v="2"/>
    <x v="11"/>
    <x v="1582"/>
    <n v="68.459999999999994"/>
    <n v="7"/>
    <x v="0"/>
    <n v="25.330199999999998"/>
  </r>
  <r>
    <n v="6468"/>
    <x v="3224"/>
    <x v="0"/>
    <x v="499"/>
    <d v="2013-12-09T00:00:00"/>
    <x v="1"/>
    <x v="489"/>
    <s v="Deborah Brumfield"/>
    <x v="2"/>
    <s v="United States"/>
    <s v="Providence"/>
    <x v="34"/>
    <n v="2908"/>
    <s v="East"/>
    <s v="OFF-ST-10000142"/>
    <x v="1"/>
    <x v="4"/>
    <x v="399"/>
    <n v="2079.4"/>
    <n v="5"/>
    <x v="0"/>
    <n v="582.23199999999997"/>
  </r>
  <r>
    <n v="6469"/>
    <x v="3224"/>
    <x v="0"/>
    <x v="499"/>
    <d v="2013-12-09T00:00:00"/>
    <x v="1"/>
    <x v="489"/>
    <s v="Deborah Brumfield"/>
    <x v="2"/>
    <s v="United States"/>
    <s v="Providence"/>
    <x v="34"/>
    <n v="2908"/>
    <s v="East"/>
    <s v="TEC-PH-10000441"/>
    <x v="2"/>
    <x v="7"/>
    <x v="1046"/>
    <n v="629.94999999999993"/>
    <n v="5"/>
    <x v="0"/>
    <n v="176.38600000000002"/>
  </r>
  <r>
    <n v="6470"/>
    <x v="3224"/>
    <x v="0"/>
    <x v="499"/>
    <d v="2013-12-09T00:00:00"/>
    <x v="1"/>
    <x v="489"/>
    <s v="Deborah Brumfield"/>
    <x v="2"/>
    <s v="United States"/>
    <s v="Providence"/>
    <x v="34"/>
    <n v="2908"/>
    <s v="East"/>
    <s v="FUR-FU-10004864"/>
    <x v="0"/>
    <x v="5"/>
    <x v="1710"/>
    <n v="72.42"/>
    <n v="6"/>
    <x v="0"/>
    <n v="23.898600000000002"/>
  </r>
  <r>
    <n v="6471"/>
    <x v="3225"/>
    <x v="1"/>
    <x v="1111"/>
    <d v="2012-09-02T00:00:00"/>
    <x v="1"/>
    <x v="385"/>
    <s v="Chad Cunningham"/>
    <x v="2"/>
    <s v="United States"/>
    <s v="Detroit"/>
    <x v="12"/>
    <n v="48234"/>
    <s v="Central"/>
    <s v="TEC-PH-10001750"/>
    <x v="2"/>
    <x v="7"/>
    <x v="968"/>
    <n v="131.97999999999999"/>
    <n v="2"/>
    <x v="0"/>
    <n v="35.634600000000006"/>
  </r>
  <r>
    <n v="6472"/>
    <x v="3225"/>
    <x v="1"/>
    <x v="1111"/>
    <d v="2012-09-02T00:00:00"/>
    <x v="1"/>
    <x v="385"/>
    <s v="Chad Cunningham"/>
    <x v="2"/>
    <s v="United States"/>
    <s v="Detroit"/>
    <x v="12"/>
    <n v="48234"/>
    <s v="Central"/>
    <s v="TEC-AC-10004510"/>
    <x v="2"/>
    <x v="11"/>
    <x v="944"/>
    <n v="114.52"/>
    <n v="7"/>
    <x v="0"/>
    <n v="11.451999999999995"/>
  </r>
  <r>
    <n v="6473"/>
    <x v="3226"/>
    <x v="2"/>
    <x v="571"/>
    <d v="2011-06-10T00:00:00"/>
    <x v="1"/>
    <x v="725"/>
    <s v="Valerie Takahito"/>
    <x v="2"/>
    <s v="United States"/>
    <s v="Houston"/>
    <x v="5"/>
    <n v="77070"/>
    <s v="Central"/>
    <s v="OFF-LA-10001074"/>
    <x v="1"/>
    <x v="2"/>
    <x v="297"/>
    <n v="100.24000000000001"/>
    <n v="10"/>
    <x v="2"/>
    <n v="33.830999999999989"/>
  </r>
  <r>
    <n v="6474"/>
    <x v="3227"/>
    <x v="0"/>
    <x v="196"/>
    <d v="2013-03-21T00:00:00"/>
    <x v="0"/>
    <x v="72"/>
    <s v="Dave Brooks"/>
    <x v="0"/>
    <s v="United States"/>
    <s v="Columbia"/>
    <x v="18"/>
    <n v="38401"/>
    <s v="South"/>
    <s v="OFF-AP-10003590"/>
    <x v="1"/>
    <x v="9"/>
    <x v="947"/>
    <n v="871.80000000000007"/>
    <n v="3"/>
    <x v="2"/>
    <n v="87.180000000000092"/>
  </r>
  <r>
    <n v="6475"/>
    <x v="3228"/>
    <x v="2"/>
    <x v="1112"/>
    <d v="2011-01-16T00:00:00"/>
    <x v="2"/>
    <x v="29"/>
    <s v="Brendan Sweed"/>
    <x v="1"/>
    <s v="United States"/>
    <s v="Philadelphia"/>
    <x v="9"/>
    <n v="19140"/>
    <s v="East"/>
    <s v="FUR-BO-10003433"/>
    <x v="0"/>
    <x v="0"/>
    <x v="911"/>
    <n v="61.96"/>
    <n v="4"/>
    <x v="5"/>
    <n v="-53.285600000000009"/>
  </r>
  <r>
    <n v="6476"/>
    <x v="3229"/>
    <x v="3"/>
    <x v="95"/>
    <d v="2014-06-11T00:00:00"/>
    <x v="1"/>
    <x v="749"/>
    <s v="Nick Radford"/>
    <x v="0"/>
    <s v="United States"/>
    <s v="Pembroke Pines"/>
    <x v="2"/>
    <n v="33024"/>
    <s v="South"/>
    <s v="OFF-BI-10002432"/>
    <x v="1"/>
    <x v="8"/>
    <x v="866"/>
    <n v="4.5540000000000003"/>
    <n v="3"/>
    <x v="6"/>
    <n v="-3.4913999999999987"/>
  </r>
  <r>
    <n v="6477"/>
    <x v="3229"/>
    <x v="3"/>
    <x v="95"/>
    <d v="2014-06-11T00:00:00"/>
    <x v="1"/>
    <x v="749"/>
    <s v="Nick Radford"/>
    <x v="0"/>
    <s v="United States"/>
    <s v="Pembroke Pines"/>
    <x v="2"/>
    <n v="33024"/>
    <s v="South"/>
    <s v="OFF-AP-10003622"/>
    <x v="1"/>
    <x v="9"/>
    <x v="188"/>
    <n v="5.2"/>
    <n v="2"/>
    <x v="2"/>
    <n v="0.58499999999999974"/>
  </r>
  <r>
    <n v="6478"/>
    <x v="3229"/>
    <x v="3"/>
    <x v="95"/>
    <d v="2014-06-11T00:00:00"/>
    <x v="1"/>
    <x v="749"/>
    <s v="Nick Radford"/>
    <x v="0"/>
    <s v="United States"/>
    <s v="Pembroke Pines"/>
    <x v="2"/>
    <n v="33024"/>
    <s v="South"/>
    <s v="TEC-AC-10003832"/>
    <x v="2"/>
    <x v="11"/>
    <x v="216"/>
    <n v="205.99200000000002"/>
    <n v="1"/>
    <x v="2"/>
    <n v="-2.5749000000000279"/>
  </r>
  <r>
    <n v="6479"/>
    <x v="3229"/>
    <x v="3"/>
    <x v="95"/>
    <d v="2014-06-11T00:00:00"/>
    <x v="1"/>
    <x v="749"/>
    <s v="Nick Radford"/>
    <x v="0"/>
    <s v="United States"/>
    <s v="Pembroke Pines"/>
    <x v="2"/>
    <n v="33024"/>
    <s v="South"/>
    <s v="OFF-PA-10000809"/>
    <x v="1"/>
    <x v="10"/>
    <x v="1124"/>
    <n v="15.552000000000003"/>
    <n v="3"/>
    <x v="2"/>
    <n v="5.4432"/>
  </r>
  <r>
    <n v="6480"/>
    <x v="3229"/>
    <x v="3"/>
    <x v="95"/>
    <d v="2014-06-11T00:00:00"/>
    <x v="1"/>
    <x v="749"/>
    <s v="Nick Radford"/>
    <x v="0"/>
    <s v="United States"/>
    <s v="Pembroke Pines"/>
    <x v="2"/>
    <n v="33024"/>
    <s v="South"/>
    <s v="TEC-PH-10000441"/>
    <x v="2"/>
    <x v="7"/>
    <x v="1046"/>
    <n v="503.96000000000004"/>
    <n v="5"/>
    <x v="2"/>
    <n v="50.396000000000015"/>
  </r>
  <r>
    <n v="6481"/>
    <x v="3229"/>
    <x v="3"/>
    <x v="95"/>
    <d v="2014-06-11T00:00:00"/>
    <x v="1"/>
    <x v="749"/>
    <s v="Nick Radford"/>
    <x v="0"/>
    <s v="United States"/>
    <s v="Pembroke Pines"/>
    <x v="2"/>
    <n v="33024"/>
    <s v="South"/>
    <s v="OFF-AP-10002287"/>
    <x v="1"/>
    <x v="9"/>
    <x v="1274"/>
    <n v="24.472000000000001"/>
    <n v="7"/>
    <x v="2"/>
    <n v="1.8353999999999999"/>
  </r>
  <r>
    <n v="6482"/>
    <x v="3229"/>
    <x v="3"/>
    <x v="95"/>
    <d v="2014-06-11T00:00:00"/>
    <x v="1"/>
    <x v="749"/>
    <s v="Nick Radford"/>
    <x v="0"/>
    <s v="United States"/>
    <s v="Pembroke Pines"/>
    <x v="2"/>
    <n v="33024"/>
    <s v="South"/>
    <s v="FUR-BO-10002824"/>
    <x v="0"/>
    <x v="0"/>
    <x v="410"/>
    <n v="241.56799999999998"/>
    <n v="2"/>
    <x v="2"/>
    <n v="0"/>
  </r>
  <r>
    <n v="6483"/>
    <x v="3229"/>
    <x v="3"/>
    <x v="95"/>
    <d v="2014-06-11T00:00:00"/>
    <x v="1"/>
    <x v="749"/>
    <s v="Nick Radford"/>
    <x v="0"/>
    <s v="United States"/>
    <s v="Pembroke Pines"/>
    <x v="2"/>
    <n v="33024"/>
    <s v="South"/>
    <s v="TEC-AC-10002942"/>
    <x v="2"/>
    <x v="11"/>
    <x v="1597"/>
    <n v="110.4"/>
    <n v="2"/>
    <x v="2"/>
    <n v="-4.1400000000000077"/>
  </r>
  <r>
    <n v="6484"/>
    <x v="3230"/>
    <x v="3"/>
    <x v="95"/>
    <d v="2014-06-10T00:00:00"/>
    <x v="1"/>
    <x v="471"/>
    <s v="Katherine Nockton"/>
    <x v="1"/>
    <s v="United States"/>
    <s v="New York City"/>
    <x v="15"/>
    <n v="10011"/>
    <s v="East"/>
    <s v="FUR-TA-10001932"/>
    <x v="0"/>
    <x v="3"/>
    <x v="840"/>
    <n v="384.76799999999997"/>
    <n v="2"/>
    <x v="10"/>
    <n v="-115.43040000000002"/>
  </r>
  <r>
    <n v="6485"/>
    <x v="3230"/>
    <x v="3"/>
    <x v="95"/>
    <d v="2014-06-10T00:00:00"/>
    <x v="1"/>
    <x v="471"/>
    <s v="Katherine Nockton"/>
    <x v="1"/>
    <s v="United States"/>
    <s v="New York City"/>
    <x v="15"/>
    <n v="10011"/>
    <s v="East"/>
    <s v="TEC-MA-10003173"/>
    <x v="2"/>
    <x v="15"/>
    <x v="1706"/>
    <n v="78.66"/>
    <n v="6"/>
    <x v="0"/>
    <n v="36.183599999999991"/>
  </r>
  <r>
    <n v="6486"/>
    <x v="3230"/>
    <x v="3"/>
    <x v="95"/>
    <d v="2014-06-10T00:00:00"/>
    <x v="1"/>
    <x v="471"/>
    <s v="Katherine Nockton"/>
    <x v="1"/>
    <s v="United States"/>
    <s v="New York City"/>
    <x v="15"/>
    <n v="10011"/>
    <s v="East"/>
    <s v="OFF-PA-10004156"/>
    <x v="1"/>
    <x v="10"/>
    <x v="743"/>
    <n v="45.36"/>
    <n v="4"/>
    <x v="0"/>
    <n v="22.226399999999998"/>
  </r>
  <r>
    <n v="6487"/>
    <x v="3231"/>
    <x v="1"/>
    <x v="1113"/>
    <d v="2012-03-26T00:00:00"/>
    <x v="1"/>
    <x v="493"/>
    <s v="Julia West"/>
    <x v="0"/>
    <s v="United States"/>
    <s v="Jacksonville"/>
    <x v="3"/>
    <n v="28540"/>
    <s v="South"/>
    <s v="OFF-AP-10002945"/>
    <x v="1"/>
    <x v="9"/>
    <x v="225"/>
    <n v="962.07999999999993"/>
    <n v="4"/>
    <x v="2"/>
    <n v="156.33799999999997"/>
  </r>
  <r>
    <n v="6488"/>
    <x v="3231"/>
    <x v="1"/>
    <x v="1113"/>
    <d v="2012-03-26T00:00:00"/>
    <x v="1"/>
    <x v="493"/>
    <s v="Julia West"/>
    <x v="0"/>
    <s v="United States"/>
    <s v="Jacksonville"/>
    <x v="3"/>
    <n v="28540"/>
    <s v="South"/>
    <s v="OFF-BI-10000948"/>
    <x v="1"/>
    <x v="8"/>
    <x v="1373"/>
    <n v="12.843000000000002"/>
    <n v="3"/>
    <x v="6"/>
    <n v="-9.8462999999999994"/>
  </r>
  <r>
    <n v="6489"/>
    <x v="3231"/>
    <x v="1"/>
    <x v="1113"/>
    <d v="2012-03-26T00:00:00"/>
    <x v="1"/>
    <x v="493"/>
    <s v="Julia West"/>
    <x v="0"/>
    <s v="United States"/>
    <s v="Jacksonville"/>
    <x v="3"/>
    <n v="28540"/>
    <s v="South"/>
    <s v="OFF-PA-10002254"/>
    <x v="1"/>
    <x v="10"/>
    <x v="145"/>
    <n v="295.45600000000002"/>
    <n v="14"/>
    <x v="2"/>
    <n v="96.023199999999974"/>
  </r>
  <r>
    <n v="6490"/>
    <x v="3232"/>
    <x v="3"/>
    <x v="20"/>
    <d v="2014-09-25T00:00:00"/>
    <x v="1"/>
    <x v="341"/>
    <s v="Jessica Myrick"/>
    <x v="0"/>
    <s v="United States"/>
    <s v="New York City"/>
    <x v="15"/>
    <n v="10011"/>
    <s v="East"/>
    <s v="OFF-PA-10004782"/>
    <x v="1"/>
    <x v="10"/>
    <x v="1413"/>
    <n v="32.400000000000006"/>
    <n v="5"/>
    <x v="0"/>
    <n v="15.552000000000001"/>
  </r>
  <r>
    <n v="6491"/>
    <x v="3233"/>
    <x v="2"/>
    <x v="1114"/>
    <d v="2011-09-19T00:00:00"/>
    <x v="1"/>
    <x v="751"/>
    <s v="Monica Federle"/>
    <x v="1"/>
    <s v="United States"/>
    <s v="Philadelphia"/>
    <x v="9"/>
    <n v="19120"/>
    <s v="East"/>
    <s v="FUR-FU-10000222"/>
    <x v="0"/>
    <x v="5"/>
    <x v="591"/>
    <n v="103.93599999999999"/>
    <n v="4"/>
    <x v="2"/>
    <n v="16.889599999999998"/>
  </r>
  <r>
    <n v="6492"/>
    <x v="3234"/>
    <x v="0"/>
    <x v="73"/>
    <d v="2013-11-26T00:00:00"/>
    <x v="1"/>
    <x v="135"/>
    <s v="Frank Atkinson"/>
    <x v="1"/>
    <s v="United States"/>
    <s v="Orlando"/>
    <x v="2"/>
    <n v="32839"/>
    <s v="South"/>
    <s v="FUR-BO-10004695"/>
    <x v="0"/>
    <x v="0"/>
    <x v="198"/>
    <n v="289.56799999999998"/>
    <n v="2"/>
    <x v="2"/>
    <n v="10.858799999999974"/>
  </r>
  <r>
    <n v="6493"/>
    <x v="3234"/>
    <x v="0"/>
    <x v="73"/>
    <d v="2013-11-26T00:00:00"/>
    <x v="1"/>
    <x v="135"/>
    <s v="Frank Atkinson"/>
    <x v="1"/>
    <s v="United States"/>
    <s v="Orlando"/>
    <x v="2"/>
    <n v="32839"/>
    <s v="South"/>
    <s v="OFF-ST-10003327"/>
    <x v="1"/>
    <x v="4"/>
    <x v="333"/>
    <n v="39.72"/>
    <n v="5"/>
    <x v="2"/>
    <n v="4.4684999999999953"/>
  </r>
  <r>
    <n v="6494"/>
    <x v="3234"/>
    <x v="0"/>
    <x v="73"/>
    <d v="2013-11-26T00:00:00"/>
    <x v="1"/>
    <x v="135"/>
    <s v="Frank Atkinson"/>
    <x v="1"/>
    <s v="United States"/>
    <s v="Orlando"/>
    <x v="2"/>
    <n v="32839"/>
    <s v="South"/>
    <s v="TEC-PH-10003357"/>
    <x v="2"/>
    <x v="7"/>
    <x v="1062"/>
    <n v="244.768"/>
    <n v="4"/>
    <x v="2"/>
    <n v="24.476800000000004"/>
  </r>
  <r>
    <n v="6495"/>
    <x v="3235"/>
    <x v="3"/>
    <x v="960"/>
    <d v="2014-11-02T00:00:00"/>
    <x v="0"/>
    <x v="168"/>
    <s v="Keith Herrera"/>
    <x v="0"/>
    <s v="United States"/>
    <s v="Houston"/>
    <x v="5"/>
    <n v="77095"/>
    <s v="Central"/>
    <s v="TEC-AC-10002167"/>
    <x v="2"/>
    <x v="11"/>
    <x v="46"/>
    <n v="24"/>
    <n v="2"/>
    <x v="2"/>
    <n v="-2.6999999999999993"/>
  </r>
  <r>
    <n v="6496"/>
    <x v="3235"/>
    <x v="3"/>
    <x v="960"/>
    <d v="2014-11-02T00:00:00"/>
    <x v="0"/>
    <x v="168"/>
    <s v="Keith Herrera"/>
    <x v="0"/>
    <s v="United States"/>
    <s v="Houston"/>
    <x v="5"/>
    <n v="77095"/>
    <s v="Central"/>
    <s v="OFF-PA-10001937"/>
    <x v="1"/>
    <x v="10"/>
    <x v="286"/>
    <n v="15.552000000000003"/>
    <n v="3"/>
    <x v="2"/>
    <n v="5.4432"/>
  </r>
  <r>
    <n v="6497"/>
    <x v="3235"/>
    <x v="3"/>
    <x v="960"/>
    <d v="2014-11-02T00:00:00"/>
    <x v="0"/>
    <x v="168"/>
    <s v="Keith Herrera"/>
    <x v="0"/>
    <s v="United States"/>
    <s v="Houston"/>
    <x v="5"/>
    <n v="77095"/>
    <s v="Central"/>
    <s v="TEC-AC-10004510"/>
    <x v="2"/>
    <x v="11"/>
    <x v="944"/>
    <n v="26.176000000000002"/>
    <n v="2"/>
    <x v="2"/>
    <n v="-3.272000000000002"/>
  </r>
  <r>
    <n v="6498"/>
    <x v="3236"/>
    <x v="1"/>
    <x v="1115"/>
    <d v="2012-07-28T00:00:00"/>
    <x v="1"/>
    <x v="776"/>
    <s v="Shirley Schmidt"/>
    <x v="2"/>
    <s v="United States"/>
    <s v="Louisville"/>
    <x v="0"/>
    <n v="40214"/>
    <s v="South"/>
    <s v="FUR-FU-10001487"/>
    <x v="0"/>
    <x v="5"/>
    <x v="5"/>
    <n v="20.94"/>
    <n v="3"/>
    <x v="0"/>
    <n v="6.0725999999999987"/>
  </r>
  <r>
    <n v="6499"/>
    <x v="3236"/>
    <x v="1"/>
    <x v="1115"/>
    <d v="2012-07-28T00:00:00"/>
    <x v="1"/>
    <x v="776"/>
    <s v="Shirley Schmidt"/>
    <x v="2"/>
    <s v="United States"/>
    <s v="Louisville"/>
    <x v="0"/>
    <n v="40214"/>
    <s v="South"/>
    <s v="OFF-BI-10000069"/>
    <x v="1"/>
    <x v="8"/>
    <x v="486"/>
    <n v="135.09"/>
    <n v="9"/>
    <x v="0"/>
    <n v="62.14139999999999"/>
  </r>
  <r>
    <n v="6500"/>
    <x v="3236"/>
    <x v="1"/>
    <x v="1115"/>
    <d v="2012-07-28T00:00:00"/>
    <x v="1"/>
    <x v="776"/>
    <s v="Shirley Schmidt"/>
    <x v="2"/>
    <s v="United States"/>
    <s v="Louisville"/>
    <x v="0"/>
    <n v="40214"/>
    <s v="South"/>
    <s v="TEC-AC-10003289"/>
    <x v="2"/>
    <x v="11"/>
    <x v="1209"/>
    <n v="279.85999999999996"/>
    <n v="14"/>
    <x v="0"/>
    <n v="64.367799999999988"/>
  </r>
  <r>
    <n v="6501"/>
    <x v="3236"/>
    <x v="1"/>
    <x v="1115"/>
    <d v="2012-07-28T00:00:00"/>
    <x v="1"/>
    <x v="776"/>
    <s v="Shirley Schmidt"/>
    <x v="2"/>
    <s v="United States"/>
    <s v="Louisville"/>
    <x v="0"/>
    <n v="40214"/>
    <s v="South"/>
    <s v="OFF-BI-10000069"/>
    <x v="1"/>
    <x v="8"/>
    <x v="486"/>
    <n v="90.06"/>
    <n v="6"/>
    <x v="0"/>
    <n v="41.427599999999991"/>
  </r>
  <r>
    <n v="6502"/>
    <x v="3237"/>
    <x v="2"/>
    <x v="981"/>
    <d v="2011-11-06T00:00:00"/>
    <x v="1"/>
    <x v="702"/>
    <s v="Liz Carlisle"/>
    <x v="0"/>
    <s v="United States"/>
    <s v="Medina"/>
    <x v="24"/>
    <n v="44256"/>
    <s v="East"/>
    <s v="TEC-PH-10001299"/>
    <x v="2"/>
    <x v="7"/>
    <x v="1480"/>
    <n v="539.96399999999994"/>
    <n v="6"/>
    <x v="10"/>
    <n v="-107.99280000000002"/>
  </r>
  <r>
    <n v="6503"/>
    <x v="3237"/>
    <x v="2"/>
    <x v="981"/>
    <d v="2011-11-06T00:00:00"/>
    <x v="1"/>
    <x v="702"/>
    <s v="Liz Carlisle"/>
    <x v="0"/>
    <s v="United States"/>
    <s v="Medina"/>
    <x v="24"/>
    <n v="44256"/>
    <s v="East"/>
    <s v="TEC-PH-10001552"/>
    <x v="2"/>
    <x v="7"/>
    <x v="178"/>
    <n v="50.231999999999999"/>
    <n v="7"/>
    <x v="10"/>
    <n v="-10.046400000000002"/>
  </r>
  <r>
    <n v="6504"/>
    <x v="3237"/>
    <x v="2"/>
    <x v="981"/>
    <d v="2011-11-06T00:00:00"/>
    <x v="1"/>
    <x v="702"/>
    <s v="Liz Carlisle"/>
    <x v="0"/>
    <s v="United States"/>
    <s v="Medina"/>
    <x v="24"/>
    <n v="44256"/>
    <s v="East"/>
    <s v="OFF-BI-10001098"/>
    <x v="1"/>
    <x v="8"/>
    <x v="405"/>
    <n v="19.242000000000001"/>
    <n v="3"/>
    <x v="6"/>
    <n v="-13.4694"/>
  </r>
  <r>
    <n v="6505"/>
    <x v="3238"/>
    <x v="3"/>
    <x v="701"/>
    <d v="2014-11-23T00:00:00"/>
    <x v="0"/>
    <x v="100"/>
    <s v="Victoria Wilson"/>
    <x v="1"/>
    <s v="United States"/>
    <s v="New York City"/>
    <x v="15"/>
    <n v="10011"/>
    <s v="East"/>
    <s v="OFF-ST-10000142"/>
    <x v="1"/>
    <x v="4"/>
    <x v="399"/>
    <n v="1247.6399999999999"/>
    <n v="3"/>
    <x v="0"/>
    <n v="349.33919999999995"/>
  </r>
  <r>
    <n v="6506"/>
    <x v="3239"/>
    <x v="0"/>
    <x v="190"/>
    <d v="2013-07-01T00:00:00"/>
    <x v="1"/>
    <x v="777"/>
    <s v="Lela Donovan"/>
    <x v="1"/>
    <s v="United States"/>
    <s v="Chicago"/>
    <x v="10"/>
    <n v="60653"/>
    <s v="Central"/>
    <s v="OFF-AR-10001547"/>
    <x v="1"/>
    <x v="6"/>
    <x v="147"/>
    <n v="5.3040000000000003"/>
    <n v="3"/>
    <x v="2"/>
    <n v="0.46409999999999996"/>
  </r>
  <r>
    <n v="6507"/>
    <x v="3240"/>
    <x v="0"/>
    <x v="790"/>
    <d v="2013-10-12T00:00:00"/>
    <x v="0"/>
    <x v="259"/>
    <s v="Sibella Parks"/>
    <x v="1"/>
    <s v="United States"/>
    <s v="Philadelphia"/>
    <x v="9"/>
    <n v="19143"/>
    <s v="East"/>
    <s v="OFF-PA-10001593"/>
    <x v="1"/>
    <x v="10"/>
    <x v="1755"/>
    <n v="19.136000000000003"/>
    <n v="4"/>
    <x v="2"/>
    <n v="5.9799999999999986"/>
  </r>
  <r>
    <n v="6508"/>
    <x v="3240"/>
    <x v="0"/>
    <x v="790"/>
    <d v="2013-10-12T00:00:00"/>
    <x v="0"/>
    <x v="259"/>
    <s v="Sibella Parks"/>
    <x v="1"/>
    <s v="United States"/>
    <s v="Philadelphia"/>
    <x v="9"/>
    <n v="19143"/>
    <s v="East"/>
    <s v="FUR-FU-10004071"/>
    <x v="0"/>
    <x v="5"/>
    <x v="570"/>
    <n v="332.83200000000005"/>
    <n v="4"/>
    <x v="2"/>
    <n v="-24.962399999999988"/>
  </r>
  <r>
    <n v="6509"/>
    <x v="3241"/>
    <x v="3"/>
    <x v="698"/>
    <d v="2014-12-27T00:00:00"/>
    <x v="1"/>
    <x v="83"/>
    <s v="David Kendrick"/>
    <x v="1"/>
    <s v="United States"/>
    <s v="New York City"/>
    <x v="15"/>
    <n v="10009"/>
    <s v="East"/>
    <s v="OFF-PA-10001970"/>
    <x v="1"/>
    <x v="10"/>
    <x v="361"/>
    <n v="279.89999999999998"/>
    <n v="5"/>
    <x v="0"/>
    <n v="137.15100000000001"/>
  </r>
  <r>
    <n v="6510"/>
    <x v="3241"/>
    <x v="3"/>
    <x v="698"/>
    <d v="2014-12-27T00:00:00"/>
    <x v="1"/>
    <x v="83"/>
    <s v="David Kendrick"/>
    <x v="1"/>
    <s v="United States"/>
    <s v="New York City"/>
    <x v="15"/>
    <n v="10009"/>
    <s v="East"/>
    <s v="OFF-BI-10001524"/>
    <x v="1"/>
    <x v="8"/>
    <x v="298"/>
    <n v="50.352000000000004"/>
    <n v="3"/>
    <x v="2"/>
    <n v="17.623199999999997"/>
  </r>
  <r>
    <n v="6511"/>
    <x v="3241"/>
    <x v="3"/>
    <x v="698"/>
    <d v="2014-12-27T00:00:00"/>
    <x v="1"/>
    <x v="83"/>
    <s v="David Kendrick"/>
    <x v="1"/>
    <s v="United States"/>
    <s v="New York City"/>
    <x v="15"/>
    <n v="10009"/>
    <s v="East"/>
    <s v="OFF-PA-10004156"/>
    <x v="1"/>
    <x v="10"/>
    <x v="743"/>
    <n v="34.019999999999996"/>
    <n v="3"/>
    <x v="0"/>
    <n v="16.669799999999999"/>
  </r>
  <r>
    <n v="6512"/>
    <x v="3242"/>
    <x v="3"/>
    <x v="904"/>
    <d v="2014-03-11T00:00:00"/>
    <x v="1"/>
    <x v="763"/>
    <s v="Frank Carlisle"/>
    <x v="2"/>
    <s v="United States"/>
    <s v="San Francisco"/>
    <x v="1"/>
    <n v="94109"/>
    <s v="West"/>
    <s v="OFF-AR-10003158"/>
    <x v="1"/>
    <x v="6"/>
    <x v="696"/>
    <n v="23.88"/>
    <n v="6"/>
    <x v="0"/>
    <n v="8.1191999999999993"/>
  </r>
  <r>
    <n v="6513"/>
    <x v="3242"/>
    <x v="3"/>
    <x v="904"/>
    <d v="2014-03-11T00:00:00"/>
    <x v="1"/>
    <x v="763"/>
    <s v="Frank Carlisle"/>
    <x v="2"/>
    <s v="United States"/>
    <s v="San Francisco"/>
    <x v="1"/>
    <n v="94109"/>
    <s v="West"/>
    <s v="OFF-LA-10004559"/>
    <x v="1"/>
    <x v="2"/>
    <x v="1340"/>
    <n v="11.52"/>
    <n v="4"/>
    <x v="0"/>
    <n v="5.6448"/>
  </r>
  <r>
    <n v="6514"/>
    <x v="3242"/>
    <x v="3"/>
    <x v="904"/>
    <d v="2014-03-11T00:00:00"/>
    <x v="1"/>
    <x v="763"/>
    <s v="Frank Carlisle"/>
    <x v="2"/>
    <s v="United States"/>
    <s v="San Francisco"/>
    <x v="1"/>
    <n v="94109"/>
    <s v="West"/>
    <s v="OFF-PA-10001033"/>
    <x v="1"/>
    <x v="10"/>
    <x v="1500"/>
    <n v="286.93"/>
    <n v="7"/>
    <x v="0"/>
    <n v="140.59569999999999"/>
  </r>
  <r>
    <n v="6515"/>
    <x v="3242"/>
    <x v="3"/>
    <x v="904"/>
    <d v="2014-03-11T00:00:00"/>
    <x v="1"/>
    <x v="763"/>
    <s v="Frank Carlisle"/>
    <x v="2"/>
    <s v="United States"/>
    <s v="San Francisco"/>
    <x v="1"/>
    <n v="94109"/>
    <s v="West"/>
    <s v="TEC-PH-10001336"/>
    <x v="2"/>
    <x v="7"/>
    <x v="941"/>
    <n v="206.38400000000001"/>
    <n v="2"/>
    <x v="2"/>
    <n v="23.218199999999996"/>
  </r>
  <r>
    <n v="6516"/>
    <x v="3243"/>
    <x v="3"/>
    <x v="175"/>
    <d v="2014-09-20T00:00:00"/>
    <x v="1"/>
    <x v="502"/>
    <s v="Rick Duston"/>
    <x v="0"/>
    <s v="United States"/>
    <s v="San Francisco"/>
    <x v="1"/>
    <n v="94122"/>
    <s v="West"/>
    <s v="FUR-CH-10002961"/>
    <x v="0"/>
    <x v="1"/>
    <x v="939"/>
    <n v="218.35200000000003"/>
    <n v="3"/>
    <x v="2"/>
    <n v="0"/>
  </r>
  <r>
    <n v="6517"/>
    <x v="3243"/>
    <x v="3"/>
    <x v="175"/>
    <d v="2014-09-20T00:00:00"/>
    <x v="1"/>
    <x v="502"/>
    <s v="Rick Duston"/>
    <x v="0"/>
    <s v="United States"/>
    <s v="San Francisco"/>
    <x v="1"/>
    <n v="94122"/>
    <s v="West"/>
    <s v="FUR-FU-10001488"/>
    <x v="0"/>
    <x v="5"/>
    <x v="1040"/>
    <n v="529.9"/>
    <n v="5"/>
    <x v="0"/>
    <n v="105.97999999999999"/>
  </r>
  <r>
    <n v="6518"/>
    <x v="3243"/>
    <x v="3"/>
    <x v="175"/>
    <d v="2014-09-20T00:00:00"/>
    <x v="1"/>
    <x v="502"/>
    <s v="Rick Duston"/>
    <x v="0"/>
    <s v="United States"/>
    <s v="San Francisco"/>
    <x v="1"/>
    <n v="94122"/>
    <s v="West"/>
    <s v="OFF-AR-10001915"/>
    <x v="1"/>
    <x v="6"/>
    <x v="1048"/>
    <n v="99.3"/>
    <n v="10"/>
    <x v="0"/>
    <n v="41.706000000000003"/>
  </r>
  <r>
    <n v="6519"/>
    <x v="3243"/>
    <x v="3"/>
    <x v="175"/>
    <d v="2014-09-20T00:00:00"/>
    <x v="1"/>
    <x v="502"/>
    <s v="Rick Duston"/>
    <x v="0"/>
    <s v="United States"/>
    <s v="San Francisco"/>
    <x v="1"/>
    <n v="94122"/>
    <s v="West"/>
    <s v="OFF-AP-10001205"/>
    <x v="1"/>
    <x v="9"/>
    <x v="1285"/>
    <n v="108.96"/>
    <n v="2"/>
    <x v="0"/>
    <n v="30.508800000000008"/>
  </r>
  <r>
    <n v="6520"/>
    <x v="3243"/>
    <x v="3"/>
    <x v="175"/>
    <d v="2014-09-20T00:00:00"/>
    <x v="1"/>
    <x v="502"/>
    <s v="Rick Duston"/>
    <x v="0"/>
    <s v="United States"/>
    <s v="San Francisco"/>
    <x v="1"/>
    <n v="94122"/>
    <s v="West"/>
    <s v="OFF-BI-10004528"/>
    <x v="1"/>
    <x v="8"/>
    <x v="468"/>
    <n v="2.6880000000000002"/>
    <n v="1"/>
    <x v="2"/>
    <n v="0.83999999999999975"/>
  </r>
  <r>
    <n v="6521"/>
    <x v="3244"/>
    <x v="3"/>
    <x v="1034"/>
    <d v="2014-01-19T00:00:00"/>
    <x v="0"/>
    <x v="481"/>
    <s v="Andy Reiter"/>
    <x v="0"/>
    <s v="United States"/>
    <s v="Jackson"/>
    <x v="12"/>
    <n v="49201"/>
    <s v="Central"/>
    <s v="OFF-BI-10004995"/>
    <x v="1"/>
    <x v="8"/>
    <x v="313"/>
    <n v="5443.96"/>
    <n v="4"/>
    <x v="0"/>
    <n v="2504.2215999999999"/>
  </r>
  <r>
    <n v="6522"/>
    <x v="3244"/>
    <x v="3"/>
    <x v="1034"/>
    <d v="2014-01-19T00:00:00"/>
    <x v="0"/>
    <x v="481"/>
    <s v="Andy Reiter"/>
    <x v="0"/>
    <s v="United States"/>
    <s v="Jackson"/>
    <x v="12"/>
    <n v="49201"/>
    <s v="Central"/>
    <s v="FUR-CH-10004626"/>
    <x v="0"/>
    <x v="1"/>
    <x v="1697"/>
    <n v="302.67"/>
    <n v="3"/>
    <x v="0"/>
    <n v="72.640799999999999"/>
  </r>
  <r>
    <n v="6523"/>
    <x v="3244"/>
    <x v="3"/>
    <x v="1034"/>
    <d v="2014-01-19T00:00:00"/>
    <x v="0"/>
    <x v="481"/>
    <s v="Andy Reiter"/>
    <x v="0"/>
    <s v="United States"/>
    <s v="Jackson"/>
    <x v="12"/>
    <n v="49201"/>
    <s v="Central"/>
    <s v="OFF-PA-10001260"/>
    <x v="1"/>
    <x v="10"/>
    <x v="1769"/>
    <n v="56.07"/>
    <n v="7"/>
    <x v="0"/>
    <n v="25.231499999999997"/>
  </r>
  <r>
    <n v="6524"/>
    <x v="3245"/>
    <x v="0"/>
    <x v="274"/>
    <d v="2013-07-14T00:00:00"/>
    <x v="1"/>
    <x v="385"/>
    <s v="Chad Cunningham"/>
    <x v="2"/>
    <s v="United States"/>
    <s v="Philadelphia"/>
    <x v="9"/>
    <n v="19120"/>
    <s v="East"/>
    <s v="OFF-LA-10002945"/>
    <x v="1"/>
    <x v="2"/>
    <x v="1603"/>
    <n v="10.08"/>
    <n v="2"/>
    <x v="2"/>
    <n v="3.2759999999999994"/>
  </r>
  <r>
    <n v="6525"/>
    <x v="3245"/>
    <x v="0"/>
    <x v="274"/>
    <d v="2013-07-14T00:00:00"/>
    <x v="1"/>
    <x v="385"/>
    <s v="Chad Cunningham"/>
    <x v="2"/>
    <s v="United States"/>
    <s v="Philadelphia"/>
    <x v="9"/>
    <n v="19120"/>
    <s v="East"/>
    <s v="TEC-PH-10002310"/>
    <x v="2"/>
    <x v="7"/>
    <x v="950"/>
    <n v="59.993999999999993"/>
    <n v="1"/>
    <x v="10"/>
    <n v="-12.998700000000007"/>
  </r>
  <r>
    <n v="6526"/>
    <x v="3245"/>
    <x v="0"/>
    <x v="274"/>
    <d v="2013-07-14T00:00:00"/>
    <x v="1"/>
    <x v="385"/>
    <s v="Chad Cunningham"/>
    <x v="2"/>
    <s v="United States"/>
    <s v="Philadelphia"/>
    <x v="9"/>
    <n v="19120"/>
    <s v="East"/>
    <s v="OFF-BI-10001525"/>
    <x v="1"/>
    <x v="8"/>
    <x v="31"/>
    <n v="5.7150000000000016"/>
    <n v="5"/>
    <x v="6"/>
    <n v="-4.7625000000000011"/>
  </r>
  <r>
    <n v="6527"/>
    <x v="3245"/>
    <x v="0"/>
    <x v="274"/>
    <d v="2013-07-14T00:00:00"/>
    <x v="1"/>
    <x v="385"/>
    <s v="Chad Cunningham"/>
    <x v="2"/>
    <s v="United States"/>
    <s v="Philadelphia"/>
    <x v="9"/>
    <n v="19120"/>
    <s v="East"/>
    <s v="OFF-BI-10001308"/>
    <x v="1"/>
    <x v="8"/>
    <x v="1351"/>
    <n v="9.4200000000000017"/>
    <n v="5"/>
    <x v="6"/>
    <n v="-7.8500000000000014"/>
  </r>
  <r>
    <n v="6528"/>
    <x v="3246"/>
    <x v="0"/>
    <x v="443"/>
    <d v="2013-12-29T00:00:00"/>
    <x v="0"/>
    <x v="662"/>
    <s v="Carol Adams"/>
    <x v="1"/>
    <s v="United States"/>
    <s v="Warwick"/>
    <x v="34"/>
    <n v="2886"/>
    <s v="East"/>
    <s v="TEC-CO-10002095"/>
    <x v="2"/>
    <x v="16"/>
    <x v="610"/>
    <n v="1999.96"/>
    <n v="4"/>
    <x v="0"/>
    <n v="899.98199999999997"/>
  </r>
  <r>
    <n v="6529"/>
    <x v="3247"/>
    <x v="2"/>
    <x v="1091"/>
    <d v="2011-12-26T00:00:00"/>
    <x v="1"/>
    <x v="404"/>
    <s v="Bradley Talbott"/>
    <x v="2"/>
    <s v="United States"/>
    <s v="New York City"/>
    <x v="15"/>
    <n v="10024"/>
    <s v="East"/>
    <s v="OFF-ST-10004946"/>
    <x v="1"/>
    <x v="4"/>
    <x v="1770"/>
    <n v="216.4"/>
    <n v="4"/>
    <x v="0"/>
    <n v="56.26400000000001"/>
  </r>
  <r>
    <n v="6530"/>
    <x v="3248"/>
    <x v="2"/>
    <x v="1116"/>
    <d v="2011-02-28T00:00:00"/>
    <x v="1"/>
    <x v="675"/>
    <s v="Michael Grace"/>
    <x v="2"/>
    <s v="United States"/>
    <s v="El Paso"/>
    <x v="5"/>
    <n v="79907"/>
    <s v="Central"/>
    <s v="OFF-LA-10004425"/>
    <x v="1"/>
    <x v="2"/>
    <x v="33"/>
    <n v="6.9360000000000008"/>
    <n v="3"/>
    <x v="2"/>
    <n v="2.3409000000000004"/>
  </r>
  <r>
    <n v="6531"/>
    <x v="3248"/>
    <x v="2"/>
    <x v="1116"/>
    <d v="2011-02-28T00:00:00"/>
    <x v="1"/>
    <x v="675"/>
    <s v="Michael Grace"/>
    <x v="2"/>
    <s v="United States"/>
    <s v="El Paso"/>
    <x v="5"/>
    <n v="79907"/>
    <s v="Central"/>
    <s v="OFF-BI-10000320"/>
    <x v="1"/>
    <x v="8"/>
    <x v="768"/>
    <n v="4.427999999999999"/>
    <n v="3"/>
    <x v="3"/>
    <n v="-6.8633999999999986"/>
  </r>
  <r>
    <n v="6532"/>
    <x v="3249"/>
    <x v="3"/>
    <x v="769"/>
    <d v="2014-12-09T00:00:00"/>
    <x v="1"/>
    <x v="236"/>
    <s v="Theone Pippenger"/>
    <x v="0"/>
    <s v="United States"/>
    <s v="Rochester"/>
    <x v="11"/>
    <n v="55901"/>
    <s v="Central"/>
    <s v="OFF-AR-10001315"/>
    <x v="1"/>
    <x v="6"/>
    <x v="1020"/>
    <n v="8.8000000000000007"/>
    <n v="5"/>
    <x v="0"/>
    <n v="2.5519999999999996"/>
  </r>
  <r>
    <n v="6533"/>
    <x v="3249"/>
    <x v="3"/>
    <x v="769"/>
    <d v="2014-12-09T00:00:00"/>
    <x v="1"/>
    <x v="236"/>
    <s v="Theone Pippenger"/>
    <x v="0"/>
    <s v="United States"/>
    <s v="Rochester"/>
    <x v="11"/>
    <n v="55901"/>
    <s v="Central"/>
    <s v="TEC-AC-10004595"/>
    <x v="2"/>
    <x v="11"/>
    <x v="1760"/>
    <n v="142.80000000000001"/>
    <n v="1"/>
    <x v="0"/>
    <n v="29.988"/>
  </r>
  <r>
    <n v="6534"/>
    <x v="3249"/>
    <x v="3"/>
    <x v="769"/>
    <d v="2014-12-09T00:00:00"/>
    <x v="1"/>
    <x v="236"/>
    <s v="Theone Pippenger"/>
    <x v="0"/>
    <s v="United States"/>
    <s v="Rochester"/>
    <x v="11"/>
    <n v="55901"/>
    <s v="Central"/>
    <s v="TEC-AC-10001539"/>
    <x v="2"/>
    <x v="11"/>
    <x v="1576"/>
    <n v="399.95"/>
    <n v="5"/>
    <x v="0"/>
    <n v="143.982"/>
  </r>
  <r>
    <n v="6535"/>
    <x v="3250"/>
    <x v="2"/>
    <x v="664"/>
    <d v="2011-11-22T00:00:00"/>
    <x v="1"/>
    <x v="218"/>
    <s v="Greg Tran"/>
    <x v="0"/>
    <s v="United States"/>
    <s v="Buffalo"/>
    <x v="15"/>
    <n v="14215"/>
    <s v="East"/>
    <s v="OFF-BI-10001359"/>
    <x v="1"/>
    <x v="8"/>
    <x v="1153"/>
    <n v="2152.7760000000003"/>
    <n v="3"/>
    <x v="2"/>
    <n v="726.56189999999981"/>
  </r>
  <r>
    <n v="6536"/>
    <x v="3250"/>
    <x v="2"/>
    <x v="664"/>
    <d v="2011-11-22T00:00:00"/>
    <x v="1"/>
    <x v="218"/>
    <s v="Greg Tran"/>
    <x v="0"/>
    <s v="United States"/>
    <s v="Buffalo"/>
    <x v="15"/>
    <n v="14215"/>
    <s v="East"/>
    <s v="FUR-BO-10002213"/>
    <x v="0"/>
    <x v="0"/>
    <x v="1223"/>
    <n v="4007.8400000000006"/>
    <n v="10"/>
    <x v="2"/>
    <n v="-50.098000000000297"/>
  </r>
  <r>
    <n v="6537"/>
    <x v="3251"/>
    <x v="2"/>
    <x v="22"/>
    <d v="2011-10-23T00:00:00"/>
    <x v="2"/>
    <x v="92"/>
    <s v="Fred Hopkins"/>
    <x v="1"/>
    <s v="United States"/>
    <s v="Knoxville"/>
    <x v="18"/>
    <n v="37918"/>
    <s v="South"/>
    <s v="FUR-TA-10003008"/>
    <x v="0"/>
    <x v="3"/>
    <x v="946"/>
    <n v="328.59000000000003"/>
    <n v="3"/>
    <x v="10"/>
    <n v="-147.8655"/>
  </r>
  <r>
    <n v="6538"/>
    <x v="3251"/>
    <x v="2"/>
    <x v="22"/>
    <d v="2011-10-23T00:00:00"/>
    <x v="2"/>
    <x v="92"/>
    <s v="Fred Hopkins"/>
    <x v="1"/>
    <s v="United States"/>
    <s v="Knoxville"/>
    <x v="18"/>
    <n v="37918"/>
    <s v="South"/>
    <s v="OFF-ST-10000934"/>
    <x v="1"/>
    <x v="4"/>
    <x v="352"/>
    <n v="98.352000000000004"/>
    <n v="3"/>
    <x v="2"/>
    <n v="-24.588000000000001"/>
  </r>
  <r>
    <n v="6539"/>
    <x v="3252"/>
    <x v="1"/>
    <x v="969"/>
    <d v="2012-10-30T00:00:00"/>
    <x v="1"/>
    <x v="96"/>
    <s v="Heather Kirkland"/>
    <x v="1"/>
    <s v="United States"/>
    <s v="Newark"/>
    <x v="13"/>
    <n v="19711"/>
    <s v="East"/>
    <s v="TEC-PH-10004042"/>
    <x v="2"/>
    <x v="7"/>
    <x v="553"/>
    <n v="158.99"/>
    <n v="1"/>
    <x v="0"/>
    <n v="41.337400000000002"/>
  </r>
  <r>
    <n v="6540"/>
    <x v="3252"/>
    <x v="1"/>
    <x v="969"/>
    <d v="2012-10-30T00:00:00"/>
    <x v="1"/>
    <x v="96"/>
    <s v="Heather Kirkland"/>
    <x v="1"/>
    <s v="United States"/>
    <s v="Newark"/>
    <x v="13"/>
    <n v="19711"/>
    <s v="East"/>
    <s v="FUR-CH-10002439"/>
    <x v="0"/>
    <x v="1"/>
    <x v="1316"/>
    <n v="291.10000000000002"/>
    <n v="5"/>
    <x v="0"/>
    <n v="75.686000000000007"/>
  </r>
  <r>
    <n v="6541"/>
    <x v="3253"/>
    <x v="3"/>
    <x v="673"/>
    <d v="2014-11-20T00:00:00"/>
    <x v="2"/>
    <x v="417"/>
    <s v="Chris Cortes"/>
    <x v="0"/>
    <s v="United States"/>
    <s v="Seattle"/>
    <x v="4"/>
    <n v="98103"/>
    <s v="West"/>
    <s v="OFF-PA-10001363"/>
    <x v="1"/>
    <x v="10"/>
    <x v="1616"/>
    <n v="73.679999999999993"/>
    <n v="6"/>
    <x v="0"/>
    <n v="34.629599999999996"/>
  </r>
  <r>
    <n v="6542"/>
    <x v="3253"/>
    <x v="3"/>
    <x v="673"/>
    <d v="2014-11-20T00:00:00"/>
    <x v="2"/>
    <x v="417"/>
    <s v="Chris Cortes"/>
    <x v="0"/>
    <s v="United States"/>
    <s v="Seattle"/>
    <x v="4"/>
    <n v="98103"/>
    <s v="West"/>
    <s v="FUR-FU-10003394"/>
    <x v="0"/>
    <x v="5"/>
    <x v="578"/>
    <n v="139.91999999999999"/>
    <n v="2"/>
    <x v="0"/>
    <n v="23.786399999999986"/>
  </r>
  <r>
    <n v="6543"/>
    <x v="3253"/>
    <x v="3"/>
    <x v="673"/>
    <d v="2014-11-20T00:00:00"/>
    <x v="2"/>
    <x v="417"/>
    <s v="Chris Cortes"/>
    <x v="0"/>
    <s v="United States"/>
    <s v="Seattle"/>
    <x v="4"/>
    <n v="98103"/>
    <s v="West"/>
    <s v="TEC-PH-10003171"/>
    <x v="2"/>
    <x v="7"/>
    <x v="1495"/>
    <n v="107.88"/>
    <n v="3"/>
    <x v="2"/>
    <n v="10.787999999999997"/>
  </r>
  <r>
    <n v="6544"/>
    <x v="3253"/>
    <x v="3"/>
    <x v="673"/>
    <d v="2014-11-20T00:00:00"/>
    <x v="2"/>
    <x v="417"/>
    <s v="Chris Cortes"/>
    <x v="0"/>
    <s v="United States"/>
    <s v="Seattle"/>
    <x v="4"/>
    <n v="98103"/>
    <s v="West"/>
    <s v="OFF-ST-10003123"/>
    <x v="1"/>
    <x v="4"/>
    <x v="1268"/>
    <n v="33.29"/>
    <n v="1"/>
    <x v="0"/>
    <n v="7.9895999999999994"/>
  </r>
  <r>
    <n v="6545"/>
    <x v="3254"/>
    <x v="3"/>
    <x v="304"/>
    <d v="2014-05-19T00:00:00"/>
    <x v="1"/>
    <x v="24"/>
    <s v="Darren Powers"/>
    <x v="0"/>
    <s v="United States"/>
    <s v="Cleveland"/>
    <x v="24"/>
    <n v="44105"/>
    <s v="East"/>
    <s v="OFF-BI-10003007"/>
    <x v="1"/>
    <x v="8"/>
    <x v="1542"/>
    <n v="58.170000000000009"/>
    <n v="5"/>
    <x v="6"/>
    <n v="-46.53600000000003"/>
  </r>
  <r>
    <n v="6546"/>
    <x v="3254"/>
    <x v="3"/>
    <x v="304"/>
    <d v="2014-05-19T00:00:00"/>
    <x v="1"/>
    <x v="24"/>
    <s v="Darren Powers"/>
    <x v="0"/>
    <s v="United States"/>
    <s v="Cleveland"/>
    <x v="24"/>
    <n v="44105"/>
    <s v="East"/>
    <s v="OFF-LA-10000973"/>
    <x v="1"/>
    <x v="2"/>
    <x v="826"/>
    <n v="5.04"/>
    <n v="2"/>
    <x v="2"/>
    <n v="1.764"/>
  </r>
  <r>
    <n v="6547"/>
    <x v="3254"/>
    <x v="3"/>
    <x v="304"/>
    <d v="2014-05-19T00:00:00"/>
    <x v="1"/>
    <x v="24"/>
    <s v="Darren Powers"/>
    <x v="0"/>
    <s v="United States"/>
    <s v="Cleveland"/>
    <x v="24"/>
    <n v="44105"/>
    <s v="East"/>
    <s v="OFF-PA-10000483"/>
    <x v="1"/>
    <x v="10"/>
    <x v="1672"/>
    <n v="24.784000000000002"/>
    <n v="1"/>
    <x v="2"/>
    <n v="7.7449999999999983"/>
  </r>
  <r>
    <n v="6548"/>
    <x v="3255"/>
    <x v="2"/>
    <x v="72"/>
    <d v="2011-03-05T00:00:00"/>
    <x v="1"/>
    <x v="665"/>
    <s v="Vicky Freymann"/>
    <x v="2"/>
    <s v="United States"/>
    <s v="Elmhurst"/>
    <x v="10"/>
    <n v="60126"/>
    <s v="Central"/>
    <s v="FUR-CH-10000863"/>
    <x v="0"/>
    <x v="1"/>
    <x v="83"/>
    <n v="634.11599999999999"/>
    <n v="6"/>
    <x v="4"/>
    <n v="-172.11720000000003"/>
  </r>
  <r>
    <n v="6549"/>
    <x v="3255"/>
    <x v="2"/>
    <x v="72"/>
    <d v="2011-03-05T00:00:00"/>
    <x v="1"/>
    <x v="665"/>
    <s v="Vicky Freymann"/>
    <x v="2"/>
    <s v="United States"/>
    <s v="Elmhurst"/>
    <x v="10"/>
    <n v="60126"/>
    <s v="Central"/>
    <s v="OFF-PA-10003036"/>
    <x v="1"/>
    <x v="10"/>
    <x v="1730"/>
    <n v="17.472000000000001"/>
    <n v="3"/>
    <x v="2"/>
    <n v="5.6783999999999981"/>
  </r>
  <r>
    <n v="6550"/>
    <x v="3256"/>
    <x v="1"/>
    <x v="117"/>
    <d v="2012-08-01T00:00:00"/>
    <x v="2"/>
    <x v="689"/>
    <s v="Gary Hansen"/>
    <x v="2"/>
    <s v="United States"/>
    <s v="Lakeville"/>
    <x v="11"/>
    <n v="55044"/>
    <s v="Central"/>
    <s v="FUR-CH-10002304"/>
    <x v="0"/>
    <x v="1"/>
    <x v="782"/>
    <n v="155.88"/>
    <n v="6"/>
    <x v="0"/>
    <n v="38.970000000000006"/>
  </r>
  <r>
    <n v="6551"/>
    <x v="3257"/>
    <x v="1"/>
    <x v="549"/>
    <d v="2012-11-03T00:00:00"/>
    <x v="0"/>
    <x v="423"/>
    <s v="Justin Hirsh"/>
    <x v="0"/>
    <s v="United States"/>
    <s v="New York City"/>
    <x v="15"/>
    <n v="10035"/>
    <s v="East"/>
    <s v="FUR-CH-10000422"/>
    <x v="0"/>
    <x v="1"/>
    <x v="1432"/>
    <n v="327.56399999999996"/>
    <n v="4"/>
    <x v="9"/>
    <n v="21.837600000000023"/>
  </r>
  <r>
    <n v="6552"/>
    <x v="3258"/>
    <x v="3"/>
    <x v="819"/>
    <d v="2014-12-22T00:00:00"/>
    <x v="0"/>
    <x v="46"/>
    <s v="Rick Bensley"/>
    <x v="2"/>
    <s v="United States"/>
    <s v="Los Angeles"/>
    <x v="1"/>
    <n v="90036"/>
    <s v="West"/>
    <s v="OFF-PA-10002986"/>
    <x v="1"/>
    <x v="10"/>
    <x v="477"/>
    <n v="13.36"/>
    <n v="2"/>
    <x v="0"/>
    <n v="6.4127999999999998"/>
  </r>
  <r>
    <n v="6553"/>
    <x v="3258"/>
    <x v="3"/>
    <x v="819"/>
    <d v="2014-12-22T00:00:00"/>
    <x v="0"/>
    <x v="46"/>
    <s v="Rick Bensley"/>
    <x v="2"/>
    <s v="United States"/>
    <s v="Los Angeles"/>
    <x v="1"/>
    <n v="90036"/>
    <s v="West"/>
    <s v="OFF-ST-10002289"/>
    <x v="1"/>
    <x v="4"/>
    <x v="951"/>
    <n v="158.9"/>
    <n v="5"/>
    <x v="0"/>
    <n v="7.9449999999999932"/>
  </r>
  <r>
    <n v="6554"/>
    <x v="3259"/>
    <x v="2"/>
    <x v="22"/>
    <d v="2011-10-22T00:00:00"/>
    <x v="0"/>
    <x v="60"/>
    <s v="Lindsay Shagiari"/>
    <x v="2"/>
    <s v="United States"/>
    <s v="Chicago"/>
    <x v="10"/>
    <n v="60653"/>
    <s v="Central"/>
    <s v="TEC-AC-10001606"/>
    <x v="2"/>
    <x v="11"/>
    <x v="585"/>
    <n v="319.96800000000002"/>
    <n v="4"/>
    <x v="2"/>
    <n v="71.992800000000003"/>
  </r>
  <r>
    <n v="6555"/>
    <x v="3259"/>
    <x v="2"/>
    <x v="22"/>
    <d v="2011-10-22T00:00:00"/>
    <x v="0"/>
    <x v="60"/>
    <s v="Lindsay Shagiari"/>
    <x v="2"/>
    <s v="United States"/>
    <s v="Chicago"/>
    <x v="10"/>
    <n v="60653"/>
    <s v="Central"/>
    <s v="OFF-ST-10003805"/>
    <x v="1"/>
    <x v="4"/>
    <x v="1651"/>
    <n v="505.32000000000005"/>
    <n v="3"/>
    <x v="2"/>
    <n v="31.582499999999953"/>
  </r>
  <r>
    <n v="6556"/>
    <x v="3259"/>
    <x v="2"/>
    <x v="22"/>
    <d v="2011-10-22T00:00:00"/>
    <x v="0"/>
    <x v="60"/>
    <s v="Lindsay Shagiari"/>
    <x v="2"/>
    <s v="United States"/>
    <s v="Chicago"/>
    <x v="10"/>
    <n v="60653"/>
    <s v="Central"/>
    <s v="OFF-PA-10002109"/>
    <x v="1"/>
    <x v="10"/>
    <x v="1771"/>
    <n v="3.8079999999999998"/>
    <n v="1"/>
    <x v="2"/>
    <n v="1.2375999999999996"/>
  </r>
  <r>
    <n v="6557"/>
    <x v="3259"/>
    <x v="2"/>
    <x v="22"/>
    <d v="2011-10-22T00:00:00"/>
    <x v="0"/>
    <x v="60"/>
    <s v="Lindsay Shagiari"/>
    <x v="2"/>
    <s v="United States"/>
    <s v="Chicago"/>
    <x v="10"/>
    <n v="60653"/>
    <s v="Central"/>
    <s v="OFF-BI-10000632"/>
    <x v="1"/>
    <x v="8"/>
    <x v="1288"/>
    <n v="8.6819999999999968"/>
    <n v="1"/>
    <x v="3"/>
    <n v="-14.759400000000003"/>
  </r>
  <r>
    <n v="6558"/>
    <x v="3259"/>
    <x v="2"/>
    <x v="22"/>
    <d v="2011-10-22T00:00:00"/>
    <x v="0"/>
    <x v="60"/>
    <s v="Lindsay Shagiari"/>
    <x v="2"/>
    <s v="United States"/>
    <s v="Chicago"/>
    <x v="10"/>
    <n v="60653"/>
    <s v="Central"/>
    <s v="OFF-LA-10003510"/>
    <x v="1"/>
    <x v="2"/>
    <x v="575"/>
    <n v="24.424000000000003"/>
    <n v="1"/>
    <x v="2"/>
    <n v="7.9378000000000002"/>
  </r>
  <r>
    <n v="6559"/>
    <x v="3260"/>
    <x v="1"/>
    <x v="1117"/>
    <d v="2012-06-10T00:00:00"/>
    <x v="1"/>
    <x v="494"/>
    <s v="Edward Becker"/>
    <x v="1"/>
    <s v="United States"/>
    <s v="Buffalo"/>
    <x v="15"/>
    <n v="14215"/>
    <s v="East"/>
    <s v="FUR-CH-10004997"/>
    <x v="0"/>
    <x v="1"/>
    <x v="494"/>
    <n v="1522.6379999999999"/>
    <n v="9"/>
    <x v="9"/>
    <n v="169.18200000000004"/>
  </r>
  <r>
    <n v="6560"/>
    <x v="3261"/>
    <x v="0"/>
    <x v="658"/>
    <d v="2013-07-27T00:00:00"/>
    <x v="1"/>
    <x v="460"/>
    <s v="Damala Kotsonis"/>
    <x v="1"/>
    <s v="United States"/>
    <s v="Roseville"/>
    <x v="1"/>
    <n v="95661"/>
    <s v="West"/>
    <s v="OFF-EN-10003001"/>
    <x v="1"/>
    <x v="12"/>
    <x v="955"/>
    <n v="419.90000000000003"/>
    <n v="5"/>
    <x v="0"/>
    <n v="197.35299999999998"/>
  </r>
  <r>
    <n v="6561"/>
    <x v="3261"/>
    <x v="0"/>
    <x v="658"/>
    <d v="2013-07-27T00:00:00"/>
    <x v="1"/>
    <x v="460"/>
    <s v="Damala Kotsonis"/>
    <x v="1"/>
    <s v="United States"/>
    <s v="Roseville"/>
    <x v="1"/>
    <n v="95661"/>
    <s v="West"/>
    <s v="OFF-LA-10003766"/>
    <x v="1"/>
    <x v="2"/>
    <x v="360"/>
    <n v="3.15"/>
    <n v="1"/>
    <x v="0"/>
    <n v="1.512"/>
  </r>
  <r>
    <n v="6562"/>
    <x v="3262"/>
    <x v="3"/>
    <x v="185"/>
    <d v="2014-04-03T00:00:00"/>
    <x v="2"/>
    <x v="609"/>
    <s v="Scott Cohen"/>
    <x v="1"/>
    <s v="United States"/>
    <s v="Arlington"/>
    <x v="5"/>
    <n v="76017"/>
    <s v="Central"/>
    <s v="OFF-AP-10003040"/>
    <x v="1"/>
    <x v="9"/>
    <x v="723"/>
    <n v="33.61999999999999"/>
    <n v="5"/>
    <x v="3"/>
    <n v="-90.774000000000029"/>
  </r>
  <r>
    <n v="6563"/>
    <x v="3263"/>
    <x v="2"/>
    <x v="1118"/>
    <d v="2011-05-12T00:00:00"/>
    <x v="1"/>
    <x v="564"/>
    <s v="Carol Triggs"/>
    <x v="0"/>
    <s v="United States"/>
    <s v="Lawrence"/>
    <x v="31"/>
    <n v="1841"/>
    <s v="East"/>
    <s v="OFF-BI-10001078"/>
    <x v="1"/>
    <x v="8"/>
    <x v="61"/>
    <n v="16.14"/>
    <n v="3"/>
    <x v="0"/>
    <n v="7.9085999999999999"/>
  </r>
  <r>
    <n v="6564"/>
    <x v="3263"/>
    <x v="2"/>
    <x v="1118"/>
    <d v="2011-05-12T00:00:00"/>
    <x v="1"/>
    <x v="564"/>
    <s v="Carol Triggs"/>
    <x v="0"/>
    <s v="United States"/>
    <s v="Lawrence"/>
    <x v="31"/>
    <n v="1841"/>
    <s v="East"/>
    <s v="FUR-TA-10003469"/>
    <x v="0"/>
    <x v="3"/>
    <x v="1564"/>
    <n v="194.25"/>
    <n v="2"/>
    <x v="4"/>
    <n v="-38.849999999999994"/>
  </r>
  <r>
    <n v="6565"/>
    <x v="3263"/>
    <x v="2"/>
    <x v="1118"/>
    <d v="2011-05-12T00:00:00"/>
    <x v="1"/>
    <x v="564"/>
    <s v="Carol Triggs"/>
    <x v="0"/>
    <s v="United States"/>
    <s v="Lawrence"/>
    <x v="31"/>
    <n v="1841"/>
    <s v="East"/>
    <s v="OFF-AR-10002578"/>
    <x v="1"/>
    <x v="6"/>
    <x v="665"/>
    <n v="8.64"/>
    <n v="3"/>
    <x v="0"/>
    <n v="2.5055999999999998"/>
  </r>
  <r>
    <n v="6566"/>
    <x v="3263"/>
    <x v="2"/>
    <x v="1118"/>
    <d v="2011-05-12T00:00:00"/>
    <x v="1"/>
    <x v="564"/>
    <s v="Carol Triggs"/>
    <x v="0"/>
    <s v="United States"/>
    <s v="Lawrence"/>
    <x v="31"/>
    <n v="1841"/>
    <s v="East"/>
    <s v="FUR-CH-10004675"/>
    <x v="0"/>
    <x v="1"/>
    <x v="629"/>
    <n v="872.32"/>
    <n v="4"/>
    <x v="0"/>
    <n v="244.24959999999999"/>
  </r>
  <r>
    <n v="6567"/>
    <x v="3264"/>
    <x v="3"/>
    <x v="1119"/>
    <d v="2014-02-09T00:00:00"/>
    <x v="0"/>
    <x v="90"/>
    <s v="Cassandra Brandow"/>
    <x v="0"/>
    <s v="United States"/>
    <s v="Waco"/>
    <x v="5"/>
    <n v="76706"/>
    <s v="Central"/>
    <s v="OFF-BI-10004632"/>
    <x v="1"/>
    <x v="8"/>
    <x v="564"/>
    <n v="243.99199999999996"/>
    <n v="4"/>
    <x v="3"/>
    <n v="-426.9860000000001"/>
  </r>
  <r>
    <n v="6568"/>
    <x v="3264"/>
    <x v="3"/>
    <x v="1119"/>
    <d v="2014-02-09T00:00:00"/>
    <x v="0"/>
    <x v="90"/>
    <s v="Cassandra Brandow"/>
    <x v="0"/>
    <s v="United States"/>
    <s v="Waco"/>
    <x v="5"/>
    <n v="76706"/>
    <s v="Central"/>
    <s v="OFF-AR-10003087"/>
    <x v="1"/>
    <x v="6"/>
    <x v="33"/>
    <n v="7.120000000000001"/>
    <n v="5"/>
    <x v="2"/>
    <n v="0.71199999999999974"/>
  </r>
  <r>
    <n v="6569"/>
    <x v="3265"/>
    <x v="2"/>
    <x v="891"/>
    <d v="2011-04-22T00:00:00"/>
    <x v="1"/>
    <x v="27"/>
    <s v="Kunst Miller"/>
    <x v="0"/>
    <s v="United States"/>
    <s v="Houston"/>
    <x v="5"/>
    <n v="77095"/>
    <s v="Central"/>
    <s v="OFF-AR-10001868"/>
    <x v="1"/>
    <x v="6"/>
    <x v="59"/>
    <n v="2.6880000000000002"/>
    <n v="2"/>
    <x v="2"/>
    <n v="1.008"/>
  </r>
  <r>
    <n v="6570"/>
    <x v="3265"/>
    <x v="2"/>
    <x v="891"/>
    <d v="2011-04-22T00:00:00"/>
    <x v="1"/>
    <x v="27"/>
    <s v="Kunst Miller"/>
    <x v="0"/>
    <s v="United States"/>
    <s v="Houston"/>
    <x v="5"/>
    <n v="77095"/>
    <s v="Central"/>
    <s v="FUR-CH-10002602"/>
    <x v="0"/>
    <x v="1"/>
    <x v="288"/>
    <n v="317.05799999999999"/>
    <n v="3"/>
    <x v="4"/>
    <n v="-18.117599999999996"/>
  </r>
  <r>
    <n v="6571"/>
    <x v="3265"/>
    <x v="2"/>
    <x v="891"/>
    <d v="2011-04-22T00:00:00"/>
    <x v="1"/>
    <x v="27"/>
    <s v="Kunst Miller"/>
    <x v="0"/>
    <s v="United States"/>
    <s v="Houston"/>
    <x v="5"/>
    <n v="77095"/>
    <s v="Central"/>
    <s v="OFF-EN-10000056"/>
    <x v="1"/>
    <x v="12"/>
    <x v="627"/>
    <n v="149.352"/>
    <n v="3"/>
    <x v="2"/>
    <n v="50.40629999999998"/>
  </r>
  <r>
    <n v="6572"/>
    <x v="3265"/>
    <x v="2"/>
    <x v="891"/>
    <d v="2011-04-22T00:00:00"/>
    <x v="1"/>
    <x v="27"/>
    <s v="Kunst Miller"/>
    <x v="0"/>
    <s v="United States"/>
    <s v="Houston"/>
    <x v="5"/>
    <n v="77095"/>
    <s v="Central"/>
    <s v="TEC-AC-10000474"/>
    <x v="2"/>
    <x v="11"/>
    <x v="1501"/>
    <n v="227.976"/>
    <n v="3"/>
    <x v="2"/>
    <n v="28.496999999999957"/>
  </r>
  <r>
    <n v="6573"/>
    <x v="3266"/>
    <x v="0"/>
    <x v="1120"/>
    <d v="2013-05-17T00:00:00"/>
    <x v="1"/>
    <x v="742"/>
    <s v="Roger Demir"/>
    <x v="0"/>
    <s v="United States"/>
    <s v="Seattle"/>
    <x v="4"/>
    <n v="98105"/>
    <s v="West"/>
    <s v="OFF-PA-10003971"/>
    <x v="1"/>
    <x v="10"/>
    <x v="1272"/>
    <n v="11.96"/>
    <n v="2"/>
    <x v="0"/>
    <n v="5.8604000000000003"/>
  </r>
  <r>
    <n v="6574"/>
    <x v="3267"/>
    <x v="0"/>
    <x v="881"/>
    <d v="2013-12-01T00:00:00"/>
    <x v="1"/>
    <x v="771"/>
    <s v="Barry Pond"/>
    <x v="1"/>
    <s v="United States"/>
    <s v="Plainfield"/>
    <x v="30"/>
    <n v="7060"/>
    <s v="East"/>
    <s v="OFF-ST-10000689"/>
    <x v="1"/>
    <x v="4"/>
    <x v="421"/>
    <n v="563.4"/>
    <n v="4"/>
    <x v="0"/>
    <n v="67.608000000000004"/>
  </r>
  <r>
    <n v="6575"/>
    <x v="3267"/>
    <x v="0"/>
    <x v="881"/>
    <d v="2013-12-01T00:00:00"/>
    <x v="1"/>
    <x v="771"/>
    <s v="Barry Pond"/>
    <x v="1"/>
    <s v="United States"/>
    <s v="Plainfield"/>
    <x v="30"/>
    <n v="7060"/>
    <s v="East"/>
    <s v="TEC-MA-10004255"/>
    <x v="2"/>
    <x v="15"/>
    <x v="1772"/>
    <n v="319.92"/>
    <n v="8"/>
    <x v="0"/>
    <n v="118.37040000000002"/>
  </r>
  <r>
    <n v="6576"/>
    <x v="3268"/>
    <x v="3"/>
    <x v="448"/>
    <d v="2014-03-09T00:00:00"/>
    <x v="1"/>
    <x v="719"/>
    <s v="Ed Jacobs"/>
    <x v="0"/>
    <s v="United States"/>
    <s v="Los Angeles"/>
    <x v="1"/>
    <n v="90008"/>
    <s v="West"/>
    <s v="TEC-AC-10000990"/>
    <x v="2"/>
    <x v="11"/>
    <x v="1522"/>
    <n v="1049.44"/>
    <n v="8"/>
    <x v="0"/>
    <n v="440.76480000000004"/>
  </r>
  <r>
    <n v="6577"/>
    <x v="3268"/>
    <x v="3"/>
    <x v="448"/>
    <d v="2014-03-09T00:00:00"/>
    <x v="1"/>
    <x v="719"/>
    <s v="Ed Jacobs"/>
    <x v="0"/>
    <s v="United States"/>
    <s v="Los Angeles"/>
    <x v="1"/>
    <n v="90008"/>
    <s v="West"/>
    <s v="FUR-CH-10003968"/>
    <x v="0"/>
    <x v="1"/>
    <x v="56"/>
    <n v="170.35200000000003"/>
    <n v="3"/>
    <x v="2"/>
    <n v="-17.035200000000003"/>
  </r>
  <r>
    <n v="6578"/>
    <x v="3269"/>
    <x v="1"/>
    <x v="401"/>
    <d v="2012-12-11T00:00:00"/>
    <x v="0"/>
    <x v="197"/>
    <s v="Rose O'Brian"/>
    <x v="0"/>
    <s v="United States"/>
    <s v="Arlington"/>
    <x v="17"/>
    <n v="22204"/>
    <s v="South"/>
    <s v="TEC-PH-10001615"/>
    <x v="2"/>
    <x v="7"/>
    <x v="1108"/>
    <n v="173.94"/>
    <n v="6"/>
    <x v="0"/>
    <n v="50.442599999999977"/>
  </r>
  <r>
    <n v="6579"/>
    <x v="3270"/>
    <x v="2"/>
    <x v="55"/>
    <d v="2011-08-30T00:00:00"/>
    <x v="1"/>
    <x v="596"/>
    <s v="Mitch Webber"/>
    <x v="0"/>
    <s v="United States"/>
    <s v="Seattle"/>
    <x v="4"/>
    <n v="98103"/>
    <s v="West"/>
    <s v="TEC-PH-10000895"/>
    <x v="2"/>
    <x v="7"/>
    <x v="1128"/>
    <n v="1007.9440000000002"/>
    <n v="7"/>
    <x v="2"/>
    <n v="75.595799999999997"/>
  </r>
  <r>
    <n v="6580"/>
    <x v="3271"/>
    <x v="0"/>
    <x v="332"/>
    <d v="2013-10-23T00:00:00"/>
    <x v="3"/>
    <x v="652"/>
    <s v="MaryBeth Skach"/>
    <x v="0"/>
    <s v="United States"/>
    <s v="Seattle"/>
    <x v="4"/>
    <n v="98105"/>
    <s v="West"/>
    <s v="OFF-PA-10003001"/>
    <x v="1"/>
    <x v="10"/>
    <x v="1064"/>
    <n v="6.68"/>
    <n v="1"/>
    <x v="0"/>
    <n v="3.2063999999999999"/>
  </r>
  <r>
    <n v="6581"/>
    <x v="3271"/>
    <x v="0"/>
    <x v="332"/>
    <d v="2013-10-23T00:00:00"/>
    <x v="3"/>
    <x v="652"/>
    <s v="MaryBeth Skach"/>
    <x v="0"/>
    <s v="United States"/>
    <s v="Seattle"/>
    <x v="4"/>
    <n v="98105"/>
    <s v="West"/>
    <s v="OFF-AR-10002766"/>
    <x v="1"/>
    <x v="6"/>
    <x v="1041"/>
    <n v="8.34"/>
    <n v="3"/>
    <x v="0"/>
    <n v="2.2517999999999998"/>
  </r>
  <r>
    <n v="6582"/>
    <x v="3271"/>
    <x v="0"/>
    <x v="332"/>
    <d v="2013-10-23T00:00:00"/>
    <x v="3"/>
    <x v="652"/>
    <s v="MaryBeth Skach"/>
    <x v="0"/>
    <s v="United States"/>
    <s v="Seattle"/>
    <x v="4"/>
    <n v="98105"/>
    <s v="West"/>
    <s v="FUR-FU-10003095"/>
    <x v="0"/>
    <x v="5"/>
    <x v="1773"/>
    <n v="101.94"/>
    <n v="3"/>
    <x v="0"/>
    <n v="30.581999999999987"/>
  </r>
  <r>
    <n v="6583"/>
    <x v="3272"/>
    <x v="0"/>
    <x v="1121"/>
    <d v="2013-08-12T00:00:00"/>
    <x v="1"/>
    <x v="61"/>
    <s v="Dorothy Wardle"/>
    <x v="1"/>
    <s v="United States"/>
    <s v="Edmonds"/>
    <x v="4"/>
    <n v="98026"/>
    <s v="West"/>
    <s v="TEC-AC-10003610"/>
    <x v="2"/>
    <x v="11"/>
    <x v="598"/>
    <n v="179.97"/>
    <n v="3"/>
    <x v="0"/>
    <n v="86.385600000000011"/>
  </r>
  <r>
    <n v="6584"/>
    <x v="3273"/>
    <x v="3"/>
    <x v="246"/>
    <d v="2014-07-28T00:00:00"/>
    <x v="1"/>
    <x v="562"/>
    <s v="Anne McFarland"/>
    <x v="0"/>
    <s v="United States"/>
    <s v="Salem"/>
    <x v="17"/>
    <n v="24153"/>
    <s v="South"/>
    <s v="OFF-AR-10003727"/>
    <x v="1"/>
    <x v="6"/>
    <x v="1362"/>
    <n v="101.94"/>
    <n v="6"/>
    <x v="0"/>
    <n v="29.562599999999986"/>
  </r>
  <r>
    <n v="6585"/>
    <x v="3273"/>
    <x v="3"/>
    <x v="246"/>
    <d v="2014-07-28T00:00:00"/>
    <x v="1"/>
    <x v="562"/>
    <s v="Anne McFarland"/>
    <x v="0"/>
    <s v="United States"/>
    <s v="Salem"/>
    <x v="17"/>
    <n v="24153"/>
    <s v="South"/>
    <s v="TEC-PH-10002660"/>
    <x v="2"/>
    <x v="7"/>
    <x v="697"/>
    <n v="271.95999999999998"/>
    <n v="4"/>
    <x v="0"/>
    <n v="67.990000000000009"/>
  </r>
  <r>
    <n v="6586"/>
    <x v="3273"/>
    <x v="3"/>
    <x v="246"/>
    <d v="2014-07-28T00:00:00"/>
    <x v="1"/>
    <x v="562"/>
    <s v="Anne McFarland"/>
    <x v="0"/>
    <s v="United States"/>
    <s v="Salem"/>
    <x v="17"/>
    <n v="24153"/>
    <s v="South"/>
    <s v="FUR-FU-10003274"/>
    <x v="0"/>
    <x v="5"/>
    <x v="245"/>
    <n v="8.8000000000000007"/>
    <n v="5"/>
    <x v="0"/>
    <n v="3.8720000000000003"/>
  </r>
  <r>
    <n v="6587"/>
    <x v="3273"/>
    <x v="3"/>
    <x v="246"/>
    <d v="2014-07-28T00:00:00"/>
    <x v="1"/>
    <x v="562"/>
    <s v="Anne McFarland"/>
    <x v="0"/>
    <s v="United States"/>
    <s v="Salem"/>
    <x v="17"/>
    <n v="24153"/>
    <s v="South"/>
    <s v="OFF-AR-10003829"/>
    <x v="1"/>
    <x v="6"/>
    <x v="934"/>
    <n v="19.68"/>
    <n v="6"/>
    <x v="0"/>
    <n v="5.7071999999999976"/>
  </r>
  <r>
    <n v="6588"/>
    <x v="3273"/>
    <x v="3"/>
    <x v="246"/>
    <d v="2014-07-28T00:00:00"/>
    <x v="1"/>
    <x v="562"/>
    <s v="Anne McFarland"/>
    <x v="0"/>
    <s v="United States"/>
    <s v="Salem"/>
    <x v="17"/>
    <n v="24153"/>
    <s v="South"/>
    <s v="FUR-BO-10003441"/>
    <x v="0"/>
    <x v="0"/>
    <x v="705"/>
    <n v="302.94"/>
    <n v="3"/>
    <x v="0"/>
    <n v="69.67619999999998"/>
  </r>
  <r>
    <n v="6589"/>
    <x v="3273"/>
    <x v="3"/>
    <x v="246"/>
    <d v="2014-07-28T00:00:00"/>
    <x v="1"/>
    <x v="562"/>
    <s v="Anne McFarland"/>
    <x v="0"/>
    <s v="United States"/>
    <s v="Salem"/>
    <x v="17"/>
    <n v="24153"/>
    <s v="South"/>
    <s v="OFF-BI-10003355"/>
    <x v="1"/>
    <x v="8"/>
    <x v="586"/>
    <n v="14.940000000000001"/>
    <n v="3"/>
    <x v="0"/>
    <n v="7.1712000000000007"/>
  </r>
  <r>
    <n v="6590"/>
    <x v="3273"/>
    <x v="3"/>
    <x v="246"/>
    <d v="2014-07-28T00:00:00"/>
    <x v="1"/>
    <x v="562"/>
    <s v="Anne McFarland"/>
    <x v="0"/>
    <s v="United States"/>
    <s v="Salem"/>
    <x v="17"/>
    <n v="24153"/>
    <s v="South"/>
    <s v="OFF-SU-10003505"/>
    <x v="1"/>
    <x v="14"/>
    <x v="408"/>
    <n v="231.72"/>
    <n v="2"/>
    <x v="0"/>
    <n v="11.585999999999984"/>
  </r>
  <r>
    <n v="6591"/>
    <x v="3274"/>
    <x v="2"/>
    <x v="893"/>
    <d v="2011-03-26T00:00:00"/>
    <x v="2"/>
    <x v="696"/>
    <s v="Bruce Geld"/>
    <x v="0"/>
    <s v="United States"/>
    <s v="Delray Beach"/>
    <x v="2"/>
    <n v="33445"/>
    <s v="South"/>
    <s v="OFF-LA-10004484"/>
    <x v="1"/>
    <x v="2"/>
    <x v="612"/>
    <n v="9.9120000000000008"/>
    <n v="3"/>
    <x v="2"/>
    <n v="3.2213999999999996"/>
  </r>
  <r>
    <n v="6592"/>
    <x v="3275"/>
    <x v="1"/>
    <x v="28"/>
    <d v="2012-05-06T00:00:00"/>
    <x v="1"/>
    <x v="10"/>
    <s v="Ken Black"/>
    <x v="1"/>
    <s v="United States"/>
    <s v="San Francisco"/>
    <x v="1"/>
    <n v="94110"/>
    <s v="West"/>
    <s v="OFF-AR-10000658"/>
    <x v="1"/>
    <x v="6"/>
    <x v="328"/>
    <n v="34.650000000000006"/>
    <n v="3"/>
    <x v="0"/>
    <n v="9.702"/>
  </r>
  <r>
    <n v="6593"/>
    <x v="3275"/>
    <x v="1"/>
    <x v="28"/>
    <d v="2012-05-06T00:00:00"/>
    <x v="1"/>
    <x v="10"/>
    <s v="Ken Black"/>
    <x v="1"/>
    <s v="United States"/>
    <s v="San Francisco"/>
    <x v="1"/>
    <n v="94110"/>
    <s v="West"/>
    <s v="TEC-PH-10000347"/>
    <x v="2"/>
    <x v="7"/>
    <x v="495"/>
    <n v="19.8"/>
    <n v="5"/>
    <x v="2"/>
    <n v="1.7324999999999999"/>
  </r>
  <r>
    <n v="6594"/>
    <x v="3276"/>
    <x v="0"/>
    <x v="900"/>
    <d v="2013-06-17T00:00:00"/>
    <x v="0"/>
    <x v="218"/>
    <s v="Greg Tran"/>
    <x v="0"/>
    <s v="United States"/>
    <s v="New York City"/>
    <x v="15"/>
    <n v="10024"/>
    <s v="East"/>
    <s v="OFF-BI-10001989"/>
    <x v="1"/>
    <x v="8"/>
    <x v="537"/>
    <n v="33.568000000000005"/>
    <n v="2"/>
    <x v="2"/>
    <n v="11.748799999999997"/>
  </r>
  <r>
    <n v="6595"/>
    <x v="3277"/>
    <x v="1"/>
    <x v="124"/>
    <d v="2012-05-11T00:00:00"/>
    <x v="1"/>
    <x v="458"/>
    <s v="Stuart Van"/>
    <x v="1"/>
    <s v="United States"/>
    <s v="Indianapolis"/>
    <x v="14"/>
    <n v="46203"/>
    <s v="Central"/>
    <s v="OFF-AR-10001897"/>
    <x v="1"/>
    <x v="6"/>
    <x v="640"/>
    <n v="125.92999999999999"/>
    <n v="7"/>
    <x v="0"/>
    <n v="35.260400000000004"/>
  </r>
  <r>
    <n v="6596"/>
    <x v="3278"/>
    <x v="3"/>
    <x v="756"/>
    <d v="2014-04-27T00:00:00"/>
    <x v="2"/>
    <x v="55"/>
    <s v="Greg Guthrie"/>
    <x v="1"/>
    <s v="United States"/>
    <s v="Columbus"/>
    <x v="24"/>
    <n v="43229"/>
    <s v="East"/>
    <s v="OFF-BI-10000285"/>
    <x v="1"/>
    <x v="8"/>
    <x v="456"/>
    <n v="11.760000000000002"/>
    <n v="5"/>
    <x v="6"/>
    <n v="-7.8399999999999963"/>
  </r>
  <r>
    <n v="6597"/>
    <x v="3278"/>
    <x v="3"/>
    <x v="756"/>
    <d v="2014-04-27T00:00:00"/>
    <x v="2"/>
    <x v="55"/>
    <s v="Greg Guthrie"/>
    <x v="1"/>
    <s v="United States"/>
    <s v="Columbus"/>
    <x v="24"/>
    <n v="43229"/>
    <s v="East"/>
    <s v="OFF-PA-10001804"/>
    <x v="1"/>
    <x v="10"/>
    <x v="128"/>
    <n v="5.3440000000000003"/>
    <n v="1"/>
    <x v="2"/>
    <n v="1.8703999999999998"/>
  </r>
  <r>
    <n v="6598"/>
    <x v="3279"/>
    <x v="2"/>
    <x v="571"/>
    <d v="2011-06-12T00:00:00"/>
    <x v="1"/>
    <x v="647"/>
    <s v="Stewart Visinsky"/>
    <x v="0"/>
    <s v="United States"/>
    <s v="Jacksonville"/>
    <x v="2"/>
    <n v="32216"/>
    <s v="South"/>
    <s v="OFF-BI-10002557"/>
    <x v="1"/>
    <x v="8"/>
    <x v="246"/>
    <n v="1.3650000000000002"/>
    <n v="1"/>
    <x v="6"/>
    <n v="-0.9099999999999997"/>
  </r>
  <r>
    <n v="6599"/>
    <x v="3279"/>
    <x v="2"/>
    <x v="571"/>
    <d v="2011-06-12T00:00:00"/>
    <x v="1"/>
    <x v="647"/>
    <s v="Stewart Visinsky"/>
    <x v="0"/>
    <s v="United States"/>
    <s v="Jacksonville"/>
    <x v="2"/>
    <n v="32216"/>
    <s v="South"/>
    <s v="OFF-PA-10002319"/>
    <x v="1"/>
    <x v="10"/>
    <x v="1391"/>
    <n v="62.015999999999998"/>
    <n v="2"/>
    <x v="2"/>
    <n v="22.480800000000002"/>
  </r>
  <r>
    <n v="6600"/>
    <x v="3280"/>
    <x v="2"/>
    <x v="266"/>
    <d v="2011-12-07T00:00:00"/>
    <x v="1"/>
    <x v="21"/>
    <s v="Odella Nelson"/>
    <x v="1"/>
    <s v="United States"/>
    <s v="Clinton"/>
    <x v="39"/>
    <n v="20735"/>
    <s v="East"/>
    <s v="FUR-FU-10003849"/>
    <x v="0"/>
    <x v="5"/>
    <x v="521"/>
    <n v="60.72"/>
    <n v="3"/>
    <x v="0"/>
    <n v="23.680799999999998"/>
  </r>
  <r>
    <n v="6601"/>
    <x v="3280"/>
    <x v="2"/>
    <x v="266"/>
    <d v="2011-12-07T00:00:00"/>
    <x v="1"/>
    <x v="21"/>
    <s v="Odella Nelson"/>
    <x v="1"/>
    <s v="United States"/>
    <s v="Clinton"/>
    <x v="39"/>
    <n v="20735"/>
    <s v="East"/>
    <s v="OFF-PA-10002923"/>
    <x v="1"/>
    <x v="10"/>
    <x v="1417"/>
    <n v="146.82"/>
    <n v="3"/>
    <x v="0"/>
    <n v="73.41"/>
  </r>
  <r>
    <n v="6602"/>
    <x v="3280"/>
    <x v="2"/>
    <x v="266"/>
    <d v="2011-12-07T00:00:00"/>
    <x v="1"/>
    <x v="21"/>
    <s v="Odella Nelson"/>
    <x v="1"/>
    <s v="United States"/>
    <s v="Clinton"/>
    <x v="39"/>
    <n v="20735"/>
    <s v="East"/>
    <s v="FUR-CH-10004754"/>
    <x v="0"/>
    <x v="1"/>
    <x v="1123"/>
    <n v="239.84"/>
    <n v="8"/>
    <x v="0"/>
    <n v="64.756799999999998"/>
  </r>
  <r>
    <n v="6603"/>
    <x v="3280"/>
    <x v="2"/>
    <x v="266"/>
    <d v="2011-12-07T00:00:00"/>
    <x v="1"/>
    <x v="21"/>
    <s v="Odella Nelson"/>
    <x v="1"/>
    <s v="United States"/>
    <s v="Clinton"/>
    <x v="39"/>
    <n v="20735"/>
    <s v="East"/>
    <s v="OFF-LA-10000634"/>
    <x v="1"/>
    <x v="2"/>
    <x v="283"/>
    <n v="15.66"/>
    <n v="6"/>
    <x v="0"/>
    <n v="7.2035999999999998"/>
  </r>
  <r>
    <n v="6604"/>
    <x v="3281"/>
    <x v="3"/>
    <x v="46"/>
    <d v="2014-06-21T00:00:00"/>
    <x v="2"/>
    <x v="362"/>
    <s v="Ryan Akin"/>
    <x v="0"/>
    <s v="United States"/>
    <s v="Commerce City"/>
    <x v="22"/>
    <n v="80022"/>
    <s v="West"/>
    <s v="OFF-ST-10001418"/>
    <x v="1"/>
    <x v="4"/>
    <x v="870"/>
    <n v="146.352"/>
    <n v="3"/>
    <x v="2"/>
    <n v="-32.929200000000002"/>
  </r>
  <r>
    <n v="6605"/>
    <x v="3282"/>
    <x v="0"/>
    <x v="439"/>
    <d v="2013-06-01T00:00:00"/>
    <x v="1"/>
    <x v="647"/>
    <s v="Stewart Visinsky"/>
    <x v="0"/>
    <s v="United States"/>
    <s v="Santa Ana"/>
    <x v="1"/>
    <n v="92704"/>
    <s v="West"/>
    <s v="OFF-FA-10003467"/>
    <x v="1"/>
    <x v="13"/>
    <x v="489"/>
    <n v="5.9399999999999995"/>
    <n v="3"/>
    <x v="0"/>
    <n v="0"/>
  </r>
  <r>
    <n v="6606"/>
    <x v="3282"/>
    <x v="0"/>
    <x v="439"/>
    <d v="2013-06-01T00:00:00"/>
    <x v="1"/>
    <x v="647"/>
    <s v="Stewart Visinsky"/>
    <x v="0"/>
    <s v="United States"/>
    <s v="Santa Ana"/>
    <x v="1"/>
    <n v="92704"/>
    <s v="West"/>
    <s v="OFF-PA-10001293"/>
    <x v="1"/>
    <x v="10"/>
    <x v="987"/>
    <n v="45.36"/>
    <n v="7"/>
    <x v="0"/>
    <n v="21.772800000000004"/>
  </r>
  <r>
    <n v="6607"/>
    <x v="3282"/>
    <x v="0"/>
    <x v="439"/>
    <d v="2013-06-01T00:00:00"/>
    <x v="1"/>
    <x v="647"/>
    <s v="Stewart Visinsky"/>
    <x v="0"/>
    <s v="United States"/>
    <s v="Santa Ana"/>
    <x v="1"/>
    <n v="92704"/>
    <s v="West"/>
    <s v="TEC-PH-10003885"/>
    <x v="2"/>
    <x v="7"/>
    <x v="772"/>
    <n v="211.16800000000001"/>
    <n v="4"/>
    <x v="2"/>
    <n v="23.756399999999985"/>
  </r>
  <r>
    <n v="6608"/>
    <x v="3282"/>
    <x v="0"/>
    <x v="439"/>
    <d v="2013-06-01T00:00:00"/>
    <x v="1"/>
    <x v="647"/>
    <s v="Stewart Visinsky"/>
    <x v="0"/>
    <s v="United States"/>
    <s v="Santa Ana"/>
    <x v="1"/>
    <n v="92704"/>
    <s v="West"/>
    <s v="FUR-CH-10004860"/>
    <x v="0"/>
    <x v="1"/>
    <x v="210"/>
    <n v="484.70400000000006"/>
    <n v="6"/>
    <x v="2"/>
    <n v="-84.823200000000071"/>
  </r>
  <r>
    <n v="6609"/>
    <x v="3282"/>
    <x v="0"/>
    <x v="439"/>
    <d v="2013-06-01T00:00:00"/>
    <x v="1"/>
    <x v="647"/>
    <s v="Stewart Visinsky"/>
    <x v="0"/>
    <s v="United States"/>
    <s v="Santa Ana"/>
    <x v="1"/>
    <n v="92704"/>
    <s v="West"/>
    <s v="TEC-MA-10002428"/>
    <x v="2"/>
    <x v="15"/>
    <x v="1498"/>
    <n v="371.97600000000006"/>
    <n v="3"/>
    <x v="2"/>
    <n v="116.24249999999996"/>
  </r>
  <r>
    <n v="6610"/>
    <x v="3283"/>
    <x v="1"/>
    <x v="366"/>
    <d v="2012-03-10T00:00:00"/>
    <x v="3"/>
    <x v="10"/>
    <s v="Ken Black"/>
    <x v="1"/>
    <s v="United States"/>
    <s v="Clinton"/>
    <x v="39"/>
    <n v="20735"/>
    <s v="East"/>
    <s v="OFF-ST-10002406"/>
    <x v="1"/>
    <x v="4"/>
    <x v="324"/>
    <n v="89.820000000000007"/>
    <n v="6"/>
    <x v="0"/>
    <n v="25.149600000000007"/>
  </r>
  <r>
    <n v="6611"/>
    <x v="3284"/>
    <x v="0"/>
    <x v="201"/>
    <d v="2013-10-23T00:00:00"/>
    <x v="2"/>
    <x v="122"/>
    <s v="Andrew Gjertsen"/>
    <x v="1"/>
    <s v="United States"/>
    <s v="Los Angeles"/>
    <x v="1"/>
    <n v="90049"/>
    <s v="West"/>
    <s v="OFF-BI-10004209"/>
    <x v="1"/>
    <x v="8"/>
    <x v="1206"/>
    <n v="19.295999999999999"/>
    <n v="3"/>
    <x v="2"/>
    <n v="6.0299999999999994"/>
  </r>
  <r>
    <n v="6612"/>
    <x v="3285"/>
    <x v="1"/>
    <x v="1122"/>
    <d v="2012-04-28T00:00:00"/>
    <x v="1"/>
    <x v="765"/>
    <s v="Juliana Krohn"/>
    <x v="0"/>
    <s v="United States"/>
    <s v="Louisville"/>
    <x v="0"/>
    <n v="40214"/>
    <s v="South"/>
    <s v="FUR-CH-10001891"/>
    <x v="0"/>
    <x v="1"/>
    <x v="265"/>
    <n v="191.96"/>
    <n v="2"/>
    <x v="0"/>
    <n v="51.829200000000014"/>
  </r>
  <r>
    <n v="6613"/>
    <x v="3285"/>
    <x v="1"/>
    <x v="1122"/>
    <d v="2012-04-28T00:00:00"/>
    <x v="1"/>
    <x v="765"/>
    <s v="Juliana Krohn"/>
    <x v="0"/>
    <s v="United States"/>
    <s v="Louisville"/>
    <x v="0"/>
    <n v="40214"/>
    <s v="South"/>
    <s v="OFF-BI-10002215"/>
    <x v="1"/>
    <x v="8"/>
    <x v="20"/>
    <n v="21.299999999999997"/>
    <n v="3"/>
    <x v="0"/>
    <n v="9.7979999999999983"/>
  </r>
  <r>
    <n v="6614"/>
    <x v="3285"/>
    <x v="1"/>
    <x v="1122"/>
    <d v="2012-04-28T00:00:00"/>
    <x v="1"/>
    <x v="765"/>
    <s v="Juliana Krohn"/>
    <x v="0"/>
    <s v="United States"/>
    <s v="Louisville"/>
    <x v="0"/>
    <n v="40214"/>
    <s v="South"/>
    <s v="TEC-PH-10002103"/>
    <x v="2"/>
    <x v="7"/>
    <x v="534"/>
    <n v="469.95"/>
    <n v="5"/>
    <x v="0"/>
    <n v="131.58600000000001"/>
  </r>
  <r>
    <n v="6615"/>
    <x v="3285"/>
    <x v="1"/>
    <x v="1122"/>
    <d v="2012-04-28T00:00:00"/>
    <x v="1"/>
    <x v="765"/>
    <s v="Juliana Krohn"/>
    <x v="0"/>
    <s v="United States"/>
    <s v="Louisville"/>
    <x v="0"/>
    <n v="40214"/>
    <s v="South"/>
    <s v="FUR-FU-10003394"/>
    <x v="0"/>
    <x v="5"/>
    <x v="578"/>
    <n v="209.88"/>
    <n v="3"/>
    <x v="0"/>
    <n v="35.679599999999979"/>
  </r>
  <r>
    <n v="6616"/>
    <x v="3286"/>
    <x v="0"/>
    <x v="26"/>
    <d v="2013-06-20T00:00:00"/>
    <x v="2"/>
    <x v="160"/>
    <s v="Mike Vittorini"/>
    <x v="0"/>
    <s v="United States"/>
    <s v="Los Angeles"/>
    <x v="1"/>
    <n v="90045"/>
    <s v="West"/>
    <s v="FUR-BO-10004218"/>
    <x v="0"/>
    <x v="0"/>
    <x v="1584"/>
    <n v="239.66599999999997"/>
    <n v="2"/>
    <x v="11"/>
    <n v="14.097999999999999"/>
  </r>
  <r>
    <n v="6617"/>
    <x v="3286"/>
    <x v="0"/>
    <x v="26"/>
    <d v="2013-06-20T00:00:00"/>
    <x v="2"/>
    <x v="160"/>
    <s v="Mike Vittorini"/>
    <x v="0"/>
    <s v="United States"/>
    <s v="Los Angeles"/>
    <x v="1"/>
    <n v="90045"/>
    <s v="West"/>
    <s v="OFF-LA-10000081"/>
    <x v="1"/>
    <x v="2"/>
    <x v="1321"/>
    <n v="22.5"/>
    <n v="6"/>
    <x v="0"/>
    <n v="10.799999999999999"/>
  </r>
  <r>
    <n v="6618"/>
    <x v="3286"/>
    <x v="0"/>
    <x v="26"/>
    <d v="2013-06-20T00:00:00"/>
    <x v="2"/>
    <x v="160"/>
    <s v="Mike Vittorini"/>
    <x v="0"/>
    <s v="United States"/>
    <s v="Los Angeles"/>
    <x v="1"/>
    <n v="90045"/>
    <s v="West"/>
    <s v="OFF-PA-10001497"/>
    <x v="1"/>
    <x v="10"/>
    <x v="1746"/>
    <n v="219.84"/>
    <n v="4"/>
    <x v="0"/>
    <n v="107.7216"/>
  </r>
  <r>
    <n v="6619"/>
    <x v="3287"/>
    <x v="3"/>
    <x v="1123"/>
    <d v="2014-01-19T00:00:00"/>
    <x v="0"/>
    <x v="434"/>
    <s v="Cathy Prescott"/>
    <x v="1"/>
    <s v="United States"/>
    <s v="Springfield"/>
    <x v="25"/>
    <n v="65807"/>
    <s v="Central"/>
    <s v="OFF-PA-10004983"/>
    <x v="1"/>
    <x v="10"/>
    <x v="1323"/>
    <n v="32.400000000000006"/>
    <n v="5"/>
    <x v="0"/>
    <n v="15.552000000000001"/>
  </r>
  <r>
    <n v="6620"/>
    <x v="3287"/>
    <x v="3"/>
    <x v="1123"/>
    <d v="2014-01-19T00:00:00"/>
    <x v="0"/>
    <x v="434"/>
    <s v="Cathy Prescott"/>
    <x v="1"/>
    <s v="United States"/>
    <s v="Springfield"/>
    <x v="25"/>
    <n v="65807"/>
    <s v="Central"/>
    <s v="OFF-AR-10004010"/>
    <x v="1"/>
    <x v="6"/>
    <x v="1734"/>
    <n v="209.94"/>
    <n v="6"/>
    <x v="0"/>
    <n v="54.584400000000002"/>
  </r>
  <r>
    <n v="6621"/>
    <x v="3287"/>
    <x v="3"/>
    <x v="1123"/>
    <d v="2014-01-19T00:00:00"/>
    <x v="0"/>
    <x v="434"/>
    <s v="Cathy Prescott"/>
    <x v="1"/>
    <s v="United States"/>
    <s v="Springfield"/>
    <x v="25"/>
    <n v="65807"/>
    <s v="Central"/>
    <s v="OFF-SU-10002881"/>
    <x v="1"/>
    <x v="14"/>
    <x v="461"/>
    <n v="4164.0499999999993"/>
    <n v="5"/>
    <x v="0"/>
    <n v="83.281000000000063"/>
  </r>
  <r>
    <n v="6622"/>
    <x v="3287"/>
    <x v="3"/>
    <x v="1123"/>
    <d v="2014-01-19T00:00:00"/>
    <x v="0"/>
    <x v="434"/>
    <s v="Cathy Prescott"/>
    <x v="1"/>
    <s v="United States"/>
    <s v="Springfield"/>
    <x v="25"/>
    <n v="65807"/>
    <s v="Central"/>
    <s v="FUR-BO-10001608"/>
    <x v="0"/>
    <x v="0"/>
    <x v="1523"/>
    <n v="212.94"/>
    <n v="3"/>
    <x v="0"/>
    <n v="53.235000000000014"/>
  </r>
  <r>
    <n v="6623"/>
    <x v="3288"/>
    <x v="2"/>
    <x v="1124"/>
    <d v="2011-09-09T00:00:00"/>
    <x v="2"/>
    <x v="778"/>
    <s v="Victoria Pisteka"/>
    <x v="1"/>
    <s v="United States"/>
    <s v="San Francisco"/>
    <x v="1"/>
    <n v="94109"/>
    <s v="West"/>
    <s v="FUR-FU-10001487"/>
    <x v="0"/>
    <x v="5"/>
    <x v="5"/>
    <n v="41.88"/>
    <n v="6"/>
    <x v="0"/>
    <n v="12.145199999999997"/>
  </r>
  <r>
    <n v="6624"/>
    <x v="3288"/>
    <x v="2"/>
    <x v="1124"/>
    <d v="2011-09-09T00:00:00"/>
    <x v="2"/>
    <x v="778"/>
    <s v="Victoria Pisteka"/>
    <x v="1"/>
    <s v="United States"/>
    <s v="San Francisco"/>
    <x v="1"/>
    <n v="94109"/>
    <s v="West"/>
    <s v="OFF-LA-10001934"/>
    <x v="1"/>
    <x v="2"/>
    <x v="568"/>
    <n v="58.48"/>
    <n v="8"/>
    <x v="0"/>
    <n v="27.485599999999998"/>
  </r>
  <r>
    <n v="6625"/>
    <x v="3289"/>
    <x v="1"/>
    <x v="1125"/>
    <d v="2012-01-23T00:00:00"/>
    <x v="1"/>
    <x v="400"/>
    <s v="Paul MacIntyre"/>
    <x v="0"/>
    <s v="United States"/>
    <s v="Texas City"/>
    <x v="5"/>
    <n v="77590"/>
    <s v="Central"/>
    <s v="FUR-TA-10002855"/>
    <x v="0"/>
    <x v="3"/>
    <x v="1189"/>
    <n v="102.438"/>
    <n v="1"/>
    <x v="4"/>
    <n v="-13.170600000000007"/>
  </r>
  <r>
    <n v="6626"/>
    <x v="3289"/>
    <x v="1"/>
    <x v="1125"/>
    <d v="2012-01-23T00:00:00"/>
    <x v="1"/>
    <x v="400"/>
    <s v="Paul MacIntyre"/>
    <x v="0"/>
    <s v="United States"/>
    <s v="Texas City"/>
    <x v="5"/>
    <n v="77590"/>
    <s v="Central"/>
    <s v="FUR-CH-10004875"/>
    <x v="0"/>
    <x v="1"/>
    <x v="1436"/>
    <n v="199.304"/>
    <n v="4"/>
    <x v="4"/>
    <n v="-8.5416000000000025"/>
  </r>
  <r>
    <n v="6627"/>
    <x v="3290"/>
    <x v="2"/>
    <x v="637"/>
    <d v="2011-12-21T00:00:00"/>
    <x v="1"/>
    <x v="483"/>
    <s v="Tom Boeckenhauer"/>
    <x v="0"/>
    <s v="United States"/>
    <s v="New York City"/>
    <x v="15"/>
    <n v="10024"/>
    <s v="East"/>
    <s v="TEC-MA-10001127"/>
    <x v="2"/>
    <x v="15"/>
    <x v="1610"/>
    <n v="6999.96"/>
    <n v="4"/>
    <x v="0"/>
    <n v="2239.9871999999996"/>
  </r>
  <r>
    <n v="6628"/>
    <x v="3291"/>
    <x v="2"/>
    <x v="235"/>
    <d v="2011-05-27T00:00:00"/>
    <x v="1"/>
    <x v="552"/>
    <s v="Erica Hackney"/>
    <x v="0"/>
    <s v="United States"/>
    <s v="Bellevue"/>
    <x v="4"/>
    <n v="98006"/>
    <s v="West"/>
    <s v="OFF-PA-10003177"/>
    <x v="1"/>
    <x v="10"/>
    <x v="89"/>
    <n v="12.96"/>
    <n v="2"/>
    <x v="0"/>
    <n v="6.2208000000000006"/>
  </r>
  <r>
    <n v="6629"/>
    <x v="3292"/>
    <x v="1"/>
    <x v="444"/>
    <d v="2012-09-22T00:00:00"/>
    <x v="0"/>
    <x v="543"/>
    <s v="Giulietta Weimer"/>
    <x v="0"/>
    <s v="United States"/>
    <s v="New York City"/>
    <x v="15"/>
    <n v="10024"/>
    <s v="East"/>
    <s v="TEC-PH-10000011"/>
    <x v="2"/>
    <x v="7"/>
    <x v="220"/>
    <n v="279.85999999999996"/>
    <n v="14"/>
    <x v="0"/>
    <n v="134.33279999999996"/>
  </r>
  <r>
    <n v="6630"/>
    <x v="3293"/>
    <x v="1"/>
    <x v="653"/>
    <d v="2012-10-06T00:00:00"/>
    <x v="1"/>
    <x v="472"/>
    <s v="Nora Pelletier"/>
    <x v="2"/>
    <s v="United States"/>
    <s v="Wilson"/>
    <x v="3"/>
    <n v="27893"/>
    <s v="South"/>
    <s v="OFF-BI-10001757"/>
    <x v="1"/>
    <x v="8"/>
    <x v="1158"/>
    <n v="7.3800000000000008"/>
    <n v="5"/>
    <x v="6"/>
    <n v="-5.4120000000000008"/>
  </r>
  <r>
    <n v="6631"/>
    <x v="3294"/>
    <x v="0"/>
    <x v="591"/>
    <d v="2013-12-31T00:00:00"/>
    <x v="1"/>
    <x v="555"/>
    <s v="Joe Elijah"/>
    <x v="0"/>
    <s v="United States"/>
    <s v="Seattle"/>
    <x v="4"/>
    <n v="98115"/>
    <s v="West"/>
    <s v="FUR-CH-10000847"/>
    <x v="0"/>
    <x v="1"/>
    <x v="986"/>
    <n v="698.35200000000009"/>
    <n v="3"/>
    <x v="2"/>
    <n v="52.376399999999961"/>
  </r>
  <r>
    <n v="6632"/>
    <x v="3294"/>
    <x v="0"/>
    <x v="591"/>
    <d v="2013-12-31T00:00:00"/>
    <x v="1"/>
    <x v="555"/>
    <s v="Joe Elijah"/>
    <x v="0"/>
    <s v="United States"/>
    <s v="Seattle"/>
    <x v="4"/>
    <n v="98115"/>
    <s v="West"/>
    <s v="FUR-TA-10001307"/>
    <x v="0"/>
    <x v="3"/>
    <x v="1090"/>
    <n v="1747.25"/>
    <n v="5"/>
    <x v="0"/>
    <n v="629.01"/>
  </r>
  <r>
    <n v="6633"/>
    <x v="3295"/>
    <x v="0"/>
    <x v="715"/>
    <d v="2013-05-09T00:00:00"/>
    <x v="0"/>
    <x v="534"/>
    <s v="Brad Eason"/>
    <x v="2"/>
    <s v="United States"/>
    <s v="Springfield"/>
    <x v="25"/>
    <n v="65807"/>
    <s v="Central"/>
    <s v="OFF-AP-10001205"/>
    <x v="1"/>
    <x v="9"/>
    <x v="1285"/>
    <n v="54.48"/>
    <n v="1"/>
    <x v="0"/>
    <n v="15.254400000000004"/>
  </r>
  <r>
    <n v="6634"/>
    <x v="3296"/>
    <x v="0"/>
    <x v="1057"/>
    <d v="2013-10-25T00:00:00"/>
    <x v="3"/>
    <x v="196"/>
    <s v="Sonia Sunley"/>
    <x v="0"/>
    <s v="United States"/>
    <s v="San Francisco"/>
    <x v="1"/>
    <n v="94109"/>
    <s v="West"/>
    <s v="TEC-AC-10001838"/>
    <x v="2"/>
    <x v="11"/>
    <x v="645"/>
    <n v="199.99"/>
    <n v="1"/>
    <x v="0"/>
    <n v="85.995700000000014"/>
  </r>
  <r>
    <n v="6635"/>
    <x v="3297"/>
    <x v="3"/>
    <x v="636"/>
    <d v="2014-05-07T00:00:00"/>
    <x v="3"/>
    <x v="469"/>
    <s v="Mick Brown"/>
    <x v="0"/>
    <s v="United States"/>
    <s v="Charlotte"/>
    <x v="3"/>
    <n v="28205"/>
    <s v="South"/>
    <s v="OFF-BI-10003982"/>
    <x v="1"/>
    <x v="8"/>
    <x v="346"/>
    <n v="68.541000000000011"/>
    <n v="11"/>
    <x v="6"/>
    <n v="-52.548099999999991"/>
  </r>
  <r>
    <n v="6636"/>
    <x v="3297"/>
    <x v="3"/>
    <x v="636"/>
    <d v="2014-05-07T00:00:00"/>
    <x v="3"/>
    <x v="469"/>
    <s v="Mick Brown"/>
    <x v="0"/>
    <s v="United States"/>
    <s v="Charlotte"/>
    <x v="3"/>
    <n v="28205"/>
    <s v="South"/>
    <s v="TEC-PH-10004977"/>
    <x v="2"/>
    <x v="7"/>
    <x v="34"/>
    <n v="627.16800000000012"/>
    <n v="4"/>
    <x v="2"/>
    <n v="70.55639999999994"/>
  </r>
  <r>
    <n v="6637"/>
    <x v="3297"/>
    <x v="3"/>
    <x v="636"/>
    <d v="2014-05-07T00:00:00"/>
    <x v="3"/>
    <x v="469"/>
    <s v="Mick Brown"/>
    <x v="0"/>
    <s v="United States"/>
    <s v="Charlotte"/>
    <x v="3"/>
    <n v="28205"/>
    <s v="South"/>
    <s v="OFF-LA-10003510"/>
    <x v="1"/>
    <x v="2"/>
    <x v="575"/>
    <n v="122.12000000000002"/>
    <n v="5"/>
    <x v="2"/>
    <n v="39.689000000000007"/>
  </r>
  <r>
    <n v="6638"/>
    <x v="3298"/>
    <x v="3"/>
    <x v="344"/>
    <d v="2014-12-01T00:00:00"/>
    <x v="0"/>
    <x v="261"/>
    <s v="Resi Pölking"/>
    <x v="0"/>
    <s v="United States"/>
    <s v="New York City"/>
    <x v="15"/>
    <n v="10011"/>
    <s v="East"/>
    <s v="OFF-AR-10001573"/>
    <x v="1"/>
    <x v="6"/>
    <x v="368"/>
    <n v="6.99"/>
    <n v="3"/>
    <x v="0"/>
    <n v="2.027099999999999"/>
  </r>
  <r>
    <n v="6639"/>
    <x v="3298"/>
    <x v="3"/>
    <x v="344"/>
    <d v="2014-12-01T00:00:00"/>
    <x v="0"/>
    <x v="261"/>
    <s v="Resi Pölking"/>
    <x v="0"/>
    <s v="United States"/>
    <s v="New York City"/>
    <x v="15"/>
    <n v="10011"/>
    <s v="East"/>
    <s v="OFF-BI-10001196"/>
    <x v="1"/>
    <x v="8"/>
    <x v="1381"/>
    <n v="107.42400000000001"/>
    <n v="6"/>
    <x v="2"/>
    <n v="36.255599999999994"/>
  </r>
  <r>
    <n v="6640"/>
    <x v="3299"/>
    <x v="2"/>
    <x v="656"/>
    <d v="2011-11-02T00:00:00"/>
    <x v="0"/>
    <x v="321"/>
    <s v="Anthony Jacobs"/>
    <x v="1"/>
    <s v="United States"/>
    <s v="Lorain"/>
    <x v="24"/>
    <n v="44052"/>
    <s v="East"/>
    <s v="FUR-TA-10003954"/>
    <x v="0"/>
    <x v="3"/>
    <x v="1208"/>
    <n v="1421.664"/>
    <n v="8"/>
    <x v="10"/>
    <n v="-734.52639999999997"/>
  </r>
  <r>
    <n v="6641"/>
    <x v="3300"/>
    <x v="3"/>
    <x v="485"/>
    <d v="2014-08-10T00:00:00"/>
    <x v="1"/>
    <x v="22"/>
    <s v="Patrick O'Donnell"/>
    <x v="0"/>
    <s v="United States"/>
    <s v="Indianapolis"/>
    <x v="14"/>
    <n v="46203"/>
    <s v="Central"/>
    <s v="OFF-BI-10001989"/>
    <x v="1"/>
    <x v="8"/>
    <x v="537"/>
    <n v="125.88"/>
    <n v="6"/>
    <x v="0"/>
    <n v="60.422399999999996"/>
  </r>
  <r>
    <n v="6642"/>
    <x v="3300"/>
    <x v="3"/>
    <x v="485"/>
    <d v="2014-08-10T00:00:00"/>
    <x v="1"/>
    <x v="22"/>
    <s v="Patrick O'Donnell"/>
    <x v="0"/>
    <s v="United States"/>
    <s v="Indianapolis"/>
    <x v="14"/>
    <n v="46203"/>
    <s v="Central"/>
    <s v="TEC-AC-10001714"/>
    <x v="2"/>
    <x v="11"/>
    <x v="678"/>
    <n v="79.78"/>
    <n v="2"/>
    <x v="0"/>
    <n v="29.518599999999999"/>
  </r>
  <r>
    <n v="6643"/>
    <x v="3300"/>
    <x v="3"/>
    <x v="485"/>
    <d v="2014-08-10T00:00:00"/>
    <x v="1"/>
    <x v="22"/>
    <s v="Patrick O'Donnell"/>
    <x v="0"/>
    <s v="United States"/>
    <s v="Indianapolis"/>
    <x v="14"/>
    <n v="46203"/>
    <s v="Central"/>
    <s v="OFF-LA-10003498"/>
    <x v="1"/>
    <x v="2"/>
    <x v="1740"/>
    <n v="133.20000000000002"/>
    <n v="9"/>
    <x v="0"/>
    <n v="66.600000000000009"/>
  </r>
  <r>
    <n v="6644"/>
    <x v="3301"/>
    <x v="1"/>
    <x v="544"/>
    <d v="2012-08-16T00:00:00"/>
    <x v="1"/>
    <x v="576"/>
    <s v="William Brown"/>
    <x v="0"/>
    <s v="United States"/>
    <s v="Redmond"/>
    <x v="21"/>
    <n v="97756"/>
    <s v="West"/>
    <s v="TEC-PH-10000576"/>
    <x v="2"/>
    <x v="7"/>
    <x v="807"/>
    <n v="438.36800000000005"/>
    <n v="4"/>
    <x v="2"/>
    <n v="38.357200000000006"/>
  </r>
  <r>
    <n v="6645"/>
    <x v="3301"/>
    <x v="1"/>
    <x v="544"/>
    <d v="2012-08-16T00:00:00"/>
    <x v="1"/>
    <x v="576"/>
    <s v="William Brown"/>
    <x v="0"/>
    <s v="United States"/>
    <s v="Redmond"/>
    <x v="21"/>
    <n v="97756"/>
    <s v="West"/>
    <s v="TEC-PH-10004188"/>
    <x v="2"/>
    <x v="7"/>
    <x v="763"/>
    <n v="139.94400000000002"/>
    <n v="7"/>
    <x v="2"/>
    <n v="-31.487400000000001"/>
  </r>
  <r>
    <n v="6646"/>
    <x v="3301"/>
    <x v="1"/>
    <x v="544"/>
    <d v="2012-08-16T00:00:00"/>
    <x v="1"/>
    <x v="576"/>
    <s v="William Brown"/>
    <x v="0"/>
    <s v="United States"/>
    <s v="Redmond"/>
    <x v="21"/>
    <n v="97756"/>
    <s v="West"/>
    <s v="OFF-AP-10001469"/>
    <x v="1"/>
    <x v="9"/>
    <x v="581"/>
    <n v="133.47200000000001"/>
    <n v="4"/>
    <x v="2"/>
    <n v="15.015599999999985"/>
  </r>
  <r>
    <n v="6647"/>
    <x v="3302"/>
    <x v="0"/>
    <x v="272"/>
    <d v="2013-12-22T00:00:00"/>
    <x v="1"/>
    <x v="486"/>
    <s v="Mike Pelletier"/>
    <x v="2"/>
    <s v="United States"/>
    <s v="Springfield"/>
    <x v="21"/>
    <n v="97477"/>
    <s v="West"/>
    <s v="FUR-TA-10003473"/>
    <x v="0"/>
    <x v="3"/>
    <x v="214"/>
    <n v="564.19499999999994"/>
    <n v="3"/>
    <x v="5"/>
    <n v="-304.66529999999989"/>
  </r>
  <r>
    <n v="6648"/>
    <x v="3302"/>
    <x v="0"/>
    <x v="272"/>
    <d v="2013-12-22T00:00:00"/>
    <x v="1"/>
    <x v="486"/>
    <s v="Mike Pelletier"/>
    <x v="2"/>
    <s v="United States"/>
    <s v="Springfield"/>
    <x v="21"/>
    <n v="97477"/>
    <s v="West"/>
    <s v="OFF-AP-10001205"/>
    <x v="1"/>
    <x v="9"/>
    <x v="1285"/>
    <n v="87.168000000000006"/>
    <n v="2"/>
    <x v="2"/>
    <n v="8.7168000000000063"/>
  </r>
  <r>
    <n v="6649"/>
    <x v="3303"/>
    <x v="3"/>
    <x v="565"/>
    <d v="2014-09-12T00:00:00"/>
    <x v="2"/>
    <x v="292"/>
    <s v="Barry Französisch"/>
    <x v="1"/>
    <s v="United States"/>
    <s v="Arlington"/>
    <x v="5"/>
    <n v="76017"/>
    <s v="Central"/>
    <s v="OFF-BI-10002429"/>
    <x v="1"/>
    <x v="8"/>
    <x v="467"/>
    <n v="42.615999999999993"/>
    <n v="7"/>
    <x v="3"/>
    <n v="-68.185600000000022"/>
  </r>
  <r>
    <n v="6650"/>
    <x v="3303"/>
    <x v="3"/>
    <x v="565"/>
    <d v="2014-09-12T00:00:00"/>
    <x v="2"/>
    <x v="292"/>
    <s v="Barry Französisch"/>
    <x v="1"/>
    <s v="United States"/>
    <s v="Arlington"/>
    <x v="5"/>
    <n v="76017"/>
    <s v="Central"/>
    <s v="TEC-CO-10001943"/>
    <x v="2"/>
    <x v="16"/>
    <x v="1666"/>
    <n v="319.98400000000004"/>
    <n v="2"/>
    <x v="2"/>
    <n v="107.99459999999999"/>
  </r>
  <r>
    <n v="6651"/>
    <x v="3303"/>
    <x v="3"/>
    <x v="565"/>
    <d v="2014-09-12T00:00:00"/>
    <x v="2"/>
    <x v="292"/>
    <s v="Barry Französisch"/>
    <x v="1"/>
    <s v="United States"/>
    <s v="Arlington"/>
    <x v="5"/>
    <n v="76017"/>
    <s v="Central"/>
    <s v="OFF-FA-10004854"/>
    <x v="1"/>
    <x v="13"/>
    <x v="268"/>
    <n v="45.92"/>
    <n v="5"/>
    <x v="2"/>
    <n v="15.498000000000001"/>
  </r>
  <r>
    <n v="6652"/>
    <x v="3303"/>
    <x v="3"/>
    <x v="565"/>
    <d v="2014-09-12T00:00:00"/>
    <x v="2"/>
    <x v="292"/>
    <s v="Barry Französisch"/>
    <x v="1"/>
    <s v="United States"/>
    <s v="Arlington"/>
    <x v="5"/>
    <n v="76017"/>
    <s v="Central"/>
    <s v="FUR-FU-10001095"/>
    <x v="0"/>
    <x v="5"/>
    <x v="741"/>
    <n v="21.184000000000001"/>
    <n v="2"/>
    <x v="7"/>
    <n v="-11.651199999999999"/>
  </r>
  <r>
    <n v="6653"/>
    <x v="3303"/>
    <x v="3"/>
    <x v="565"/>
    <d v="2014-09-12T00:00:00"/>
    <x v="2"/>
    <x v="292"/>
    <s v="Barry Französisch"/>
    <x v="1"/>
    <s v="United States"/>
    <s v="Arlington"/>
    <x v="5"/>
    <n v="76017"/>
    <s v="Central"/>
    <s v="OFF-PA-10000061"/>
    <x v="1"/>
    <x v="10"/>
    <x v="179"/>
    <n v="20.736000000000004"/>
    <n v="4"/>
    <x v="2"/>
    <n v="7.2576000000000001"/>
  </r>
  <r>
    <n v="6654"/>
    <x v="3303"/>
    <x v="3"/>
    <x v="565"/>
    <d v="2014-09-12T00:00:00"/>
    <x v="2"/>
    <x v="292"/>
    <s v="Barry Französisch"/>
    <x v="1"/>
    <s v="United States"/>
    <s v="Arlington"/>
    <x v="5"/>
    <n v="76017"/>
    <s v="Central"/>
    <s v="FUR-CH-10003535"/>
    <x v="0"/>
    <x v="1"/>
    <x v="1513"/>
    <n v="213.42999999999995"/>
    <n v="5"/>
    <x v="4"/>
    <n v="-39.636999999999993"/>
  </r>
  <r>
    <n v="6655"/>
    <x v="3304"/>
    <x v="3"/>
    <x v="297"/>
    <d v="2014-02-28T00:00:00"/>
    <x v="1"/>
    <x v="454"/>
    <s v="Katherine Murray"/>
    <x v="2"/>
    <s v="United States"/>
    <s v="Gilbert"/>
    <x v="16"/>
    <n v="85234"/>
    <s v="West"/>
    <s v="TEC-PH-10004447"/>
    <x v="2"/>
    <x v="7"/>
    <x v="857"/>
    <n v="333.57600000000002"/>
    <n v="3"/>
    <x v="2"/>
    <n v="25.018199999999993"/>
  </r>
  <r>
    <n v="6656"/>
    <x v="3304"/>
    <x v="3"/>
    <x v="297"/>
    <d v="2014-02-28T00:00:00"/>
    <x v="1"/>
    <x v="454"/>
    <s v="Katherine Murray"/>
    <x v="2"/>
    <s v="United States"/>
    <s v="Gilbert"/>
    <x v="16"/>
    <n v="85234"/>
    <s v="West"/>
    <s v="TEC-AC-10001114"/>
    <x v="2"/>
    <x v="11"/>
    <x v="1202"/>
    <n v="31.992000000000004"/>
    <n v="1"/>
    <x v="2"/>
    <n v="4.7987999999999964"/>
  </r>
  <r>
    <n v="6657"/>
    <x v="3304"/>
    <x v="3"/>
    <x v="297"/>
    <d v="2014-02-28T00:00:00"/>
    <x v="1"/>
    <x v="454"/>
    <s v="Katherine Murray"/>
    <x v="2"/>
    <s v="United States"/>
    <s v="Gilbert"/>
    <x v="16"/>
    <n v="85234"/>
    <s v="West"/>
    <s v="OFF-ST-10000563"/>
    <x v="1"/>
    <x v="4"/>
    <x v="894"/>
    <n v="51.168000000000006"/>
    <n v="2"/>
    <x v="2"/>
    <n v="-6.3960000000000008"/>
  </r>
  <r>
    <n v="6658"/>
    <x v="3304"/>
    <x v="3"/>
    <x v="297"/>
    <d v="2014-02-28T00:00:00"/>
    <x v="1"/>
    <x v="454"/>
    <s v="Katherine Murray"/>
    <x v="2"/>
    <s v="United States"/>
    <s v="Gilbert"/>
    <x v="16"/>
    <n v="85234"/>
    <s v="West"/>
    <s v="OFF-EN-10004846"/>
    <x v="1"/>
    <x v="12"/>
    <x v="1488"/>
    <n v="10.64"/>
    <n v="5"/>
    <x v="2"/>
    <n v="3.8570000000000002"/>
  </r>
  <r>
    <n v="6659"/>
    <x v="3304"/>
    <x v="3"/>
    <x v="297"/>
    <d v="2014-02-28T00:00:00"/>
    <x v="1"/>
    <x v="454"/>
    <s v="Katherine Murray"/>
    <x v="2"/>
    <s v="United States"/>
    <s v="Gilbert"/>
    <x v="16"/>
    <n v="85234"/>
    <s v="West"/>
    <s v="FUR-FU-10002253"/>
    <x v="0"/>
    <x v="5"/>
    <x v="587"/>
    <n v="68.703999999999994"/>
    <n v="2"/>
    <x v="2"/>
    <n v="16.317200000000003"/>
  </r>
  <r>
    <n v="6660"/>
    <x v="3304"/>
    <x v="3"/>
    <x v="297"/>
    <d v="2014-02-28T00:00:00"/>
    <x v="1"/>
    <x v="454"/>
    <s v="Katherine Murray"/>
    <x v="2"/>
    <s v="United States"/>
    <s v="Gilbert"/>
    <x v="16"/>
    <n v="85234"/>
    <s v="West"/>
    <s v="FUR-TA-10001039"/>
    <x v="0"/>
    <x v="3"/>
    <x v="824"/>
    <n v="386.91"/>
    <n v="9"/>
    <x v="5"/>
    <n v="-185.71679999999998"/>
  </r>
  <r>
    <n v="6661"/>
    <x v="3305"/>
    <x v="1"/>
    <x v="816"/>
    <d v="2012-08-10T00:00:00"/>
    <x v="0"/>
    <x v="591"/>
    <s v="Denny Blanton"/>
    <x v="0"/>
    <s v="United States"/>
    <s v="Lawrence"/>
    <x v="31"/>
    <n v="1841"/>
    <s v="East"/>
    <s v="OFF-AR-10004587"/>
    <x v="1"/>
    <x v="6"/>
    <x v="1624"/>
    <n v="39.659999999999997"/>
    <n v="2"/>
    <x v="0"/>
    <n v="11.897999999999996"/>
  </r>
  <r>
    <n v="6662"/>
    <x v="3305"/>
    <x v="1"/>
    <x v="816"/>
    <d v="2012-08-10T00:00:00"/>
    <x v="0"/>
    <x v="591"/>
    <s v="Denny Blanton"/>
    <x v="0"/>
    <s v="United States"/>
    <s v="Lawrence"/>
    <x v="31"/>
    <n v="1841"/>
    <s v="East"/>
    <s v="OFF-AP-10004336"/>
    <x v="1"/>
    <x v="9"/>
    <x v="1031"/>
    <n v="113.92"/>
    <n v="2"/>
    <x v="0"/>
    <n v="33.036799999999985"/>
  </r>
  <r>
    <n v="6663"/>
    <x v="3305"/>
    <x v="1"/>
    <x v="816"/>
    <d v="2012-08-10T00:00:00"/>
    <x v="0"/>
    <x v="591"/>
    <s v="Denny Blanton"/>
    <x v="0"/>
    <s v="United States"/>
    <s v="Lawrence"/>
    <x v="31"/>
    <n v="1841"/>
    <s v="East"/>
    <s v="OFF-BI-10001718"/>
    <x v="1"/>
    <x v="8"/>
    <x v="1216"/>
    <n v="447.85999999999996"/>
    <n v="7"/>
    <x v="0"/>
    <n v="210.49419999999998"/>
  </r>
  <r>
    <n v="6664"/>
    <x v="3306"/>
    <x v="3"/>
    <x v="40"/>
    <d v="2014-11-02T00:00:00"/>
    <x v="1"/>
    <x v="220"/>
    <s v="Olvera Toch"/>
    <x v="0"/>
    <s v="United States"/>
    <s v="Virginia Beach"/>
    <x v="17"/>
    <n v="23464"/>
    <s v="South"/>
    <s v="FUR-TA-10001520"/>
    <x v="0"/>
    <x v="3"/>
    <x v="711"/>
    <n v="356.85"/>
    <n v="5"/>
    <x v="0"/>
    <n v="60.664499999999961"/>
  </r>
  <r>
    <n v="6665"/>
    <x v="3306"/>
    <x v="3"/>
    <x v="40"/>
    <d v="2014-11-02T00:00:00"/>
    <x v="1"/>
    <x v="220"/>
    <s v="Olvera Toch"/>
    <x v="0"/>
    <s v="United States"/>
    <s v="Virginia Beach"/>
    <x v="17"/>
    <n v="23464"/>
    <s v="South"/>
    <s v="OFF-EN-10002831"/>
    <x v="1"/>
    <x v="12"/>
    <x v="828"/>
    <n v="251.57999999999998"/>
    <n v="7"/>
    <x v="0"/>
    <n v="113.21099999999998"/>
  </r>
  <r>
    <n v="6666"/>
    <x v="3307"/>
    <x v="0"/>
    <x v="216"/>
    <d v="2013-07-19T00:00:00"/>
    <x v="0"/>
    <x v="365"/>
    <s v="John Stevenson"/>
    <x v="0"/>
    <s v="United States"/>
    <s v="Irving"/>
    <x v="5"/>
    <n v="75061"/>
    <s v="Central"/>
    <s v="OFF-PA-10001497"/>
    <x v="1"/>
    <x v="10"/>
    <x v="1746"/>
    <n v="219.84000000000003"/>
    <n v="5"/>
    <x v="2"/>
    <n v="79.691999999999979"/>
  </r>
  <r>
    <n v="6667"/>
    <x v="3308"/>
    <x v="3"/>
    <x v="605"/>
    <d v="2014-05-15T00:00:00"/>
    <x v="0"/>
    <x v="222"/>
    <s v="Cynthia Arntzen"/>
    <x v="0"/>
    <s v="United States"/>
    <s v="Vineland"/>
    <x v="30"/>
    <n v="8360"/>
    <s v="East"/>
    <s v="FUR-FU-10000719"/>
    <x v="0"/>
    <x v="5"/>
    <x v="1664"/>
    <n v="42.85"/>
    <n v="5"/>
    <x v="0"/>
    <n v="15.426000000000002"/>
  </r>
  <r>
    <n v="6668"/>
    <x v="3308"/>
    <x v="3"/>
    <x v="605"/>
    <d v="2014-05-15T00:00:00"/>
    <x v="0"/>
    <x v="222"/>
    <s v="Cynthia Arntzen"/>
    <x v="0"/>
    <s v="United States"/>
    <s v="Vineland"/>
    <x v="30"/>
    <n v="8360"/>
    <s v="East"/>
    <s v="OFF-LA-10002271"/>
    <x v="1"/>
    <x v="2"/>
    <x v="635"/>
    <n v="6.16"/>
    <n v="2"/>
    <x v="0"/>
    <n v="2.9567999999999999"/>
  </r>
  <r>
    <n v="6669"/>
    <x v="3308"/>
    <x v="3"/>
    <x v="605"/>
    <d v="2014-05-15T00:00:00"/>
    <x v="0"/>
    <x v="222"/>
    <s v="Cynthia Arntzen"/>
    <x v="0"/>
    <s v="United States"/>
    <s v="Vineland"/>
    <x v="30"/>
    <n v="8360"/>
    <s v="East"/>
    <s v="OFF-SU-10004661"/>
    <x v="1"/>
    <x v="14"/>
    <x v="1748"/>
    <n v="17"/>
    <n v="2"/>
    <x v="0"/>
    <n v="4.42"/>
  </r>
  <r>
    <n v="6670"/>
    <x v="3308"/>
    <x v="3"/>
    <x v="605"/>
    <d v="2014-05-15T00:00:00"/>
    <x v="0"/>
    <x v="222"/>
    <s v="Cynthia Arntzen"/>
    <x v="0"/>
    <s v="United States"/>
    <s v="Vineland"/>
    <x v="30"/>
    <n v="8360"/>
    <s v="East"/>
    <s v="TEC-AC-10004859"/>
    <x v="2"/>
    <x v="11"/>
    <x v="1545"/>
    <n v="87.4"/>
    <n v="5"/>
    <x v="0"/>
    <n v="34.960000000000008"/>
  </r>
  <r>
    <n v="6671"/>
    <x v="3309"/>
    <x v="3"/>
    <x v="1126"/>
    <d v="2014-05-30T00:00:00"/>
    <x v="1"/>
    <x v="414"/>
    <s v="Mick Hernandez"/>
    <x v="2"/>
    <s v="United States"/>
    <s v="Columbus"/>
    <x v="32"/>
    <n v="31907"/>
    <s v="South"/>
    <s v="OFF-BI-10002824"/>
    <x v="1"/>
    <x v="8"/>
    <x v="523"/>
    <n v="29.84"/>
    <n v="2"/>
    <x v="0"/>
    <n v="13.427999999999997"/>
  </r>
  <r>
    <n v="6672"/>
    <x v="3310"/>
    <x v="2"/>
    <x v="709"/>
    <d v="2011-08-27T00:00:00"/>
    <x v="0"/>
    <x v="516"/>
    <s v="Robert Barroso"/>
    <x v="1"/>
    <s v="United States"/>
    <s v="Los Angeles"/>
    <x v="1"/>
    <n v="90032"/>
    <s v="West"/>
    <s v="OFF-BI-10001575"/>
    <x v="1"/>
    <x v="8"/>
    <x v="577"/>
    <n v="49.568000000000005"/>
    <n v="2"/>
    <x v="2"/>
    <n v="17.348799999999997"/>
  </r>
  <r>
    <n v="6673"/>
    <x v="3311"/>
    <x v="1"/>
    <x v="861"/>
    <d v="2012-09-16T00:00:00"/>
    <x v="1"/>
    <x v="115"/>
    <s v="Sean Braxton"/>
    <x v="1"/>
    <s v="United States"/>
    <s v="San Diego"/>
    <x v="1"/>
    <n v="92024"/>
    <s v="West"/>
    <s v="OFF-AR-10000380"/>
    <x v="1"/>
    <x v="6"/>
    <x v="108"/>
    <n v="265.85999999999996"/>
    <n v="7"/>
    <x v="0"/>
    <n v="79.757999999999967"/>
  </r>
  <r>
    <n v="6674"/>
    <x v="3312"/>
    <x v="1"/>
    <x v="577"/>
    <d v="2012-09-12T00:00:00"/>
    <x v="1"/>
    <x v="69"/>
    <s v="Tamara Willingham"/>
    <x v="2"/>
    <s v="United States"/>
    <s v="Charlottesville"/>
    <x v="17"/>
    <n v="22901"/>
    <s v="South"/>
    <s v="FUR-FU-10000820"/>
    <x v="0"/>
    <x v="5"/>
    <x v="1774"/>
    <n v="67.959999999999994"/>
    <n v="4"/>
    <x v="0"/>
    <n v="12.232799999999997"/>
  </r>
  <r>
    <n v="6675"/>
    <x v="3313"/>
    <x v="1"/>
    <x v="82"/>
    <d v="2012-11-23T00:00:00"/>
    <x v="0"/>
    <x v="658"/>
    <s v="Denise Leinenbach"/>
    <x v="0"/>
    <s v="United States"/>
    <s v="Lawrence"/>
    <x v="14"/>
    <n v="46226"/>
    <s v="Central"/>
    <s v="OFF-AR-10003759"/>
    <x v="1"/>
    <x v="6"/>
    <x v="838"/>
    <n v="10.92"/>
    <n v="6"/>
    <x v="0"/>
    <n v="4.9139999999999997"/>
  </r>
  <r>
    <n v="6676"/>
    <x v="3313"/>
    <x v="1"/>
    <x v="82"/>
    <d v="2012-11-23T00:00:00"/>
    <x v="0"/>
    <x v="658"/>
    <s v="Denise Leinenbach"/>
    <x v="0"/>
    <s v="United States"/>
    <s v="Lawrence"/>
    <x v="14"/>
    <n v="46226"/>
    <s v="Central"/>
    <s v="TEC-MA-10002930"/>
    <x v="2"/>
    <x v="15"/>
    <x v="1775"/>
    <n v="83.9"/>
    <n v="2"/>
    <x v="0"/>
    <n v="22.653000000000006"/>
  </r>
  <r>
    <n v="6677"/>
    <x v="3313"/>
    <x v="1"/>
    <x v="82"/>
    <d v="2012-11-23T00:00:00"/>
    <x v="0"/>
    <x v="658"/>
    <s v="Denise Leinenbach"/>
    <x v="0"/>
    <s v="United States"/>
    <s v="Lawrence"/>
    <x v="14"/>
    <n v="46226"/>
    <s v="Central"/>
    <s v="OFF-AP-10004052"/>
    <x v="1"/>
    <x v="9"/>
    <x v="1662"/>
    <n v="19.75"/>
    <n v="5"/>
    <x v="0"/>
    <n v="5.1350000000000007"/>
  </r>
  <r>
    <n v="6678"/>
    <x v="3313"/>
    <x v="1"/>
    <x v="82"/>
    <d v="2012-11-23T00:00:00"/>
    <x v="0"/>
    <x v="658"/>
    <s v="Denise Leinenbach"/>
    <x v="0"/>
    <s v="United States"/>
    <s v="Lawrence"/>
    <x v="14"/>
    <n v="46226"/>
    <s v="Central"/>
    <s v="TEC-AC-10000990"/>
    <x v="2"/>
    <x v="11"/>
    <x v="1522"/>
    <n v="393.54"/>
    <n v="3"/>
    <x v="0"/>
    <n v="165.28680000000003"/>
  </r>
  <r>
    <n v="6679"/>
    <x v="3314"/>
    <x v="2"/>
    <x v="982"/>
    <d v="2011-10-14T00:00:00"/>
    <x v="1"/>
    <x v="174"/>
    <s v="Shirley Daniels"/>
    <x v="2"/>
    <s v="United States"/>
    <s v="Phoenix"/>
    <x v="16"/>
    <n v="85023"/>
    <s v="West"/>
    <s v="FUR-FU-10003724"/>
    <x v="0"/>
    <x v="5"/>
    <x v="887"/>
    <n v="46.872"/>
    <n v="7"/>
    <x v="2"/>
    <n v="3.5153999999999979"/>
  </r>
  <r>
    <n v="6680"/>
    <x v="3315"/>
    <x v="3"/>
    <x v="264"/>
    <d v="2014-09-08T00:00:00"/>
    <x v="0"/>
    <x v="26"/>
    <s v="Ted Butterfield"/>
    <x v="0"/>
    <s v="United States"/>
    <s v="Meriden"/>
    <x v="29"/>
    <n v="6450"/>
    <s v="East"/>
    <s v="OFF-ST-10000918"/>
    <x v="1"/>
    <x v="4"/>
    <x v="372"/>
    <n v="10.9"/>
    <n v="1"/>
    <x v="0"/>
    <n v="2.8339999999999996"/>
  </r>
  <r>
    <n v="6681"/>
    <x v="3315"/>
    <x v="3"/>
    <x v="264"/>
    <d v="2014-09-08T00:00:00"/>
    <x v="0"/>
    <x v="26"/>
    <s v="Ted Butterfield"/>
    <x v="0"/>
    <s v="United States"/>
    <s v="Meriden"/>
    <x v="29"/>
    <n v="6450"/>
    <s v="East"/>
    <s v="OFF-PA-10000157"/>
    <x v="1"/>
    <x v="10"/>
    <x v="364"/>
    <n v="79.92"/>
    <n v="4"/>
    <x v="0"/>
    <n v="37.562399999999997"/>
  </r>
  <r>
    <n v="6682"/>
    <x v="3315"/>
    <x v="3"/>
    <x v="264"/>
    <d v="2014-09-08T00:00:00"/>
    <x v="0"/>
    <x v="26"/>
    <s v="Ted Butterfield"/>
    <x v="0"/>
    <s v="United States"/>
    <s v="Meriden"/>
    <x v="29"/>
    <n v="6450"/>
    <s v="East"/>
    <s v="OFF-PA-10002499"/>
    <x v="1"/>
    <x v="10"/>
    <x v="1601"/>
    <n v="146.82"/>
    <n v="3"/>
    <x v="0"/>
    <n v="73.41"/>
  </r>
  <r>
    <n v="6683"/>
    <x v="3316"/>
    <x v="3"/>
    <x v="314"/>
    <d v="2014-01-03T00:00:00"/>
    <x v="2"/>
    <x v="503"/>
    <s v="Dennis Pardue"/>
    <x v="2"/>
    <s v="United States"/>
    <s v="Franklin"/>
    <x v="6"/>
    <n v="53132"/>
    <s v="Central"/>
    <s v="OFF-BI-10002012"/>
    <x v="1"/>
    <x v="8"/>
    <x v="742"/>
    <n v="3.6"/>
    <n v="2"/>
    <x v="0"/>
    <n v="1.728"/>
  </r>
  <r>
    <n v="6684"/>
    <x v="3317"/>
    <x v="2"/>
    <x v="1127"/>
    <d v="2011-11-10T00:00:00"/>
    <x v="1"/>
    <x v="368"/>
    <s v="Deanra Eno"/>
    <x v="2"/>
    <s v="United States"/>
    <s v="Los Angeles"/>
    <x v="1"/>
    <n v="90008"/>
    <s v="West"/>
    <s v="FUR-FU-10000320"/>
    <x v="0"/>
    <x v="5"/>
    <x v="1512"/>
    <n v="20.04"/>
    <n v="6"/>
    <x v="0"/>
    <n v="8.8176000000000023"/>
  </r>
  <r>
    <n v="6685"/>
    <x v="3318"/>
    <x v="1"/>
    <x v="997"/>
    <d v="2012-12-22T00:00:00"/>
    <x v="1"/>
    <x v="498"/>
    <s v="Mick Crebagga"/>
    <x v="0"/>
    <s v="United States"/>
    <s v="Bloomington"/>
    <x v="10"/>
    <n v="61701"/>
    <s v="Central"/>
    <s v="OFF-ST-10003716"/>
    <x v="1"/>
    <x v="4"/>
    <x v="889"/>
    <n v="180.01600000000002"/>
    <n v="1"/>
    <x v="2"/>
    <n v="-15.751400000000004"/>
  </r>
  <r>
    <n v="6686"/>
    <x v="3318"/>
    <x v="1"/>
    <x v="997"/>
    <d v="2012-12-22T00:00:00"/>
    <x v="1"/>
    <x v="498"/>
    <s v="Mick Crebagga"/>
    <x v="0"/>
    <s v="United States"/>
    <s v="Bloomington"/>
    <x v="10"/>
    <n v="61701"/>
    <s v="Central"/>
    <s v="FUR-FU-10000965"/>
    <x v="0"/>
    <x v="5"/>
    <x v="682"/>
    <n v="41.552"/>
    <n v="2"/>
    <x v="7"/>
    <n v="-19.737199999999994"/>
  </r>
  <r>
    <n v="6687"/>
    <x v="3318"/>
    <x v="1"/>
    <x v="997"/>
    <d v="2012-12-22T00:00:00"/>
    <x v="1"/>
    <x v="498"/>
    <s v="Mick Crebagga"/>
    <x v="0"/>
    <s v="United States"/>
    <s v="Bloomington"/>
    <x v="10"/>
    <n v="61701"/>
    <s v="Central"/>
    <s v="OFF-AR-10003829"/>
    <x v="1"/>
    <x v="6"/>
    <x v="934"/>
    <n v="13.120000000000001"/>
    <n v="5"/>
    <x v="2"/>
    <n v="1.4759999999999982"/>
  </r>
  <r>
    <n v="6688"/>
    <x v="3319"/>
    <x v="1"/>
    <x v="263"/>
    <d v="2012-05-21T00:00:00"/>
    <x v="1"/>
    <x v="643"/>
    <s v="Hunter Glantz"/>
    <x v="0"/>
    <s v="United States"/>
    <s v="Los Angeles"/>
    <x v="1"/>
    <n v="90032"/>
    <s v="West"/>
    <s v="OFF-ST-10003470"/>
    <x v="1"/>
    <x v="4"/>
    <x v="1339"/>
    <n v="1117.92"/>
    <n v="4"/>
    <x v="0"/>
    <n v="55.895999999999958"/>
  </r>
  <r>
    <n v="6689"/>
    <x v="3320"/>
    <x v="3"/>
    <x v="434"/>
    <d v="2014-03-16T00:00:00"/>
    <x v="0"/>
    <x v="698"/>
    <s v="Candace McMahon"/>
    <x v="1"/>
    <s v="United States"/>
    <s v="San Francisco"/>
    <x v="1"/>
    <n v="94109"/>
    <s v="West"/>
    <s v="TEC-AC-10004568"/>
    <x v="2"/>
    <x v="11"/>
    <x v="1109"/>
    <n v="111.96"/>
    <n v="4"/>
    <x v="0"/>
    <n v="21.27239999999999"/>
  </r>
  <r>
    <n v="6690"/>
    <x v="3321"/>
    <x v="3"/>
    <x v="574"/>
    <d v="2014-12-10T00:00:00"/>
    <x v="1"/>
    <x v="532"/>
    <s v="Roy Phan"/>
    <x v="1"/>
    <s v="United States"/>
    <s v="Houston"/>
    <x v="5"/>
    <n v="77095"/>
    <s v="Central"/>
    <s v="OFF-AR-10000817"/>
    <x v="1"/>
    <x v="6"/>
    <x v="1255"/>
    <n v="12.160000000000002"/>
    <n v="5"/>
    <x v="2"/>
    <n v="2.1279999999999988"/>
  </r>
  <r>
    <n v="6691"/>
    <x v="3322"/>
    <x v="3"/>
    <x v="689"/>
    <d v="2014-08-06T00:00:00"/>
    <x v="1"/>
    <x v="624"/>
    <s v="Luke Schmidt"/>
    <x v="1"/>
    <s v="United States"/>
    <s v="Milwaukee"/>
    <x v="6"/>
    <n v="53209"/>
    <s v="Central"/>
    <s v="OFF-BI-10003460"/>
    <x v="1"/>
    <x v="8"/>
    <x v="234"/>
    <n v="17.52"/>
    <n v="4"/>
    <x v="0"/>
    <n v="8.4095999999999993"/>
  </r>
  <r>
    <n v="6692"/>
    <x v="3322"/>
    <x v="3"/>
    <x v="689"/>
    <d v="2014-08-06T00:00:00"/>
    <x v="1"/>
    <x v="624"/>
    <s v="Luke Schmidt"/>
    <x v="1"/>
    <s v="United States"/>
    <s v="Milwaukee"/>
    <x v="6"/>
    <n v="53209"/>
    <s v="Central"/>
    <s v="OFF-AP-10002472"/>
    <x v="1"/>
    <x v="9"/>
    <x v="403"/>
    <n v="155.88"/>
    <n v="6"/>
    <x v="0"/>
    <n v="54.558"/>
  </r>
  <r>
    <n v="6693"/>
    <x v="3323"/>
    <x v="3"/>
    <x v="938"/>
    <d v="2014-08-14T00:00:00"/>
    <x v="0"/>
    <x v="660"/>
    <s v="Daniel Raglin"/>
    <x v="2"/>
    <s v="United States"/>
    <s v="Lake Charles"/>
    <x v="28"/>
    <n v="70601"/>
    <s v="South"/>
    <s v="OFF-BI-10000632"/>
    <x v="1"/>
    <x v="8"/>
    <x v="1288"/>
    <n v="477.51"/>
    <n v="11"/>
    <x v="0"/>
    <n v="219.65459999999999"/>
  </r>
  <r>
    <n v="6694"/>
    <x v="3324"/>
    <x v="3"/>
    <x v="1033"/>
    <d v="2014-10-03T00:00:00"/>
    <x v="0"/>
    <x v="693"/>
    <s v="Cindy Chapman"/>
    <x v="0"/>
    <s v="United States"/>
    <s v="Baltimore"/>
    <x v="39"/>
    <n v="21215"/>
    <s v="East"/>
    <s v="OFF-PA-10000062"/>
    <x v="1"/>
    <x v="10"/>
    <x v="1375"/>
    <n v="164.88"/>
    <n v="3"/>
    <x v="0"/>
    <n v="80.791200000000003"/>
  </r>
  <r>
    <n v="6695"/>
    <x v="3325"/>
    <x v="0"/>
    <x v="370"/>
    <d v="2013-08-31T00:00:00"/>
    <x v="1"/>
    <x v="776"/>
    <s v="Shirley Schmidt"/>
    <x v="2"/>
    <s v="United States"/>
    <s v="Franklin"/>
    <x v="6"/>
    <n v="53132"/>
    <s v="Central"/>
    <s v="TEC-AC-10002006"/>
    <x v="2"/>
    <x v="11"/>
    <x v="1078"/>
    <n v="47.97"/>
    <n v="3"/>
    <x v="0"/>
    <n v="14.870699999999998"/>
  </r>
  <r>
    <n v="6696"/>
    <x v="3326"/>
    <x v="0"/>
    <x v="499"/>
    <d v="2013-12-08T00:00:00"/>
    <x v="1"/>
    <x v="440"/>
    <s v="Jamie Frazer"/>
    <x v="0"/>
    <s v="United States"/>
    <s v="New York City"/>
    <x v="15"/>
    <n v="10024"/>
    <s v="East"/>
    <s v="OFF-BI-10004318"/>
    <x v="1"/>
    <x v="8"/>
    <x v="1574"/>
    <n v="415.17600000000004"/>
    <n v="3"/>
    <x v="2"/>
    <n v="134.93219999999999"/>
  </r>
  <r>
    <n v="6697"/>
    <x v="3326"/>
    <x v="0"/>
    <x v="499"/>
    <d v="2013-12-08T00:00:00"/>
    <x v="1"/>
    <x v="440"/>
    <s v="Jamie Frazer"/>
    <x v="0"/>
    <s v="United States"/>
    <s v="New York City"/>
    <x v="15"/>
    <n v="10024"/>
    <s v="East"/>
    <s v="OFF-BI-10004236"/>
    <x v="1"/>
    <x v="8"/>
    <x v="891"/>
    <n v="35.231999999999999"/>
    <n v="3"/>
    <x v="2"/>
    <n v="11.450399999999998"/>
  </r>
  <r>
    <n v="6698"/>
    <x v="3326"/>
    <x v="0"/>
    <x v="499"/>
    <d v="2013-12-08T00:00:00"/>
    <x v="1"/>
    <x v="440"/>
    <s v="Jamie Frazer"/>
    <x v="0"/>
    <s v="United States"/>
    <s v="New York City"/>
    <x v="15"/>
    <n v="10024"/>
    <s v="East"/>
    <s v="OFF-PA-10000062"/>
    <x v="1"/>
    <x v="10"/>
    <x v="1375"/>
    <n v="54.96"/>
    <n v="1"/>
    <x v="0"/>
    <n v="26.930399999999999"/>
  </r>
  <r>
    <n v="6699"/>
    <x v="3327"/>
    <x v="3"/>
    <x v="246"/>
    <d v="2014-07-26T00:00:00"/>
    <x v="1"/>
    <x v="517"/>
    <s v="Shaun Weien"/>
    <x v="0"/>
    <s v="United States"/>
    <s v="San Diego"/>
    <x v="1"/>
    <n v="92024"/>
    <s v="West"/>
    <s v="OFF-PA-10003205"/>
    <x v="1"/>
    <x v="10"/>
    <x v="1776"/>
    <n v="16.34"/>
    <n v="2"/>
    <x v="0"/>
    <n v="7.6798000000000002"/>
  </r>
  <r>
    <n v="6700"/>
    <x v="3327"/>
    <x v="3"/>
    <x v="246"/>
    <d v="2014-07-26T00:00:00"/>
    <x v="1"/>
    <x v="517"/>
    <s v="Shaun Weien"/>
    <x v="0"/>
    <s v="United States"/>
    <s v="San Diego"/>
    <x v="1"/>
    <n v="92024"/>
    <s v="West"/>
    <s v="FUR-CH-10000988"/>
    <x v="0"/>
    <x v="1"/>
    <x v="1132"/>
    <n v="225.29600000000002"/>
    <n v="2"/>
    <x v="2"/>
    <n v="22.529599999999995"/>
  </r>
  <r>
    <n v="6701"/>
    <x v="3327"/>
    <x v="3"/>
    <x v="246"/>
    <d v="2014-07-26T00:00:00"/>
    <x v="1"/>
    <x v="517"/>
    <s v="Shaun Weien"/>
    <x v="0"/>
    <s v="United States"/>
    <s v="San Diego"/>
    <x v="1"/>
    <n v="92024"/>
    <s v="West"/>
    <s v="OFF-BI-10001524"/>
    <x v="1"/>
    <x v="8"/>
    <x v="298"/>
    <n v="50.352000000000004"/>
    <n v="3"/>
    <x v="2"/>
    <n v="17.623199999999997"/>
  </r>
  <r>
    <n v="6702"/>
    <x v="3328"/>
    <x v="1"/>
    <x v="1128"/>
    <d v="2012-05-24T00:00:00"/>
    <x v="1"/>
    <x v="495"/>
    <s v="Sheri Gordon"/>
    <x v="0"/>
    <s v="United States"/>
    <s v="Wilson"/>
    <x v="3"/>
    <n v="27893"/>
    <s v="South"/>
    <s v="FUR-FU-10001986"/>
    <x v="0"/>
    <x v="5"/>
    <x v="1133"/>
    <n v="163.136"/>
    <n v="4"/>
    <x v="2"/>
    <n v="20.391999999999989"/>
  </r>
  <r>
    <n v="6703"/>
    <x v="3328"/>
    <x v="1"/>
    <x v="1128"/>
    <d v="2012-05-24T00:00:00"/>
    <x v="1"/>
    <x v="495"/>
    <s v="Sheri Gordon"/>
    <x v="0"/>
    <s v="United States"/>
    <s v="Wilson"/>
    <x v="3"/>
    <n v="27893"/>
    <s v="South"/>
    <s v="OFF-BI-10001031"/>
    <x v="1"/>
    <x v="8"/>
    <x v="865"/>
    <n v="6.4080000000000004"/>
    <n v="4"/>
    <x v="6"/>
    <n v="-4.9127999999999989"/>
  </r>
  <r>
    <n v="6704"/>
    <x v="3329"/>
    <x v="1"/>
    <x v="537"/>
    <d v="2012-06-28T00:00:00"/>
    <x v="1"/>
    <x v="394"/>
    <s v="Christine Sundaresam"/>
    <x v="0"/>
    <s v="United States"/>
    <s v="Long Beach"/>
    <x v="1"/>
    <n v="90805"/>
    <s v="West"/>
    <s v="TEC-PH-10002468"/>
    <x v="2"/>
    <x v="7"/>
    <x v="1210"/>
    <n v="217.58400000000003"/>
    <n v="2"/>
    <x v="2"/>
    <n v="19.03860000000001"/>
  </r>
  <r>
    <n v="6705"/>
    <x v="3329"/>
    <x v="1"/>
    <x v="537"/>
    <d v="2012-06-28T00:00:00"/>
    <x v="1"/>
    <x v="394"/>
    <s v="Christine Sundaresam"/>
    <x v="0"/>
    <s v="United States"/>
    <s v="Long Beach"/>
    <x v="1"/>
    <n v="90805"/>
    <s v="West"/>
    <s v="OFF-FA-10003059"/>
    <x v="1"/>
    <x v="13"/>
    <x v="794"/>
    <n v="5.43"/>
    <n v="3"/>
    <x v="0"/>
    <n v="1.7918999999999998"/>
  </r>
  <r>
    <n v="6706"/>
    <x v="3329"/>
    <x v="1"/>
    <x v="537"/>
    <d v="2012-06-28T00:00:00"/>
    <x v="1"/>
    <x v="394"/>
    <s v="Christine Sundaresam"/>
    <x v="0"/>
    <s v="United States"/>
    <s v="Long Beach"/>
    <x v="1"/>
    <n v="90805"/>
    <s v="West"/>
    <s v="TEC-PH-10003931"/>
    <x v="2"/>
    <x v="7"/>
    <x v="159"/>
    <n v="143.976"/>
    <n v="3"/>
    <x v="2"/>
    <n v="8.998500000000007"/>
  </r>
  <r>
    <n v="6707"/>
    <x v="3330"/>
    <x v="0"/>
    <x v="545"/>
    <d v="2013-09-16T00:00:00"/>
    <x v="1"/>
    <x v="281"/>
    <s v="Steve Chapman"/>
    <x v="1"/>
    <s v="United States"/>
    <s v="Fort Lauderdale"/>
    <x v="2"/>
    <n v="33311"/>
    <s v="South"/>
    <s v="TEC-PH-10003505"/>
    <x v="2"/>
    <x v="7"/>
    <x v="901"/>
    <n v="519.67999999999995"/>
    <n v="7"/>
    <x v="2"/>
    <n v="58.46399999999997"/>
  </r>
  <r>
    <n v="6708"/>
    <x v="3331"/>
    <x v="2"/>
    <x v="138"/>
    <d v="2011-04-18T00:00:00"/>
    <x v="1"/>
    <x v="408"/>
    <s v="Ben Ferrer"/>
    <x v="2"/>
    <s v="United States"/>
    <s v="Baltimore"/>
    <x v="39"/>
    <n v="21215"/>
    <s v="East"/>
    <s v="OFF-LA-10002368"/>
    <x v="1"/>
    <x v="2"/>
    <x v="1777"/>
    <n v="7.83"/>
    <n v="3"/>
    <x v="0"/>
    <n v="3.6017999999999999"/>
  </r>
  <r>
    <n v="6709"/>
    <x v="3332"/>
    <x v="1"/>
    <x v="717"/>
    <d v="2012-11-19T00:00:00"/>
    <x v="1"/>
    <x v="47"/>
    <s v="Gary Zandusky"/>
    <x v="0"/>
    <s v="United States"/>
    <s v="Rio Rancho"/>
    <x v="27"/>
    <n v="87124"/>
    <s v="West"/>
    <s v="FUR-CH-10004287"/>
    <x v="0"/>
    <x v="1"/>
    <x v="156"/>
    <n v="883.84"/>
    <n v="4"/>
    <x v="2"/>
    <n v="99.431999999999931"/>
  </r>
  <r>
    <n v="6710"/>
    <x v="3332"/>
    <x v="1"/>
    <x v="717"/>
    <d v="2012-11-19T00:00:00"/>
    <x v="1"/>
    <x v="47"/>
    <s v="Gary Zandusky"/>
    <x v="0"/>
    <s v="United States"/>
    <s v="Rio Rancho"/>
    <x v="27"/>
    <n v="87124"/>
    <s v="West"/>
    <s v="FUR-CH-10001891"/>
    <x v="0"/>
    <x v="1"/>
    <x v="265"/>
    <n v="230.35200000000003"/>
    <n v="3"/>
    <x v="2"/>
    <n v="20.155800000000013"/>
  </r>
  <r>
    <n v="6711"/>
    <x v="3333"/>
    <x v="0"/>
    <x v="10"/>
    <d v="2013-12-13T00:00:00"/>
    <x v="2"/>
    <x v="70"/>
    <s v="Stephanie Phelps"/>
    <x v="1"/>
    <s v="United States"/>
    <s v="Stockton"/>
    <x v="1"/>
    <n v="95207"/>
    <s v="West"/>
    <s v="OFF-BI-10002133"/>
    <x v="1"/>
    <x v="8"/>
    <x v="1138"/>
    <n v="273.92"/>
    <n v="8"/>
    <x v="2"/>
    <n v="99.295999999999978"/>
  </r>
  <r>
    <n v="6712"/>
    <x v="3334"/>
    <x v="3"/>
    <x v="238"/>
    <d v="2014-08-22T00:00:00"/>
    <x v="0"/>
    <x v="307"/>
    <s v="Pauline Johnson"/>
    <x v="0"/>
    <s v="United States"/>
    <s v="Columbus"/>
    <x v="24"/>
    <n v="43229"/>
    <s v="East"/>
    <s v="OFF-AR-10001419"/>
    <x v="1"/>
    <x v="6"/>
    <x v="1006"/>
    <n v="9.9120000000000008"/>
    <n v="3"/>
    <x v="2"/>
    <n v="1.2389999999999994"/>
  </r>
  <r>
    <n v="6713"/>
    <x v="3335"/>
    <x v="3"/>
    <x v="817"/>
    <d v="2014-12-15T00:00:00"/>
    <x v="3"/>
    <x v="72"/>
    <s v="Dave Brooks"/>
    <x v="0"/>
    <s v="United States"/>
    <s v="Skokie"/>
    <x v="10"/>
    <n v="60076"/>
    <s v="Central"/>
    <s v="FUR-FU-10002298"/>
    <x v="0"/>
    <x v="5"/>
    <x v="1296"/>
    <n v="266.35200000000003"/>
    <n v="6"/>
    <x v="7"/>
    <n v="-292.98719999999997"/>
  </r>
  <r>
    <n v="6714"/>
    <x v="3335"/>
    <x v="3"/>
    <x v="817"/>
    <d v="2014-12-15T00:00:00"/>
    <x v="3"/>
    <x v="72"/>
    <s v="Dave Brooks"/>
    <x v="0"/>
    <s v="United States"/>
    <s v="Skokie"/>
    <x v="10"/>
    <n v="60076"/>
    <s v="Central"/>
    <s v="FUR-FU-10004091"/>
    <x v="0"/>
    <x v="5"/>
    <x v="264"/>
    <n v="56.328000000000003"/>
    <n v="3"/>
    <x v="7"/>
    <n v="-26.755799999999994"/>
  </r>
  <r>
    <n v="6715"/>
    <x v="3335"/>
    <x v="3"/>
    <x v="817"/>
    <d v="2014-12-15T00:00:00"/>
    <x v="3"/>
    <x v="72"/>
    <s v="Dave Brooks"/>
    <x v="0"/>
    <s v="United States"/>
    <s v="Skokie"/>
    <x v="10"/>
    <n v="60076"/>
    <s v="Central"/>
    <s v="TEC-AC-10004510"/>
    <x v="2"/>
    <x v="11"/>
    <x v="944"/>
    <n v="39.264000000000003"/>
    <n v="3"/>
    <x v="2"/>
    <n v="-4.908000000000003"/>
  </r>
  <r>
    <n v="6716"/>
    <x v="3335"/>
    <x v="3"/>
    <x v="817"/>
    <d v="2014-12-15T00:00:00"/>
    <x v="3"/>
    <x v="72"/>
    <s v="Dave Brooks"/>
    <x v="0"/>
    <s v="United States"/>
    <s v="Skokie"/>
    <x v="10"/>
    <n v="60076"/>
    <s v="Central"/>
    <s v="OFF-AR-10002987"/>
    <x v="1"/>
    <x v="6"/>
    <x v="1553"/>
    <n v="95.231999999999999"/>
    <n v="6"/>
    <x v="2"/>
    <n v="24.998400000000011"/>
  </r>
  <r>
    <n v="6717"/>
    <x v="3336"/>
    <x v="0"/>
    <x v="143"/>
    <d v="2013-04-16T00:00:00"/>
    <x v="1"/>
    <x v="278"/>
    <s v="Christine Kargatis"/>
    <x v="2"/>
    <s v="United States"/>
    <s v="Hot Springs"/>
    <x v="36"/>
    <n v="71901"/>
    <s v="South"/>
    <s v="OFF-FA-10002280"/>
    <x v="1"/>
    <x v="13"/>
    <x v="653"/>
    <n v="30"/>
    <n v="6"/>
    <x v="0"/>
    <n v="14.399999999999999"/>
  </r>
  <r>
    <n v="6718"/>
    <x v="3336"/>
    <x v="0"/>
    <x v="143"/>
    <d v="2013-04-16T00:00:00"/>
    <x v="1"/>
    <x v="278"/>
    <s v="Christine Kargatis"/>
    <x v="2"/>
    <s v="United States"/>
    <s v="Hot Springs"/>
    <x v="36"/>
    <n v="71901"/>
    <s v="South"/>
    <s v="OFF-PA-10001934"/>
    <x v="1"/>
    <x v="10"/>
    <x v="543"/>
    <n v="25.92"/>
    <n v="4"/>
    <x v="0"/>
    <n v="12.700800000000001"/>
  </r>
  <r>
    <n v="6719"/>
    <x v="3336"/>
    <x v="0"/>
    <x v="143"/>
    <d v="2013-04-16T00:00:00"/>
    <x v="1"/>
    <x v="278"/>
    <s v="Christine Kargatis"/>
    <x v="2"/>
    <s v="United States"/>
    <s v="Hot Springs"/>
    <x v="36"/>
    <n v="71901"/>
    <s v="South"/>
    <s v="FUR-FU-10003268"/>
    <x v="0"/>
    <x v="5"/>
    <x v="876"/>
    <n v="159.91999999999999"/>
    <n v="4"/>
    <x v="0"/>
    <n v="31.983999999999995"/>
  </r>
  <r>
    <n v="6720"/>
    <x v="3337"/>
    <x v="0"/>
    <x v="186"/>
    <d v="2013-12-20T00:00:00"/>
    <x v="2"/>
    <x v="11"/>
    <s v="Sandra Flanagan"/>
    <x v="0"/>
    <s v="United States"/>
    <s v="Goldsboro"/>
    <x v="3"/>
    <n v="27534"/>
    <s v="South"/>
    <s v="OFF-AP-10004859"/>
    <x v="1"/>
    <x v="9"/>
    <x v="921"/>
    <n v="34.944000000000003"/>
    <n v="3"/>
    <x v="2"/>
    <n v="3.0576000000000008"/>
  </r>
  <r>
    <n v="6721"/>
    <x v="3338"/>
    <x v="3"/>
    <x v="20"/>
    <d v="2014-09-25T00:00:00"/>
    <x v="1"/>
    <x v="317"/>
    <s v="Dave Poirier"/>
    <x v="1"/>
    <s v="United States"/>
    <s v="Los Angeles"/>
    <x v="1"/>
    <n v="90032"/>
    <s v="West"/>
    <s v="TEC-AC-10000057"/>
    <x v="2"/>
    <x v="11"/>
    <x v="626"/>
    <n v="149.94999999999999"/>
    <n v="5"/>
    <x v="0"/>
    <n v="31.489499999999992"/>
  </r>
  <r>
    <n v="6722"/>
    <x v="3338"/>
    <x v="3"/>
    <x v="20"/>
    <d v="2014-09-25T00:00:00"/>
    <x v="1"/>
    <x v="317"/>
    <s v="Dave Poirier"/>
    <x v="1"/>
    <s v="United States"/>
    <s v="Los Angeles"/>
    <x v="1"/>
    <n v="90032"/>
    <s v="West"/>
    <s v="OFF-AR-10000914"/>
    <x v="1"/>
    <x v="6"/>
    <x v="1739"/>
    <n v="23.32"/>
    <n v="2"/>
    <x v="0"/>
    <n v="6.0632000000000019"/>
  </r>
  <r>
    <n v="6723"/>
    <x v="3338"/>
    <x v="3"/>
    <x v="20"/>
    <d v="2014-09-25T00:00:00"/>
    <x v="1"/>
    <x v="317"/>
    <s v="Dave Poirier"/>
    <x v="1"/>
    <s v="United States"/>
    <s v="Los Angeles"/>
    <x v="1"/>
    <n v="90032"/>
    <s v="West"/>
    <s v="OFF-AR-10004956"/>
    <x v="1"/>
    <x v="6"/>
    <x v="1235"/>
    <n v="16.740000000000002"/>
    <n v="3"/>
    <x v="0"/>
    <n v="4.8545999999999978"/>
  </r>
  <r>
    <n v="6724"/>
    <x v="3339"/>
    <x v="3"/>
    <x v="507"/>
    <d v="2014-09-07T00:00:00"/>
    <x v="0"/>
    <x v="718"/>
    <s v="Vivian Mathis"/>
    <x v="0"/>
    <s v="United States"/>
    <s v="Nashua"/>
    <x v="38"/>
    <n v="3060"/>
    <s v="East"/>
    <s v="OFF-FA-10001843"/>
    <x v="1"/>
    <x v="13"/>
    <x v="33"/>
    <n v="14.82"/>
    <n v="6"/>
    <x v="0"/>
    <n v="6.9654000000000007"/>
  </r>
  <r>
    <n v="6725"/>
    <x v="3340"/>
    <x v="0"/>
    <x v="126"/>
    <d v="2013-09-17T00:00:00"/>
    <x v="1"/>
    <x v="227"/>
    <s v="Sarah Foster"/>
    <x v="0"/>
    <s v="United States"/>
    <s v="Seattle"/>
    <x v="4"/>
    <n v="98103"/>
    <s v="West"/>
    <s v="OFF-FA-10000585"/>
    <x v="1"/>
    <x v="13"/>
    <x v="202"/>
    <n v="10.47"/>
    <n v="3"/>
    <x v="0"/>
    <n v="4.8162000000000003"/>
  </r>
  <r>
    <n v="6726"/>
    <x v="3340"/>
    <x v="0"/>
    <x v="126"/>
    <d v="2013-09-17T00:00:00"/>
    <x v="1"/>
    <x v="227"/>
    <s v="Sarah Foster"/>
    <x v="0"/>
    <s v="United States"/>
    <s v="Seattle"/>
    <x v="4"/>
    <n v="98103"/>
    <s v="West"/>
    <s v="OFF-LA-10003720"/>
    <x v="1"/>
    <x v="2"/>
    <x v="1627"/>
    <n v="11.07"/>
    <n v="3"/>
    <x v="0"/>
    <n v="5.2028999999999996"/>
  </r>
  <r>
    <n v="6727"/>
    <x v="3340"/>
    <x v="0"/>
    <x v="126"/>
    <d v="2013-09-17T00:00:00"/>
    <x v="1"/>
    <x v="227"/>
    <s v="Sarah Foster"/>
    <x v="0"/>
    <s v="United States"/>
    <s v="Seattle"/>
    <x v="4"/>
    <n v="98103"/>
    <s v="West"/>
    <s v="OFF-BI-10000301"/>
    <x v="1"/>
    <x v="8"/>
    <x v="619"/>
    <n v="20.704000000000001"/>
    <n v="4"/>
    <x v="2"/>
    <n v="7.7639999999999993"/>
  </r>
  <r>
    <n v="6728"/>
    <x v="3341"/>
    <x v="3"/>
    <x v="682"/>
    <d v="2014-08-16T00:00:00"/>
    <x v="0"/>
    <x v="281"/>
    <s v="Steve Chapman"/>
    <x v="1"/>
    <s v="United States"/>
    <s v="Richmond"/>
    <x v="14"/>
    <n v="47374"/>
    <s v="Central"/>
    <s v="OFF-PA-10003302"/>
    <x v="1"/>
    <x v="10"/>
    <x v="1712"/>
    <n v="177.2"/>
    <n v="5"/>
    <x v="0"/>
    <n v="83.283999999999992"/>
  </r>
  <r>
    <n v="6729"/>
    <x v="3342"/>
    <x v="0"/>
    <x v="254"/>
    <d v="2013-11-10T00:00:00"/>
    <x v="1"/>
    <x v="716"/>
    <s v="Maureen Fritzler"/>
    <x v="1"/>
    <s v="United States"/>
    <s v="Miami"/>
    <x v="2"/>
    <n v="33180"/>
    <s v="South"/>
    <s v="FUR-FU-10001889"/>
    <x v="0"/>
    <x v="5"/>
    <x v="1149"/>
    <n v="50.496000000000002"/>
    <n v="6"/>
    <x v="2"/>
    <n v="8.2055999999999987"/>
  </r>
  <r>
    <n v="6730"/>
    <x v="3343"/>
    <x v="1"/>
    <x v="652"/>
    <d v="2012-06-20T00:00:00"/>
    <x v="2"/>
    <x v="296"/>
    <s v="Benjamin Venier"/>
    <x v="1"/>
    <s v="United States"/>
    <s v="Smyrna"/>
    <x v="18"/>
    <n v="37167"/>
    <s v="South"/>
    <s v="OFF-BI-10002982"/>
    <x v="1"/>
    <x v="8"/>
    <x v="1258"/>
    <n v="6.1290000000000004"/>
    <n v="3"/>
    <x v="6"/>
    <n v="-4.4945999999999984"/>
  </r>
  <r>
    <n v="6731"/>
    <x v="3343"/>
    <x v="1"/>
    <x v="652"/>
    <d v="2012-06-20T00:00:00"/>
    <x v="2"/>
    <x v="296"/>
    <s v="Benjamin Venier"/>
    <x v="1"/>
    <s v="United States"/>
    <s v="Smyrna"/>
    <x v="18"/>
    <n v="37167"/>
    <s v="South"/>
    <s v="FUR-CH-10002965"/>
    <x v="0"/>
    <x v="1"/>
    <x v="226"/>
    <n v="643.13599999999997"/>
    <n v="4"/>
    <x v="2"/>
    <n v="56.274400000000014"/>
  </r>
  <r>
    <n v="6732"/>
    <x v="3343"/>
    <x v="1"/>
    <x v="652"/>
    <d v="2012-06-20T00:00:00"/>
    <x v="2"/>
    <x v="296"/>
    <s v="Benjamin Venier"/>
    <x v="1"/>
    <s v="United States"/>
    <s v="Smyrna"/>
    <x v="18"/>
    <n v="37167"/>
    <s v="South"/>
    <s v="OFF-PA-10001937"/>
    <x v="1"/>
    <x v="10"/>
    <x v="286"/>
    <n v="20.736000000000004"/>
    <n v="4"/>
    <x v="2"/>
    <n v="7.2576000000000001"/>
  </r>
  <r>
    <n v="6733"/>
    <x v="3344"/>
    <x v="2"/>
    <x v="1129"/>
    <d v="2011-07-07T00:00:00"/>
    <x v="2"/>
    <x v="722"/>
    <s v="Katrina Edelman"/>
    <x v="1"/>
    <s v="United States"/>
    <s v="Aurora"/>
    <x v="22"/>
    <n v="80013"/>
    <s v="West"/>
    <s v="OFF-PA-10001977"/>
    <x v="1"/>
    <x v="10"/>
    <x v="1464"/>
    <n v="177.536"/>
    <n v="4"/>
    <x v="2"/>
    <n v="62.137599999999992"/>
  </r>
  <r>
    <n v="6734"/>
    <x v="3344"/>
    <x v="2"/>
    <x v="1129"/>
    <d v="2011-07-07T00:00:00"/>
    <x v="2"/>
    <x v="722"/>
    <s v="Katrina Edelman"/>
    <x v="1"/>
    <s v="United States"/>
    <s v="Aurora"/>
    <x v="22"/>
    <n v="80013"/>
    <s v="West"/>
    <s v="OFF-AP-10000692"/>
    <x v="1"/>
    <x v="9"/>
    <x v="1241"/>
    <n v="32.432000000000002"/>
    <n v="2"/>
    <x v="2"/>
    <n v="3.2432000000000016"/>
  </r>
  <r>
    <n v="6735"/>
    <x v="3345"/>
    <x v="1"/>
    <x v="139"/>
    <d v="2012-12-25T00:00:00"/>
    <x v="1"/>
    <x v="773"/>
    <s v="Evan Minnotte"/>
    <x v="2"/>
    <s v="United States"/>
    <s v="Miami"/>
    <x v="2"/>
    <n v="33142"/>
    <s v="South"/>
    <s v="OFF-LA-10004093"/>
    <x v="1"/>
    <x v="2"/>
    <x v="670"/>
    <n v="11.696"/>
    <n v="2"/>
    <x v="2"/>
    <n v="3.9473999999999996"/>
  </r>
  <r>
    <n v="6736"/>
    <x v="3346"/>
    <x v="0"/>
    <x v="342"/>
    <d v="2013-04-18T00:00:00"/>
    <x v="1"/>
    <x v="537"/>
    <s v="Brian Thompson"/>
    <x v="0"/>
    <s v="United States"/>
    <s v="San Francisco"/>
    <x v="1"/>
    <n v="94122"/>
    <s v="West"/>
    <s v="OFF-AP-10004980"/>
    <x v="1"/>
    <x v="9"/>
    <x v="967"/>
    <n v="113.76"/>
    <n v="3"/>
    <x v="0"/>
    <n v="44.366400000000006"/>
  </r>
  <r>
    <n v="6737"/>
    <x v="3346"/>
    <x v="0"/>
    <x v="342"/>
    <d v="2013-04-18T00:00:00"/>
    <x v="1"/>
    <x v="537"/>
    <s v="Brian Thompson"/>
    <x v="0"/>
    <s v="United States"/>
    <s v="San Francisco"/>
    <x v="1"/>
    <n v="94122"/>
    <s v="West"/>
    <s v="OFF-ST-10001932"/>
    <x v="1"/>
    <x v="4"/>
    <x v="1641"/>
    <n v="579.51"/>
    <n v="3"/>
    <x v="0"/>
    <n v="81.131400000000014"/>
  </r>
  <r>
    <n v="6738"/>
    <x v="3346"/>
    <x v="0"/>
    <x v="342"/>
    <d v="2013-04-18T00:00:00"/>
    <x v="1"/>
    <x v="537"/>
    <s v="Brian Thompson"/>
    <x v="0"/>
    <s v="United States"/>
    <s v="San Francisco"/>
    <x v="1"/>
    <n v="94122"/>
    <s v="West"/>
    <s v="OFF-ST-10000636"/>
    <x v="1"/>
    <x v="4"/>
    <x v="1744"/>
    <n v="150.66"/>
    <n v="9"/>
    <x v="0"/>
    <n v="6.0263999999999918"/>
  </r>
  <r>
    <n v="6739"/>
    <x v="3346"/>
    <x v="0"/>
    <x v="342"/>
    <d v="2013-04-18T00:00:00"/>
    <x v="1"/>
    <x v="537"/>
    <s v="Brian Thompson"/>
    <x v="0"/>
    <s v="United States"/>
    <s v="San Francisco"/>
    <x v="1"/>
    <n v="94122"/>
    <s v="West"/>
    <s v="OFF-BI-10000069"/>
    <x v="1"/>
    <x v="8"/>
    <x v="486"/>
    <n v="48.032000000000004"/>
    <n v="4"/>
    <x v="2"/>
    <n v="15.610399999999993"/>
  </r>
  <r>
    <n v="6740"/>
    <x v="3347"/>
    <x v="2"/>
    <x v="542"/>
    <d v="2011-05-31T00:00:00"/>
    <x v="1"/>
    <x v="514"/>
    <s v="Michelle Moray"/>
    <x v="0"/>
    <s v="United States"/>
    <s v="Chicago"/>
    <x v="10"/>
    <n v="60623"/>
    <s v="Central"/>
    <s v="OFF-ST-10001837"/>
    <x v="1"/>
    <x v="4"/>
    <x v="1331"/>
    <n v="102.624"/>
    <n v="3"/>
    <x v="2"/>
    <n v="7.6968000000000032"/>
  </r>
  <r>
    <n v="6741"/>
    <x v="3347"/>
    <x v="2"/>
    <x v="542"/>
    <d v="2011-05-31T00:00:00"/>
    <x v="1"/>
    <x v="514"/>
    <s v="Michelle Moray"/>
    <x v="0"/>
    <s v="United States"/>
    <s v="Chicago"/>
    <x v="10"/>
    <n v="60623"/>
    <s v="Central"/>
    <s v="FUR-CH-10003981"/>
    <x v="0"/>
    <x v="1"/>
    <x v="1166"/>
    <n v="359.77199999999999"/>
    <n v="2"/>
    <x v="4"/>
    <n v="-5.1396000000000583"/>
  </r>
  <r>
    <n v="6742"/>
    <x v="3347"/>
    <x v="2"/>
    <x v="542"/>
    <d v="2011-05-31T00:00:00"/>
    <x v="1"/>
    <x v="514"/>
    <s v="Michelle Moray"/>
    <x v="0"/>
    <s v="United States"/>
    <s v="Chicago"/>
    <x v="10"/>
    <n v="60623"/>
    <s v="Central"/>
    <s v="OFF-AR-10000716"/>
    <x v="1"/>
    <x v="6"/>
    <x v="786"/>
    <n v="13.392000000000001"/>
    <n v="3"/>
    <x v="2"/>
    <n v="3.1806000000000005"/>
  </r>
  <r>
    <n v="6743"/>
    <x v="3348"/>
    <x v="3"/>
    <x v="91"/>
    <d v="2014-07-12T00:00:00"/>
    <x v="1"/>
    <x v="138"/>
    <s v="Patrick O'Brill"/>
    <x v="0"/>
    <s v="United States"/>
    <s v="Los Angeles"/>
    <x v="1"/>
    <n v="90008"/>
    <s v="West"/>
    <s v="FUR-CH-10001146"/>
    <x v="0"/>
    <x v="1"/>
    <x v="124"/>
    <n v="122.13600000000001"/>
    <n v="3"/>
    <x v="2"/>
    <n v="-13.740299999999994"/>
  </r>
  <r>
    <n v="6744"/>
    <x v="3349"/>
    <x v="1"/>
    <x v="1130"/>
    <d v="2012-02-20T00:00:00"/>
    <x v="1"/>
    <x v="133"/>
    <s v="Sung Pak"/>
    <x v="1"/>
    <s v="United States"/>
    <s v="Dover"/>
    <x v="38"/>
    <n v="3820"/>
    <s v="East"/>
    <s v="OFF-PA-10002751"/>
    <x v="1"/>
    <x v="10"/>
    <x v="150"/>
    <n v="35.880000000000003"/>
    <n v="6"/>
    <x v="0"/>
    <n v="16.146000000000001"/>
  </r>
  <r>
    <n v="6745"/>
    <x v="3350"/>
    <x v="3"/>
    <x v="114"/>
    <d v="2014-06-19T00:00:00"/>
    <x v="0"/>
    <x v="394"/>
    <s v="Christine Sundaresam"/>
    <x v="0"/>
    <s v="United States"/>
    <s v="Dublin"/>
    <x v="24"/>
    <n v="43017"/>
    <s v="East"/>
    <s v="TEC-AC-10001606"/>
    <x v="2"/>
    <x v="11"/>
    <x v="585"/>
    <n v="479.952"/>
    <n v="6"/>
    <x v="2"/>
    <n v="107.98920000000001"/>
  </r>
  <r>
    <n v="6746"/>
    <x v="3350"/>
    <x v="3"/>
    <x v="114"/>
    <d v="2014-06-19T00:00:00"/>
    <x v="0"/>
    <x v="394"/>
    <s v="Christine Sundaresam"/>
    <x v="0"/>
    <s v="United States"/>
    <s v="Dublin"/>
    <x v="24"/>
    <n v="43017"/>
    <s v="East"/>
    <s v="OFF-AR-10001427"/>
    <x v="1"/>
    <x v="6"/>
    <x v="248"/>
    <n v="23.92"/>
    <n v="5"/>
    <x v="2"/>
    <n v="1.7940000000000005"/>
  </r>
  <r>
    <n v="6747"/>
    <x v="3351"/>
    <x v="3"/>
    <x v="38"/>
    <d v="2014-11-17T00:00:00"/>
    <x v="2"/>
    <x v="33"/>
    <s v="Ken Brennan"/>
    <x v="1"/>
    <s v="United States"/>
    <s v="New York City"/>
    <x v="15"/>
    <n v="10009"/>
    <s v="East"/>
    <s v="TEC-PH-10004389"/>
    <x v="2"/>
    <x v="7"/>
    <x v="1422"/>
    <n v="629.94999999999993"/>
    <n v="5"/>
    <x v="0"/>
    <n v="163.78700000000003"/>
  </r>
  <r>
    <n v="6748"/>
    <x v="3352"/>
    <x v="3"/>
    <x v="157"/>
    <d v="2014-12-16T00:00:00"/>
    <x v="1"/>
    <x v="211"/>
    <s v="Allen Armold"/>
    <x v="0"/>
    <s v="United States"/>
    <s v="New York City"/>
    <x v="15"/>
    <n v="10035"/>
    <s v="East"/>
    <s v="OFF-BI-10002498"/>
    <x v="1"/>
    <x v="8"/>
    <x v="435"/>
    <n v="14.952000000000002"/>
    <n v="1"/>
    <x v="2"/>
    <n v="5.0462999999999996"/>
  </r>
  <r>
    <n v="6749"/>
    <x v="3352"/>
    <x v="3"/>
    <x v="157"/>
    <d v="2014-12-16T00:00:00"/>
    <x v="1"/>
    <x v="211"/>
    <s v="Allen Armold"/>
    <x v="0"/>
    <s v="United States"/>
    <s v="New York City"/>
    <x v="15"/>
    <n v="10035"/>
    <s v="East"/>
    <s v="OFF-PA-10002245"/>
    <x v="1"/>
    <x v="10"/>
    <x v="1334"/>
    <n v="17.940000000000001"/>
    <n v="3"/>
    <x v="0"/>
    <n v="8.0730000000000004"/>
  </r>
  <r>
    <n v="6750"/>
    <x v="3352"/>
    <x v="3"/>
    <x v="157"/>
    <d v="2014-12-16T00:00:00"/>
    <x v="1"/>
    <x v="211"/>
    <s v="Allen Armold"/>
    <x v="0"/>
    <s v="United States"/>
    <s v="New York City"/>
    <x v="15"/>
    <n v="10035"/>
    <s v="East"/>
    <s v="TEC-PH-10004522"/>
    <x v="2"/>
    <x v="7"/>
    <x v="1695"/>
    <n v="116.98"/>
    <n v="2"/>
    <x v="0"/>
    <n v="29.245000000000005"/>
  </r>
  <r>
    <n v="6751"/>
    <x v="3353"/>
    <x v="0"/>
    <x v="931"/>
    <d v="2013-07-01T00:00:00"/>
    <x v="0"/>
    <x v="669"/>
    <s v="Becky Pak"/>
    <x v="0"/>
    <s v="United States"/>
    <s v="Paterson"/>
    <x v="30"/>
    <n v="7501"/>
    <s v="East"/>
    <s v="FUR-CH-10003535"/>
    <x v="0"/>
    <x v="1"/>
    <x v="1513"/>
    <n v="121.96"/>
    <n v="2"/>
    <x v="0"/>
    <n v="20.733199999999997"/>
  </r>
  <r>
    <n v="6752"/>
    <x v="3353"/>
    <x v="0"/>
    <x v="931"/>
    <d v="2013-07-01T00:00:00"/>
    <x v="0"/>
    <x v="669"/>
    <s v="Becky Pak"/>
    <x v="0"/>
    <s v="United States"/>
    <s v="Paterson"/>
    <x v="30"/>
    <n v="7501"/>
    <s v="East"/>
    <s v="OFF-AP-10000595"/>
    <x v="1"/>
    <x v="9"/>
    <x v="1496"/>
    <n v="8.74"/>
    <n v="2"/>
    <x v="0"/>
    <n v="2.2724000000000002"/>
  </r>
  <r>
    <n v="6753"/>
    <x v="3353"/>
    <x v="0"/>
    <x v="931"/>
    <d v="2013-07-01T00:00:00"/>
    <x v="0"/>
    <x v="669"/>
    <s v="Becky Pak"/>
    <x v="0"/>
    <s v="United States"/>
    <s v="Paterson"/>
    <x v="30"/>
    <n v="7501"/>
    <s v="East"/>
    <s v="OFF-PA-10003039"/>
    <x v="1"/>
    <x v="10"/>
    <x v="330"/>
    <n v="61.96"/>
    <n v="2"/>
    <x v="0"/>
    <n v="27.881999999999998"/>
  </r>
  <r>
    <n v="6754"/>
    <x v="3353"/>
    <x v="0"/>
    <x v="931"/>
    <d v="2013-07-01T00:00:00"/>
    <x v="0"/>
    <x v="669"/>
    <s v="Becky Pak"/>
    <x v="0"/>
    <s v="United States"/>
    <s v="Paterson"/>
    <x v="30"/>
    <n v="7501"/>
    <s v="East"/>
    <s v="OFF-BI-10002003"/>
    <x v="1"/>
    <x v="8"/>
    <x v="1384"/>
    <n v="7.96"/>
    <n v="2"/>
    <x v="0"/>
    <n v="3.7412000000000001"/>
  </r>
  <r>
    <n v="6755"/>
    <x v="3353"/>
    <x v="0"/>
    <x v="931"/>
    <d v="2013-07-01T00:00:00"/>
    <x v="0"/>
    <x v="669"/>
    <s v="Becky Pak"/>
    <x v="0"/>
    <s v="United States"/>
    <s v="Paterson"/>
    <x v="30"/>
    <n v="7501"/>
    <s v="East"/>
    <s v="OFF-AP-10002311"/>
    <x v="1"/>
    <x v="9"/>
    <x v="14"/>
    <n v="275.24"/>
    <n v="4"/>
    <x v="0"/>
    <n v="121.10560000000001"/>
  </r>
  <r>
    <n v="6756"/>
    <x v="3354"/>
    <x v="3"/>
    <x v="175"/>
    <d v="2014-09-20T00:00:00"/>
    <x v="1"/>
    <x v="779"/>
    <s v="Theresa Coyne"/>
    <x v="1"/>
    <s v="United States"/>
    <s v="Lakewood"/>
    <x v="30"/>
    <n v="8701"/>
    <s v="East"/>
    <s v="FUR-FU-10002445"/>
    <x v="0"/>
    <x v="5"/>
    <x v="1439"/>
    <n v="47.400000000000006"/>
    <n v="5"/>
    <x v="0"/>
    <n v="18.960000000000004"/>
  </r>
  <r>
    <n v="6757"/>
    <x v="3354"/>
    <x v="3"/>
    <x v="175"/>
    <d v="2014-09-20T00:00:00"/>
    <x v="1"/>
    <x v="779"/>
    <s v="Theresa Coyne"/>
    <x v="1"/>
    <s v="United States"/>
    <s v="Lakewood"/>
    <x v="30"/>
    <n v="8701"/>
    <s v="East"/>
    <s v="FUR-CH-10003606"/>
    <x v="0"/>
    <x v="1"/>
    <x v="1566"/>
    <n v="512.96"/>
    <n v="4"/>
    <x v="0"/>
    <n v="143.62880000000001"/>
  </r>
  <r>
    <n v="6758"/>
    <x v="3354"/>
    <x v="3"/>
    <x v="175"/>
    <d v="2014-09-20T00:00:00"/>
    <x v="1"/>
    <x v="779"/>
    <s v="Theresa Coyne"/>
    <x v="1"/>
    <s v="United States"/>
    <s v="Lakewood"/>
    <x v="30"/>
    <n v="8701"/>
    <s v="East"/>
    <s v="TEC-PH-10002115"/>
    <x v="2"/>
    <x v="7"/>
    <x v="793"/>
    <n v="395.93999999999994"/>
    <n v="6"/>
    <x v="0"/>
    <n v="102.94440000000002"/>
  </r>
  <r>
    <n v="6759"/>
    <x v="3354"/>
    <x v="3"/>
    <x v="175"/>
    <d v="2014-09-20T00:00:00"/>
    <x v="1"/>
    <x v="779"/>
    <s v="Theresa Coyne"/>
    <x v="1"/>
    <s v="United States"/>
    <s v="Lakewood"/>
    <x v="30"/>
    <n v="8701"/>
    <s v="East"/>
    <s v="OFF-ST-10000934"/>
    <x v="1"/>
    <x v="4"/>
    <x v="352"/>
    <n v="81.96"/>
    <n v="2"/>
    <x v="0"/>
    <n v="0"/>
  </r>
  <r>
    <n v="6760"/>
    <x v="3355"/>
    <x v="3"/>
    <x v="574"/>
    <d v="2014-12-09T00:00:00"/>
    <x v="1"/>
    <x v="767"/>
    <s v="Barry Gonzalez"/>
    <x v="0"/>
    <s v="United States"/>
    <s v="Greensboro"/>
    <x v="3"/>
    <n v="27405"/>
    <s v="South"/>
    <s v="OFF-AR-10003903"/>
    <x v="1"/>
    <x v="6"/>
    <x v="878"/>
    <n v="32.776000000000003"/>
    <n v="1"/>
    <x v="2"/>
    <n v="2.4581999999999997"/>
  </r>
  <r>
    <n v="6761"/>
    <x v="3356"/>
    <x v="3"/>
    <x v="335"/>
    <d v="2014-07-01T00:00:00"/>
    <x v="1"/>
    <x v="157"/>
    <s v="Denny Ordway"/>
    <x v="0"/>
    <s v="United States"/>
    <s v="New York City"/>
    <x v="15"/>
    <n v="10035"/>
    <s v="East"/>
    <s v="OFF-ST-10004123"/>
    <x v="1"/>
    <x v="4"/>
    <x v="72"/>
    <n v="272.94"/>
    <n v="3"/>
    <x v="0"/>
    <n v="0"/>
  </r>
  <r>
    <n v="6762"/>
    <x v="3357"/>
    <x v="0"/>
    <x v="1131"/>
    <d v="2013-07-27T00:00:00"/>
    <x v="0"/>
    <x v="715"/>
    <s v="Darren Budd"/>
    <x v="1"/>
    <s v="United States"/>
    <s v="New York City"/>
    <x v="15"/>
    <n v="10035"/>
    <s v="East"/>
    <s v="FUR-CH-10001708"/>
    <x v="0"/>
    <x v="1"/>
    <x v="884"/>
    <n v="253.76399999999998"/>
    <n v="2"/>
    <x v="9"/>
    <n v="31.015599999999978"/>
  </r>
  <r>
    <n v="6763"/>
    <x v="3358"/>
    <x v="0"/>
    <x v="476"/>
    <d v="2013-09-09T00:00:00"/>
    <x v="1"/>
    <x v="210"/>
    <s v="Rob Lucas"/>
    <x v="0"/>
    <s v="United States"/>
    <s v="Chicago"/>
    <x v="10"/>
    <n v="60623"/>
    <s v="Central"/>
    <s v="OFF-LA-10000240"/>
    <x v="1"/>
    <x v="2"/>
    <x v="2"/>
    <n v="29.24"/>
    <n v="5"/>
    <x v="2"/>
    <n v="9.8685000000000009"/>
  </r>
  <r>
    <n v="6764"/>
    <x v="3358"/>
    <x v="0"/>
    <x v="476"/>
    <d v="2013-09-09T00:00:00"/>
    <x v="1"/>
    <x v="210"/>
    <s v="Rob Lucas"/>
    <x v="0"/>
    <s v="United States"/>
    <s v="Chicago"/>
    <x v="10"/>
    <n v="60623"/>
    <s v="Central"/>
    <s v="OFF-ST-10002485"/>
    <x v="1"/>
    <x v="4"/>
    <x v="209"/>
    <n v="35.167999999999999"/>
    <n v="2"/>
    <x v="2"/>
    <n v="-8.3524000000000012"/>
  </r>
  <r>
    <n v="6765"/>
    <x v="3358"/>
    <x v="0"/>
    <x v="476"/>
    <d v="2013-09-09T00:00:00"/>
    <x v="1"/>
    <x v="210"/>
    <s v="Rob Lucas"/>
    <x v="0"/>
    <s v="United States"/>
    <s v="Chicago"/>
    <x v="10"/>
    <n v="60623"/>
    <s v="Central"/>
    <s v="TEC-MA-10003230"/>
    <x v="2"/>
    <x v="15"/>
    <x v="1778"/>
    <n v="1362.8999999999999"/>
    <n v="3"/>
    <x v="4"/>
    <n v="-19.470000000000141"/>
  </r>
  <r>
    <n v="6766"/>
    <x v="3359"/>
    <x v="3"/>
    <x v="693"/>
    <d v="2014-04-25T00:00:00"/>
    <x v="1"/>
    <x v="695"/>
    <s v="Sarah Jordon"/>
    <x v="0"/>
    <s v="United States"/>
    <s v="Chicago"/>
    <x v="10"/>
    <n v="60653"/>
    <s v="Central"/>
    <s v="FUR-CH-10002602"/>
    <x v="0"/>
    <x v="1"/>
    <x v="288"/>
    <n v="317.05799999999999"/>
    <n v="3"/>
    <x v="4"/>
    <n v="-18.117599999999996"/>
  </r>
  <r>
    <n v="6767"/>
    <x v="3359"/>
    <x v="3"/>
    <x v="693"/>
    <d v="2014-04-25T00:00:00"/>
    <x v="1"/>
    <x v="695"/>
    <s v="Sarah Jordon"/>
    <x v="0"/>
    <s v="United States"/>
    <s v="Chicago"/>
    <x v="10"/>
    <n v="60653"/>
    <s v="Central"/>
    <s v="OFF-AR-10001683"/>
    <x v="1"/>
    <x v="6"/>
    <x v="32"/>
    <n v="15.76"/>
    <n v="2"/>
    <x v="2"/>
    <n v="3.5460000000000007"/>
  </r>
  <r>
    <n v="6768"/>
    <x v="3359"/>
    <x v="3"/>
    <x v="693"/>
    <d v="2014-04-25T00:00:00"/>
    <x v="1"/>
    <x v="695"/>
    <s v="Sarah Jordon"/>
    <x v="0"/>
    <s v="United States"/>
    <s v="Chicago"/>
    <x v="10"/>
    <n v="60653"/>
    <s v="Central"/>
    <s v="FUR-FU-10002456"/>
    <x v="0"/>
    <x v="5"/>
    <x v="1009"/>
    <n v="14.560000000000002"/>
    <n v="5"/>
    <x v="7"/>
    <n v="-6.1879999999999988"/>
  </r>
  <r>
    <n v="6769"/>
    <x v="3360"/>
    <x v="2"/>
    <x v="1132"/>
    <d v="2011-08-16T00:00:00"/>
    <x v="1"/>
    <x v="728"/>
    <s v="Charles Sheldon"/>
    <x v="1"/>
    <s v="United States"/>
    <s v="Lakewood"/>
    <x v="30"/>
    <n v="8701"/>
    <s v="East"/>
    <s v="OFF-BI-10002854"/>
    <x v="1"/>
    <x v="8"/>
    <x v="895"/>
    <n v="196.21"/>
    <n v="7"/>
    <x v="0"/>
    <n v="98.105000000000004"/>
  </r>
  <r>
    <n v="6770"/>
    <x v="3361"/>
    <x v="3"/>
    <x v="20"/>
    <d v="2014-09-24T00:00:00"/>
    <x v="1"/>
    <x v="655"/>
    <s v="Julie Prescott"/>
    <x v="2"/>
    <s v="United States"/>
    <s v="Columbus"/>
    <x v="32"/>
    <n v="31907"/>
    <s v="South"/>
    <s v="OFF-AR-10002445"/>
    <x v="1"/>
    <x v="6"/>
    <x v="1637"/>
    <n v="35.4"/>
    <n v="5"/>
    <x v="0"/>
    <n v="13.452000000000002"/>
  </r>
  <r>
    <n v="6771"/>
    <x v="3362"/>
    <x v="3"/>
    <x v="34"/>
    <d v="2014-12-14T00:00:00"/>
    <x v="1"/>
    <x v="714"/>
    <s v="Nick Crebassa"/>
    <x v="1"/>
    <s v="United States"/>
    <s v="Phoenix"/>
    <x v="16"/>
    <n v="85023"/>
    <s v="West"/>
    <s v="OFF-PA-10004359"/>
    <x v="1"/>
    <x v="10"/>
    <x v="1059"/>
    <n v="419.4"/>
    <n v="5"/>
    <x v="2"/>
    <n v="146.79"/>
  </r>
  <r>
    <n v="6772"/>
    <x v="3362"/>
    <x v="3"/>
    <x v="34"/>
    <d v="2014-12-14T00:00:00"/>
    <x v="1"/>
    <x v="714"/>
    <s v="Nick Crebassa"/>
    <x v="1"/>
    <s v="United States"/>
    <s v="Phoenix"/>
    <x v="16"/>
    <n v="85023"/>
    <s v="West"/>
    <s v="OFF-BI-10000279"/>
    <x v="1"/>
    <x v="8"/>
    <x v="1765"/>
    <n v="13.005000000000003"/>
    <n v="3"/>
    <x v="6"/>
    <n v="-9.9704999999999977"/>
  </r>
  <r>
    <n v="6773"/>
    <x v="3363"/>
    <x v="0"/>
    <x v="254"/>
    <d v="2013-11-09T00:00:00"/>
    <x v="1"/>
    <x v="194"/>
    <s v="Carl Weiss"/>
    <x v="2"/>
    <s v="United States"/>
    <s v="Los Angeles"/>
    <x v="1"/>
    <n v="90004"/>
    <s v="West"/>
    <s v="OFF-BI-10003314"/>
    <x v="1"/>
    <x v="8"/>
    <x v="305"/>
    <n v="7.7120000000000006"/>
    <n v="2"/>
    <x v="2"/>
    <n v="2.7956000000000003"/>
  </r>
  <r>
    <n v="6774"/>
    <x v="3363"/>
    <x v="0"/>
    <x v="254"/>
    <d v="2013-11-09T00:00:00"/>
    <x v="1"/>
    <x v="194"/>
    <s v="Carl Weiss"/>
    <x v="2"/>
    <s v="United States"/>
    <s v="Los Angeles"/>
    <x v="1"/>
    <n v="90004"/>
    <s v="West"/>
    <s v="OFF-BI-10000494"/>
    <x v="1"/>
    <x v="8"/>
    <x v="1563"/>
    <n v="4.1760000000000002"/>
    <n v="1"/>
    <x v="2"/>
    <n v="1.3049999999999997"/>
  </r>
  <r>
    <n v="6775"/>
    <x v="3363"/>
    <x v="0"/>
    <x v="254"/>
    <d v="2013-11-09T00:00:00"/>
    <x v="1"/>
    <x v="194"/>
    <s v="Carl Weiss"/>
    <x v="2"/>
    <s v="United States"/>
    <s v="Los Angeles"/>
    <x v="1"/>
    <n v="90004"/>
    <s v="West"/>
    <s v="OFF-PA-10000295"/>
    <x v="1"/>
    <x v="10"/>
    <x v="1779"/>
    <n v="38.880000000000003"/>
    <n v="6"/>
    <x v="0"/>
    <n v="18.662400000000002"/>
  </r>
  <r>
    <n v="6776"/>
    <x v="3364"/>
    <x v="1"/>
    <x v="368"/>
    <d v="2012-04-04T00:00:00"/>
    <x v="1"/>
    <x v="441"/>
    <s v="Chad McGuire"/>
    <x v="0"/>
    <s v="United States"/>
    <s v="New York City"/>
    <x v="15"/>
    <n v="10024"/>
    <s v="East"/>
    <s v="OFF-PA-10002615"/>
    <x v="1"/>
    <x v="10"/>
    <x v="247"/>
    <n v="17.64"/>
    <n v="4"/>
    <x v="0"/>
    <n v="8.1143999999999998"/>
  </r>
  <r>
    <n v="6777"/>
    <x v="3365"/>
    <x v="0"/>
    <x v="64"/>
    <d v="2013-09-12T00:00:00"/>
    <x v="1"/>
    <x v="690"/>
    <s v="Pete Takahito"/>
    <x v="0"/>
    <s v="United States"/>
    <s v="San Antonio"/>
    <x v="5"/>
    <n v="78207"/>
    <s v="Central"/>
    <s v="OFF-ST-10003479"/>
    <x v="1"/>
    <x v="4"/>
    <x v="41"/>
    <n v="93.456000000000003"/>
    <n v="3"/>
    <x v="2"/>
    <n v="-17.523000000000014"/>
  </r>
  <r>
    <n v="6778"/>
    <x v="3366"/>
    <x v="3"/>
    <x v="480"/>
    <d v="2014-02-02T00:00:00"/>
    <x v="1"/>
    <x v="642"/>
    <s v="Craig Leslie"/>
    <x v="2"/>
    <s v="United States"/>
    <s v="New York City"/>
    <x v="15"/>
    <n v="10009"/>
    <s v="East"/>
    <s v="TEC-AC-10002800"/>
    <x v="2"/>
    <x v="11"/>
    <x v="1207"/>
    <n v="449.91"/>
    <n v="9"/>
    <x v="0"/>
    <n v="157.46849999999998"/>
  </r>
  <r>
    <n v="6779"/>
    <x v="3367"/>
    <x v="0"/>
    <x v="323"/>
    <d v="2013-09-09T00:00:00"/>
    <x v="0"/>
    <x v="520"/>
    <s v="Herbert Flentye"/>
    <x v="0"/>
    <s v="United States"/>
    <s v="Baltimore"/>
    <x v="39"/>
    <n v="21215"/>
    <s v="East"/>
    <s v="FUR-BO-10003159"/>
    <x v="0"/>
    <x v="0"/>
    <x v="1100"/>
    <n v="344.94"/>
    <n v="3"/>
    <x v="0"/>
    <n v="31.044599999999974"/>
  </r>
  <r>
    <n v="6780"/>
    <x v="3367"/>
    <x v="0"/>
    <x v="323"/>
    <d v="2013-09-09T00:00:00"/>
    <x v="0"/>
    <x v="520"/>
    <s v="Herbert Flentye"/>
    <x v="0"/>
    <s v="United States"/>
    <s v="Baltimore"/>
    <x v="39"/>
    <n v="21215"/>
    <s v="East"/>
    <s v="FUR-FU-10002364"/>
    <x v="0"/>
    <x v="5"/>
    <x v="1231"/>
    <n v="14.76"/>
    <n v="2"/>
    <x v="0"/>
    <n v="4.2803999999999984"/>
  </r>
  <r>
    <n v="6781"/>
    <x v="3367"/>
    <x v="0"/>
    <x v="323"/>
    <d v="2013-09-09T00:00:00"/>
    <x v="0"/>
    <x v="520"/>
    <s v="Herbert Flentye"/>
    <x v="0"/>
    <s v="United States"/>
    <s v="Baltimore"/>
    <x v="39"/>
    <n v="21215"/>
    <s v="East"/>
    <s v="OFF-BI-10003350"/>
    <x v="1"/>
    <x v="8"/>
    <x v="834"/>
    <n v="12.76"/>
    <n v="2"/>
    <x v="0"/>
    <n v="5.8695999999999993"/>
  </r>
  <r>
    <n v="6782"/>
    <x v="3367"/>
    <x v="0"/>
    <x v="323"/>
    <d v="2013-09-09T00:00:00"/>
    <x v="0"/>
    <x v="520"/>
    <s v="Herbert Flentye"/>
    <x v="0"/>
    <s v="United States"/>
    <s v="Baltimore"/>
    <x v="39"/>
    <n v="21215"/>
    <s v="East"/>
    <s v="OFF-LA-10004093"/>
    <x v="1"/>
    <x v="2"/>
    <x v="670"/>
    <n v="58.48"/>
    <n v="8"/>
    <x v="0"/>
    <n v="27.485599999999998"/>
  </r>
  <r>
    <n v="6783"/>
    <x v="3368"/>
    <x v="3"/>
    <x v="800"/>
    <d v="2014-07-29T00:00:00"/>
    <x v="0"/>
    <x v="547"/>
    <s v="John Castell"/>
    <x v="0"/>
    <s v="United States"/>
    <s v="Philadelphia"/>
    <x v="9"/>
    <n v="19143"/>
    <s v="East"/>
    <s v="FUR-FU-10000732"/>
    <x v="0"/>
    <x v="5"/>
    <x v="540"/>
    <n v="20.096000000000004"/>
    <n v="4"/>
    <x v="2"/>
    <n v="3.0143999999999984"/>
  </r>
  <r>
    <n v="6784"/>
    <x v="3368"/>
    <x v="3"/>
    <x v="800"/>
    <d v="2014-07-29T00:00:00"/>
    <x v="0"/>
    <x v="547"/>
    <s v="John Castell"/>
    <x v="0"/>
    <s v="United States"/>
    <s v="Philadelphia"/>
    <x v="9"/>
    <n v="19143"/>
    <s v="East"/>
    <s v="OFF-SU-10004884"/>
    <x v="1"/>
    <x v="14"/>
    <x v="1780"/>
    <n v="37.752000000000002"/>
    <n v="3"/>
    <x v="2"/>
    <n v="4.2470999999999943"/>
  </r>
  <r>
    <n v="6785"/>
    <x v="3368"/>
    <x v="3"/>
    <x v="800"/>
    <d v="2014-07-29T00:00:00"/>
    <x v="0"/>
    <x v="547"/>
    <s v="John Castell"/>
    <x v="0"/>
    <s v="United States"/>
    <s v="Philadelphia"/>
    <x v="9"/>
    <n v="19143"/>
    <s v="East"/>
    <s v="FUR-TA-10001771"/>
    <x v="0"/>
    <x v="3"/>
    <x v="1724"/>
    <n v="138.58799999999999"/>
    <n v="1"/>
    <x v="10"/>
    <n v="-34.646999999999991"/>
  </r>
  <r>
    <n v="6786"/>
    <x v="3368"/>
    <x v="3"/>
    <x v="800"/>
    <d v="2014-07-29T00:00:00"/>
    <x v="0"/>
    <x v="547"/>
    <s v="John Castell"/>
    <x v="0"/>
    <s v="United States"/>
    <s v="Philadelphia"/>
    <x v="9"/>
    <n v="19143"/>
    <s v="East"/>
    <s v="OFF-ST-10000060"/>
    <x v="1"/>
    <x v="4"/>
    <x v="387"/>
    <n v="259.92000000000007"/>
    <n v="5"/>
    <x v="2"/>
    <n v="-25.992000000000004"/>
  </r>
  <r>
    <n v="6787"/>
    <x v="3368"/>
    <x v="3"/>
    <x v="800"/>
    <d v="2014-07-29T00:00:00"/>
    <x v="0"/>
    <x v="547"/>
    <s v="John Castell"/>
    <x v="0"/>
    <s v="United States"/>
    <s v="Philadelphia"/>
    <x v="9"/>
    <n v="19143"/>
    <s v="East"/>
    <s v="OFF-PA-10004100"/>
    <x v="1"/>
    <x v="10"/>
    <x v="257"/>
    <n v="20.736000000000004"/>
    <n v="4"/>
    <x v="2"/>
    <n v="7.2576000000000001"/>
  </r>
  <r>
    <n v="6788"/>
    <x v="3369"/>
    <x v="1"/>
    <x v="1023"/>
    <d v="2012-09-20T00:00:00"/>
    <x v="1"/>
    <x v="101"/>
    <s v="Jonathan Howell"/>
    <x v="0"/>
    <s v="United States"/>
    <s v="Atlanta"/>
    <x v="32"/>
    <n v="30318"/>
    <s v="South"/>
    <s v="FUR-FU-10003975"/>
    <x v="0"/>
    <x v="5"/>
    <x v="775"/>
    <n v="129.93"/>
    <n v="3"/>
    <x v="0"/>
    <n v="12.992999999999988"/>
  </r>
  <r>
    <n v="6789"/>
    <x v="3369"/>
    <x v="1"/>
    <x v="1023"/>
    <d v="2012-09-20T00:00:00"/>
    <x v="1"/>
    <x v="101"/>
    <s v="Jonathan Howell"/>
    <x v="0"/>
    <s v="United States"/>
    <s v="Atlanta"/>
    <x v="32"/>
    <n v="30318"/>
    <s v="South"/>
    <s v="OFF-PA-10001712"/>
    <x v="1"/>
    <x v="10"/>
    <x v="974"/>
    <n v="69.930000000000007"/>
    <n v="7"/>
    <x v="0"/>
    <n v="31.468499999999999"/>
  </r>
  <r>
    <n v="6790"/>
    <x v="3370"/>
    <x v="1"/>
    <x v="67"/>
    <d v="2012-09-09T00:00:00"/>
    <x v="0"/>
    <x v="566"/>
    <s v="Corey Catlett"/>
    <x v="1"/>
    <s v="United States"/>
    <s v="Durham"/>
    <x v="3"/>
    <n v="27707"/>
    <s v="South"/>
    <s v="OFF-AR-10001953"/>
    <x v="1"/>
    <x v="6"/>
    <x v="395"/>
    <n v="140.73599999999999"/>
    <n v="4"/>
    <x v="2"/>
    <n v="12.314400000000006"/>
  </r>
  <r>
    <n v="6791"/>
    <x v="3371"/>
    <x v="0"/>
    <x v="76"/>
    <d v="2013-11-18T00:00:00"/>
    <x v="2"/>
    <x v="780"/>
    <s v="Ionia McGrath"/>
    <x v="0"/>
    <s v="United States"/>
    <s v="Roseville"/>
    <x v="1"/>
    <n v="95661"/>
    <s v="West"/>
    <s v="OFF-BI-10004967"/>
    <x v="1"/>
    <x v="8"/>
    <x v="253"/>
    <n v="8.32"/>
    <n v="5"/>
    <x v="2"/>
    <n v="2.8079999999999998"/>
  </r>
  <r>
    <n v="6792"/>
    <x v="3372"/>
    <x v="0"/>
    <x v="338"/>
    <d v="2013-11-16T00:00:00"/>
    <x v="1"/>
    <x v="408"/>
    <s v="Ben Ferrer"/>
    <x v="2"/>
    <s v="United States"/>
    <s v="Sacramento"/>
    <x v="1"/>
    <n v="95823"/>
    <s v="West"/>
    <s v="FUR-FU-10003731"/>
    <x v="0"/>
    <x v="5"/>
    <x v="1593"/>
    <n v="9.98"/>
    <n v="1"/>
    <x v="0"/>
    <n v="2.7944000000000004"/>
  </r>
  <r>
    <n v="6793"/>
    <x v="3373"/>
    <x v="2"/>
    <x v="860"/>
    <d v="2011-08-18T00:00:00"/>
    <x v="2"/>
    <x v="394"/>
    <s v="Christine Sundaresam"/>
    <x v="0"/>
    <s v="United States"/>
    <s v="Fairfield"/>
    <x v="29"/>
    <n v="6824"/>
    <s v="East"/>
    <s v="OFF-BI-10001989"/>
    <x v="1"/>
    <x v="8"/>
    <x v="537"/>
    <n v="62.94"/>
    <n v="3"/>
    <x v="0"/>
    <n v="30.211199999999998"/>
  </r>
  <r>
    <n v="6794"/>
    <x v="3374"/>
    <x v="1"/>
    <x v="547"/>
    <d v="2012-11-20T00:00:00"/>
    <x v="1"/>
    <x v="204"/>
    <s v="Matt Connell"/>
    <x v="1"/>
    <s v="United States"/>
    <s v="Chicago"/>
    <x v="10"/>
    <n v="60610"/>
    <s v="Central"/>
    <s v="OFF-ST-10000344"/>
    <x v="1"/>
    <x v="4"/>
    <x v="1013"/>
    <n v="21.488"/>
    <n v="2"/>
    <x v="2"/>
    <n v="1.6115999999999993"/>
  </r>
  <r>
    <n v="6795"/>
    <x v="3374"/>
    <x v="1"/>
    <x v="547"/>
    <d v="2012-11-20T00:00:00"/>
    <x v="1"/>
    <x v="204"/>
    <s v="Matt Connell"/>
    <x v="1"/>
    <s v="United States"/>
    <s v="Chicago"/>
    <x v="10"/>
    <n v="60610"/>
    <s v="Central"/>
    <s v="TEC-PH-10001051"/>
    <x v="2"/>
    <x v="7"/>
    <x v="1254"/>
    <n v="239.976"/>
    <n v="3"/>
    <x v="2"/>
    <n v="26.997299999999967"/>
  </r>
  <r>
    <n v="6796"/>
    <x v="3374"/>
    <x v="1"/>
    <x v="547"/>
    <d v="2012-11-20T00:00:00"/>
    <x v="1"/>
    <x v="204"/>
    <s v="Matt Connell"/>
    <x v="1"/>
    <s v="United States"/>
    <s v="Chicago"/>
    <x v="10"/>
    <n v="60610"/>
    <s v="Central"/>
    <s v="FUR-FU-10001215"/>
    <x v="0"/>
    <x v="5"/>
    <x v="1600"/>
    <n v="34.504000000000005"/>
    <n v="2"/>
    <x v="7"/>
    <n v="-15.526799999999994"/>
  </r>
  <r>
    <n v="6797"/>
    <x v="3375"/>
    <x v="1"/>
    <x v="767"/>
    <d v="2012-08-25T00:00:00"/>
    <x v="3"/>
    <x v="498"/>
    <s v="Mick Crebagga"/>
    <x v="0"/>
    <s v="United States"/>
    <s v="Houston"/>
    <x v="5"/>
    <n v="77041"/>
    <s v="Central"/>
    <s v="FUR-FU-10001473"/>
    <x v="0"/>
    <x v="5"/>
    <x v="1244"/>
    <n v="20.103999999999999"/>
    <n v="2"/>
    <x v="7"/>
    <n v="-16.585799999999999"/>
  </r>
  <r>
    <n v="6798"/>
    <x v="3375"/>
    <x v="1"/>
    <x v="767"/>
    <d v="2012-08-25T00:00:00"/>
    <x v="3"/>
    <x v="498"/>
    <s v="Mick Crebagga"/>
    <x v="0"/>
    <s v="United States"/>
    <s v="Houston"/>
    <x v="5"/>
    <n v="77041"/>
    <s v="Central"/>
    <s v="OFF-BI-10000315"/>
    <x v="1"/>
    <x v="8"/>
    <x v="407"/>
    <n v="3.7979999999999987"/>
    <n v="1"/>
    <x v="3"/>
    <n v="-6.0768000000000004"/>
  </r>
  <r>
    <n v="6799"/>
    <x v="3375"/>
    <x v="1"/>
    <x v="767"/>
    <d v="2012-08-25T00:00:00"/>
    <x v="3"/>
    <x v="498"/>
    <s v="Mick Crebagga"/>
    <x v="0"/>
    <s v="United States"/>
    <s v="Houston"/>
    <x v="5"/>
    <n v="77041"/>
    <s v="Central"/>
    <s v="FUR-FU-10002240"/>
    <x v="0"/>
    <x v="5"/>
    <x v="1781"/>
    <n v="7.8800000000000008"/>
    <n v="5"/>
    <x v="7"/>
    <n v="-3.9399999999999995"/>
  </r>
  <r>
    <n v="6800"/>
    <x v="3376"/>
    <x v="0"/>
    <x v="591"/>
    <d v="2014-01-02T00:00:00"/>
    <x v="1"/>
    <x v="429"/>
    <s v="Laurel Workman"/>
    <x v="1"/>
    <s v="United States"/>
    <s v="Phoenix"/>
    <x v="16"/>
    <n v="85023"/>
    <s v="West"/>
    <s v="FUR-TA-10002607"/>
    <x v="0"/>
    <x v="3"/>
    <x v="221"/>
    <n v="35.445"/>
    <n v="1"/>
    <x v="5"/>
    <n v="-24.102599999999995"/>
  </r>
  <r>
    <n v="6801"/>
    <x v="3376"/>
    <x v="0"/>
    <x v="591"/>
    <d v="2014-01-02T00:00:00"/>
    <x v="1"/>
    <x v="429"/>
    <s v="Laurel Workman"/>
    <x v="1"/>
    <s v="United States"/>
    <s v="Phoenix"/>
    <x v="16"/>
    <n v="85023"/>
    <s v="West"/>
    <s v="TEC-MA-10003356"/>
    <x v="2"/>
    <x v="15"/>
    <x v="1361"/>
    <n v="269.97000000000003"/>
    <n v="2"/>
    <x v="6"/>
    <n v="-386.95699999999999"/>
  </r>
  <r>
    <n v="6802"/>
    <x v="3376"/>
    <x v="0"/>
    <x v="591"/>
    <d v="2014-01-02T00:00:00"/>
    <x v="1"/>
    <x v="429"/>
    <s v="Laurel Workman"/>
    <x v="1"/>
    <s v="United States"/>
    <s v="Phoenix"/>
    <x v="16"/>
    <n v="85023"/>
    <s v="West"/>
    <s v="TEC-AC-10002217"/>
    <x v="2"/>
    <x v="11"/>
    <x v="1178"/>
    <n v="45.120000000000005"/>
    <n v="3"/>
    <x v="2"/>
    <n v="-7.8960000000000008"/>
  </r>
  <r>
    <n v="6803"/>
    <x v="3376"/>
    <x v="0"/>
    <x v="591"/>
    <d v="2014-01-02T00:00:00"/>
    <x v="1"/>
    <x v="429"/>
    <s v="Laurel Workman"/>
    <x v="1"/>
    <s v="United States"/>
    <s v="Phoenix"/>
    <x v="16"/>
    <n v="85023"/>
    <s v="West"/>
    <s v="TEC-AC-10004353"/>
    <x v="2"/>
    <x v="11"/>
    <x v="717"/>
    <n v="100.80000000000001"/>
    <n v="2"/>
    <x v="2"/>
    <n v="21.42"/>
  </r>
  <r>
    <n v="6804"/>
    <x v="3376"/>
    <x v="0"/>
    <x v="591"/>
    <d v="2014-01-02T00:00:00"/>
    <x v="1"/>
    <x v="429"/>
    <s v="Laurel Workman"/>
    <x v="1"/>
    <s v="United States"/>
    <s v="Phoenix"/>
    <x v="16"/>
    <n v="85023"/>
    <s v="West"/>
    <s v="FUR-CH-10004754"/>
    <x v="0"/>
    <x v="1"/>
    <x v="1123"/>
    <n v="47.968000000000004"/>
    <n v="2"/>
    <x v="2"/>
    <n v="4.1971999999999987"/>
  </r>
  <r>
    <n v="6805"/>
    <x v="3377"/>
    <x v="2"/>
    <x v="1082"/>
    <d v="2011-10-06T00:00:00"/>
    <x v="2"/>
    <x v="168"/>
    <s v="Keith Herrera"/>
    <x v="0"/>
    <s v="United States"/>
    <s v="Pomona"/>
    <x v="1"/>
    <n v="91767"/>
    <s v="West"/>
    <s v="TEC-AC-10002800"/>
    <x v="2"/>
    <x v="11"/>
    <x v="1207"/>
    <n v="99.98"/>
    <n v="2"/>
    <x v="0"/>
    <n v="34.992999999999995"/>
  </r>
  <r>
    <n v="6806"/>
    <x v="3378"/>
    <x v="2"/>
    <x v="754"/>
    <d v="2011-11-25T00:00:00"/>
    <x v="2"/>
    <x v="516"/>
    <s v="Robert Barroso"/>
    <x v="1"/>
    <s v="United States"/>
    <s v="Atlanta"/>
    <x v="32"/>
    <n v="30318"/>
    <s v="South"/>
    <s v="OFF-PA-10001752"/>
    <x v="1"/>
    <x v="10"/>
    <x v="1360"/>
    <n v="9.9600000000000009"/>
    <n v="2"/>
    <x v="0"/>
    <n v="4.8804000000000007"/>
  </r>
  <r>
    <n v="6807"/>
    <x v="3379"/>
    <x v="3"/>
    <x v="53"/>
    <d v="2014-12-30T00:00:00"/>
    <x v="1"/>
    <x v="241"/>
    <s v="Giulietta Dortch"/>
    <x v="1"/>
    <s v="United States"/>
    <s v="Everett"/>
    <x v="4"/>
    <n v="98208"/>
    <s v="West"/>
    <s v="OFF-BI-10003314"/>
    <x v="1"/>
    <x v="8"/>
    <x v="305"/>
    <n v="3.8560000000000003"/>
    <n v="1"/>
    <x v="2"/>
    <n v="1.3978000000000002"/>
  </r>
  <r>
    <n v="6808"/>
    <x v="3380"/>
    <x v="1"/>
    <x v="1052"/>
    <d v="2012-04-05T00:00:00"/>
    <x v="1"/>
    <x v="182"/>
    <s v="Ed Braxton"/>
    <x v="1"/>
    <s v="United States"/>
    <s v="Houston"/>
    <x v="5"/>
    <n v="77095"/>
    <s v="Central"/>
    <s v="OFF-PA-10000357"/>
    <x v="1"/>
    <x v="10"/>
    <x v="442"/>
    <n v="98.376000000000005"/>
    <n v="3"/>
    <x v="2"/>
    <n v="35.661300000000004"/>
  </r>
  <r>
    <n v="6809"/>
    <x v="3380"/>
    <x v="1"/>
    <x v="1052"/>
    <d v="2012-04-05T00:00:00"/>
    <x v="1"/>
    <x v="182"/>
    <s v="Ed Braxton"/>
    <x v="1"/>
    <s v="United States"/>
    <s v="Houston"/>
    <x v="5"/>
    <n v="77095"/>
    <s v="Central"/>
    <s v="FUR-FU-10001085"/>
    <x v="0"/>
    <x v="5"/>
    <x v="1590"/>
    <n v="22.38"/>
    <n v="3"/>
    <x v="7"/>
    <n v="-7.8330000000000055"/>
  </r>
  <r>
    <n v="6810"/>
    <x v="3381"/>
    <x v="3"/>
    <x v="32"/>
    <d v="2014-09-16T00:00:00"/>
    <x v="2"/>
    <x v="519"/>
    <s v="Pamela Stobb"/>
    <x v="0"/>
    <s v="United States"/>
    <s v="Philadelphia"/>
    <x v="9"/>
    <n v="19140"/>
    <s v="East"/>
    <s v="OFF-BI-10000301"/>
    <x v="1"/>
    <x v="8"/>
    <x v="619"/>
    <n v="3.8820000000000006"/>
    <n v="2"/>
    <x v="6"/>
    <n v="-2.5880000000000001"/>
  </r>
  <r>
    <n v="6811"/>
    <x v="3381"/>
    <x v="3"/>
    <x v="32"/>
    <d v="2014-09-16T00:00:00"/>
    <x v="2"/>
    <x v="519"/>
    <s v="Pamela Stobb"/>
    <x v="0"/>
    <s v="United States"/>
    <s v="Philadelphia"/>
    <x v="9"/>
    <n v="19140"/>
    <s v="East"/>
    <s v="TEC-MA-10002930"/>
    <x v="2"/>
    <x v="15"/>
    <x v="1775"/>
    <n v="12.585000000000003"/>
    <n v="1"/>
    <x v="6"/>
    <n v="-18.038499999999996"/>
  </r>
  <r>
    <n v="6812"/>
    <x v="3381"/>
    <x v="3"/>
    <x v="32"/>
    <d v="2014-09-16T00:00:00"/>
    <x v="2"/>
    <x v="519"/>
    <s v="Pamela Stobb"/>
    <x v="0"/>
    <s v="United States"/>
    <s v="Philadelphia"/>
    <x v="9"/>
    <n v="19140"/>
    <s v="East"/>
    <s v="FUR-CH-10002372"/>
    <x v="0"/>
    <x v="1"/>
    <x v="390"/>
    <n v="113.372"/>
    <n v="2"/>
    <x v="4"/>
    <n v="-29.152799999999992"/>
  </r>
  <r>
    <n v="6813"/>
    <x v="3381"/>
    <x v="3"/>
    <x v="32"/>
    <d v="2014-09-16T00:00:00"/>
    <x v="2"/>
    <x v="519"/>
    <s v="Pamela Stobb"/>
    <x v="0"/>
    <s v="United States"/>
    <s v="Philadelphia"/>
    <x v="9"/>
    <n v="19140"/>
    <s v="East"/>
    <s v="OFF-BI-10003707"/>
    <x v="1"/>
    <x v="8"/>
    <x v="776"/>
    <n v="18.312000000000001"/>
    <n v="4"/>
    <x v="6"/>
    <n v="-12.207999999999995"/>
  </r>
  <r>
    <n v="6814"/>
    <x v="3381"/>
    <x v="3"/>
    <x v="32"/>
    <d v="2014-09-16T00:00:00"/>
    <x v="2"/>
    <x v="519"/>
    <s v="Pamela Stobb"/>
    <x v="0"/>
    <s v="United States"/>
    <s v="Philadelphia"/>
    <x v="9"/>
    <n v="19140"/>
    <s v="East"/>
    <s v="FUR-FU-10001057"/>
    <x v="0"/>
    <x v="5"/>
    <x v="1782"/>
    <n v="127.93599999999999"/>
    <n v="8"/>
    <x v="2"/>
    <n v="4.7975999999999992"/>
  </r>
  <r>
    <n v="6815"/>
    <x v="3381"/>
    <x v="3"/>
    <x v="32"/>
    <d v="2014-09-16T00:00:00"/>
    <x v="2"/>
    <x v="519"/>
    <s v="Pamela Stobb"/>
    <x v="0"/>
    <s v="United States"/>
    <s v="Philadelphia"/>
    <x v="9"/>
    <n v="19140"/>
    <s v="East"/>
    <s v="TEC-MA-10001681"/>
    <x v="2"/>
    <x v="15"/>
    <x v="340"/>
    <n v="241.17000000000002"/>
    <n v="2"/>
    <x v="6"/>
    <n v="-168.8189999999999"/>
  </r>
  <r>
    <n v="6816"/>
    <x v="3382"/>
    <x v="2"/>
    <x v="1103"/>
    <d v="2011-06-21T00:00:00"/>
    <x v="1"/>
    <x v="485"/>
    <s v="Gary Hwang"/>
    <x v="0"/>
    <s v="United States"/>
    <s v="Seattle"/>
    <x v="4"/>
    <n v="98105"/>
    <s v="West"/>
    <s v="FUR-FU-10003981"/>
    <x v="0"/>
    <x v="5"/>
    <x v="322"/>
    <n v="6.24"/>
    <n v="3"/>
    <x v="0"/>
    <n v="2.6208000000000005"/>
  </r>
  <r>
    <n v="6817"/>
    <x v="3382"/>
    <x v="2"/>
    <x v="1103"/>
    <d v="2011-06-21T00:00:00"/>
    <x v="1"/>
    <x v="485"/>
    <s v="Gary Hwang"/>
    <x v="0"/>
    <s v="United States"/>
    <s v="Seattle"/>
    <x v="4"/>
    <n v="98105"/>
    <s v="West"/>
    <s v="OFF-FA-10000624"/>
    <x v="1"/>
    <x v="13"/>
    <x v="291"/>
    <n v="17.899999999999999"/>
    <n v="5"/>
    <x v="0"/>
    <n v="8.9499999999999993"/>
  </r>
  <r>
    <n v="6818"/>
    <x v="3382"/>
    <x v="2"/>
    <x v="1103"/>
    <d v="2011-06-21T00:00:00"/>
    <x v="1"/>
    <x v="485"/>
    <s v="Gary Hwang"/>
    <x v="0"/>
    <s v="United States"/>
    <s v="Seattle"/>
    <x v="4"/>
    <n v="98105"/>
    <s v="West"/>
    <s v="OFF-BI-10004995"/>
    <x v="1"/>
    <x v="8"/>
    <x v="313"/>
    <n v="3266.3760000000002"/>
    <n v="3"/>
    <x v="2"/>
    <n v="1061.5721999999998"/>
  </r>
  <r>
    <n v="6819"/>
    <x v="3383"/>
    <x v="3"/>
    <x v="116"/>
    <d v="2015-01-02T00:00:00"/>
    <x v="1"/>
    <x v="628"/>
    <s v="Lori Olson"/>
    <x v="1"/>
    <s v="United States"/>
    <s v="Peoria"/>
    <x v="10"/>
    <n v="61604"/>
    <s v="Central"/>
    <s v="OFF-BI-10003784"/>
    <x v="1"/>
    <x v="8"/>
    <x v="1314"/>
    <n v="1.6799999999999995"/>
    <n v="5"/>
    <x v="3"/>
    <n v="-2.6880000000000015"/>
  </r>
  <r>
    <n v="6820"/>
    <x v="3383"/>
    <x v="3"/>
    <x v="116"/>
    <d v="2015-01-02T00:00:00"/>
    <x v="1"/>
    <x v="628"/>
    <s v="Lori Olson"/>
    <x v="1"/>
    <s v="United States"/>
    <s v="Peoria"/>
    <x v="10"/>
    <n v="61604"/>
    <s v="Central"/>
    <s v="FUR-FU-10004586"/>
    <x v="0"/>
    <x v="5"/>
    <x v="1473"/>
    <n v="7.968"/>
    <n v="3"/>
    <x v="7"/>
    <n v="-2.3903999999999996"/>
  </r>
  <r>
    <n v="6821"/>
    <x v="3383"/>
    <x v="3"/>
    <x v="116"/>
    <d v="2015-01-02T00:00:00"/>
    <x v="1"/>
    <x v="628"/>
    <s v="Lori Olson"/>
    <x v="1"/>
    <s v="United States"/>
    <s v="Peoria"/>
    <x v="10"/>
    <n v="61604"/>
    <s v="Central"/>
    <s v="FUR-CH-10004698"/>
    <x v="0"/>
    <x v="1"/>
    <x v="166"/>
    <n v="113.372"/>
    <n v="2"/>
    <x v="4"/>
    <n v="-3.2391999999999896"/>
  </r>
  <r>
    <n v="6822"/>
    <x v="3383"/>
    <x v="3"/>
    <x v="116"/>
    <d v="2015-01-02T00:00:00"/>
    <x v="1"/>
    <x v="628"/>
    <s v="Lori Olson"/>
    <x v="1"/>
    <s v="United States"/>
    <s v="Peoria"/>
    <x v="10"/>
    <n v="61604"/>
    <s v="Central"/>
    <s v="FUR-FU-10001935"/>
    <x v="0"/>
    <x v="5"/>
    <x v="341"/>
    <n v="2.9600000000000004"/>
    <n v="2"/>
    <x v="7"/>
    <n v="-1.4059999999999997"/>
  </r>
  <r>
    <n v="6823"/>
    <x v="3384"/>
    <x v="3"/>
    <x v="808"/>
    <d v="2014-11-08T00:00:00"/>
    <x v="1"/>
    <x v="473"/>
    <s v="Cindy Stewart"/>
    <x v="0"/>
    <s v="United States"/>
    <s v="Los Angeles"/>
    <x v="1"/>
    <n v="90036"/>
    <s v="West"/>
    <s v="OFF-AP-10003040"/>
    <x v="1"/>
    <x v="9"/>
    <x v="723"/>
    <n v="168.1"/>
    <n v="5"/>
    <x v="0"/>
    <n v="43.705999999999996"/>
  </r>
  <r>
    <n v="6824"/>
    <x v="3385"/>
    <x v="1"/>
    <x v="395"/>
    <d v="2012-07-29T00:00:00"/>
    <x v="1"/>
    <x v="453"/>
    <s v="Yana Sorensen"/>
    <x v="1"/>
    <s v="United States"/>
    <s v="Montgomery"/>
    <x v="19"/>
    <n v="36116"/>
    <s v="South"/>
    <s v="OFF-EN-10001335"/>
    <x v="1"/>
    <x v="12"/>
    <x v="462"/>
    <n v="98.46"/>
    <n v="9"/>
    <x v="0"/>
    <n v="49.23"/>
  </r>
  <r>
    <n v="6825"/>
    <x v="3385"/>
    <x v="1"/>
    <x v="395"/>
    <d v="2012-07-29T00:00:00"/>
    <x v="1"/>
    <x v="453"/>
    <s v="Yana Sorensen"/>
    <x v="1"/>
    <s v="United States"/>
    <s v="Montgomery"/>
    <x v="19"/>
    <n v="36116"/>
    <s v="South"/>
    <s v="FUR-TA-10002041"/>
    <x v="0"/>
    <x v="3"/>
    <x v="358"/>
    <n v="358.58"/>
    <n v="2"/>
    <x v="0"/>
    <n v="39.44380000000001"/>
  </r>
  <r>
    <n v="6826"/>
    <x v="3386"/>
    <x v="0"/>
    <x v="824"/>
    <d v="2013-10-10T00:00:00"/>
    <x v="1"/>
    <x v="568"/>
    <s v="Tamara Chand"/>
    <x v="1"/>
    <s v="United States"/>
    <s v="Lafayette"/>
    <x v="14"/>
    <n v="47905"/>
    <s v="Central"/>
    <s v="OFF-ST-10001558"/>
    <x v="1"/>
    <x v="4"/>
    <x v="712"/>
    <n v="32.479999999999997"/>
    <n v="2"/>
    <x v="0"/>
    <n v="4.8719999999999999"/>
  </r>
  <r>
    <n v="6827"/>
    <x v="3386"/>
    <x v="0"/>
    <x v="824"/>
    <d v="2013-10-10T00:00:00"/>
    <x v="1"/>
    <x v="568"/>
    <s v="Tamara Chand"/>
    <x v="1"/>
    <s v="United States"/>
    <s v="Lafayette"/>
    <x v="14"/>
    <n v="47905"/>
    <s v="Central"/>
    <s v="TEC-CO-10004722"/>
    <x v="2"/>
    <x v="16"/>
    <x v="1365"/>
    <n v="17499.949999999997"/>
    <n v="5"/>
    <x v="0"/>
    <n v="8399.9759999999987"/>
  </r>
  <r>
    <n v="6828"/>
    <x v="3386"/>
    <x v="0"/>
    <x v="824"/>
    <d v="2013-10-10T00:00:00"/>
    <x v="1"/>
    <x v="568"/>
    <s v="Tamara Chand"/>
    <x v="1"/>
    <s v="United States"/>
    <s v="Lafayette"/>
    <x v="14"/>
    <n v="47905"/>
    <s v="Central"/>
    <s v="OFF-BI-10004600"/>
    <x v="1"/>
    <x v="8"/>
    <x v="1477"/>
    <n v="735.98"/>
    <n v="2"/>
    <x v="0"/>
    <n v="331.19099999999997"/>
  </r>
  <r>
    <n v="6829"/>
    <x v="3386"/>
    <x v="0"/>
    <x v="824"/>
    <d v="2013-10-10T00:00:00"/>
    <x v="1"/>
    <x v="568"/>
    <s v="Tamara Chand"/>
    <x v="1"/>
    <s v="United States"/>
    <s v="Lafayette"/>
    <x v="14"/>
    <n v="47905"/>
    <s v="Central"/>
    <s v="OFF-BI-10003712"/>
    <x v="1"/>
    <x v="8"/>
    <x v="689"/>
    <n v="34.370000000000005"/>
    <n v="7"/>
    <x v="0"/>
    <n v="16.8413"/>
  </r>
  <r>
    <n v="6830"/>
    <x v="3386"/>
    <x v="0"/>
    <x v="824"/>
    <d v="2013-10-10T00:00:00"/>
    <x v="1"/>
    <x v="568"/>
    <s v="Tamara Chand"/>
    <x v="1"/>
    <s v="United States"/>
    <s v="Lafayette"/>
    <x v="14"/>
    <n v="47905"/>
    <s v="Central"/>
    <s v="OFF-AR-10001958"/>
    <x v="1"/>
    <x v="6"/>
    <x v="206"/>
    <n v="33.96"/>
    <n v="2"/>
    <x v="0"/>
    <n v="9.5088000000000008"/>
  </r>
  <r>
    <n v="6831"/>
    <x v="3387"/>
    <x v="0"/>
    <x v="435"/>
    <d v="2013-12-28T00:00:00"/>
    <x v="0"/>
    <x v="463"/>
    <s v="Pauline Webber"/>
    <x v="1"/>
    <s v="United States"/>
    <s v="New York City"/>
    <x v="15"/>
    <n v="10009"/>
    <s v="East"/>
    <s v="TEC-PH-10001750"/>
    <x v="2"/>
    <x v="7"/>
    <x v="968"/>
    <n v="197.96999999999997"/>
    <n v="3"/>
    <x v="0"/>
    <n v="53.451900000000009"/>
  </r>
  <r>
    <n v="6832"/>
    <x v="3388"/>
    <x v="3"/>
    <x v="246"/>
    <d v="2014-07-28T00:00:00"/>
    <x v="1"/>
    <x v="750"/>
    <s v="Cari Schnelling"/>
    <x v="0"/>
    <s v="United States"/>
    <s v="New York City"/>
    <x v="15"/>
    <n v="10024"/>
    <s v="East"/>
    <s v="OFF-AP-10002287"/>
    <x v="1"/>
    <x v="9"/>
    <x v="1274"/>
    <n v="17.48"/>
    <n v="4"/>
    <x v="0"/>
    <n v="4.5448000000000004"/>
  </r>
  <r>
    <n v="6833"/>
    <x v="3389"/>
    <x v="1"/>
    <x v="998"/>
    <d v="2012-10-17T00:00:00"/>
    <x v="1"/>
    <x v="273"/>
    <s v="David Philippe"/>
    <x v="0"/>
    <s v="United States"/>
    <s v="Chicago"/>
    <x v="10"/>
    <n v="60610"/>
    <s v="Central"/>
    <s v="OFF-AR-10003183"/>
    <x v="1"/>
    <x v="6"/>
    <x v="1390"/>
    <n v="8.016"/>
    <n v="3"/>
    <x v="2"/>
    <n v="1.0019999999999993"/>
  </r>
  <r>
    <n v="6834"/>
    <x v="3390"/>
    <x v="0"/>
    <x v="162"/>
    <d v="2013-09-09T00:00:00"/>
    <x v="3"/>
    <x v="307"/>
    <s v="Pauline Johnson"/>
    <x v="0"/>
    <s v="United States"/>
    <s v="Santa Ana"/>
    <x v="1"/>
    <n v="92704"/>
    <s v="West"/>
    <s v="FUR-TA-10003008"/>
    <x v="0"/>
    <x v="3"/>
    <x v="946"/>
    <n v="146.04000000000002"/>
    <n v="1"/>
    <x v="2"/>
    <n v="-12.778499999999994"/>
  </r>
  <r>
    <n v="6835"/>
    <x v="3391"/>
    <x v="0"/>
    <x v="73"/>
    <d v="2013-11-25T00:00:00"/>
    <x v="1"/>
    <x v="606"/>
    <s v="Brendan Murry"/>
    <x v="1"/>
    <s v="United States"/>
    <s v="Montebello"/>
    <x v="1"/>
    <n v="90640"/>
    <s v="West"/>
    <s v="TEC-AC-10004803"/>
    <x v="2"/>
    <x v="11"/>
    <x v="1756"/>
    <n v="27.88"/>
    <n v="2"/>
    <x v="0"/>
    <n v="3.9032000000000018"/>
  </r>
  <r>
    <n v="6836"/>
    <x v="3392"/>
    <x v="3"/>
    <x v="453"/>
    <d v="2014-10-21T00:00:00"/>
    <x v="1"/>
    <x v="393"/>
    <s v="Dionis Lloyd"/>
    <x v="1"/>
    <s v="United States"/>
    <s v="Thousand Oaks"/>
    <x v="1"/>
    <n v="91360"/>
    <s v="West"/>
    <s v="OFF-LA-10003510"/>
    <x v="1"/>
    <x v="2"/>
    <x v="575"/>
    <n v="152.65"/>
    <n v="5"/>
    <x v="0"/>
    <n v="70.219000000000008"/>
  </r>
  <r>
    <n v="6837"/>
    <x v="3392"/>
    <x v="3"/>
    <x v="453"/>
    <d v="2014-10-21T00:00:00"/>
    <x v="1"/>
    <x v="393"/>
    <s v="Dionis Lloyd"/>
    <x v="1"/>
    <s v="United States"/>
    <s v="Thousand Oaks"/>
    <x v="1"/>
    <n v="91360"/>
    <s v="West"/>
    <s v="FUR-FU-10000087"/>
    <x v="0"/>
    <x v="5"/>
    <x v="204"/>
    <n v="22.72"/>
    <n v="1"/>
    <x v="0"/>
    <n v="9.3152000000000008"/>
  </r>
  <r>
    <n v="6838"/>
    <x v="3393"/>
    <x v="1"/>
    <x v="380"/>
    <d v="2012-07-12T00:00:00"/>
    <x v="1"/>
    <x v="541"/>
    <s v="Barbara Fisher"/>
    <x v="1"/>
    <s v="United States"/>
    <s v="Vineland"/>
    <x v="30"/>
    <n v="8360"/>
    <s v="East"/>
    <s v="OFF-AR-10003732"/>
    <x v="1"/>
    <x v="6"/>
    <x v="321"/>
    <n v="11.12"/>
    <n v="4"/>
    <x v="0"/>
    <n v="2.8911999999999995"/>
  </r>
  <r>
    <n v="6839"/>
    <x v="3394"/>
    <x v="3"/>
    <x v="1119"/>
    <d v="2014-02-10T00:00:00"/>
    <x v="1"/>
    <x v="712"/>
    <s v="Fred Chung"/>
    <x v="1"/>
    <s v="United States"/>
    <s v="Torrance"/>
    <x v="1"/>
    <n v="90503"/>
    <s v="West"/>
    <s v="OFF-AP-10000275"/>
    <x v="1"/>
    <x v="9"/>
    <x v="1719"/>
    <n v="1640.6999999999998"/>
    <n v="5"/>
    <x v="0"/>
    <n v="459.39599999999996"/>
  </r>
  <r>
    <n v="6840"/>
    <x v="3394"/>
    <x v="3"/>
    <x v="1119"/>
    <d v="2014-02-10T00:00:00"/>
    <x v="1"/>
    <x v="712"/>
    <s v="Fred Chung"/>
    <x v="1"/>
    <s v="United States"/>
    <s v="Torrance"/>
    <x v="1"/>
    <n v="90503"/>
    <s v="West"/>
    <s v="TEC-PH-10003505"/>
    <x v="2"/>
    <x v="7"/>
    <x v="901"/>
    <n v="371.2"/>
    <n v="5"/>
    <x v="2"/>
    <n v="41.759999999999948"/>
  </r>
  <r>
    <n v="6841"/>
    <x v="3395"/>
    <x v="1"/>
    <x v="401"/>
    <d v="2012-12-07T00:00:00"/>
    <x v="2"/>
    <x v="486"/>
    <s v="Mike Pelletier"/>
    <x v="2"/>
    <s v="United States"/>
    <s v="Troy"/>
    <x v="24"/>
    <n v="45373"/>
    <s v="East"/>
    <s v="OFF-BI-10002852"/>
    <x v="1"/>
    <x v="8"/>
    <x v="91"/>
    <n v="14.832000000000003"/>
    <n v="3"/>
    <x v="6"/>
    <n v="-10.382399999999997"/>
  </r>
  <r>
    <n v="6842"/>
    <x v="3396"/>
    <x v="0"/>
    <x v="126"/>
    <d v="2013-09-18T00:00:00"/>
    <x v="1"/>
    <x v="295"/>
    <s v="Anthony Johnson"/>
    <x v="1"/>
    <s v="United States"/>
    <s v="Springfield"/>
    <x v="17"/>
    <n v="22153"/>
    <s v="South"/>
    <s v="TEC-AC-10004877"/>
    <x v="2"/>
    <x v="11"/>
    <x v="1670"/>
    <n v="20.700000000000003"/>
    <n v="3"/>
    <x v="0"/>
    <n v="1.6559999999999988"/>
  </r>
  <r>
    <n v="6843"/>
    <x v="3396"/>
    <x v="0"/>
    <x v="126"/>
    <d v="2013-09-18T00:00:00"/>
    <x v="1"/>
    <x v="295"/>
    <s v="Anthony Johnson"/>
    <x v="1"/>
    <s v="United States"/>
    <s v="Springfield"/>
    <x v="17"/>
    <n v="22153"/>
    <s v="South"/>
    <s v="OFF-FA-10002975"/>
    <x v="1"/>
    <x v="13"/>
    <x v="33"/>
    <n v="11.34"/>
    <n v="3"/>
    <x v="0"/>
    <n v="5.2164000000000001"/>
  </r>
  <r>
    <n v="6844"/>
    <x v="3396"/>
    <x v="0"/>
    <x v="126"/>
    <d v="2013-09-18T00:00:00"/>
    <x v="1"/>
    <x v="295"/>
    <s v="Anthony Johnson"/>
    <x v="1"/>
    <s v="United States"/>
    <s v="Springfield"/>
    <x v="17"/>
    <n v="22153"/>
    <s v="South"/>
    <s v="OFF-ST-10000419"/>
    <x v="1"/>
    <x v="4"/>
    <x v="1015"/>
    <n v="67.900000000000006"/>
    <n v="5"/>
    <x v="0"/>
    <n v="0.67899999999999849"/>
  </r>
  <r>
    <n v="6845"/>
    <x v="3396"/>
    <x v="0"/>
    <x v="126"/>
    <d v="2013-09-18T00:00:00"/>
    <x v="1"/>
    <x v="295"/>
    <s v="Anthony Johnson"/>
    <x v="1"/>
    <s v="United States"/>
    <s v="Springfield"/>
    <x v="17"/>
    <n v="22153"/>
    <s v="South"/>
    <s v="FUR-CH-10002073"/>
    <x v="0"/>
    <x v="1"/>
    <x v="1783"/>
    <n v="1059.1199999999999"/>
    <n v="4"/>
    <x v="0"/>
    <n v="307.14479999999992"/>
  </r>
  <r>
    <n v="6846"/>
    <x v="3397"/>
    <x v="2"/>
    <x v="522"/>
    <d v="2011-07-12T00:00:00"/>
    <x v="1"/>
    <x v="604"/>
    <s v="Becky Castell"/>
    <x v="2"/>
    <s v="United States"/>
    <s v="El Cajon"/>
    <x v="1"/>
    <n v="92020"/>
    <s v="West"/>
    <s v="FUR-CH-10000155"/>
    <x v="0"/>
    <x v="1"/>
    <x v="1157"/>
    <n v="478.48"/>
    <n v="2"/>
    <x v="2"/>
    <n v="47.848000000000013"/>
  </r>
  <r>
    <n v="6847"/>
    <x v="3398"/>
    <x v="0"/>
    <x v="195"/>
    <d v="2013-05-15T00:00:00"/>
    <x v="1"/>
    <x v="602"/>
    <s v="Ricardo Sperren"/>
    <x v="1"/>
    <s v="United States"/>
    <s v="Los Angeles"/>
    <x v="1"/>
    <n v="90036"/>
    <s v="West"/>
    <s v="OFF-PA-10001260"/>
    <x v="1"/>
    <x v="10"/>
    <x v="1769"/>
    <n v="32.04"/>
    <n v="4"/>
    <x v="0"/>
    <n v="14.417999999999999"/>
  </r>
  <r>
    <n v="6848"/>
    <x v="3399"/>
    <x v="0"/>
    <x v="427"/>
    <d v="2013-07-23T00:00:00"/>
    <x v="1"/>
    <x v="73"/>
    <s v="Nora Paige"/>
    <x v="0"/>
    <s v="United States"/>
    <s v="Phoenix"/>
    <x v="16"/>
    <n v="85023"/>
    <s v="West"/>
    <s v="TEC-PH-10001924"/>
    <x v="2"/>
    <x v="7"/>
    <x v="426"/>
    <n v="55.991999999999997"/>
    <n v="1"/>
    <x v="2"/>
    <n v="3.4995000000000029"/>
  </r>
  <r>
    <n v="6849"/>
    <x v="3400"/>
    <x v="0"/>
    <x v="1133"/>
    <d v="2013-06-22T00:00:00"/>
    <x v="2"/>
    <x v="590"/>
    <s v="Bobby Trafton"/>
    <x v="0"/>
    <s v="United States"/>
    <s v="Frankfort"/>
    <x v="10"/>
    <n v="60423"/>
    <s v="Central"/>
    <s v="OFF-PA-10003134"/>
    <x v="1"/>
    <x v="10"/>
    <x v="1663"/>
    <n v="76.864000000000004"/>
    <n v="2"/>
    <x v="2"/>
    <n v="26.902399999999993"/>
  </r>
  <r>
    <n v="6850"/>
    <x v="3401"/>
    <x v="2"/>
    <x v="1017"/>
    <d v="2011-04-25T00:00:00"/>
    <x v="1"/>
    <x v="546"/>
    <s v="Benjamin Patterson"/>
    <x v="0"/>
    <s v="United States"/>
    <s v="Los Angeles"/>
    <x v="1"/>
    <n v="90045"/>
    <s v="West"/>
    <s v="FUR-FU-10000409"/>
    <x v="0"/>
    <x v="5"/>
    <x v="1421"/>
    <n v="59.92"/>
    <n v="4"/>
    <x v="0"/>
    <n v="27.563200000000002"/>
  </r>
  <r>
    <n v="6851"/>
    <x v="3402"/>
    <x v="0"/>
    <x v="1134"/>
    <d v="2013-01-12T00:00:00"/>
    <x v="1"/>
    <x v="705"/>
    <s v="Jack O'Briant"/>
    <x v="1"/>
    <s v="United States"/>
    <s v="Franklin"/>
    <x v="6"/>
    <n v="53132"/>
    <s v="Central"/>
    <s v="FUR-BO-10002545"/>
    <x v="0"/>
    <x v="0"/>
    <x v="37"/>
    <n v="1565.88"/>
    <n v="6"/>
    <x v="0"/>
    <n v="407.12880000000007"/>
  </r>
  <r>
    <n v="6852"/>
    <x v="3402"/>
    <x v="0"/>
    <x v="1134"/>
    <d v="2013-01-12T00:00:00"/>
    <x v="1"/>
    <x v="705"/>
    <s v="Jack O'Briant"/>
    <x v="1"/>
    <s v="United States"/>
    <s v="Franklin"/>
    <x v="6"/>
    <n v="53132"/>
    <s v="Central"/>
    <s v="OFF-BI-10001460"/>
    <x v="1"/>
    <x v="8"/>
    <x v="58"/>
    <n v="106.05"/>
    <n v="7"/>
    <x v="0"/>
    <n v="49.843499999999999"/>
  </r>
  <r>
    <n v="6853"/>
    <x v="3403"/>
    <x v="3"/>
    <x v="331"/>
    <d v="2014-12-29T00:00:00"/>
    <x v="0"/>
    <x v="751"/>
    <s v="Monica Federle"/>
    <x v="1"/>
    <s v="United States"/>
    <s v="Little Rock"/>
    <x v="36"/>
    <n v="72209"/>
    <s v="South"/>
    <s v="OFF-ST-10001328"/>
    <x v="1"/>
    <x v="4"/>
    <x v="176"/>
    <n v="62.04"/>
    <n v="4"/>
    <x v="0"/>
    <n v="17.371200000000002"/>
  </r>
  <r>
    <n v="6854"/>
    <x v="3403"/>
    <x v="3"/>
    <x v="331"/>
    <d v="2014-12-29T00:00:00"/>
    <x v="0"/>
    <x v="751"/>
    <s v="Monica Federle"/>
    <x v="1"/>
    <s v="United States"/>
    <s v="Little Rock"/>
    <x v="36"/>
    <n v="72209"/>
    <s v="South"/>
    <s v="TEC-PH-10003601"/>
    <x v="2"/>
    <x v="7"/>
    <x v="1383"/>
    <n v="494.97"/>
    <n v="3"/>
    <x v="0"/>
    <n v="148.49099999999996"/>
  </r>
  <r>
    <n v="6855"/>
    <x v="3403"/>
    <x v="3"/>
    <x v="331"/>
    <d v="2014-12-29T00:00:00"/>
    <x v="0"/>
    <x v="751"/>
    <s v="Monica Federle"/>
    <x v="1"/>
    <s v="United States"/>
    <s v="Little Rock"/>
    <x v="36"/>
    <n v="72209"/>
    <s v="South"/>
    <s v="OFF-ST-10001522"/>
    <x v="1"/>
    <x v="4"/>
    <x v="195"/>
    <n v="367.96"/>
    <n v="4"/>
    <x v="0"/>
    <n v="14.718399999999974"/>
  </r>
  <r>
    <n v="6856"/>
    <x v="3403"/>
    <x v="3"/>
    <x v="331"/>
    <d v="2014-12-29T00:00:00"/>
    <x v="0"/>
    <x v="751"/>
    <s v="Monica Federle"/>
    <x v="1"/>
    <s v="United States"/>
    <s v="Little Rock"/>
    <x v="36"/>
    <n v="72209"/>
    <s v="South"/>
    <s v="OFF-PA-10001994"/>
    <x v="1"/>
    <x v="10"/>
    <x v="1113"/>
    <n v="44.96"/>
    <n v="2"/>
    <x v="0"/>
    <n v="20.6816"/>
  </r>
  <r>
    <n v="6857"/>
    <x v="3403"/>
    <x v="3"/>
    <x v="331"/>
    <d v="2014-12-29T00:00:00"/>
    <x v="0"/>
    <x v="751"/>
    <s v="Monica Federle"/>
    <x v="1"/>
    <s v="United States"/>
    <s v="Little Rock"/>
    <x v="36"/>
    <n v="72209"/>
    <s v="South"/>
    <s v="OFF-EN-10001453"/>
    <x v="1"/>
    <x v="12"/>
    <x v="1676"/>
    <n v="182.94"/>
    <n v="3"/>
    <x v="0"/>
    <n v="85.981799999999993"/>
  </r>
  <r>
    <n v="6858"/>
    <x v="3404"/>
    <x v="3"/>
    <x v="827"/>
    <d v="2014-04-23T00:00:00"/>
    <x v="1"/>
    <x v="519"/>
    <s v="Pamela Stobb"/>
    <x v="0"/>
    <s v="United States"/>
    <s v="Los Angeles"/>
    <x v="1"/>
    <n v="90008"/>
    <s v="West"/>
    <s v="OFF-PA-10004911"/>
    <x v="1"/>
    <x v="10"/>
    <x v="929"/>
    <n v="28.14"/>
    <n v="3"/>
    <x v="0"/>
    <n v="13.507200000000001"/>
  </r>
  <r>
    <n v="6859"/>
    <x v="3404"/>
    <x v="3"/>
    <x v="827"/>
    <d v="2014-04-23T00:00:00"/>
    <x v="1"/>
    <x v="519"/>
    <s v="Pamela Stobb"/>
    <x v="0"/>
    <s v="United States"/>
    <s v="Los Angeles"/>
    <x v="1"/>
    <n v="90008"/>
    <s v="West"/>
    <s v="OFF-LA-10001404"/>
    <x v="1"/>
    <x v="2"/>
    <x v="916"/>
    <n v="7.38"/>
    <n v="2"/>
    <x v="0"/>
    <n v="3.4685999999999999"/>
  </r>
  <r>
    <n v="6860"/>
    <x v="3404"/>
    <x v="3"/>
    <x v="827"/>
    <d v="2014-04-23T00:00:00"/>
    <x v="1"/>
    <x v="519"/>
    <s v="Pamela Stobb"/>
    <x v="0"/>
    <s v="United States"/>
    <s v="Los Angeles"/>
    <x v="1"/>
    <n v="90008"/>
    <s v="West"/>
    <s v="OFF-FA-10001561"/>
    <x v="1"/>
    <x v="13"/>
    <x v="831"/>
    <n v="10.9"/>
    <n v="5"/>
    <x v="0"/>
    <n v="3.5970000000000004"/>
  </r>
  <r>
    <n v="6861"/>
    <x v="3404"/>
    <x v="3"/>
    <x v="827"/>
    <d v="2014-04-23T00:00:00"/>
    <x v="1"/>
    <x v="519"/>
    <s v="Pamela Stobb"/>
    <x v="0"/>
    <s v="United States"/>
    <s v="Los Angeles"/>
    <x v="1"/>
    <n v="90008"/>
    <s v="West"/>
    <s v="TEC-AC-10001383"/>
    <x v="2"/>
    <x v="11"/>
    <x v="601"/>
    <n v="274.89"/>
    <n v="11"/>
    <x v="0"/>
    <n v="46.731299999999962"/>
  </r>
  <r>
    <n v="6862"/>
    <x v="3404"/>
    <x v="3"/>
    <x v="827"/>
    <d v="2014-04-23T00:00:00"/>
    <x v="1"/>
    <x v="519"/>
    <s v="Pamela Stobb"/>
    <x v="0"/>
    <s v="United States"/>
    <s v="Los Angeles"/>
    <x v="1"/>
    <n v="90008"/>
    <s v="West"/>
    <s v="OFF-LA-10003190"/>
    <x v="1"/>
    <x v="2"/>
    <x v="1163"/>
    <n v="23.04"/>
    <n v="8"/>
    <x v="0"/>
    <n v="11.2896"/>
  </r>
  <r>
    <n v="6863"/>
    <x v="3404"/>
    <x v="3"/>
    <x v="827"/>
    <d v="2014-04-23T00:00:00"/>
    <x v="1"/>
    <x v="519"/>
    <s v="Pamela Stobb"/>
    <x v="0"/>
    <s v="United States"/>
    <s v="Los Angeles"/>
    <x v="1"/>
    <n v="90008"/>
    <s v="West"/>
    <s v="FUR-CH-10003774"/>
    <x v="0"/>
    <x v="1"/>
    <x v="1185"/>
    <n v="218.35200000000003"/>
    <n v="3"/>
    <x v="2"/>
    <n v="-19.105800000000016"/>
  </r>
  <r>
    <n v="6864"/>
    <x v="3405"/>
    <x v="3"/>
    <x v="96"/>
    <d v="2014-12-09T00:00:00"/>
    <x v="1"/>
    <x v="199"/>
    <s v="Maribeth Yedwab"/>
    <x v="1"/>
    <s v="United States"/>
    <s v="San Antonio"/>
    <x v="5"/>
    <n v="78207"/>
    <s v="Central"/>
    <s v="OFF-PA-10000520"/>
    <x v="1"/>
    <x v="10"/>
    <x v="1419"/>
    <n v="10.368000000000002"/>
    <n v="2"/>
    <x v="2"/>
    <n v="3.6288"/>
  </r>
  <r>
    <n v="6865"/>
    <x v="3406"/>
    <x v="0"/>
    <x v="1036"/>
    <d v="2013-08-29T00:00:00"/>
    <x v="1"/>
    <x v="554"/>
    <s v="Scot Coram"/>
    <x v="1"/>
    <s v="United States"/>
    <s v="Los Angeles"/>
    <x v="1"/>
    <n v="90004"/>
    <s v="West"/>
    <s v="OFF-BI-10004465"/>
    <x v="1"/>
    <x v="8"/>
    <x v="732"/>
    <n v="12.672000000000001"/>
    <n v="2"/>
    <x v="2"/>
    <n v="4.7519999999999998"/>
  </r>
  <r>
    <n v="6866"/>
    <x v="3406"/>
    <x v="0"/>
    <x v="1036"/>
    <d v="2013-08-29T00:00:00"/>
    <x v="1"/>
    <x v="554"/>
    <s v="Scot Coram"/>
    <x v="1"/>
    <s v="United States"/>
    <s v="Los Angeles"/>
    <x v="1"/>
    <n v="90004"/>
    <s v="West"/>
    <s v="TEC-PH-10003555"/>
    <x v="2"/>
    <x v="7"/>
    <x v="457"/>
    <n v="91.96"/>
    <n v="5"/>
    <x v="2"/>
    <n v="-20.690999999999992"/>
  </r>
  <r>
    <n v="6867"/>
    <x v="3406"/>
    <x v="0"/>
    <x v="1036"/>
    <d v="2013-08-29T00:00:00"/>
    <x v="1"/>
    <x v="554"/>
    <s v="Scot Coram"/>
    <x v="1"/>
    <s v="United States"/>
    <s v="Los Angeles"/>
    <x v="1"/>
    <n v="90004"/>
    <s v="West"/>
    <s v="TEC-AC-10000844"/>
    <x v="2"/>
    <x v="11"/>
    <x v="106"/>
    <n v="254.96999999999997"/>
    <n v="3"/>
    <x v="0"/>
    <n v="91.789199999999994"/>
  </r>
  <r>
    <n v="6868"/>
    <x v="3406"/>
    <x v="0"/>
    <x v="1036"/>
    <d v="2013-08-29T00:00:00"/>
    <x v="1"/>
    <x v="554"/>
    <s v="Scot Coram"/>
    <x v="1"/>
    <s v="United States"/>
    <s v="Los Angeles"/>
    <x v="1"/>
    <n v="90004"/>
    <s v="West"/>
    <s v="TEC-PH-10003187"/>
    <x v="2"/>
    <x v="7"/>
    <x v="1410"/>
    <n v="31.983999999999998"/>
    <n v="2"/>
    <x v="2"/>
    <n v="-7.9959999999999996"/>
  </r>
  <r>
    <n v="6869"/>
    <x v="3406"/>
    <x v="0"/>
    <x v="1036"/>
    <d v="2013-08-29T00:00:00"/>
    <x v="1"/>
    <x v="554"/>
    <s v="Scot Coram"/>
    <x v="1"/>
    <s v="United States"/>
    <s v="Los Angeles"/>
    <x v="1"/>
    <n v="90004"/>
    <s v="West"/>
    <s v="FUR-TA-10003569"/>
    <x v="0"/>
    <x v="3"/>
    <x v="1358"/>
    <n v="2887.0560000000005"/>
    <n v="9"/>
    <x v="2"/>
    <n v="180.44099999999992"/>
  </r>
  <r>
    <n v="6870"/>
    <x v="3406"/>
    <x v="0"/>
    <x v="1036"/>
    <d v="2013-08-29T00:00:00"/>
    <x v="1"/>
    <x v="554"/>
    <s v="Scot Coram"/>
    <x v="1"/>
    <s v="United States"/>
    <s v="Los Angeles"/>
    <x v="1"/>
    <n v="90004"/>
    <s v="West"/>
    <s v="OFF-PA-10003848"/>
    <x v="1"/>
    <x v="10"/>
    <x v="1442"/>
    <n v="12.96"/>
    <n v="2"/>
    <x v="0"/>
    <n v="6.2208000000000006"/>
  </r>
  <r>
    <n v="6871"/>
    <x v="3406"/>
    <x v="0"/>
    <x v="1036"/>
    <d v="2013-08-29T00:00:00"/>
    <x v="1"/>
    <x v="554"/>
    <s v="Scot Coram"/>
    <x v="1"/>
    <s v="United States"/>
    <s v="Los Angeles"/>
    <x v="1"/>
    <n v="90004"/>
    <s v="West"/>
    <s v="OFF-PA-10002606"/>
    <x v="1"/>
    <x v="10"/>
    <x v="1592"/>
    <n v="47.52"/>
    <n v="9"/>
    <x v="0"/>
    <n v="21.384"/>
  </r>
  <r>
    <n v="6872"/>
    <x v="3407"/>
    <x v="0"/>
    <x v="5"/>
    <d v="2013-12-09T00:00:00"/>
    <x v="0"/>
    <x v="575"/>
    <s v="Randy Ferguson"/>
    <x v="1"/>
    <s v="United States"/>
    <s v="Chicago"/>
    <x v="10"/>
    <n v="60610"/>
    <s v="Central"/>
    <s v="OFF-LA-10004853"/>
    <x v="1"/>
    <x v="2"/>
    <x v="683"/>
    <n v="11.952000000000002"/>
    <n v="3"/>
    <x v="2"/>
    <n v="3.8843999999999994"/>
  </r>
  <r>
    <n v="6873"/>
    <x v="3408"/>
    <x v="1"/>
    <x v="1135"/>
    <d v="2012-12-19T00:00:00"/>
    <x v="2"/>
    <x v="65"/>
    <s v="Sandra Glassco"/>
    <x v="0"/>
    <s v="United States"/>
    <s v="Seattle"/>
    <x v="4"/>
    <n v="98105"/>
    <s v="West"/>
    <s v="OFF-PA-10004948"/>
    <x v="1"/>
    <x v="10"/>
    <x v="1647"/>
    <n v="4.9800000000000004"/>
    <n v="1"/>
    <x v="0"/>
    <n v="2.3406000000000002"/>
  </r>
  <r>
    <n v="6874"/>
    <x v="3409"/>
    <x v="2"/>
    <x v="1136"/>
    <d v="2011-10-22T00:00:00"/>
    <x v="0"/>
    <x v="14"/>
    <s v="Tracy Blumstein"/>
    <x v="0"/>
    <s v="United States"/>
    <s v="Beaumont"/>
    <x v="5"/>
    <n v="77705"/>
    <s v="Central"/>
    <s v="OFF-BI-10003676"/>
    <x v="1"/>
    <x v="8"/>
    <x v="816"/>
    <n v="10.779999999999996"/>
    <n v="5"/>
    <x v="3"/>
    <n v="-17.248000000000008"/>
  </r>
  <r>
    <n v="6875"/>
    <x v="3409"/>
    <x v="2"/>
    <x v="1136"/>
    <d v="2011-10-22T00:00:00"/>
    <x v="0"/>
    <x v="14"/>
    <s v="Tracy Blumstein"/>
    <x v="0"/>
    <s v="United States"/>
    <s v="Beaumont"/>
    <x v="5"/>
    <n v="77705"/>
    <s v="Central"/>
    <s v="TEC-AC-10001314"/>
    <x v="2"/>
    <x v="11"/>
    <x v="943"/>
    <n v="119.97600000000001"/>
    <n v="3"/>
    <x v="2"/>
    <n v="-17.996400000000019"/>
  </r>
  <r>
    <n v="6876"/>
    <x v="3410"/>
    <x v="0"/>
    <x v="64"/>
    <d v="2013-09-11T00:00:00"/>
    <x v="1"/>
    <x v="462"/>
    <s v="Michael Moore"/>
    <x v="0"/>
    <s v="United States"/>
    <s v="Chesapeake"/>
    <x v="17"/>
    <n v="23320"/>
    <s v="South"/>
    <s v="OFF-LA-10004545"/>
    <x v="1"/>
    <x v="2"/>
    <x v="1328"/>
    <n v="25.06"/>
    <n v="2"/>
    <x v="0"/>
    <n v="11.778199999999998"/>
  </r>
  <r>
    <n v="6877"/>
    <x v="3410"/>
    <x v="0"/>
    <x v="64"/>
    <d v="2013-09-11T00:00:00"/>
    <x v="1"/>
    <x v="462"/>
    <s v="Michael Moore"/>
    <x v="0"/>
    <s v="United States"/>
    <s v="Chesapeake"/>
    <x v="17"/>
    <n v="23320"/>
    <s v="South"/>
    <s v="FUR-TA-10003238"/>
    <x v="0"/>
    <x v="3"/>
    <x v="1233"/>
    <n v="1652.94"/>
    <n v="3"/>
    <x v="0"/>
    <n v="314.05859999999996"/>
  </r>
  <r>
    <n v="6878"/>
    <x v="3411"/>
    <x v="1"/>
    <x v="52"/>
    <d v="2012-10-15T00:00:00"/>
    <x v="3"/>
    <x v="0"/>
    <s v="Claire Gute"/>
    <x v="0"/>
    <s v="United States"/>
    <s v="Dallas"/>
    <x v="5"/>
    <n v="75217"/>
    <s v="Central"/>
    <s v="FUR-FU-10004952"/>
    <x v="0"/>
    <x v="5"/>
    <x v="845"/>
    <n v="131.376"/>
    <n v="6"/>
    <x v="7"/>
    <n v="-95.24760000000002"/>
  </r>
  <r>
    <n v="6879"/>
    <x v="3411"/>
    <x v="1"/>
    <x v="52"/>
    <d v="2012-10-15T00:00:00"/>
    <x v="3"/>
    <x v="0"/>
    <s v="Claire Gute"/>
    <x v="0"/>
    <s v="United States"/>
    <s v="Dallas"/>
    <x v="5"/>
    <n v="75217"/>
    <s v="Central"/>
    <s v="OFF-PA-10003001"/>
    <x v="1"/>
    <x v="10"/>
    <x v="1064"/>
    <n v="5.3440000000000003"/>
    <n v="1"/>
    <x v="2"/>
    <n v="1.8703999999999998"/>
  </r>
  <r>
    <n v="6880"/>
    <x v="3412"/>
    <x v="1"/>
    <x v="494"/>
    <d v="2012-12-05T00:00:00"/>
    <x v="0"/>
    <x v="69"/>
    <s v="Tamara Willingham"/>
    <x v="2"/>
    <s v="United States"/>
    <s v="Seattle"/>
    <x v="4"/>
    <n v="98105"/>
    <s v="West"/>
    <s v="FUR-CH-10001215"/>
    <x v="0"/>
    <x v="1"/>
    <x v="440"/>
    <n v="2003.9200000000003"/>
    <n v="5"/>
    <x v="2"/>
    <n v="125.24499999999995"/>
  </r>
  <r>
    <n v="6881"/>
    <x v="3412"/>
    <x v="1"/>
    <x v="494"/>
    <d v="2012-12-05T00:00:00"/>
    <x v="0"/>
    <x v="69"/>
    <s v="Tamara Willingham"/>
    <x v="2"/>
    <s v="United States"/>
    <s v="Seattle"/>
    <x v="4"/>
    <n v="98105"/>
    <s v="West"/>
    <s v="OFF-PA-10004255"/>
    <x v="1"/>
    <x v="10"/>
    <x v="1306"/>
    <n v="32.400000000000006"/>
    <n v="5"/>
    <x v="0"/>
    <n v="15.552000000000001"/>
  </r>
  <r>
    <n v="6882"/>
    <x v="3412"/>
    <x v="1"/>
    <x v="494"/>
    <d v="2012-12-05T00:00:00"/>
    <x v="0"/>
    <x v="69"/>
    <s v="Tamara Willingham"/>
    <x v="2"/>
    <s v="United States"/>
    <s v="Seattle"/>
    <x v="4"/>
    <n v="98105"/>
    <s v="West"/>
    <s v="FUR-TA-10001705"/>
    <x v="0"/>
    <x v="3"/>
    <x v="213"/>
    <n v="1913.3999999999999"/>
    <n v="9"/>
    <x v="0"/>
    <n v="401.81399999999985"/>
  </r>
  <r>
    <n v="6883"/>
    <x v="3412"/>
    <x v="1"/>
    <x v="494"/>
    <d v="2012-12-05T00:00:00"/>
    <x v="0"/>
    <x v="69"/>
    <s v="Tamara Willingham"/>
    <x v="2"/>
    <s v="United States"/>
    <s v="Seattle"/>
    <x v="4"/>
    <n v="98105"/>
    <s v="West"/>
    <s v="OFF-ST-10002554"/>
    <x v="1"/>
    <x v="4"/>
    <x v="1144"/>
    <n v="146.72999999999999"/>
    <n v="3"/>
    <x v="0"/>
    <n v="2.9346000000000032"/>
  </r>
  <r>
    <n v="6884"/>
    <x v="3412"/>
    <x v="1"/>
    <x v="494"/>
    <d v="2012-12-05T00:00:00"/>
    <x v="0"/>
    <x v="69"/>
    <s v="Tamara Willingham"/>
    <x v="2"/>
    <s v="United States"/>
    <s v="Seattle"/>
    <x v="4"/>
    <n v="98105"/>
    <s v="West"/>
    <s v="OFF-PA-10002222"/>
    <x v="1"/>
    <x v="10"/>
    <x v="389"/>
    <n v="114.2"/>
    <n v="5"/>
    <x v="0"/>
    <n v="52.531999999999996"/>
  </r>
  <r>
    <n v="6885"/>
    <x v="3413"/>
    <x v="1"/>
    <x v="70"/>
    <d v="2012-06-04T00:00:00"/>
    <x v="1"/>
    <x v="217"/>
    <s v="Bill Donatelli"/>
    <x v="0"/>
    <s v="United States"/>
    <s v="Minneapolis"/>
    <x v="11"/>
    <n v="55407"/>
    <s v="Central"/>
    <s v="FUR-CH-10002320"/>
    <x v="0"/>
    <x v="1"/>
    <x v="1454"/>
    <n v="2567.84"/>
    <n v="8"/>
    <x v="0"/>
    <n v="770.35199999999986"/>
  </r>
  <r>
    <n v="6886"/>
    <x v="3414"/>
    <x v="3"/>
    <x v="18"/>
    <d v="2014-09-18T00:00:00"/>
    <x v="1"/>
    <x v="456"/>
    <s v="Helen Abelman"/>
    <x v="0"/>
    <s v="United States"/>
    <s v="Springfield"/>
    <x v="24"/>
    <n v="45503"/>
    <s v="East"/>
    <s v="TEC-AC-10003499"/>
    <x v="2"/>
    <x v="11"/>
    <x v="103"/>
    <n v="37.056000000000004"/>
    <n v="4"/>
    <x v="2"/>
    <n v="8.8008000000000006"/>
  </r>
  <r>
    <n v="6887"/>
    <x v="3414"/>
    <x v="3"/>
    <x v="18"/>
    <d v="2014-09-18T00:00:00"/>
    <x v="1"/>
    <x v="456"/>
    <s v="Helen Abelman"/>
    <x v="0"/>
    <s v="United States"/>
    <s v="Springfield"/>
    <x v="24"/>
    <n v="45503"/>
    <s v="East"/>
    <s v="TEC-PH-10003580"/>
    <x v="2"/>
    <x v="7"/>
    <x v="997"/>
    <n v="259.89600000000002"/>
    <n v="2"/>
    <x v="10"/>
    <n v="-56.310799999999972"/>
  </r>
  <r>
    <n v="6888"/>
    <x v="3415"/>
    <x v="3"/>
    <x v="1016"/>
    <d v="2014-05-03T00:00:00"/>
    <x v="1"/>
    <x v="328"/>
    <s v="Lauren Leatherbury"/>
    <x v="0"/>
    <s v="United States"/>
    <s v="Los Angeles"/>
    <x v="1"/>
    <n v="90032"/>
    <s v="West"/>
    <s v="OFF-PA-10004675"/>
    <x v="1"/>
    <x v="10"/>
    <x v="69"/>
    <n v="19.049999999999997"/>
    <n v="3"/>
    <x v="0"/>
    <n v="8.7629999999999999"/>
  </r>
  <r>
    <n v="6889"/>
    <x v="3415"/>
    <x v="3"/>
    <x v="1016"/>
    <d v="2014-05-03T00:00:00"/>
    <x v="1"/>
    <x v="328"/>
    <s v="Lauren Leatherbury"/>
    <x v="0"/>
    <s v="United States"/>
    <s v="Los Angeles"/>
    <x v="1"/>
    <n v="90032"/>
    <s v="West"/>
    <s v="OFF-BI-10000666"/>
    <x v="1"/>
    <x v="8"/>
    <x v="980"/>
    <n v="73.343999999999994"/>
    <n v="3"/>
    <x v="2"/>
    <n v="27.503999999999998"/>
  </r>
  <r>
    <n v="6890"/>
    <x v="3416"/>
    <x v="3"/>
    <x v="65"/>
    <d v="2014-09-23T00:00:00"/>
    <x v="1"/>
    <x v="164"/>
    <s v="Saphhira Shifley"/>
    <x v="1"/>
    <s v="United States"/>
    <s v="Columbus"/>
    <x v="32"/>
    <n v="31907"/>
    <s v="South"/>
    <s v="TEC-PH-10001552"/>
    <x v="2"/>
    <x v="7"/>
    <x v="178"/>
    <n v="95.68"/>
    <n v="8"/>
    <x v="0"/>
    <n v="26.790400000000005"/>
  </r>
  <r>
    <n v="6891"/>
    <x v="3416"/>
    <x v="3"/>
    <x v="65"/>
    <d v="2014-09-23T00:00:00"/>
    <x v="1"/>
    <x v="164"/>
    <s v="Saphhira Shifley"/>
    <x v="1"/>
    <s v="United States"/>
    <s v="Columbus"/>
    <x v="32"/>
    <n v="31907"/>
    <s v="South"/>
    <s v="OFF-PA-10000673"/>
    <x v="1"/>
    <x v="10"/>
    <x v="249"/>
    <n v="50.96"/>
    <n v="7"/>
    <x v="0"/>
    <n v="24.460800000000003"/>
  </r>
  <r>
    <n v="6892"/>
    <x v="3416"/>
    <x v="3"/>
    <x v="65"/>
    <d v="2014-09-23T00:00:00"/>
    <x v="1"/>
    <x v="164"/>
    <s v="Saphhira Shifley"/>
    <x v="1"/>
    <s v="United States"/>
    <s v="Columbus"/>
    <x v="32"/>
    <n v="31907"/>
    <s v="South"/>
    <s v="OFF-AR-10000380"/>
    <x v="1"/>
    <x v="6"/>
    <x v="108"/>
    <n v="113.94"/>
    <n v="3"/>
    <x v="0"/>
    <n v="34.181999999999988"/>
  </r>
  <r>
    <n v="6893"/>
    <x v="3416"/>
    <x v="3"/>
    <x v="65"/>
    <d v="2014-09-23T00:00:00"/>
    <x v="1"/>
    <x v="164"/>
    <s v="Saphhira Shifley"/>
    <x v="1"/>
    <s v="United States"/>
    <s v="Columbus"/>
    <x v="32"/>
    <n v="31907"/>
    <s v="South"/>
    <s v="OFF-PA-10003848"/>
    <x v="1"/>
    <x v="10"/>
    <x v="1442"/>
    <n v="25.92"/>
    <n v="4"/>
    <x v="0"/>
    <n v="12.441600000000001"/>
  </r>
  <r>
    <n v="6894"/>
    <x v="3416"/>
    <x v="3"/>
    <x v="65"/>
    <d v="2014-09-23T00:00:00"/>
    <x v="1"/>
    <x v="164"/>
    <s v="Saphhira Shifley"/>
    <x v="1"/>
    <s v="United States"/>
    <s v="Columbus"/>
    <x v="32"/>
    <n v="31907"/>
    <s v="South"/>
    <s v="FUR-FU-10002963"/>
    <x v="0"/>
    <x v="5"/>
    <x v="1502"/>
    <n v="20.32"/>
    <n v="4"/>
    <x v="0"/>
    <n v="6.9087999999999994"/>
  </r>
  <r>
    <n v="6895"/>
    <x v="3416"/>
    <x v="3"/>
    <x v="65"/>
    <d v="2014-09-23T00:00:00"/>
    <x v="1"/>
    <x v="164"/>
    <s v="Saphhira Shifley"/>
    <x v="1"/>
    <s v="United States"/>
    <s v="Columbus"/>
    <x v="32"/>
    <n v="31907"/>
    <s v="South"/>
    <s v="TEC-PH-10002447"/>
    <x v="2"/>
    <x v="7"/>
    <x v="53"/>
    <n v="411.98"/>
    <n v="2"/>
    <x v="0"/>
    <n v="119.4742"/>
  </r>
  <r>
    <n v="6896"/>
    <x v="3416"/>
    <x v="3"/>
    <x v="65"/>
    <d v="2014-09-23T00:00:00"/>
    <x v="1"/>
    <x v="164"/>
    <s v="Saphhira Shifley"/>
    <x v="1"/>
    <s v="United States"/>
    <s v="Columbus"/>
    <x v="32"/>
    <n v="31907"/>
    <s v="South"/>
    <s v="OFF-SU-10004261"/>
    <x v="1"/>
    <x v="14"/>
    <x v="605"/>
    <n v="34.479999999999997"/>
    <n v="2"/>
    <x v="0"/>
    <n v="9.9991999999999948"/>
  </r>
  <r>
    <n v="6897"/>
    <x v="3416"/>
    <x v="3"/>
    <x v="65"/>
    <d v="2014-09-23T00:00:00"/>
    <x v="1"/>
    <x v="164"/>
    <s v="Saphhira Shifley"/>
    <x v="1"/>
    <s v="United States"/>
    <s v="Columbus"/>
    <x v="32"/>
    <n v="31907"/>
    <s v="South"/>
    <s v="OFF-PA-10003228"/>
    <x v="1"/>
    <x v="10"/>
    <x v="1668"/>
    <n v="244.54999999999998"/>
    <n v="5"/>
    <x v="0"/>
    <n v="114.93849999999998"/>
  </r>
  <r>
    <n v="6898"/>
    <x v="3417"/>
    <x v="3"/>
    <x v="238"/>
    <d v="2014-08-26T00:00:00"/>
    <x v="1"/>
    <x v="237"/>
    <s v="Chloris Kastensmidt"/>
    <x v="0"/>
    <s v="United States"/>
    <s v="Lakewood"/>
    <x v="24"/>
    <n v="44107"/>
    <s v="East"/>
    <s v="OFF-BI-10004817"/>
    <x v="1"/>
    <x v="8"/>
    <x v="1199"/>
    <n v="10.782000000000002"/>
    <n v="3"/>
    <x v="6"/>
    <n v="-7.9067999999999969"/>
  </r>
  <r>
    <n v="6899"/>
    <x v="3418"/>
    <x v="1"/>
    <x v="1137"/>
    <d v="2012-05-26T00:00:00"/>
    <x v="0"/>
    <x v="745"/>
    <s v="Vivek Sundaresam"/>
    <x v="0"/>
    <s v="United States"/>
    <s v="Naperville"/>
    <x v="10"/>
    <n v="60540"/>
    <s v="Central"/>
    <s v="FUR-CH-10002880"/>
    <x v="0"/>
    <x v="1"/>
    <x v="801"/>
    <n v="602.65099999999995"/>
    <n v="7"/>
    <x v="4"/>
    <n v="-163.57670000000005"/>
  </r>
  <r>
    <n v="6900"/>
    <x v="3418"/>
    <x v="1"/>
    <x v="1137"/>
    <d v="2012-05-26T00:00:00"/>
    <x v="0"/>
    <x v="745"/>
    <s v="Vivek Sundaresam"/>
    <x v="0"/>
    <s v="United States"/>
    <s v="Naperville"/>
    <x v="10"/>
    <n v="60540"/>
    <s v="Central"/>
    <s v="OFF-BI-10001249"/>
    <x v="1"/>
    <x v="8"/>
    <x v="1182"/>
    <n v="7.6559999999999988"/>
    <n v="6"/>
    <x v="3"/>
    <n v="-13.015200000000004"/>
  </r>
  <r>
    <n v="6901"/>
    <x v="3419"/>
    <x v="1"/>
    <x v="67"/>
    <d v="2012-09-11T00:00:00"/>
    <x v="1"/>
    <x v="184"/>
    <s v="Tanja Norvell"/>
    <x v="2"/>
    <s v="United States"/>
    <s v="New York City"/>
    <x v="15"/>
    <n v="10009"/>
    <s v="East"/>
    <s v="TEC-AC-10002402"/>
    <x v="2"/>
    <x v="11"/>
    <x v="651"/>
    <n v="559.92999999999995"/>
    <n v="7"/>
    <x v="0"/>
    <n v="167.97899999999996"/>
  </r>
  <r>
    <n v="6902"/>
    <x v="3420"/>
    <x v="3"/>
    <x v="1138"/>
    <d v="2014-07-25T00:00:00"/>
    <x v="3"/>
    <x v="403"/>
    <s v="Harold Ryan"/>
    <x v="1"/>
    <s v="United States"/>
    <s v="Huntington Beach"/>
    <x v="1"/>
    <n v="92646"/>
    <s v="West"/>
    <s v="TEC-CO-10001449"/>
    <x v="2"/>
    <x v="16"/>
    <x v="303"/>
    <n v="2399.96"/>
    <n v="5"/>
    <x v="2"/>
    <n v="839.9860000000001"/>
  </r>
  <r>
    <n v="6903"/>
    <x v="3421"/>
    <x v="3"/>
    <x v="264"/>
    <d v="2014-09-09T00:00:00"/>
    <x v="1"/>
    <x v="329"/>
    <s v="Jill Stevenson"/>
    <x v="1"/>
    <s v="United States"/>
    <s v="Chicago"/>
    <x v="10"/>
    <n v="60653"/>
    <s v="Central"/>
    <s v="OFF-FA-10002280"/>
    <x v="1"/>
    <x v="13"/>
    <x v="653"/>
    <n v="16"/>
    <n v="4"/>
    <x v="2"/>
    <n v="5.6"/>
  </r>
  <r>
    <n v="6904"/>
    <x v="3421"/>
    <x v="3"/>
    <x v="264"/>
    <d v="2014-09-09T00:00:00"/>
    <x v="1"/>
    <x v="329"/>
    <s v="Jill Stevenson"/>
    <x v="1"/>
    <s v="United States"/>
    <s v="Chicago"/>
    <x v="10"/>
    <n v="60653"/>
    <s v="Central"/>
    <s v="OFF-AP-10003278"/>
    <x v="1"/>
    <x v="9"/>
    <x v="1784"/>
    <n v="5.5879999999999992"/>
    <n v="2"/>
    <x v="3"/>
    <n v="-15.087600000000002"/>
  </r>
  <r>
    <n v="6905"/>
    <x v="3421"/>
    <x v="3"/>
    <x v="264"/>
    <d v="2014-09-09T00:00:00"/>
    <x v="1"/>
    <x v="329"/>
    <s v="Jill Stevenson"/>
    <x v="1"/>
    <s v="United States"/>
    <s v="Chicago"/>
    <x v="10"/>
    <n v="60653"/>
    <s v="Central"/>
    <s v="OFF-ST-10003994"/>
    <x v="1"/>
    <x v="4"/>
    <x v="1736"/>
    <n v="235.92"/>
    <n v="5"/>
    <x v="2"/>
    <n v="-44.235000000000007"/>
  </r>
  <r>
    <n v="6906"/>
    <x v="3422"/>
    <x v="3"/>
    <x v="1139"/>
    <d v="2014-12-09T00:00:00"/>
    <x v="0"/>
    <x v="272"/>
    <s v="Brad Norvell"/>
    <x v="1"/>
    <s v="United States"/>
    <s v="Brentwood"/>
    <x v="1"/>
    <n v="94513"/>
    <s v="West"/>
    <s v="OFF-ST-10003221"/>
    <x v="1"/>
    <x v="4"/>
    <x v="33"/>
    <n v="10.68"/>
    <n v="1"/>
    <x v="0"/>
    <n v="2.8836000000000004"/>
  </r>
  <r>
    <n v="6907"/>
    <x v="3423"/>
    <x v="3"/>
    <x v="968"/>
    <d v="2014-05-21T00:00:00"/>
    <x v="3"/>
    <x v="153"/>
    <s v="Allen Rosenblatt"/>
    <x v="1"/>
    <s v="United States"/>
    <s v="Trenton"/>
    <x v="12"/>
    <n v="48183"/>
    <s v="Central"/>
    <s v="OFF-BI-10002225"/>
    <x v="1"/>
    <x v="8"/>
    <x v="336"/>
    <n v="41.28"/>
    <n v="2"/>
    <x v="0"/>
    <n v="19.814399999999999"/>
  </r>
  <r>
    <n v="6908"/>
    <x v="3424"/>
    <x v="0"/>
    <x v="720"/>
    <d v="2013-10-04T00:00:00"/>
    <x v="1"/>
    <x v="517"/>
    <s v="Shaun Weien"/>
    <x v="0"/>
    <s v="United States"/>
    <s v="Seattle"/>
    <x v="4"/>
    <n v="98103"/>
    <s v="West"/>
    <s v="TEC-PH-10002584"/>
    <x v="2"/>
    <x v="7"/>
    <x v="1696"/>
    <n v="1001.5840000000001"/>
    <n v="2"/>
    <x v="2"/>
    <n v="125.19799999999992"/>
  </r>
  <r>
    <n v="6909"/>
    <x v="3425"/>
    <x v="3"/>
    <x v="389"/>
    <d v="2014-12-16T00:00:00"/>
    <x v="1"/>
    <x v="68"/>
    <s v="Justin Ellison"/>
    <x v="1"/>
    <s v="United States"/>
    <s v="North Charleston"/>
    <x v="20"/>
    <n v="29406"/>
    <s v="South"/>
    <s v="FUR-FU-10002364"/>
    <x v="0"/>
    <x v="5"/>
    <x v="1231"/>
    <n v="14.76"/>
    <n v="2"/>
    <x v="0"/>
    <n v="4.2803999999999984"/>
  </r>
  <r>
    <n v="6910"/>
    <x v="3426"/>
    <x v="2"/>
    <x v="103"/>
    <d v="2011-09-18T00:00:00"/>
    <x v="0"/>
    <x v="23"/>
    <s v="Lena Hernandez"/>
    <x v="0"/>
    <s v="United States"/>
    <s v="Columbus"/>
    <x v="24"/>
    <n v="43229"/>
    <s v="East"/>
    <s v="OFF-BI-10004022"/>
    <x v="1"/>
    <x v="8"/>
    <x v="748"/>
    <n v="2.5020000000000002"/>
    <n v="3"/>
    <x v="6"/>
    <n v="-2.0015999999999998"/>
  </r>
  <r>
    <n v="6911"/>
    <x v="3427"/>
    <x v="3"/>
    <x v="570"/>
    <d v="2014-08-03T00:00:00"/>
    <x v="1"/>
    <x v="364"/>
    <s v="Vivek Gonzalez"/>
    <x v="0"/>
    <s v="United States"/>
    <s v="Seattle"/>
    <x v="4"/>
    <n v="98103"/>
    <s v="West"/>
    <s v="FUR-BO-10004709"/>
    <x v="0"/>
    <x v="0"/>
    <x v="263"/>
    <n v="115.96"/>
    <n v="2"/>
    <x v="0"/>
    <n v="25.511200000000002"/>
  </r>
  <r>
    <n v="6912"/>
    <x v="3428"/>
    <x v="3"/>
    <x v="378"/>
    <d v="2014-08-06T00:00:00"/>
    <x v="0"/>
    <x v="75"/>
    <s v="Eric Murdock"/>
    <x v="0"/>
    <s v="United States"/>
    <s v="San Francisco"/>
    <x v="1"/>
    <n v="94109"/>
    <s v="West"/>
    <s v="OFF-ST-10004340"/>
    <x v="1"/>
    <x v="4"/>
    <x v="809"/>
    <n v="186.54"/>
    <n v="3"/>
    <x v="0"/>
    <n v="50.365800000000007"/>
  </r>
  <r>
    <n v="6913"/>
    <x v="3429"/>
    <x v="3"/>
    <x v="743"/>
    <d v="2014-05-06T00:00:00"/>
    <x v="0"/>
    <x v="605"/>
    <s v="Elizabeth Moffitt"/>
    <x v="1"/>
    <s v="United States"/>
    <s v="Los Angeles"/>
    <x v="1"/>
    <n v="90049"/>
    <s v="West"/>
    <s v="TEC-AC-10001714"/>
    <x v="2"/>
    <x v="11"/>
    <x v="678"/>
    <n v="159.56"/>
    <n v="4"/>
    <x v="0"/>
    <n v="59.037199999999999"/>
  </r>
  <r>
    <n v="6914"/>
    <x v="3430"/>
    <x v="1"/>
    <x v="821"/>
    <d v="2012-06-16T00:00:00"/>
    <x v="1"/>
    <x v="101"/>
    <s v="Jonathan Howell"/>
    <x v="0"/>
    <s v="United States"/>
    <s v="West Palm Beach"/>
    <x v="2"/>
    <n v="33407"/>
    <s v="South"/>
    <s v="TEC-PH-10002844"/>
    <x v="2"/>
    <x v="7"/>
    <x v="104"/>
    <n v="55.984000000000009"/>
    <n v="2"/>
    <x v="2"/>
    <n v="4.1987999999999985"/>
  </r>
  <r>
    <n v="6915"/>
    <x v="3431"/>
    <x v="2"/>
    <x v="1091"/>
    <d v="2011-12-29T00:00:00"/>
    <x v="1"/>
    <x v="413"/>
    <s v="Nora Preis"/>
    <x v="0"/>
    <s v="United States"/>
    <s v="Chicago"/>
    <x v="10"/>
    <n v="60623"/>
    <s v="Central"/>
    <s v="OFF-ST-10000585"/>
    <x v="1"/>
    <x v="4"/>
    <x v="541"/>
    <n v="132.16"/>
    <n v="1"/>
    <x v="2"/>
    <n v="9.911999999999999"/>
  </r>
  <r>
    <n v="6916"/>
    <x v="3431"/>
    <x v="2"/>
    <x v="1091"/>
    <d v="2011-12-29T00:00:00"/>
    <x v="1"/>
    <x v="413"/>
    <s v="Nora Preis"/>
    <x v="0"/>
    <s v="United States"/>
    <s v="Chicago"/>
    <x v="10"/>
    <n v="60623"/>
    <s v="Central"/>
    <s v="OFF-BI-10002824"/>
    <x v="1"/>
    <x v="8"/>
    <x v="523"/>
    <n v="17.903999999999996"/>
    <n v="6"/>
    <x v="3"/>
    <n v="-31.332000000000008"/>
  </r>
  <r>
    <n v="6917"/>
    <x v="3431"/>
    <x v="2"/>
    <x v="1091"/>
    <d v="2011-12-29T00:00:00"/>
    <x v="1"/>
    <x v="413"/>
    <s v="Nora Preis"/>
    <x v="0"/>
    <s v="United States"/>
    <s v="Chicago"/>
    <x v="10"/>
    <n v="60623"/>
    <s v="Central"/>
    <s v="OFF-PA-10001289"/>
    <x v="1"/>
    <x v="10"/>
    <x v="952"/>
    <n v="124.032"/>
    <n v="4"/>
    <x v="2"/>
    <n v="44.961600000000004"/>
  </r>
  <r>
    <n v="6918"/>
    <x v="3432"/>
    <x v="2"/>
    <x v="757"/>
    <d v="2011-12-21T00:00:00"/>
    <x v="1"/>
    <x v="741"/>
    <s v="Stefanie Holloman"/>
    <x v="1"/>
    <s v="United States"/>
    <s v="Sacramento"/>
    <x v="1"/>
    <n v="95823"/>
    <s v="West"/>
    <s v="FUR-CH-10001854"/>
    <x v="0"/>
    <x v="1"/>
    <x v="1110"/>
    <n v="1403.9200000000003"/>
    <n v="5"/>
    <x v="2"/>
    <n v="70.196000000000026"/>
  </r>
  <r>
    <n v="6919"/>
    <x v="3433"/>
    <x v="0"/>
    <x v="947"/>
    <d v="2013-04-19T00:00:00"/>
    <x v="0"/>
    <x v="298"/>
    <s v="Bryan Mills"/>
    <x v="0"/>
    <s v="United States"/>
    <s v="Seattle"/>
    <x v="4"/>
    <n v="98115"/>
    <s v="West"/>
    <s v="OFF-SU-10003567"/>
    <x v="1"/>
    <x v="14"/>
    <x v="1489"/>
    <n v="28.799999999999997"/>
    <n v="3"/>
    <x v="0"/>
    <n v="0.86400000000000077"/>
  </r>
  <r>
    <n v="6920"/>
    <x v="3434"/>
    <x v="1"/>
    <x v="1031"/>
    <d v="2012-05-28T00:00:00"/>
    <x v="1"/>
    <x v="428"/>
    <s v="Henry Goldwyn"/>
    <x v="1"/>
    <s v="United States"/>
    <s v="Philadelphia"/>
    <x v="9"/>
    <n v="19143"/>
    <s v="East"/>
    <s v="OFF-BI-10001597"/>
    <x v="1"/>
    <x v="8"/>
    <x v="790"/>
    <n v="24.588000000000001"/>
    <n v="2"/>
    <x v="6"/>
    <n v="-18.031199999999998"/>
  </r>
  <r>
    <n v="6921"/>
    <x v="3435"/>
    <x v="3"/>
    <x v="425"/>
    <d v="2014-03-03T00:00:00"/>
    <x v="1"/>
    <x v="78"/>
    <s v="Becky Martin"/>
    <x v="0"/>
    <s v="United States"/>
    <s v="Santa Barbara"/>
    <x v="1"/>
    <n v="93101"/>
    <s v="West"/>
    <s v="OFF-AP-10003287"/>
    <x v="1"/>
    <x v="9"/>
    <x v="538"/>
    <n v="356.78999999999996"/>
    <n v="7"/>
    <x v="0"/>
    <n v="99.901199999999989"/>
  </r>
  <r>
    <n v="6922"/>
    <x v="3436"/>
    <x v="3"/>
    <x v="1095"/>
    <d v="2014-04-11T00:00:00"/>
    <x v="1"/>
    <x v="390"/>
    <s v="Penelope Sewall"/>
    <x v="2"/>
    <s v="United States"/>
    <s v="New York City"/>
    <x v="15"/>
    <n v="10011"/>
    <s v="East"/>
    <s v="OFF-EN-10001532"/>
    <x v="1"/>
    <x v="12"/>
    <x v="613"/>
    <n v="16.98"/>
    <n v="1"/>
    <x v="0"/>
    <n v="8.49"/>
  </r>
  <r>
    <n v="6923"/>
    <x v="3437"/>
    <x v="1"/>
    <x v="199"/>
    <d v="2012-03-19T00:00:00"/>
    <x v="0"/>
    <x v="384"/>
    <s v="Maurice Satty"/>
    <x v="0"/>
    <s v="United States"/>
    <s v="Auburn"/>
    <x v="19"/>
    <n v="36830"/>
    <s v="South"/>
    <s v="OFF-LA-10003930"/>
    <x v="1"/>
    <x v="2"/>
    <x v="503"/>
    <n v="491.55"/>
    <n v="5"/>
    <x v="0"/>
    <n v="240.8595"/>
  </r>
  <r>
    <n v="6924"/>
    <x v="3437"/>
    <x v="1"/>
    <x v="199"/>
    <d v="2012-03-19T00:00:00"/>
    <x v="0"/>
    <x v="384"/>
    <s v="Maurice Satty"/>
    <x v="0"/>
    <s v="United States"/>
    <s v="Auburn"/>
    <x v="19"/>
    <n v="36830"/>
    <s v="South"/>
    <s v="OFF-EN-10003845"/>
    <x v="1"/>
    <x v="12"/>
    <x v="431"/>
    <n v="7.38"/>
    <n v="2"/>
    <x v="0"/>
    <n v="3.3947999999999996"/>
  </r>
  <r>
    <n v="6925"/>
    <x v="3438"/>
    <x v="1"/>
    <x v="672"/>
    <d v="2012-12-04T00:00:00"/>
    <x v="1"/>
    <x v="538"/>
    <s v="Janet Lee"/>
    <x v="0"/>
    <s v="United States"/>
    <s v="New York City"/>
    <x v="15"/>
    <n v="10035"/>
    <s v="East"/>
    <s v="OFF-PA-10002659"/>
    <x v="1"/>
    <x v="10"/>
    <x v="922"/>
    <n v="23.66"/>
    <n v="7"/>
    <x v="0"/>
    <n v="10.883599999999998"/>
  </r>
  <r>
    <n v="6926"/>
    <x v="3438"/>
    <x v="1"/>
    <x v="672"/>
    <d v="2012-12-04T00:00:00"/>
    <x v="1"/>
    <x v="538"/>
    <s v="Janet Lee"/>
    <x v="0"/>
    <s v="United States"/>
    <s v="New York City"/>
    <x v="15"/>
    <n v="10035"/>
    <s v="East"/>
    <s v="FUR-BO-10001608"/>
    <x v="0"/>
    <x v="0"/>
    <x v="1523"/>
    <n v="681.40800000000013"/>
    <n v="12"/>
    <x v="2"/>
    <n v="42.588000000000022"/>
  </r>
  <r>
    <n v="6927"/>
    <x v="3439"/>
    <x v="0"/>
    <x v="1062"/>
    <d v="2013-08-04T00:00:00"/>
    <x v="1"/>
    <x v="730"/>
    <s v="Khloe Miller"/>
    <x v="0"/>
    <s v="United States"/>
    <s v="Los Angeles"/>
    <x v="1"/>
    <n v="90032"/>
    <s v="West"/>
    <s v="OFF-LA-10000305"/>
    <x v="1"/>
    <x v="2"/>
    <x v="1707"/>
    <n v="18.899999999999999"/>
    <n v="3"/>
    <x v="0"/>
    <n v="8.6939999999999991"/>
  </r>
  <r>
    <n v="6928"/>
    <x v="3440"/>
    <x v="0"/>
    <x v="661"/>
    <d v="2013-06-26T00:00:00"/>
    <x v="0"/>
    <x v="76"/>
    <s v="Ruben Dartt"/>
    <x v="0"/>
    <s v="United States"/>
    <s v="San Francisco"/>
    <x v="1"/>
    <n v="94109"/>
    <s v="West"/>
    <s v="OFF-ST-10003638"/>
    <x v="1"/>
    <x v="4"/>
    <x v="1222"/>
    <n v="93.68"/>
    <n v="4"/>
    <x v="0"/>
    <n v="25.293599999999998"/>
  </r>
  <r>
    <n v="6929"/>
    <x v="3440"/>
    <x v="0"/>
    <x v="661"/>
    <d v="2013-06-26T00:00:00"/>
    <x v="0"/>
    <x v="76"/>
    <s v="Ruben Dartt"/>
    <x v="0"/>
    <s v="United States"/>
    <s v="San Francisco"/>
    <x v="1"/>
    <n v="94109"/>
    <s v="West"/>
    <s v="OFF-LA-10001934"/>
    <x v="1"/>
    <x v="2"/>
    <x v="568"/>
    <n v="21.93"/>
    <n v="3"/>
    <x v="0"/>
    <n v="10.307099999999998"/>
  </r>
  <r>
    <n v="6930"/>
    <x v="3440"/>
    <x v="0"/>
    <x v="661"/>
    <d v="2013-06-26T00:00:00"/>
    <x v="0"/>
    <x v="76"/>
    <s v="Ruben Dartt"/>
    <x v="0"/>
    <s v="United States"/>
    <s v="San Francisco"/>
    <x v="1"/>
    <n v="94109"/>
    <s v="West"/>
    <s v="TEC-PH-10003012"/>
    <x v="2"/>
    <x v="7"/>
    <x v="344"/>
    <n v="862.34400000000005"/>
    <n v="7"/>
    <x v="2"/>
    <n v="97.013699999999858"/>
  </r>
  <r>
    <n v="6931"/>
    <x v="3440"/>
    <x v="0"/>
    <x v="661"/>
    <d v="2013-06-26T00:00:00"/>
    <x v="0"/>
    <x v="76"/>
    <s v="Ruben Dartt"/>
    <x v="0"/>
    <s v="United States"/>
    <s v="San Francisco"/>
    <x v="1"/>
    <n v="94109"/>
    <s v="West"/>
    <s v="OFF-PA-10001019"/>
    <x v="1"/>
    <x v="10"/>
    <x v="675"/>
    <n v="19.98"/>
    <n v="1"/>
    <x v="0"/>
    <n v="9.3905999999999992"/>
  </r>
  <r>
    <n v="6932"/>
    <x v="3441"/>
    <x v="2"/>
    <x v="686"/>
    <d v="2011-07-18T00:00:00"/>
    <x v="1"/>
    <x v="461"/>
    <s v="Shui Tom"/>
    <x v="0"/>
    <s v="United States"/>
    <s v="Philadelphia"/>
    <x v="9"/>
    <n v="19140"/>
    <s v="East"/>
    <s v="TEC-PH-10002070"/>
    <x v="2"/>
    <x v="7"/>
    <x v="1785"/>
    <n v="13.493999999999998"/>
    <n v="1"/>
    <x v="10"/>
    <n v="-2.2490000000000023"/>
  </r>
  <r>
    <n v="6933"/>
    <x v="3441"/>
    <x v="2"/>
    <x v="686"/>
    <d v="2011-07-18T00:00:00"/>
    <x v="1"/>
    <x v="461"/>
    <s v="Shui Tom"/>
    <x v="0"/>
    <s v="United States"/>
    <s v="Philadelphia"/>
    <x v="9"/>
    <n v="19140"/>
    <s v="East"/>
    <s v="TEC-PH-10002583"/>
    <x v="2"/>
    <x v="7"/>
    <x v="1708"/>
    <n v="23.987999999999996"/>
    <n v="2"/>
    <x v="10"/>
    <n v="-13.993000000000004"/>
  </r>
  <r>
    <n v="6934"/>
    <x v="3441"/>
    <x v="2"/>
    <x v="686"/>
    <d v="2011-07-18T00:00:00"/>
    <x v="1"/>
    <x v="461"/>
    <s v="Shui Tom"/>
    <x v="0"/>
    <s v="United States"/>
    <s v="Philadelphia"/>
    <x v="9"/>
    <n v="19140"/>
    <s v="East"/>
    <s v="FUR-FU-10001057"/>
    <x v="0"/>
    <x v="5"/>
    <x v="1782"/>
    <n v="31.983999999999998"/>
    <n v="2"/>
    <x v="2"/>
    <n v="1.1993999999999998"/>
  </r>
  <r>
    <n v="6935"/>
    <x v="3441"/>
    <x v="2"/>
    <x v="686"/>
    <d v="2011-07-18T00:00:00"/>
    <x v="1"/>
    <x v="461"/>
    <s v="Shui Tom"/>
    <x v="0"/>
    <s v="United States"/>
    <s v="Philadelphia"/>
    <x v="9"/>
    <n v="19140"/>
    <s v="East"/>
    <s v="OFF-AR-10001044"/>
    <x v="1"/>
    <x v="6"/>
    <x v="1042"/>
    <n v="41.584000000000003"/>
    <n v="2"/>
    <x v="2"/>
    <n v="4.6781999999999968"/>
  </r>
  <r>
    <n v="6936"/>
    <x v="3442"/>
    <x v="3"/>
    <x v="329"/>
    <d v="2014-12-04T00:00:00"/>
    <x v="0"/>
    <x v="162"/>
    <s v="Bart Pistole"/>
    <x v="1"/>
    <s v="United States"/>
    <s v="El Paso"/>
    <x v="5"/>
    <n v="79907"/>
    <s v="Central"/>
    <s v="TEC-AC-10001767"/>
    <x v="2"/>
    <x v="11"/>
    <x v="97"/>
    <n v="95.976000000000013"/>
    <n v="3"/>
    <x v="2"/>
    <n v="-10.797300000000011"/>
  </r>
  <r>
    <n v="6937"/>
    <x v="3443"/>
    <x v="0"/>
    <x v="476"/>
    <d v="2013-09-05T00:00:00"/>
    <x v="2"/>
    <x v="638"/>
    <s v="Tom Ashbrook"/>
    <x v="2"/>
    <s v="United States"/>
    <s v="Chicago"/>
    <x v="10"/>
    <n v="60653"/>
    <s v="Central"/>
    <s v="FUR-FU-10000277"/>
    <x v="0"/>
    <x v="5"/>
    <x v="1786"/>
    <n v="84.272000000000006"/>
    <n v="2"/>
    <x v="7"/>
    <n v="-75.844800000000006"/>
  </r>
  <r>
    <n v="6938"/>
    <x v="3444"/>
    <x v="2"/>
    <x v="345"/>
    <d v="2011-06-15T00:00:00"/>
    <x v="3"/>
    <x v="519"/>
    <s v="Pamela Stobb"/>
    <x v="0"/>
    <s v="United States"/>
    <s v="El Paso"/>
    <x v="5"/>
    <n v="79907"/>
    <s v="Central"/>
    <s v="OFF-PA-10001952"/>
    <x v="1"/>
    <x v="10"/>
    <x v="1747"/>
    <n v="36.544000000000004"/>
    <n v="2"/>
    <x v="2"/>
    <n v="11.876799999999998"/>
  </r>
  <r>
    <n v="6939"/>
    <x v="3445"/>
    <x v="0"/>
    <x v="732"/>
    <d v="2013-11-10T00:00:00"/>
    <x v="1"/>
    <x v="413"/>
    <s v="Nora Preis"/>
    <x v="0"/>
    <s v="United States"/>
    <s v="Seattle"/>
    <x v="4"/>
    <n v="98105"/>
    <s v="West"/>
    <s v="TEC-AC-10004420"/>
    <x v="2"/>
    <x v="11"/>
    <x v="1787"/>
    <n v="479.72"/>
    <n v="4"/>
    <x v="0"/>
    <n v="52.769200000000012"/>
  </r>
  <r>
    <n v="6940"/>
    <x v="3446"/>
    <x v="3"/>
    <x v="335"/>
    <d v="2014-07-01T00:00:00"/>
    <x v="1"/>
    <x v="609"/>
    <s v="Scott Cohen"/>
    <x v="1"/>
    <s v="United States"/>
    <s v="New York City"/>
    <x v="15"/>
    <n v="10009"/>
    <s v="East"/>
    <s v="OFF-BI-10001071"/>
    <x v="1"/>
    <x v="8"/>
    <x v="663"/>
    <n v="102.36799999999999"/>
    <n v="2"/>
    <x v="2"/>
    <n v="37.108400000000003"/>
  </r>
  <r>
    <n v="6941"/>
    <x v="3446"/>
    <x v="3"/>
    <x v="335"/>
    <d v="2014-07-01T00:00:00"/>
    <x v="1"/>
    <x v="609"/>
    <s v="Scott Cohen"/>
    <x v="1"/>
    <s v="United States"/>
    <s v="New York City"/>
    <x v="15"/>
    <n v="10009"/>
    <s v="East"/>
    <s v="OFF-SU-10002503"/>
    <x v="1"/>
    <x v="14"/>
    <x v="669"/>
    <n v="28.4"/>
    <n v="5"/>
    <x v="0"/>
    <n v="8.2359999999999989"/>
  </r>
  <r>
    <n v="6942"/>
    <x v="3446"/>
    <x v="3"/>
    <x v="335"/>
    <d v="2014-07-01T00:00:00"/>
    <x v="1"/>
    <x v="609"/>
    <s v="Scott Cohen"/>
    <x v="1"/>
    <s v="United States"/>
    <s v="New York City"/>
    <x v="15"/>
    <n v="10009"/>
    <s v="East"/>
    <s v="OFF-ST-10001490"/>
    <x v="1"/>
    <x v="4"/>
    <x v="513"/>
    <n v="713.88"/>
    <n v="4"/>
    <x v="0"/>
    <n v="214.16399999999993"/>
  </r>
  <r>
    <n v="6943"/>
    <x v="3446"/>
    <x v="3"/>
    <x v="335"/>
    <d v="2014-07-01T00:00:00"/>
    <x v="1"/>
    <x v="609"/>
    <s v="Scott Cohen"/>
    <x v="1"/>
    <s v="United States"/>
    <s v="New York City"/>
    <x v="15"/>
    <n v="10009"/>
    <s v="East"/>
    <s v="OFF-PA-10003790"/>
    <x v="1"/>
    <x v="10"/>
    <x v="1250"/>
    <n v="68.52"/>
    <n v="3"/>
    <x v="0"/>
    <n v="31.519199999999998"/>
  </r>
  <r>
    <n v="6944"/>
    <x v="3447"/>
    <x v="1"/>
    <x v="395"/>
    <d v="2012-07-30T00:00:00"/>
    <x v="1"/>
    <x v="709"/>
    <s v="Russell D'Ascenzo"/>
    <x v="0"/>
    <s v="United States"/>
    <s v="Los Angeles"/>
    <x v="1"/>
    <n v="90032"/>
    <s v="West"/>
    <s v="TEC-PH-10004094"/>
    <x v="2"/>
    <x v="7"/>
    <x v="1788"/>
    <n v="623.96"/>
    <n v="5"/>
    <x v="2"/>
    <n v="38.997500000000002"/>
  </r>
  <r>
    <n v="6945"/>
    <x v="3448"/>
    <x v="2"/>
    <x v="865"/>
    <d v="2011-09-27T00:00:00"/>
    <x v="1"/>
    <x v="764"/>
    <s v="Thea Hudgings"/>
    <x v="1"/>
    <s v="United States"/>
    <s v="Newark"/>
    <x v="13"/>
    <n v="19711"/>
    <s v="East"/>
    <s v="OFF-BI-10004876"/>
    <x v="1"/>
    <x v="8"/>
    <x v="977"/>
    <n v="11.12"/>
    <n v="4"/>
    <x v="0"/>
    <n v="5.4487999999999994"/>
  </r>
  <r>
    <n v="6946"/>
    <x v="3449"/>
    <x v="0"/>
    <x v="955"/>
    <d v="2013-10-05T00:00:00"/>
    <x v="1"/>
    <x v="411"/>
    <s v="Greg Matthias"/>
    <x v="0"/>
    <s v="United States"/>
    <s v="New York City"/>
    <x v="15"/>
    <n v="10011"/>
    <s v="East"/>
    <s v="FUR-BO-10003034"/>
    <x v="0"/>
    <x v="0"/>
    <x v="1194"/>
    <n v="523.91999999999996"/>
    <n v="5"/>
    <x v="2"/>
    <n v="-26.195999999999984"/>
  </r>
  <r>
    <n v="6947"/>
    <x v="3450"/>
    <x v="1"/>
    <x v="529"/>
    <d v="2012-11-13T00:00:00"/>
    <x v="1"/>
    <x v="270"/>
    <s v="Jesus Ocampo"/>
    <x v="2"/>
    <s v="United States"/>
    <s v="Roseville"/>
    <x v="1"/>
    <n v="95661"/>
    <s v="West"/>
    <s v="OFF-FA-10000490"/>
    <x v="1"/>
    <x v="13"/>
    <x v="307"/>
    <n v="2.48"/>
    <n v="2"/>
    <x v="0"/>
    <n v="1.1656"/>
  </r>
  <r>
    <n v="6948"/>
    <x v="3451"/>
    <x v="1"/>
    <x v="334"/>
    <d v="2012-04-29T00:00:00"/>
    <x v="1"/>
    <x v="233"/>
    <s v="Zuschuss Carroll"/>
    <x v="0"/>
    <s v="United States"/>
    <s v="Aurora"/>
    <x v="10"/>
    <n v="60505"/>
    <s v="Central"/>
    <s v="OFF-ST-10002574"/>
    <x v="1"/>
    <x v="4"/>
    <x v="926"/>
    <n v="221.024"/>
    <n v="2"/>
    <x v="2"/>
    <n v="-55.256"/>
  </r>
  <r>
    <n v="6949"/>
    <x v="3451"/>
    <x v="1"/>
    <x v="334"/>
    <d v="2012-04-29T00:00:00"/>
    <x v="1"/>
    <x v="233"/>
    <s v="Zuschuss Carroll"/>
    <x v="0"/>
    <s v="United States"/>
    <s v="Aurora"/>
    <x v="10"/>
    <n v="60505"/>
    <s v="Central"/>
    <s v="FUR-CH-10003535"/>
    <x v="0"/>
    <x v="1"/>
    <x v="1513"/>
    <n v="128.05799999999999"/>
    <n v="3"/>
    <x v="4"/>
    <n v="-23.782199999999996"/>
  </r>
  <r>
    <n v="6950"/>
    <x v="3452"/>
    <x v="3"/>
    <x v="123"/>
    <d v="2014-11-20T00:00:00"/>
    <x v="3"/>
    <x v="399"/>
    <s v="Anne Pryor"/>
    <x v="2"/>
    <s v="United States"/>
    <s v="New York City"/>
    <x v="15"/>
    <n v="10011"/>
    <s v="East"/>
    <s v="OFF-BI-10001628"/>
    <x v="1"/>
    <x v="8"/>
    <x v="1103"/>
    <n v="58.407999999999994"/>
    <n v="7"/>
    <x v="2"/>
    <n v="18.252499999999998"/>
  </r>
  <r>
    <n v="6951"/>
    <x v="3452"/>
    <x v="3"/>
    <x v="123"/>
    <d v="2014-11-20T00:00:00"/>
    <x v="3"/>
    <x v="399"/>
    <s v="Anne Pryor"/>
    <x v="2"/>
    <s v="United States"/>
    <s v="New York City"/>
    <x v="15"/>
    <n v="10011"/>
    <s v="East"/>
    <s v="FUR-TA-10001676"/>
    <x v="0"/>
    <x v="3"/>
    <x v="957"/>
    <n v="79.97399999999999"/>
    <n v="3"/>
    <x v="10"/>
    <n v="-29.323800000000006"/>
  </r>
  <r>
    <n v="6952"/>
    <x v="3453"/>
    <x v="1"/>
    <x v="312"/>
    <d v="2012-11-24T00:00:00"/>
    <x v="1"/>
    <x v="136"/>
    <s v="Grace Kelly"/>
    <x v="1"/>
    <s v="United States"/>
    <s v="Dallas"/>
    <x v="5"/>
    <n v="75217"/>
    <s v="Central"/>
    <s v="TEC-MA-10002790"/>
    <x v="2"/>
    <x v="15"/>
    <x v="1789"/>
    <n v="479.988"/>
    <n v="2"/>
    <x v="10"/>
    <n v="55.998599999999954"/>
  </r>
  <r>
    <n v="6953"/>
    <x v="3454"/>
    <x v="1"/>
    <x v="653"/>
    <d v="2012-10-03T00:00:00"/>
    <x v="2"/>
    <x v="31"/>
    <s v="Henry MacAllister"/>
    <x v="0"/>
    <s v="United States"/>
    <s v="Los Angeles"/>
    <x v="1"/>
    <n v="90008"/>
    <s v="West"/>
    <s v="OFF-BI-10001757"/>
    <x v="1"/>
    <x v="8"/>
    <x v="1158"/>
    <n v="11.808"/>
    <n v="3"/>
    <x v="2"/>
    <n v="4.1327999999999996"/>
  </r>
  <r>
    <n v="6954"/>
    <x v="3454"/>
    <x v="1"/>
    <x v="653"/>
    <d v="2012-10-03T00:00:00"/>
    <x v="2"/>
    <x v="31"/>
    <s v="Henry MacAllister"/>
    <x v="0"/>
    <s v="United States"/>
    <s v="Los Angeles"/>
    <x v="1"/>
    <n v="90008"/>
    <s v="West"/>
    <s v="OFF-BI-10004828"/>
    <x v="1"/>
    <x v="8"/>
    <x v="1578"/>
    <n v="53.567999999999998"/>
    <n v="4"/>
    <x v="2"/>
    <n v="19.418399999999995"/>
  </r>
  <r>
    <n v="6955"/>
    <x v="3454"/>
    <x v="1"/>
    <x v="653"/>
    <d v="2012-10-03T00:00:00"/>
    <x v="2"/>
    <x v="31"/>
    <s v="Henry MacAllister"/>
    <x v="0"/>
    <s v="United States"/>
    <s v="Los Angeles"/>
    <x v="1"/>
    <n v="90008"/>
    <s v="West"/>
    <s v="TEC-PH-10000369"/>
    <x v="2"/>
    <x v="7"/>
    <x v="1346"/>
    <n v="503.96000000000004"/>
    <n v="5"/>
    <x v="2"/>
    <n v="50.396000000000015"/>
  </r>
  <r>
    <n v="6956"/>
    <x v="3455"/>
    <x v="1"/>
    <x v="334"/>
    <d v="2012-05-02T00:00:00"/>
    <x v="1"/>
    <x v="322"/>
    <s v="Linda Southworth"/>
    <x v="1"/>
    <s v="United States"/>
    <s v="Los Angeles"/>
    <x v="1"/>
    <n v="90004"/>
    <s v="West"/>
    <s v="OFF-EN-10003862"/>
    <x v="1"/>
    <x v="12"/>
    <x v="753"/>
    <n v="21.34"/>
    <n v="2"/>
    <x v="0"/>
    <n v="9.8163999999999998"/>
  </r>
  <r>
    <n v="6957"/>
    <x v="3456"/>
    <x v="0"/>
    <x v="216"/>
    <d v="2013-07-20T00:00:00"/>
    <x v="1"/>
    <x v="781"/>
    <s v="Anemone Ratner"/>
    <x v="0"/>
    <s v="United States"/>
    <s v="Columbus"/>
    <x v="32"/>
    <n v="31907"/>
    <s v="South"/>
    <s v="OFF-BI-10003963"/>
    <x v="1"/>
    <x v="8"/>
    <x v="1320"/>
    <n v="36.4"/>
    <n v="5"/>
    <x v="0"/>
    <n v="17.107999999999997"/>
  </r>
  <r>
    <n v="6958"/>
    <x v="3456"/>
    <x v="0"/>
    <x v="216"/>
    <d v="2013-07-20T00:00:00"/>
    <x v="1"/>
    <x v="781"/>
    <s v="Anemone Ratner"/>
    <x v="0"/>
    <s v="United States"/>
    <s v="Columbus"/>
    <x v="32"/>
    <n v="31907"/>
    <s v="South"/>
    <s v="FUR-FU-10004848"/>
    <x v="0"/>
    <x v="5"/>
    <x v="28"/>
    <n v="51.75"/>
    <n v="1"/>
    <x v="0"/>
    <n v="15.524999999999999"/>
  </r>
  <r>
    <n v="6959"/>
    <x v="3457"/>
    <x v="1"/>
    <x v="874"/>
    <d v="2012-09-29T00:00:00"/>
    <x v="0"/>
    <x v="563"/>
    <s v="Rick Huthwaite"/>
    <x v="2"/>
    <s v="United States"/>
    <s v="San Francisco"/>
    <x v="1"/>
    <n v="94110"/>
    <s v="West"/>
    <s v="OFF-ST-10001328"/>
    <x v="1"/>
    <x v="4"/>
    <x v="176"/>
    <n v="15.51"/>
    <n v="1"/>
    <x v="0"/>
    <n v="4.3428000000000004"/>
  </r>
  <r>
    <n v="6960"/>
    <x v="3457"/>
    <x v="1"/>
    <x v="874"/>
    <d v="2012-09-29T00:00:00"/>
    <x v="0"/>
    <x v="563"/>
    <s v="Rick Huthwaite"/>
    <x v="2"/>
    <s v="United States"/>
    <s v="San Francisco"/>
    <x v="1"/>
    <n v="94110"/>
    <s v="West"/>
    <s v="OFF-PA-10002377"/>
    <x v="1"/>
    <x v="10"/>
    <x v="127"/>
    <n v="146.82"/>
    <n v="3"/>
    <x v="0"/>
    <n v="73.41"/>
  </r>
  <r>
    <n v="6961"/>
    <x v="3457"/>
    <x v="1"/>
    <x v="874"/>
    <d v="2012-09-29T00:00:00"/>
    <x v="0"/>
    <x v="563"/>
    <s v="Rick Huthwaite"/>
    <x v="2"/>
    <s v="United States"/>
    <s v="San Francisco"/>
    <x v="1"/>
    <n v="94110"/>
    <s v="West"/>
    <s v="OFF-PA-10003441"/>
    <x v="1"/>
    <x v="10"/>
    <x v="485"/>
    <n v="12.96"/>
    <n v="2"/>
    <x v="0"/>
    <n v="6.2208000000000006"/>
  </r>
  <r>
    <n v="6962"/>
    <x v="3458"/>
    <x v="3"/>
    <x v="468"/>
    <d v="2014-11-11T00:00:00"/>
    <x v="3"/>
    <x v="353"/>
    <s v="Thomas Brumley"/>
    <x v="2"/>
    <s v="United States"/>
    <s v="Riverside"/>
    <x v="1"/>
    <n v="92503"/>
    <s v="West"/>
    <s v="OFF-AR-10002221"/>
    <x v="1"/>
    <x v="6"/>
    <x v="1008"/>
    <n v="7.8000000000000007"/>
    <n v="3"/>
    <x v="0"/>
    <n v="2.1060000000000008"/>
  </r>
  <r>
    <n v="6963"/>
    <x v="3459"/>
    <x v="0"/>
    <x v="87"/>
    <d v="2013-07-21T00:00:00"/>
    <x v="0"/>
    <x v="63"/>
    <s v="Jonathan Doherty"/>
    <x v="1"/>
    <s v="United States"/>
    <s v="Columbia"/>
    <x v="20"/>
    <n v="29203"/>
    <s v="South"/>
    <s v="OFF-EN-10001509"/>
    <x v="1"/>
    <x v="12"/>
    <x v="29"/>
    <n v="10.199999999999999"/>
    <n v="5"/>
    <x v="0"/>
    <n v="4.7939999999999996"/>
  </r>
  <r>
    <n v="6964"/>
    <x v="3459"/>
    <x v="0"/>
    <x v="87"/>
    <d v="2013-07-21T00:00:00"/>
    <x v="0"/>
    <x v="63"/>
    <s v="Jonathan Doherty"/>
    <x v="1"/>
    <s v="United States"/>
    <s v="Columbia"/>
    <x v="20"/>
    <n v="29203"/>
    <s v="South"/>
    <s v="OFF-AR-10003338"/>
    <x v="1"/>
    <x v="6"/>
    <x v="1430"/>
    <n v="22.32"/>
    <n v="3"/>
    <x v="0"/>
    <n v="5.580000000000001"/>
  </r>
  <r>
    <n v="6965"/>
    <x v="3459"/>
    <x v="0"/>
    <x v="87"/>
    <d v="2013-07-21T00:00:00"/>
    <x v="0"/>
    <x v="63"/>
    <s v="Jonathan Doherty"/>
    <x v="1"/>
    <s v="United States"/>
    <s v="Columbia"/>
    <x v="20"/>
    <n v="29203"/>
    <s v="South"/>
    <s v="OFF-BI-10004728"/>
    <x v="1"/>
    <x v="8"/>
    <x v="539"/>
    <n v="24.1"/>
    <n v="5"/>
    <x v="0"/>
    <n v="11.086"/>
  </r>
  <r>
    <n v="6966"/>
    <x v="3459"/>
    <x v="0"/>
    <x v="87"/>
    <d v="2013-07-21T00:00:00"/>
    <x v="0"/>
    <x v="63"/>
    <s v="Jonathan Doherty"/>
    <x v="1"/>
    <s v="United States"/>
    <s v="Columbia"/>
    <x v="20"/>
    <n v="29203"/>
    <s v="South"/>
    <s v="TEC-AC-10000358"/>
    <x v="2"/>
    <x v="11"/>
    <x v="1278"/>
    <n v="75.98"/>
    <n v="2"/>
    <x v="0"/>
    <n v="18.235199999999999"/>
  </r>
  <r>
    <n v="6967"/>
    <x v="3459"/>
    <x v="0"/>
    <x v="87"/>
    <d v="2013-07-21T00:00:00"/>
    <x v="0"/>
    <x v="63"/>
    <s v="Jonathan Doherty"/>
    <x v="1"/>
    <s v="United States"/>
    <s v="Columbia"/>
    <x v="20"/>
    <n v="29203"/>
    <s v="South"/>
    <s v="OFF-BI-10002764"/>
    <x v="1"/>
    <x v="8"/>
    <x v="502"/>
    <n v="6.46"/>
    <n v="2"/>
    <x v="0"/>
    <n v="3.1654"/>
  </r>
  <r>
    <n v="6968"/>
    <x v="3459"/>
    <x v="0"/>
    <x v="87"/>
    <d v="2013-07-21T00:00:00"/>
    <x v="0"/>
    <x v="63"/>
    <s v="Jonathan Doherty"/>
    <x v="1"/>
    <s v="United States"/>
    <s v="Columbia"/>
    <x v="20"/>
    <n v="29203"/>
    <s v="South"/>
    <s v="OFF-PA-10001461"/>
    <x v="1"/>
    <x v="10"/>
    <x v="1587"/>
    <n v="60.12"/>
    <n v="9"/>
    <x v="0"/>
    <n v="28.857599999999998"/>
  </r>
  <r>
    <n v="6969"/>
    <x v="3460"/>
    <x v="1"/>
    <x v="1140"/>
    <d v="2012-10-20T00:00:00"/>
    <x v="0"/>
    <x v="172"/>
    <s v="Michael Paige"/>
    <x v="1"/>
    <s v="United States"/>
    <s v="New York City"/>
    <x v="15"/>
    <n v="10011"/>
    <s v="East"/>
    <s v="TEC-PH-10004165"/>
    <x v="2"/>
    <x v="7"/>
    <x v="886"/>
    <n v="824.97"/>
    <n v="3"/>
    <x v="0"/>
    <n v="214.4922"/>
  </r>
  <r>
    <n v="6970"/>
    <x v="3461"/>
    <x v="0"/>
    <x v="994"/>
    <d v="2013-01-13T00:00:00"/>
    <x v="0"/>
    <x v="677"/>
    <s v="Joy Bell-"/>
    <x v="0"/>
    <s v="United States"/>
    <s v="Longview"/>
    <x v="4"/>
    <n v="98632"/>
    <s v="West"/>
    <s v="FUR-FU-10000010"/>
    <x v="0"/>
    <x v="5"/>
    <x v="522"/>
    <n v="24.849999999999998"/>
    <n v="5"/>
    <x v="0"/>
    <n v="7.7034999999999982"/>
  </r>
  <r>
    <n v="6971"/>
    <x v="3462"/>
    <x v="3"/>
    <x v="20"/>
    <d v="2014-09-26T00:00:00"/>
    <x v="1"/>
    <x v="455"/>
    <s v="Adrian Barton"/>
    <x v="0"/>
    <s v="United States"/>
    <s v="Phoenix"/>
    <x v="16"/>
    <n v="85023"/>
    <s v="West"/>
    <s v="OFF-ST-10000321"/>
    <x v="1"/>
    <x v="4"/>
    <x v="1534"/>
    <n v="12.624000000000001"/>
    <n v="2"/>
    <x v="2"/>
    <n v="-2.5248000000000022"/>
  </r>
  <r>
    <n v="6972"/>
    <x v="3462"/>
    <x v="3"/>
    <x v="20"/>
    <d v="2014-09-26T00:00:00"/>
    <x v="1"/>
    <x v="455"/>
    <s v="Adrian Barton"/>
    <x v="0"/>
    <s v="United States"/>
    <s v="Phoenix"/>
    <x v="16"/>
    <n v="85023"/>
    <s v="West"/>
    <s v="TEC-AC-10000109"/>
    <x v="2"/>
    <x v="11"/>
    <x v="200"/>
    <n v="89.584000000000003"/>
    <n v="2"/>
    <x v="2"/>
    <n v="4.4792000000000058"/>
  </r>
  <r>
    <n v="6973"/>
    <x v="3462"/>
    <x v="3"/>
    <x v="20"/>
    <d v="2014-09-26T00:00:00"/>
    <x v="1"/>
    <x v="455"/>
    <s v="Adrian Barton"/>
    <x v="0"/>
    <s v="United States"/>
    <s v="Phoenix"/>
    <x v="16"/>
    <n v="85023"/>
    <s v="West"/>
    <s v="TEC-PH-10002415"/>
    <x v="2"/>
    <x v="7"/>
    <x v="1517"/>
    <n v="471.92"/>
    <n v="2"/>
    <x v="2"/>
    <n v="29.495000000000019"/>
  </r>
  <r>
    <n v="6974"/>
    <x v="3462"/>
    <x v="3"/>
    <x v="20"/>
    <d v="2014-09-26T00:00:00"/>
    <x v="1"/>
    <x v="455"/>
    <s v="Adrian Barton"/>
    <x v="0"/>
    <s v="United States"/>
    <s v="Phoenix"/>
    <x v="16"/>
    <n v="85023"/>
    <s v="West"/>
    <s v="OFF-BI-10001460"/>
    <x v="1"/>
    <x v="8"/>
    <x v="58"/>
    <n v="18.180000000000003"/>
    <n v="4"/>
    <x v="6"/>
    <n v="-13.938000000000002"/>
  </r>
  <r>
    <n v="6975"/>
    <x v="3463"/>
    <x v="3"/>
    <x v="175"/>
    <d v="2014-09-20T00:00:00"/>
    <x v="1"/>
    <x v="230"/>
    <s v="Charles Crestani"/>
    <x v="0"/>
    <s v="United States"/>
    <s v="Houston"/>
    <x v="5"/>
    <n v="77095"/>
    <s v="Central"/>
    <s v="OFF-AR-10002987"/>
    <x v="1"/>
    <x v="6"/>
    <x v="1553"/>
    <n v="31.744"/>
    <n v="2"/>
    <x v="2"/>
    <n v="8.3328000000000024"/>
  </r>
  <r>
    <n v="6976"/>
    <x v="3464"/>
    <x v="1"/>
    <x v="1141"/>
    <d v="2012-07-02T00:00:00"/>
    <x v="1"/>
    <x v="388"/>
    <s v="Craig Yedwab"/>
    <x v="1"/>
    <s v="United States"/>
    <s v="Gilbert"/>
    <x v="16"/>
    <n v="85234"/>
    <s v="West"/>
    <s v="OFF-LA-10000443"/>
    <x v="1"/>
    <x v="2"/>
    <x v="1118"/>
    <n v="5.9039999999999999"/>
    <n v="2"/>
    <x v="2"/>
    <n v="1.9925999999999999"/>
  </r>
  <r>
    <n v="6977"/>
    <x v="3464"/>
    <x v="1"/>
    <x v="1141"/>
    <d v="2012-07-02T00:00:00"/>
    <x v="1"/>
    <x v="388"/>
    <s v="Craig Yedwab"/>
    <x v="1"/>
    <s v="United States"/>
    <s v="Gilbert"/>
    <x v="16"/>
    <n v="85234"/>
    <s v="West"/>
    <s v="FUR-FU-10004306"/>
    <x v="0"/>
    <x v="5"/>
    <x v="616"/>
    <n v="621.7600000000001"/>
    <n v="4"/>
    <x v="2"/>
    <n v="46.631999999999977"/>
  </r>
  <r>
    <n v="6978"/>
    <x v="3465"/>
    <x v="0"/>
    <x v="881"/>
    <d v="2013-11-29T00:00:00"/>
    <x v="2"/>
    <x v="212"/>
    <s v="Emily Phan"/>
    <x v="0"/>
    <s v="United States"/>
    <s v="Jonesboro"/>
    <x v="36"/>
    <n v="72401"/>
    <s v="South"/>
    <s v="TEC-PH-10002564"/>
    <x v="2"/>
    <x v="7"/>
    <x v="976"/>
    <n v="59.98"/>
    <n v="2"/>
    <x v="0"/>
    <n v="17.993999999999993"/>
  </r>
  <r>
    <n v="6979"/>
    <x v="3466"/>
    <x v="3"/>
    <x v="920"/>
    <d v="2014-11-30T00:00:00"/>
    <x v="0"/>
    <x v="111"/>
    <s v="Delfina Latchford"/>
    <x v="0"/>
    <s v="United States"/>
    <s v="Atlanta"/>
    <x v="32"/>
    <n v="30318"/>
    <s v="South"/>
    <s v="OFF-PA-10003724"/>
    <x v="1"/>
    <x v="10"/>
    <x v="357"/>
    <n v="48.87"/>
    <n v="9"/>
    <x v="0"/>
    <n v="23.946299999999997"/>
  </r>
  <r>
    <n v="6980"/>
    <x v="3467"/>
    <x v="3"/>
    <x v="424"/>
    <d v="2014-01-20T00:00:00"/>
    <x v="1"/>
    <x v="2"/>
    <s v="Sean O'Donnell"/>
    <x v="0"/>
    <s v="United States"/>
    <s v="Los Angeles"/>
    <x v="1"/>
    <n v="90036"/>
    <s v="West"/>
    <s v="OFF-PA-10000483"/>
    <x v="1"/>
    <x v="10"/>
    <x v="1672"/>
    <n v="154.9"/>
    <n v="5"/>
    <x v="0"/>
    <n v="69.704999999999998"/>
  </r>
  <r>
    <n v="6981"/>
    <x v="3468"/>
    <x v="2"/>
    <x v="845"/>
    <d v="2011-11-08T00:00:00"/>
    <x v="2"/>
    <x v="162"/>
    <s v="Bart Pistole"/>
    <x v="1"/>
    <s v="United States"/>
    <s v="New York City"/>
    <x v="15"/>
    <n v="10024"/>
    <s v="East"/>
    <s v="OFF-FA-10000611"/>
    <x v="1"/>
    <x v="13"/>
    <x v="1065"/>
    <n v="5.92"/>
    <n v="4"/>
    <x v="0"/>
    <n v="2.8415999999999997"/>
  </r>
  <r>
    <n v="6982"/>
    <x v="3468"/>
    <x v="2"/>
    <x v="845"/>
    <d v="2011-11-08T00:00:00"/>
    <x v="2"/>
    <x v="162"/>
    <s v="Bart Pistole"/>
    <x v="1"/>
    <s v="United States"/>
    <s v="New York City"/>
    <x v="15"/>
    <n v="10024"/>
    <s v="East"/>
    <s v="OFF-PA-10000246"/>
    <x v="1"/>
    <x v="10"/>
    <x v="1586"/>
    <n v="30.18"/>
    <n v="3"/>
    <x v="0"/>
    <n v="13.8828"/>
  </r>
  <r>
    <n v="6983"/>
    <x v="3469"/>
    <x v="0"/>
    <x v="142"/>
    <d v="2013-09-06T00:00:00"/>
    <x v="1"/>
    <x v="350"/>
    <s v="Joseph Airdo"/>
    <x v="0"/>
    <s v="United States"/>
    <s v="Detroit"/>
    <x v="12"/>
    <n v="48227"/>
    <s v="Central"/>
    <s v="OFF-BI-10004728"/>
    <x v="1"/>
    <x v="8"/>
    <x v="539"/>
    <n v="24.1"/>
    <n v="5"/>
    <x v="0"/>
    <n v="11.086"/>
  </r>
  <r>
    <n v="6984"/>
    <x v="3469"/>
    <x v="0"/>
    <x v="142"/>
    <d v="2013-09-06T00:00:00"/>
    <x v="1"/>
    <x v="350"/>
    <s v="Joseph Airdo"/>
    <x v="0"/>
    <s v="United States"/>
    <s v="Detroit"/>
    <x v="12"/>
    <n v="48227"/>
    <s v="Central"/>
    <s v="TEC-PH-10002365"/>
    <x v="2"/>
    <x v="7"/>
    <x v="398"/>
    <n v="8.7799999999999994"/>
    <n v="1"/>
    <x v="0"/>
    <n v="2.2827999999999999"/>
  </r>
  <r>
    <n v="6985"/>
    <x v="3469"/>
    <x v="0"/>
    <x v="142"/>
    <d v="2013-09-06T00:00:00"/>
    <x v="1"/>
    <x v="350"/>
    <s v="Joseph Airdo"/>
    <x v="0"/>
    <s v="United States"/>
    <s v="Detroit"/>
    <x v="12"/>
    <n v="48227"/>
    <s v="Central"/>
    <s v="OFF-AP-10002457"/>
    <x v="1"/>
    <x v="9"/>
    <x v="544"/>
    <n v="376.74"/>
    <n v="4"/>
    <x v="9"/>
    <n v="71.161999999999978"/>
  </r>
  <r>
    <n v="6986"/>
    <x v="3469"/>
    <x v="0"/>
    <x v="142"/>
    <d v="2013-09-06T00:00:00"/>
    <x v="1"/>
    <x v="350"/>
    <s v="Joseph Airdo"/>
    <x v="0"/>
    <s v="United States"/>
    <s v="Detroit"/>
    <x v="12"/>
    <n v="48227"/>
    <s v="Central"/>
    <s v="OFF-BI-10000320"/>
    <x v="1"/>
    <x v="8"/>
    <x v="768"/>
    <n v="29.52"/>
    <n v="4"/>
    <x v="0"/>
    <n v="14.4648"/>
  </r>
  <r>
    <n v="6987"/>
    <x v="3469"/>
    <x v="0"/>
    <x v="142"/>
    <d v="2013-09-06T00:00:00"/>
    <x v="1"/>
    <x v="350"/>
    <s v="Joseph Airdo"/>
    <x v="0"/>
    <s v="United States"/>
    <s v="Detroit"/>
    <x v="12"/>
    <n v="48227"/>
    <s v="Central"/>
    <s v="OFF-AR-10004999"/>
    <x v="1"/>
    <x v="6"/>
    <x v="864"/>
    <n v="11.96"/>
    <n v="2"/>
    <x v="0"/>
    <n v="2.99"/>
  </r>
  <r>
    <n v="6988"/>
    <x v="3469"/>
    <x v="0"/>
    <x v="142"/>
    <d v="2013-09-06T00:00:00"/>
    <x v="1"/>
    <x v="350"/>
    <s v="Joseph Airdo"/>
    <x v="0"/>
    <s v="United States"/>
    <s v="Detroit"/>
    <x v="12"/>
    <n v="48227"/>
    <s v="Central"/>
    <s v="OFF-BI-10001116"/>
    <x v="1"/>
    <x v="8"/>
    <x v="1066"/>
    <n v="26.400000000000002"/>
    <n v="5"/>
    <x v="0"/>
    <n v="12.672000000000001"/>
  </r>
  <r>
    <n v="6989"/>
    <x v="3470"/>
    <x v="3"/>
    <x v="343"/>
    <d v="2014-11-17T00:00:00"/>
    <x v="0"/>
    <x v="179"/>
    <s v="Brenda Bowman"/>
    <x v="1"/>
    <s v="United States"/>
    <s v="Fort Lauderdale"/>
    <x v="2"/>
    <n v="33311"/>
    <s v="South"/>
    <s v="OFF-AP-10002651"/>
    <x v="1"/>
    <x v="9"/>
    <x v="1341"/>
    <n v="1158.1199999999999"/>
    <n v="5"/>
    <x v="2"/>
    <n v="130.28849999999983"/>
  </r>
  <r>
    <n v="6990"/>
    <x v="3471"/>
    <x v="3"/>
    <x v="157"/>
    <d v="2014-12-14T00:00:00"/>
    <x v="2"/>
    <x v="589"/>
    <s v="Dennis Kane"/>
    <x v="0"/>
    <s v="United States"/>
    <s v="Abilene"/>
    <x v="5"/>
    <n v="79605"/>
    <s v="Central"/>
    <s v="OFF-AP-10001634"/>
    <x v="1"/>
    <x v="9"/>
    <x v="1790"/>
    <n v="1.3919999999999997"/>
    <n v="2"/>
    <x v="3"/>
    <n v="-3.7584000000000009"/>
  </r>
  <r>
    <n v="6991"/>
    <x v="3472"/>
    <x v="1"/>
    <x v="627"/>
    <d v="2012-11-13T00:00:00"/>
    <x v="0"/>
    <x v="584"/>
    <s v="Rob Haberlin"/>
    <x v="0"/>
    <s v="United States"/>
    <s v="Hampton"/>
    <x v="17"/>
    <n v="23666"/>
    <s v="South"/>
    <s v="OFF-AP-10003266"/>
    <x v="1"/>
    <x v="9"/>
    <x v="661"/>
    <n v="44.43"/>
    <n v="3"/>
    <x v="0"/>
    <n v="18.660600000000002"/>
  </r>
  <r>
    <n v="6992"/>
    <x v="3472"/>
    <x v="1"/>
    <x v="627"/>
    <d v="2012-11-13T00:00:00"/>
    <x v="0"/>
    <x v="584"/>
    <s v="Rob Haberlin"/>
    <x v="0"/>
    <s v="United States"/>
    <s v="Hampton"/>
    <x v="17"/>
    <n v="23666"/>
    <s v="South"/>
    <s v="TEC-PH-10002890"/>
    <x v="2"/>
    <x v="7"/>
    <x v="1387"/>
    <n v="226.20000000000002"/>
    <n v="5"/>
    <x v="0"/>
    <n v="58.811999999999998"/>
  </r>
  <r>
    <n v="6993"/>
    <x v="3472"/>
    <x v="1"/>
    <x v="627"/>
    <d v="2012-11-13T00:00:00"/>
    <x v="0"/>
    <x v="584"/>
    <s v="Rob Haberlin"/>
    <x v="0"/>
    <s v="United States"/>
    <s v="Hampton"/>
    <x v="17"/>
    <n v="23666"/>
    <s v="South"/>
    <s v="FUR-FU-10000308"/>
    <x v="0"/>
    <x v="5"/>
    <x v="1269"/>
    <n v="186.54"/>
    <n v="3"/>
    <x v="0"/>
    <n v="41.038800000000002"/>
  </r>
  <r>
    <n v="6994"/>
    <x v="3472"/>
    <x v="1"/>
    <x v="627"/>
    <d v="2012-11-13T00:00:00"/>
    <x v="0"/>
    <x v="584"/>
    <s v="Rob Haberlin"/>
    <x v="0"/>
    <s v="United States"/>
    <s v="Hampton"/>
    <x v="17"/>
    <n v="23666"/>
    <s v="South"/>
    <s v="OFF-AR-10000380"/>
    <x v="1"/>
    <x v="6"/>
    <x v="108"/>
    <n v="265.85999999999996"/>
    <n v="7"/>
    <x v="0"/>
    <n v="79.757999999999967"/>
  </r>
  <r>
    <n v="6995"/>
    <x v="3472"/>
    <x v="1"/>
    <x v="627"/>
    <d v="2012-11-13T00:00:00"/>
    <x v="0"/>
    <x v="584"/>
    <s v="Rob Haberlin"/>
    <x v="0"/>
    <s v="United States"/>
    <s v="Hampton"/>
    <x v="17"/>
    <n v="23666"/>
    <s v="South"/>
    <s v="OFF-AR-10000122"/>
    <x v="1"/>
    <x v="6"/>
    <x v="308"/>
    <n v="27.9"/>
    <n v="5"/>
    <x v="0"/>
    <n v="6.9749999999999979"/>
  </r>
  <r>
    <n v="6996"/>
    <x v="3473"/>
    <x v="1"/>
    <x v="902"/>
    <d v="2012-11-26T00:00:00"/>
    <x v="1"/>
    <x v="636"/>
    <s v="Aleksandra Gannaway"/>
    <x v="1"/>
    <s v="United States"/>
    <s v="Las Vegas"/>
    <x v="33"/>
    <n v="89115"/>
    <s v="West"/>
    <s v="OFF-AP-10004868"/>
    <x v="1"/>
    <x v="9"/>
    <x v="1018"/>
    <n v="31.08"/>
    <n v="4"/>
    <x v="0"/>
    <n v="8.3916000000000004"/>
  </r>
  <r>
    <n v="6997"/>
    <x v="3474"/>
    <x v="3"/>
    <x v="331"/>
    <d v="2014-12-26T00:00:00"/>
    <x v="0"/>
    <x v="80"/>
    <s v="Jennifer Braxton"/>
    <x v="1"/>
    <s v="United States"/>
    <s v="Rockford"/>
    <x v="10"/>
    <n v="61107"/>
    <s v="Central"/>
    <s v="OFF-BI-10004002"/>
    <x v="1"/>
    <x v="8"/>
    <x v="152"/>
    <n v="13.839999999999998"/>
    <n v="4"/>
    <x v="3"/>
    <n v="-22.144000000000005"/>
  </r>
  <r>
    <n v="6998"/>
    <x v="3474"/>
    <x v="3"/>
    <x v="331"/>
    <d v="2014-12-26T00:00:00"/>
    <x v="0"/>
    <x v="80"/>
    <s v="Jennifer Braxton"/>
    <x v="1"/>
    <s v="United States"/>
    <s v="Rockford"/>
    <x v="10"/>
    <n v="61107"/>
    <s v="Central"/>
    <s v="OFF-PA-10004475"/>
    <x v="1"/>
    <x v="10"/>
    <x v="1063"/>
    <n v="175.87200000000001"/>
    <n v="4"/>
    <x v="2"/>
    <n v="63.753599999999992"/>
  </r>
  <r>
    <n v="6999"/>
    <x v="3475"/>
    <x v="0"/>
    <x v="1142"/>
    <d v="2013-09-23T00:00:00"/>
    <x v="1"/>
    <x v="604"/>
    <s v="Becky Castell"/>
    <x v="2"/>
    <s v="United States"/>
    <s v="Laguna Niguel"/>
    <x v="1"/>
    <n v="92677"/>
    <s v="West"/>
    <s v="OFF-PA-10002195"/>
    <x v="1"/>
    <x v="10"/>
    <x v="1543"/>
    <n v="12.96"/>
    <n v="2"/>
    <x v="0"/>
    <n v="6.3504000000000005"/>
  </r>
  <r>
    <n v="7000"/>
    <x v="3476"/>
    <x v="3"/>
    <x v="1143"/>
    <d v="2014-05-30T00:00:00"/>
    <x v="2"/>
    <x v="169"/>
    <s v="Kimberly Carter"/>
    <x v="1"/>
    <s v="United States"/>
    <s v="Louisville"/>
    <x v="0"/>
    <n v="40214"/>
    <s v="South"/>
    <s v="OFF-AP-10002670"/>
    <x v="1"/>
    <x v="9"/>
    <x v="1690"/>
    <n v="208.44"/>
    <n v="3"/>
    <x v="0"/>
    <n v="62.531999999999982"/>
  </r>
  <r>
    <n v="7001"/>
    <x v="3476"/>
    <x v="3"/>
    <x v="1143"/>
    <d v="2014-05-30T00:00:00"/>
    <x v="2"/>
    <x v="169"/>
    <s v="Kimberly Carter"/>
    <x v="1"/>
    <s v="United States"/>
    <s v="Louisville"/>
    <x v="0"/>
    <n v="40214"/>
    <s v="South"/>
    <s v="OFF-SU-10004498"/>
    <x v="1"/>
    <x v="14"/>
    <x v="500"/>
    <n v="25.76"/>
    <n v="2"/>
    <x v="0"/>
    <n v="0.77280000000000015"/>
  </r>
  <r>
    <n v="7002"/>
    <x v="3477"/>
    <x v="1"/>
    <x v="1110"/>
    <d v="2012-04-03T00:00:00"/>
    <x v="1"/>
    <x v="660"/>
    <s v="Daniel Raglin"/>
    <x v="2"/>
    <s v="United States"/>
    <s v="Normal"/>
    <x v="10"/>
    <n v="61761"/>
    <s v="Central"/>
    <s v="FUR-CH-10003298"/>
    <x v="0"/>
    <x v="1"/>
    <x v="1567"/>
    <n v="366.74399999999997"/>
    <n v="4"/>
    <x v="4"/>
    <n v="-110.02320000000003"/>
  </r>
  <r>
    <n v="7003"/>
    <x v="3478"/>
    <x v="2"/>
    <x v="710"/>
    <d v="2011-08-21T00:00:00"/>
    <x v="0"/>
    <x v="694"/>
    <s v="David Wiener"/>
    <x v="1"/>
    <s v="United States"/>
    <s v="Los Angeles"/>
    <x v="1"/>
    <n v="90045"/>
    <s v="West"/>
    <s v="FUR-FU-10000723"/>
    <x v="0"/>
    <x v="5"/>
    <x v="475"/>
    <n v="289.24"/>
    <n v="7"/>
    <x v="0"/>
    <n v="26.031600000000012"/>
  </r>
  <r>
    <n v="7004"/>
    <x v="3478"/>
    <x v="2"/>
    <x v="710"/>
    <d v="2011-08-21T00:00:00"/>
    <x v="0"/>
    <x v="694"/>
    <s v="David Wiener"/>
    <x v="1"/>
    <s v="United States"/>
    <s v="Los Angeles"/>
    <x v="1"/>
    <n v="90045"/>
    <s v="West"/>
    <s v="OFF-BI-10000632"/>
    <x v="1"/>
    <x v="8"/>
    <x v="1288"/>
    <n v="69.456000000000003"/>
    <n v="2"/>
    <x v="2"/>
    <n v="22.573199999999996"/>
  </r>
  <r>
    <n v="7005"/>
    <x v="3479"/>
    <x v="2"/>
    <x v="851"/>
    <d v="2011-12-28T00:00:00"/>
    <x v="1"/>
    <x v="545"/>
    <s v="Michelle Ellison"/>
    <x v="1"/>
    <s v="United States"/>
    <s v="Port Arthur"/>
    <x v="5"/>
    <n v="77642"/>
    <s v="Central"/>
    <s v="OFF-PA-10000223"/>
    <x v="1"/>
    <x v="10"/>
    <x v="1374"/>
    <n v="5.1840000000000011"/>
    <n v="1"/>
    <x v="2"/>
    <n v="1.8144"/>
  </r>
  <r>
    <n v="7006"/>
    <x v="3480"/>
    <x v="1"/>
    <x v="549"/>
    <d v="2012-11-05T00:00:00"/>
    <x v="1"/>
    <x v="223"/>
    <s v="Jeremy Farry"/>
    <x v="0"/>
    <s v="United States"/>
    <s v="New York City"/>
    <x v="15"/>
    <n v="10009"/>
    <s v="East"/>
    <s v="FUR-CH-10001545"/>
    <x v="0"/>
    <x v="1"/>
    <x v="1737"/>
    <n v="205.16400000000002"/>
    <n v="2"/>
    <x v="9"/>
    <n v="13.677600000000002"/>
  </r>
  <r>
    <n v="7007"/>
    <x v="3481"/>
    <x v="2"/>
    <x v="534"/>
    <d v="2011-12-21T00:00:00"/>
    <x v="1"/>
    <x v="133"/>
    <s v="Sung Pak"/>
    <x v="1"/>
    <s v="United States"/>
    <s v="Chicago"/>
    <x v="10"/>
    <n v="60623"/>
    <s v="Central"/>
    <s v="FUR-FU-10001546"/>
    <x v="0"/>
    <x v="5"/>
    <x v="1423"/>
    <n v="8.5440000000000005"/>
    <n v="2"/>
    <x v="7"/>
    <n v="-7.4759999999999991"/>
  </r>
  <r>
    <n v="7008"/>
    <x v="3482"/>
    <x v="1"/>
    <x v="291"/>
    <d v="2012-08-25T00:00:00"/>
    <x v="1"/>
    <x v="471"/>
    <s v="Katherine Nockton"/>
    <x v="1"/>
    <s v="United States"/>
    <s v="Springfield"/>
    <x v="24"/>
    <n v="45503"/>
    <s v="East"/>
    <s v="OFF-BI-10001098"/>
    <x v="1"/>
    <x v="8"/>
    <x v="405"/>
    <n v="12.828000000000001"/>
    <n v="2"/>
    <x v="6"/>
    <n v="-8.9795999999999978"/>
  </r>
  <r>
    <n v="7009"/>
    <x v="3482"/>
    <x v="1"/>
    <x v="291"/>
    <d v="2012-08-25T00:00:00"/>
    <x v="1"/>
    <x v="471"/>
    <s v="Katherine Nockton"/>
    <x v="1"/>
    <s v="United States"/>
    <s v="Springfield"/>
    <x v="24"/>
    <n v="45503"/>
    <s v="East"/>
    <s v="FUR-CH-10003379"/>
    <x v="0"/>
    <x v="1"/>
    <x v="459"/>
    <n v="598.45799999999997"/>
    <n v="3"/>
    <x v="4"/>
    <n v="-42.746999999999957"/>
  </r>
  <r>
    <n v="7010"/>
    <x v="3482"/>
    <x v="1"/>
    <x v="291"/>
    <d v="2012-08-25T00:00:00"/>
    <x v="1"/>
    <x v="471"/>
    <s v="Katherine Nockton"/>
    <x v="1"/>
    <s v="United States"/>
    <s v="Springfield"/>
    <x v="24"/>
    <n v="45503"/>
    <s v="East"/>
    <s v="FUR-FU-10000193"/>
    <x v="0"/>
    <x v="5"/>
    <x v="1503"/>
    <n v="25.983999999999998"/>
    <n v="1"/>
    <x v="2"/>
    <n v="-3.8976000000000015"/>
  </r>
  <r>
    <n v="7011"/>
    <x v="3483"/>
    <x v="2"/>
    <x v="235"/>
    <d v="2011-05-27T00:00:00"/>
    <x v="1"/>
    <x v="218"/>
    <s v="Greg Tran"/>
    <x v="0"/>
    <s v="United States"/>
    <s v="New York City"/>
    <x v="15"/>
    <n v="10035"/>
    <s v="East"/>
    <s v="OFF-BI-10000829"/>
    <x v="1"/>
    <x v="8"/>
    <x v="304"/>
    <n v="17.96"/>
    <n v="5"/>
    <x v="2"/>
    <n v="5.8369999999999997"/>
  </r>
  <r>
    <n v="7012"/>
    <x v="3483"/>
    <x v="2"/>
    <x v="235"/>
    <d v="2011-05-27T00:00:00"/>
    <x v="1"/>
    <x v="218"/>
    <s v="Greg Tran"/>
    <x v="0"/>
    <s v="United States"/>
    <s v="New York City"/>
    <x v="15"/>
    <n v="10035"/>
    <s v="East"/>
    <s v="OFF-SU-10003002"/>
    <x v="1"/>
    <x v="14"/>
    <x v="1558"/>
    <n v="5.04"/>
    <n v="2"/>
    <x v="0"/>
    <n v="0.15120000000000022"/>
  </r>
  <r>
    <n v="7013"/>
    <x v="3483"/>
    <x v="2"/>
    <x v="235"/>
    <d v="2011-05-27T00:00:00"/>
    <x v="1"/>
    <x v="218"/>
    <s v="Greg Tran"/>
    <x v="0"/>
    <s v="United States"/>
    <s v="New York City"/>
    <x v="15"/>
    <n v="10035"/>
    <s v="East"/>
    <s v="OFF-AP-10002118"/>
    <x v="1"/>
    <x v="9"/>
    <x v="77"/>
    <n v="208.16"/>
    <n v="1"/>
    <x v="0"/>
    <n v="56.20320000000001"/>
  </r>
  <r>
    <n v="7014"/>
    <x v="3484"/>
    <x v="3"/>
    <x v="34"/>
    <d v="2014-12-12T00:00:00"/>
    <x v="0"/>
    <x v="626"/>
    <s v="Daniel Byrd"/>
    <x v="2"/>
    <s v="United States"/>
    <s v="Salinas"/>
    <x v="1"/>
    <n v="93905"/>
    <s v="West"/>
    <s v="FUR-BO-10001519"/>
    <x v="0"/>
    <x v="0"/>
    <x v="666"/>
    <n v="148.25700000000001"/>
    <n v="3"/>
    <x v="11"/>
    <n v="15.697800000000004"/>
  </r>
  <r>
    <n v="7015"/>
    <x v="3485"/>
    <x v="2"/>
    <x v="518"/>
    <d v="2011-03-13T00:00:00"/>
    <x v="0"/>
    <x v="524"/>
    <s v="Filia McAdams"/>
    <x v="1"/>
    <s v="United States"/>
    <s v="Richmond"/>
    <x v="0"/>
    <n v="40475"/>
    <s v="South"/>
    <s v="OFF-AP-10002578"/>
    <x v="1"/>
    <x v="9"/>
    <x v="409"/>
    <n v="146.76"/>
    <n v="3"/>
    <x v="0"/>
    <n v="38.157600000000002"/>
  </r>
  <r>
    <n v="7016"/>
    <x v="3485"/>
    <x v="2"/>
    <x v="518"/>
    <d v="2011-03-13T00:00:00"/>
    <x v="0"/>
    <x v="524"/>
    <s v="Filia McAdams"/>
    <x v="1"/>
    <s v="United States"/>
    <s v="Richmond"/>
    <x v="0"/>
    <n v="40475"/>
    <s v="South"/>
    <s v="TEC-AC-10000710"/>
    <x v="2"/>
    <x v="11"/>
    <x v="672"/>
    <n v="32.96"/>
    <n v="2"/>
    <x v="0"/>
    <n v="14.172800000000002"/>
  </r>
  <r>
    <n v="7017"/>
    <x v="3485"/>
    <x v="2"/>
    <x v="518"/>
    <d v="2011-03-13T00:00:00"/>
    <x v="0"/>
    <x v="524"/>
    <s v="Filia McAdams"/>
    <x v="1"/>
    <s v="United States"/>
    <s v="Richmond"/>
    <x v="0"/>
    <n v="40475"/>
    <s v="South"/>
    <s v="TEC-PH-10000984"/>
    <x v="2"/>
    <x v="7"/>
    <x v="465"/>
    <n v="587.97"/>
    <n v="3"/>
    <x v="0"/>
    <n v="164.63160000000005"/>
  </r>
  <r>
    <n v="7018"/>
    <x v="3485"/>
    <x v="2"/>
    <x v="518"/>
    <d v="2011-03-13T00:00:00"/>
    <x v="0"/>
    <x v="524"/>
    <s v="Filia McAdams"/>
    <x v="1"/>
    <s v="United States"/>
    <s v="Richmond"/>
    <x v="0"/>
    <n v="40475"/>
    <s v="South"/>
    <s v="OFF-PA-10000213"/>
    <x v="1"/>
    <x v="10"/>
    <x v="1440"/>
    <n v="14.940000000000001"/>
    <n v="3"/>
    <x v="0"/>
    <n v="7.0218000000000007"/>
  </r>
  <r>
    <n v="7019"/>
    <x v="3486"/>
    <x v="0"/>
    <x v="661"/>
    <d v="2013-06-28T00:00:00"/>
    <x v="0"/>
    <x v="325"/>
    <s v="Sally Matthias"/>
    <x v="0"/>
    <s v="United States"/>
    <s v="New York City"/>
    <x v="15"/>
    <n v="10035"/>
    <s v="East"/>
    <s v="OFF-LA-10003720"/>
    <x v="1"/>
    <x v="2"/>
    <x v="1627"/>
    <n v="25.83"/>
    <n v="7"/>
    <x v="0"/>
    <n v="12.1401"/>
  </r>
  <r>
    <n v="7020"/>
    <x v="3487"/>
    <x v="2"/>
    <x v="709"/>
    <d v="2011-08-27T00:00:00"/>
    <x v="1"/>
    <x v="275"/>
    <s v="Arthur Prichep"/>
    <x v="0"/>
    <s v="United States"/>
    <s v="Denver"/>
    <x v="22"/>
    <n v="80219"/>
    <s v="West"/>
    <s v="OFF-PA-10001837"/>
    <x v="1"/>
    <x v="10"/>
    <x v="1791"/>
    <n v="15.552000000000003"/>
    <n v="3"/>
    <x v="2"/>
    <n v="5.4432"/>
  </r>
  <r>
    <n v="7021"/>
    <x v="3487"/>
    <x v="2"/>
    <x v="709"/>
    <d v="2011-08-27T00:00:00"/>
    <x v="1"/>
    <x v="275"/>
    <s v="Arthur Prichep"/>
    <x v="0"/>
    <s v="United States"/>
    <s v="Denver"/>
    <x v="22"/>
    <n v="80219"/>
    <s v="West"/>
    <s v="OFF-SU-10004661"/>
    <x v="1"/>
    <x v="14"/>
    <x v="1748"/>
    <n v="6.8000000000000007"/>
    <n v="1"/>
    <x v="2"/>
    <n v="0.50999999999999979"/>
  </r>
  <r>
    <n v="7022"/>
    <x v="3487"/>
    <x v="2"/>
    <x v="709"/>
    <d v="2011-08-27T00:00:00"/>
    <x v="1"/>
    <x v="275"/>
    <s v="Arthur Prichep"/>
    <x v="0"/>
    <s v="United States"/>
    <s v="Denver"/>
    <x v="22"/>
    <n v="80219"/>
    <s v="West"/>
    <s v="FUR-FU-10003274"/>
    <x v="0"/>
    <x v="5"/>
    <x v="245"/>
    <n v="4.2240000000000002"/>
    <n v="3"/>
    <x v="2"/>
    <n v="1.2672000000000003"/>
  </r>
  <r>
    <n v="7023"/>
    <x v="3487"/>
    <x v="2"/>
    <x v="709"/>
    <d v="2011-08-27T00:00:00"/>
    <x v="1"/>
    <x v="275"/>
    <s v="Arthur Prichep"/>
    <x v="0"/>
    <s v="United States"/>
    <s v="Denver"/>
    <x v="22"/>
    <n v="80219"/>
    <s v="West"/>
    <s v="TEC-PH-10000149"/>
    <x v="2"/>
    <x v="7"/>
    <x v="419"/>
    <n v="143.64000000000001"/>
    <n v="9"/>
    <x v="2"/>
    <n v="10.772999999999989"/>
  </r>
  <r>
    <n v="7024"/>
    <x v="3487"/>
    <x v="2"/>
    <x v="709"/>
    <d v="2011-08-27T00:00:00"/>
    <x v="1"/>
    <x v="275"/>
    <s v="Arthur Prichep"/>
    <x v="0"/>
    <s v="United States"/>
    <s v="Denver"/>
    <x v="22"/>
    <n v="80219"/>
    <s v="West"/>
    <s v="OFF-PA-10000019"/>
    <x v="1"/>
    <x v="10"/>
    <x v="704"/>
    <n v="31.104000000000006"/>
    <n v="6"/>
    <x v="2"/>
    <n v="10.8864"/>
  </r>
  <r>
    <n v="7025"/>
    <x v="3487"/>
    <x v="2"/>
    <x v="709"/>
    <d v="2011-08-27T00:00:00"/>
    <x v="1"/>
    <x v="275"/>
    <s v="Arthur Prichep"/>
    <x v="0"/>
    <s v="United States"/>
    <s v="Denver"/>
    <x v="22"/>
    <n v="80219"/>
    <s v="West"/>
    <s v="OFF-PA-10001125"/>
    <x v="1"/>
    <x v="10"/>
    <x v="1012"/>
    <n v="223.05600000000001"/>
    <n v="9"/>
    <x v="2"/>
    <n v="69.704999999999984"/>
  </r>
  <r>
    <n v="7026"/>
    <x v="3488"/>
    <x v="3"/>
    <x v="695"/>
    <d v="2014-02-13T00:00:00"/>
    <x v="1"/>
    <x v="259"/>
    <s v="Sibella Parks"/>
    <x v="1"/>
    <s v="United States"/>
    <s v="New York City"/>
    <x v="15"/>
    <n v="10024"/>
    <s v="East"/>
    <s v="TEC-PH-10002538"/>
    <x v="2"/>
    <x v="7"/>
    <x v="524"/>
    <n v="227.45999999999998"/>
    <n v="6"/>
    <x v="0"/>
    <n v="65.963399999999979"/>
  </r>
  <r>
    <n v="7027"/>
    <x v="3488"/>
    <x v="3"/>
    <x v="695"/>
    <d v="2014-02-13T00:00:00"/>
    <x v="1"/>
    <x v="259"/>
    <s v="Sibella Parks"/>
    <x v="1"/>
    <s v="United States"/>
    <s v="New York City"/>
    <x v="15"/>
    <n v="10024"/>
    <s v="East"/>
    <s v="OFF-BI-10000279"/>
    <x v="1"/>
    <x v="8"/>
    <x v="1765"/>
    <n v="46.24"/>
    <n v="4"/>
    <x v="2"/>
    <n v="15.605999999999996"/>
  </r>
  <r>
    <n v="7028"/>
    <x v="3489"/>
    <x v="3"/>
    <x v="926"/>
    <d v="2014-02-06T00:00:00"/>
    <x v="1"/>
    <x v="361"/>
    <s v="Rob Dowd"/>
    <x v="0"/>
    <s v="United States"/>
    <s v="New York City"/>
    <x v="15"/>
    <n v="10011"/>
    <s v="East"/>
    <s v="OFF-LA-10001045"/>
    <x v="1"/>
    <x v="2"/>
    <x v="701"/>
    <n v="5.22"/>
    <n v="2"/>
    <x v="0"/>
    <n v="2.4011999999999998"/>
  </r>
  <r>
    <n v="7029"/>
    <x v="3490"/>
    <x v="0"/>
    <x v="887"/>
    <d v="2013-12-24T00:00:00"/>
    <x v="0"/>
    <x v="430"/>
    <s v="Matt Collins"/>
    <x v="0"/>
    <s v="United States"/>
    <s v="Fremont"/>
    <x v="8"/>
    <n v="68025"/>
    <s v="Central"/>
    <s v="OFF-PA-10003673"/>
    <x v="1"/>
    <x v="10"/>
    <x v="971"/>
    <n v="33.9"/>
    <n v="5"/>
    <x v="0"/>
    <n v="15.593999999999999"/>
  </r>
  <r>
    <n v="7030"/>
    <x v="3491"/>
    <x v="0"/>
    <x v="583"/>
    <d v="2013-11-17T00:00:00"/>
    <x v="1"/>
    <x v="494"/>
    <s v="Edward Becker"/>
    <x v="1"/>
    <s v="United States"/>
    <s v="New York City"/>
    <x v="15"/>
    <n v="10011"/>
    <s v="East"/>
    <s v="OFF-ST-10002562"/>
    <x v="1"/>
    <x v="4"/>
    <x v="33"/>
    <n v="28.14"/>
    <n v="3"/>
    <x v="0"/>
    <n v="7.8792000000000009"/>
  </r>
  <r>
    <n v="7031"/>
    <x v="3491"/>
    <x v="0"/>
    <x v="583"/>
    <d v="2013-11-17T00:00:00"/>
    <x v="1"/>
    <x v="494"/>
    <s v="Edward Becker"/>
    <x v="1"/>
    <s v="United States"/>
    <s v="New York City"/>
    <x v="15"/>
    <n v="10011"/>
    <s v="East"/>
    <s v="TEC-AC-10002305"/>
    <x v="2"/>
    <x v="11"/>
    <x v="1521"/>
    <n v="36"/>
    <n v="2"/>
    <x v="0"/>
    <n v="6.4799999999999969"/>
  </r>
  <r>
    <n v="7032"/>
    <x v="3491"/>
    <x v="0"/>
    <x v="583"/>
    <d v="2013-11-17T00:00:00"/>
    <x v="1"/>
    <x v="494"/>
    <s v="Edward Becker"/>
    <x v="1"/>
    <s v="United States"/>
    <s v="New York City"/>
    <x v="15"/>
    <n v="10011"/>
    <s v="East"/>
    <s v="OFF-AR-10003373"/>
    <x v="1"/>
    <x v="6"/>
    <x v="287"/>
    <n v="92.94"/>
    <n v="3"/>
    <x v="0"/>
    <n v="25.093799999999998"/>
  </r>
  <r>
    <n v="7033"/>
    <x v="3491"/>
    <x v="0"/>
    <x v="583"/>
    <d v="2013-11-17T00:00:00"/>
    <x v="1"/>
    <x v="494"/>
    <s v="Edward Becker"/>
    <x v="1"/>
    <s v="United States"/>
    <s v="New York City"/>
    <x v="15"/>
    <n v="10011"/>
    <s v="East"/>
    <s v="FUR-CH-10003774"/>
    <x v="0"/>
    <x v="1"/>
    <x v="1185"/>
    <n v="245.64600000000002"/>
    <n v="3"/>
    <x v="9"/>
    <n v="8.1881999999999877"/>
  </r>
  <r>
    <n v="7034"/>
    <x v="3491"/>
    <x v="0"/>
    <x v="583"/>
    <d v="2013-11-17T00:00:00"/>
    <x v="1"/>
    <x v="494"/>
    <s v="Edward Becker"/>
    <x v="1"/>
    <s v="United States"/>
    <s v="New York City"/>
    <x v="15"/>
    <n v="10011"/>
    <s v="East"/>
    <s v="OFF-BI-10001510"/>
    <x v="1"/>
    <x v="8"/>
    <x v="702"/>
    <n v="55.00800000000001"/>
    <n v="3"/>
    <x v="2"/>
    <n v="17.189999999999998"/>
  </r>
  <r>
    <n v="7035"/>
    <x v="3491"/>
    <x v="0"/>
    <x v="583"/>
    <d v="2013-11-17T00:00:00"/>
    <x v="1"/>
    <x v="494"/>
    <s v="Edward Becker"/>
    <x v="1"/>
    <s v="United States"/>
    <s v="New York City"/>
    <x v="15"/>
    <n v="10011"/>
    <s v="East"/>
    <s v="OFF-BI-10004236"/>
    <x v="1"/>
    <x v="8"/>
    <x v="891"/>
    <n v="35.231999999999999"/>
    <n v="3"/>
    <x v="2"/>
    <n v="11.450399999999998"/>
  </r>
  <r>
    <n v="7036"/>
    <x v="3492"/>
    <x v="3"/>
    <x v="45"/>
    <d v="2014-11-14T00:00:00"/>
    <x v="1"/>
    <x v="531"/>
    <s v="Jim Epp"/>
    <x v="1"/>
    <s v="United States"/>
    <s v="San Diego"/>
    <x v="1"/>
    <n v="92105"/>
    <s v="West"/>
    <s v="FUR-CH-10004675"/>
    <x v="0"/>
    <x v="1"/>
    <x v="629"/>
    <n v="523.39200000000005"/>
    <n v="3"/>
    <x v="2"/>
    <n v="52.339199999999977"/>
  </r>
  <r>
    <n v="7037"/>
    <x v="3493"/>
    <x v="2"/>
    <x v="1073"/>
    <d v="2011-05-04T00:00:00"/>
    <x v="0"/>
    <x v="750"/>
    <s v="Cari Schnelling"/>
    <x v="0"/>
    <s v="United States"/>
    <s v="Lakeland"/>
    <x v="2"/>
    <n v="33801"/>
    <s v="South"/>
    <s v="TEC-CO-10004202"/>
    <x v="2"/>
    <x v="16"/>
    <x v="836"/>
    <n v="479.98400000000004"/>
    <n v="2"/>
    <x v="2"/>
    <n v="89.996999999999986"/>
  </r>
  <r>
    <n v="7038"/>
    <x v="3494"/>
    <x v="3"/>
    <x v="585"/>
    <d v="2014-09-28T00:00:00"/>
    <x v="1"/>
    <x v="287"/>
    <s v="Peter Bühler"/>
    <x v="0"/>
    <s v="United States"/>
    <s v="Smyrna"/>
    <x v="32"/>
    <n v="30080"/>
    <s v="South"/>
    <s v="OFF-PA-10004255"/>
    <x v="1"/>
    <x v="10"/>
    <x v="1306"/>
    <n v="12.96"/>
    <n v="2"/>
    <x v="0"/>
    <n v="6.2208000000000006"/>
  </r>
  <r>
    <n v="7039"/>
    <x v="3494"/>
    <x v="3"/>
    <x v="585"/>
    <d v="2014-09-28T00:00:00"/>
    <x v="1"/>
    <x v="287"/>
    <s v="Peter Bühler"/>
    <x v="0"/>
    <s v="United States"/>
    <s v="Smyrna"/>
    <x v="32"/>
    <n v="30080"/>
    <s v="South"/>
    <s v="OFF-AR-10003896"/>
    <x v="1"/>
    <x v="6"/>
    <x v="1792"/>
    <n v="17.940000000000001"/>
    <n v="3"/>
    <x v="0"/>
    <n v="6.4584000000000001"/>
  </r>
  <r>
    <n v="7040"/>
    <x v="3495"/>
    <x v="3"/>
    <x v="94"/>
    <d v="2014-12-24T00:00:00"/>
    <x v="1"/>
    <x v="247"/>
    <s v="Annie Thurman"/>
    <x v="0"/>
    <s v="United States"/>
    <s v="New York City"/>
    <x v="15"/>
    <n v="10009"/>
    <s v="East"/>
    <s v="OFF-ST-10002276"/>
    <x v="1"/>
    <x v="4"/>
    <x v="223"/>
    <n v="166.72"/>
    <n v="2"/>
    <x v="0"/>
    <n v="41.680000000000007"/>
  </r>
  <r>
    <n v="7041"/>
    <x v="3495"/>
    <x v="3"/>
    <x v="94"/>
    <d v="2014-12-24T00:00:00"/>
    <x v="1"/>
    <x v="247"/>
    <s v="Annie Thurman"/>
    <x v="0"/>
    <s v="United States"/>
    <s v="New York City"/>
    <x v="15"/>
    <n v="10009"/>
    <s v="East"/>
    <s v="OFF-BI-10001617"/>
    <x v="1"/>
    <x v="8"/>
    <x v="1315"/>
    <n v="24.816000000000003"/>
    <n v="3"/>
    <x v="2"/>
    <n v="8.3753999999999991"/>
  </r>
  <r>
    <n v="7042"/>
    <x v="3495"/>
    <x v="3"/>
    <x v="94"/>
    <d v="2014-12-24T00:00:00"/>
    <x v="1"/>
    <x v="247"/>
    <s v="Annie Thurman"/>
    <x v="0"/>
    <s v="United States"/>
    <s v="New York City"/>
    <x v="15"/>
    <n v="10009"/>
    <s v="East"/>
    <s v="FUR-FU-10000308"/>
    <x v="0"/>
    <x v="5"/>
    <x v="1269"/>
    <n v="124.36"/>
    <n v="2"/>
    <x v="0"/>
    <n v="27.359200000000001"/>
  </r>
  <r>
    <n v="7043"/>
    <x v="3496"/>
    <x v="3"/>
    <x v="930"/>
    <d v="2014-07-24T00:00:00"/>
    <x v="1"/>
    <x v="277"/>
    <s v="Seth Vernon"/>
    <x v="0"/>
    <s v="United States"/>
    <s v="Philadelphia"/>
    <x v="9"/>
    <n v="19134"/>
    <s v="East"/>
    <s v="TEC-CO-10001943"/>
    <x v="2"/>
    <x v="16"/>
    <x v="1666"/>
    <n v="599.97"/>
    <n v="5"/>
    <x v="10"/>
    <n v="69.996499999999969"/>
  </r>
  <r>
    <n v="7044"/>
    <x v="3496"/>
    <x v="3"/>
    <x v="930"/>
    <d v="2014-07-24T00:00:00"/>
    <x v="1"/>
    <x v="277"/>
    <s v="Seth Vernon"/>
    <x v="0"/>
    <s v="United States"/>
    <s v="Philadelphia"/>
    <x v="9"/>
    <n v="19134"/>
    <s v="East"/>
    <s v="FUR-CH-10002647"/>
    <x v="0"/>
    <x v="1"/>
    <x v="470"/>
    <n v="198.744"/>
    <n v="4"/>
    <x v="4"/>
    <n v="-14.195999999999984"/>
  </r>
  <r>
    <n v="7045"/>
    <x v="3496"/>
    <x v="3"/>
    <x v="930"/>
    <d v="2014-07-24T00:00:00"/>
    <x v="1"/>
    <x v="277"/>
    <s v="Seth Vernon"/>
    <x v="0"/>
    <s v="United States"/>
    <s v="Philadelphia"/>
    <x v="9"/>
    <n v="19134"/>
    <s v="East"/>
    <s v="OFF-SU-10004768"/>
    <x v="1"/>
    <x v="14"/>
    <x v="1299"/>
    <n v="9.1840000000000011"/>
    <n v="2"/>
    <x v="2"/>
    <n v="1.1479999999999988"/>
  </r>
  <r>
    <n v="7046"/>
    <x v="3497"/>
    <x v="0"/>
    <x v="54"/>
    <d v="2013-11-10T00:00:00"/>
    <x v="1"/>
    <x v="601"/>
    <s v="Patrick Jones"/>
    <x v="1"/>
    <s v="United States"/>
    <s v="Dallas"/>
    <x v="5"/>
    <n v="75217"/>
    <s v="Central"/>
    <s v="OFF-PA-10002160"/>
    <x v="1"/>
    <x v="10"/>
    <x v="1190"/>
    <n v="9.2480000000000011"/>
    <n v="2"/>
    <x v="2"/>
    <n v="3.3524000000000003"/>
  </r>
  <r>
    <n v="7047"/>
    <x v="3498"/>
    <x v="2"/>
    <x v="918"/>
    <d v="2011-04-12T00:00:00"/>
    <x v="1"/>
    <x v="134"/>
    <s v="Nathan Mautz"/>
    <x v="2"/>
    <s v="United States"/>
    <s v="Concord"/>
    <x v="1"/>
    <n v="94521"/>
    <s v="West"/>
    <s v="FUR-TA-10003748"/>
    <x v="0"/>
    <x v="3"/>
    <x v="208"/>
    <n v="99.591999999999999"/>
    <n v="1"/>
    <x v="2"/>
    <n v="2.4897999999999989"/>
  </r>
  <r>
    <n v="7048"/>
    <x v="3498"/>
    <x v="2"/>
    <x v="918"/>
    <d v="2011-04-12T00:00:00"/>
    <x v="1"/>
    <x v="134"/>
    <s v="Nathan Mautz"/>
    <x v="2"/>
    <s v="United States"/>
    <s v="Concord"/>
    <x v="1"/>
    <n v="94521"/>
    <s v="West"/>
    <s v="TEC-AC-10001908"/>
    <x v="2"/>
    <x v="11"/>
    <x v="292"/>
    <n v="399.96"/>
    <n v="4"/>
    <x v="0"/>
    <n v="139.98599999999999"/>
  </r>
  <r>
    <n v="7049"/>
    <x v="3499"/>
    <x v="0"/>
    <x v="1041"/>
    <d v="2013-08-17T00:00:00"/>
    <x v="2"/>
    <x v="309"/>
    <s v="Toby Ritter"/>
    <x v="0"/>
    <s v="United States"/>
    <s v="Nashville"/>
    <x v="18"/>
    <n v="37211"/>
    <s v="South"/>
    <s v="OFF-PA-10000552"/>
    <x v="1"/>
    <x v="10"/>
    <x v="1532"/>
    <n v="15.552000000000003"/>
    <n v="3"/>
    <x v="2"/>
    <n v="5.4432"/>
  </r>
  <r>
    <n v="7050"/>
    <x v="3500"/>
    <x v="2"/>
    <x v="794"/>
    <d v="2011-09-30T00:00:00"/>
    <x v="1"/>
    <x v="593"/>
    <s v="Barry Franz"/>
    <x v="2"/>
    <s v="United States"/>
    <s v="Aurora"/>
    <x v="22"/>
    <n v="80013"/>
    <s v="West"/>
    <s v="OFF-AR-10003179"/>
    <x v="1"/>
    <x v="6"/>
    <x v="1565"/>
    <n v="14.576000000000001"/>
    <n v="2"/>
    <x v="2"/>
    <n v="2.3685999999999989"/>
  </r>
  <r>
    <n v="7051"/>
    <x v="3501"/>
    <x v="0"/>
    <x v="25"/>
    <d v="2013-12-12T00:00:00"/>
    <x v="3"/>
    <x v="576"/>
    <s v="William Brown"/>
    <x v="0"/>
    <s v="United States"/>
    <s v="Anaheim"/>
    <x v="1"/>
    <n v="92804"/>
    <s v="West"/>
    <s v="OFF-BI-10004593"/>
    <x v="1"/>
    <x v="8"/>
    <x v="267"/>
    <n v="209.60000000000002"/>
    <n v="5"/>
    <x v="2"/>
    <n v="68.11999999999999"/>
  </r>
  <r>
    <n v="7052"/>
    <x v="3501"/>
    <x v="0"/>
    <x v="25"/>
    <d v="2013-12-12T00:00:00"/>
    <x v="3"/>
    <x v="576"/>
    <s v="William Brown"/>
    <x v="0"/>
    <s v="United States"/>
    <s v="Anaheim"/>
    <x v="1"/>
    <n v="92804"/>
    <s v="West"/>
    <s v="OFF-AR-10000914"/>
    <x v="1"/>
    <x v="6"/>
    <x v="1739"/>
    <n v="23.32"/>
    <n v="2"/>
    <x v="0"/>
    <n v="6.0632000000000019"/>
  </r>
  <r>
    <n v="7053"/>
    <x v="3501"/>
    <x v="0"/>
    <x v="25"/>
    <d v="2013-12-12T00:00:00"/>
    <x v="3"/>
    <x v="576"/>
    <s v="William Brown"/>
    <x v="0"/>
    <s v="United States"/>
    <s v="Anaheim"/>
    <x v="1"/>
    <n v="92804"/>
    <s v="West"/>
    <s v="OFF-PA-10000241"/>
    <x v="1"/>
    <x v="10"/>
    <x v="1151"/>
    <n v="30.98"/>
    <n v="1"/>
    <x v="0"/>
    <n v="13.940999999999999"/>
  </r>
  <r>
    <n v="7054"/>
    <x v="3501"/>
    <x v="0"/>
    <x v="25"/>
    <d v="2013-12-12T00:00:00"/>
    <x v="3"/>
    <x v="576"/>
    <s v="William Brown"/>
    <x v="0"/>
    <s v="United States"/>
    <s v="Anaheim"/>
    <x v="1"/>
    <n v="92804"/>
    <s v="West"/>
    <s v="TEC-AC-10000057"/>
    <x v="2"/>
    <x v="11"/>
    <x v="626"/>
    <n v="119.96"/>
    <n v="4"/>
    <x v="0"/>
    <n v="25.191599999999994"/>
  </r>
  <r>
    <n v="7055"/>
    <x v="3501"/>
    <x v="0"/>
    <x v="25"/>
    <d v="2013-12-12T00:00:00"/>
    <x v="3"/>
    <x v="576"/>
    <s v="William Brown"/>
    <x v="0"/>
    <s v="United States"/>
    <s v="Anaheim"/>
    <x v="1"/>
    <n v="92804"/>
    <s v="West"/>
    <s v="FUR-CH-10003774"/>
    <x v="0"/>
    <x v="1"/>
    <x v="1185"/>
    <n v="363.92"/>
    <n v="5"/>
    <x v="2"/>
    <n v="-31.843000000000018"/>
  </r>
  <r>
    <n v="7056"/>
    <x v="3501"/>
    <x v="0"/>
    <x v="25"/>
    <d v="2013-12-12T00:00:00"/>
    <x v="3"/>
    <x v="576"/>
    <s v="William Brown"/>
    <x v="0"/>
    <s v="United States"/>
    <s v="Anaheim"/>
    <x v="1"/>
    <n v="92804"/>
    <s v="West"/>
    <s v="OFF-BI-10002824"/>
    <x v="1"/>
    <x v="8"/>
    <x v="523"/>
    <n v="35.808"/>
    <n v="3"/>
    <x v="2"/>
    <n v="11.189999999999996"/>
  </r>
  <r>
    <n v="7057"/>
    <x v="3501"/>
    <x v="0"/>
    <x v="25"/>
    <d v="2013-12-12T00:00:00"/>
    <x v="3"/>
    <x v="576"/>
    <s v="William Brown"/>
    <x v="0"/>
    <s v="United States"/>
    <s v="Anaheim"/>
    <x v="1"/>
    <n v="92804"/>
    <s v="West"/>
    <s v="OFF-BI-10004001"/>
    <x v="1"/>
    <x v="8"/>
    <x v="810"/>
    <n v="122.688"/>
    <n v="9"/>
    <x v="2"/>
    <n v="39.873599999999982"/>
  </r>
  <r>
    <n v="7058"/>
    <x v="3501"/>
    <x v="0"/>
    <x v="25"/>
    <d v="2013-12-12T00:00:00"/>
    <x v="3"/>
    <x v="576"/>
    <s v="William Brown"/>
    <x v="0"/>
    <s v="United States"/>
    <s v="Anaheim"/>
    <x v="1"/>
    <n v="92804"/>
    <s v="West"/>
    <s v="FUR-TA-10004619"/>
    <x v="0"/>
    <x v="3"/>
    <x v="882"/>
    <n v="892.13600000000008"/>
    <n v="7"/>
    <x v="2"/>
    <n v="111.51699999999991"/>
  </r>
  <r>
    <n v="7059"/>
    <x v="3501"/>
    <x v="0"/>
    <x v="25"/>
    <d v="2013-12-12T00:00:00"/>
    <x v="3"/>
    <x v="576"/>
    <s v="William Brown"/>
    <x v="0"/>
    <s v="United States"/>
    <s v="Anaheim"/>
    <x v="1"/>
    <n v="92804"/>
    <s v="West"/>
    <s v="OFF-ST-10000636"/>
    <x v="1"/>
    <x v="4"/>
    <x v="1744"/>
    <n v="50.22"/>
    <n v="3"/>
    <x v="0"/>
    <n v="2.0087999999999973"/>
  </r>
  <r>
    <n v="7060"/>
    <x v="3501"/>
    <x v="0"/>
    <x v="25"/>
    <d v="2013-12-12T00:00:00"/>
    <x v="3"/>
    <x v="576"/>
    <s v="William Brown"/>
    <x v="0"/>
    <s v="United States"/>
    <s v="Anaheim"/>
    <x v="1"/>
    <n v="92804"/>
    <s v="West"/>
    <s v="OFF-AP-10001469"/>
    <x v="1"/>
    <x v="9"/>
    <x v="581"/>
    <n v="83.42"/>
    <n v="2"/>
    <x v="0"/>
    <n v="24.191799999999994"/>
  </r>
  <r>
    <n v="7061"/>
    <x v="3501"/>
    <x v="0"/>
    <x v="25"/>
    <d v="2013-12-12T00:00:00"/>
    <x v="3"/>
    <x v="576"/>
    <s v="William Brown"/>
    <x v="0"/>
    <s v="United States"/>
    <s v="Anaheim"/>
    <x v="1"/>
    <n v="92804"/>
    <s v="West"/>
    <s v="OFF-BI-10002897"/>
    <x v="1"/>
    <x v="8"/>
    <x v="1793"/>
    <n v="5.8719999999999999"/>
    <n v="2"/>
    <x v="2"/>
    <n v="2.1286"/>
  </r>
  <r>
    <n v="7062"/>
    <x v="3502"/>
    <x v="1"/>
    <x v="302"/>
    <d v="2012-02-05T00:00:00"/>
    <x v="0"/>
    <x v="175"/>
    <s v="Ken Heidel"/>
    <x v="1"/>
    <s v="United States"/>
    <s v="Pleasant Grove"/>
    <x v="7"/>
    <n v="84062"/>
    <s v="West"/>
    <s v="OFF-BI-10002432"/>
    <x v="1"/>
    <x v="8"/>
    <x v="866"/>
    <n v="12.144"/>
    <n v="3"/>
    <x v="2"/>
    <n v="4.0985999999999994"/>
  </r>
  <r>
    <n v="7063"/>
    <x v="3503"/>
    <x v="0"/>
    <x v="723"/>
    <d v="2014-01-01T00:00:00"/>
    <x v="0"/>
    <x v="107"/>
    <s v="Ken Lonsdale"/>
    <x v="0"/>
    <s v="United States"/>
    <s v="Springfield"/>
    <x v="21"/>
    <n v="97477"/>
    <s v="West"/>
    <s v="OFF-EN-10002592"/>
    <x v="1"/>
    <x v="12"/>
    <x v="1702"/>
    <n v="27.792000000000002"/>
    <n v="3"/>
    <x v="2"/>
    <n v="10.422000000000001"/>
  </r>
  <r>
    <n v="7064"/>
    <x v="3504"/>
    <x v="3"/>
    <x v="515"/>
    <d v="2014-09-06T00:00:00"/>
    <x v="1"/>
    <x v="450"/>
    <s v="Michael Granlund"/>
    <x v="2"/>
    <s v="United States"/>
    <s v="Salem"/>
    <x v="21"/>
    <n v="97301"/>
    <s v="West"/>
    <s v="OFF-SU-10002522"/>
    <x v="1"/>
    <x v="14"/>
    <x v="1544"/>
    <n v="6.2080000000000002"/>
    <n v="2"/>
    <x v="2"/>
    <n v="0.69839999999999902"/>
  </r>
  <r>
    <n v="7065"/>
    <x v="3505"/>
    <x v="3"/>
    <x v="1144"/>
    <d v="2014-02-10T00:00:00"/>
    <x v="1"/>
    <x v="282"/>
    <s v="Jay Fein"/>
    <x v="0"/>
    <s v="United States"/>
    <s v="Rochester"/>
    <x v="15"/>
    <n v="14609"/>
    <s v="East"/>
    <s v="OFF-AP-10003971"/>
    <x v="1"/>
    <x v="9"/>
    <x v="914"/>
    <n v="32.67"/>
    <n v="3"/>
    <x v="0"/>
    <n v="8.4942000000000011"/>
  </r>
  <r>
    <n v="7066"/>
    <x v="3506"/>
    <x v="2"/>
    <x v="776"/>
    <d v="2011-12-08T00:00:00"/>
    <x v="2"/>
    <x v="276"/>
    <s v="Roland Schwarz"/>
    <x v="1"/>
    <s v="United States"/>
    <s v="Los Angeles"/>
    <x v="1"/>
    <n v="90008"/>
    <s v="West"/>
    <s v="OFF-ST-10001496"/>
    <x v="1"/>
    <x v="4"/>
    <x v="726"/>
    <n v="1261.33"/>
    <n v="7"/>
    <x v="0"/>
    <n v="327.94580000000002"/>
  </r>
  <r>
    <n v="7067"/>
    <x v="3507"/>
    <x v="0"/>
    <x v="198"/>
    <d v="2013-06-04T00:00:00"/>
    <x v="1"/>
    <x v="644"/>
    <s v="Nancy Lomonaco"/>
    <x v="2"/>
    <s v="United States"/>
    <s v="Los Angeles"/>
    <x v="1"/>
    <n v="90049"/>
    <s v="West"/>
    <s v="OFF-PA-10004782"/>
    <x v="1"/>
    <x v="10"/>
    <x v="1413"/>
    <n v="38.880000000000003"/>
    <n v="6"/>
    <x v="0"/>
    <n v="18.662400000000002"/>
  </r>
  <r>
    <n v="7068"/>
    <x v="3508"/>
    <x v="0"/>
    <x v="206"/>
    <d v="2013-05-27T00:00:00"/>
    <x v="1"/>
    <x v="155"/>
    <s v="Alejandro Savely"/>
    <x v="1"/>
    <s v="United States"/>
    <s v="Dallas"/>
    <x v="5"/>
    <n v="75081"/>
    <s v="Central"/>
    <s v="OFF-BI-10000343"/>
    <x v="1"/>
    <x v="8"/>
    <x v="184"/>
    <n v="1.9639999999999995"/>
    <n v="2"/>
    <x v="3"/>
    <n v="-3.2406000000000006"/>
  </r>
  <r>
    <n v="7069"/>
    <x v="3508"/>
    <x v="0"/>
    <x v="206"/>
    <d v="2013-05-27T00:00:00"/>
    <x v="1"/>
    <x v="155"/>
    <s v="Alejandro Savely"/>
    <x v="1"/>
    <s v="United States"/>
    <s v="Dallas"/>
    <x v="5"/>
    <n v="75081"/>
    <s v="Central"/>
    <s v="OFF-PA-10003591"/>
    <x v="1"/>
    <x v="10"/>
    <x v="686"/>
    <n v="82.656000000000006"/>
    <n v="9"/>
    <x v="2"/>
    <n v="30.996000000000002"/>
  </r>
  <r>
    <n v="7070"/>
    <x v="3509"/>
    <x v="2"/>
    <x v="128"/>
    <d v="2011-08-14T00:00:00"/>
    <x v="1"/>
    <x v="421"/>
    <s v="Gene McClure"/>
    <x v="0"/>
    <s v="United States"/>
    <s v="Fresno"/>
    <x v="1"/>
    <n v="93727"/>
    <s v="West"/>
    <s v="OFF-PA-10001667"/>
    <x v="1"/>
    <x v="10"/>
    <x v="453"/>
    <n v="5.98"/>
    <n v="1"/>
    <x v="0"/>
    <n v="2.6909999999999998"/>
  </r>
  <r>
    <n v="7071"/>
    <x v="3510"/>
    <x v="0"/>
    <x v="64"/>
    <d v="2013-09-11T00:00:00"/>
    <x v="0"/>
    <x v="711"/>
    <s v="Stephanie Ulpright"/>
    <x v="2"/>
    <s v="United States"/>
    <s v="Chicago"/>
    <x v="10"/>
    <n v="60653"/>
    <s v="Central"/>
    <s v="OFF-PA-10004971"/>
    <x v="1"/>
    <x v="10"/>
    <x v="604"/>
    <n v="9.2480000000000011"/>
    <n v="2"/>
    <x v="2"/>
    <n v="3.3524000000000003"/>
  </r>
  <r>
    <n v="7072"/>
    <x v="3511"/>
    <x v="0"/>
    <x v="310"/>
    <d v="2013-07-29T00:00:00"/>
    <x v="1"/>
    <x v="237"/>
    <s v="Chloris Kastensmidt"/>
    <x v="0"/>
    <s v="United States"/>
    <s v="Mcallen"/>
    <x v="5"/>
    <n v="78501"/>
    <s v="Central"/>
    <s v="OFF-AR-10001216"/>
    <x v="1"/>
    <x v="6"/>
    <x v="1455"/>
    <n v="4.4479999999999995"/>
    <n v="2"/>
    <x v="2"/>
    <n v="0.3335999999999999"/>
  </r>
  <r>
    <n v="7073"/>
    <x v="3511"/>
    <x v="0"/>
    <x v="310"/>
    <d v="2013-07-29T00:00:00"/>
    <x v="1"/>
    <x v="237"/>
    <s v="Chloris Kastensmidt"/>
    <x v="0"/>
    <s v="United States"/>
    <s v="Mcallen"/>
    <x v="5"/>
    <n v="78501"/>
    <s v="Central"/>
    <s v="OFF-PA-10004355"/>
    <x v="1"/>
    <x v="10"/>
    <x v="1094"/>
    <n v="5.1840000000000011"/>
    <n v="1"/>
    <x v="2"/>
    <n v="1.8144"/>
  </r>
  <r>
    <n v="7074"/>
    <x v="3511"/>
    <x v="0"/>
    <x v="310"/>
    <d v="2013-07-29T00:00:00"/>
    <x v="1"/>
    <x v="237"/>
    <s v="Chloris Kastensmidt"/>
    <x v="0"/>
    <s v="United States"/>
    <s v="Mcallen"/>
    <x v="5"/>
    <n v="78501"/>
    <s v="Central"/>
    <s v="OFF-AR-10001953"/>
    <x v="1"/>
    <x v="6"/>
    <x v="395"/>
    <n v="175.92"/>
    <n v="5"/>
    <x v="2"/>
    <n v="15.393000000000008"/>
  </r>
  <r>
    <n v="7075"/>
    <x v="3511"/>
    <x v="0"/>
    <x v="310"/>
    <d v="2013-07-29T00:00:00"/>
    <x v="1"/>
    <x v="237"/>
    <s v="Chloris Kastensmidt"/>
    <x v="0"/>
    <s v="United States"/>
    <s v="Mcallen"/>
    <x v="5"/>
    <n v="78501"/>
    <s v="Central"/>
    <s v="OFF-BI-10004364"/>
    <x v="1"/>
    <x v="8"/>
    <x v="302"/>
    <n v="4.7519999999999989"/>
    <n v="4"/>
    <x v="3"/>
    <n v="-8.3160000000000025"/>
  </r>
  <r>
    <n v="7076"/>
    <x v="3511"/>
    <x v="0"/>
    <x v="310"/>
    <d v="2013-07-29T00:00:00"/>
    <x v="1"/>
    <x v="237"/>
    <s v="Chloris Kastensmidt"/>
    <x v="0"/>
    <s v="United States"/>
    <s v="Mcallen"/>
    <x v="5"/>
    <n v="78501"/>
    <s v="Central"/>
    <s v="OFF-SU-10001165"/>
    <x v="1"/>
    <x v="14"/>
    <x v="1039"/>
    <n v="13.344000000000001"/>
    <n v="2"/>
    <x v="2"/>
    <n v="1.0007999999999999"/>
  </r>
  <r>
    <n v="7077"/>
    <x v="3512"/>
    <x v="0"/>
    <x v="536"/>
    <d v="2013-05-18T00:00:00"/>
    <x v="1"/>
    <x v="758"/>
    <s v="Jill Matthias"/>
    <x v="0"/>
    <s v="United States"/>
    <s v="Seattle"/>
    <x v="4"/>
    <n v="98105"/>
    <s v="West"/>
    <s v="OFF-EN-10001141"/>
    <x v="1"/>
    <x v="12"/>
    <x v="593"/>
    <n v="54.900000000000006"/>
    <n v="5"/>
    <x v="0"/>
    <n v="26.901000000000003"/>
  </r>
  <r>
    <n v="7078"/>
    <x v="3513"/>
    <x v="0"/>
    <x v="476"/>
    <d v="2013-09-07T00:00:00"/>
    <x v="1"/>
    <x v="555"/>
    <s v="Joe Elijah"/>
    <x v="0"/>
    <s v="United States"/>
    <s v="Charlotte"/>
    <x v="3"/>
    <n v="28205"/>
    <s v="South"/>
    <s v="OFF-BI-10000014"/>
    <x v="1"/>
    <x v="8"/>
    <x v="628"/>
    <n v="22.911000000000005"/>
    <n v="7"/>
    <x v="6"/>
    <n v="-17.565099999999994"/>
  </r>
  <r>
    <n v="7079"/>
    <x v="3513"/>
    <x v="0"/>
    <x v="476"/>
    <d v="2013-09-07T00:00:00"/>
    <x v="1"/>
    <x v="555"/>
    <s v="Joe Elijah"/>
    <x v="0"/>
    <s v="United States"/>
    <s v="Charlotte"/>
    <x v="3"/>
    <n v="28205"/>
    <s v="South"/>
    <s v="OFF-AP-10000159"/>
    <x v="1"/>
    <x v="9"/>
    <x v="1407"/>
    <n v="309.45600000000002"/>
    <n v="9"/>
    <x v="2"/>
    <n v="34.813799999999944"/>
  </r>
  <r>
    <n v="7080"/>
    <x v="3513"/>
    <x v="0"/>
    <x v="476"/>
    <d v="2013-09-07T00:00:00"/>
    <x v="1"/>
    <x v="555"/>
    <s v="Joe Elijah"/>
    <x v="0"/>
    <s v="United States"/>
    <s v="Charlotte"/>
    <x v="3"/>
    <n v="28205"/>
    <s v="South"/>
    <s v="OFF-AR-10003560"/>
    <x v="1"/>
    <x v="6"/>
    <x v="482"/>
    <n v="19.456000000000003"/>
    <n v="4"/>
    <x v="2"/>
    <n v="3.4047999999999981"/>
  </r>
  <r>
    <n v="7081"/>
    <x v="3513"/>
    <x v="0"/>
    <x v="476"/>
    <d v="2013-09-07T00:00:00"/>
    <x v="1"/>
    <x v="555"/>
    <s v="Joe Elijah"/>
    <x v="0"/>
    <s v="United States"/>
    <s v="Charlotte"/>
    <x v="3"/>
    <n v="28205"/>
    <s v="South"/>
    <s v="FUR-TA-10001768"/>
    <x v="0"/>
    <x v="3"/>
    <x v="114"/>
    <n v="472.51800000000003"/>
    <n v="3"/>
    <x v="10"/>
    <n v="-149.63070000000005"/>
  </r>
  <r>
    <n v="7082"/>
    <x v="3513"/>
    <x v="0"/>
    <x v="476"/>
    <d v="2013-09-07T00:00:00"/>
    <x v="1"/>
    <x v="555"/>
    <s v="Joe Elijah"/>
    <x v="0"/>
    <s v="United States"/>
    <s v="Charlotte"/>
    <x v="3"/>
    <n v="28205"/>
    <s v="South"/>
    <s v="TEC-AC-10002049"/>
    <x v="2"/>
    <x v="11"/>
    <x v="1053"/>
    <n v="1012.6800000000001"/>
    <n v="3"/>
    <x v="2"/>
    <n v="303.80400000000003"/>
  </r>
  <r>
    <n v="7083"/>
    <x v="3513"/>
    <x v="0"/>
    <x v="476"/>
    <d v="2013-09-07T00:00:00"/>
    <x v="1"/>
    <x v="555"/>
    <s v="Joe Elijah"/>
    <x v="0"/>
    <s v="United States"/>
    <s v="Charlotte"/>
    <x v="3"/>
    <n v="28205"/>
    <s v="South"/>
    <s v="OFF-BI-10003166"/>
    <x v="1"/>
    <x v="8"/>
    <x v="1405"/>
    <n v="17.220000000000006"/>
    <n v="5"/>
    <x v="6"/>
    <n v="-12.628"/>
  </r>
  <r>
    <n v="7084"/>
    <x v="3514"/>
    <x v="3"/>
    <x v="246"/>
    <d v="2014-07-26T00:00:00"/>
    <x v="0"/>
    <x v="255"/>
    <s v="Anthony Rawles"/>
    <x v="1"/>
    <s v="United States"/>
    <s v="Concord"/>
    <x v="1"/>
    <n v="94521"/>
    <s v="West"/>
    <s v="OFF-AR-10003469"/>
    <x v="1"/>
    <x v="6"/>
    <x v="1249"/>
    <n v="3.52"/>
    <n v="2"/>
    <x v="0"/>
    <n v="1.6896"/>
  </r>
  <r>
    <n v="7085"/>
    <x v="3514"/>
    <x v="3"/>
    <x v="246"/>
    <d v="2014-07-26T00:00:00"/>
    <x v="0"/>
    <x v="255"/>
    <s v="Anthony Rawles"/>
    <x v="1"/>
    <s v="United States"/>
    <s v="Concord"/>
    <x v="1"/>
    <n v="94521"/>
    <s v="West"/>
    <s v="TEC-PH-10002549"/>
    <x v="2"/>
    <x v="7"/>
    <x v="928"/>
    <n v="1626.1920000000002"/>
    <n v="9"/>
    <x v="2"/>
    <n v="121.96440000000001"/>
  </r>
  <r>
    <n v="7086"/>
    <x v="3515"/>
    <x v="3"/>
    <x v="145"/>
    <d v="2014-09-29T00:00:00"/>
    <x v="2"/>
    <x v="340"/>
    <s v="Adam Hart"/>
    <x v="1"/>
    <s v="United States"/>
    <s v="Chester"/>
    <x v="9"/>
    <n v="19013"/>
    <s v="East"/>
    <s v="OFF-BI-10003476"/>
    <x v="1"/>
    <x v="8"/>
    <x v="1526"/>
    <n v="8.5950000000000024"/>
    <n v="5"/>
    <x v="6"/>
    <n v="-6.3030000000000008"/>
  </r>
  <r>
    <n v="7087"/>
    <x v="3515"/>
    <x v="3"/>
    <x v="145"/>
    <d v="2014-09-29T00:00:00"/>
    <x v="2"/>
    <x v="340"/>
    <s v="Adam Hart"/>
    <x v="1"/>
    <s v="United States"/>
    <s v="Chester"/>
    <x v="9"/>
    <n v="19013"/>
    <s v="East"/>
    <s v="OFF-SU-10000157"/>
    <x v="1"/>
    <x v="14"/>
    <x v="1399"/>
    <n v="190.89600000000002"/>
    <n v="2"/>
    <x v="2"/>
    <n v="-42.951599999999999"/>
  </r>
  <r>
    <n v="7088"/>
    <x v="3516"/>
    <x v="3"/>
    <x v="646"/>
    <d v="2014-08-07T00:00:00"/>
    <x v="0"/>
    <x v="654"/>
    <s v="George Ashbrook"/>
    <x v="0"/>
    <s v="United States"/>
    <s v="Los Angeles"/>
    <x v="1"/>
    <n v="90004"/>
    <s v="West"/>
    <s v="OFF-ST-10003123"/>
    <x v="1"/>
    <x v="4"/>
    <x v="1268"/>
    <n v="99.87"/>
    <n v="3"/>
    <x v="0"/>
    <n v="23.968799999999998"/>
  </r>
  <r>
    <n v="7089"/>
    <x v="3517"/>
    <x v="1"/>
    <x v="969"/>
    <d v="2012-10-27T00:00:00"/>
    <x v="0"/>
    <x v="226"/>
    <s v="Jennifer Ferguson"/>
    <x v="0"/>
    <s v="United States"/>
    <s v="Sparks"/>
    <x v="33"/>
    <n v="89431"/>
    <s v="West"/>
    <s v="OFF-AR-10001955"/>
    <x v="1"/>
    <x v="6"/>
    <x v="1021"/>
    <n v="79.36"/>
    <n v="4"/>
    <x v="0"/>
    <n v="23.807999999999993"/>
  </r>
  <r>
    <n v="7090"/>
    <x v="3518"/>
    <x v="3"/>
    <x v="140"/>
    <d v="2014-06-20T00:00:00"/>
    <x v="0"/>
    <x v="120"/>
    <s v="Kristen Hastings"/>
    <x v="1"/>
    <s v="United States"/>
    <s v="Los Angeles"/>
    <x v="1"/>
    <n v="90032"/>
    <s v="West"/>
    <s v="TEC-PH-10001809"/>
    <x v="2"/>
    <x v="7"/>
    <x v="1164"/>
    <n v="119.96"/>
    <n v="1"/>
    <x v="2"/>
    <n v="7.4974999999999987"/>
  </r>
  <r>
    <n v="7091"/>
    <x v="3519"/>
    <x v="1"/>
    <x v="1145"/>
    <d v="2012-01-13T00:00:00"/>
    <x v="1"/>
    <x v="530"/>
    <s v="Craig Carroll"/>
    <x v="0"/>
    <s v="United States"/>
    <s v="Henderson"/>
    <x v="0"/>
    <n v="42420"/>
    <s v="South"/>
    <s v="OFF-PA-10000474"/>
    <x v="1"/>
    <x v="10"/>
    <x v="33"/>
    <n v="106.32"/>
    <n v="3"/>
    <x v="0"/>
    <n v="49.970399999999991"/>
  </r>
  <r>
    <n v="7092"/>
    <x v="3519"/>
    <x v="1"/>
    <x v="1145"/>
    <d v="2012-01-13T00:00:00"/>
    <x v="1"/>
    <x v="530"/>
    <s v="Craig Carroll"/>
    <x v="0"/>
    <s v="United States"/>
    <s v="Henderson"/>
    <x v="0"/>
    <n v="42420"/>
    <s v="South"/>
    <s v="OFF-AP-10001205"/>
    <x v="1"/>
    <x v="9"/>
    <x v="1285"/>
    <n v="163.44"/>
    <n v="3"/>
    <x v="0"/>
    <n v="45.763200000000012"/>
  </r>
  <r>
    <n v="7093"/>
    <x v="3519"/>
    <x v="1"/>
    <x v="1145"/>
    <d v="2012-01-13T00:00:00"/>
    <x v="1"/>
    <x v="530"/>
    <s v="Craig Carroll"/>
    <x v="0"/>
    <s v="United States"/>
    <s v="Henderson"/>
    <x v="0"/>
    <n v="42420"/>
    <s v="South"/>
    <s v="OFF-AR-10004691"/>
    <x v="1"/>
    <x v="6"/>
    <x v="1371"/>
    <n v="42.76"/>
    <n v="2"/>
    <x v="0"/>
    <n v="11.117599999999999"/>
  </r>
  <r>
    <n v="7094"/>
    <x v="3519"/>
    <x v="1"/>
    <x v="1145"/>
    <d v="2012-01-13T00:00:00"/>
    <x v="1"/>
    <x v="530"/>
    <s v="Craig Carroll"/>
    <x v="0"/>
    <s v="United States"/>
    <s v="Henderson"/>
    <x v="0"/>
    <n v="42420"/>
    <s v="South"/>
    <s v="OFF-PA-10004996"/>
    <x v="1"/>
    <x v="10"/>
    <x v="1519"/>
    <n v="51.550000000000004"/>
    <n v="5"/>
    <x v="0"/>
    <n v="24.2285"/>
  </r>
  <r>
    <n v="7095"/>
    <x v="3520"/>
    <x v="1"/>
    <x v="97"/>
    <d v="2012-02-13T00:00:00"/>
    <x v="0"/>
    <x v="535"/>
    <s v="Jill Fjeld"/>
    <x v="0"/>
    <s v="United States"/>
    <s v="Decatur"/>
    <x v="10"/>
    <n v="62521"/>
    <s v="Central"/>
    <s v="TEC-AC-10001908"/>
    <x v="2"/>
    <x v="11"/>
    <x v="292"/>
    <n v="479.952"/>
    <n v="6"/>
    <x v="2"/>
    <n v="89.990999999999985"/>
  </r>
  <r>
    <n v="7096"/>
    <x v="3521"/>
    <x v="0"/>
    <x v="1146"/>
    <d v="2013-08-21T00:00:00"/>
    <x v="2"/>
    <x v="261"/>
    <s v="Resi Pölking"/>
    <x v="0"/>
    <s v="United States"/>
    <s v="New York City"/>
    <x v="15"/>
    <n v="10009"/>
    <s v="East"/>
    <s v="OFF-BI-10000666"/>
    <x v="1"/>
    <x v="8"/>
    <x v="980"/>
    <n v="146.68799999999999"/>
    <n v="6"/>
    <x v="2"/>
    <n v="55.007999999999996"/>
  </r>
  <r>
    <n v="7097"/>
    <x v="3521"/>
    <x v="0"/>
    <x v="1146"/>
    <d v="2013-08-21T00:00:00"/>
    <x v="2"/>
    <x v="261"/>
    <s v="Resi Pölking"/>
    <x v="0"/>
    <s v="United States"/>
    <s v="New York City"/>
    <x v="15"/>
    <n v="10009"/>
    <s v="East"/>
    <s v="OFF-BI-10004318"/>
    <x v="1"/>
    <x v="8"/>
    <x v="1574"/>
    <n v="276.78400000000005"/>
    <n v="2"/>
    <x v="2"/>
    <n v="89.954799999999992"/>
  </r>
  <r>
    <n v="7098"/>
    <x v="3521"/>
    <x v="0"/>
    <x v="1146"/>
    <d v="2013-08-21T00:00:00"/>
    <x v="2"/>
    <x v="261"/>
    <s v="Resi Pölking"/>
    <x v="0"/>
    <s v="United States"/>
    <s v="New York City"/>
    <x v="15"/>
    <n v="10009"/>
    <s v="East"/>
    <s v="OFF-BI-10003429"/>
    <x v="1"/>
    <x v="8"/>
    <x v="844"/>
    <n v="25.32"/>
    <n v="5"/>
    <x v="2"/>
    <n v="9.1785000000000014"/>
  </r>
  <r>
    <n v="7099"/>
    <x v="3522"/>
    <x v="3"/>
    <x v="44"/>
    <d v="2014-11-11T00:00:00"/>
    <x v="1"/>
    <x v="263"/>
    <s v="Carol Darley"/>
    <x v="0"/>
    <s v="United States"/>
    <s v="New York City"/>
    <x v="15"/>
    <n v="10011"/>
    <s v="East"/>
    <s v="OFF-PA-10003302"/>
    <x v="1"/>
    <x v="10"/>
    <x v="1712"/>
    <n v="318.95999999999998"/>
    <n v="9"/>
    <x v="0"/>
    <n v="149.91119999999998"/>
  </r>
  <r>
    <n v="7100"/>
    <x v="3523"/>
    <x v="1"/>
    <x v="207"/>
    <d v="2012-12-30T00:00:00"/>
    <x v="0"/>
    <x v="650"/>
    <s v="David Flashing"/>
    <x v="0"/>
    <s v="United States"/>
    <s v="New York City"/>
    <x v="15"/>
    <n v="10009"/>
    <s v="East"/>
    <s v="OFF-PA-10003302"/>
    <x v="1"/>
    <x v="10"/>
    <x v="1712"/>
    <n v="212.64"/>
    <n v="6"/>
    <x v="0"/>
    <n v="99.940799999999982"/>
  </r>
  <r>
    <n v="7101"/>
    <x v="3524"/>
    <x v="2"/>
    <x v="533"/>
    <d v="2011-11-28T00:00:00"/>
    <x v="1"/>
    <x v="325"/>
    <s v="Sally Matthias"/>
    <x v="0"/>
    <s v="United States"/>
    <s v="Scottsdale"/>
    <x v="16"/>
    <n v="85254"/>
    <s v="West"/>
    <s v="OFF-EN-10002621"/>
    <x v="1"/>
    <x v="12"/>
    <x v="33"/>
    <n v="23.472000000000001"/>
    <n v="3"/>
    <x v="2"/>
    <n v="8.8019999999999978"/>
  </r>
  <r>
    <n v="7102"/>
    <x v="3525"/>
    <x v="0"/>
    <x v="1147"/>
    <d v="2013-08-06T00:00:00"/>
    <x v="0"/>
    <x v="737"/>
    <s v="Susan Gilcrest"/>
    <x v="1"/>
    <s v="United States"/>
    <s v="Amarillo"/>
    <x v="5"/>
    <n v="79109"/>
    <s v="Central"/>
    <s v="OFF-PA-10000249"/>
    <x v="1"/>
    <x v="10"/>
    <x v="33"/>
    <n v="19.648"/>
    <n v="2"/>
    <x v="2"/>
    <n v="6.6311999999999989"/>
  </r>
  <r>
    <n v="7103"/>
    <x v="3526"/>
    <x v="2"/>
    <x v="158"/>
    <d v="2011-09-24T00:00:00"/>
    <x v="2"/>
    <x v="405"/>
    <s v="Larry Hughes"/>
    <x v="0"/>
    <s v="United States"/>
    <s v="Philadelphia"/>
    <x v="9"/>
    <n v="19140"/>
    <s v="East"/>
    <s v="OFF-BI-10000050"/>
    <x v="1"/>
    <x v="8"/>
    <x v="343"/>
    <n v="6.5700000000000012"/>
    <n v="3"/>
    <x v="6"/>
    <n v="-5.036999999999999"/>
  </r>
  <r>
    <n v="7104"/>
    <x v="3527"/>
    <x v="3"/>
    <x v="507"/>
    <d v="2014-09-09T00:00:00"/>
    <x v="1"/>
    <x v="412"/>
    <s v="Eva Jacobs"/>
    <x v="0"/>
    <s v="United States"/>
    <s v="Santa Ana"/>
    <x v="1"/>
    <n v="92704"/>
    <s v="West"/>
    <s v="OFF-ST-10003805"/>
    <x v="1"/>
    <x v="4"/>
    <x v="1651"/>
    <n v="421.1"/>
    <n v="2"/>
    <x v="0"/>
    <n v="105.27499999999998"/>
  </r>
  <r>
    <n v="7105"/>
    <x v="3528"/>
    <x v="3"/>
    <x v="249"/>
    <d v="2014-06-22T00:00:00"/>
    <x v="0"/>
    <x v="542"/>
    <s v="Katharine Harms"/>
    <x v="1"/>
    <s v="United States"/>
    <s v="Newark"/>
    <x v="24"/>
    <n v="43055"/>
    <s v="East"/>
    <s v="FUR-CH-10000785"/>
    <x v="0"/>
    <x v="1"/>
    <x v="320"/>
    <n v="760.11599999999987"/>
    <n v="6"/>
    <x v="4"/>
    <n v="-43.435200000000009"/>
  </r>
  <r>
    <n v="7106"/>
    <x v="3528"/>
    <x v="3"/>
    <x v="249"/>
    <d v="2014-06-22T00:00:00"/>
    <x v="0"/>
    <x v="542"/>
    <s v="Katharine Harms"/>
    <x v="1"/>
    <s v="United States"/>
    <s v="Newark"/>
    <x v="24"/>
    <n v="43055"/>
    <s v="East"/>
    <s v="FUR-FU-10004909"/>
    <x v="0"/>
    <x v="5"/>
    <x v="1348"/>
    <n v="38.784000000000006"/>
    <n v="3"/>
    <x v="2"/>
    <n v="7.2719999999999949"/>
  </r>
  <r>
    <n v="7107"/>
    <x v="3528"/>
    <x v="3"/>
    <x v="249"/>
    <d v="2014-06-22T00:00:00"/>
    <x v="0"/>
    <x v="542"/>
    <s v="Katharine Harms"/>
    <x v="1"/>
    <s v="United States"/>
    <s v="Newark"/>
    <x v="24"/>
    <n v="43055"/>
    <s v="East"/>
    <s v="TEC-AC-10001553"/>
    <x v="2"/>
    <x v="11"/>
    <x v="1599"/>
    <n v="122.32799999999999"/>
    <n v="9"/>
    <x v="2"/>
    <n v="1.5291000000000032"/>
  </r>
  <r>
    <n v="7108"/>
    <x v="3529"/>
    <x v="0"/>
    <x v="475"/>
    <d v="2013-04-27T00:00:00"/>
    <x v="1"/>
    <x v="27"/>
    <s v="Kunst Miller"/>
    <x v="0"/>
    <s v="United States"/>
    <s v="New York City"/>
    <x v="15"/>
    <n v="10035"/>
    <s v="East"/>
    <s v="TEC-PH-10004774"/>
    <x v="2"/>
    <x v="7"/>
    <x v="706"/>
    <n v="25.98"/>
    <n v="2"/>
    <x v="0"/>
    <n v="0.77939999999999898"/>
  </r>
  <r>
    <n v="7109"/>
    <x v="3529"/>
    <x v="0"/>
    <x v="475"/>
    <d v="2013-04-27T00:00:00"/>
    <x v="1"/>
    <x v="27"/>
    <s v="Kunst Miller"/>
    <x v="0"/>
    <s v="United States"/>
    <s v="New York City"/>
    <x v="15"/>
    <n v="10035"/>
    <s v="East"/>
    <s v="OFF-AR-10004582"/>
    <x v="1"/>
    <x v="6"/>
    <x v="1175"/>
    <n v="3.28"/>
    <n v="2"/>
    <x v="0"/>
    <n v="1.4759999999999998"/>
  </r>
  <r>
    <n v="7110"/>
    <x v="3529"/>
    <x v="0"/>
    <x v="475"/>
    <d v="2013-04-27T00:00:00"/>
    <x v="1"/>
    <x v="27"/>
    <s v="Kunst Miller"/>
    <x v="0"/>
    <s v="United States"/>
    <s v="New York City"/>
    <x v="15"/>
    <n v="10035"/>
    <s v="East"/>
    <s v="OFF-ST-10000991"/>
    <x v="1"/>
    <x v="4"/>
    <x v="155"/>
    <n v="459.88"/>
    <n v="4"/>
    <x v="0"/>
    <n v="13.796400000000006"/>
  </r>
  <r>
    <n v="7111"/>
    <x v="3529"/>
    <x v="0"/>
    <x v="475"/>
    <d v="2013-04-27T00:00:00"/>
    <x v="1"/>
    <x v="27"/>
    <s v="Kunst Miller"/>
    <x v="0"/>
    <s v="United States"/>
    <s v="New York City"/>
    <x v="15"/>
    <n v="10035"/>
    <s v="East"/>
    <s v="OFF-SU-10002522"/>
    <x v="1"/>
    <x v="14"/>
    <x v="1544"/>
    <n v="7.76"/>
    <n v="2"/>
    <x v="0"/>
    <n v="2.2503999999999991"/>
  </r>
  <r>
    <n v="7112"/>
    <x v="3529"/>
    <x v="0"/>
    <x v="475"/>
    <d v="2013-04-27T00:00:00"/>
    <x v="1"/>
    <x v="27"/>
    <s v="Kunst Miller"/>
    <x v="0"/>
    <s v="United States"/>
    <s v="New York City"/>
    <x v="15"/>
    <n v="10035"/>
    <s v="East"/>
    <s v="OFF-AR-10004022"/>
    <x v="1"/>
    <x v="6"/>
    <x v="898"/>
    <n v="71.959999999999994"/>
    <n v="2"/>
    <x v="0"/>
    <n v="17.989999999999995"/>
  </r>
  <r>
    <n v="7113"/>
    <x v="3529"/>
    <x v="0"/>
    <x v="475"/>
    <d v="2013-04-27T00:00:00"/>
    <x v="1"/>
    <x v="27"/>
    <s v="Kunst Miller"/>
    <x v="0"/>
    <s v="United States"/>
    <s v="New York City"/>
    <x v="15"/>
    <n v="10035"/>
    <s v="East"/>
    <s v="OFF-SU-10001218"/>
    <x v="1"/>
    <x v="14"/>
    <x v="133"/>
    <n v="54.900000000000006"/>
    <n v="5"/>
    <x v="0"/>
    <n v="15.372000000000003"/>
  </r>
  <r>
    <n v="7114"/>
    <x v="3529"/>
    <x v="0"/>
    <x v="475"/>
    <d v="2013-04-27T00:00:00"/>
    <x v="1"/>
    <x v="27"/>
    <s v="Kunst Miller"/>
    <x v="0"/>
    <s v="United States"/>
    <s v="New York City"/>
    <x v="15"/>
    <n v="10035"/>
    <s v="East"/>
    <s v="OFF-BI-10000174"/>
    <x v="1"/>
    <x v="8"/>
    <x v="1435"/>
    <n v="9.2799999999999994"/>
    <n v="2"/>
    <x v="2"/>
    <n v="3.2479999999999998"/>
  </r>
  <r>
    <n v="7115"/>
    <x v="3530"/>
    <x v="0"/>
    <x v="465"/>
    <d v="2013-05-07T00:00:00"/>
    <x v="2"/>
    <x v="352"/>
    <s v="Lindsay Williams"/>
    <x v="1"/>
    <s v="United States"/>
    <s v="Henderson"/>
    <x v="33"/>
    <n v="89015"/>
    <s v="West"/>
    <s v="FUR-TA-10003392"/>
    <x v="0"/>
    <x v="3"/>
    <x v="1639"/>
    <n v="1685.88"/>
    <n v="6"/>
    <x v="0"/>
    <n v="320.31720000000001"/>
  </r>
  <r>
    <n v="7116"/>
    <x v="3530"/>
    <x v="0"/>
    <x v="465"/>
    <d v="2013-05-07T00:00:00"/>
    <x v="2"/>
    <x v="352"/>
    <s v="Lindsay Williams"/>
    <x v="1"/>
    <s v="United States"/>
    <s v="Henderson"/>
    <x v="33"/>
    <n v="89015"/>
    <s v="West"/>
    <s v="OFF-BI-10001890"/>
    <x v="1"/>
    <x v="8"/>
    <x v="174"/>
    <n v="5.7280000000000006"/>
    <n v="2"/>
    <x v="2"/>
    <n v="2.0047999999999995"/>
  </r>
  <r>
    <n v="7117"/>
    <x v="3531"/>
    <x v="2"/>
    <x v="638"/>
    <d v="2011-10-23T00:00:00"/>
    <x v="0"/>
    <x v="490"/>
    <s v="Ivan Gibson"/>
    <x v="0"/>
    <s v="United States"/>
    <s v="Seattle"/>
    <x v="4"/>
    <n v="98103"/>
    <s v="West"/>
    <s v="OFF-PA-10000167"/>
    <x v="1"/>
    <x v="10"/>
    <x v="1071"/>
    <n v="61.96"/>
    <n v="2"/>
    <x v="0"/>
    <n v="27.881999999999998"/>
  </r>
  <r>
    <n v="7118"/>
    <x v="3531"/>
    <x v="2"/>
    <x v="638"/>
    <d v="2011-10-23T00:00:00"/>
    <x v="0"/>
    <x v="490"/>
    <s v="Ivan Gibson"/>
    <x v="0"/>
    <s v="United States"/>
    <s v="Seattle"/>
    <x v="4"/>
    <n v="98103"/>
    <s v="West"/>
    <s v="OFF-BI-10003784"/>
    <x v="1"/>
    <x v="8"/>
    <x v="1314"/>
    <n v="1.3440000000000001"/>
    <n v="1"/>
    <x v="2"/>
    <n v="0.47039999999999987"/>
  </r>
  <r>
    <n v="7119"/>
    <x v="3532"/>
    <x v="3"/>
    <x v="778"/>
    <d v="2014-02-18T00:00:00"/>
    <x v="1"/>
    <x v="687"/>
    <s v="Jennifer Patt"/>
    <x v="1"/>
    <s v="United States"/>
    <s v="New York City"/>
    <x v="15"/>
    <n v="10009"/>
    <s v="East"/>
    <s v="OFF-PA-10001184"/>
    <x v="1"/>
    <x v="10"/>
    <x v="1307"/>
    <n v="17.940000000000001"/>
    <n v="3"/>
    <x v="0"/>
    <n v="8.7906000000000013"/>
  </r>
  <r>
    <n v="7120"/>
    <x v="3533"/>
    <x v="3"/>
    <x v="701"/>
    <d v="2014-11-25T00:00:00"/>
    <x v="1"/>
    <x v="55"/>
    <s v="Greg Guthrie"/>
    <x v="1"/>
    <s v="United States"/>
    <s v="Seattle"/>
    <x v="4"/>
    <n v="98103"/>
    <s v="West"/>
    <s v="OFF-BI-10002103"/>
    <x v="1"/>
    <x v="8"/>
    <x v="525"/>
    <n v="13.904"/>
    <n v="2"/>
    <x v="2"/>
    <n v="4.5187999999999997"/>
  </r>
  <r>
    <n v="7121"/>
    <x v="3534"/>
    <x v="2"/>
    <x v="407"/>
    <d v="2011-01-27T00:00:00"/>
    <x v="1"/>
    <x v="152"/>
    <s v="Muhammed MacIntyre"/>
    <x v="1"/>
    <s v="United States"/>
    <s v="Smyrna"/>
    <x v="18"/>
    <n v="37167"/>
    <s v="South"/>
    <s v="OFF-BI-10003091"/>
    <x v="1"/>
    <x v="8"/>
    <x v="1165"/>
    <n v="67.194000000000003"/>
    <n v="1"/>
    <x v="6"/>
    <n v="-51.515399999999985"/>
  </r>
  <r>
    <n v="7122"/>
    <x v="3535"/>
    <x v="3"/>
    <x v="96"/>
    <d v="2014-12-09T00:00:00"/>
    <x v="1"/>
    <x v="2"/>
    <s v="Sean O'Donnell"/>
    <x v="0"/>
    <s v="United States"/>
    <s v="Seattle"/>
    <x v="4"/>
    <n v="98105"/>
    <s v="West"/>
    <s v="OFF-PA-10001593"/>
    <x v="1"/>
    <x v="10"/>
    <x v="1755"/>
    <n v="41.86"/>
    <n v="7"/>
    <x v="0"/>
    <n v="18.837"/>
  </r>
  <r>
    <n v="7123"/>
    <x v="3535"/>
    <x v="3"/>
    <x v="96"/>
    <d v="2014-12-09T00:00:00"/>
    <x v="1"/>
    <x v="2"/>
    <s v="Sean O'Donnell"/>
    <x v="0"/>
    <s v="United States"/>
    <s v="Seattle"/>
    <x v="4"/>
    <n v="98105"/>
    <s v="West"/>
    <s v="FUR-BO-10002598"/>
    <x v="0"/>
    <x v="0"/>
    <x v="1509"/>
    <n v="141.96"/>
    <n v="2"/>
    <x v="0"/>
    <n v="41.168399999999991"/>
  </r>
  <r>
    <n v="7124"/>
    <x v="3536"/>
    <x v="1"/>
    <x v="101"/>
    <d v="2012-08-16T00:00:00"/>
    <x v="1"/>
    <x v="751"/>
    <s v="Monica Federle"/>
    <x v="1"/>
    <s v="United States"/>
    <s v="New York City"/>
    <x v="15"/>
    <n v="10035"/>
    <s v="East"/>
    <s v="FUR-FU-10000320"/>
    <x v="0"/>
    <x v="5"/>
    <x v="1512"/>
    <n v="10.02"/>
    <n v="3"/>
    <x v="0"/>
    <n v="4.4088000000000012"/>
  </r>
  <r>
    <n v="7125"/>
    <x v="3536"/>
    <x v="1"/>
    <x v="101"/>
    <d v="2012-08-16T00:00:00"/>
    <x v="1"/>
    <x v="751"/>
    <s v="Monica Federle"/>
    <x v="1"/>
    <s v="United States"/>
    <s v="New York City"/>
    <x v="15"/>
    <n v="10035"/>
    <s v="East"/>
    <s v="OFF-PA-10001815"/>
    <x v="1"/>
    <x v="10"/>
    <x v="1393"/>
    <n v="144.12"/>
    <n v="3"/>
    <x v="0"/>
    <n v="69.177599999999984"/>
  </r>
  <r>
    <n v="7126"/>
    <x v="3537"/>
    <x v="0"/>
    <x v="720"/>
    <d v="2013-09-30T00:00:00"/>
    <x v="0"/>
    <x v="506"/>
    <s v="James Galang"/>
    <x v="0"/>
    <s v="United States"/>
    <s v="Atlanta"/>
    <x v="32"/>
    <n v="30318"/>
    <s v="South"/>
    <s v="OFF-PA-10003971"/>
    <x v="1"/>
    <x v="10"/>
    <x v="1272"/>
    <n v="17.940000000000001"/>
    <n v="3"/>
    <x v="0"/>
    <n v="8.7906000000000013"/>
  </r>
  <r>
    <n v="7127"/>
    <x v="3537"/>
    <x v="0"/>
    <x v="720"/>
    <d v="2013-09-30T00:00:00"/>
    <x v="0"/>
    <x v="506"/>
    <s v="James Galang"/>
    <x v="0"/>
    <s v="United States"/>
    <s v="Atlanta"/>
    <x v="32"/>
    <n v="30318"/>
    <s v="South"/>
    <s v="OFF-AR-10004685"/>
    <x v="1"/>
    <x v="6"/>
    <x v="181"/>
    <n v="13.89"/>
    <n v="3"/>
    <x v="0"/>
    <n v="4.5836999999999994"/>
  </r>
  <r>
    <n v="7128"/>
    <x v="3538"/>
    <x v="0"/>
    <x v="696"/>
    <d v="2013-11-21T00:00:00"/>
    <x v="1"/>
    <x v="594"/>
    <s v="Justin MacKendrick"/>
    <x v="0"/>
    <s v="United States"/>
    <s v="Newark"/>
    <x v="13"/>
    <n v="19711"/>
    <s v="East"/>
    <s v="OFF-PA-10001609"/>
    <x v="1"/>
    <x v="10"/>
    <x v="1107"/>
    <n v="16.45"/>
    <n v="5"/>
    <x v="0"/>
    <n v="7.5669999999999993"/>
  </r>
  <r>
    <n v="7129"/>
    <x v="3538"/>
    <x v="0"/>
    <x v="696"/>
    <d v="2013-11-21T00:00:00"/>
    <x v="1"/>
    <x v="594"/>
    <s v="Justin MacKendrick"/>
    <x v="0"/>
    <s v="United States"/>
    <s v="Newark"/>
    <x v="13"/>
    <n v="19711"/>
    <s v="East"/>
    <s v="FUR-FU-10000550"/>
    <x v="0"/>
    <x v="5"/>
    <x v="1445"/>
    <n v="19.920000000000002"/>
    <n v="4"/>
    <x v="0"/>
    <n v="6.573599999999999"/>
  </r>
  <r>
    <n v="7130"/>
    <x v="3539"/>
    <x v="0"/>
    <x v="947"/>
    <d v="2013-04-23T00:00:00"/>
    <x v="1"/>
    <x v="7"/>
    <s v="Pete Kriz"/>
    <x v="0"/>
    <s v="United States"/>
    <s v="Nashville"/>
    <x v="18"/>
    <n v="37211"/>
    <s v="South"/>
    <s v="TEC-AC-10004209"/>
    <x v="2"/>
    <x v="11"/>
    <x v="899"/>
    <n v="35.167999999999999"/>
    <n v="4"/>
    <x v="2"/>
    <n v="8.3524000000000012"/>
  </r>
  <r>
    <n v="7131"/>
    <x v="3539"/>
    <x v="0"/>
    <x v="947"/>
    <d v="2013-04-23T00:00:00"/>
    <x v="1"/>
    <x v="7"/>
    <s v="Pete Kriz"/>
    <x v="0"/>
    <s v="United States"/>
    <s v="Nashville"/>
    <x v="18"/>
    <n v="37211"/>
    <s v="South"/>
    <s v="OFF-PA-10003022"/>
    <x v="1"/>
    <x v="10"/>
    <x v="1714"/>
    <n v="123.08799999999999"/>
    <n v="7"/>
    <x v="2"/>
    <n v="40.003599999999999"/>
  </r>
  <r>
    <n v="7132"/>
    <x v="3540"/>
    <x v="3"/>
    <x v="200"/>
    <d v="2014-12-02T00:00:00"/>
    <x v="1"/>
    <x v="499"/>
    <s v="Tonja Turnell"/>
    <x v="2"/>
    <s v="United States"/>
    <s v="Richmond"/>
    <x v="14"/>
    <n v="47374"/>
    <s v="Central"/>
    <s v="FUR-TA-10001039"/>
    <x v="0"/>
    <x v="3"/>
    <x v="824"/>
    <n v="257.94"/>
    <n v="3"/>
    <x v="0"/>
    <n v="67.064400000000006"/>
  </r>
  <r>
    <n v="7133"/>
    <x v="3540"/>
    <x v="3"/>
    <x v="200"/>
    <d v="2014-12-02T00:00:00"/>
    <x v="1"/>
    <x v="499"/>
    <s v="Tonja Turnell"/>
    <x v="2"/>
    <s v="United States"/>
    <s v="Richmond"/>
    <x v="14"/>
    <n v="47374"/>
    <s v="Central"/>
    <s v="TEC-PH-10002624"/>
    <x v="2"/>
    <x v="7"/>
    <x v="1126"/>
    <n v="1879.96"/>
    <n v="4"/>
    <x v="0"/>
    <n v="545.18839999999977"/>
  </r>
  <r>
    <n v="7134"/>
    <x v="3540"/>
    <x v="3"/>
    <x v="200"/>
    <d v="2014-12-02T00:00:00"/>
    <x v="1"/>
    <x v="499"/>
    <s v="Tonja Turnell"/>
    <x v="2"/>
    <s v="United States"/>
    <s v="Richmond"/>
    <x v="14"/>
    <n v="47374"/>
    <s v="Central"/>
    <s v="FUR-FU-10001473"/>
    <x v="0"/>
    <x v="5"/>
    <x v="984"/>
    <n v="27.46"/>
    <n v="2"/>
    <x v="0"/>
    <n v="9.8856000000000002"/>
  </r>
  <r>
    <n v="7135"/>
    <x v="3540"/>
    <x v="3"/>
    <x v="200"/>
    <d v="2014-12-02T00:00:00"/>
    <x v="1"/>
    <x v="499"/>
    <s v="Tonja Turnell"/>
    <x v="2"/>
    <s v="United States"/>
    <s v="Richmond"/>
    <x v="14"/>
    <n v="47374"/>
    <s v="Central"/>
    <s v="TEC-PH-10001819"/>
    <x v="2"/>
    <x v="7"/>
    <x v="805"/>
    <n v="89.98"/>
    <n v="2"/>
    <x v="0"/>
    <n v="43.190399999999997"/>
  </r>
  <r>
    <n v="7136"/>
    <x v="3540"/>
    <x v="3"/>
    <x v="200"/>
    <d v="2014-12-02T00:00:00"/>
    <x v="1"/>
    <x v="499"/>
    <s v="Tonja Turnell"/>
    <x v="2"/>
    <s v="United States"/>
    <s v="Richmond"/>
    <x v="14"/>
    <n v="47374"/>
    <s v="Central"/>
    <s v="FUR-CH-10004287"/>
    <x v="0"/>
    <x v="1"/>
    <x v="156"/>
    <n v="828.59999999999991"/>
    <n v="3"/>
    <x v="0"/>
    <n v="240.29399999999995"/>
  </r>
  <r>
    <n v="7137"/>
    <x v="3541"/>
    <x v="1"/>
    <x v="312"/>
    <d v="2012-11-27T00:00:00"/>
    <x v="1"/>
    <x v="286"/>
    <s v="Sung Shariari"/>
    <x v="0"/>
    <s v="United States"/>
    <s v="Miami"/>
    <x v="2"/>
    <n v="33180"/>
    <s v="South"/>
    <s v="OFF-BI-10004728"/>
    <x v="1"/>
    <x v="8"/>
    <x v="539"/>
    <n v="7.2300000000000022"/>
    <n v="5"/>
    <x v="6"/>
    <n v="-5.7840000000000007"/>
  </r>
  <r>
    <n v="7138"/>
    <x v="3541"/>
    <x v="1"/>
    <x v="312"/>
    <d v="2012-11-27T00:00:00"/>
    <x v="1"/>
    <x v="286"/>
    <s v="Sung Shariari"/>
    <x v="0"/>
    <s v="United States"/>
    <s v="Miami"/>
    <x v="2"/>
    <n v="33180"/>
    <s v="South"/>
    <s v="OFF-ST-10000918"/>
    <x v="1"/>
    <x v="4"/>
    <x v="372"/>
    <n v="17.440000000000001"/>
    <n v="2"/>
    <x v="2"/>
    <n v="1.3079999999999989"/>
  </r>
  <r>
    <n v="7139"/>
    <x v="3541"/>
    <x v="1"/>
    <x v="312"/>
    <d v="2012-11-27T00:00:00"/>
    <x v="1"/>
    <x v="286"/>
    <s v="Sung Shariari"/>
    <x v="0"/>
    <s v="United States"/>
    <s v="Miami"/>
    <x v="2"/>
    <n v="33180"/>
    <s v="South"/>
    <s v="OFF-BI-10004593"/>
    <x v="1"/>
    <x v="8"/>
    <x v="267"/>
    <n v="62.88000000000001"/>
    <n v="4"/>
    <x v="6"/>
    <n v="-50.304000000000002"/>
  </r>
  <r>
    <n v="7140"/>
    <x v="3541"/>
    <x v="1"/>
    <x v="312"/>
    <d v="2012-11-27T00:00:00"/>
    <x v="1"/>
    <x v="286"/>
    <s v="Sung Shariari"/>
    <x v="0"/>
    <s v="United States"/>
    <s v="Miami"/>
    <x v="2"/>
    <n v="33180"/>
    <s v="South"/>
    <s v="FUR-BO-10001337"/>
    <x v="0"/>
    <x v="0"/>
    <x v="425"/>
    <n v="290.35200000000003"/>
    <n v="3"/>
    <x v="2"/>
    <n v="-36.294000000000011"/>
  </r>
  <r>
    <n v="7141"/>
    <x v="3542"/>
    <x v="3"/>
    <x v="210"/>
    <d v="2014-09-08T00:00:00"/>
    <x v="3"/>
    <x v="228"/>
    <s v="Trudy Glocke"/>
    <x v="0"/>
    <s v="United States"/>
    <s v="Saint Charles"/>
    <x v="25"/>
    <n v="63301"/>
    <s v="Central"/>
    <s v="TEC-AC-10002473"/>
    <x v="2"/>
    <x v="11"/>
    <x v="713"/>
    <n v="113.52"/>
    <n v="4"/>
    <x v="0"/>
    <n v="46.543199999999999"/>
  </r>
  <r>
    <n v="7142"/>
    <x v="3542"/>
    <x v="3"/>
    <x v="210"/>
    <d v="2014-09-08T00:00:00"/>
    <x v="3"/>
    <x v="228"/>
    <s v="Trudy Glocke"/>
    <x v="0"/>
    <s v="United States"/>
    <s v="Saint Charles"/>
    <x v="25"/>
    <n v="63301"/>
    <s v="Central"/>
    <s v="FUR-FU-10003623"/>
    <x v="0"/>
    <x v="5"/>
    <x v="1226"/>
    <n v="135.29999999999998"/>
    <n v="5"/>
    <x v="0"/>
    <n v="37.883999999999993"/>
  </r>
  <r>
    <n v="7143"/>
    <x v="3543"/>
    <x v="2"/>
    <x v="156"/>
    <d v="2011-11-29T00:00:00"/>
    <x v="1"/>
    <x v="6"/>
    <s v="Harold Pawlan"/>
    <x v="2"/>
    <s v="United States"/>
    <s v="Virginia Beach"/>
    <x v="17"/>
    <n v="23464"/>
    <s v="South"/>
    <s v="FUR-FU-10002045"/>
    <x v="0"/>
    <x v="5"/>
    <x v="1356"/>
    <n v="111.15"/>
    <n v="5"/>
    <x v="0"/>
    <n v="48.906000000000006"/>
  </r>
  <r>
    <n v="7144"/>
    <x v="3544"/>
    <x v="3"/>
    <x v="825"/>
    <d v="2014-03-17T00:00:00"/>
    <x v="1"/>
    <x v="762"/>
    <s v="Marc Harrigan"/>
    <x v="2"/>
    <s v="United States"/>
    <s v="Philadelphia"/>
    <x v="9"/>
    <n v="19140"/>
    <s v="East"/>
    <s v="TEC-PH-10002555"/>
    <x v="2"/>
    <x v="7"/>
    <x v="1343"/>
    <n v="776.84999999999991"/>
    <n v="5"/>
    <x v="10"/>
    <n v="-181.26499999999999"/>
  </r>
  <r>
    <n v="7145"/>
    <x v="3544"/>
    <x v="3"/>
    <x v="825"/>
    <d v="2014-03-17T00:00:00"/>
    <x v="1"/>
    <x v="762"/>
    <s v="Marc Harrigan"/>
    <x v="2"/>
    <s v="United States"/>
    <s v="Philadelphia"/>
    <x v="9"/>
    <n v="19140"/>
    <s v="East"/>
    <s v="OFF-BI-10002794"/>
    <x v="1"/>
    <x v="8"/>
    <x v="102"/>
    <n v="12.294"/>
    <n v="1"/>
    <x v="6"/>
    <n v="-8.6057999999999986"/>
  </r>
  <r>
    <n v="7146"/>
    <x v="3544"/>
    <x v="3"/>
    <x v="825"/>
    <d v="2014-03-17T00:00:00"/>
    <x v="1"/>
    <x v="762"/>
    <s v="Marc Harrigan"/>
    <x v="2"/>
    <s v="United States"/>
    <s v="Philadelphia"/>
    <x v="9"/>
    <n v="19140"/>
    <s v="East"/>
    <s v="FUR-TA-10004086"/>
    <x v="0"/>
    <x v="3"/>
    <x v="824"/>
    <n v="154.76400000000001"/>
    <n v="3"/>
    <x v="10"/>
    <n v="-46.429200000000023"/>
  </r>
  <r>
    <n v="7147"/>
    <x v="3544"/>
    <x v="3"/>
    <x v="825"/>
    <d v="2014-03-17T00:00:00"/>
    <x v="1"/>
    <x v="762"/>
    <s v="Marc Harrigan"/>
    <x v="2"/>
    <s v="United States"/>
    <s v="Philadelphia"/>
    <x v="9"/>
    <n v="19140"/>
    <s v="East"/>
    <s v="OFF-ST-10004946"/>
    <x v="1"/>
    <x v="4"/>
    <x v="1770"/>
    <n v="43.28"/>
    <n v="1"/>
    <x v="2"/>
    <n v="3.2460000000000022"/>
  </r>
  <r>
    <n v="7148"/>
    <x v="3545"/>
    <x v="0"/>
    <x v="1"/>
    <d v="2013-06-18T00:00:00"/>
    <x v="1"/>
    <x v="558"/>
    <s v="Christy Brittain"/>
    <x v="0"/>
    <s v="United States"/>
    <s v="Long Beach"/>
    <x v="15"/>
    <n v="11561"/>
    <s v="East"/>
    <s v="OFF-PA-10000241"/>
    <x v="1"/>
    <x v="10"/>
    <x v="1151"/>
    <n v="92.94"/>
    <n v="3"/>
    <x v="0"/>
    <n v="41.822999999999993"/>
  </r>
  <r>
    <n v="7149"/>
    <x v="3545"/>
    <x v="0"/>
    <x v="1"/>
    <d v="2013-06-18T00:00:00"/>
    <x v="1"/>
    <x v="558"/>
    <s v="Christy Brittain"/>
    <x v="0"/>
    <s v="United States"/>
    <s v="Long Beach"/>
    <x v="15"/>
    <n v="11561"/>
    <s v="East"/>
    <s v="OFF-AP-10004036"/>
    <x v="1"/>
    <x v="9"/>
    <x v="1273"/>
    <n v="52.56"/>
    <n v="3"/>
    <x v="0"/>
    <n v="18.396000000000001"/>
  </r>
  <r>
    <n v="7150"/>
    <x v="3546"/>
    <x v="1"/>
    <x v="153"/>
    <d v="2012-06-30T00:00:00"/>
    <x v="1"/>
    <x v="104"/>
    <s v="Valerie Dominguez"/>
    <x v="0"/>
    <s v="United States"/>
    <s v="Houston"/>
    <x v="5"/>
    <n v="77070"/>
    <s v="Central"/>
    <s v="TEC-PH-10001578"/>
    <x v="2"/>
    <x v="7"/>
    <x v="1221"/>
    <n v="971.88000000000011"/>
    <n v="3"/>
    <x v="2"/>
    <n v="109.33649999999994"/>
  </r>
  <r>
    <n v="7151"/>
    <x v="3547"/>
    <x v="3"/>
    <x v="66"/>
    <d v="2014-12-27T00:00:00"/>
    <x v="1"/>
    <x v="676"/>
    <s v="Sharelle Roach"/>
    <x v="2"/>
    <s v="United States"/>
    <s v="Tuscaloosa"/>
    <x v="19"/>
    <n v="35401"/>
    <s v="South"/>
    <s v="FUR-CH-10002647"/>
    <x v="0"/>
    <x v="1"/>
    <x v="470"/>
    <n v="141.96"/>
    <n v="2"/>
    <x v="0"/>
    <n v="35.490000000000009"/>
  </r>
  <r>
    <n v="7152"/>
    <x v="3548"/>
    <x v="3"/>
    <x v="66"/>
    <d v="2014-12-26T00:00:00"/>
    <x v="0"/>
    <x v="743"/>
    <s v="Alex Grayson"/>
    <x v="0"/>
    <s v="United States"/>
    <s v="Mesa"/>
    <x v="16"/>
    <n v="85204"/>
    <s v="West"/>
    <s v="FUR-TA-10003008"/>
    <x v="0"/>
    <x v="3"/>
    <x v="946"/>
    <n v="182.55"/>
    <n v="2"/>
    <x v="5"/>
    <n v="-135.08699999999999"/>
  </r>
  <r>
    <n v="7153"/>
    <x v="3549"/>
    <x v="2"/>
    <x v="1148"/>
    <d v="2011-10-15T00:00:00"/>
    <x v="1"/>
    <x v="162"/>
    <s v="Bart Pistole"/>
    <x v="1"/>
    <s v="United States"/>
    <s v="Jacksonville"/>
    <x v="3"/>
    <n v="28540"/>
    <s v="South"/>
    <s v="OFF-PA-10004071"/>
    <x v="1"/>
    <x v="10"/>
    <x v="412"/>
    <n v="88.768000000000001"/>
    <n v="2"/>
    <x v="2"/>
    <n v="31.068799999999996"/>
  </r>
  <r>
    <n v="7154"/>
    <x v="3550"/>
    <x v="1"/>
    <x v="895"/>
    <d v="2012-12-15T00:00:00"/>
    <x v="1"/>
    <x v="493"/>
    <s v="Julia West"/>
    <x v="0"/>
    <s v="United States"/>
    <s v="Chicago"/>
    <x v="10"/>
    <n v="60610"/>
    <s v="Central"/>
    <s v="OFF-AP-10004980"/>
    <x v="1"/>
    <x v="9"/>
    <x v="967"/>
    <n v="53.087999999999994"/>
    <n v="7"/>
    <x v="3"/>
    <n v="-108.8304"/>
  </r>
  <r>
    <n v="7155"/>
    <x v="3551"/>
    <x v="1"/>
    <x v="707"/>
    <d v="2012-12-27T00:00:00"/>
    <x v="0"/>
    <x v="23"/>
    <s v="Lena Hernandez"/>
    <x v="0"/>
    <s v="United States"/>
    <s v="Columbus"/>
    <x v="32"/>
    <n v="31907"/>
    <s v="South"/>
    <s v="FUR-FU-10000747"/>
    <x v="0"/>
    <x v="5"/>
    <x v="1742"/>
    <n v="275.88"/>
    <n v="6"/>
    <x v="0"/>
    <n v="46.899599999999964"/>
  </r>
  <r>
    <n v="7156"/>
    <x v="3551"/>
    <x v="1"/>
    <x v="707"/>
    <d v="2012-12-27T00:00:00"/>
    <x v="0"/>
    <x v="23"/>
    <s v="Lena Hernandez"/>
    <x v="0"/>
    <s v="United States"/>
    <s v="Columbus"/>
    <x v="32"/>
    <n v="31907"/>
    <s v="South"/>
    <s v="OFF-BI-10004492"/>
    <x v="1"/>
    <x v="8"/>
    <x v="347"/>
    <n v="157.89999999999998"/>
    <n v="5"/>
    <x v="0"/>
    <n v="74.212999999999994"/>
  </r>
  <r>
    <n v="7157"/>
    <x v="3552"/>
    <x v="3"/>
    <x v="568"/>
    <d v="2014-05-05T00:00:00"/>
    <x v="1"/>
    <x v="409"/>
    <s v="Kean Thornton"/>
    <x v="0"/>
    <s v="United States"/>
    <s v="Orange"/>
    <x v="30"/>
    <n v="7050"/>
    <s v="East"/>
    <s v="OFF-LA-10004055"/>
    <x v="1"/>
    <x v="2"/>
    <x v="737"/>
    <n v="4.91"/>
    <n v="1"/>
    <x v="0"/>
    <n v="2.4058999999999999"/>
  </r>
  <r>
    <n v="7158"/>
    <x v="3553"/>
    <x v="0"/>
    <x v="463"/>
    <d v="2013-04-01T00:00:00"/>
    <x v="0"/>
    <x v="417"/>
    <s v="Chris Cortes"/>
    <x v="0"/>
    <s v="United States"/>
    <s v="Los Angeles"/>
    <x v="1"/>
    <n v="90032"/>
    <s v="West"/>
    <s v="OFF-ST-10002485"/>
    <x v="1"/>
    <x v="4"/>
    <x v="209"/>
    <n v="87.92"/>
    <n v="4"/>
    <x v="0"/>
    <n v="0.87919999999999732"/>
  </r>
  <r>
    <n v="7159"/>
    <x v="3553"/>
    <x v="0"/>
    <x v="463"/>
    <d v="2013-04-01T00:00:00"/>
    <x v="0"/>
    <x v="417"/>
    <s v="Chris Cortes"/>
    <x v="0"/>
    <s v="United States"/>
    <s v="Los Angeles"/>
    <x v="1"/>
    <n v="90032"/>
    <s v="West"/>
    <s v="OFF-PA-10001243"/>
    <x v="1"/>
    <x v="10"/>
    <x v="1794"/>
    <n v="5.98"/>
    <n v="1"/>
    <x v="0"/>
    <n v="2.9302000000000001"/>
  </r>
  <r>
    <n v="7160"/>
    <x v="3554"/>
    <x v="1"/>
    <x v="1149"/>
    <d v="2012-05-18T00:00:00"/>
    <x v="0"/>
    <x v="408"/>
    <s v="Ben Ferrer"/>
    <x v="2"/>
    <s v="United States"/>
    <s v="Chicago"/>
    <x v="10"/>
    <n v="60623"/>
    <s v="Central"/>
    <s v="TEC-PH-10004447"/>
    <x v="2"/>
    <x v="7"/>
    <x v="857"/>
    <n v="222.38400000000001"/>
    <n v="2"/>
    <x v="2"/>
    <n v="16.678799999999995"/>
  </r>
  <r>
    <n v="7161"/>
    <x v="3554"/>
    <x v="1"/>
    <x v="1149"/>
    <d v="2012-05-18T00:00:00"/>
    <x v="0"/>
    <x v="408"/>
    <s v="Ben Ferrer"/>
    <x v="2"/>
    <s v="United States"/>
    <s v="Chicago"/>
    <x v="10"/>
    <n v="60623"/>
    <s v="Central"/>
    <s v="OFF-FA-10002280"/>
    <x v="1"/>
    <x v="13"/>
    <x v="653"/>
    <n v="16"/>
    <n v="4"/>
    <x v="2"/>
    <n v="5.6"/>
  </r>
  <r>
    <n v="7162"/>
    <x v="3555"/>
    <x v="2"/>
    <x v="1129"/>
    <d v="2011-07-09T00:00:00"/>
    <x v="1"/>
    <x v="474"/>
    <s v="Maxwell Schwartz"/>
    <x v="0"/>
    <s v="United States"/>
    <s v="Richmond"/>
    <x v="17"/>
    <n v="23223"/>
    <s v="South"/>
    <s v="OFF-PA-10004734"/>
    <x v="1"/>
    <x v="10"/>
    <x v="335"/>
    <n v="21.84"/>
    <n v="3"/>
    <x v="0"/>
    <n v="10.92"/>
  </r>
  <r>
    <n v="7163"/>
    <x v="3555"/>
    <x v="2"/>
    <x v="1129"/>
    <d v="2011-07-09T00:00:00"/>
    <x v="1"/>
    <x v="474"/>
    <s v="Maxwell Schwartz"/>
    <x v="0"/>
    <s v="United States"/>
    <s v="Richmond"/>
    <x v="17"/>
    <n v="23223"/>
    <s v="South"/>
    <s v="OFF-BI-10000145"/>
    <x v="1"/>
    <x v="8"/>
    <x v="735"/>
    <n v="15.600000000000001"/>
    <n v="5"/>
    <x v="0"/>
    <n v="7.6440000000000001"/>
  </r>
  <r>
    <n v="7164"/>
    <x v="3556"/>
    <x v="2"/>
    <x v="1150"/>
    <d v="2011-04-24T00:00:00"/>
    <x v="0"/>
    <x v="692"/>
    <s v="Aaron Hawkins"/>
    <x v="1"/>
    <s v="United States"/>
    <s v="Troy"/>
    <x v="15"/>
    <n v="12180"/>
    <s v="East"/>
    <s v="OFF-EN-10004773"/>
    <x v="1"/>
    <x v="12"/>
    <x v="33"/>
    <n v="247.84"/>
    <n v="8"/>
    <x v="0"/>
    <n v="121.44159999999999"/>
  </r>
  <r>
    <n v="7165"/>
    <x v="3556"/>
    <x v="2"/>
    <x v="1150"/>
    <d v="2011-04-24T00:00:00"/>
    <x v="0"/>
    <x v="692"/>
    <s v="Aaron Hawkins"/>
    <x v="1"/>
    <s v="United States"/>
    <s v="Troy"/>
    <x v="15"/>
    <n v="12180"/>
    <s v="East"/>
    <s v="OFF-BI-10004970"/>
    <x v="1"/>
    <x v="8"/>
    <x v="908"/>
    <n v="9.9120000000000008"/>
    <n v="3"/>
    <x v="2"/>
    <n v="3.3452999999999995"/>
  </r>
  <r>
    <n v="7166"/>
    <x v="3557"/>
    <x v="0"/>
    <x v="251"/>
    <d v="2013-09-23T00:00:00"/>
    <x v="2"/>
    <x v="242"/>
    <s v="Clytie Kelty"/>
    <x v="0"/>
    <s v="United States"/>
    <s v="Providence"/>
    <x v="34"/>
    <n v="2908"/>
    <s v="East"/>
    <s v="OFF-ST-10000604"/>
    <x v="1"/>
    <x v="4"/>
    <x v="54"/>
    <n v="69.52"/>
    <n v="2"/>
    <x v="0"/>
    <n v="17.379999999999995"/>
  </r>
  <r>
    <n v="7167"/>
    <x v="3558"/>
    <x v="2"/>
    <x v="192"/>
    <d v="2011-07-24T00:00:00"/>
    <x v="0"/>
    <x v="268"/>
    <s v="Naresj Patel"/>
    <x v="0"/>
    <s v="United States"/>
    <s v="San Francisco"/>
    <x v="1"/>
    <n v="94122"/>
    <s v="West"/>
    <s v="OFF-AR-10003190"/>
    <x v="1"/>
    <x v="6"/>
    <x v="643"/>
    <n v="11.52"/>
    <n v="4"/>
    <x v="0"/>
    <n v="3.2256"/>
  </r>
  <r>
    <n v="7168"/>
    <x v="3558"/>
    <x v="2"/>
    <x v="192"/>
    <d v="2011-07-24T00:00:00"/>
    <x v="0"/>
    <x v="268"/>
    <s v="Naresj Patel"/>
    <x v="0"/>
    <s v="United States"/>
    <s v="San Francisco"/>
    <x v="1"/>
    <n v="94122"/>
    <s v="West"/>
    <s v="FUR-CH-10000155"/>
    <x v="0"/>
    <x v="1"/>
    <x v="1157"/>
    <n v="717.72"/>
    <n v="3"/>
    <x v="2"/>
    <n v="71.77200000000002"/>
  </r>
  <r>
    <n v="7169"/>
    <x v="3558"/>
    <x v="2"/>
    <x v="192"/>
    <d v="2011-07-24T00:00:00"/>
    <x v="0"/>
    <x v="268"/>
    <s v="Naresj Patel"/>
    <x v="0"/>
    <s v="United States"/>
    <s v="San Francisco"/>
    <x v="1"/>
    <n v="94122"/>
    <s v="West"/>
    <s v="OFF-ST-10003058"/>
    <x v="1"/>
    <x v="4"/>
    <x v="388"/>
    <n v="236.5"/>
    <n v="10"/>
    <x v="0"/>
    <n v="68.584999999999994"/>
  </r>
  <r>
    <n v="7170"/>
    <x v="3558"/>
    <x v="2"/>
    <x v="192"/>
    <d v="2011-07-24T00:00:00"/>
    <x v="0"/>
    <x v="268"/>
    <s v="Naresj Patel"/>
    <x v="0"/>
    <s v="United States"/>
    <s v="San Francisco"/>
    <x v="1"/>
    <n v="94122"/>
    <s v="West"/>
    <s v="FUR-TA-10004767"/>
    <x v="0"/>
    <x v="3"/>
    <x v="1147"/>
    <n v="170.35200000000003"/>
    <n v="3"/>
    <x v="2"/>
    <n v="19.164599999999979"/>
  </r>
  <r>
    <n v="7171"/>
    <x v="3559"/>
    <x v="3"/>
    <x v="1048"/>
    <d v="2014-10-15T00:00:00"/>
    <x v="1"/>
    <x v="306"/>
    <s v="Gary McGarr"/>
    <x v="0"/>
    <s v="United States"/>
    <s v="New York City"/>
    <x v="15"/>
    <n v="10009"/>
    <s v="East"/>
    <s v="FUR-CH-10002372"/>
    <x v="0"/>
    <x v="1"/>
    <x v="390"/>
    <n v="145.76400000000001"/>
    <n v="2"/>
    <x v="9"/>
    <n v="3.2392000000000074"/>
  </r>
  <r>
    <n v="7172"/>
    <x v="3560"/>
    <x v="3"/>
    <x v="1016"/>
    <d v="2014-04-28T00:00:00"/>
    <x v="0"/>
    <x v="611"/>
    <s v="Speros Goranitis"/>
    <x v="0"/>
    <s v="United States"/>
    <s v="San Francisco"/>
    <x v="1"/>
    <n v="94109"/>
    <s v="West"/>
    <s v="TEC-AC-10000158"/>
    <x v="2"/>
    <x v="11"/>
    <x v="353"/>
    <n v="107.97"/>
    <n v="3"/>
    <x v="0"/>
    <n v="22.6737"/>
  </r>
  <r>
    <n v="7173"/>
    <x v="3561"/>
    <x v="3"/>
    <x v="606"/>
    <d v="2014-03-31T00:00:00"/>
    <x v="1"/>
    <x v="96"/>
    <s v="Heather Kirkland"/>
    <x v="1"/>
    <s v="United States"/>
    <s v="Houston"/>
    <x v="5"/>
    <n v="77070"/>
    <s v="Central"/>
    <s v="TEC-AC-10000158"/>
    <x v="2"/>
    <x v="11"/>
    <x v="353"/>
    <n v="143.96"/>
    <n v="5"/>
    <x v="2"/>
    <n v="1.7995000000000019"/>
  </r>
  <r>
    <n v="7174"/>
    <x v="3561"/>
    <x v="3"/>
    <x v="606"/>
    <d v="2014-03-31T00:00:00"/>
    <x v="1"/>
    <x v="96"/>
    <s v="Heather Kirkland"/>
    <x v="1"/>
    <s v="United States"/>
    <s v="Houston"/>
    <x v="5"/>
    <n v="77070"/>
    <s v="Central"/>
    <s v="TEC-CO-10002313"/>
    <x v="2"/>
    <x v="16"/>
    <x v="345"/>
    <n v="2399.96"/>
    <n v="5"/>
    <x v="2"/>
    <n v="569.99050000000011"/>
  </r>
  <r>
    <n v="7175"/>
    <x v="3561"/>
    <x v="3"/>
    <x v="606"/>
    <d v="2014-03-31T00:00:00"/>
    <x v="1"/>
    <x v="96"/>
    <s v="Heather Kirkland"/>
    <x v="1"/>
    <s v="United States"/>
    <s v="Houston"/>
    <x v="5"/>
    <n v="77070"/>
    <s v="Central"/>
    <s v="OFF-PA-10002581"/>
    <x v="1"/>
    <x v="10"/>
    <x v="1300"/>
    <n v="74.352000000000004"/>
    <n v="3"/>
    <x v="2"/>
    <n v="23.234999999999992"/>
  </r>
  <r>
    <n v="7176"/>
    <x v="3561"/>
    <x v="3"/>
    <x v="606"/>
    <d v="2014-03-31T00:00:00"/>
    <x v="1"/>
    <x v="96"/>
    <s v="Heather Kirkland"/>
    <x v="1"/>
    <s v="United States"/>
    <s v="Houston"/>
    <x v="5"/>
    <n v="77070"/>
    <s v="Central"/>
    <s v="OFF-AP-10001205"/>
    <x v="1"/>
    <x v="9"/>
    <x v="1285"/>
    <n v="87.167999999999978"/>
    <n v="8"/>
    <x v="3"/>
    <n v="-226.63679999999999"/>
  </r>
  <r>
    <n v="7177"/>
    <x v="3561"/>
    <x v="3"/>
    <x v="606"/>
    <d v="2014-03-31T00:00:00"/>
    <x v="1"/>
    <x v="96"/>
    <s v="Heather Kirkland"/>
    <x v="1"/>
    <s v="United States"/>
    <s v="Houston"/>
    <x v="5"/>
    <n v="77070"/>
    <s v="Central"/>
    <s v="OFF-ST-10000344"/>
    <x v="1"/>
    <x v="4"/>
    <x v="1013"/>
    <n v="32.231999999999999"/>
    <n v="3"/>
    <x v="2"/>
    <n v="2.4173999999999989"/>
  </r>
  <r>
    <n v="7178"/>
    <x v="3562"/>
    <x v="3"/>
    <x v="464"/>
    <d v="2014-05-11T00:00:00"/>
    <x v="1"/>
    <x v="501"/>
    <s v="Muhammed Yedwab"/>
    <x v="1"/>
    <s v="United States"/>
    <s v="Philadelphia"/>
    <x v="9"/>
    <n v="19140"/>
    <s v="East"/>
    <s v="OFF-BI-10002897"/>
    <x v="1"/>
    <x v="8"/>
    <x v="1793"/>
    <n v="2.2020000000000004"/>
    <n v="2"/>
    <x v="6"/>
    <n v="-1.5413999999999999"/>
  </r>
  <r>
    <n v="7179"/>
    <x v="3562"/>
    <x v="3"/>
    <x v="464"/>
    <d v="2014-05-11T00:00:00"/>
    <x v="1"/>
    <x v="501"/>
    <s v="Muhammed Yedwab"/>
    <x v="1"/>
    <s v="United States"/>
    <s v="Philadelphia"/>
    <x v="9"/>
    <n v="19140"/>
    <s v="East"/>
    <s v="OFF-BI-10003694"/>
    <x v="1"/>
    <x v="8"/>
    <x v="850"/>
    <n v="9.3960000000000008"/>
    <n v="3"/>
    <x v="6"/>
    <n v="-7.5167999999999964"/>
  </r>
  <r>
    <n v="7180"/>
    <x v="3563"/>
    <x v="0"/>
    <x v="696"/>
    <d v="2013-11-19T00:00:00"/>
    <x v="1"/>
    <x v="53"/>
    <s v="Ryan Crowe"/>
    <x v="0"/>
    <s v="United States"/>
    <s v="Baltimore"/>
    <x v="39"/>
    <n v="21215"/>
    <s v="East"/>
    <s v="TEC-PH-10001644"/>
    <x v="2"/>
    <x v="7"/>
    <x v="1485"/>
    <n v="89.97"/>
    <n v="3"/>
    <x v="0"/>
    <n v="25.191600000000005"/>
  </r>
  <r>
    <n v="7181"/>
    <x v="3564"/>
    <x v="2"/>
    <x v="1037"/>
    <d v="2011-01-08T00:00:00"/>
    <x v="2"/>
    <x v="705"/>
    <s v="Jack O'Briant"/>
    <x v="1"/>
    <s v="United States"/>
    <s v="Athens"/>
    <x v="32"/>
    <n v="30605"/>
    <s v="South"/>
    <s v="OFF-AR-10002399"/>
    <x v="1"/>
    <x v="6"/>
    <x v="316"/>
    <n v="12.78"/>
    <n v="3"/>
    <x v="0"/>
    <n v="5.2397999999999998"/>
  </r>
  <r>
    <n v="7182"/>
    <x v="3565"/>
    <x v="0"/>
    <x v="797"/>
    <d v="2013-12-31T00:00:00"/>
    <x v="0"/>
    <x v="596"/>
    <s v="Mitch Webber"/>
    <x v="0"/>
    <s v="United States"/>
    <s v="Lancaster"/>
    <x v="24"/>
    <n v="43130"/>
    <s v="East"/>
    <s v="TEC-AC-10003063"/>
    <x v="2"/>
    <x v="11"/>
    <x v="1052"/>
    <n v="40"/>
    <n v="2"/>
    <x v="2"/>
    <n v="0.5"/>
  </r>
  <r>
    <n v="7183"/>
    <x v="3566"/>
    <x v="3"/>
    <x v="504"/>
    <d v="2014-05-05T00:00:00"/>
    <x v="1"/>
    <x v="125"/>
    <s v="Nick Zandusky"/>
    <x v="2"/>
    <s v="United States"/>
    <s v="Los Angeles"/>
    <x v="1"/>
    <n v="90032"/>
    <s v="West"/>
    <s v="OFF-BI-10002071"/>
    <x v="1"/>
    <x v="8"/>
    <x v="692"/>
    <n v="23.24"/>
    <n v="5"/>
    <x v="2"/>
    <n v="7.5529999999999982"/>
  </r>
  <r>
    <n v="7184"/>
    <x v="3567"/>
    <x v="3"/>
    <x v="81"/>
    <d v="2014-04-24T00:00:00"/>
    <x v="2"/>
    <x v="49"/>
    <s v="Janet Martin"/>
    <x v="0"/>
    <s v="United States"/>
    <s v="Baltimore"/>
    <x v="39"/>
    <n v="21215"/>
    <s v="East"/>
    <s v="FUR-CH-10004218"/>
    <x v="0"/>
    <x v="1"/>
    <x v="38"/>
    <n v="908.82"/>
    <n v="9"/>
    <x v="0"/>
    <n v="227.20500000000004"/>
  </r>
  <r>
    <n v="7185"/>
    <x v="3568"/>
    <x v="3"/>
    <x v="629"/>
    <d v="2014-08-25T00:00:00"/>
    <x v="1"/>
    <x v="525"/>
    <s v="Emily Ducich"/>
    <x v="2"/>
    <s v="United States"/>
    <s v="Houston"/>
    <x v="5"/>
    <n v="77095"/>
    <s v="Central"/>
    <s v="OFF-SU-10000432"/>
    <x v="1"/>
    <x v="14"/>
    <x v="1549"/>
    <n v="5.5520000000000005"/>
    <n v="2"/>
    <x v="2"/>
    <n v="-1.0410000000000006"/>
  </r>
  <r>
    <n v="7186"/>
    <x v="3568"/>
    <x v="3"/>
    <x v="629"/>
    <d v="2014-08-25T00:00:00"/>
    <x v="1"/>
    <x v="525"/>
    <s v="Emily Ducich"/>
    <x v="2"/>
    <s v="United States"/>
    <s v="Houston"/>
    <x v="5"/>
    <n v="77095"/>
    <s v="Central"/>
    <s v="OFF-AR-10003183"/>
    <x v="1"/>
    <x v="6"/>
    <x v="1390"/>
    <n v="8.016"/>
    <n v="3"/>
    <x v="2"/>
    <n v="1.0019999999999993"/>
  </r>
  <r>
    <n v="7187"/>
    <x v="3568"/>
    <x v="3"/>
    <x v="629"/>
    <d v="2014-08-25T00:00:00"/>
    <x v="1"/>
    <x v="525"/>
    <s v="Emily Ducich"/>
    <x v="2"/>
    <s v="United States"/>
    <s v="Houston"/>
    <x v="5"/>
    <n v="77095"/>
    <s v="Central"/>
    <s v="FUR-CH-10002017"/>
    <x v="0"/>
    <x v="1"/>
    <x v="1368"/>
    <n v="74.591999999999999"/>
    <n v="4"/>
    <x v="4"/>
    <n v="-2.1312000000000033"/>
  </r>
  <r>
    <n v="7188"/>
    <x v="3568"/>
    <x v="3"/>
    <x v="629"/>
    <d v="2014-08-25T00:00:00"/>
    <x v="1"/>
    <x v="525"/>
    <s v="Emily Ducich"/>
    <x v="2"/>
    <s v="United States"/>
    <s v="Houston"/>
    <x v="5"/>
    <n v="77095"/>
    <s v="Central"/>
    <s v="FUR-FU-10003247"/>
    <x v="0"/>
    <x v="5"/>
    <x v="1456"/>
    <n v="16.784000000000002"/>
    <n v="2"/>
    <x v="7"/>
    <n v="-22.238800000000001"/>
  </r>
  <r>
    <n v="7189"/>
    <x v="3568"/>
    <x v="3"/>
    <x v="629"/>
    <d v="2014-08-25T00:00:00"/>
    <x v="1"/>
    <x v="525"/>
    <s v="Emily Ducich"/>
    <x v="2"/>
    <s v="United States"/>
    <s v="Houston"/>
    <x v="5"/>
    <n v="77095"/>
    <s v="Central"/>
    <s v="OFF-AP-10001563"/>
    <x v="1"/>
    <x v="9"/>
    <x v="530"/>
    <n v="38.86399999999999"/>
    <n v="4"/>
    <x v="3"/>
    <n v="-99.103200000000044"/>
  </r>
  <r>
    <n v="7190"/>
    <x v="3569"/>
    <x v="0"/>
    <x v="396"/>
    <d v="2013-11-16T00:00:00"/>
    <x v="2"/>
    <x v="108"/>
    <s v="Dianna Wilson"/>
    <x v="2"/>
    <s v="United States"/>
    <s v="San Diego"/>
    <x v="1"/>
    <n v="92024"/>
    <s v="West"/>
    <s v="TEC-PH-10004908"/>
    <x v="2"/>
    <x v="7"/>
    <x v="1474"/>
    <n v="203.976"/>
    <n v="3"/>
    <x v="2"/>
    <n v="25.496999999999986"/>
  </r>
  <r>
    <n v="7191"/>
    <x v="3569"/>
    <x v="0"/>
    <x v="396"/>
    <d v="2013-11-16T00:00:00"/>
    <x v="2"/>
    <x v="108"/>
    <s v="Dianna Wilson"/>
    <x v="2"/>
    <s v="United States"/>
    <s v="San Diego"/>
    <x v="1"/>
    <n v="92024"/>
    <s v="West"/>
    <s v="FUR-TA-10003392"/>
    <x v="0"/>
    <x v="3"/>
    <x v="1639"/>
    <n v="674.35200000000009"/>
    <n v="3"/>
    <x v="2"/>
    <n v="-8.4294000000000153"/>
  </r>
  <r>
    <n v="7192"/>
    <x v="3570"/>
    <x v="0"/>
    <x v="393"/>
    <d v="2013-10-07T00:00:00"/>
    <x v="0"/>
    <x v="523"/>
    <s v="Jamie Kunitz"/>
    <x v="0"/>
    <s v="United States"/>
    <s v="Hialeah"/>
    <x v="2"/>
    <n v="33012"/>
    <s v="South"/>
    <s v="OFF-BI-10004140"/>
    <x v="1"/>
    <x v="8"/>
    <x v="304"/>
    <n v="5.3880000000000008"/>
    <n v="4"/>
    <x v="6"/>
    <n v="-4.49"/>
  </r>
  <r>
    <n v="7193"/>
    <x v="3570"/>
    <x v="0"/>
    <x v="393"/>
    <d v="2013-10-07T00:00:00"/>
    <x v="0"/>
    <x v="523"/>
    <s v="Jamie Kunitz"/>
    <x v="0"/>
    <s v="United States"/>
    <s v="Hialeah"/>
    <x v="2"/>
    <n v="33012"/>
    <s v="South"/>
    <s v="OFF-AR-10003631"/>
    <x v="1"/>
    <x v="6"/>
    <x v="33"/>
    <n v="30.975999999999999"/>
    <n v="8"/>
    <x v="2"/>
    <n v="5.0335999999999999"/>
  </r>
  <r>
    <n v="7194"/>
    <x v="3571"/>
    <x v="0"/>
    <x v="1151"/>
    <d v="2013-02-14T00:00:00"/>
    <x v="2"/>
    <x v="365"/>
    <s v="John Stevenson"/>
    <x v="0"/>
    <s v="United States"/>
    <s v="Atlanta"/>
    <x v="32"/>
    <n v="30318"/>
    <s v="South"/>
    <s v="OFF-ST-10003716"/>
    <x v="1"/>
    <x v="4"/>
    <x v="889"/>
    <n v="1350.1200000000001"/>
    <n v="6"/>
    <x v="0"/>
    <n v="175.51560000000001"/>
  </r>
  <r>
    <n v="7195"/>
    <x v="3571"/>
    <x v="0"/>
    <x v="1151"/>
    <d v="2013-02-14T00:00:00"/>
    <x v="2"/>
    <x v="365"/>
    <s v="John Stevenson"/>
    <x v="0"/>
    <s v="United States"/>
    <s v="Atlanta"/>
    <x v="32"/>
    <n v="30318"/>
    <s v="South"/>
    <s v="OFF-BI-10003274"/>
    <x v="1"/>
    <x v="8"/>
    <x v="122"/>
    <n v="15.92"/>
    <n v="4"/>
    <x v="0"/>
    <n v="7.4824000000000002"/>
  </r>
  <r>
    <n v="7196"/>
    <x v="3572"/>
    <x v="0"/>
    <x v="373"/>
    <d v="2013-11-18T00:00:00"/>
    <x v="1"/>
    <x v="178"/>
    <s v="Philisse Overcash"/>
    <x v="2"/>
    <s v="United States"/>
    <s v="Seattle"/>
    <x v="4"/>
    <n v="98103"/>
    <s v="West"/>
    <s v="FUR-FU-10004848"/>
    <x v="0"/>
    <x v="5"/>
    <x v="1301"/>
    <n v="19.54"/>
    <n v="2"/>
    <x v="0"/>
    <n v="7.2297999999999991"/>
  </r>
  <r>
    <n v="7197"/>
    <x v="3573"/>
    <x v="2"/>
    <x v="759"/>
    <d v="2011-04-30T00:00:00"/>
    <x v="1"/>
    <x v="762"/>
    <s v="Marc Harrigan"/>
    <x v="2"/>
    <s v="United States"/>
    <s v="Los Angeles"/>
    <x v="1"/>
    <n v="90036"/>
    <s v="West"/>
    <s v="OFF-AR-10003504"/>
    <x v="1"/>
    <x v="6"/>
    <x v="1026"/>
    <n v="21.400000000000002"/>
    <n v="5"/>
    <x v="0"/>
    <n v="6.2059999999999977"/>
  </r>
  <r>
    <n v="7198"/>
    <x v="3573"/>
    <x v="2"/>
    <x v="759"/>
    <d v="2011-04-30T00:00:00"/>
    <x v="1"/>
    <x v="762"/>
    <s v="Marc Harrigan"/>
    <x v="2"/>
    <s v="United States"/>
    <s v="Los Angeles"/>
    <x v="1"/>
    <n v="90036"/>
    <s v="West"/>
    <s v="OFF-LA-10000305"/>
    <x v="1"/>
    <x v="2"/>
    <x v="1707"/>
    <n v="12.6"/>
    <n v="2"/>
    <x v="0"/>
    <n v="5.7959999999999994"/>
  </r>
  <r>
    <n v="7199"/>
    <x v="3574"/>
    <x v="1"/>
    <x v="1067"/>
    <d v="2012-08-15T00:00:00"/>
    <x v="1"/>
    <x v="178"/>
    <s v="Philisse Overcash"/>
    <x v="2"/>
    <s v="United States"/>
    <s v="New York City"/>
    <x v="15"/>
    <n v="10035"/>
    <s v="East"/>
    <s v="OFF-AR-10001427"/>
    <x v="1"/>
    <x v="6"/>
    <x v="248"/>
    <n v="11.96"/>
    <n v="2"/>
    <x v="0"/>
    <n v="3.1096000000000004"/>
  </r>
  <r>
    <n v="7200"/>
    <x v="3574"/>
    <x v="1"/>
    <x v="1067"/>
    <d v="2012-08-15T00:00:00"/>
    <x v="1"/>
    <x v="178"/>
    <s v="Philisse Overcash"/>
    <x v="2"/>
    <s v="United States"/>
    <s v="New York City"/>
    <x v="15"/>
    <n v="10035"/>
    <s v="East"/>
    <s v="TEC-PH-10004614"/>
    <x v="2"/>
    <x v="7"/>
    <x v="299"/>
    <n v="138"/>
    <n v="2"/>
    <x v="0"/>
    <n v="34.5"/>
  </r>
  <r>
    <n v="7201"/>
    <x v="3575"/>
    <x v="0"/>
    <x v="581"/>
    <d v="2013-12-04T00:00:00"/>
    <x v="1"/>
    <x v="520"/>
    <s v="Herbert Flentye"/>
    <x v="0"/>
    <s v="United States"/>
    <s v="Fort Lauderdale"/>
    <x v="2"/>
    <n v="33311"/>
    <s v="South"/>
    <s v="TEC-PH-10001944"/>
    <x v="2"/>
    <x v="7"/>
    <x v="1262"/>
    <n v="116.75999999999999"/>
    <n v="1"/>
    <x v="2"/>
    <n v="14.594999999999985"/>
  </r>
  <r>
    <n v="7202"/>
    <x v="3575"/>
    <x v="0"/>
    <x v="581"/>
    <d v="2013-12-04T00:00:00"/>
    <x v="1"/>
    <x v="520"/>
    <s v="Herbert Flentye"/>
    <x v="0"/>
    <s v="United States"/>
    <s v="Fort Lauderdale"/>
    <x v="2"/>
    <n v="33311"/>
    <s v="South"/>
    <s v="FUR-TA-10001039"/>
    <x v="0"/>
    <x v="3"/>
    <x v="824"/>
    <n v="331.02300000000008"/>
    <n v="7"/>
    <x v="1"/>
    <n v="-114.35339999999997"/>
  </r>
  <r>
    <n v="7203"/>
    <x v="3576"/>
    <x v="0"/>
    <x v="99"/>
    <d v="2013-10-29T00:00:00"/>
    <x v="3"/>
    <x v="146"/>
    <s v="Victoria Brennan"/>
    <x v="1"/>
    <s v="United States"/>
    <s v="Rochester"/>
    <x v="15"/>
    <n v="14609"/>
    <s v="East"/>
    <s v="FUR-FU-10003806"/>
    <x v="0"/>
    <x v="5"/>
    <x v="1795"/>
    <n v="756.80000000000007"/>
    <n v="5"/>
    <x v="0"/>
    <n v="75.679999999999978"/>
  </r>
  <r>
    <n v="7204"/>
    <x v="3577"/>
    <x v="2"/>
    <x v="282"/>
    <d v="2012-01-02T00:00:00"/>
    <x v="1"/>
    <x v="450"/>
    <s v="Michael Granlund"/>
    <x v="2"/>
    <s v="United States"/>
    <s v="Saint Charles"/>
    <x v="10"/>
    <n v="60174"/>
    <s v="Central"/>
    <s v="FUR-FU-10002111"/>
    <x v="0"/>
    <x v="5"/>
    <x v="1656"/>
    <n v="8.7360000000000007"/>
    <n v="3"/>
    <x v="7"/>
    <n v="-4.804800000000002"/>
  </r>
  <r>
    <n v="7205"/>
    <x v="3578"/>
    <x v="1"/>
    <x v="229"/>
    <d v="2012-09-17T00:00:00"/>
    <x v="1"/>
    <x v="491"/>
    <s v="Bobby Odegard"/>
    <x v="0"/>
    <s v="United States"/>
    <s v="New York City"/>
    <x v="15"/>
    <n v="10024"/>
    <s v="East"/>
    <s v="OFF-AR-10000817"/>
    <x v="1"/>
    <x v="6"/>
    <x v="1255"/>
    <n v="6.08"/>
    <n v="2"/>
    <x v="0"/>
    <n v="2.0671999999999997"/>
  </r>
  <r>
    <n v="7206"/>
    <x v="3579"/>
    <x v="3"/>
    <x v="280"/>
    <d v="2014-10-07T00:00:00"/>
    <x v="1"/>
    <x v="441"/>
    <s v="Chad McGuire"/>
    <x v="0"/>
    <s v="United States"/>
    <s v="San Francisco"/>
    <x v="1"/>
    <n v="94109"/>
    <s v="West"/>
    <s v="FUR-FU-10001424"/>
    <x v="0"/>
    <x v="5"/>
    <x v="691"/>
    <n v="17.46"/>
    <n v="2"/>
    <x v="0"/>
    <n v="5.936399999999999"/>
  </r>
  <r>
    <n v="7207"/>
    <x v="3579"/>
    <x v="3"/>
    <x v="280"/>
    <d v="2014-10-07T00:00:00"/>
    <x v="1"/>
    <x v="441"/>
    <s v="Chad McGuire"/>
    <x v="0"/>
    <s v="United States"/>
    <s v="San Francisco"/>
    <x v="1"/>
    <n v="94109"/>
    <s v="West"/>
    <s v="TEC-MA-10002930"/>
    <x v="2"/>
    <x v="15"/>
    <x v="1775"/>
    <n v="369.16"/>
    <n v="11"/>
    <x v="2"/>
    <n v="32.301500000000019"/>
  </r>
  <r>
    <n v="7208"/>
    <x v="3580"/>
    <x v="0"/>
    <x v="108"/>
    <d v="2013-09-14T00:00:00"/>
    <x v="2"/>
    <x v="18"/>
    <s v="Linda Cazamias"/>
    <x v="1"/>
    <s v="United States"/>
    <s v="Phoenix"/>
    <x v="16"/>
    <n v="85023"/>
    <s v="West"/>
    <s v="OFF-AR-10003759"/>
    <x v="1"/>
    <x v="6"/>
    <x v="838"/>
    <n v="2.9120000000000004"/>
    <n v="2"/>
    <x v="2"/>
    <n v="0.90999999999999981"/>
  </r>
  <r>
    <n v="7209"/>
    <x v="3580"/>
    <x v="0"/>
    <x v="108"/>
    <d v="2013-09-14T00:00:00"/>
    <x v="2"/>
    <x v="18"/>
    <s v="Linda Cazamias"/>
    <x v="1"/>
    <s v="United States"/>
    <s v="Phoenix"/>
    <x v="16"/>
    <n v="85023"/>
    <s v="West"/>
    <s v="OFF-PA-10001837"/>
    <x v="1"/>
    <x v="10"/>
    <x v="1791"/>
    <n v="20.736000000000004"/>
    <n v="4"/>
    <x v="2"/>
    <n v="7.2576000000000001"/>
  </r>
  <r>
    <n v="7210"/>
    <x v="3580"/>
    <x v="0"/>
    <x v="108"/>
    <d v="2013-09-14T00:00:00"/>
    <x v="2"/>
    <x v="18"/>
    <s v="Linda Cazamias"/>
    <x v="1"/>
    <s v="United States"/>
    <s v="Phoenix"/>
    <x v="16"/>
    <n v="85023"/>
    <s v="West"/>
    <s v="OFF-PA-10001667"/>
    <x v="1"/>
    <x v="10"/>
    <x v="453"/>
    <n v="9.5680000000000014"/>
    <n v="2"/>
    <x v="2"/>
    <n v="2.9899999999999993"/>
  </r>
  <r>
    <n v="7211"/>
    <x v="3581"/>
    <x v="0"/>
    <x v="799"/>
    <d v="2013-06-07T00:00:00"/>
    <x v="1"/>
    <x v="553"/>
    <s v="Edward Hooks"/>
    <x v="1"/>
    <s v="United States"/>
    <s v="Seattle"/>
    <x v="4"/>
    <n v="98115"/>
    <s v="West"/>
    <s v="OFF-PA-10000246"/>
    <x v="1"/>
    <x v="10"/>
    <x v="1586"/>
    <n v="30.18"/>
    <n v="3"/>
    <x v="0"/>
    <n v="13.8828"/>
  </r>
  <r>
    <n v="7212"/>
    <x v="3581"/>
    <x v="0"/>
    <x v="799"/>
    <d v="2013-06-07T00:00:00"/>
    <x v="1"/>
    <x v="553"/>
    <s v="Edward Hooks"/>
    <x v="1"/>
    <s v="United States"/>
    <s v="Seattle"/>
    <x v="4"/>
    <n v="98115"/>
    <s v="West"/>
    <s v="OFF-BI-10001078"/>
    <x v="1"/>
    <x v="8"/>
    <x v="61"/>
    <n v="51.648000000000003"/>
    <n v="12"/>
    <x v="2"/>
    <n v="18.7224"/>
  </r>
  <r>
    <n v="7213"/>
    <x v="3581"/>
    <x v="0"/>
    <x v="799"/>
    <d v="2013-06-07T00:00:00"/>
    <x v="1"/>
    <x v="553"/>
    <s v="Edward Hooks"/>
    <x v="1"/>
    <s v="United States"/>
    <s v="Seattle"/>
    <x v="4"/>
    <n v="98115"/>
    <s v="West"/>
    <s v="OFF-BI-10000138"/>
    <x v="1"/>
    <x v="8"/>
    <x v="600"/>
    <n v="11.231999999999999"/>
    <n v="3"/>
    <x v="2"/>
    <n v="3.9312000000000005"/>
  </r>
  <r>
    <n v="7214"/>
    <x v="3582"/>
    <x v="3"/>
    <x v="453"/>
    <d v="2014-10-20T00:00:00"/>
    <x v="1"/>
    <x v="507"/>
    <s v="Marc Crier"/>
    <x v="0"/>
    <s v="United States"/>
    <s v="Camarillo"/>
    <x v="1"/>
    <n v="93010"/>
    <s v="West"/>
    <s v="OFF-LA-10002034"/>
    <x v="1"/>
    <x v="2"/>
    <x v="1102"/>
    <n v="14.73"/>
    <n v="3"/>
    <x v="0"/>
    <n v="7.2176999999999998"/>
  </r>
  <r>
    <n v="7215"/>
    <x v="3583"/>
    <x v="1"/>
    <x v="874"/>
    <d v="2012-09-30T00:00:00"/>
    <x v="0"/>
    <x v="304"/>
    <s v="Helen Wasserman"/>
    <x v="1"/>
    <s v="United States"/>
    <s v="Detroit"/>
    <x v="12"/>
    <n v="48205"/>
    <s v="Central"/>
    <s v="OFF-AR-10000127"/>
    <x v="1"/>
    <x v="6"/>
    <x v="1186"/>
    <n v="16.399999999999999"/>
    <n v="5"/>
    <x v="0"/>
    <n v="4.7559999999999985"/>
  </r>
  <r>
    <n v="7216"/>
    <x v="3583"/>
    <x v="1"/>
    <x v="874"/>
    <d v="2012-09-30T00:00:00"/>
    <x v="0"/>
    <x v="304"/>
    <s v="Helen Wasserman"/>
    <x v="1"/>
    <s v="United States"/>
    <s v="Detroit"/>
    <x v="12"/>
    <n v="48205"/>
    <s v="Central"/>
    <s v="OFF-PA-10003172"/>
    <x v="1"/>
    <x v="10"/>
    <x v="846"/>
    <n v="25.92"/>
    <n v="4"/>
    <x v="0"/>
    <n v="12.441600000000001"/>
  </r>
  <r>
    <n v="7217"/>
    <x v="3584"/>
    <x v="1"/>
    <x v="910"/>
    <d v="2012-05-06T00:00:00"/>
    <x v="2"/>
    <x v="48"/>
    <s v="Lena Cacioppo"/>
    <x v="0"/>
    <s v="United States"/>
    <s v="San Francisco"/>
    <x v="1"/>
    <n v="94109"/>
    <s v="West"/>
    <s v="OFF-AR-10001246"/>
    <x v="1"/>
    <x v="6"/>
    <x v="450"/>
    <n v="8.82"/>
    <n v="3"/>
    <x v="0"/>
    <n v="2.5577999999999994"/>
  </r>
  <r>
    <n v="7218"/>
    <x v="3584"/>
    <x v="1"/>
    <x v="910"/>
    <d v="2012-05-06T00:00:00"/>
    <x v="2"/>
    <x v="48"/>
    <s v="Lena Cacioppo"/>
    <x v="0"/>
    <s v="United States"/>
    <s v="San Francisco"/>
    <x v="1"/>
    <n v="94109"/>
    <s v="West"/>
    <s v="OFF-BI-10002026"/>
    <x v="1"/>
    <x v="8"/>
    <x v="1749"/>
    <n v="62.496000000000009"/>
    <n v="2"/>
    <x v="2"/>
    <n v="21.873599999999996"/>
  </r>
  <r>
    <n v="7219"/>
    <x v="3584"/>
    <x v="1"/>
    <x v="910"/>
    <d v="2012-05-06T00:00:00"/>
    <x v="2"/>
    <x v="48"/>
    <s v="Lena Cacioppo"/>
    <x v="0"/>
    <s v="United States"/>
    <s v="San Francisco"/>
    <x v="1"/>
    <n v="94109"/>
    <s v="West"/>
    <s v="TEC-AC-10000844"/>
    <x v="2"/>
    <x v="11"/>
    <x v="106"/>
    <n v="339.96"/>
    <n v="4"/>
    <x v="0"/>
    <n v="122.38559999999998"/>
  </r>
  <r>
    <n v="7220"/>
    <x v="3584"/>
    <x v="1"/>
    <x v="910"/>
    <d v="2012-05-06T00:00:00"/>
    <x v="2"/>
    <x v="48"/>
    <s v="Lena Cacioppo"/>
    <x v="0"/>
    <s v="United States"/>
    <s v="San Francisco"/>
    <x v="1"/>
    <n v="94109"/>
    <s v="West"/>
    <s v="OFF-BI-10001575"/>
    <x v="1"/>
    <x v="8"/>
    <x v="577"/>
    <n v="49.568000000000005"/>
    <n v="2"/>
    <x v="2"/>
    <n v="17.348799999999997"/>
  </r>
  <r>
    <n v="7221"/>
    <x v="3585"/>
    <x v="3"/>
    <x v="1152"/>
    <d v="2014-01-14T00:00:00"/>
    <x v="1"/>
    <x v="443"/>
    <s v="Beth Paige"/>
    <x v="0"/>
    <s v="United States"/>
    <s v="Philadelphia"/>
    <x v="9"/>
    <n v="19140"/>
    <s v="East"/>
    <s v="OFF-BI-10004632"/>
    <x v="1"/>
    <x v="8"/>
    <x v="564"/>
    <n v="274.49100000000004"/>
    <n v="3"/>
    <x v="6"/>
    <n v="-228.74250000000006"/>
  </r>
  <r>
    <n v="7222"/>
    <x v="3586"/>
    <x v="3"/>
    <x v="678"/>
    <d v="2014-02-01T00:00:00"/>
    <x v="1"/>
    <x v="592"/>
    <s v="Toby Gnade"/>
    <x v="0"/>
    <s v="United States"/>
    <s v="New York City"/>
    <x v="15"/>
    <n v="10035"/>
    <s v="East"/>
    <s v="TEC-PH-10000193"/>
    <x v="2"/>
    <x v="7"/>
    <x v="1655"/>
    <n v="137.94"/>
    <n v="3"/>
    <x v="0"/>
    <n v="35.864399999999996"/>
  </r>
  <r>
    <n v="7223"/>
    <x v="3587"/>
    <x v="3"/>
    <x v="264"/>
    <d v="2014-09-07T00:00:00"/>
    <x v="1"/>
    <x v="498"/>
    <s v="Mick Crebagga"/>
    <x v="0"/>
    <s v="United States"/>
    <s v="Chicago"/>
    <x v="10"/>
    <n v="60623"/>
    <s v="Central"/>
    <s v="TEC-AC-10003441"/>
    <x v="2"/>
    <x v="11"/>
    <x v="652"/>
    <n v="40.68"/>
    <n v="3"/>
    <x v="2"/>
    <n v="-7.1190000000000015"/>
  </r>
  <r>
    <n v="7224"/>
    <x v="3588"/>
    <x v="0"/>
    <x v="216"/>
    <d v="2013-07-19T00:00:00"/>
    <x v="1"/>
    <x v="181"/>
    <s v="Raymond Buch"/>
    <x v="0"/>
    <s v="United States"/>
    <s v="San Francisco"/>
    <x v="1"/>
    <n v="94122"/>
    <s v="West"/>
    <s v="TEC-PH-10004093"/>
    <x v="2"/>
    <x v="7"/>
    <x v="40"/>
    <n v="110.376"/>
    <n v="3"/>
    <x v="2"/>
    <n v="12.417299999999997"/>
  </r>
  <r>
    <n v="7225"/>
    <x v="3588"/>
    <x v="0"/>
    <x v="216"/>
    <d v="2013-07-19T00:00:00"/>
    <x v="1"/>
    <x v="181"/>
    <s v="Raymond Buch"/>
    <x v="0"/>
    <s v="United States"/>
    <s v="San Francisco"/>
    <x v="1"/>
    <n v="94122"/>
    <s v="West"/>
    <s v="OFF-AP-10002998"/>
    <x v="1"/>
    <x v="9"/>
    <x v="1635"/>
    <n v="151.62"/>
    <n v="7"/>
    <x v="0"/>
    <n v="50.03459999999999"/>
  </r>
  <r>
    <n v="7226"/>
    <x v="3588"/>
    <x v="0"/>
    <x v="216"/>
    <d v="2013-07-19T00:00:00"/>
    <x v="1"/>
    <x v="181"/>
    <s v="Raymond Buch"/>
    <x v="0"/>
    <s v="United States"/>
    <s v="San Francisco"/>
    <x v="1"/>
    <n v="94122"/>
    <s v="West"/>
    <s v="FUR-FU-10000073"/>
    <x v="0"/>
    <x v="5"/>
    <x v="437"/>
    <n v="30.8"/>
    <n v="4"/>
    <x v="0"/>
    <n v="10.163999999999998"/>
  </r>
  <r>
    <n v="7227"/>
    <x v="3589"/>
    <x v="3"/>
    <x v="642"/>
    <d v="2014-03-01T00:00:00"/>
    <x v="1"/>
    <x v="20"/>
    <s v="Erin Smith"/>
    <x v="1"/>
    <s v="United States"/>
    <s v="Philadelphia"/>
    <x v="9"/>
    <n v="19134"/>
    <s v="East"/>
    <s v="OFF-PA-10001125"/>
    <x v="1"/>
    <x v="10"/>
    <x v="1012"/>
    <n v="123.92000000000002"/>
    <n v="5"/>
    <x v="2"/>
    <n v="38.724999999999994"/>
  </r>
  <r>
    <n v="7228"/>
    <x v="3589"/>
    <x v="3"/>
    <x v="642"/>
    <d v="2014-03-01T00:00:00"/>
    <x v="1"/>
    <x v="20"/>
    <s v="Erin Smith"/>
    <x v="1"/>
    <s v="United States"/>
    <s v="Philadelphia"/>
    <x v="9"/>
    <n v="19134"/>
    <s v="East"/>
    <s v="TEC-AC-10003033"/>
    <x v="2"/>
    <x v="11"/>
    <x v="756"/>
    <n v="1319.8"/>
    <n v="5"/>
    <x v="2"/>
    <n v="214.4674999999998"/>
  </r>
  <r>
    <n v="7229"/>
    <x v="3590"/>
    <x v="2"/>
    <x v="836"/>
    <d v="2011-07-22T00:00:00"/>
    <x v="2"/>
    <x v="742"/>
    <s v="Roger Demir"/>
    <x v="0"/>
    <s v="United States"/>
    <s v="San Francisco"/>
    <x v="1"/>
    <n v="94122"/>
    <s v="West"/>
    <s v="OFF-BI-10002498"/>
    <x v="1"/>
    <x v="8"/>
    <x v="435"/>
    <n v="89.712000000000018"/>
    <n v="6"/>
    <x v="2"/>
    <n v="30.277799999999992"/>
  </r>
  <r>
    <n v="7230"/>
    <x v="3590"/>
    <x v="2"/>
    <x v="836"/>
    <d v="2011-07-22T00:00:00"/>
    <x v="2"/>
    <x v="742"/>
    <s v="Roger Demir"/>
    <x v="0"/>
    <s v="United States"/>
    <s v="San Francisco"/>
    <x v="1"/>
    <n v="94122"/>
    <s v="West"/>
    <s v="OFF-PA-10004569"/>
    <x v="1"/>
    <x v="10"/>
    <x v="227"/>
    <n v="22.830000000000002"/>
    <n v="3"/>
    <x v="0"/>
    <n v="10.7301"/>
  </r>
  <r>
    <n v="7231"/>
    <x v="3591"/>
    <x v="3"/>
    <x v="677"/>
    <d v="2014-03-16T00:00:00"/>
    <x v="2"/>
    <x v="618"/>
    <s v="Shahid Collister"/>
    <x v="0"/>
    <s v="United States"/>
    <s v="Fairfield"/>
    <x v="29"/>
    <n v="6824"/>
    <s v="East"/>
    <s v="OFF-BI-10002353"/>
    <x v="1"/>
    <x v="8"/>
    <x v="1068"/>
    <n v="30.88"/>
    <n v="2"/>
    <x v="0"/>
    <n v="15.44"/>
  </r>
  <r>
    <n v="7232"/>
    <x v="3591"/>
    <x v="3"/>
    <x v="677"/>
    <d v="2014-03-16T00:00:00"/>
    <x v="2"/>
    <x v="618"/>
    <s v="Shahid Collister"/>
    <x v="0"/>
    <s v="United States"/>
    <s v="Fairfield"/>
    <x v="29"/>
    <n v="6824"/>
    <s v="East"/>
    <s v="OFF-AP-10001564"/>
    <x v="1"/>
    <x v="9"/>
    <x v="1759"/>
    <n v="465.16"/>
    <n v="2"/>
    <x v="0"/>
    <n v="120.94159999999999"/>
  </r>
  <r>
    <n v="7233"/>
    <x v="3591"/>
    <x v="3"/>
    <x v="677"/>
    <d v="2014-03-16T00:00:00"/>
    <x v="2"/>
    <x v="618"/>
    <s v="Shahid Collister"/>
    <x v="0"/>
    <s v="United States"/>
    <s v="Fairfield"/>
    <x v="29"/>
    <n v="6824"/>
    <s v="East"/>
    <s v="OFF-PA-10003673"/>
    <x v="1"/>
    <x v="10"/>
    <x v="971"/>
    <n v="27.12"/>
    <n v="4"/>
    <x v="0"/>
    <n v="12.475199999999999"/>
  </r>
  <r>
    <n v="7234"/>
    <x v="3592"/>
    <x v="0"/>
    <x v="387"/>
    <d v="2013-03-13T00:00:00"/>
    <x v="1"/>
    <x v="673"/>
    <s v="Giulietta Baptist"/>
    <x v="0"/>
    <s v="United States"/>
    <s v="New York City"/>
    <x v="15"/>
    <n v="10011"/>
    <s v="East"/>
    <s v="FUR-FU-10003347"/>
    <x v="0"/>
    <x v="5"/>
    <x v="374"/>
    <n v="113.6"/>
    <n v="8"/>
    <x v="0"/>
    <n v="44.304000000000002"/>
  </r>
  <r>
    <n v="7235"/>
    <x v="3592"/>
    <x v="0"/>
    <x v="387"/>
    <d v="2013-03-13T00:00:00"/>
    <x v="1"/>
    <x v="673"/>
    <s v="Giulietta Baptist"/>
    <x v="0"/>
    <s v="United States"/>
    <s v="New York City"/>
    <x v="15"/>
    <n v="10011"/>
    <s v="East"/>
    <s v="OFF-PA-10001934"/>
    <x v="1"/>
    <x v="10"/>
    <x v="543"/>
    <n v="12.96"/>
    <n v="2"/>
    <x v="0"/>
    <n v="6.3504000000000005"/>
  </r>
  <r>
    <n v="7236"/>
    <x v="3592"/>
    <x v="0"/>
    <x v="387"/>
    <d v="2013-03-13T00:00:00"/>
    <x v="1"/>
    <x v="673"/>
    <s v="Giulietta Baptist"/>
    <x v="0"/>
    <s v="United States"/>
    <s v="New York City"/>
    <x v="15"/>
    <n v="10011"/>
    <s v="East"/>
    <s v="OFF-BI-10000632"/>
    <x v="1"/>
    <x v="8"/>
    <x v="1288"/>
    <n v="69.456000000000003"/>
    <n v="2"/>
    <x v="2"/>
    <n v="22.573199999999996"/>
  </r>
  <r>
    <n v="7237"/>
    <x v="3593"/>
    <x v="2"/>
    <x v="1035"/>
    <d v="2011-12-10T00:00:00"/>
    <x v="2"/>
    <x v="224"/>
    <s v="Frank Preis"/>
    <x v="0"/>
    <s v="United States"/>
    <s v="Los Angeles"/>
    <x v="1"/>
    <n v="90049"/>
    <s v="West"/>
    <s v="OFF-AR-10003190"/>
    <x v="1"/>
    <x v="6"/>
    <x v="643"/>
    <n v="8.64"/>
    <n v="3"/>
    <x v="0"/>
    <n v="2.4192"/>
  </r>
  <r>
    <n v="7238"/>
    <x v="3594"/>
    <x v="0"/>
    <x v="212"/>
    <d v="2013-07-11T00:00:00"/>
    <x v="3"/>
    <x v="105"/>
    <s v="Erin Ashbrook"/>
    <x v="1"/>
    <s v="United States"/>
    <s v="Philadelphia"/>
    <x v="9"/>
    <n v="19143"/>
    <s v="East"/>
    <s v="TEC-MA-10000904"/>
    <x v="2"/>
    <x v="15"/>
    <x v="1796"/>
    <n v="341.99100000000004"/>
    <n v="3"/>
    <x v="6"/>
    <n v="-319.19159999999999"/>
  </r>
  <r>
    <n v="7239"/>
    <x v="3595"/>
    <x v="0"/>
    <x v="435"/>
    <d v="2013-12-31T00:00:00"/>
    <x v="1"/>
    <x v="253"/>
    <s v="Sean Christensen"/>
    <x v="0"/>
    <s v="United States"/>
    <s v="San Jose"/>
    <x v="1"/>
    <n v="95123"/>
    <s v="West"/>
    <s v="FUR-FU-10000771"/>
    <x v="0"/>
    <x v="5"/>
    <x v="1426"/>
    <n v="43.96"/>
    <n v="7"/>
    <x v="0"/>
    <n v="18.463200000000004"/>
  </r>
  <r>
    <n v="7240"/>
    <x v="3595"/>
    <x v="0"/>
    <x v="435"/>
    <d v="2013-12-31T00:00:00"/>
    <x v="1"/>
    <x v="253"/>
    <s v="Sean Christensen"/>
    <x v="0"/>
    <s v="United States"/>
    <s v="San Jose"/>
    <x v="1"/>
    <n v="95123"/>
    <s v="West"/>
    <s v="OFF-EN-10001990"/>
    <x v="1"/>
    <x v="12"/>
    <x v="33"/>
    <n v="39.76"/>
    <n v="7"/>
    <x v="0"/>
    <n v="18.687199999999997"/>
  </r>
  <r>
    <n v="7241"/>
    <x v="3596"/>
    <x v="3"/>
    <x v="756"/>
    <d v="2014-04-26T00:00:00"/>
    <x v="0"/>
    <x v="282"/>
    <s v="Jay Fein"/>
    <x v="0"/>
    <s v="United States"/>
    <s v="Pasadena"/>
    <x v="1"/>
    <n v="91104"/>
    <s v="West"/>
    <s v="FUR-FU-10002445"/>
    <x v="0"/>
    <x v="5"/>
    <x v="1439"/>
    <n v="66.36"/>
    <n v="7"/>
    <x v="0"/>
    <n v="26.544000000000004"/>
  </r>
  <r>
    <n v="7242"/>
    <x v="3596"/>
    <x v="3"/>
    <x v="756"/>
    <d v="2014-04-26T00:00:00"/>
    <x v="0"/>
    <x v="282"/>
    <s v="Jay Fein"/>
    <x v="0"/>
    <s v="United States"/>
    <s v="Pasadena"/>
    <x v="1"/>
    <n v="91104"/>
    <s v="West"/>
    <s v="OFF-BI-10003638"/>
    <x v="1"/>
    <x v="8"/>
    <x v="607"/>
    <n v="92.88000000000001"/>
    <n v="6"/>
    <x v="2"/>
    <n v="30.185999999999996"/>
  </r>
  <r>
    <n v="7243"/>
    <x v="3596"/>
    <x v="3"/>
    <x v="756"/>
    <d v="2014-04-26T00:00:00"/>
    <x v="0"/>
    <x v="282"/>
    <s v="Jay Fein"/>
    <x v="0"/>
    <s v="United States"/>
    <s v="Pasadena"/>
    <x v="1"/>
    <n v="91104"/>
    <s v="West"/>
    <s v="FUR-FU-10004864"/>
    <x v="0"/>
    <x v="5"/>
    <x v="1710"/>
    <n v="24.14"/>
    <n v="2"/>
    <x v="0"/>
    <n v="7.9662000000000006"/>
  </r>
  <r>
    <n v="7244"/>
    <x v="3597"/>
    <x v="3"/>
    <x v="629"/>
    <d v="2014-08-23T00:00:00"/>
    <x v="0"/>
    <x v="599"/>
    <s v="Tom Prescott"/>
    <x v="0"/>
    <s v="United States"/>
    <s v="Philadelphia"/>
    <x v="9"/>
    <n v="19134"/>
    <s v="East"/>
    <s v="FUR-CH-10002024"/>
    <x v="0"/>
    <x v="1"/>
    <x v="478"/>
    <n v="4416.174"/>
    <n v="9"/>
    <x v="4"/>
    <n v="-630.88200000000006"/>
  </r>
  <r>
    <n v="7245"/>
    <x v="3598"/>
    <x v="3"/>
    <x v="1053"/>
    <d v="2014-05-26T00:00:00"/>
    <x v="2"/>
    <x v="210"/>
    <s v="Rob Lucas"/>
    <x v="0"/>
    <s v="United States"/>
    <s v="Los Angeles"/>
    <x v="1"/>
    <n v="90049"/>
    <s v="West"/>
    <s v="OFF-AR-10002445"/>
    <x v="1"/>
    <x v="6"/>
    <x v="1637"/>
    <n v="49.56"/>
    <n v="7"/>
    <x v="0"/>
    <n v="18.832800000000002"/>
  </r>
  <r>
    <n v="7246"/>
    <x v="3599"/>
    <x v="3"/>
    <x v="839"/>
    <d v="2014-02-14T00:00:00"/>
    <x v="1"/>
    <x v="641"/>
    <s v="Sarah Bern"/>
    <x v="0"/>
    <s v="United States"/>
    <s v="Los Angeles"/>
    <x v="1"/>
    <n v="90032"/>
    <s v="West"/>
    <s v="OFF-ST-10001370"/>
    <x v="1"/>
    <x v="4"/>
    <x v="1023"/>
    <n v="354.90000000000003"/>
    <n v="5"/>
    <x v="0"/>
    <n v="17.744999999999962"/>
  </r>
  <r>
    <n v="7247"/>
    <x v="3600"/>
    <x v="2"/>
    <x v="223"/>
    <d v="2011-03-08T00:00:00"/>
    <x v="1"/>
    <x v="329"/>
    <s v="Jill Stevenson"/>
    <x v="1"/>
    <s v="United States"/>
    <s v="Columbus"/>
    <x v="24"/>
    <n v="43229"/>
    <s v="East"/>
    <s v="OFF-LA-10000305"/>
    <x v="1"/>
    <x v="2"/>
    <x v="1707"/>
    <n v="15.120000000000001"/>
    <n v="3"/>
    <x v="2"/>
    <n v="4.9139999999999988"/>
  </r>
  <r>
    <n v="7248"/>
    <x v="3600"/>
    <x v="2"/>
    <x v="223"/>
    <d v="2011-03-08T00:00:00"/>
    <x v="1"/>
    <x v="329"/>
    <s v="Jill Stevenson"/>
    <x v="1"/>
    <s v="United States"/>
    <s v="Columbus"/>
    <x v="24"/>
    <n v="43229"/>
    <s v="East"/>
    <s v="FUR-BO-10001972"/>
    <x v="0"/>
    <x v="0"/>
    <x v="362"/>
    <n v="302.45"/>
    <n v="5"/>
    <x v="5"/>
    <n v="-199.61700000000002"/>
  </r>
  <r>
    <n v="7249"/>
    <x v="3600"/>
    <x v="2"/>
    <x v="223"/>
    <d v="2011-03-08T00:00:00"/>
    <x v="1"/>
    <x v="329"/>
    <s v="Jill Stevenson"/>
    <x v="1"/>
    <s v="United States"/>
    <s v="Columbus"/>
    <x v="24"/>
    <n v="43229"/>
    <s v="East"/>
    <s v="OFF-ST-10002486"/>
    <x v="1"/>
    <x v="4"/>
    <x v="693"/>
    <n v="44.672000000000004"/>
    <n v="8"/>
    <x v="2"/>
    <n v="-10.051200000000003"/>
  </r>
  <r>
    <n v="7250"/>
    <x v="3601"/>
    <x v="1"/>
    <x v="593"/>
    <d v="2012-06-09T00:00:00"/>
    <x v="0"/>
    <x v="669"/>
    <s v="Becky Pak"/>
    <x v="0"/>
    <s v="United States"/>
    <s v="Los Angeles"/>
    <x v="1"/>
    <n v="90008"/>
    <s v="West"/>
    <s v="TEC-AC-10001874"/>
    <x v="2"/>
    <x v="11"/>
    <x v="1562"/>
    <n v="119.98"/>
    <n v="2"/>
    <x v="0"/>
    <n v="35.994"/>
  </r>
  <r>
    <n v="7251"/>
    <x v="3601"/>
    <x v="1"/>
    <x v="593"/>
    <d v="2012-06-09T00:00:00"/>
    <x v="0"/>
    <x v="669"/>
    <s v="Becky Pak"/>
    <x v="0"/>
    <s v="United States"/>
    <s v="Los Angeles"/>
    <x v="1"/>
    <n v="90008"/>
    <s v="West"/>
    <s v="TEC-AC-10003870"/>
    <x v="2"/>
    <x v="11"/>
    <x v="1718"/>
    <n v="989.97"/>
    <n v="3"/>
    <x v="0"/>
    <n v="395.98800000000006"/>
  </r>
  <r>
    <n v="7252"/>
    <x v="3602"/>
    <x v="0"/>
    <x v="278"/>
    <d v="2013-09-03T00:00:00"/>
    <x v="1"/>
    <x v="605"/>
    <s v="Elizabeth Moffitt"/>
    <x v="1"/>
    <s v="United States"/>
    <s v="Hollywood"/>
    <x v="2"/>
    <n v="33021"/>
    <s v="South"/>
    <s v="OFF-LA-10002473"/>
    <x v="1"/>
    <x v="2"/>
    <x v="1797"/>
    <n v="9.2159999999999993"/>
    <n v="4"/>
    <x v="2"/>
    <n v="3.3408000000000002"/>
  </r>
  <r>
    <n v="7253"/>
    <x v="3603"/>
    <x v="0"/>
    <x v="126"/>
    <d v="2013-09-19T00:00:00"/>
    <x v="1"/>
    <x v="281"/>
    <s v="Steve Chapman"/>
    <x v="1"/>
    <s v="United States"/>
    <s v="Roseville"/>
    <x v="12"/>
    <n v="48066"/>
    <s v="Central"/>
    <s v="OFF-PA-10003790"/>
    <x v="1"/>
    <x v="10"/>
    <x v="1250"/>
    <n v="68.52"/>
    <n v="3"/>
    <x v="0"/>
    <n v="31.519199999999998"/>
  </r>
  <r>
    <n v="7254"/>
    <x v="3604"/>
    <x v="0"/>
    <x v="198"/>
    <d v="2013-06-05T00:00:00"/>
    <x v="1"/>
    <x v="670"/>
    <s v="Eugene Moren"/>
    <x v="2"/>
    <s v="United States"/>
    <s v="Superior"/>
    <x v="6"/>
    <n v="54880"/>
    <s v="Central"/>
    <s v="OFF-AP-10002684"/>
    <x v="1"/>
    <x v="9"/>
    <x v="165"/>
    <n v="364.74"/>
    <n v="3"/>
    <x v="0"/>
    <n v="109.42199999999997"/>
  </r>
  <r>
    <n v="7255"/>
    <x v="3604"/>
    <x v="0"/>
    <x v="198"/>
    <d v="2013-06-05T00:00:00"/>
    <x v="1"/>
    <x v="670"/>
    <s v="Eugene Moren"/>
    <x v="2"/>
    <s v="United States"/>
    <s v="Superior"/>
    <x v="6"/>
    <n v="54880"/>
    <s v="Central"/>
    <s v="FUR-FU-10001037"/>
    <x v="0"/>
    <x v="5"/>
    <x v="1160"/>
    <n v="47.400000000000006"/>
    <n v="5"/>
    <x v="0"/>
    <n v="21.33"/>
  </r>
  <r>
    <n v="7256"/>
    <x v="3604"/>
    <x v="0"/>
    <x v="198"/>
    <d v="2013-06-05T00:00:00"/>
    <x v="1"/>
    <x v="670"/>
    <s v="Eugene Moren"/>
    <x v="2"/>
    <s v="United States"/>
    <s v="Superior"/>
    <x v="6"/>
    <n v="54880"/>
    <s v="Central"/>
    <s v="OFF-ST-10000876"/>
    <x v="1"/>
    <x v="4"/>
    <x v="251"/>
    <n v="49.76"/>
    <n v="4"/>
    <x v="0"/>
    <n v="13.9328"/>
  </r>
  <r>
    <n v="7257"/>
    <x v="3604"/>
    <x v="0"/>
    <x v="198"/>
    <d v="2013-06-05T00:00:00"/>
    <x v="1"/>
    <x v="670"/>
    <s v="Eugene Moren"/>
    <x v="2"/>
    <s v="United States"/>
    <s v="Superior"/>
    <x v="6"/>
    <n v="54880"/>
    <s v="Central"/>
    <s v="OFF-AR-10003732"/>
    <x v="1"/>
    <x v="6"/>
    <x v="321"/>
    <n v="5.56"/>
    <n v="2"/>
    <x v="0"/>
    <n v="1.4455999999999998"/>
  </r>
  <r>
    <n v="7258"/>
    <x v="3604"/>
    <x v="0"/>
    <x v="198"/>
    <d v="2013-06-05T00:00:00"/>
    <x v="1"/>
    <x v="670"/>
    <s v="Eugene Moren"/>
    <x v="2"/>
    <s v="United States"/>
    <s v="Superior"/>
    <x v="6"/>
    <n v="54880"/>
    <s v="Central"/>
    <s v="OFF-PA-10000994"/>
    <x v="1"/>
    <x v="10"/>
    <x v="904"/>
    <n v="629.09999999999991"/>
    <n v="6"/>
    <x v="0"/>
    <n v="301.96799999999996"/>
  </r>
  <r>
    <n v="7259"/>
    <x v="3604"/>
    <x v="0"/>
    <x v="198"/>
    <d v="2013-06-05T00:00:00"/>
    <x v="1"/>
    <x v="670"/>
    <s v="Eugene Moren"/>
    <x v="2"/>
    <s v="United States"/>
    <s v="Superior"/>
    <x v="6"/>
    <n v="54880"/>
    <s v="Central"/>
    <s v="OFF-AR-10000940"/>
    <x v="1"/>
    <x v="6"/>
    <x v="134"/>
    <n v="14.7"/>
    <n v="5"/>
    <x v="0"/>
    <n v="3.9690000000000003"/>
  </r>
  <r>
    <n v="7260"/>
    <x v="3604"/>
    <x v="0"/>
    <x v="198"/>
    <d v="2013-06-05T00:00:00"/>
    <x v="1"/>
    <x v="670"/>
    <s v="Eugene Moren"/>
    <x v="2"/>
    <s v="United States"/>
    <s v="Superior"/>
    <x v="6"/>
    <n v="54880"/>
    <s v="Central"/>
    <s v="OFF-PA-10004888"/>
    <x v="1"/>
    <x v="10"/>
    <x v="959"/>
    <n v="45.36"/>
    <n v="7"/>
    <x v="0"/>
    <n v="21.772800000000004"/>
  </r>
  <r>
    <n v="7261"/>
    <x v="3604"/>
    <x v="0"/>
    <x v="198"/>
    <d v="2013-06-05T00:00:00"/>
    <x v="1"/>
    <x v="670"/>
    <s v="Eugene Moren"/>
    <x v="2"/>
    <s v="United States"/>
    <s v="Superior"/>
    <x v="6"/>
    <n v="54880"/>
    <s v="Central"/>
    <s v="TEC-PH-10000441"/>
    <x v="2"/>
    <x v="7"/>
    <x v="1046"/>
    <n v="125.99"/>
    <n v="1"/>
    <x v="0"/>
    <n v="35.277200000000008"/>
  </r>
  <r>
    <n v="7262"/>
    <x v="3605"/>
    <x v="3"/>
    <x v="193"/>
    <d v="2014-06-14T00:00:00"/>
    <x v="0"/>
    <x v="433"/>
    <s v="George Zrebassa"/>
    <x v="1"/>
    <s v="United States"/>
    <s v="Thousand Oaks"/>
    <x v="1"/>
    <n v="91360"/>
    <s v="West"/>
    <s v="OFF-AR-10001231"/>
    <x v="1"/>
    <x v="6"/>
    <x v="1686"/>
    <n v="14.700000000000001"/>
    <n v="7"/>
    <x v="0"/>
    <n v="4.1160000000000005"/>
  </r>
  <r>
    <n v="7263"/>
    <x v="3606"/>
    <x v="3"/>
    <x v="760"/>
    <d v="2014-10-29T00:00:00"/>
    <x v="1"/>
    <x v="504"/>
    <s v="Marina Lichtenstein"/>
    <x v="1"/>
    <s v="United States"/>
    <s v="Philadelphia"/>
    <x v="9"/>
    <n v="19134"/>
    <s v="East"/>
    <s v="TEC-PH-10003988"/>
    <x v="2"/>
    <x v="7"/>
    <x v="47"/>
    <n v="32.700000000000003"/>
    <n v="5"/>
    <x v="10"/>
    <n v="-6.5399999999999991"/>
  </r>
  <r>
    <n v="7264"/>
    <x v="3606"/>
    <x v="3"/>
    <x v="760"/>
    <d v="2014-10-29T00:00:00"/>
    <x v="1"/>
    <x v="504"/>
    <s v="Marina Lichtenstein"/>
    <x v="1"/>
    <s v="United States"/>
    <s v="Philadelphia"/>
    <x v="9"/>
    <n v="19134"/>
    <s v="East"/>
    <s v="OFF-EN-10003068"/>
    <x v="1"/>
    <x v="12"/>
    <x v="1632"/>
    <n v="31.680000000000003"/>
    <n v="4"/>
    <x v="2"/>
    <n v="11.087999999999997"/>
  </r>
  <r>
    <n v="7265"/>
    <x v="3607"/>
    <x v="3"/>
    <x v="487"/>
    <d v="2014-06-18T00:00:00"/>
    <x v="1"/>
    <x v="38"/>
    <s v="Paul Gonzalez"/>
    <x v="0"/>
    <s v="United States"/>
    <s v="Springfield"/>
    <x v="17"/>
    <n v="22153"/>
    <s v="South"/>
    <s v="OFF-AR-10004260"/>
    <x v="1"/>
    <x v="6"/>
    <x v="1481"/>
    <n v="181.86"/>
    <n v="7"/>
    <x v="0"/>
    <n v="50.9208"/>
  </r>
  <r>
    <n v="7266"/>
    <x v="3608"/>
    <x v="2"/>
    <x v="533"/>
    <d v="2011-11-26T00:00:00"/>
    <x v="0"/>
    <x v="460"/>
    <s v="Damala Kotsonis"/>
    <x v="1"/>
    <s v="United States"/>
    <s v="Houston"/>
    <x v="5"/>
    <n v="77095"/>
    <s v="Central"/>
    <s v="FUR-CH-10001973"/>
    <x v="0"/>
    <x v="1"/>
    <x v="896"/>
    <n v="155.37199999999999"/>
    <n v="2"/>
    <x v="4"/>
    <n v="-35.513599999999997"/>
  </r>
  <r>
    <n v="7267"/>
    <x v="3609"/>
    <x v="3"/>
    <x v="1153"/>
    <d v="2014-08-17T00:00:00"/>
    <x v="3"/>
    <x v="695"/>
    <s v="Sarah Jordon"/>
    <x v="0"/>
    <s v="United States"/>
    <s v="Columbia"/>
    <x v="18"/>
    <n v="38401"/>
    <s v="South"/>
    <s v="OFF-BI-10002824"/>
    <x v="1"/>
    <x v="8"/>
    <x v="523"/>
    <n v="13.428000000000003"/>
    <n v="3"/>
    <x v="6"/>
    <n v="-11.190000000000001"/>
  </r>
  <r>
    <n v="7268"/>
    <x v="3609"/>
    <x v="3"/>
    <x v="1153"/>
    <d v="2014-08-17T00:00:00"/>
    <x v="3"/>
    <x v="695"/>
    <s v="Sarah Jordon"/>
    <x v="0"/>
    <s v="United States"/>
    <s v="Columbia"/>
    <x v="18"/>
    <n v="38401"/>
    <s v="South"/>
    <s v="OFF-ST-10004950"/>
    <x v="1"/>
    <x v="4"/>
    <x v="1000"/>
    <n v="67.13600000000001"/>
    <n v="4"/>
    <x v="2"/>
    <n v="-0.83920000000000172"/>
  </r>
  <r>
    <n v="7269"/>
    <x v="3610"/>
    <x v="0"/>
    <x v="1154"/>
    <d v="2013-01-20T00:00:00"/>
    <x v="1"/>
    <x v="165"/>
    <s v="Anna Gayman"/>
    <x v="0"/>
    <s v="United States"/>
    <s v="Concord"/>
    <x v="3"/>
    <n v="28027"/>
    <s v="South"/>
    <s v="OFF-PA-10004039"/>
    <x v="1"/>
    <x v="10"/>
    <x v="1538"/>
    <n v="89.567999999999998"/>
    <n v="2"/>
    <x v="2"/>
    <n v="32.468400000000003"/>
  </r>
  <r>
    <n v="7270"/>
    <x v="3610"/>
    <x v="0"/>
    <x v="1154"/>
    <d v="2013-01-20T00:00:00"/>
    <x v="1"/>
    <x v="165"/>
    <s v="Anna Gayman"/>
    <x v="0"/>
    <s v="United States"/>
    <s v="Concord"/>
    <x v="3"/>
    <n v="28027"/>
    <s v="South"/>
    <s v="FUR-FU-10003374"/>
    <x v="0"/>
    <x v="5"/>
    <x v="1798"/>
    <n v="315.77600000000007"/>
    <n v="8"/>
    <x v="2"/>
    <n v="31.577600000000018"/>
  </r>
  <r>
    <n v="7271"/>
    <x v="3611"/>
    <x v="0"/>
    <x v="1142"/>
    <d v="2013-09-23T00:00:00"/>
    <x v="1"/>
    <x v="470"/>
    <s v="Keith Dawkins"/>
    <x v="1"/>
    <s v="United States"/>
    <s v="San Jose"/>
    <x v="1"/>
    <n v="95123"/>
    <s v="West"/>
    <s v="FUR-BO-10001918"/>
    <x v="0"/>
    <x v="0"/>
    <x v="1140"/>
    <n v="273.666"/>
    <n v="2"/>
    <x v="11"/>
    <n v="-12.878400000000013"/>
  </r>
  <r>
    <n v="7272"/>
    <x v="3611"/>
    <x v="0"/>
    <x v="1142"/>
    <d v="2013-09-23T00:00:00"/>
    <x v="1"/>
    <x v="470"/>
    <s v="Keith Dawkins"/>
    <x v="1"/>
    <s v="United States"/>
    <s v="San Jose"/>
    <x v="1"/>
    <n v="95123"/>
    <s v="West"/>
    <s v="OFF-AP-10002287"/>
    <x v="1"/>
    <x v="9"/>
    <x v="1274"/>
    <n v="17.48"/>
    <n v="4"/>
    <x v="0"/>
    <n v="4.5448000000000004"/>
  </r>
  <r>
    <n v="7273"/>
    <x v="3612"/>
    <x v="0"/>
    <x v="1155"/>
    <d v="2013-10-15T00:00:00"/>
    <x v="1"/>
    <x v="424"/>
    <s v="Erica Bern"/>
    <x v="1"/>
    <s v="United States"/>
    <s v="Greensboro"/>
    <x v="3"/>
    <n v="27405"/>
    <s v="South"/>
    <s v="OFF-SU-10004498"/>
    <x v="1"/>
    <x v="14"/>
    <x v="500"/>
    <n v="20.608000000000004"/>
    <n v="2"/>
    <x v="2"/>
    <n v="-4.3792000000000009"/>
  </r>
  <r>
    <n v="7274"/>
    <x v="3612"/>
    <x v="0"/>
    <x v="1155"/>
    <d v="2013-10-15T00:00:00"/>
    <x v="1"/>
    <x v="424"/>
    <s v="Erica Bern"/>
    <x v="1"/>
    <s v="United States"/>
    <s v="Greensboro"/>
    <x v="3"/>
    <n v="27405"/>
    <s v="South"/>
    <s v="OFF-BI-10002557"/>
    <x v="1"/>
    <x v="8"/>
    <x v="246"/>
    <n v="4.0950000000000006"/>
    <n v="3"/>
    <x v="6"/>
    <n v="-2.7300000000000004"/>
  </r>
  <r>
    <n v="7275"/>
    <x v="3613"/>
    <x v="1"/>
    <x v="50"/>
    <d v="2012-11-17T00:00:00"/>
    <x v="1"/>
    <x v="585"/>
    <s v="Arthur Wiediger"/>
    <x v="2"/>
    <s v="United States"/>
    <s v="Helena"/>
    <x v="37"/>
    <n v="59601"/>
    <s v="West"/>
    <s v="TEC-PH-10004908"/>
    <x v="2"/>
    <x v="7"/>
    <x v="1474"/>
    <n v="339.96000000000004"/>
    <n v="5"/>
    <x v="2"/>
    <n v="42.494999999999948"/>
  </r>
  <r>
    <n v="7276"/>
    <x v="3613"/>
    <x v="1"/>
    <x v="50"/>
    <d v="2012-11-17T00:00:00"/>
    <x v="1"/>
    <x v="585"/>
    <s v="Arthur Wiediger"/>
    <x v="2"/>
    <s v="United States"/>
    <s v="Helena"/>
    <x v="37"/>
    <n v="59601"/>
    <s v="West"/>
    <s v="FUR-FU-10000794"/>
    <x v="0"/>
    <x v="5"/>
    <x v="639"/>
    <n v="63.980000000000004"/>
    <n v="7"/>
    <x v="0"/>
    <n v="21.7532"/>
  </r>
  <r>
    <n v="7277"/>
    <x v="3614"/>
    <x v="2"/>
    <x v="981"/>
    <d v="2011-11-06T00:00:00"/>
    <x v="1"/>
    <x v="451"/>
    <s v="Julie Kriz"/>
    <x v="2"/>
    <s v="United States"/>
    <s v="Fort Lauderdale"/>
    <x v="2"/>
    <n v="33311"/>
    <s v="South"/>
    <s v="TEC-AC-10004171"/>
    <x v="2"/>
    <x v="11"/>
    <x v="1312"/>
    <n v="799.92000000000007"/>
    <n v="10"/>
    <x v="2"/>
    <n v="239.976"/>
  </r>
  <r>
    <n v="7278"/>
    <x v="3615"/>
    <x v="0"/>
    <x v="1080"/>
    <d v="2013-07-22T00:00:00"/>
    <x v="2"/>
    <x v="426"/>
    <s v="Tracy Collins"/>
    <x v="2"/>
    <s v="United States"/>
    <s v="San Francisco"/>
    <x v="1"/>
    <n v="94110"/>
    <s v="West"/>
    <s v="TEC-PH-10002070"/>
    <x v="2"/>
    <x v="7"/>
    <x v="1785"/>
    <n v="35.984000000000002"/>
    <n v="2"/>
    <x v="2"/>
    <n v="4.4979999999999958"/>
  </r>
  <r>
    <n v="7279"/>
    <x v="3615"/>
    <x v="0"/>
    <x v="1080"/>
    <d v="2013-07-22T00:00:00"/>
    <x v="2"/>
    <x v="426"/>
    <s v="Tracy Collins"/>
    <x v="2"/>
    <s v="United States"/>
    <s v="San Francisco"/>
    <x v="1"/>
    <n v="94110"/>
    <s v="West"/>
    <s v="TEC-AC-10003095"/>
    <x v="2"/>
    <x v="11"/>
    <x v="1277"/>
    <n v="389.97"/>
    <n v="3"/>
    <x v="0"/>
    <n v="132.58980000000003"/>
  </r>
  <r>
    <n v="7280"/>
    <x v="3616"/>
    <x v="0"/>
    <x v="675"/>
    <d v="2013-05-15T00:00:00"/>
    <x v="3"/>
    <x v="260"/>
    <s v="Tiffany House"/>
    <x v="1"/>
    <s v="United States"/>
    <s v="Yuma"/>
    <x v="16"/>
    <n v="85364"/>
    <s v="West"/>
    <s v="TEC-AC-10003832"/>
    <x v="2"/>
    <x v="11"/>
    <x v="458"/>
    <n v="185.52800000000002"/>
    <n v="7"/>
    <x v="2"/>
    <n v="48.701099999999997"/>
  </r>
  <r>
    <n v="7281"/>
    <x v="3617"/>
    <x v="1"/>
    <x v="780"/>
    <d v="2012-02-27T00:00:00"/>
    <x v="1"/>
    <x v="617"/>
    <s v="Pierre Wener"/>
    <x v="0"/>
    <s v="United States"/>
    <s v="Columbia"/>
    <x v="39"/>
    <n v="21044"/>
    <s v="East"/>
    <s v="OFF-BI-10003527"/>
    <x v="1"/>
    <x v="8"/>
    <x v="446"/>
    <n v="2541.98"/>
    <n v="2"/>
    <x v="0"/>
    <n v="1270.99"/>
  </r>
  <r>
    <n v="7282"/>
    <x v="3618"/>
    <x v="3"/>
    <x v="524"/>
    <d v="2014-10-22T00:00:00"/>
    <x v="1"/>
    <x v="689"/>
    <s v="Gary Hansen"/>
    <x v="2"/>
    <s v="United States"/>
    <s v="Yuma"/>
    <x v="16"/>
    <n v="85364"/>
    <s v="West"/>
    <s v="TEC-MA-10001148"/>
    <x v="2"/>
    <x v="15"/>
    <x v="205"/>
    <n v="599.98500000000013"/>
    <n v="5"/>
    <x v="6"/>
    <n v="-479.98799999999994"/>
  </r>
  <r>
    <n v="7283"/>
    <x v="3619"/>
    <x v="3"/>
    <x v="738"/>
    <d v="2014-06-30T00:00:00"/>
    <x v="1"/>
    <x v="300"/>
    <s v="Joe Kamberova"/>
    <x v="0"/>
    <s v="United States"/>
    <s v="Chicago"/>
    <x v="10"/>
    <n v="60653"/>
    <s v="Central"/>
    <s v="OFF-BI-10002432"/>
    <x v="1"/>
    <x v="8"/>
    <x v="866"/>
    <n v="3.0359999999999996"/>
    <n v="3"/>
    <x v="3"/>
    <n v="-5.0094000000000012"/>
  </r>
  <r>
    <n v="7284"/>
    <x v="3620"/>
    <x v="3"/>
    <x v="428"/>
    <d v="2014-09-14T00:00:00"/>
    <x v="1"/>
    <x v="95"/>
    <s v="Logan Currie"/>
    <x v="0"/>
    <s v="United States"/>
    <s v="Cleveland"/>
    <x v="24"/>
    <n v="44105"/>
    <s v="East"/>
    <s v="OFF-AR-10001374"/>
    <x v="1"/>
    <x v="6"/>
    <x v="310"/>
    <n v="25.920000000000005"/>
    <n v="5"/>
    <x v="2"/>
    <n v="3.8879999999999972"/>
  </r>
  <r>
    <n v="7285"/>
    <x v="3620"/>
    <x v="3"/>
    <x v="428"/>
    <d v="2014-09-14T00:00:00"/>
    <x v="1"/>
    <x v="95"/>
    <s v="Logan Currie"/>
    <x v="0"/>
    <s v="United States"/>
    <s v="Cleveland"/>
    <x v="24"/>
    <n v="44105"/>
    <s v="East"/>
    <s v="FUR-FU-10000723"/>
    <x v="0"/>
    <x v="5"/>
    <x v="475"/>
    <n v="66.112000000000009"/>
    <n v="2"/>
    <x v="2"/>
    <n v="-9.0903999999999989"/>
  </r>
  <r>
    <n v="7286"/>
    <x v="3621"/>
    <x v="3"/>
    <x v="336"/>
    <d v="2014-10-20T00:00:00"/>
    <x v="1"/>
    <x v="318"/>
    <s v="Berenike Kampe"/>
    <x v="0"/>
    <s v="United States"/>
    <s v="San Francisco"/>
    <x v="1"/>
    <n v="94110"/>
    <s v="West"/>
    <s v="TEC-AC-10003614"/>
    <x v="2"/>
    <x v="11"/>
    <x v="562"/>
    <n v="46.36"/>
    <n v="4"/>
    <x v="0"/>
    <n v="15.298799999999996"/>
  </r>
  <r>
    <n v="7287"/>
    <x v="3622"/>
    <x v="0"/>
    <x v="23"/>
    <d v="2013-06-26T00:00:00"/>
    <x v="1"/>
    <x v="740"/>
    <s v="Bill Shonely"/>
    <x v="1"/>
    <s v="United States"/>
    <s v="Oklahoma City"/>
    <x v="26"/>
    <n v="73120"/>
    <s v="Central"/>
    <s v="TEC-AC-10004877"/>
    <x v="2"/>
    <x v="11"/>
    <x v="1670"/>
    <n v="6.9"/>
    <n v="1"/>
    <x v="0"/>
    <n v="0.5519999999999996"/>
  </r>
  <r>
    <n v="7288"/>
    <x v="3622"/>
    <x v="0"/>
    <x v="23"/>
    <d v="2013-06-26T00:00:00"/>
    <x v="1"/>
    <x v="740"/>
    <s v="Bill Shonely"/>
    <x v="1"/>
    <s v="United States"/>
    <s v="Oklahoma City"/>
    <x v="26"/>
    <n v="73120"/>
    <s v="Central"/>
    <s v="FUR-FU-10004270"/>
    <x v="0"/>
    <x v="5"/>
    <x v="1372"/>
    <n v="57.69"/>
    <n v="3"/>
    <x v="0"/>
    <n v="23.652900000000002"/>
  </r>
  <r>
    <n v="7289"/>
    <x v="3623"/>
    <x v="2"/>
    <x v="814"/>
    <d v="2011-09-07T00:00:00"/>
    <x v="1"/>
    <x v="132"/>
    <s v="Andy Gerbode"/>
    <x v="1"/>
    <s v="United States"/>
    <s v="Houston"/>
    <x v="5"/>
    <n v="77095"/>
    <s v="Central"/>
    <s v="TEC-MA-10002210"/>
    <x v="2"/>
    <x v="15"/>
    <x v="1366"/>
    <n v="559.71"/>
    <n v="3"/>
    <x v="10"/>
    <n v="-121.27049999999997"/>
  </r>
  <r>
    <n v="7290"/>
    <x v="3624"/>
    <x v="0"/>
    <x v="806"/>
    <d v="2013-01-31T00:00:00"/>
    <x v="2"/>
    <x v="56"/>
    <s v="Steven Cartwright"/>
    <x v="0"/>
    <s v="United States"/>
    <s v="San Francisco"/>
    <x v="1"/>
    <n v="94122"/>
    <s v="West"/>
    <s v="OFF-ST-10000675"/>
    <x v="1"/>
    <x v="4"/>
    <x v="295"/>
    <n v="305.01"/>
    <n v="9"/>
    <x v="0"/>
    <n v="76.252499999999998"/>
  </r>
  <r>
    <n v="7291"/>
    <x v="3624"/>
    <x v="0"/>
    <x v="806"/>
    <d v="2013-01-31T00:00:00"/>
    <x v="2"/>
    <x v="56"/>
    <s v="Steven Cartwright"/>
    <x v="0"/>
    <s v="United States"/>
    <s v="San Francisco"/>
    <x v="1"/>
    <n v="94122"/>
    <s v="West"/>
    <s v="OFF-BI-10004781"/>
    <x v="1"/>
    <x v="8"/>
    <x v="132"/>
    <n v="50.783999999999999"/>
    <n v="2"/>
    <x v="2"/>
    <n v="17.7744"/>
  </r>
  <r>
    <n v="7292"/>
    <x v="3624"/>
    <x v="0"/>
    <x v="806"/>
    <d v="2013-01-31T00:00:00"/>
    <x v="2"/>
    <x v="56"/>
    <s v="Steven Cartwright"/>
    <x v="0"/>
    <s v="United States"/>
    <s v="San Francisco"/>
    <x v="1"/>
    <n v="94122"/>
    <s v="West"/>
    <s v="OFF-LA-10004689"/>
    <x v="1"/>
    <x v="2"/>
    <x v="261"/>
    <n v="26.01"/>
    <n v="9"/>
    <x v="0"/>
    <n v="12.2247"/>
  </r>
  <r>
    <n v="7293"/>
    <x v="3625"/>
    <x v="3"/>
    <x v="769"/>
    <d v="2014-12-10T00:00:00"/>
    <x v="1"/>
    <x v="235"/>
    <s v="Lena Radford"/>
    <x v="0"/>
    <s v="United States"/>
    <s v="Nashville"/>
    <x v="18"/>
    <n v="37211"/>
    <s v="South"/>
    <s v="TEC-MA-10001856"/>
    <x v="2"/>
    <x v="15"/>
    <x v="1778"/>
    <n v="649"/>
    <n v="2"/>
    <x v="5"/>
    <n v="-272.58000000000015"/>
  </r>
  <r>
    <n v="7294"/>
    <x v="3626"/>
    <x v="0"/>
    <x v="1156"/>
    <d v="2013-01-29T00:00:00"/>
    <x v="1"/>
    <x v="558"/>
    <s v="Christy Brittain"/>
    <x v="0"/>
    <s v="United States"/>
    <s v="Los Angeles"/>
    <x v="1"/>
    <n v="90036"/>
    <s v="West"/>
    <s v="FUR-FU-10000719"/>
    <x v="0"/>
    <x v="5"/>
    <x v="1664"/>
    <n v="59.99"/>
    <n v="7"/>
    <x v="0"/>
    <n v="21.596400000000003"/>
  </r>
  <r>
    <n v="7295"/>
    <x v="3627"/>
    <x v="1"/>
    <x v="989"/>
    <d v="2012-05-31T00:00:00"/>
    <x v="1"/>
    <x v="76"/>
    <s v="Ruben Dartt"/>
    <x v="0"/>
    <s v="United States"/>
    <s v="Bellevue"/>
    <x v="4"/>
    <n v="98006"/>
    <s v="West"/>
    <s v="FUR-FU-10003849"/>
    <x v="0"/>
    <x v="5"/>
    <x v="521"/>
    <n v="20.239999999999998"/>
    <n v="1"/>
    <x v="0"/>
    <n v="7.8935999999999993"/>
  </r>
  <r>
    <n v="7296"/>
    <x v="3628"/>
    <x v="2"/>
    <x v="417"/>
    <d v="2011-05-05T00:00:00"/>
    <x v="2"/>
    <x v="396"/>
    <s v="Nat Carroll"/>
    <x v="0"/>
    <s v="United States"/>
    <s v="Houston"/>
    <x v="5"/>
    <n v="77036"/>
    <s v="Central"/>
    <s v="OFF-AR-10001725"/>
    <x v="1"/>
    <x v="6"/>
    <x v="1540"/>
    <n v="37.839999999999996"/>
    <n v="2"/>
    <x v="2"/>
    <n v="2.8380000000000027"/>
  </r>
  <r>
    <n v="7297"/>
    <x v="3628"/>
    <x v="2"/>
    <x v="417"/>
    <d v="2011-05-05T00:00:00"/>
    <x v="2"/>
    <x v="396"/>
    <s v="Nat Carroll"/>
    <x v="0"/>
    <s v="United States"/>
    <s v="Houston"/>
    <x v="5"/>
    <n v="77036"/>
    <s v="Central"/>
    <s v="OFF-FA-10000840"/>
    <x v="1"/>
    <x v="13"/>
    <x v="1685"/>
    <n v="5.4719999999999995"/>
    <n v="6"/>
    <x v="2"/>
    <n v="1.8467999999999996"/>
  </r>
  <r>
    <n v="7298"/>
    <x v="3629"/>
    <x v="1"/>
    <x v="1157"/>
    <d v="2012-02-14T00:00:00"/>
    <x v="0"/>
    <x v="240"/>
    <s v="Nona Balk"/>
    <x v="1"/>
    <s v="United States"/>
    <s v="Philadelphia"/>
    <x v="9"/>
    <n v="19143"/>
    <s v="East"/>
    <s v="OFF-ST-10000943"/>
    <x v="1"/>
    <x v="4"/>
    <x v="1195"/>
    <n v="77.240000000000009"/>
    <n v="5"/>
    <x v="2"/>
    <n v="7.7240000000000002"/>
  </r>
  <r>
    <n v="7299"/>
    <x v="3630"/>
    <x v="2"/>
    <x v="728"/>
    <d v="2011-11-21T00:00:00"/>
    <x v="2"/>
    <x v="300"/>
    <s v="Joe Kamberova"/>
    <x v="0"/>
    <s v="United States"/>
    <s v="Des Plaines"/>
    <x v="10"/>
    <n v="60016"/>
    <s v="Central"/>
    <s v="FUR-TA-10002533"/>
    <x v="0"/>
    <x v="3"/>
    <x v="274"/>
    <n v="292.10000000000002"/>
    <n v="4"/>
    <x v="5"/>
    <n v="-175.26000000000005"/>
  </r>
  <r>
    <n v="7300"/>
    <x v="3630"/>
    <x v="2"/>
    <x v="728"/>
    <d v="2011-11-21T00:00:00"/>
    <x v="2"/>
    <x v="300"/>
    <s v="Joe Kamberova"/>
    <x v="0"/>
    <s v="United States"/>
    <s v="Des Plaines"/>
    <x v="10"/>
    <n v="60016"/>
    <s v="Central"/>
    <s v="FUR-FU-10001546"/>
    <x v="0"/>
    <x v="5"/>
    <x v="1423"/>
    <n v="8.5440000000000005"/>
    <n v="2"/>
    <x v="7"/>
    <n v="-7.4759999999999991"/>
  </r>
  <r>
    <n v="7301"/>
    <x v="3630"/>
    <x v="2"/>
    <x v="728"/>
    <d v="2011-11-21T00:00:00"/>
    <x v="2"/>
    <x v="300"/>
    <s v="Joe Kamberova"/>
    <x v="0"/>
    <s v="United States"/>
    <s v="Des Plaines"/>
    <x v="10"/>
    <n v="60016"/>
    <s v="Central"/>
    <s v="FUR-BO-10003546"/>
    <x v="0"/>
    <x v="0"/>
    <x v="1638"/>
    <n v="424.11599999999999"/>
    <n v="6"/>
    <x v="4"/>
    <n v="-30.293999999999983"/>
  </r>
  <r>
    <n v="7302"/>
    <x v="3630"/>
    <x v="2"/>
    <x v="728"/>
    <d v="2011-11-21T00:00:00"/>
    <x v="2"/>
    <x v="300"/>
    <s v="Joe Kamberova"/>
    <x v="0"/>
    <s v="United States"/>
    <s v="Des Plaines"/>
    <x v="10"/>
    <n v="60016"/>
    <s v="Central"/>
    <s v="OFF-BI-10004728"/>
    <x v="1"/>
    <x v="8"/>
    <x v="539"/>
    <n v="2.8919999999999995"/>
    <n v="3"/>
    <x v="3"/>
    <n v="-4.9164000000000012"/>
  </r>
  <r>
    <n v="7303"/>
    <x v="3630"/>
    <x v="2"/>
    <x v="728"/>
    <d v="2011-11-21T00:00:00"/>
    <x v="2"/>
    <x v="300"/>
    <s v="Joe Kamberova"/>
    <x v="0"/>
    <s v="United States"/>
    <s v="Des Plaines"/>
    <x v="10"/>
    <n v="60016"/>
    <s v="Central"/>
    <s v="OFF-ST-10000025"/>
    <x v="1"/>
    <x v="4"/>
    <x v="615"/>
    <n v="381.72"/>
    <n v="5"/>
    <x v="2"/>
    <n v="-66.801000000000045"/>
  </r>
  <r>
    <n v="7304"/>
    <x v="3631"/>
    <x v="3"/>
    <x v="507"/>
    <d v="2014-09-09T00:00:00"/>
    <x v="1"/>
    <x v="770"/>
    <s v="Doug O'Connell"/>
    <x v="0"/>
    <s v="United States"/>
    <s v="Boynton Beach"/>
    <x v="2"/>
    <n v="33437"/>
    <s v="South"/>
    <s v="FUR-CH-10003817"/>
    <x v="0"/>
    <x v="1"/>
    <x v="162"/>
    <n v="97.184000000000012"/>
    <n v="2"/>
    <x v="2"/>
    <n v="6.0740000000000016"/>
  </r>
  <r>
    <n v="7305"/>
    <x v="3631"/>
    <x v="3"/>
    <x v="507"/>
    <d v="2014-09-09T00:00:00"/>
    <x v="1"/>
    <x v="770"/>
    <s v="Doug O'Connell"/>
    <x v="0"/>
    <s v="United States"/>
    <s v="Boynton Beach"/>
    <x v="2"/>
    <n v="33437"/>
    <s v="South"/>
    <s v="OFF-PA-10000289"/>
    <x v="1"/>
    <x v="10"/>
    <x v="722"/>
    <n v="10.368000000000002"/>
    <n v="2"/>
    <x v="2"/>
    <n v="3.6288"/>
  </r>
  <r>
    <n v="7306"/>
    <x v="3632"/>
    <x v="2"/>
    <x v="1158"/>
    <d v="2011-04-02T00:00:00"/>
    <x v="1"/>
    <x v="207"/>
    <s v="Mike Gockenbach"/>
    <x v="0"/>
    <s v="United States"/>
    <s v="Plano"/>
    <x v="5"/>
    <n v="75023"/>
    <s v="Central"/>
    <s v="FUR-TA-10001889"/>
    <x v="0"/>
    <x v="3"/>
    <x v="406"/>
    <n v="890.84099999999989"/>
    <n v="3"/>
    <x v="4"/>
    <n v="-152.71559999999999"/>
  </r>
  <r>
    <n v="7307"/>
    <x v="3633"/>
    <x v="0"/>
    <x v="732"/>
    <d v="2013-11-08T00:00:00"/>
    <x v="0"/>
    <x v="109"/>
    <s v="Logan Haushalter"/>
    <x v="0"/>
    <s v="United States"/>
    <s v="San Jose"/>
    <x v="1"/>
    <n v="95123"/>
    <s v="West"/>
    <s v="TEC-AC-10002305"/>
    <x v="2"/>
    <x v="11"/>
    <x v="1521"/>
    <n v="72"/>
    <n v="4"/>
    <x v="0"/>
    <n v="12.959999999999994"/>
  </r>
  <r>
    <n v="7308"/>
    <x v="3633"/>
    <x v="0"/>
    <x v="732"/>
    <d v="2013-11-08T00:00:00"/>
    <x v="0"/>
    <x v="109"/>
    <s v="Logan Haushalter"/>
    <x v="0"/>
    <s v="United States"/>
    <s v="San Jose"/>
    <x v="1"/>
    <n v="95123"/>
    <s v="West"/>
    <s v="FUR-CH-10004875"/>
    <x v="0"/>
    <x v="1"/>
    <x v="1436"/>
    <n v="113.88800000000002"/>
    <n v="2"/>
    <x v="2"/>
    <n v="9.9651999999999994"/>
  </r>
  <r>
    <n v="7309"/>
    <x v="3633"/>
    <x v="0"/>
    <x v="732"/>
    <d v="2013-11-08T00:00:00"/>
    <x v="0"/>
    <x v="109"/>
    <s v="Logan Haushalter"/>
    <x v="0"/>
    <s v="United States"/>
    <s v="San Jose"/>
    <x v="1"/>
    <n v="95123"/>
    <s v="West"/>
    <s v="OFF-EN-10001434"/>
    <x v="1"/>
    <x v="12"/>
    <x v="434"/>
    <n v="158.13"/>
    <n v="3"/>
    <x v="0"/>
    <n v="77.483699999999999"/>
  </r>
  <r>
    <n v="7310"/>
    <x v="3634"/>
    <x v="3"/>
    <x v="193"/>
    <d v="2014-06-15T00:00:00"/>
    <x v="0"/>
    <x v="152"/>
    <s v="Muhammed MacIntyre"/>
    <x v="1"/>
    <s v="United States"/>
    <s v="New York City"/>
    <x v="15"/>
    <n v="10024"/>
    <s v="East"/>
    <s v="OFF-FA-10004395"/>
    <x v="1"/>
    <x v="13"/>
    <x v="1192"/>
    <n v="14.129999999999999"/>
    <n v="3"/>
    <x v="0"/>
    <n v="0.70650000000000013"/>
  </r>
  <r>
    <n v="7311"/>
    <x v="3635"/>
    <x v="1"/>
    <x v="544"/>
    <d v="2012-08-14T00:00:00"/>
    <x v="1"/>
    <x v="217"/>
    <s v="Bill Donatelli"/>
    <x v="0"/>
    <s v="United States"/>
    <s v="Detroit"/>
    <x v="12"/>
    <n v="48227"/>
    <s v="Central"/>
    <s v="OFF-BI-10004632"/>
    <x v="1"/>
    <x v="8"/>
    <x v="910"/>
    <n v="64.75"/>
    <n v="5"/>
    <x v="0"/>
    <n v="29.137499999999996"/>
  </r>
  <r>
    <n v="7312"/>
    <x v="3636"/>
    <x v="1"/>
    <x v="330"/>
    <d v="2012-10-13T00:00:00"/>
    <x v="1"/>
    <x v="623"/>
    <s v="Sonia Cooley"/>
    <x v="0"/>
    <s v="United States"/>
    <s v="Miami"/>
    <x v="2"/>
    <n v="33178"/>
    <s v="South"/>
    <s v="OFF-BI-10000145"/>
    <x v="1"/>
    <x v="8"/>
    <x v="735"/>
    <n v="1.8720000000000003"/>
    <n v="2"/>
    <x v="6"/>
    <n v="-1.3103999999999996"/>
  </r>
  <r>
    <n v="7313"/>
    <x v="3636"/>
    <x v="1"/>
    <x v="330"/>
    <d v="2012-10-13T00:00:00"/>
    <x v="1"/>
    <x v="623"/>
    <s v="Sonia Cooley"/>
    <x v="0"/>
    <s v="United States"/>
    <s v="Miami"/>
    <x v="2"/>
    <n v="33178"/>
    <s v="South"/>
    <s v="OFF-BI-10002498"/>
    <x v="1"/>
    <x v="8"/>
    <x v="435"/>
    <n v="11.214000000000002"/>
    <n v="2"/>
    <x v="6"/>
    <n v="-8.5974000000000004"/>
  </r>
  <r>
    <n v="7314"/>
    <x v="3636"/>
    <x v="1"/>
    <x v="330"/>
    <d v="2012-10-13T00:00:00"/>
    <x v="1"/>
    <x v="623"/>
    <s v="Sonia Cooley"/>
    <x v="0"/>
    <s v="United States"/>
    <s v="Miami"/>
    <x v="2"/>
    <n v="33178"/>
    <s v="South"/>
    <s v="OFF-AR-10001761"/>
    <x v="1"/>
    <x v="6"/>
    <x v="1642"/>
    <n v="37.375999999999998"/>
    <n v="8"/>
    <x v="2"/>
    <n v="7.4751999999999992"/>
  </r>
  <r>
    <n v="7315"/>
    <x v="3637"/>
    <x v="0"/>
    <x v="316"/>
    <d v="2013-06-03T00:00:00"/>
    <x v="1"/>
    <x v="184"/>
    <s v="Tanja Norvell"/>
    <x v="2"/>
    <s v="United States"/>
    <s v="Park Ridge"/>
    <x v="10"/>
    <n v="60068"/>
    <s v="Central"/>
    <s v="TEC-PH-10001817"/>
    <x v="2"/>
    <x v="7"/>
    <x v="1097"/>
    <n v="286.40000000000003"/>
    <n v="1"/>
    <x v="2"/>
    <n v="25.060000000000016"/>
  </r>
  <r>
    <n v="7316"/>
    <x v="3638"/>
    <x v="3"/>
    <x v="943"/>
    <d v="2014-05-17T00:00:00"/>
    <x v="0"/>
    <x v="233"/>
    <s v="Zuschuss Carroll"/>
    <x v="0"/>
    <s v="United States"/>
    <s v="New York City"/>
    <x v="15"/>
    <n v="10024"/>
    <s v="East"/>
    <s v="OFF-AR-10004456"/>
    <x v="1"/>
    <x v="6"/>
    <x v="1044"/>
    <n v="43.92"/>
    <n v="3"/>
    <x v="0"/>
    <n v="12.736799999999999"/>
  </r>
  <r>
    <n v="7317"/>
    <x v="3639"/>
    <x v="0"/>
    <x v="1159"/>
    <d v="2013-10-21T00:00:00"/>
    <x v="1"/>
    <x v="240"/>
    <s v="Nona Balk"/>
    <x v="1"/>
    <s v="United States"/>
    <s v="New York City"/>
    <x v="15"/>
    <n v="10011"/>
    <s v="East"/>
    <s v="FUR-TA-10001539"/>
    <x v="0"/>
    <x v="3"/>
    <x v="10"/>
    <n v="142.18199999999999"/>
    <n v="1"/>
    <x v="10"/>
    <n v="-37.915200000000027"/>
  </r>
  <r>
    <n v="7318"/>
    <x v="3640"/>
    <x v="3"/>
    <x v="701"/>
    <d v="2014-11-22T00:00:00"/>
    <x v="1"/>
    <x v="542"/>
    <s v="Katharine Harms"/>
    <x v="1"/>
    <s v="United States"/>
    <s v="Hillsboro"/>
    <x v="21"/>
    <n v="97123"/>
    <s v="West"/>
    <s v="OFF-PA-10003205"/>
    <x v="1"/>
    <x v="10"/>
    <x v="1776"/>
    <n v="19.608000000000001"/>
    <n v="3"/>
    <x v="2"/>
    <n v="6.6177000000000001"/>
  </r>
  <r>
    <n v="7319"/>
    <x v="3640"/>
    <x v="3"/>
    <x v="701"/>
    <d v="2014-11-22T00:00:00"/>
    <x v="1"/>
    <x v="542"/>
    <s v="Katharine Harms"/>
    <x v="1"/>
    <s v="United States"/>
    <s v="Hillsboro"/>
    <x v="21"/>
    <n v="97123"/>
    <s v="West"/>
    <s v="OFF-BI-10002813"/>
    <x v="1"/>
    <x v="8"/>
    <x v="905"/>
    <n v="4.1580000000000004"/>
    <n v="7"/>
    <x v="6"/>
    <n v="-3.4649999999999999"/>
  </r>
  <r>
    <n v="7320"/>
    <x v="3641"/>
    <x v="3"/>
    <x v="200"/>
    <d v="2014-11-30T00:00:00"/>
    <x v="0"/>
    <x v="438"/>
    <s v="Michael Nguyen"/>
    <x v="0"/>
    <s v="United States"/>
    <s v="New York City"/>
    <x v="15"/>
    <n v="10009"/>
    <s v="East"/>
    <s v="TEC-PH-10002310"/>
    <x v="2"/>
    <x v="7"/>
    <x v="1359"/>
    <n v="979.95"/>
    <n v="5"/>
    <x v="0"/>
    <n v="264.58650000000006"/>
  </r>
  <r>
    <n v="7321"/>
    <x v="3641"/>
    <x v="3"/>
    <x v="200"/>
    <d v="2014-11-30T00:00:00"/>
    <x v="0"/>
    <x v="438"/>
    <s v="Michael Nguyen"/>
    <x v="0"/>
    <s v="United States"/>
    <s v="New York City"/>
    <x v="15"/>
    <n v="10009"/>
    <s v="East"/>
    <s v="FUR-FU-10003623"/>
    <x v="0"/>
    <x v="5"/>
    <x v="1226"/>
    <n v="135.29999999999998"/>
    <n v="5"/>
    <x v="0"/>
    <n v="37.883999999999993"/>
  </r>
  <r>
    <n v="7322"/>
    <x v="3642"/>
    <x v="3"/>
    <x v="213"/>
    <d v="2014-09-08T00:00:00"/>
    <x v="1"/>
    <x v="501"/>
    <s v="Muhammed Yedwab"/>
    <x v="1"/>
    <s v="United States"/>
    <s v="Chicago"/>
    <x v="10"/>
    <n v="60623"/>
    <s v="Central"/>
    <s v="OFF-PA-10003424"/>
    <x v="1"/>
    <x v="10"/>
    <x v="1081"/>
    <n v="8.9039999999999999"/>
    <n v="3"/>
    <x v="2"/>
    <n v="3.3389999999999995"/>
  </r>
  <r>
    <n v="7323"/>
    <x v="3642"/>
    <x v="3"/>
    <x v="213"/>
    <d v="2014-09-08T00:00:00"/>
    <x v="1"/>
    <x v="501"/>
    <s v="Muhammed Yedwab"/>
    <x v="1"/>
    <s v="United States"/>
    <s v="Chicago"/>
    <x v="10"/>
    <n v="60623"/>
    <s v="Central"/>
    <s v="TEC-AC-10004353"/>
    <x v="2"/>
    <x v="11"/>
    <x v="717"/>
    <n v="100.80000000000001"/>
    <n v="2"/>
    <x v="2"/>
    <n v="21.42"/>
  </r>
  <r>
    <n v="7324"/>
    <x v="3643"/>
    <x v="3"/>
    <x v="256"/>
    <d v="2014-12-09T00:00:00"/>
    <x v="2"/>
    <x v="229"/>
    <s v="Carlos Soltero"/>
    <x v="0"/>
    <s v="United States"/>
    <s v="New York City"/>
    <x v="15"/>
    <n v="10024"/>
    <s v="East"/>
    <s v="FUR-FU-10001934"/>
    <x v="0"/>
    <x v="5"/>
    <x v="107"/>
    <n v="41.96"/>
    <n v="2"/>
    <x v="0"/>
    <n v="10.909600000000001"/>
  </r>
  <r>
    <n v="7325"/>
    <x v="3643"/>
    <x v="3"/>
    <x v="256"/>
    <d v="2014-12-09T00:00:00"/>
    <x v="2"/>
    <x v="229"/>
    <s v="Carlos Soltero"/>
    <x v="0"/>
    <s v="United States"/>
    <s v="New York City"/>
    <x v="15"/>
    <n v="10024"/>
    <s v="East"/>
    <s v="OFF-LA-10003766"/>
    <x v="1"/>
    <x v="2"/>
    <x v="360"/>
    <n v="9.4499999999999993"/>
    <n v="3"/>
    <x v="0"/>
    <n v="4.5359999999999996"/>
  </r>
  <r>
    <n v="7326"/>
    <x v="3644"/>
    <x v="3"/>
    <x v="468"/>
    <d v="2014-11-18T00:00:00"/>
    <x v="1"/>
    <x v="266"/>
    <s v="Michael Chen"/>
    <x v="0"/>
    <s v="United States"/>
    <s v="Pasco"/>
    <x v="4"/>
    <n v="99301"/>
    <s v="West"/>
    <s v="OFF-AP-10004540"/>
    <x v="1"/>
    <x v="9"/>
    <x v="1294"/>
    <n v="400.79999999999995"/>
    <n v="5"/>
    <x v="0"/>
    <n v="112.224"/>
  </r>
  <r>
    <n v="7327"/>
    <x v="3644"/>
    <x v="3"/>
    <x v="468"/>
    <d v="2014-11-18T00:00:00"/>
    <x v="1"/>
    <x v="266"/>
    <s v="Michael Chen"/>
    <x v="0"/>
    <s v="United States"/>
    <s v="Pasco"/>
    <x v="4"/>
    <n v="99301"/>
    <s v="West"/>
    <s v="OFF-BI-10001543"/>
    <x v="1"/>
    <x v="8"/>
    <x v="375"/>
    <n v="28.792000000000002"/>
    <n v="1"/>
    <x v="2"/>
    <n v="10.077200000000001"/>
  </r>
  <r>
    <n v="7328"/>
    <x v="3645"/>
    <x v="2"/>
    <x v="772"/>
    <d v="2011-03-24T00:00:00"/>
    <x v="1"/>
    <x v="337"/>
    <s v="Sample Company A"/>
    <x v="2"/>
    <s v="United States"/>
    <s v="Burbank"/>
    <x v="1"/>
    <n v="91505"/>
    <s v="West"/>
    <s v="FUR-FU-10004597"/>
    <x v="0"/>
    <x v="5"/>
    <x v="1257"/>
    <n v="111"/>
    <n v="2"/>
    <x v="0"/>
    <n v="14.430000000000007"/>
  </r>
  <r>
    <n v="7329"/>
    <x v="3645"/>
    <x v="2"/>
    <x v="772"/>
    <d v="2011-03-24T00:00:00"/>
    <x v="1"/>
    <x v="337"/>
    <s v="Sample Company A"/>
    <x v="2"/>
    <s v="United States"/>
    <s v="Burbank"/>
    <x v="1"/>
    <n v="91505"/>
    <s v="West"/>
    <s v="TEC-MA-10001148"/>
    <x v="2"/>
    <x v="15"/>
    <x v="205"/>
    <n v="1279.9680000000001"/>
    <n v="4"/>
    <x v="2"/>
    <n v="415.98959999999994"/>
  </r>
  <r>
    <n v="7330"/>
    <x v="3645"/>
    <x v="2"/>
    <x v="772"/>
    <d v="2011-03-24T00:00:00"/>
    <x v="1"/>
    <x v="337"/>
    <s v="Sample Company A"/>
    <x v="2"/>
    <s v="United States"/>
    <s v="Burbank"/>
    <x v="1"/>
    <n v="91505"/>
    <s v="West"/>
    <s v="OFF-ST-10000078"/>
    <x v="1"/>
    <x v="4"/>
    <x v="1218"/>
    <n v="1856.19"/>
    <n v="7"/>
    <x v="0"/>
    <n v="334.11419999999987"/>
  </r>
  <r>
    <n v="7331"/>
    <x v="3646"/>
    <x v="0"/>
    <x v="396"/>
    <d v="2013-11-14T00:00:00"/>
    <x v="2"/>
    <x v="70"/>
    <s v="Stephanie Phelps"/>
    <x v="1"/>
    <s v="United States"/>
    <s v="Chicago"/>
    <x v="10"/>
    <n v="60623"/>
    <s v="Central"/>
    <s v="FUR-FU-10001037"/>
    <x v="0"/>
    <x v="5"/>
    <x v="1160"/>
    <n v="22.752000000000002"/>
    <n v="6"/>
    <x v="7"/>
    <n v="-8.532"/>
  </r>
  <r>
    <n v="7332"/>
    <x v="3647"/>
    <x v="3"/>
    <x v="40"/>
    <d v="2014-10-31T00:00:00"/>
    <x v="1"/>
    <x v="464"/>
    <s v="Shaun Chance"/>
    <x v="1"/>
    <s v="United States"/>
    <s v="Lancaster"/>
    <x v="9"/>
    <n v="17602"/>
    <s v="East"/>
    <s v="TEC-PH-10001433"/>
    <x v="2"/>
    <x v="7"/>
    <x v="237"/>
    <n v="61.541999999999994"/>
    <n v="1"/>
    <x v="10"/>
    <n v="-13.334099999999999"/>
  </r>
  <r>
    <n v="7333"/>
    <x v="3647"/>
    <x v="3"/>
    <x v="40"/>
    <d v="2014-10-31T00:00:00"/>
    <x v="1"/>
    <x v="464"/>
    <s v="Shaun Chance"/>
    <x v="1"/>
    <s v="United States"/>
    <s v="Lancaster"/>
    <x v="9"/>
    <n v="17602"/>
    <s v="East"/>
    <s v="OFF-BI-10003007"/>
    <x v="1"/>
    <x v="8"/>
    <x v="1542"/>
    <n v="81.438000000000017"/>
    <n v="7"/>
    <x v="6"/>
    <n v="-65.150399999999991"/>
  </r>
  <r>
    <n v="7334"/>
    <x v="3648"/>
    <x v="1"/>
    <x v="347"/>
    <d v="2012-04-17T00:00:00"/>
    <x v="1"/>
    <x v="701"/>
    <s v="Patrick Ryan"/>
    <x v="0"/>
    <s v="United States"/>
    <s v="Tampa"/>
    <x v="2"/>
    <n v="33614"/>
    <s v="South"/>
    <s v="FUR-FU-10001290"/>
    <x v="0"/>
    <x v="5"/>
    <x v="447"/>
    <n v="67.36"/>
    <n v="2"/>
    <x v="2"/>
    <n v="10.103999999999996"/>
  </r>
  <r>
    <n v="7335"/>
    <x v="3648"/>
    <x v="1"/>
    <x v="347"/>
    <d v="2012-04-17T00:00:00"/>
    <x v="1"/>
    <x v="701"/>
    <s v="Patrick Ryan"/>
    <x v="0"/>
    <s v="United States"/>
    <s v="Tampa"/>
    <x v="2"/>
    <n v="33614"/>
    <s v="South"/>
    <s v="FUR-FU-10000087"/>
    <x v="0"/>
    <x v="5"/>
    <x v="204"/>
    <n v="54.527999999999992"/>
    <n v="3"/>
    <x v="2"/>
    <n v="14.313600000000005"/>
  </r>
  <r>
    <n v="7336"/>
    <x v="3649"/>
    <x v="1"/>
    <x v="707"/>
    <d v="2012-12-30T00:00:00"/>
    <x v="1"/>
    <x v="600"/>
    <s v="Jim Karlsson"/>
    <x v="0"/>
    <s v="United States"/>
    <s v="New York City"/>
    <x v="15"/>
    <n v="10024"/>
    <s v="East"/>
    <s v="TEC-AC-10002049"/>
    <x v="2"/>
    <x v="11"/>
    <x v="1053"/>
    <n v="843.9"/>
    <n v="2"/>
    <x v="0"/>
    <n v="371.31600000000003"/>
  </r>
  <r>
    <n v="7337"/>
    <x v="3649"/>
    <x v="1"/>
    <x v="707"/>
    <d v="2012-12-30T00:00:00"/>
    <x v="1"/>
    <x v="600"/>
    <s v="Jim Karlsson"/>
    <x v="0"/>
    <s v="United States"/>
    <s v="New York City"/>
    <x v="15"/>
    <n v="10024"/>
    <s v="East"/>
    <s v="FUR-BO-10002613"/>
    <x v="0"/>
    <x v="0"/>
    <x v="177"/>
    <n v="449.56800000000004"/>
    <n v="2"/>
    <x v="2"/>
    <n v="56.195999999999955"/>
  </r>
  <r>
    <n v="7338"/>
    <x v="3650"/>
    <x v="3"/>
    <x v="296"/>
    <d v="2014-09-24T00:00:00"/>
    <x v="2"/>
    <x v="606"/>
    <s v="Brendan Murry"/>
    <x v="1"/>
    <s v="United States"/>
    <s v="Los Angeles"/>
    <x v="1"/>
    <n v="90045"/>
    <s v="West"/>
    <s v="OFF-ST-10004950"/>
    <x v="1"/>
    <x v="4"/>
    <x v="1510"/>
    <n v="15.51"/>
    <n v="1"/>
    <x v="0"/>
    <n v="3.8774999999999995"/>
  </r>
  <r>
    <n v="7339"/>
    <x v="3651"/>
    <x v="2"/>
    <x v="414"/>
    <d v="2011-12-23T00:00:00"/>
    <x v="0"/>
    <x v="416"/>
    <s v="Suzanne McNair"/>
    <x v="1"/>
    <s v="United States"/>
    <s v="New York City"/>
    <x v="15"/>
    <n v="10035"/>
    <s v="East"/>
    <s v="FUR-CH-10004875"/>
    <x v="0"/>
    <x v="1"/>
    <x v="1436"/>
    <n v="192.18600000000004"/>
    <n v="3"/>
    <x v="9"/>
    <n v="36.3018"/>
  </r>
  <r>
    <n v="7340"/>
    <x v="3652"/>
    <x v="1"/>
    <x v="1074"/>
    <d v="2012-07-21T00:00:00"/>
    <x v="2"/>
    <x v="346"/>
    <s v="Karen Carlisle"/>
    <x v="1"/>
    <s v="United States"/>
    <s v="New York City"/>
    <x v="15"/>
    <n v="10009"/>
    <s v="East"/>
    <s v="OFF-AR-10003190"/>
    <x v="1"/>
    <x v="6"/>
    <x v="643"/>
    <n v="5.76"/>
    <n v="2"/>
    <x v="0"/>
    <n v="1.6128"/>
  </r>
  <r>
    <n v="7341"/>
    <x v="3653"/>
    <x v="2"/>
    <x v="711"/>
    <d v="2011-08-01T00:00:00"/>
    <x v="1"/>
    <x v="495"/>
    <s v="Sheri Gordon"/>
    <x v="0"/>
    <s v="United States"/>
    <s v="Atlanta"/>
    <x v="32"/>
    <n v="30318"/>
    <s v="South"/>
    <s v="FUR-CH-10000553"/>
    <x v="0"/>
    <x v="1"/>
    <x v="1248"/>
    <n v="67.88"/>
    <n v="2"/>
    <x v="0"/>
    <n v="18.327599999999997"/>
  </r>
  <r>
    <n v="7342"/>
    <x v="3653"/>
    <x v="2"/>
    <x v="711"/>
    <d v="2011-08-01T00:00:00"/>
    <x v="1"/>
    <x v="495"/>
    <s v="Sheri Gordon"/>
    <x v="0"/>
    <s v="United States"/>
    <s v="Atlanta"/>
    <x v="32"/>
    <n v="30318"/>
    <s v="South"/>
    <s v="OFF-LA-10002762"/>
    <x v="1"/>
    <x v="2"/>
    <x v="49"/>
    <n v="162.88999999999999"/>
    <n v="13"/>
    <x v="0"/>
    <n v="76.558299999999988"/>
  </r>
  <r>
    <n v="7343"/>
    <x v="3653"/>
    <x v="2"/>
    <x v="711"/>
    <d v="2011-08-01T00:00:00"/>
    <x v="1"/>
    <x v="495"/>
    <s v="Sheri Gordon"/>
    <x v="0"/>
    <s v="United States"/>
    <s v="Atlanta"/>
    <x v="32"/>
    <n v="30318"/>
    <s v="South"/>
    <s v="FUR-FU-10000719"/>
    <x v="0"/>
    <x v="5"/>
    <x v="1664"/>
    <n v="25.71"/>
    <n v="3"/>
    <x v="0"/>
    <n v="9.2556000000000012"/>
  </r>
  <r>
    <n v="7344"/>
    <x v="3654"/>
    <x v="2"/>
    <x v="58"/>
    <d v="2012-01-01T00:00:00"/>
    <x v="1"/>
    <x v="14"/>
    <s v="Tracy Blumstein"/>
    <x v="0"/>
    <s v="United States"/>
    <s v="New York City"/>
    <x v="15"/>
    <n v="10009"/>
    <s v="East"/>
    <s v="OFF-ST-10000563"/>
    <x v="1"/>
    <x v="4"/>
    <x v="894"/>
    <n v="191.88"/>
    <n v="6"/>
    <x v="0"/>
    <n v="19.188000000000002"/>
  </r>
  <r>
    <n v="7345"/>
    <x v="3655"/>
    <x v="3"/>
    <x v="157"/>
    <d v="2014-12-18T00:00:00"/>
    <x v="1"/>
    <x v="1"/>
    <s v="Darrin Van Huff"/>
    <x v="1"/>
    <s v="United States"/>
    <s v="Jacksonville"/>
    <x v="2"/>
    <n v="32216"/>
    <s v="South"/>
    <s v="FUR-TA-10004289"/>
    <x v="0"/>
    <x v="3"/>
    <x v="187"/>
    <n v="721.87500000000011"/>
    <n v="6"/>
    <x v="1"/>
    <n v="-420"/>
  </r>
  <r>
    <n v="7346"/>
    <x v="3655"/>
    <x v="3"/>
    <x v="157"/>
    <d v="2014-12-18T00:00:00"/>
    <x v="1"/>
    <x v="1"/>
    <s v="Darrin Van Huff"/>
    <x v="1"/>
    <s v="United States"/>
    <s v="Jacksonville"/>
    <x v="2"/>
    <n v="32216"/>
    <s v="South"/>
    <s v="TEC-PH-10003555"/>
    <x v="2"/>
    <x v="7"/>
    <x v="457"/>
    <n v="73.567999999999998"/>
    <n v="4"/>
    <x v="2"/>
    <n v="-16.552799999999994"/>
  </r>
  <r>
    <n v="7347"/>
    <x v="3655"/>
    <x v="3"/>
    <x v="157"/>
    <d v="2014-12-18T00:00:00"/>
    <x v="1"/>
    <x v="1"/>
    <s v="Darrin Van Huff"/>
    <x v="1"/>
    <s v="United States"/>
    <s v="Jacksonville"/>
    <x v="2"/>
    <n v="32216"/>
    <s v="South"/>
    <s v="OFF-AR-10001958"/>
    <x v="1"/>
    <x v="6"/>
    <x v="206"/>
    <n v="13.584000000000001"/>
    <n v="1"/>
    <x v="2"/>
    <n v="1.3584000000000001"/>
  </r>
  <r>
    <n v="7348"/>
    <x v="3655"/>
    <x v="3"/>
    <x v="157"/>
    <d v="2014-12-18T00:00:00"/>
    <x v="1"/>
    <x v="1"/>
    <s v="Darrin Van Huff"/>
    <x v="1"/>
    <s v="United States"/>
    <s v="Jacksonville"/>
    <x v="2"/>
    <n v="32216"/>
    <s v="South"/>
    <s v="FUR-CH-10000225"/>
    <x v="0"/>
    <x v="1"/>
    <x v="401"/>
    <n v="64.784000000000006"/>
    <n v="1"/>
    <x v="2"/>
    <n v="-12.147000000000009"/>
  </r>
  <r>
    <n v="7349"/>
    <x v="3656"/>
    <x v="2"/>
    <x v="223"/>
    <d v="2011-03-07T00:00:00"/>
    <x v="1"/>
    <x v="710"/>
    <s v="Sam Craven"/>
    <x v="0"/>
    <s v="United States"/>
    <s v="Houston"/>
    <x v="5"/>
    <n v="77095"/>
    <s v="Central"/>
    <s v="OFF-AP-10002534"/>
    <x v="1"/>
    <x v="9"/>
    <x v="1193"/>
    <n v="176.77199999999996"/>
    <n v="3"/>
    <x v="3"/>
    <n v="-459.60720000000003"/>
  </r>
  <r>
    <n v="7350"/>
    <x v="3657"/>
    <x v="3"/>
    <x v="208"/>
    <d v="2014-10-28T00:00:00"/>
    <x v="1"/>
    <x v="80"/>
    <s v="Jennifer Braxton"/>
    <x v="1"/>
    <s v="United States"/>
    <s v="Milwaukee"/>
    <x v="6"/>
    <n v="53209"/>
    <s v="Central"/>
    <s v="OFF-BI-10000301"/>
    <x v="1"/>
    <x v="8"/>
    <x v="619"/>
    <n v="38.82"/>
    <n v="6"/>
    <x v="0"/>
    <n v="19.41"/>
  </r>
  <r>
    <n v="7351"/>
    <x v="3657"/>
    <x v="3"/>
    <x v="208"/>
    <d v="2014-10-28T00:00:00"/>
    <x v="1"/>
    <x v="80"/>
    <s v="Jennifer Braxton"/>
    <x v="1"/>
    <s v="United States"/>
    <s v="Milwaukee"/>
    <x v="6"/>
    <n v="53209"/>
    <s v="Central"/>
    <s v="OFF-BI-10003460"/>
    <x v="1"/>
    <x v="8"/>
    <x v="234"/>
    <n v="21.9"/>
    <n v="5"/>
    <x v="0"/>
    <n v="10.511999999999999"/>
  </r>
  <r>
    <n v="7352"/>
    <x v="3658"/>
    <x v="3"/>
    <x v="468"/>
    <d v="2014-11-17T00:00:00"/>
    <x v="1"/>
    <x v="485"/>
    <s v="Gary Hwang"/>
    <x v="0"/>
    <s v="United States"/>
    <s v="Modesto"/>
    <x v="1"/>
    <n v="95351"/>
    <s v="West"/>
    <s v="TEC-AC-10001772"/>
    <x v="2"/>
    <x v="11"/>
    <x v="400"/>
    <n v="111.79"/>
    <n v="7"/>
    <x v="0"/>
    <n v="43.598100000000002"/>
  </r>
  <r>
    <n v="7353"/>
    <x v="3659"/>
    <x v="3"/>
    <x v="633"/>
    <d v="2014-03-19T00:00:00"/>
    <x v="0"/>
    <x v="377"/>
    <s v="Matthew Grinstein"/>
    <x v="2"/>
    <s v="United States"/>
    <s v="Lakewood"/>
    <x v="24"/>
    <n v="44107"/>
    <s v="East"/>
    <s v="TEC-PH-10003505"/>
    <x v="2"/>
    <x v="7"/>
    <x v="901"/>
    <n v="445.44"/>
    <n v="8"/>
    <x v="10"/>
    <n v="-81.664000000000044"/>
  </r>
  <r>
    <n v="7354"/>
    <x v="3660"/>
    <x v="0"/>
    <x v="897"/>
    <d v="2013-09-30T00:00:00"/>
    <x v="1"/>
    <x v="372"/>
    <s v="Robert Dilbeck"/>
    <x v="2"/>
    <s v="United States"/>
    <s v="Philadelphia"/>
    <x v="9"/>
    <n v="19134"/>
    <s v="East"/>
    <s v="OFF-LA-10004484"/>
    <x v="1"/>
    <x v="2"/>
    <x v="612"/>
    <n v="16.520000000000003"/>
    <n v="5"/>
    <x v="2"/>
    <n v="5.368999999999998"/>
  </r>
  <r>
    <n v="7355"/>
    <x v="3661"/>
    <x v="3"/>
    <x v="695"/>
    <d v="2014-02-14T00:00:00"/>
    <x v="1"/>
    <x v="381"/>
    <s v="Skye Norling"/>
    <x v="2"/>
    <s v="United States"/>
    <s v="San Francisco"/>
    <x v="1"/>
    <n v="94109"/>
    <s v="West"/>
    <s v="OFF-PA-10001593"/>
    <x v="1"/>
    <x v="10"/>
    <x v="1755"/>
    <n v="29.900000000000002"/>
    <n v="5"/>
    <x v="0"/>
    <n v="13.454999999999998"/>
  </r>
  <r>
    <n v="7356"/>
    <x v="3662"/>
    <x v="1"/>
    <x v="620"/>
    <d v="2013-01-02T00:00:00"/>
    <x v="0"/>
    <x v="706"/>
    <s v="Anna Häberlin"/>
    <x v="1"/>
    <s v="United States"/>
    <s v="Detroit"/>
    <x v="12"/>
    <n v="48205"/>
    <s v="Central"/>
    <s v="OFF-BI-10004139"/>
    <x v="1"/>
    <x v="8"/>
    <x v="923"/>
    <n v="116.4"/>
    <n v="8"/>
    <x v="0"/>
    <n v="52.379999999999995"/>
  </r>
  <r>
    <n v="7357"/>
    <x v="3663"/>
    <x v="0"/>
    <x v="790"/>
    <d v="2013-10-15T00:00:00"/>
    <x v="1"/>
    <x v="595"/>
    <s v="Maria Zettner"/>
    <x v="2"/>
    <s v="United States"/>
    <s v="Phoenix"/>
    <x v="16"/>
    <n v="85023"/>
    <s v="West"/>
    <s v="OFF-AR-10001315"/>
    <x v="1"/>
    <x v="6"/>
    <x v="1020"/>
    <n v="1.4080000000000001"/>
    <n v="1"/>
    <x v="2"/>
    <n v="0.15839999999999993"/>
  </r>
  <r>
    <n v="7358"/>
    <x v="3663"/>
    <x v="0"/>
    <x v="790"/>
    <d v="2013-10-15T00:00:00"/>
    <x v="1"/>
    <x v="595"/>
    <s v="Maria Zettner"/>
    <x v="2"/>
    <s v="United States"/>
    <s v="Phoenix"/>
    <x v="16"/>
    <n v="85023"/>
    <s v="West"/>
    <s v="FUR-FU-10001488"/>
    <x v="0"/>
    <x v="5"/>
    <x v="1040"/>
    <n v="169.56800000000001"/>
    <n v="2"/>
    <x v="2"/>
    <n v="0"/>
  </r>
  <r>
    <n v="7359"/>
    <x v="3664"/>
    <x v="2"/>
    <x v="125"/>
    <d v="2012-01-03T00:00:00"/>
    <x v="0"/>
    <x v="753"/>
    <s v="Alex Russell"/>
    <x v="1"/>
    <s v="United States"/>
    <s v="Philadelphia"/>
    <x v="9"/>
    <n v="19143"/>
    <s v="East"/>
    <s v="TEC-PH-10002170"/>
    <x v="2"/>
    <x v="7"/>
    <x v="594"/>
    <n v="251.96399999999994"/>
    <n v="6"/>
    <x v="10"/>
    <n v="-50.392799999999994"/>
  </r>
  <r>
    <n v="7360"/>
    <x v="3664"/>
    <x v="2"/>
    <x v="125"/>
    <d v="2012-01-03T00:00:00"/>
    <x v="0"/>
    <x v="753"/>
    <s v="Alex Russell"/>
    <x v="1"/>
    <s v="United States"/>
    <s v="Philadelphia"/>
    <x v="9"/>
    <n v="19143"/>
    <s v="East"/>
    <s v="FUR-TA-10004575"/>
    <x v="0"/>
    <x v="3"/>
    <x v="306"/>
    <n v="523.76400000000001"/>
    <n v="3"/>
    <x v="10"/>
    <n v="-192.04680000000008"/>
  </r>
  <r>
    <n v="7361"/>
    <x v="3665"/>
    <x v="0"/>
    <x v="408"/>
    <d v="2013-04-15T00:00:00"/>
    <x v="2"/>
    <x v="639"/>
    <s v="Jason Fortune-"/>
    <x v="0"/>
    <s v="United States"/>
    <s v="Los Angeles"/>
    <x v="1"/>
    <n v="90036"/>
    <s v="West"/>
    <s v="OFF-PA-10000809"/>
    <x v="1"/>
    <x v="10"/>
    <x v="1124"/>
    <n v="19.440000000000001"/>
    <n v="3"/>
    <x v="0"/>
    <n v="9.3312000000000008"/>
  </r>
  <r>
    <n v="7362"/>
    <x v="3665"/>
    <x v="0"/>
    <x v="408"/>
    <d v="2013-04-15T00:00:00"/>
    <x v="2"/>
    <x v="639"/>
    <s v="Jason Fortune-"/>
    <x v="0"/>
    <s v="United States"/>
    <s v="Los Angeles"/>
    <x v="1"/>
    <n v="90036"/>
    <s v="West"/>
    <s v="FUR-CH-10000225"/>
    <x v="0"/>
    <x v="1"/>
    <x v="401"/>
    <n v="194.35200000000003"/>
    <n v="3"/>
    <x v="2"/>
    <n v="-36.441000000000031"/>
  </r>
  <r>
    <n v="7363"/>
    <x v="3665"/>
    <x v="0"/>
    <x v="408"/>
    <d v="2013-04-15T00:00:00"/>
    <x v="2"/>
    <x v="639"/>
    <s v="Jason Fortune-"/>
    <x v="0"/>
    <s v="United States"/>
    <s v="Los Angeles"/>
    <x v="1"/>
    <n v="90036"/>
    <s v="West"/>
    <s v="OFF-BI-10003707"/>
    <x v="1"/>
    <x v="8"/>
    <x v="776"/>
    <n v="36.624000000000002"/>
    <n v="3"/>
    <x v="2"/>
    <n v="13.734"/>
  </r>
  <r>
    <n v="7364"/>
    <x v="3666"/>
    <x v="0"/>
    <x v="85"/>
    <d v="2013-12-05T00:00:00"/>
    <x v="1"/>
    <x v="103"/>
    <s v="David Smith"/>
    <x v="1"/>
    <s v="United States"/>
    <s v="Philadelphia"/>
    <x v="9"/>
    <n v="19140"/>
    <s v="East"/>
    <s v="TEC-PH-10004539"/>
    <x v="2"/>
    <x v="7"/>
    <x v="852"/>
    <n v="340.18200000000002"/>
    <n v="3"/>
    <x v="10"/>
    <n v="-73.706100000000021"/>
  </r>
  <r>
    <n v="7365"/>
    <x v="3666"/>
    <x v="0"/>
    <x v="85"/>
    <d v="2013-12-05T00:00:00"/>
    <x v="1"/>
    <x v="103"/>
    <s v="David Smith"/>
    <x v="1"/>
    <s v="United States"/>
    <s v="Philadelphia"/>
    <x v="9"/>
    <n v="19140"/>
    <s v="East"/>
    <s v="OFF-FA-10004076"/>
    <x v="1"/>
    <x v="13"/>
    <x v="1213"/>
    <n v="12.672000000000001"/>
    <n v="8"/>
    <x v="2"/>
    <n v="2.6927999999999992"/>
  </r>
  <r>
    <n v="7366"/>
    <x v="3666"/>
    <x v="0"/>
    <x v="85"/>
    <d v="2013-12-05T00:00:00"/>
    <x v="1"/>
    <x v="103"/>
    <s v="David Smith"/>
    <x v="1"/>
    <s v="United States"/>
    <s v="Philadelphia"/>
    <x v="9"/>
    <n v="19140"/>
    <s v="East"/>
    <s v="OFF-BI-10003166"/>
    <x v="1"/>
    <x v="8"/>
    <x v="1405"/>
    <n v="6.8880000000000017"/>
    <n v="2"/>
    <x v="6"/>
    <n v="-5.0511999999999997"/>
  </r>
  <r>
    <n v="7367"/>
    <x v="3666"/>
    <x v="0"/>
    <x v="85"/>
    <d v="2013-12-05T00:00:00"/>
    <x v="1"/>
    <x v="103"/>
    <s v="David Smith"/>
    <x v="1"/>
    <s v="United States"/>
    <s v="Philadelphia"/>
    <x v="9"/>
    <n v="19140"/>
    <s v="East"/>
    <s v="OFF-ST-10002301"/>
    <x v="1"/>
    <x v="4"/>
    <x v="1490"/>
    <n v="32.544000000000004"/>
    <n v="2"/>
    <x v="2"/>
    <n v="-7.7292000000000041"/>
  </r>
  <r>
    <n v="7368"/>
    <x v="3666"/>
    <x v="0"/>
    <x v="85"/>
    <d v="2013-12-05T00:00:00"/>
    <x v="1"/>
    <x v="103"/>
    <s v="David Smith"/>
    <x v="1"/>
    <s v="United States"/>
    <s v="Philadelphia"/>
    <x v="9"/>
    <n v="19140"/>
    <s v="East"/>
    <s v="FUR-CH-10002647"/>
    <x v="0"/>
    <x v="1"/>
    <x v="470"/>
    <n v="347.80200000000002"/>
    <n v="7"/>
    <x v="4"/>
    <n v="-24.842999999999961"/>
  </r>
  <r>
    <n v="7369"/>
    <x v="3667"/>
    <x v="3"/>
    <x v="4"/>
    <d v="2014-04-18T00:00:00"/>
    <x v="2"/>
    <x v="162"/>
    <s v="Bart Pistole"/>
    <x v="1"/>
    <s v="United States"/>
    <s v="Miami"/>
    <x v="2"/>
    <n v="33180"/>
    <s v="South"/>
    <s v="OFF-BI-10004654"/>
    <x v="1"/>
    <x v="8"/>
    <x v="1444"/>
    <n v="15.570000000000004"/>
    <n v="3"/>
    <x v="6"/>
    <n v="-11.936999999999998"/>
  </r>
  <r>
    <n v="7370"/>
    <x v="3668"/>
    <x v="1"/>
    <x v="1000"/>
    <d v="2012-03-11T00:00:00"/>
    <x v="0"/>
    <x v="592"/>
    <s v="Toby Gnade"/>
    <x v="0"/>
    <s v="United States"/>
    <s v="Raleigh"/>
    <x v="3"/>
    <n v="27604"/>
    <s v="South"/>
    <s v="OFF-LA-10001175"/>
    <x v="1"/>
    <x v="2"/>
    <x v="773"/>
    <n v="4.6079999999999997"/>
    <n v="2"/>
    <x v="2"/>
    <n v="1.6704000000000001"/>
  </r>
  <r>
    <n v="7371"/>
    <x v="3669"/>
    <x v="2"/>
    <x v="919"/>
    <d v="2011-11-01T00:00:00"/>
    <x v="1"/>
    <x v="387"/>
    <s v="Bill Tyler"/>
    <x v="1"/>
    <s v="United States"/>
    <s v="Garden City"/>
    <x v="41"/>
    <n v="67846"/>
    <s v="Central"/>
    <s v="TEC-PH-10001336"/>
    <x v="2"/>
    <x v="7"/>
    <x v="941"/>
    <n v="257.98"/>
    <n v="2"/>
    <x v="0"/>
    <n v="74.8142"/>
  </r>
  <r>
    <n v="7372"/>
    <x v="3670"/>
    <x v="3"/>
    <x v="363"/>
    <d v="2014-01-10T00:00:00"/>
    <x v="0"/>
    <x v="440"/>
    <s v="Jamie Frazer"/>
    <x v="0"/>
    <s v="United States"/>
    <s v="Long Beach"/>
    <x v="1"/>
    <n v="90805"/>
    <s v="West"/>
    <s v="OFF-ST-10000760"/>
    <x v="1"/>
    <x v="4"/>
    <x v="4"/>
    <n v="153.78"/>
    <n v="11"/>
    <x v="0"/>
    <n v="44.596199999999996"/>
  </r>
  <r>
    <n v="7373"/>
    <x v="3670"/>
    <x v="3"/>
    <x v="363"/>
    <d v="2014-01-10T00:00:00"/>
    <x v="0"/>
    <x v="440"/>
    <s v="Jamie Frazer"/>
    <x v="0"/>
    <s v="United States"/>
    <s v="Long Beach"/>
    <x v="1"/>
    <n v="90805"/>
    <s v="West"/>
    <s v="OFF-ST-10002301"/>
    <x v="1"/>
    <x v="4"/>
    <x v="1490"/>
    <n v="61.019999999999996"/>
    <n v="3"/>
    <x v="0"/>
    <n v="0.61019999999999541"/>
  </r>
  <r>
    <n v="7374"/>
    <x v="3670"/>
    <x v="3"/>
    <x v="363"/>
    <d v="2014-01-10T00:00:00"/>
    <x v="0"/>
    <x v="440"/>
    <s v="Jamie Frazer"/>
    <x v="0"/>
    <s v="United States"/>
    <s v="Long Beach"/>
    <x v="1"/>
    <n v="90805"/>
    <s v="West"/>
    <s v="OFF-SU-10004884"/>
    <x v="1"/>
    <x v="14"/>
    <x v="1780"/>
    <n v="110.11"/>
    <n v="7"/>
    <x v="0"/>
    <n v="31.931899999999988"/>
  </r>
  <r>
    <n v="7375"/>
    <x v="3670"/>
    <x v="3"/>
    <x v="363"/>
    <d v="2014-01-10T00:00:00"/>
    <x v="0"/>
    <x v="440"/>
    <s v="Jamie Frazer"/>
    <x v="0"/>
    <s v="United States"/>
    <s v="Long Beach"/>
    <x v="1"/>
    <n v="90805"/>
    <s v="West"/>
    <s v="OFF-FA-10003112"/>
    <x v="1"/>
    <x v="13"/>
    <x v="33"/>
    <n v="7.89"/>
    <n v="1"/>
    <x v="0"/>
    <n v="3.5504999999999995"/>
  </r>
  <r>
    <n v="7376"/>
    <x v="3671"/>
    <x v="3"/>
    <x v="802"/>
    <d v="2014-08-21T00:00:00"/>
    <x v="1"/>
    <x v="149"/>
    <s v="Michael Kennedy"/>
    <x v="1"/>
    <s v="United States"/>
    <s v="San Diego"/>
    <x v="1"/>
    <n v="92037"/>
    <s v="West"/>
    <s v="OFF-BI-10000069"/>
    <x v="1"/>
    <x v="8"/>
    <x v="486"/>
    <n v="36.024000000000001"/>
    <n v="3"/>
    <x v="2"/>
    <n v="11.707799999999995"/>
  </r>
  <r>
    <n v="7377"/>
    <x v="3672"/>
    <x v="3"/>
    <x v="808"/>
    <d v="2014-11-06T00:00:00"/>
    <x v="2"/>
    <x v="55"/>
    <s v="Greg Guthrie"/>
    <x v="1"/>
    <s v="United States"/>
    <s v="Bloomington"/>
    <x v="10"/>
    <n v="61701"/>
    <s v="Central"/>
    <s v="OFF-AR-10001958"/>
    <x v="1"/>
    <x v="6"/>
    <x v="206"/>
    <n v="54.336000000000006"/>
    <n v="4"/>
    <x v="2"/>
    <n v="5.4336000000000002"/>
  </r>
  <r>
    <n v="7378"/>
    <x v="3673"/>
    <x v="2"/>
    <x v="111"/>
    <d v="2011-09-23T00:00:00"/>
    <x v="1"/>
    <x v="305"/>
    <s v="Mike Caudle"/>
    <x v="1"/>
    <s v="United States"/>
    <s v="Seattle"/>
    <x v="4"/>
    <n v="98115"/>
    <s v="West"/>
    <s v="OFF-ST-10001321"/>
    <x v="1"/>
    <x v="4"/>
    <x v="416"/>
    <n v="92.52"/>
    <n v="6"/>
    <x v="0"/>
    <n v="24.980400000000007"/>
  </r>
  <r>
    <n v="7379"/>
    <x v="3674"/>
    <x v="1"/>
    <x v="70"/>
    <d v="2012-05-31T00:00:00"/>
    <x v="3"/>
    <x v="761"/>
    <s v="Muhammed Lee"/>
    <x v="0"/>
    <s v="United States"/>
    <s v="Fayetteville"/>
    <x v="3"/>
    <n v="28314"/>
    <s v="South"/>
    <s v="OFF-AR-10003504"/>
    <x v="1"/>
    <x v="6"/>
    <x v="1026"/>
    <n v="10.272000000000002"/>
    <n v="3"/>
    <x v="2"/>
    <n v="1.1555999999999984"/>
  </r>
  <r>
    <n v="7380"/>
    <x v="3675"/>
    <x v="0"/>
    <x v="1160"/>
    <d v="2013-09-19T00:00:00"/>
    <x v="1"/>
    <x v="8"/>
    <s v="Alejandro Grove"/>
    <x v="0"/>
    <s v="United States"/>
    <s v="Omaha"/>
    <x v="8"/>
    <n v="68104"/>
    <s v="Central"/>
    <s v="OFF-ST-10000419"/>
    <x v="1"/>
    <x v="4"/>
    <x v="1015"/>
    <n v="40.74"/>
    <n v="3"/>
    <x v="0"/>
    <n v="0.4073999999999991"/>
  </r>
  <r>
    <n v="7381"/>
    <x v="3675"/>
    <x v="0"/>
    <x v="1160"/>
    <d v="2013-09-19T00:00:00"/>
    <x v="1"/>
    <x v="8"/>
    <s v="Alejandro Grove"/>
    <x v="0"/>
    <s v="United States"/>
    <s v="Omaha"/>
    <x v="8"/>
    <n v="68104"/>
    <s v="Central"/>
    <s v="OFF-LA-10004559"/>
    <x v="1"/>
    <x v="2"/>
    <x v="1340"/>
    <n v="14.399999999999999"/>
    <n v="5"/>
    <x v="0"/>
    <n v="7.056"/>
  </r>
  <r>
    <n v="7382"/>
    <x v="3675"/>
    <x v="0"/>
    <x v="1160"/>
    <d v="2013-09-19T00:00:00"/>
    <x v="1"/>
    <x v="8"/>
    <s v="Alejandro Grove"/>
    <x v="0"/>
    <s v="United States"/>
    <s v="Omaha"/>
    <x v="8"/>
    <n v="68104"/>
    <s v="Central"/>
    <s v="TEC-PH-10001644"/>
    <x v="2"/>
    <x v="7"/>
    <x v="1485"/>
    <n v="149.94999999999999"/>
    <n v="5"/>
    <x v="0"/>
    <n v="41.986000000000004"/>
  </r>
  <r>
    <n v="7383"/>
    <x v="3675"/>
    <x v="0"/>
    <x v="1160"/>
    <d v="2013-09-19T00:00:00"/>
    <x v="1"/>
    <x v="8"/>
    <s v="Alejandro Grove"/>
    <x v="0"/>
    <s v="United States"/>
    <s v="Omaha"/>
    <x v="8"/>
    <n v="68104"/>
    <s v="Central"/>
    <s v="OFF-SU-10004782"/>
    <x v="1"/>
    <x v="14"/>
    <x v="1548"/>
    <n v="16.899999999999999"/>
    <n v="2"/>
    <x v="0"/>
    <n v="5.0699999999999985"/>
  </r>
  <r>
    <n v="7384"/>
    <x v="3675"/>
    <x v="0"/>
    <x v="1160"/>
    <d v="2013-09-19T00:00:00"/>
    <x v="1"/>
    <x v="8"/>
    <s v="Alejandro Grove"/>
    <x v="0"/>
    <s v="United States"/>
    <s v="Omaha"/>
    <x v="8"/>
    <n v="68104"/>
    <s v="Central"/>
    <s v="OFF-PA-10002250"/>
    <x v="1"/>
    <x v="10"/>
    <x v="699"/>
    <n v="17.61"/>
    <n v="3"/>
    <x v="0"/>
    <n v="8.4527999999999999"/>
  </r>
  <r>
    <n v="7385"/>
    <x v="3675"/>
    <x v="0"/>
    <x v="1160"/>
    <d v="2013-09-19T00:00:00"/>
    <x v="1"/>
    <x v="8"/>
    <s v="Alejandro Grove"/>
    <x v="0"/>
    <s v="United States"/>
    <s v="Omaha"/>
    <x v="8"/>
    <n v="68104"/>
    <s v="Central"/>
    <s v="OFF-AP-10001394"/>
    <x v="1"/>
    <x v="9"/>
    <x v="1120"/>
    <n v="378"/>
    <n v="2"/>
    <x v="0"/>
    <n v="136.07999999999998"/>
  </r>
  <r>
    <n v="7386"/>
    <x v="3675"/>
    <x v="0"/>
    <x v="1160"/>
    <d v="2013-09-19T00:00:00"/>
    <x v="1"/>
    <x v="8"/>
    <s v="Alejandro Grove"/>
    <x v="0"/>
    <s v="United States"/>
    <s v="Omaha"/>
    <x v="8"/>
    <n v="68104"/>
    <s v="Central"/>
    <s v="OFF-PA-10001838"/>
    <x v="1"/>
    <x v="10"/>
    <x v="999"/>
    <n v="17.64"/>
    <n v="3"/>
    <x v="0"/>
    <n v="8.6435999999999993"/>
  </r>
  <r>
    <n v="7387"/>
    <x v="3675"/>
    <x v="0"/>
    <x v="1160"/>
    <d v="2013-09-19T00:00:00"/>
    <x v="1"/>
    <x v="8"/>
    <s v="Alejandro Grove"/>
    <x v="0"/>
    <s v="United States"/>
    <s v="Omaha"/>
    <x v="8"/>
    <n v="68104"/>
    <s v="Central"/>
    <s v="OFF-ST-10004340"/>
    <x v="1"/>
    <x v="4"/>
    <x v="809"/>
    <n v="373.08"/>
    <n v="6"/>
    <x v="0"/>
    <n v="100.73160000000001"/>
  </r>
  <r>
    <n v="7388"/>
    <x v="3675"/>
    <x v="0"/>
    <x v="1160"/>
    <d v="2013-09-19T00:00:00"/>
    <x v="1"/>
    <x v="8"/>
    <s v="Alejandro Grove"/>
    <x v="0"/>
    <s v="United States"/>
    <s v="Omaha"/>
    <x v="8"/>
    <n v="68104"/>
    <s v="Central"/>
    <s v="FUR-FU-10003664"/>
    <x v="0"/>
    <x v="5"/>
    <x v="35"/>
    <n v="1336.4399999999998"/>
    <n v="14"/>
    <x v="0"/>
    <n v="387.56759999999986"/>
  </r>
  <r>
    <n v="7389"/>
    <x v="3675"/>
    <x v="0"/>
    <x v="1160"/>
    <d v="2013-09-19T00:00:00"/>
    <x v="1"/>
    <x v="8"/>
    <s v="Alejandro Grove"/>
    <x v="0"/>
    <s v="United States"/>
    <s v="Omaha"/>
    <x v="8"/>
    <n v="68104"/>
    <s v="Central"/>
    <s v="TEC-PH-10004897"/>
    <x v="2"/>
    <x v="7"/>
    <x v="1115"/>
    <n v="29.97"/>
    <n v="3"/>
    <x v="0"/>
    <n v="0.29969999999999963"/>
  </r>
  <r>
    <n v="7390"/>
    <x v="3676"/>
    <x v="3"/>
    <x v="1161"/>
    <d v="2014-12-04T00:00:00"/>
    <x v="1"/>
    <x v="74"/>
    <s v="Ted Trevino"/>
    <x v="0"/>
    <s v="United States"/>
    <s v="Chattanooga"/>
    <x v="18"/>
    <n v="37421"/>
    <s v="South"/>
    <s v="FUR-CH-10000454"/>
    <x v="0"/>
    <x v="1"/>
    <x v="1"/>
    <n v="390.36799999999999"/>
    <n v="2"/>
    <x v="2"/>
    <n v="48.795999999999978"/>
  </r>
  <r>
    <n v="7391"/>
    <x v="3676"/>
    <x v="3"/>
    <x v="1161"/>
    <d v="2014-12-04T00:00:00"/>
    <x v="1"/>
    <x v="74"/>
    <s v="Ted Trevino"/>
    <x v="0"/>
    <s v="United States"/>
    <s v="Chattanooga"/>
    <x v="18"/>
    <n v="37421"/>
    <s v="South"/>
    <s v="FUR-FU-10004017"/>
    <x v="0"/>
    <x v="5"/>
    <x v="1570"/>
    <n v="101.52000000000001"/>
    <n v="5"/>
    <x v="2"/>
    <n v="19.034999999999989"/>
  </r>
  <r>
    <n v="7392"/>
    <x v="3677"/>
    <x v="3"/>
    <x v="769"/>
    <d v="2014-12-08T00:00:00"/>
    <x v="0"/>
    <x v="398"/>
    <s v="Larry Tron"/>
    <x v="0"/>
    <s v="United States"/>
    <s v="Fairfield"/>
    <x v="24"/>
    <n v="45014"/>
    <s v="East"/>
    <s v="OFF-PA-10000241"/>
    <x v="1"/>
    <x v="10"/>
    <x v="1151"/>
    <n v="74.352000000000004"/>
    <n v="3"/>
    <x v="2"/>
    <n v="23.234999999999992"/>
  </r>
  <r>
    <n v="7393"/>
    <x v="3678"/>
    <x v="3"/>
    <x v="743"/>
    <d v="2014-05-07T00:00:00"/>
    <x v="1"/>
    <x v="732"/>
    <s v="Dorothy Dickinson"/>
    <x v="0"/>
    <s v="United States"/>
    <s v="Los Angeles"/>
    <x v="1"/>
    <n v="90049"/>
    <s v="West"/>
    <s v="OFF-PA-10003016"/>
    <x v="1"/>
    <x v="10"/>
    <x v="1385"/>
    <n v="15.700000000000001"/>
    <n v="5"/>
    <x v="0"/>
    <n v="7.0649999999999995"/>
  </r>
  <r>
    <n v="7394"/>
    <x v="3678"/>
    <x v="3"/>
    <x v="743"/>
    <d v="2014-05-07T00:00:00"/>
    <x v="1"/>
    <x v="732"/>
    <s v="Dorothy Dickinson"/>
    <x v="0"/>
    <s v="United States"/>
    <s v="Los Angeles"/>
    <x v="1"/>
    <n v="90049"/>
    <s v="West"/>
    <s v="OFF-AR-10001615"/>
    <x v="1"/>
    <x v="6"/>
    <x v="1479"/>
    <n v="59.519999999999996"/>
    <n v="3"/>
    <x v="0"/>
    <n v="15.475200000000001"/>
  </r>
  <r>
    <n v="7395"/>
    <x v="3678"/>
    <x v="3"/>
    <x v="743"/>
    <d v="2014-05-07T00:00:00"/>
    <x v="1"/>
    <x v="732"/>
    <s v="Dorothy Dickinson"/>
    <x v="0"/>
    <s v="United States"/>
    <s v="Los Angeles"/>
    <x v="1"/>
    <n v="90049"/>
    <s v="West"/>
    <s v="OFF-PA-10002713"/>
    <x v="1"/>
    <x v="10"/>
    <x v="317"/>
    <n v="34.4"/>
    <n v="5"/>
    <x v="0"/>
    <n v="15.823999999999998"/>
  </r>
  <r>
    <n v="7396"/>
    <x v="3679"/>
    <x v="0"/>
    <x v="591"/>
    <d v="2013-12-31T00:00:00"/>
    <x v="1"/>
    <x v="715"/>
    <s v="Darren Budd"/>
    <x v="1"/>
    <s v="United States"/>
    <s v="New York City"/>
    <x v="15"/>
    <n v="10024"/>
    <s v="East"/>
    <s v="FUR-TA-10002958"/>
    <x v="0"/>
    <x v="3"/>
    <x v="956"/>
    <n v="313.17599999999999"/>
    <n v="2"/>
    <x v="10"/>
    <n v="-120.05080000000007"/>
  </r>
  <r>
    <n v="7397"/>
    <x v="3679"/>
    <x v="0"/>
    <x v="591"/>
    <d v="2013-12-31T00:00:00"/>
    <x v="1"/>
    <x v="715"/>
    <s v="Darren Budd"/>
    <x v="1"/>
    <s v="United States"/>
    <s v="New York City"/>
    <x v="15"/>
    <n v="10024"/>
    <s v="East"/>
    <s v="FUR-CH-10003746"/>
    <x v="0"/>
    <x v="1"/>
    <x v="617"/>
    <n v="866.64599999999996"/>
    <n v="3"/>
    <x v="9"/>
    <n v="173.32919999999999"/>
  </r>
  <r>
    <n v="7398"/>
    <x v="3680"/>
    <x v="2"/>
    <x v="587"/>
    <d v="2011-09-30T00:00:00"/>
    <x v="3"/>
    <x v="678"/>
    <s v="Dario Medina"/>
    <x v="1"/>
    <s v="United States"/>
    <s v="Fairfield"/>
    <x v="24"/>
    <n v="45014"/>
    <s v="East"/>
    <s v="OFF-AP-10003217"/>
    <x v="1"/>
    <x v="9"/>
    <x v="189"/>
    <n v="795.40800000000013"/>
    <n v="6"/>
    <x v="2"/>
    <n v="59.655599999999993"/>
  </r>
  <r>
    <n v="7399"/>
    <x v="3681"/>
    <x v="2"/>
    <x v="136"/>
    <d v="2011-07-15T00:00:00"/>
    <x v="0"/>
    <x v="250"/>
    <s v="Max Engle"/>
    <x v="0"/>
    <s v="United States"/>
    <s v="Chicago"/>
    <x v="10"/>
    <n v="60610"/>
    <s v="Central"/>
    <s v="OFF-PA-10001526"/>
    <x v="1"/>
    <x v="10"/>
    <x v="1030"/>
    <n v="35.856000000000002"/>
    <n v="9"/>
    <x v="2"/>
    <n v="12.997800000000003"/>
  </r>
  <r>
    <n v="7400"/>
    <x v="3681"/>
    <x v="2"/>
    <x v="136"/>
    <d v="2011-07-15T00:00:00"/>
    <x v="0"/>
    <x v="250"/>
    <s v="Max Engle"/>
    <x v="0"/>
    <s v="United States"/>
    <s v="Chicago"/>
    <x v="10"/>
    <n v="60610"/>
    <s v="Central"/>
    <s v="TEC-AC-10002857"/>
    <x v="2"/>
    <x v="11"/>
    <x v="535"/>
    <n v="23.840000000000003"/>
    <n v="4"/>
    <x v="2"/>
    <n v="3.2779999999999987"/>
  </r>
  <r>
    <n v="7401"/>
    <x v="3682"/>
    <x v="0"/>
    <x v="162"/>
    <d v="2013-09-14T00:00:00"/>
    <x v="1"/>
    <x v="309"/>
    <s v="Toby Ritter"/>
    <x v="0"/>
    <s v="United States"/>
    <s v="Seattle"/>
    <x v="4"/>
    <n v="98103"/>
    <s v="West"/>
    <s v="FUR-FU-10003039"/>
    <x v="0"/>
    <x v="5"/>
    <x v="479"/>
    <n v="43.13"/>
    <n v="1"/>
    <x v="0"/>
    <n v="14.664200000000001"/>
  </r>
  <r>
    <n v="7402"/>
    <x v="3682"/>
    <x v="0"/>
    <x v="162"/>
    <d v="2013-09-14T00:00:00"/>
    <x v="1"/>
    <x v="309"/>
    <s v="Toby Ritter"/>
    <x v="0"/>
    <s v="United States"/>
    <s v="Seattle"/>
    <x v="4"/>
    <n v="98103"/>
    <s v="West"/>
    <s v="OFF-PA-10002615"/>
    <x v="1"/>
    <x v="10"/>
    <x v="247"/>
    <n v="30.87"/>
    <n v="7"/>
    <x v="0"/>
    <n v="14.200199999999999"/>
  </r>
  <r>
    <n v="7403"/>
    <x v="3683"/>
    <x v="3"/>
    <x v="634"/>
    <d v="2014-08-11T00:00:00"/>
    <x v="1"/>
    <x v="129"/>
    <s v="Shahid Hopkins"/>
    <x v="0"/>
    <s v="United States"/>
    <s v="New York City"/>
    <x v="15"/>
    <n v="10011"/>
    <s v="East"/>
    <s v="OFF-SU-10002573"/>
    <x v="1"/>
    <x v="14"/>
    <x v="350"/>
    <n v="70.12"/>
    <n v="4"/>
    <x v="0"/>
    <n v="21.035999999999994"/>
  </r>
  <r>
    <n v="7404"/>
    <x v="3684"/>
    <x v="1"/>
    <x v="263"/>
    <d v="2012-05-19T00:00:00"/>
    <x v="1"/>
    <x v="118"/>
    <s v="Claudia Bergmann"/>
    <x v="1"/>
    <s v="United States"/>
    <s v="Camarillo"/>
    <x v="1"/>
    <n v="93010"/>
    <s v="West"/>
    <s v="FUR-BO-10004015"/>
    <x v="0"/>
    <x v="0"/>
    <x v="569"/>
    <n v="509.95749999999992"/>
    <n v="5"/>
    <x v="11"/>
    <n v="41.996499999999941"/>
  </r>
  <r>
    <n v="7405"/>
    <x v="3684"/>
    <x v="1"/>
    <x v="263"/>
    <d v="2012-05-19T00:00:00"/>
    <x v="1"/>
    <x v="118"/>
    <s v="Claudia Bergmann"/>
    <x v="1"/>
    <s v="United States"/>
    <s v="Camarillo"/>
    <x v="1"/>
    <n v="93010"/>
    <s v="West"/>
    <s v="FUR-FU-10001979"/>
    <x v="0"/>
    <x v="5"/>
    <x v="509"/>
    <n v="122.91"/>
    <n v="3"/>
    <x v="0"/>
    <n v="34.414800000000007"/>
  </r>
  <r>
    <n v="7406"/>
    <x v="3684"/>
    <x v="1"/>
    <x v="263"/>
    <d v="2012-05-19T00:00:00"/>
    <x v="1"/>
    <x v="118"/>
    <s v="Claudia Bergmann"/>
    <x v="1"/>
    <s v="United States"/>
    <s v="Camarillo"/>
    <x v="1"/>
    <n v="93010"/>
    <s v="West"/>
    <s v="FUR-CH-10003833"/>
    <x v="0"/>
    <x v="1"/>
    <x v="1200"/>
    <n v="97.567999999999998"/>
    <n v="2"/>
    <x v="2"/>
    <n v="-6.0980000000000025"/>
  </r>
  <r>
    <n v="7407"/>
    <x v="3684"/>
    <x v="1"/>
    <x v="263"/>
    <d v="2012-05-19T00:00:00"/>
    <x v="1"/>
    <x v="118"/>
    <s v="Claudia Bergmann"/>
    <x v="1"/>
    <s v="United States"/>
    <s v="Camarillo"/>
    <x v="1"/>
    <n v="93010"/>
    <s v="West"/>
    <s v="FUR-CH-10004495"/>
    <x v="0"/>
    <x v="1"/>
    <x v="1475"/>
    <n v="722.35200000000009"/>
    <n v="3"/>
    <x v="2"/>
    <n v="81.264599999999916"/>
  </r>
  <r>
    <n v="7408"/>
    <x v="3685"/>
    <x v="3"/>
    <x v="176"/>
    <d v="2014-01-22T00:00:00"/>
    <x v="2"/>
    <x v="586"/>
    <s v="Maris LaWare"/>
    <x v="0"/>
    <s v="United States"/>
    <s v="Chicago"/>
    <x v="10"/>
    <n v="60653"/>
    <s v="Central"/>
    <s v="OFF-LA-10001613"/>
    <x v="1"/>
    <x v="2"/>
    <x v="736"/>
    <n v="11.52"/>
    <n v="5"/>
    <x v="2"/>
    <n v="4.1760000000000002"/>
  </r>
  <r>
    <n v="7409"/>
    <x v="3686"/>
    <x v="0"/>
    <x v="198"/>
    <d v="2013-06-07T00:00:00"/>
    <x v="1"/>
    <x v="684"/>
    <s v="Jason Gross"/>
    <x v="1"/>
    <s v="United States"/>
    <s v="Los Angeles"/>
    <x v="1"/>
    <n v="90032"/>
    <s v="West"/>
    <s v="FUR-FU-10003247"/>
    <x v="0"/>
    <x v="5"/>
    <x v="1456"/>
    <n v="167.84"/>
    <n v="8"/>
    <x v="0"/>
    <n v="11.748799999999989"/>
  </r>
  <r>
    <n v="7410"/>
    <x v="3687"/>
    <x v="2"/>
    <x v="918"/>
    <d v="2011-04-12T00:00:00"/>
    <x v="1"/>
    <x v="365"/>
    <s v="John Stevenson"/>
    <x v="0"/>
    <s v="United States"/>
    <s v="Toledo"/>
    <x v="24"/>
    <n v="43615"/>
    <s v="East"/>
    <s v="FUR-TA-10004442"/>
    <x v="0"/>
    <x v="3"/>
    <x v="1645"/>
    <n v="172.11"/>
    <n v="1"/>
    <x v="10"/>
    <n v="-94.660500000000013"/>
  </r>
  <r>
    <n v="7411"/>
    <x v="3688"/>
    <x v="2"/>
    <x v="149"/>
    <d v="2011-07-24T00:00:00"/>
    <x v="2"/>
    <x v="8"/>
    <s v="Alejandro Grove"/>
    <x v="0"/>
    <s v="United States"/>
    <s v="New York City"/>
    <x v="15"/>
    <n v="10011"/>
    <s v="East"/>
    <s v="TEC-AC-10001314"/>
    <x v="2"/>
    <x v="11"/>
    <x v="943"/>
    <n v="99.98"/>
    <n v="2"/>
    <x v="0"/>
    <n v="7.9983999999999895"/>
  </r>
  <r>
    <n v="7412"/>
    <x v="3689"/>
    <x v="3"/>
    <x v="1109"/>
    <d v="2014-06-04T00:00:00"/>
    <x v="1"/>
    <x v="450"/>
    <s v="Michael Granlund"/>
    <x v="2"/>
    <s v="United States"/>
    <s v="Tigard"/>
    <x v="21"/>
    <n v="97224"/>
    <s v="West"/>
    <s v="TEC-PH-10001619"/>
    <x v="2"/>
    <x v="7"/>
    <x v="1585"/>
    <n v="156.79200000000003"/>
    <n v="1"/>
    <x v="2"/>
    <n v="17.639099999999985"/>
  </r>
  <r>
    <n v="7413"/>
    <x v="3689"/>
    <x v="3"/>
    <x v="1109"/>
    <d v="2014-06-04T00:00:00"/>
    <x v="1"/>
    <x v="450"/>
    <s v="Michael Granlund"/>
    <x v="2"/>
    <s v="United States"/>
    <s v="Tigard"/>
    <x v="21"/>
    <n v="97224"/>
    <s v="West"/>
    <s v="TEC-AC-10002323"/>
    <x v="2"/>
    <x v="11"/>
    <x v="175"/>
    <n v="35.360000000000007"/>
    <n v="2"/>
    <x v="2"/>
    <n v="-3.0939999999999994"/>
  </r>
  <r>
    <n v="7414"/>
    <x v="3689"/>
    <x v="3"/>
    <x v="1109"/>
    <d v="2014-06-04T00:00:00"/>
    <x v="1"/>
    <x v="450"/>
    <s v="Michael Granlund"/>
    <x v="2"/>
    <s v="United States"/>
    <s v="Tigard"/>
    <x v="21"/>
    <n v="97224"/>
    <s v="West"/>
    <s v="FUR-FU-10000820"/>
    <x v="0"/>
    <x v="5"/>
    <x v="1774"/>
    <n v="13.591999999999999"/>
    <n v="1"/>
    <x v="2"/>
    <n v="-0.33980000000000032"/>
  </r>
  <r>
    <n v="7415"/>
    <x v="3690"/>
    <x v="0"/>
    <x v="69"/>
    <d v="2013-03-16T00:00:00"/>
    <x v="0"/>
    <x v="34"/>
    <s v="Stewart Carmichael"/>
    <x v="1"/>
    <s v="United States"/>
    <s v="Philadelphia"/>
    <x v="9"/>
    <n v="19134"/>
    <s v="East"/>
    <s v="FUR-CH-10004287"/>
    <x v="0"/>
    <x v="1"/>
    <x v="156"/>
    <n v="386.67999999999995"/>
    <n v="2"/>
    <x v="4"/>
    <n v="-5.5240000000000293"/>
  </r>
  <r>
    <n v="7416"/>
    <x v="3690"/>
    <x v="0"/>
    <x v="69"/>
    <d v="2013-03-16T00:00:00"/>
    <x v="0"/>
    <x v="34"/>
    <s v="Stewart Carmichael"/>
    <x v="1"/>
    <s v="United States"/>
    <s v="Philadelphia"/>
    <x v="9"/>
    <n v="19134"/>
    <s v="East"/>
    <s v="TEC-AC-10000474"/>
    <x v="2"/>
    <x v="11"/>
    <x v="1501"/>
    <n v="379.96000000000004"/>
    <n v="5"/>
    <x v="2"/>
    <n v="47.494999999999919"/>
  </r>
  <r>
    <n v="7417"/>
    <x v="3690"/>
    <x v="0"/>
    <x v="69"/>
    <d v="2013-03-16T00:00:00"/>
    <x v="0"/>
    <x v="34"/>
    <s v="Stewart Carmichael"/>
    <x v="1"/>
    <s v="United States"/>
    <s v="Philadelphia"/>
    <x v="9"/>
    <n v="19134"/>
    <s v="East"/>
    <s v="TEC-PH-10001494"/>
    <x v="2"/>
    <x v="7"/>
    <x v="708"/>
    <n v="539.91"/>
    <n v="3"/>
    <x v="10"/>
    <n v="-116.98049999999998"/>
  </r>
  <r>
    <n v="7418"/>
    <x v="3690"/>
    <x v="0"/>
    <x v="69"/>
    <d v="2013-03-16T00:00:00"/>
    <x v="0"/>
    <x v="34"/>
    <s v="Stewart Carmichael"/>
    <x v="1"/>
    <s v="United States"/>
    <s v="Philadelphia"/>
    <x v="9"/>
    <n v="19134"/>
    <s v="East"/>
    <s v="OFF-PA-10004996"/>
    <x v="1"/>
    <x v="10"/>
    <x v="1519"/>
    <n v="41.240000000000009"/>
    <n v="5"/>
    <x v="2"/>
    <n v="13.918499999999998"/>
  </r>
  <r>
    <n v="7419"/>
    <x v="3690"/>
    <x v="0"/>
    <x v="69"/>
    <d v="2013-03-16T00:00:00"/>
    <x v="0"/>
    <x v="34"/>
    <s v="Stewart Carmichael"/>
    <x v="1"/>
    <s v="United States"/>
    <s v="Philadelphia"/>
    <x v="9"/>
    <n v="19134"/>
    <s v="East"/>
    <s v="OFF-BI-10004318"/>
    <x v="1"/>
    <x v="8"/>
    <x v="1574"/>
    <n v="51.897000000000013"/>
    <n v="1"/>
    <x v="6"/>
    <n v="-41.517600000000002"/>
  </r>
  <r>
    <n v="7420"/>
    <x v="3690"/>
    <x v="0"/>
    <x v="69"/>
    <d v="2013-03-16T00:00:00"/>
    <x v="0"/>
    <x v="34"/>
    <s v="Stewart Carmichael"/>
    <x v="1"/>
    <s v="United States"/>
    <s v="Philadelphia"/>
    <x v="9"/>
    <n v="19134"/>
    <s v="East"/>
    <s v="OFF-ST-10002574"/>
    <x v="1"/>
    <x v="4"/>
    <x v="926"/>
    <n v="552.55999999999995"/>
    <n v="5"/>
    <x v="2"/>
    <n v="-138.13999999999999"/>
  </r>
  <r>
    <n v="7421"/>
    <x v="3690"/>
    <x v="0"/>
    <x v="69"/>
    <d v="2013-03-16T00:00:00"/>
    <x v="0"/>
    <x v="34"/>
    <s v="Stewart Carmichael"/>
    <x v="1"/>
    <s v="United States"/>
    <s v="Philadelphia"/>
    <x v="9"/>
    <n v="19134"/>
    <s v="East"/>
    <s v="OFF-BI-10002353"/>
    <x v="1"/>
    <x v="8"/>
    <x v="1068"/>
    <n v="23.160000000000004"/>
    <n v="5"/>
    <x v="6"/>
    <n v="-15.439999999999998"/>
  </r>
  <r>
    <n v="7422"/>
    <x v="3690"/>
    <x v="0"/>
    <x v="69"/>
    <d v="2013-03-16T00:00:00"/>
    <x v="0"/>
    <x v="34"/>
    <s v="Stewart Carmichael"/>
    <x v="1"/>
    <s v="United States"/>
    <s v="Philadelphia"/>
    <x v="9"/>
    <n v="19134"/>
    <s v="East"/>
    <s v="OFF-ST-10003641"/>
    <x v="1"/>
    <x v="4"/>
    <x v="1799"/>
    <n v="126.08"/>
    <n v="2"/>
    <x v="2"/>
    <n v="-28.367999999999984"/>
  </r>
  <r>
    <n v="7423"/>
    <x v="3690"/>
    <x v="0"/>
    <x v="69"/>
    <d v="2013-03-16T00:00:00"/>
    <x v="0"/>
    <x v="34"/>
    <s v="Stewart Carmichael"/>
    <x v="1"/>
    <s v="United States"/>
    <s v="Philadelphia"/>
    <x v="9"/>
    <n v="19134"/>
    <s v="East"/>
    <s v="TEC-MA-10001148"/>
    <x v="2"/>
    <x v="15"/>
    <x v="1533"/>
    <n v="449.1"/>
    <n v="3"/>
    <x v="6"/>
    <n v="-643.70999999999981"/>
  </r>
  <r>
    <n v="7424"/>
    <x v="3691"/>
    <x v="3"/>
    <x v="318"/>
    <d v="2014-04-15T00:00:00"/>
    <x v="1"/>
    <x v="94"/>
    <s v="Bruce Stewart"/>
    <x v="0"/>
    <s v="United States"/>
    <s v="Philadelphia"/>
    <x v="9"/>
    <n v="19143"/>
    <s v="East"/>
    <s v="OFF-AP-10000026"/>
    <x v="1"/>
    <x v="9"/>
    <x v="1282"/>
    <n v="195.10400000000001"/>
    <n v="4"/>
    <x v="2"/>
    <n v="21.949199999999969"/>
  </r>
  <r>
    <n v="7425"/>
    <x v="3691"/>
    <x v="3"/>
    <x v="318"/>
    <d v="2014-04-15T00:00:00"/>
    <x v="1"/>
    <x v="94"/>
    <s v="Bruce Stewart"/>
    <x v="0"/>
    <s v="United States"/>
    <s v="Philadelphia"/>
    <x v="9"/>
    <n v="19143"/>
    <s v="East"/>
    <s v="FUR-FU-10003878"/>
    <x v="0"/>
    <x v="5"/>
    <x v="671"/>
    <n v="36.671999999999997"/>
    <n v="3"/>
    <x v="2"/>
    <n v="6.4176000000000002"/>
  </r>
  <r>
    <n v="7426"/>
    <x v="3692"/>
    <x v="0"/>
    <x v="674"/>
    <d v="2013-06-28T00:00:00"/>
    <x v="0"/>
    <x v="95"/>
    <s v="Logan Currie"/>
    <x v="0"/>
    <s v="United States"/>
    <s v="Houston"/>
    <x v="5"/>
    <n v="77070"/>
    <s v="Central"/>
    <s v="FUR-CH-10001146"/>
    <x v="0"/>
    <x v="1"/>
    <x v="64"/>
    <n v="85.245999999999995"/>
    <n v="2"/>
    <x v="4"/>
    <n v="-6.0890000000000057"/>
  </r>
  <r>
    <n v="7427"/>
    <x v="3692"/>
    <x v="0"/>
    <x v="674"/>
    <d v="2013-06-28T00:00:00"/>
    <x v="0"/>
    <x v="95"/>
    <s v="Logan Currie"/>
    <x v="0"/>
    <s v="United States"/>
    <s v="Houston"/>
    <x v="5"/>
    <n v="77070"/>
    <s v="Central"/>
    <s v="FUR-FU-10003919"/>
    <x v="0"/>
    <x v="5"/>
    <x v="1514"/>
    <n v="32.712000000000003"/>
    <n v="2"/>
    <x v="7"/>
    <n v="-26.169599999999996"/>
  </r>
  <r>
    <n v="7428"/>
    <x v="3693"/>
    <x v="2"/>
    <x v="461"/>
    <d v="2011-03-21T00:00:00"/>
    <x v="1"/>
    <x v="775"/>
    <s v="Mark Haberlin"/>
    <x v="1"/>
    <s v="United States"/>
    <s v="Jackson"/>
    <x v="35"/>
    <n v="39212"/>
    <s v="South"/>
    <s v="OFF-BI-10000605"/>
    <x v="1"/>
    <x v="8"/>
    <x v="531"/>
    <n v="11.43"/>
    <n v="3"/>
    <x v="0"/>
    <n v="5.3720999999999997"/>
  </r>
  <r>
    <n v="7429"/>
    <x v="3693"/>
    <x v="2"/>
    <x v="461"/>
    <d v="2011-03-21T00:00:00"/>
    <x v="1"/>
    <x v="775"/>
    <s v="Mark Haberlin"/>
    <x v="1"/>
    <s v="United States"/>
    <s v="Jackson"/>
    <x v="35"/>
    <n v="39212"/>
    <s v="South"/>
    <s v="OFF-BI-10000309"/>
    <x v="1"/>
    <x v="8"/>
    <x v="334"/>
    <n v="30.44"/>
    <n v="2"/>
    <x v="0"/>
    <n v="14.9156"/>
  </r>
  <r>
    <n v="7430"/>
    <x v="3693"/>
    <x v="2"/>
    <x v="461"/>
    <d v="2011-03-21T00:00:00"/>
    <x v="1"/>
    <x v="775"/>
    <s v="Mark Haberlin"/>
    <x v="1"/>
    <s v="United States"/>
    <s v="Jackson"/>
    <x v="35"/>
    <n v="39212"/>
    <s v="South"/>
    <s v="OFF-PA-10003349"/>
    <x v="1"/>
    <x v="10"/>
    <x v="218"/>
    <n v="12.96"/>
    <n v="2"/>
    <x v="0"/>
    <n v="6.3504000000000005"/>
  </r>
  <r>
    <n v="7431"/>
    <x v="3693"/>
    <x v="2"/>
    <x v="461"/>
    <d v="2011-03-21T00:00:00"/>
    <x v="1"/>
    <x v="775"/>
    <s v="Mark Haberlin"/>
    <x v="1"/>
    <s v="United States"/>
    <s v="Jackson"/>
    <x v="35"/>
    <n v="39212"/>
    <s v="South"/>
    <s v="OFF-PA-10003063"/>
    <x v="1"/>
    <x v="10"/>
    <x v="1711"/>
    <n v="16"/>
    <n v="4"/>
    <x v="0"/>
    <n v="7.68"/>
  </r>
  <r>
    <n v="7432"/>
    <x v="3693"/>
    <x v="2"/>
    <x v="461"/>
    <d v="2011-03-21T00:00:00"/>
    <x v="1"/>
    <x v="775"/>
    <s v="Mark Haberlin"/>
    <x v="1"/>
    <s v="United States"/>
    <s v="Jackson"/>
    <x v="35"/>
    <n v="39212"/>
    <s v="South"/>
    <s v="OFF-AP-10003971"/>
    <x v="1"/>
    <x v="9"/>
    <x v="914"/>
    <n v="32.67"/>
    <n v="3"/>
    <x v="0"/>
    <n v="8.4942000000000011"/>
  </r>
  <r>
    <n v="7433"/>
    <x v="3694"/>
    <x v="2"/>
    <x v="128"/>
    <d v="2011-08-13T00:00:00"/>
    <x v="1"/>
    <x v="742"/>
    <s v="Roger Demir"/>
    <x v="0"/>
    <s v="United States"/>
    <s v="Phoenix"/>
    <x v="16"/>
    <n v="85023"/>
    <s v="West"/>
    <s v="OFF-FA-10004838"/>
    <x v="1"/>
    <x v="13"/>
    <x v="792"/>
    <n v="4.4640000000000004"/>
    <n v="3"/>
    <x v="2"/>
    <n v="-0.94859999999999989"/>
  </r>
  <r>
    <n v="7434"/>
    <x v="3694"/>
    <x v="2"/>
    <x v="128"/>
    <d v="2011-08-13T00:00:00"/>
    <x v="1"/>
    <x v="742"/>
    <s v="Roger Demir"/>
    <x v="0"/>
    <s v="United States"/>
    <s v="Phoenix"/>
    <x v="16"/>
    <n v="85023"/>
    <s v="West"/>
    <s v="OFF-BI-10001097"/>
    <x v="1"/>
    <x v="8"/>
    <x v="789"/>
    <n v="9.3450000000000024"/>
    <n v="5"/>
    <x v="6"/>
    <n v="-6.5414999999999992"/>
  </r>
  <r>
    <n v="7435"/>
    <x v="3695"/>
    <x v="1"/>
    <x v="353"/>
    <d v="2012-07-31T00:00:00"/>
    <x v="1"/>
    <x v="162"/>
    <s v="Bart Pistole"/>
    <x v="1"/>
    <s v="United States"/>
    <s v="Oxnard"/>
    <x v="1"/>
    <n v="93030"/>
    <s v="West"/>
    <s v="OFF-BI-10000605"/>
    <x v="1"/>
    <x v="8"/>
    <x v="531"/>
    <n v="9.1440000000000001"/>
    <n v="3"/>
    <x v="2"/>
    <n v="3.0860999999999996"/>
  </r>
  <r>
    <n v="7436"/>
    <x v="3695"/>
    <x v="1"/>
    <x v="353"/>
    <d v="2012-07-31T00:00:00"/>
    <x v="1"/>
    <x v="162"/>
    <s v="Bart Pistole"/>
    <x v="1"/>
    <s v="United States"/>
    <s v="Oxnard"/>
    <x v="1"/>
    <n v="93030"/>
    <s v="West"/>
    <s v="OFF-BI-10003314"/>
    <x v="1"/>
    <x v="8"/>
    <x v="305"/>
    <n v="23.136000000000003"/>
    <n v="6"/>
    <x v="2"/>
    <n v="8.3867999999999991"/>
  </r>
  <r>
    <n v="7437"/>
    <x v="3695"/>
    <x v="1"/>
    <x v="353"/>
    <d v="2012-07-31T00:00:00"/>
    <x v="1"/>
    <x v="162"/>
    <s v="Bart Pistole"/>
    <x v="1"/>
    <s v="United States"/>
    <s v="Oxnard"/>
    <x v="1"/>
    <n v="93030"/>
    <s v="West"/>
    <s v="OFF-AR-10002067"/>
    <x v="1"/>
    <x v="6"/>
    <x v="1145"/>
    <n v="99.2"/>
    <n v="5"/>
    <x v="0"/>
    <n v="25.792000000000002"/>
  </r>
  <r>
    <n v="7438"/>
    <x v="3696"/>
    <x v="2"/>
    <x v="1162"/>
    <d v="2011-02-20T00:00:00"/>
    <x v="1"/>
    <x v="292"/>
    <s v="Barry Französisch"/>
    <x v="1"/>
    <s v="United States"/>
    <s v="Seattle"/>
    <x v="4"/>
    <n v="98105"/>
    <s v="West"/>
    <s v="OFF-BI-10001031"/>
    <x v="1"/>
    <x v="8"/>
    <x v="865"/>
    <n v="21.36"/>
    <n v="5"/>
    <x v="2"/>
    <n v="7.2089999999999996"/>
  </r>
  <r>
    <n v="7439"/>
    <x v="3697"/>
    <x v="1"/>
    <x v="539"/>
    <d v="2012-03-27T00:00:00"/>
    <x v="0"/>
    <x v="434"/>
    <s v="Cathy Prescott"/>
    <x v="1"/>
    <s v="United States"/>
    <s v="Covington"/>
    <x v="4"/>
    <n v="98042"/>
    <s v="West"/>
    <s v="FUR-FU-10003832"/>
    <x v="0"/>
    <x v="5"/>
    <x v="1420"/>
    <n v="46.900000000000006"/>
    <n v="5"/>
    <x v="0"/>
    <n v="13.132000000000001"/>
  </r>
  <r>
    <n v="7440"/>
    <x v="3698"/>
    <x v="3"/>
    <x v="264"/>
    <d v="2014-09-07T00:00:00"/>
    <x v="1"/>
    <x v="538"/>
    <s v="Janet Lee"/>
    <x v="0"/>
    <s v="United States"/>
    <s v="Los Angeles"/>
    <x v="1"/>
    <n v="90049"/>
    <s v="West"/>
    <s v="OFF-BI-10000138"/>
    <x v="1"/>
    <x v="8"/>
    <x v="600"/>
    <n v="18.72"/>
    <n v="5"/>
    <x v="2"/>
    <n v="6.5519999999999996"/>
  </r>
  <r>
    <n v="7441"/>
    <x v="3698"/>
    <x v="3"/>
    <x v="264"/>
    <d v="2014-09-07T00:00:00"/>
    <x v="1"/>
    <x v="538"/>
    <s v="Janet Lee"/>
    <x v="0"/>
    <s v="United States"/>
    <s v="Los Angeles"/>
    <x v="1"/>
    <n v="90049"/>
    <s v="West"/>
    <s v="FUR-TA-10004607"/>
    <x v="0"/>
    <x v="3"/>
    <x v="1095"/>
    <n v="236.52800000000002"/>
    <n v="2"/>
    <x v="2"/>
    <n v="-2.9566000000000088"/>
  </r>
  <r>
    <n v="7442"/>
    <x v="3699"/>
    <x v="1"/>
    <x v="547"/>
    <d v="2012-11-18T00:00:00"/>
    <x v="2"/>
    <x v="189"/>
    <s v="John Grady"/>
    <x v="1"/>
    <s v="United States"/>
    <s v="San Diego"/>
    <x v="1"/>
    <n v="92105"/>
    <s v="West"/>
    <s v="OFF-LA-10003148"/>
    <x v="1"/>
    <x v="2"/>
    <x v="164"/>
    <n v="18.899999999999999"/>
    <n v="3"/>
    <x v="0"/>
    <n v="8.6939999999999991"/>
  </r>
  <r>
    <n v="7443"/>
    <x v="3700"/>
    <x v="2"/>
    <x v="337"/>
    <d v="2011-12-11T00:00:00"/>
    <x v="2"/>
    <x v="778"/>
    <s v="Victoria Pisteka"/>
    <x v="1"/>
    <s v="United States"/>
    <s v="Brownsville"/>
    <x v="5"/>
    <n v="78521"/>
    <s v="Central"/>
    <s v="OFF-PA-10001804"/>
    <x v="1"/>
    <x v="10"/>
    <x v="128"/>
    <n v="10.688000000000001"/>
    <n v="2"/>
    <x v="2"/>
    <n v="3.7407999999999997"/>
  </r>
  <r>
    <n v="7444"/>
    <x v="3700"/>
    <x v="2"/>
    <x v="337"/>
    <d v="2011-12-11T00:00:00"/>
    <x v="2"/>
    <x v="778"/>
    <s v="Victoria Pisteka"/>
    <x v="1"/>
    <s v="United States"/>
    <s v="Brownsville"/>
    <x v="5"/>
    <n v="78521"/>
    <s v="Central"/>
    <s v="OFF-ST-10000036"/>
    <x v="1"/>
    <x v="4"/>
    <x v="590"/>
    <n v="237.09600000000003"/>
    <n v="3"/>
    <x v="2"/>
    <n v="20.745899999999985"/>
  </r>
  <r>
    <n v="7445"/>
    <x v="3701"/>
    <x v="3"/>
    <x v="447"/>
    <d v="2014-02-08T00:00:00"/>
    <x v="0"/>
    <x v="279"/>
    <s v="Ross DeVincentis"/>
    <x v="2"/>
    <s v="United States"/>
    <s v="Chicago"/>
    <x v="10"/>
    <n v="60610"/>
    <s v="Central"/>
    <s v="OFF-PA-10001166"/>
    <x v="1"/>
    <x v="10"/>
    <x v="769"/>
    <n v="5.1840000000000011"/>
    <n v="1"/>
    <x v="2"/>
    <n v="1.8144"/>
  </r>
  <r>
    <n v="7446"/>
    <x v="3701"/>
    <x v="3"/>
    <x v="447"/>
    <d v="2014-02-08T00:00:00"/>
    <x v="0"/>
    <x v="279"/>
    <s v="Ross DeVincentis"/>
    <x v="2"/>
    <s v="United States"/>
    <s v="Chicago"/>
    <x v="10"/>
    <n v="60610"/>
    <s v="Central"/>
    <s v="OFF-PA-10001033"/>
    <x v="1"/>
    <x v="10"/>
    <x v="1500"/>
    <n v="65.584000000000003"/>
    <n v="2"/>
    <x v="2"/>
    <n v="23.7742"/>
  </r>
  <r>
    <n v="7447"/>
    <x v="3701"/>
    <x v="3"/>
    <x v="447"/>
    <d v="2014-02-08T00:00:00"/>
    <x v="0"/>
    <x v="279"/>
    <s v="Ross DeVincentis"/>
    <x v="2"/>
    <s v="United States"/>
    <s v="Chicago"/>
    <x v="10"/>
    <n v="60610"/>
    <s v="Central"/>
    <s v="FUR-FU-10004597"/>
    <x v="0"/>
    <x v="5"/>
    <x v="1257"/>
    <n v="22.200000000000003"/>
    <n v="1"/>
    <x v="7"/>
    <n v="-26.084999999999994"/>
  </r>
  <r>
    <n v="7448"/>
    <x v="3701"/>
    <x v="3"/>
    <x v="447"/>
    <d v="2014-02-08T00:00:00"/>
    <x v="0"/>
    <x v="279"/>
    <s v="Ross DeVincentis"/>
    <x v="2"/>
    <s v="United States"/>
    <s v="Chicago"/>
    <x v="10"/>
    <n v="60610"/>
    <s v="Central"/>
    <s v="OFF-PA-10000418"/>
    <x v="1"/>
    <x v="10"/>
    <x v="961"/>
    <n v="419.4"/>
    <n v="5"/>
    <x v="2"/>
    <n v="146.79"/>
  </r>
  <r>
    <n v="7449"/>
    <x v="3702"/>
    <x v="3"/>
    <x v="343"/>
    <d v="2014-11-15T00:00:00"/>
    <x v="2"/>
    <x v="659"/>
    <s v="Michelle Huthwaite"/>
    <x v="0"/>
    <s v="United States"/>
    <s v="Knoxville"/>
    <x v="18"/>
    <n v="37918"/>
    <s v="South"/>
    <s v="FUR-FU-10004090"/>
    <x v="0"/>
    <x v="5"/>
    <x v="636"/>
    <n v="88.920000000000016"/>
    <n v="5"/>
    <x v="2"/>
    <n v="14.449499999999986"/>
  </r>
  <r>
    <n v="7450"/>
    <x v="3703"/>
    <x v="3"/>
    <x v="697"/>
    <d v="2014-09-23T00:00:00"/>
    <x v="0"/>
    <x v="319"/>
    <s v="Sanjit Jacobs"/>
    <x v="2"/>
    <s v="United States"/>
    <s v="Houston"/>
    <x v="5"/>
    <n v="77036"/>
    <s v="Central"/>
    <s v="OFF-AR-10000390"/>
    <x v="1"/>
    <x v="6"/>
    <x v="105"/>
    <n v="9.9120000000000008"/>
    <n v="3"/>
    <x v="2"/>
    <n v="3.2213999999999996"/>
  </r>
  <r>
    <n v="7451"/>
    <x v="3703"/>
    <x v="3"/>
    <x v="697"/>
    <d v="2014-09-23T00:00:00"/>
    <x v="0"/>
    <x v="319"/>
    <s v="Sanjit Jacobs"/>
    <x v="2"/>
    <s v="United States"/>
    <s v="Houston"/>
    <x v="5"/>
    <n v="77036"/>
    <s v="Central"/>
    <s v="FUR-CH-10003774"/>
    <x v="0"/>
    <x v="1"/>
    <x v="1185"/>
    <n v="318.43"/>
    <n v="5"/>
    <x v="4"/>
    <n v="-77.333000000000013"/>
  </r>
  <r>
    <n v="7452"/>
    <x v="3703"/>
    <x v="3"/>
    <x v="697"/>
    <d v="2014-09-23T00:00:00"/>
    <x v="0"/>
    <x v="319"/>
    <s v="Sanjit Jacobs"/>
    <x v="2"/>
    <s v="United States"/>
    <s v="Houston"/>
    <x v="5"/>
    <n v="77036"/>
    <s v="Central"/>
    <s v="OFF-BI-10002412"/>
    <x v="1"/>
    <x v="8"/>
    <x v="323"/>
    <n v="5.7999999999999989"/>
    <n v="5"/>
    <x v="3"/>
    <n v="-10.15"/>
  </r>
  <r>
    <n v="7453"/>
    <x v="3703"/>
    <x v="3"/>
    <x v="697"/>
    <d v="2014-09-23T00:00:00"/>
    <x v="0"/>
    <x v="319"/>
    <s v="Sanjit Jacobs"/>
    <x v="2"/>
    <s v="United States"/>
    <s v="Houston"/>
    <x v="5"/>
    <n v="77036"/>
    <s v="Central"/>
    <s v="TEC-PH-10002415"/>
    <x v="2"/>
    <x v="7"/>
    <x v="1517"/>
    <n v="1415.76"/>
    <n v="6"/>
    <x v="2"/>
    <n v="88.48500000000007"/>
  </r>
  <r>
    <n v="7454"/>
    <x v="3704"/>
    <x v="3"/>
    <x v="643"/>
    <d v="2014-07-02T00:00:00"/>
    <x v="1"/>
    <x v="248"/>
    <s v="Fred McMath"/>
    <x v="0"/>
    <s v="United States"/>
    <s v="Bolingbrook"/>
    <x v="10"/>
    <n v="60440"/>
    <s v="Central"/>
    <s v="TEC-PH-10003505"/>
    <x v="2"/>
    <x v="7"/>
    <x v="901"/>
    <n v="148.47999999999999"/>
    <n v="2"/>
    <x v="2"/>
    <n v="16.703999999999986"/>
  </r>
  <r>
    <n v="7455"/>
    <x v="3705"/>
    <x v="0"/>
    <x v="679"/>
    <d v="2013-08-05T00:00:00"/>
    <x v="1"/>
    <x v="347"/>
    <s v="Katherine Hughes"/>
    <x v="0"/>
    <s v="United States"/>
    <s v="Chicago"/>
    <x v="10"/>
    <n v="60623"/>
    <s v="Central"/>
    <s v="OFF-LA-10003663"/>
    <x v="1"/>
    <x v="2"/>
    <x v="1364"/>
    <n v="9.2480000000000011"/>
    <n v="4"/>
    <x v="2"/>
    <n v="3.1212"/>
  </r>
  <r>
    <n v="7456"/>
    <x v="3705"/>
    <x v="0"/>
    <x v="679"/>
    <d v="2013-08-05T00:00:00"/>
    <x v="1"/>
    <x v="347"/>
    <s v="Katherine Hughes"/>
    <x v="0"/>
    <s v="United States"/>
    <s v="Chicago"/>
    <x v="10"/>
    <n v="60623"/>
    <s v="Central"/>
    <s v="OFF-ST-10001780"/>
    <x v="1"/>
    <x v="4"/>
    <x v="481"/>
    <n v="1036.624"/>
    <n v="2"/>
    <x v="2"/>
    <n v="51.831200000000024"/>
  </r>
  <r>
    <n v="7457"/>
    <x v="3706"/>
    <x v="1"/>
    <x v="392"/>
    <d v="2012-04-18T00:00:00"/>
    <x v="2"/>
    <x v="328"/>
    <s v="Lauren Leatherbury"/>
    <x v="0"/>
    <s v="United States"/>
    <s v="Waynesboro"/>
    <x v="17"/>
    <n v="22980"/>
    <s v="South"/>
    <s v="TEC-PH-10002033"/>
    <x v="2"/>
    <x v="7"/>
    <x v="11"/>
    <n v="569.64"/>
    <n v="2"/>
    <x v="0"/>
    <n v="148.10640000000001"/>
  </r>
  <r>
    <n v="7458"/>
    <x v="3706"/>
    <x v="1"/>
    <x v="392"/>
    <d v="2012-04-18T00:00:00"/>
    <x v="2"/>
    <x v="328"/>
    <s v="Lauren Leatherbury"/>
    <x v="0"/>
    <s v="United States"/>
    <s v="Waynesboro"/>
    <x v="17"/>
    <n v="22980"/>
    <s v="South"/>
    <s v="OFF-BI-10001036"/>
    <x v="1"/>
    <x v="8"/>
    <x v="618"/>
    <n v="9.14"/>
    <n v="1"/>
    <x v="0"/>
    <n v="4.57"/>
  </r>
  <r>
    <n v="7459"/>
    <x v="3706"/>
    <x v="1"/>
    <x v="392"/>
    <d v="2012-04-18T00:00:00"/>
    <x v="2"/>
    <x v="328"/>
    <s v="Lauren Leatherbury"/>
    <x v="0"/>
    <s v="United States"/>
    <s v="Waynesboro"/>
    <x v="17"/>
    <n v="22980"/>
    <s v="South"/>
    <s v="FUR-FU-10001468"/>
    <x v="0"/>
    <x v="5"/>
    <x v="1280"/>
    <n v="1196.8599999999999"/>
    <n v="7"/>
    <x v="0"/>
    <n v="119.68599999999989"/>
  </r>
  <r>
    <n v="7460"/>
    <x v="3706"/>
    <x v="1"/>
    <x v="392"/>
    <d v="2012-04-18T00:00:00"/>
    <x v="2"/>
    <x v="328"/>
    <s v="Lauren Leatherbury"/>
    <x v="0"/>
    <s v="United States"/>
    <s v="Waynesboro"/>
    <x v="17"/>
    <n v="22980"/>
    <s v="South"/>
    <s v="FUR-BO-10001519"/>
    <x v="0"/>
    <x v="0"/>
    <x v="666"/>
    <n v="523.26"/>
    <n v="9"/>
    <x v="0"/>
    <n v="125.58240000000001"/>
  </r>
  <r>
    <n v="7461"/>
    <x v="3707"/>
    <x v="1"/>
    <x v="347"/>
    <d v="2012-04-14T00:00:00"/>
    <x v="0"/>
    <x v="481"/>
    <s v="Andy Reiter"/>
    <x v="0"/>
    <s v="United States"/>
    <s v="Los Angeles"/>
    <x v="1"/>
    <n v="90004"/>
    <s v="West"/>
    <s v="TEC-CO-10001943"/>
    <x v="2"/>
    <x v="16"/>
    <x v="1666"/>
    <n v="639.96800000000007"/>
    <n v="4"/>
    <x v="2"/>
    <n v="215.98919999999998"/>
  </r>
  <r>
    <n v="7462"/>
    <x v="3707"/>
    <x v="1"/>
    <x v="347"/>
    <d v="2012-04-14T00:00:00"/>
    <x v="0"/>
    <x v="481"/>
    <s v="Andy Reiter"/>
    <x v="0"/>
    <s v="United States"/>
    <s v="Los Angeles"/>
    <x v="1"/>
    <n v="90004"/>
    <s v="West"/>
    <s v="OFF-PA-10003127"/>
    <x v="1"/>
    <x v="10"/>
    <x v="33"/>
    <n v="52.76"/>
    <n v="2"/>
    <x v="0"/>
    <n v="24.269599999999997"/>
  </r>
  <r>
    <n v="7463"/>
    <x v="3708"/>
    <x v="1"/>
    <x v="914"/>
    <d v="2012-03-01T00:00:00"/>
    <x v="0"/>
    <x v="73"/>
    <s v="Nora Paige"/>
    <x v="0"/>
    <s v="United States"/>
    <s v="Seattle"/>
    <x v="4"/>
    <n v="98105"/>
    <s v="West"/>
    <s v="TEC-AC-10002076"/>
    <x v="2"/>
    <x v="11"/>
    <x v="329"/>
    <n v="538.92000000000007"/>
    <n v="9"/>
    <x v="0"/>
    <n v="80.837999999999994"/>
  </r>
  <r>
    <n v="7464"/>
    <x v="3709"/>
    <x v="0"/>
    <x v="162"/>
    <d v="2013-09-16T00:00:00"/>
    <x v="1"/>
    <x v="431"/>
    <s v="Liz Preis"/>
    <x v="0"/>
    <s v="United States"/>
    <s v="Visalia"/>
    <x v="1"/>
    <n v="93277"/>
    <s v="West"/>
    <s v="OFF-AR-10003338"/>
    <x v="1"/>
    <x v="6"/>
    <x v="1430"/>
    <n v="14.88"/>
    <n v="2"/>
    <x v="0"/>
    <n v="3.7200000000000006"/>
  </r>
  <r>
    <n v="7465"/>
    <x v="3709"/>
    <x v="0"/>
    <x v="162"/>
    <d v="2013-09-16T00:00:00"/>
    <x v="1"/>
    <x v="431"/>
    <s v="Liz Preis"/>
    <x v="0"/>
    <s v="United States"/>
    <s v="Visalia"/>
    <x v="1"/>
    <n v="93277"/>
    <s v="West"/>
    <s v="OFF-PA-10004610"/>
    <x v="1"/>
    <x v="10"/>
    <x v="1511"/>
    <n v="34.24"/>
    <n v="8"/>
    <x v="0"/>
    <n v="15.407999999999998"/>
  </r>
  <r>
    <n v="7466"/>
    <x v="3709"/>
    <x v="0"/>
    <x v="162"/>
    <d v="2013-09-16T00:00:00"/>
    <x v="1"/>
    <x v="431"/>
    <s v="Liz Preis"/>
    <x v="0"/>
    <s v="United States"/>
    <s v="Visalia"/>
    <x v="1"/>
    <n v="93277"/>
    <s v="West"/>
    <s v="OFF-ST-10001272"/>
    <x v="1"/>
    <x v="4"/>
    <x v="528"/>
    <n v="261.74"/>
    <n v="2"/>
    <x v="0"/>
    <n v="65.435000000000002"/>
  </r>
  <r>
    <n v="7467"/>
    <x v="3710"/>
    <x v="0"/>
    <x v="288"/>
    <d v="2013-05-24T00:00:00"/>
    <x v="1"/>
    <x v="706"/>
    <s v="Anna Häberlin"/>
    <x v="1"/>
    <s v="United States"/>
    <s v="Los Angeles"/>
    <x v="1"/>
    <n v="90008"/>
    <s v="West"/>
    <s v="OFF-AP-10001366"/>
    <x v="1"/>
    <x v="9"/>
    <x v="33"/>
    <n v="87.84"/>
    <n v="8"/>
    <x v="0"/>
    <n v="23.716800000000006"/>
  </r>
  <r>
    <n v="7468"/>
    <x v="3711"/>
    <x v="3"/>
    <x v="343"/>
    <d v="2014-11-16T00:00:00"/>
    <x v="0"/>
    <x v="353"/>
    <s v="Thomas Brumley"/>
    <x v="2"/>
    <s v="United States"/>
    <s v="Los Angeles"/>
    <x v="1"/>
    <n v="90045"/>
    <s v="West"/>
    <s v="FUR-FU-10001424"/>
    <x v="0"/>
    <x v="5"/>
    <x v="691"/>
    <n v="34.92"/>
    <n v="4"/>
    <x v="0"/>
    <n v="11.872799999999998"/>
  </r>
  <r>
    <n v="7469"/>
    <x v="3712"/>
    <x v="2"/>
    <x v="1114"/>
    <d v="2011-09-20T00:00:00"/>
    <x v="1"/>
    <x v="397"/>
    <s v="Alex Avila"/>
    <x v="0"/>
    <s v="United States"/>
    <s v="New York City"/>
    <x v="15"/>
    <n v="10011"/>
    <s v="East"/>
    <s v="OFF-PA-10000349"/>
    <x v="1"/>
    <x v="10"/>
    <x v="33"/>
    <n v="14.940000000000001"/>
    <n v="3"/>
    <x v="0"/>
    <n v="7.0218000000000007"/>
  </r>
  <r>
    <n v="7470"/>
    <x v="3712"/>
    <x v="2"/>
    <x v="1114"/>
    <d v="2011-09-20T00:00:00"/>
    <x v="1"/>
    <x v="397"/>
    <s v="Alex Avila"/>
    <x v="0"/>
    <s v="United States"/>
    <s v="New York City"/>
    <x v="15"/>
    <n v="10011"/>
    <s v="East"/>
    <s v="FUR-FU-10002456"/>
    <x v="0"/>
    <x v="5"/>
    <x v="1009"/>
    <n v="14.56"/>
    <n v="2"/>
    <x v="0"/>
    <n v="6.2608000000000015"/>
  </r>
  <r>
    <n v="7471"/>
    <x v="3713"/>
    <x v="1"/>
    <x v="426"/>
    <d v="2012-09-20T00:00:00"/>
    <x v="1"/>
    <x v="556"/>
    <s v="Ann Chong"/>
    <x v="1"/>
    <s v="United States"/>
    <s v="Philadelphia"/>
    <x v="9"/>
    <n v="19143"/>
    <s v="East"/>
    <s v="OFF-BI-10002609"/>
    <x v="1"/>
    <x v="8"/>
    <x v="98"/>
    <n v="3.5760000000000005"/>
    <n v="4"/>
    <x v="6"/>
    <n v="-2.8608000000000002"/>
  </r>
  <r>
    <n v="7472"/>
    <x v="3713"/>
    <x v="1"/>
    <x v="426"/>
    <d v="2012-09-20T00:00:00"/>
    <x v="1"/>
    <x v="556"/>
    <s v="Ann Chong"/>
    <x v="1"/>
    <s v="United States"/>
    <s v="Philadelphia"/>
    <x v="9"/>
    <n v="19143"/>
    <s v="East"/>
    <s v="OFF-ST-10001522"/>
    <x v="1"/>
    <x v="4"/>
    <x v="195"/>
    <n v="147.184"/>
    <n v="2"/>
    <x v="2"/>
    <n v="-29.436800000000012"/>
  </r>
  <r>
    <n v="7473"/>
    <x v="3714"/>
    <x v="0"/>
    <x v="949"/>
    <d v="2013-07-04T00:00:00"/>
    <x v="2"/>
    <x v="670"/>
    <s v="Eugene Moren"/>
    <x v="2"/>
    <s v="United States"/>
    <s v="Lehi"/>
    <x v="7"/>
    <n v="84043"/>
    <s v="West"/>
    <s v="TEC-CO-10000971"/>
    <x v="2"/>
    <x v="16"/>
    <x v="1304"/>
    <n v="1499.95"/>
    <n v="5"/>
    <x v="0"/>
    <n v="449.9849999999999"/>
  </r>
  <r>
    <n v="7474"/>
    <x v="3715"/>
    <x v="0"/>
    <x v="342"/>
    <d v="2013-04-16T00:00:00"/>
    <x v="1"/>
    <x v="425"/>
    <s v="Quincy Jones"/>
    <x v="1"/>
    <s v="United States"/>
    <s v="Chicago"/>
    <x v="10"/>
    <n v="60653"/>
    <s v="Central"/>
    <s v="OFF-AR-10000034"/>
    <x v="1"/>
    <x v="6"/>
    <x v="744"/>
    <n v="13.568000000000001"/>
    <n v="4"/>
    <x v="2"/>
    <n v="3.2223999999999995"/>
  </r>
  <r>
    <n v="7475"/>
    <x v="3716"/>
    <x v="2"/>
    <x v="1037"/>
    <d v="2011-01-11T00:00:00"/>
    <x v="1"/>
    <x v="467"/>
    <s v="Maria Etezadi"/>
    <x v="2"/>
    <s v="United States"/>
    <s v="Henderson"/>
    <x v="0"/>
    <n v="42420"/>
    <s v="South"/>
    <s v="FUR-CH-10004063"/>
    <x v="0"/>
    <x v="1"/>
    <x v="120"/>
    <n v="2573.8200000000002"/>
    <n v="9"/>
    <x v="0"/>
    <n v="746.40779999999972"/>
  </r>
  <r>
    <n v="7476"/>
    <x v="3716"/>
    <x v="2"/>
    <x v="1037"/>
    <d v="2011-01-11T00:00:00"/>
    <x v="1"/>
    <x v="467"/>
    <s v="Maria Etezadi"/>
    <x v="2"/>
    <s v="United States"/>
    <s v="Henderson"/>
    <x v="0"/>
    <n v="42420"/>
    <s v="South"/>
    <s v="OFF-BI-10004632"/>
    <x v="1"/>
    <x v="8"/>
    <x v="564"/>
    <n v="609.98"/>
    <n v="2"/>
    <x v="0"/>
    <n v="274.49099999999999"/>
  </r>
  <r>
    <n v="7477"/>
    <x v="3716"/>
    <x v="2"/>
    <x v="1037"/>
    <d v="2011-01-11T00:00:00"/>
    <x v="1"/>
    <x v="467"/>
    <s v="Maria Etezadi"/>
    <x v="2"/>
    <s v="United States"/>
    <s v="Henderson"/>
    <x v="0"/>
    <n v="42420"/>
    <s v="South"/>
    <s v="OFF-AR-10001662"/>
    <x v="1"/>
    <x v="6"/>
    <x v="443"/>
    <n v="5.48"/>
    <n v="2"/>
    <x v="0"/>
    <n v="1.4796000000000005"/>
  </r>
  <r>
    <n v="7478"/>
    <x v="3716"/>
    <x v="2"/>
    <x v="1037"/>
    <d v="2011-01-11T00:00:00"/>
    <x v="1"/>
    <x v="467"/>
    <s v="Maria Etezadi"/>
    <x v="2"/>
    <s v="United States"/>
    <s v="Henderson"/>
    <x v="0"/>
    <n v="42420"/>
    <s v="South"/>
    <s v="TEC-PH-10004977"/>
    <x v="2"/>
    <x v="7"/>
    <x v="34"/>
    <n v="391.98"/>
    <n v="2"/>
    <x v="0"/>
    <n v="113.67419999999998"/>
  </r>
  <r>
    <n v="7479"/>
    <x v="3716"/>
    <x v="2"/>
    <x v="1037"/>
    <d v="2011-01-11T00:00:00"/>
    <x v="1"/>
    <x v="467"/>
    <s v="Maria Etezadi"/>
    <x v="2"/>
    <s v="United States"/>
    <s v="Henderson"/>
    <x v="0"/>
    <n v="42420"/>
    <s v="South"/>
    <s v="TEC-PH-10004539"/>
    <x v="2"/>
    <x v="7"/>
    <x v="852"/>
    <n v="755.96"/>
    <n v="4"/>
    <x v="0"/>
    <n v="204.10919999999999"/>
  </r>
  <r>
    <n v="7480"/>
    <x v="3716"/>
    <x v="2"/>
    <x v="1037"/>
    <d v="2011-01-11T00:00:00"/>
    <x v="1"/>
    <x v="467"/>
    <s v="Maria Etezadi"/>
    <x v="2"/>
    <s v="United States"/>
    <s v="Henderson"/>
    <x v="0"/>
    <n v="42420"/>
    <s v="South"/>
    <s v="OFF-FA-10001883"/>
    <x v="1"/>
    <x v="13"/>
    <x v="1484"/>
    <n v="31.12"/>
    <n v="4"/>
    <x v="0"/>
    <n v="0.31119999999999948"/>
  </r>
  <r>
    <n v="7481"/>
    <x v="3716"/>
    <x v="2"/>
    <x v="1037"/>
    <d v="2011-01-11T00:00:00"/>
    <x v="1"/>
    <x v="467"/>
    <s v="Maria Etezadi"/>
    <x v="2"/>
    <s v="United States"/>
    <s v="Henderson"/>
    <x v="0"/>
    <n v="42420"/>
    <s v="South"/>
    <s v="OFF-PA-10000955"/>
    <x v="1"/>
    <x v="10"/>
    <x v="774"/>
    <n v="6.54"/>
    <n v="1"/>
    <x v="0"/>
    <n v="3.0084"/>
  </r>
  <r>
    <n v="7482"/>
    <x v="3717"/>
    <x v="0"/>
    <x v="142"/>
    <d v="2013-09-04T00:00:00"/>
    <x v="0"/>
    <x v="697"/>
    <s v="Laurel Beltran"/>
    <x v="2"/>
    <s v="United States"/>
    <s v="Huntington Beach"/>
    <x v="1"/>
    <n v="92646"/>
    <s v="West"/>
    <s v="OFF-EN-10002500"/>
    <x v="1"/>
    <x v="12"/>
    <x v="118"/>
    <n v="12.78"/>
    <n v="1"/>
    <x v="0"/>
    <n v="5.7509999999999994"/>
  </r>
  <r>
    <n v="7483"/>
    <x v="3718"/>
    <x v="2"/>
    <x v="865"/>
    <d v="2011-09-30T00:00:00"/>
    <x v="1"/>
    <x v="655"/>
    <s v="Julie Prescott"/>
    <x v="2"/>
    <s v="United States"/>
    <s v="New York City"/>
    <x v="15"/>
    <n v="10011"/>
    <s v="East"/>
    <s v="OFF-BI-10004654"/>
    <x v="1"/>
    <x v="8"/>
    <x v="68"/>
    <n v="18.463999999999999"/>
    <n v="4"/>
    <x v="2"/>
    <n v="6.9239999999999995"/>
  </r>
  <r>
    <n v="7484"/>
    <x v="3719"/>
    <x v="2"/>
    <x v="534"/>
    <d v="2011-12-17T00:00:00"/>
    <x v="0"/>
    <x v="182"/>
    <s v="Ed Braxton"/>
    <x v="1"/>
    <s v="United States"/>
    <s v="Philadelphia"/>
    <x v="9"/>
    <n v="19140"/>
    <s v="East"/>
    <s v="FUR-CH-10003774"/>
    <x v="0"/>
    <x v="1"/>
    <x v="1185"/>
    <n v="445.80200000000002"/>
    <n v="7"/>
    <x v="4"/>
    <n v="-108.26620000000001"/>
  </r>
  <r>
    <n v="7485"/>
    <x v="3720"/>
    <x v="3"/>
    <x v="116"/>
    <d v="2015-01-03T00:00:00"/>
    <x v="1"/>
    <x v="37"/>
    <s v="Christopher Schild"/>
    <x v="2"/>
    <s v="United States"/>
    <s v="Fargo"/>
    <x v="46"/>
    <n v="58103"/>
    <s v="Central"/>
    <s v="OFF-AR-10004707"/>
    <x v="1"/>
    <x v="6"/>
    <x v="33"/>
    <n v="2.48"/>
    <n v="1"/>
    <x v="0"/>
    <n v="0.86799999999999988"/>
  </r>
  <r>
    <n v="7486"/>
    <x v="3720"/>
    <x v="3"/>
    <x v="116"/>
    <d v="2015-01-03T00:00:00"/>
    <x v="1"/>
    <x v="37"/>
    <s v="Christopher Schild"/>
    <x v="2"/>
    <s v="United States"/>
    <s v="Fargo"/>
    <x v="46"/>
    <n v="58103"/>
    <s v="Central"/>
    <s v="OFF-BI-10004040"/>
    <x v="1"/>
    <x v="8"/>
    <x v="1478"/>
    <n v="25.9"/>
    <n v="5"/>
    <x v="0"/>
    <n v="12.690999999999999"/>
  </r>
  <r>
    <n v="7487"/>
    <x v="3721"/>
    <x v="1"/>
    <x v="546"/>
    <d v="2012-12-24T00:00:00"/>
    <x v="0"/>
    <x v="327"/>
    <s v="Peter McVee"/>
    <x v="2"/>
    <s v="United States"/>
    <s v="Dover"/>
    <x v="38"/>
    <n v="3820"/>
    <s v="East"/>
    <s v="OFF-PA-10001184"/>
    <x v="1"/>
    <x v="10"/>
    <x v="1307"/>
    <n v="29.900000000000002"/>
    <n v="5"/>
    <x v="0"/>
    <n v="14.651"/>
  </r>
  <r>
    <n v="7488"/>
    <x v="3721"/>
    <x v="1"/>
    <x v="546"/>
    <d v="2012-12-24T00:00:00"/>
    <x v="0"/>
    <x v="327"/>
    <s v="Peter McVee"/>
    <x v="2"/>
    <s v="United States"/>
    <s v="Dover"/>
    <x v="38"/>
    <n v="3820"/>
    <s v="East"/>
    <s v="TEC-AC-10004145"/>
    <x v="2"/>
    <x v="11"/>
    <x v="1264"/>
    <n v="2249.91"/>
    <n v="9"/>
    <x v="0"/>
    <n v="517.47930000000008"/>
  </r>
  <r>
    <n v="7489"/>
    <x v="3721"/>
    <x v="1"/>
    <x v="546"/>
    <d v="2012-12-24T00:00:00"/>
    <x v="0"/>
    <x v="327"/>
    <s v="Peter McVee"/>
    <x v="2"/>
    <s v="United States"/>
    <s v="Dover"/>
    <x v="38"/>
    <n v="3820"/>
    <s v="East"/>
    <s v="FUR-TA-10003473"/>
    <x v="0"/>
    <x v="3"/>
    <x v="214"/>
    <n v="1053.164"/>
    <n v="4"/>
    <x v="4"/>
    <n v="-105.31639999999993"/>
  </r>
  <r>
    <n v="7490"/>
    <x v="3722"/>
    <x v="3"/>
    <x v="60"/>
    <d v="2014-11-10T00:00:00"/>
    <x v="1"/>
    <x v="731"/>
    <s v="Anna Andreadi"/>
    <x v="0"/>
    <s v="United States"/>
    <s v="San Diego"/>
    <x v="1"/>
    <n v="92105"/>
    <s v="West"/>
    <s v="OFF-PA-10003172"/>
    <x v="1"/>
    <x v="10"/>
    <x v="846"/>
    <n v="12.96"/>
    <n v="2"/>
    <x v="0"/>
    <n v="6.2208000000000006"/>
  </r>
  <r>
    <n v="7491"/>
    <x v="3723"/>
    <x v="1"/>
    <x v="229"/>
    <d v="2012-09-16T00:00:00"/>
    <x v="1"/>
    <x v="135"/>
    <s v="Frank Atkinson"/>
    <x v="1"/>
    <s v="United States"/>
    <s v="Los Angeles"/>
    <x v="1"/>
    <n v="90032"/>
    <s v="West"/>
    <s v="FUR-FU-10003799"/>
    <x v="0"/>
    <x v="5"/>
    <x v="90"/>
    <n v="106.68"/>
    <n v="6"/>
    <x v="0"/>
    <n v="33.070799999999991"/>
  </r>
  <r>
    <n v="7492"/>
    <x v="3724"/>
    <x v="3"/>
    <x v="673"/>
    <d v="2014-11-17T00:00:00"/>
    <x v="3"/>
    <x v="496"/>
    <s v="Charlotte Melton"/>
    <x v="0"/>
    <s v="United States"/>
    <s v="Utica"/>
    <x v="15"/>
    <n v="13501"/>
    <s v="East"/>
    <s v="TEC-PH-10002583"/>
    <x v="2"/>
    <x v="7"/>
    <x v="1708"/>
    <n v="119.94"/>
    <n v="6"/>
    <x v="0"/>
    <n v="5.9969999999999857"/>
  </r>
  <r>
    <n v="7493"/>
    <x v="3725"/>
    <x v="3"/>
    <x v="220"/>
    <d v="2014-09-17T00:00:00"/>
    <x v="1"/>
    <x v="693"/>
    <s v="Cindy Chapman"/>
    <x v="0"/>
    <s v="United States"/>
    <s v="Houston"/>
    <x v="5"/>
    <n v="77070"/>
    <s v="Central"/>
    <s v="OFF-PA-10004239"/>
    <x v="1"/>
    <x v="10"/>
    <x v="1412"/>
    <n v="10.272000000000002"/>
    <n v="3"/>
    <x v="2"/>
    <n v="3.2099999999999982"/>
  </r>
  <r>
    <n v="7494"/>
    <x v="3725"/>
    <x v="3"/>
    <x v="220"/>
    <d v="2014-09-17T00:00:00"/>
    <x v="1"/>
    <x v="693"/>
    <s v="Cindy Chapman"/>
    <x v="0"/>
    <s v="United States"/>
    <s v="Houston"/>
    <x v="5"/>
    <n v="77070"/>
    <s v="Central"/>
    <s v="FUR-TA-10002855"/>
    <x v="0"/>
    <x v="3"/>
    <x v="1189"/>
    <n v="512.19000000000005"/>
    <n v="5"/>
    <x v="4"/>
    <n v="-65.853000000000009"/>
  </r>
  <r>
    <n v="7495"/>
    <x v="3725"/>
    <x v="3"/>
    <x v="220"/>
    <d v="2014-09-17T00:00:00"/>
    <x v="1"/>
    <x v="693"/>
    <s v="Cindy Chapman"/>
    <x v="0"/>
    <s v="United States"/>
    <s v="Houston"/>
    <x v="5"/>
    <n v="77070"/>
    <s v="Central"/>
    <s v="OFF-AP-10001626"/>
    <x v="1"/>
    <x v="9"/>
    <x v="1016"/>
    <n v="1.5559999999999996"/>
    <n v="2"/>
    <x v="3"/>
    <n v="-4.2012"/>
  </r>
  <r>
    <n v="7496"/>
    <x v="3726"/>
    <x v="3"/>
    <x v="1163"/>
    <d v="2014-07-19T00:00:00"/>
    <x v="1"/>
    <x v="646"/>
    <s v="Toby Carlisle"/>
    <x v="0"/>
    <s v="United States"/>
    <s v="Westminster"/>
    <x v="1"/>
    <n v="92683"/>
    <s v="West"/>
    <s v="OFF-BI-10004022"/>
    <x v="1"/>
    <x v="8"/>
    <x v="748"/>
    <n v="4.4479999999999995"/>
    <n v="2"/>
    <x v="2"/>
    <n v="1.4455999999999996"/>
  </r>
  <r>
    <n v="7497"/>
    <x v="3726"/>
    <x v="3"/>
    <x v="1163"/>
    <d v="2014-07-19T00:00:00"/>
    <x v="1"/>
    <x v="646"/>
    <s v="Toby Carlisle"/>
    <x v="0"/>
    <s v="United States"/>
    <s v="Westminster"/>
    <x v="1"/>
    <n v="92683"/>
    <s v="West"/>
    <s v="FUR-FU-10003601"/>
    <x v="0"/>
    <x v="5"/>
    <x v="729"/>
    <n v="276.69"/>
    <n v="3"/>
    <x v="0"/>
    <n v="49.804199999999994"/>
  </r>
  <r>
    <n v="7498"/>
    <x v="3726"/>
    <x v="3"/>
    <x v="1163"/>
    <d v="2014-07-19T00:00:00"/>
    <x v="1"/>
    <x v="646"/>
    <s v="Toby Carlisle"/>
    <x v="0"/>
    <s v="United States"/>
    <s v="Westminster"/>
    <x v="1"/>
    <n v="92683"/>
    <s v="West"/>
    <s v="OFF-FA-10000490"/>
    <x v="1"/>
    <x v="13"/>
    <x v="307"/>
    <n v="4.96"/>
    <n v="4"/>
    <x v="0"/>
    <n v="2.3311999999999999"/>
  </r>
  <r>
    <n v="7499"/>
    <x v="3726"/>
    <x v="3"/>
    <x v="1163"/>
    <d v="2014-07-19T00:00:00"/>
    <x v="1"/>
    <x v="646"/>
    <s v="Toby Carlisle"/>
    <x v="0"/>
    <s v="United States"/>
    <s v="Westminster"/>
    <x v="1"/>
    <n v="92683"/>
    <s v="West"/>
    <s v="OFF-AR-10004042"/>
    <x v="1"/>
    <x v="6"/>
    <x v="30"/>
    <n v="71.92"/>
    <n v="4"/>
    <x v="0"/>
    <n v="20.856799999999993"/>
  </r>
  <r>
    <n v="7500"/>
    <x v="3726"/>
    <x v="3"/>
    <x v="1163"/>
    <d v="2014-07-19T00:00:00"/>
    <x v="1"/>
    <x v="646"/>
    <s v="Toby Carlisle"/>
    <x v="0"/>
    <s v="United States"/>
    <s v="Westminster"/>
    <x v="1"/>
    <n v="92683"/>
    <s v="West"/>
    <s v="FUR-FU-10002960"/>
    <x v="0"/>
    <x v="5"/>
    <x v="190"/>
    <n v="18.84"/>
    <n v="3"/>
    <x v="0"/>
    <n v="7.9128000000000007"/>
  </r>
  <r>
    <n v="7501"/>
    <x v="3726"/>
    <x v="3"/>
    <x v="1163"/>
    <d v="2014-07-19T00:00:00"/>
    <x v="1"/>
    <x v="646"/>
    <s v="Toby Carlisle"/>
    <x v="0"/>
    <s v="United States"/>
    <s v="Westminster"/>
    <x v="1"/>
    <n v="92683"/>
    <s v="West"/>
    <s v="TEC-AC-10000991"/>
    <x v="2"/>
    <x v="11"/>
    <x v="432"/>
    <n v="140.97"/>
    <n v="3"/>
    <x v="0"/>
    <n v="19.735800000000005"/>
  </r>
  <r>
    <n v="7502"/>
    <x v="3726"/>
    <x v="3"/>
    <x v="1163"/>
    <d v="2014-07-19T00:00:00"/>
    <x v="1"/>
    <x v="646"/>
    <s v="Toby Carlisle"/>
    <x v="0"/>
    <s v="United States"/>
    <s v="Westminster"/>
    <x v="1"/>
    <n v="92683"/>
    <s v="West"/>
    <s v="TEC-PH-10004977"/>
    <x v="2"/>
    <x v="7"/>
    <x v="34"/>
    <n v="470.37600000000009"/>
    <n v="3"/>
    <x v="2"/>
    <n v="52.917299999999955"/>
  </r>
  <r>
    <n v="7503"/>
    <x v="3727"/>
    <x v="3"/>
    <x v="983"/>
    <d v="2014-03-31T00:00:00"/>
    <x v="3"/>
    <x v="483"/>
    <s v="Tom Boeckenhauer"/>
    <x v="0"/>
    <s v="United States"/>
    <s v="Los Angeles"/>
    <x v="1"/>
    <n v="90036"/>
    <s v="West"/>
    <s v="OFF-AR-10000817"/>
    <x v="1"/>
    <x v="6"/>
    <x v="1255"/>
    <n v="6.08"/>
    <n v="2"/>
    <x v="0"/>
    <n v="2.0671999999999997"/>
  </r>
  <r>
    <n v="7504"/>
    <x v="3727"/>
    <x v="3"/>
    <x v="983"/>
    <d v="2014-03-31T00:00:00"/>
    <x v="3"/>
    <x v="483"/>
    <s v="Tom Boeckenhauer"/>
    <x v="0"/>
    <s v="United States"/>
    <s v="Los Angeles"/>
    <x v="1"/>
    <n v="90036"/>
    <s v="West"/>
    <s v="TEC-PH-10002447"/>
    <x v="2"/>
    <x v="7"/>
    <x v="53"/>
    <n v="164.79200000000003"/>
    <n v="1"/>
    <x v="2"/>
    <n v="18.539099999999991"/>
  </r>
  <r>
    <n v="7505"/>
    <x v="3728"/>
    <x v="0"/>
    <x v="1011"/>
    <d v="2013-02-04T00:00:00"/>
    <x v="0"/>
    <x v="759"/>
    <s v="Jason Klamczynski"/>
    <x v="1"/>
    <s v="United States"/>
    <s v="Atlantic City"/>
    <x v="30"/>
    <n v="8401"/>
    <s v="East"/>
    <s v="OFF-EN-10003134"/>
    <x v="1"/>
    <x v="12"/>
    <x v="33"/>
    <n v="23.36"/>
    <n v="2"/>
    <x v="0"/>
    <n v="11.68"/>
  </r>
  <r>
    <n v="7506"/>
    <x v="3729"/>
    <x v="3"/>
    <x v="110"/>
    <d v="2014-06-14T00:00:00"/>
    <x v="1"/>
    <x v="572"/>
    <s v="Ben Wallace"/>
    <x v="0"/>
    <s v="United States"/>
    <s v="Skokie"/>
    <x v="10"/>
    <n v="60076"/>
    <s v="Central"/>
    <s v="OFF-BI-10000309"/>
    <x v="1"/>
    <x v="8"/>
    <x v="334"/>
    <n v="12.175999999999998"/>
    <n v="4"/>
    <x v="3"/>
    <n v="-18.872800000000009"/>
  </r>
  <r>
    <n v="7507"/>
    <x v="3730"/>
    <x v="2"/>
    <x v="981"/>
    <d v="2011-11-06T00:00:00"/>
    <x v="1"/>
    <x v="129"/>
    <s v="Shahid Hopkins"/>
    <x v="0"/>
    <s v="United States"/>
    <s v="San Francisco"/>
    <x v="1"/>
    <n v="94122"/>
    <s v="West"/>
    <s v="TEC-PH-10001615"/>
    <x v="2"/>
    <x v="7"/>
    <x v="1108"/>
    <n v="46.384"/>
    <n v="2"/>
    <x v="2"/>
    <n v="5.2181999999999924"/>
  </r>
  <r>
    <n v="7508"/>
    <x v="3730"/>
    <x v="2"/>
    <x v="981"/>
    <d v="2011-11-06T00:00:00"/>
    <x v="1"/>
    <x v="129"/>
    <s v="Shahid Hopkins"/>
    <x v="0"/>
    <s v="United States"/>
    <s v="San Francisco"/>
    <x v="1"/>
    <n v="94122"/>
    <s v="West"/>
    <s v="OFF-ST-10003208"/>
    <x v="1"/>
    <x v="4"/>
    <x v="243"/>
    <n v="362.92"/>
    <n v="2"/>
    <x v="0"/>
    <n v="105.24679999999995"/>
  </r>
  <r>
    <n v="7509"/>
    <x v="3731"/>
    <x v="3"/>
    <x v="1163"/>
    <d v="2014-07-19T00:00:00"/>
    <x v="1"/>
    <x v="252"/>
    <s v="John Lee"/>
    <x v="0"/>
    <s v="United States"/>
    <s v="Columbus"/>
    <x v="24"/>
    <n v="43229"/>
    <s v="East"/>
    <s v="OFF-PA-10000605"/>
    <x v="1"/>
    <x v="10"/>
    <x v="808"/>
    <n v="9.2480000000000011"/>
    <n v="2"/>
    <x v="2"/>
    <n v="3.3524000000000003"/>
  </r>
  <r>
    <n v="7510"/>
    <x v="3731"/>
    <x v="3"/>
    <x v="1163"/>
    <d v="2014-07-19T00:00:00"/>
    <x v="1"/>
    <x v="252"/>
    <s v="John Lee"/>
    <x v="0"/>
    <s v="United States"/>
    <s v="Columbus"/>
    <x v="24"/>
    <n v="43229"/>
    <s v="East"/>
    <s v="TEC-PH-10000560"/>
    <x v="2"/>
    <x v="7"/>
    <x v="745"/>
    <n v="1889.9459999999999"/>
    <n v="9"/>
    <x v="10"/>
    <n v="-377.98919999999998"/>
  </r>
  <r>
    <n v="7511"/>
    <x v="3731"/>
    <x v="3"/>
    <x v="1163"/>
    <d v="2014-07-19T00:00:00"/>
    <x v="1"/>
    <x v="252"/>
    <s v="John Lee"/>
    <x v="0"/>
    <s v="United States"/>
    <s v="Columbus"/>
    <x v="24"/>
    <n v="43229"/>
    <s v="East"/>
    <s v="OFF-ST-10003455"/>
    <x v="1"/>
    <x v="4"/>
    <x v="169"/>
    <n v="62.040000000000006"/>
    <n v="5"/>
    <x v="2"/>
    <n v="4.6530000000000022"/>
  </r>
  <r>
    <n v="7512"/>
    <x v="3731"/>
    <x v="3"/>
    <x v="1163"/>
    <d v="2014-07-19T00:00:00"/>
    <x v="1"/>
    <x v="252"/>
    <s v="John Lee"/>
    <x v="0"/>
    <s v="United States"/>
    <s v="Columbus"/>
    <x v="24"/>
    <n v="43229"/>
    <s v="East"/>
    <s v="FUR-FU-10002937"/>
    <x v="0"/>
    <x v="5"/>
    <x v="1051"/>
    <n v="396.92000000000007"/>
    <n v="5"/>
    <x v="2"/>
    <n v="148.845"/>
  </r>
  <r>
    <n v="7513"/>
    <x v="3731"/>
    <x v="3"/>
    <x v="1163"/>
    <d v="2014-07-19T00:00:00"/>
    <x v="1"/>
    <x v="252"/>
    <s v="John Lee"/>
    <x v="0"/>
    <s v="United States"/>
    <s v="Columbus"/>
    <x v="24"/>
    <n v="43229"/>
    <s v="East"/>
    <s v="OFF-ST-10001837"/>
    <x v="1"/>
    <x v="4"/>
    <x v="1331"/>
    <n v="239.45599999999999"/>
    <n v="7"/>
    <x v="2"/>
    <n v="17.959200000000003"/>
  </r>
  <r>
    <n v="7514"/>
    <x v="3731"/>
    <x v="3"/>
    <x v="1163"/>
    <d v="2014-07-19T00:00:00"/>
    <x v="1"/>
    <x v="252"/>
    <s v="John Lee"/>
    <x v="0"/>
    <s v="United States"/>
    <s v="Columbus"/>
    <x v="24"/>
    <n v="43229"/>
    <s v="East"/>
    <s v="OFF-AR-10004757"/>
    <x v="1"/>
    <x v="6"/>
    <x v="342"/>
    <n v="13.120000000000001"/>
    <n v="5"/>
    <x v="2"/>
    <n v="2.1319999999999988"/>
  </r>
  <r>
    <n v="7515"/>
    <x v="3732"/>
    <x v="3"/>
    <x v="34"/>
    <d v="2014-12-13T00:00:00"/>
    <x v="0"/>
    <x v="252"/>
    <s v="John Lee"/>
    <x v="0"/>
    <s v="United States"/>
    <s v="Richmond"/>
    <x v="0"/>
    <n v="40475"/>
    <s v="South"/>
    <s v="OFF-BI-10004236"/>
    <x v="1"/>
    <x v="8"/>
    <x v="891"/>
    <n v="29.36"/>
    <n v="2"/>
    <x v="0"/>
    <n v="13.505599999999999"/>
  </r>
  <r>
    <n v="7516"/>
    <x v="3732"/>
    <x v="3"/>
    <x v="34"/>
    <d v="2014-12-13T00:00:00"/>
    <x v="0"/>
    <x v="252"/>
    <s v="John Lee"/>
    <x v="0"/>
    <s v="United States"/>
    <s v="Richmond"/>
    <x v="0"/>
    <n v="40475"/>
    <s v="South"/>
    <s v="OFF-AP-10000159"/>
    <x v="1"/>
    <x v="9"/>
    <x v="1407"/>
    <n v="214.89999999999998"/>
    <n v="5"/>
    <x v="0"/>
    <n v="62.32099999999997"/>
  </r>
  <r>
    <n v="7517"/>
    <x v="3732"/>
    <x v="3"/>
    <x v="34"/>
    <d v="2014-12-13T00:00:00"/>
    <x v="0"/>
    <x v="252"/>
    <s v="John Lee"/>
    <x v="0"/>
    <s v="United States"/>
    <s v="Richmond"/>
    <x v="0"/>
    <n v="40475"/>
    <s v="South"/>
    <s v="OFF-BI-10003274"/>
    <x v="1"/>
    <x v="8"/>
    <x v="122"/>
    <n v="15.92"/>
    <n v="4"/>
    <x v="0"/>
    <n v="7.4824000000000002"/>
  </r>
  <r>
    <n v="7518"/>
    <x v="3732"/>
    <x v="3"/>
    <x v="34"/>
    <d v="2014-12-13T00:00:00"/>
    <x v="0"/>
    <x v="252"/>
    <s v="John Lee"/>
    <x v="0"/>
    <s v="United States"/>
    <s v="Richmond"/>
    <x v="0"/>
    <n v="40475"/>
    <s v="South"/>
    <s v="TEC-AC-10001013"/>
    <x v="2"/>
    <x v="11"/>
    <x v="813"/>
    <n v="146.44999999999999"/>
    <n v="5"/>
    <x v="0"/>
    <n v="48.328499999999991"/>
  </r>
  <r>
    <n v="7519"/>
    <x v="3732"/>
    <x v="3"/>
    <x v="34"/>
    <d v="2014-12-13T00:00:00"/>
    <x v="0"/>
    <x v="252"/>
    <s v="John Lee"/>
    <x v="0"/>
    <s v="United States"/>
    <s v="Richmond"/>
    <x v="0"/>
    <n v="40475"/>
    <s v="South"/>
    <s v="OFF-ST-10004963"/>
    <x v="1"/>
    <x v="4"/>
    <x v="460"/>
    <n v="15.14"/>
    <n v="1"/>
    <x v="0"/>
    <n v="0.60559999999999903"/>
  </r>
  <r>
    <n v="7520"/>
    <x v="3732"/>
    <x v="3"/>
    <x v="34"/>
    <d v="2014-12-13T00:00:00"/>
    <x v="0"/>
    <x v="252"/>
    <s v="John Lee"/>
    <x v="0"/>
    <s v="United States"/>
    <s v="Richmond"/>
    <x v="0"/>
    <n v="40475"/>
    <s v="South"/>
    <s v="OFF-LA-10004409"/>
    <x v="1"/>
    <x v="2"/>
    <x v="1550"/>
    <n v="5.76"/>
    <n v="2"/>
    <x v="0"/>
    <n v="2.6495999999999995"/>
  </r>
  <r>
    <n v="7521"/>
    <x v="3732"/>
    <x v="3"/>
    <x v="34"/>
    <d v="2014-12-13T00:00:00"/>
    <x v="0"/>
    <x v="252"/>
    <s v="John Lee"/>
    <x v="0"/>
    <s v="United States"/>
    <s v="Richmond"/>
    <x v="0"/>
    <n v="40475"/>
    <s v="South"/>
    <s v="TEC-CO-10001046"/>
    <x v="2"/>
    <x v="16"/>
    <x v="874"/>
    <n v="1399.98"/>
    <n v="2"/>
    <x v="0"/>
    <n v="629.99099999999999"/>
  </r>
  <r>
    <n v="7522"/>
    <x v="3733"/>
    <x v="0"/>
    <x v="64"/>
    <d v="2013-09-12T00:00:00"/>
    <x v="1"/>
    <x v="198"/>
    <s v="Maribeth Dona"/>
    <x v="0"/>
    <s v="United States"/>
    <s v="Lancaster"/>
    <x v="24"/>
    <n v="43130"/>
    <s v="East"/>
    <s v="OFF-BI-10002824"/>
    <x v="1"/>
    <x v="8"/>
    <x v="523"/>
    <n v="8.9520000000000017"/>
    <n v="2"/>
    <x v="6"/>
    <n v="-7.4600000000000009"/>
  </r>
  <r>
    <n v="7523"/>
    <x v="3733"/>
    <x v="0"/>
    <x v="64"/>
    <d v="2013-09-12T00:00:00"/>
    <x v="1"/>
    <x v="198"/>
    <s v="Maribeth Dona"/>
    <x v="0"/>
    <s v="United States"/>
    <s v="Lancaster"/>
    <x v="24"/>
    <n v="43130"/>
    <s v="East"/>
    <s v="OFF-BI-10001757"/>
    <x v="1"/>
    <x v="8"/>
    <x v="1158"/>
    <n v="8.8560000000000016"/>
    <n v="6"/>
    <x v="6"/>
    <n v="-6.4944000000000024"/>
  </r>
  <r>
    <n v="7524"/>
    <x v="3733"/>
    <x v="0"/>
    <x v="64"/>
    <d v="2013-09-12T00:00:00"/>
    <x v="1"/>
    <x v="198"/>
    <s v="Maribeth Dona"/>
    <x v="0"/>
    <s v="United States"/>
    <s v="Lancaster"/>
    <x v="24"/>
    <n v="43130"/>
    <s v="East"/>
    <s v="FUR-CH-10004477"/>
    <x v="0"/>
    <x v="1"/>
    <x v="211"/>
    <n v="85.245999999999995"/>
    <n v="2"/>
    <x v="4"/>
    <n v="-1.217800000000004"/>
  </r>
  <r>
    <n v="7525"/>
    <x v="3734"/>
    <x v="2"/>
    <x v="1076"/>
    <d v="2011-09-16T00:00:00"/>
    <x v="1"/>
    <x v="52"/>
    <s v="Clay Ludtke"/>
    <x v="0"/>
    <s v="United States"/>
    <s v="Gresham"/>
    <x v="21"/>
    <n v="97030"/>
    <s v="West"/>
    <s v="OFF-EN-10003072"/>
    <x v="1"/>
    <x v="12"/>
    <x v="767"/>
    <n v="21.728000000000002"/>
    <n v="7"/>
    <x v="2"/>
    <n v="7.6047999999999991"/>
  </r>
  <r>
    <n v="7526"/>
    <x v="3734"/>
    <x v="2"/>
    <x v="1076"/>
    <d v="2011-09-16T00:00:00"/>
    <x v="1"/>
    <x v="52"/>
    <s v="Clay Ludtke"/>
    <x v="0"/>
    <s v="United States"/>
    <s v="Gresham"/>
    <x v="21"/>
    <n v="97030"/>
    <s v="West"/>
    <s v="FUR-CH-10003973"/>
    <x v="0"/>
    <x v="1"/>
    <x v="858"/>
    <n v="1487.04"/>
    <n v="5"/>
    <x v="2"/>
    <n v="148.70400000000006"/>
  </r>
  <r>
    <n v="7527"/>
    <x v="3735"/>
    <x v="3"/>
    <x v="986"/>
    <d v="2014-09-27T00:00:00"/>
    <x v="3"/>
    <x v="19"/>
    <s v="Ruben Ausman"/>
    <x v="1"/>
    <s v="United States"/>
    <s v="San Francisco"/>
    <x v="1"/>
    <n v="94109"/>
    <s v="West"/>
    <s v="OFF-EN-10001028"/>
    <x v="1"/>
    <x v="12"/>
    <x v="33"/>
    <n v="71.88"/>
    <n v="6"/>
    <x v="0"/>
    <n v="33.064799999999998"/>
  </r>
  <r>
    <n v="7528"/>
    <x v="3735"/>
    <x v="3"/>
    <x v="986"/>
    <d v="2014-09-27T00:00:00"/>
    <x v="3"/>
    <x v="19"/>
    <s v="Ruben Ausman"/>
    <x v="1"/>
    <s v="United States"/>
    <s v="San Francisco"/>
    <x v="1"/>
    <n v="94109"/>
    <s v="West"/>
    <s v="FUR-FU-10003829"/>
    <x v="0"/>
    <x v="5"/>
    <x v="1369"/>
    <n v="9.24"/>
    <n v="3"/>
    <x v="0"/>
    <n v="2.9567999999999994"/>
  </r>
  <r>
    <n v="7529"/>
    <x v="3735"/>
    <x v="3"/>
    <x v="986"/>
    <d v="2014-09-27T00:00:00"/>
    <x v="3"/>
    <x v="19"/>
    <s v="Ruben Ausman"/>
    <x v="1"/>
    <s v="United States"/>
    <s v="San Francisco"/>
    <x v="1"/>
    <n v="94109"/>
    <s v="West"/>
    <s v="OFF-PA-10002245"/>
    <x v="1"/>
    <x v="10"/>
    <x v="1334"/>
    <n v="35.880000000000003"/>
    <n v="6"/>
    <x v="0"/>
    <n v="16.146000000000001"/>
  </r>
  <r>
    <n v="7530"/>
    <x v="3735"/>
    <x v="3"/>
    <x v="986"/>
    <d v="2014-09-27T00:00:00"/>
    <x v="3"/>
    <x v="19"/>
    <s v="Ruben Ausman"/>
    <x v="1"/>
    <s v="United States"/>
    <s v="San Francisco"/>
    <x v="1"/>
    <n v="94109"/>
    <s v="West"/>
    <s v="OFF-BI-10002215"/>
    <x v="1"/>
    <x v="8"/>
    <x v="20"/>
    <n v="17.04"/>
    <n v="3"/>
    <x v="2"/>
    <n v="5.5379999999999985"/>
  </r>
  <r>
    <n v="7531"/>
    <x v="3735"/>
    <x v="3"/>
    <x v="986"/>
    <d v="2014-09-27T00:00:00"/>
    <x v="3"/>
    <x v="19"/>
    <s v="Ruben Ausman"/>
    <x v="1"/>
    <s v="United States"/>
    <s v="San Francisco"/>
    <x v="1"/>
    <n v="94109"/>
    <s v="West"/>
    <s v="OFF-BI-10003925"/>
    <x v="1"/>
    <x v="8"/>
    <x v="751"/>
    <n v="931.17600000000016"/>
    <n v="3"/>
    <x v="2"/>
    <n v="314.27190000000002"/>
  </r>
  <r>
    <n v="7532"/>
    <x v="3736"/>
    <x v="0"/>
    <x v="26"/>
    <d v="2013-06-20T00:00:00"/>
    <x v="2"/>
    <x v="62"/>
    <s v="Lena Creighton"/>
    <x v="0"/>
    <s v="United States"/>
    <s v="Longmont"/>
    <x v="22"/>
    <n v="80501"/>
    <s v="West"/>
    <s v="FUR-FU-10002298"/>
    <x v="0"/>
    <x v="5"/>
    <x v="1296"/>
    <n v="266.35200000000003"/>
    <n v="3"/>
    <x v="2"/>
    <n v="-13.317600000000013"/>
  </r>
  <r>
    <n v="7533"/>
    <x v="3736"/>
    <x v="0"/>
    <x v="26"/>
    <d v="2013-06-20T00:00:00"/>
    <x v="2"/>
    <x v="62"/>
    <s v="Lena Creighton"/>
    <x v="0"/>
    <s v="United States"/>
    <s v="Longmont"/>
    <x v="22"/>
    <n v="80501"/>
    <s v="West"/>
    <s v="FUR-CH-10004853"/>
    <x v="0"/>
    <x v="1"/>
    <x v="526"/>
    <n v="483.13599999999997"/>
    <n v="4"/>
    <x v="2"/>
    <n v="54.352799999999945"/>
  </r>
  <r>
    <n v="7534"/>
    <x v="3737"/>
    <x v="3"/>
    <x v="906"/>
    <d v="2014-03-02T00:00:00"/>
    <x v="1"/>
    <x v="573"/>
    <s v="Scot Wooten"/>
    <x v="0"/>
    <s v="United States"/>
    <s v="Greenville"/>
    <x v="3"/>
    <n v="27834"/>
    <s v="South"/>
    <s v="FUR-CH-10002880"/>
    <x v="0"/>
    <x v="1"/>
    <x v="801"/>
    <n v="196.78399999999999"/>
    <n v="2"/>
    <x v="2"/>
    <n v="-22.138200000000012"/>
  </r>
  <r>
    <n v="7535"/>
    <x v="3737"/>
    <x v="3"/>
    <x v="906"/>
    <d v="2014-03-02T00:00:00"/>
    <x v="1"/>
    <x v="573"/>
    <s v="Scot Wooten"/>
    <x v="0"/>
    <s v="United States"/>
    <s v="Greenville"/>
    <x v="3"/>
    <n v="27834"/>
    <s v="South"/>
    <s v="FUR-BO-10004709"/>
    <x v="0"/>
    <x v="0"/>
    <x v="263"/>
    <n v="231.92000000000002"/>
    <n v="5"/>
    <x v="2"/>
    <n v="5.7980000000000018"/>
  </r>
  <r>
    <n v="7536"/>
    <x v="3738"/>
    <x v="3"/>
    <x v="185"/>
    <d v="2014-04-08T00:00:00"/>
    <x v="1"/>
    <x v="428"/>
    <s v="Henry Goldwyn"/>
    <x v="1"/>
    <s v="United States"/>
    <s v="Los Angeles"/>
    <x v="1"/>
    <n v="90004"/>
    <s v="West"/>
    <s v="OFF-SU-10004231"/>
    <x v="1"/>
    <x v="14"/>
    <x v="552"/>
    <n v="29.700000000000003"/>
    <n v="3"/>
    <x v="0"/>
    <n v="8.0190000000000001"/>
  </r>
  <r>
    <n v="7537"/>
    <x v="3739"/>
    <x v="3"/>
    <x v="734"/>
    <d v="2014-12-09T00:00:00"/>
    <x v="1"/>
    <x v="597"/>
    <s v="Mark Van Huff"/>
    <x v="0"/>
    <s v="United States"/>
    <s v="Houston"/>
    <x v="5"/>
    <n v="77041"/>
    <s v="Central"/>
    <s v="FUR-FU-10000820"/>
    <x v="0"/>
    <x v="5"/>
    <x v="1774"/>
    <n v="13.591999999999999"/>
    <n v="2"/>
    <x v="7"/>
    <n v="-14.271599999999999"/>
  </r>
  <r>
    <n v="7538"/>
    <x v="3740"/>
    <x v="0"/>
    <x v="317"/>
    <d v="2013-02-22T00:00:00"/>
    <x v="0"/>
    <x v="218"/>
    <s v="Greg Tran"/>
    <x v="0"/>
    <s v="United States"/>
    <s v="San Francisco"/>
    <x v="1"/>
    <n v="94109"/>
    <s v="West"/>
    <s v="OFF-PA-10001736"/>
    <x v="1"/>
    <x v="10"/>
    <x v="129"/>
    <n v="70.88"/>
    <n v="2"/>
    <x v="0"/>
    <n v="33.313599999999994"/>
  </r>
  <r>
    <n v="7539"/>
    <x v="3741"/>
    <x v="3"/>
    <x v="574"/>
    <d v="2014-12-07T00:00:00"/>
    <x v="1"/>
    <x v="510"/>
    <s v="Bill Stewart"/>
    <x v="1"/>
    <s v="United States"/>
    <s v="Denver"/>
    <x v="22"/>
    <n v="80219"/>
    <s v="West"/>
    <s v="OFF-ST-10003306"/>
    <x v="1"/>
    <x v="4"/>
    <x v="380"/>
    <n v="114.28800000000001"/>
    <n v="1"/>
    <x v="2"/>
    <n v="12.857399999999984"/>
  </r>
  <r>
    <n v="7540"/>
    <x v="3741"/>
    <x v="3"/>
    <x v="574"/>
    <d v="2014-12-07T00:00:00"/>
    <x v="1"/>
    <x v="510"/>
    <s v="Bill Stewart"/>
    <x v="1"/>
    <s v="United States"/>
    <s v="Denver"/>
    <x v="22"/>
    <n v="80219"/>
    <s v="West"/>
    <s v="OFF-BI-10003707"/>
    <x v="1"/>
    <x v="8"/>
    <x v="776"/>
    <n v="36.624000000000002"/>
    <n v="8"/>
    <x v="6"/>
    <n v="-24.41599999999999"/>
  </r>
  <r>
    <n v="7541"/>
    <x v="3741"/>
    <x v="3"/>
    <x v="574"/>
    <d v="2014-12-07T00:00:00"/>
    <x v="1"/>
    <x v="510"/>
    <s v="Bill Stewart"/>
    <x v="1"/>
    <s v="United States"/>
    <s v="Denver"/>
    <x v="22"/>
    <n v="80219"/>
    <s v="West"/>
    <s v="FUR-BO-10003546"/>
    <x v="0"/>
    <x v="0"/>
    <x v="1638"/>
    <n v="242.35200000000003"/>
    <n v="8"/>
    <x v="6"/>
    <n v="-363.52799999999991"/>
  </r>
  <r>
    <n v="7542"/>
    <x v="3741"/>
    <x v="3"/>
    <x v="574"/>
    <d v="2014-12-07T00:00:00"/>
    <x v="1"/>
    <x v="510"/>
    <s v="Bill Stewart"/>
    <x v="1"/>
    <s v="United States"/>
    <s v="Denver"/>
    <x v="22"/>
    <n v="80219"/>
    <s v="West"/>
    <s v="TEC-PH-10000213"/>
    <x v="2"/>
    <x v="7"/>
    <x v="1649"/>
    <n v="49.616000000000007"/>
    <n v="2"/>
    <x v="2"/>
    <n v="4.9615999999999989"/>
  </r>
  <r>
    <n v="7543"/>
    <x v="3741"/>
    <x v="3"/>
    <x v="574"/>
    <d v="2014-12-07T00:00:00"/>
    <x v="1"/>
    <x v="510"/>
    <s v="Bill Stewart"/>
    <x v="1"/>
    <s v="United States"/>
    <s v="Denver"/>
    <x v="22"/>
    <n v="80219"/>
    <s v="West"/>
    <s v="FUR-FU-10001488"/>
    <x v="0"/>
    <x v="5"/>
    <x v="1040"/>
    <n v="508.70400000000006"/>
    <n v="6"/>
    <x v="2"/>
    <n v="0"/>
  </r>
  <r>
    <n v="7544"/>
    <x v="3741"/>
    <x v="3"/>
    <x v="574"/>
    <d v="2014-12-07T00:00:00"/>
    <x v="1"/>
    <x v="510"/>
    <s v="Bill Stewart"/>
    <x v="1"/>
    <s v="United States"/>
    <s v="Denver"/>
    <x v="22"/>
    <n v="80219"/>
    <s v="West"/>
    <s v="TEC-PH-10004833"/>
    <x v="2"/>
    <x v="7"/>
    <x v="1354"/>
    <n v="57.36"/>
    <n v="6"/>
    <x v="2"/>
    <n v="-14.34"/>
  </r>
  <r>
    <n v="7545"/>
    <x v="3741"/>
    <x v="3"/>
    <x v="574"/>
    <d v="2014-12-07T00:00:00"/>
    <x v="1"/>
    <x v="510"/>
    <s v="Bill Stewart"/>
    <x v="1"/>
    <s v="United States"/>
    <s v="Denver"/>
    <x v="22"/>
    <n v="80219"/>
    <s v="West"/>
    <s v="FUR-CH-10002335"/>
    <x v="0"/>
    <x v="1"/>
    <x v="623"/>
    <n v="906.68000000000006"/>
    <n v="5"/>
    <x v="2"/>
    <n v="68.001000000000033"/>
  </r>
  <r>
    <n v="7546"/>
    <x v="3742"/>
    <x v="2"/>
    <x v="982"/>
    <d v="2011-10-15T00:00:00"/>
    <x v="1"/>
    <x v="782"/>
    <s v="Craig Molinari"/>
    <x v="1"/>
    <s v="United States"/>
    <s v="Huntsville"/>
    <x v="5"/>
    <n v="77340"/>
    <s v="Central"/>
    <s v="TEC-PH-10001128"/>
    <x v="2"/>
    <x v="7"/>
    <x v="1499"/>
    <n v="719.95200000000011"/>
    <n v="6"/>
    <x v="2"/>
    <n v="71.995200000000011"/>
  </r>
  <r>
    <n v="7547"/>
    <x v="3742"/>
    <x v="2"/>
    <x v="982"/>
    <d v="2011-10-15T00:00:00"/>
    <x v="1"/>
    <x v="782"/>
    <s v="Craig Molinari"/>
    <x v="1"/>
    <s v="United States"/>
    <s v="Huntsville"/>
    <x v="5"/>
    <n v="77340"/>
    <s v="Central"/>
    <s v="TEC-PH-10004667"/>
    <x v="2"/>
    <x v="7"/>
    <x v="519"/>
    <n v="755.94400000000019"/>
    <n v="7"/>
    <x v="2"/>
    <n v="66.145099999999957"/>
  </r>
  <r>
    <n v="7548"/>
    <x v="3742"/>
    <x v="2"/>
    <x v="982"/>
    <d v="2011-10-15T00:00:00"/>
    <x v="1"/>
    <x v="782"/>
    <s v="Craig Molinari"/>
    <x v="1"/>
    <s v="United States"/>
    <s v="Huntsville"/>
    <x v="5"/>
    <n v="77340"/>
    <s v="Central"/>
    <s v="OFF-BI-10004817"/>
    <x v="1"/>
    <x v="8"/>
    <x v="1199"/>
    <n v="11.979999999999997"/>
    <n v="5"/>
    <x v="3"/>
    <n v="-19.16800000000001"/>
  </r>
  <r>
    <n v="7549"/>
    <x v="3742"/>
    <x v="2"/>
    <x v="982"/>
    <d v="2011-10-15T00:00:00"/>
    <x v="1"/>
    <x v="782"/>
    <s v="Craig Molinari"/>
    <x v="1"/>
    <s v="United States"/>
    <s v="Huntsville"/>
    <x v="5"/>
    <n v="77340"/>
    <s v="Central"/>
    <s v="OFF-BI-10004140"/>
    <x v="1"/>
    <x v="8"/>
    <x v="304"/>
    <n v="0.8979999999999998"/>
    <n v="1"/>
    <x v="3"/>
    <n v="-1.5715000000000008"/>
  </r>
  <r>
    <n v="7550"/>
    <x v="3743"/>
    <x v="0"/>
    <x v="64"/>
    <d v="2013-09-08T00:00:00"/>
    <x v="2"/>
    <x v="605"/>
    <s v="Elizabeth Moffitt"/>
    <x v="1"/>
    <s v="United States"/>
    <s v="Houston"/>
    <x v="5"/>
    <n v="77036"/>
    <s v="Central"/>
    <s v="FUR-FU-10004671"/>
    <x v="0"/>
    <x v="5"/>
    <x v="1357"/>
    <n v="21.204000000000004"/>
    <n v="3"/>
    <x v="7"/>
    <n v="-11.662199999999999"/>
  </r>
  <r>
    <n v="7551"/>
    <x v="3744"/>
    <x v="2"/>
    <x v="1164"/>
    <d v="2011-11-25T00:00:00"/>
    <x v="1"/>
    <x v="542"/>
    <s v="Katharine Harms"/>
    <x v="1"/>
    <s v="United States"/>
    <s v="New York City"/>
    <x v="15"/>
    <n v="10024"/>
    <s v="East"/>
    <s v="OFF-EN-10002592"/>
    <x v="1"/>
    <x v="12"/>
    <x v="1702"/>
    <n v="34.74"/>
    <n v="3"/>
    <x v="0"/>
    <n v="17.37"/>
  </r>
  <r>
    <n v="7552"/>
    <x v="3744"/>
    <x v="2"/>
    <x v="1164"/>
    <d v="2011-11-25T00:00:00"/>
    <x v="1"/>
    <x v="542"/>
    <s v="Katharine Harms"/>
    <x v="1"/>
    <s v="United States"/>
    <s v="New York City"/>
    <x v="15"/>
    <n v="10024"/>
    <s v="East"/>
    <s v="TEC-PH-10004447"/>
    <x v="2"/>
    <x v="7"/>
    <x v="857"/>
    <n v="833.94"/>
    <n v="6"/>
    <x v="0"/>
    <n v="216.8244"/>
  </r>
  <r>
    <n v="7553"/>
    <x v="3744"/>
    <x v="2"/>
    <x v="1164"/>
    <d v="2011-11-25T00:00:00"/>
    <x v="1"/>
    <x v="542"/>
    <s v="Katharine Harms"/>
    <x v="1"/>
    <s v="United States"/>
    <s v="New York City"/>
    <x v="15"/>
    <n v="10024"/>
    <s v="East"/>
    <s v="OFF-BI-10003669"/>
    <x v="1"/>
    <x v="8"/>
    <x v="796"/>
    <n v="12.96"/>
    <n v="3"/>
    <x v="2"/>
    <n v="4.5359999999999996"/>
  </r>
  <r>
    <n v="7554"/>
    <x v="3744"/>
    <x v="2"/>
    <x v="1164"/>
    <d v="2011-11-25T00:00:00"/>
    <x v="1"/>
    <x v="542"/>
    <s v="Katharine Harms"/>
    <x v="1"/>
    <s v="United States"/>
    <s v="New York City"/>
    <x v="15"/>
    <n v="10024"/>
    <s v="East"/>
    <s v="OFF-PA-10000223"/>
    <x v="1"/>
    <x v="10"/>
    <x v="1374"/>
    <n v="25.92"/>
    <n v="4"/>
    <x v="0"/>
    <n v="12.441600000000001"/>
  </r>
  <r>
    <n v="7555"/>
    <x v="3745"/>
    <x v="2"/>
    <x v="1025"/>
    <d v="2011-05-14T00:00:00"/>
    <x v="0"/>
    <x v="314"/>
    <s v="Art Foster"/>
    <x v="0"/>
    <s v="United States"/>
    <s v="Philadelphia"/>
    <x v="9"/>
    <n v="19134"/>
    <s v="East"/>
    <s v="FUR-BO-10004467"/>
    <x v="0"/>
    <x v="0"/>
    <x v="883"/>
    <n v="349.96499999999997"/>
    <n v="7"/>
    <x v="5"/>
    <n v="-216.97830000000002"/>
  </r>
  <r>
    <n v="7556"/>
    <x v="3745"/>
    <x v="2"/>
    <x v="1025"/>
    <d v="2011-05-14T00:00:00"/>
    <x v="0"/>
    <x v="314"/>
    <s v="Art Foster"/>
    <x v="0"/>
    <s v="United States"/>
    <s v="Philadelphia"/>
    <x v="9"/>
    <n v="19134"/>
    <s v="East"/>
    <s v="OFF-AR-10000716"/>
    <x v="1"/>
    <x v="6"/>
    <x v="786"/>
    <n v="22.32"/>
    <n v="5"/>
    <x v="2"/>
    <n v="5.3010000000000002"/>
  </r>
  <r>
    <n v="7557"/>
    <x v="3746"/>
    <x v="3"/>
    <x v="344"/>
    <d v="2014-12-03T00:00:00"/>
    <x v="1"/>
    <x v="335"/>
    <s v="Justin Ritter"/>
    <x v="1"/>
    <s v="United States"/>
    <s v="Columbus"/>
    <x v="14"/>
    <n v="47201"/>
    <s v="Central"/>
    <s v="OFF-PA-10003641"/>
    <x v="1"/>
    <x v="10"/>
    <x v="938"/>
    <n v="158.28"/>
    <n v="6"/>
    <x v="0"/>
    <n v="72.808799999999991"/>
  </r>
  <r>
    <n v="7558"/>
    <x v="3746"/>
    <x v="3"/>
    <x v="344"/>
    <d v="2014-12-03T00:00:00"/>
    <x v="1"/>
    <x v="335"/>
    <s v="Justin Ritter"/>
    <x v="1"/>
    <s v="United States"/>
    <s v="Columbus"/>
    <x v="14"/>
    <n v="47201"/>
    <s v="Central"/>
    <s v="OFF-BI-10004519"/>
    <x v="1"/>
    <x v="8"/>
    <x v="880"/>
    <n v="497.93999999999994"/>
    <n v="3"/>
    <x v="0"/>
    <n v="224.07299999999998"/>
  </r>
  <r>
    <n v="7559"/>
    <x v="3747"/>
    <x v="2"/>
    <x v="301"/>
    <d v="2011-11-05T00:00:00"/>
    <x v="1"/>
    <x v="351"/>
    <s v="Daniel Lacy"/>
    <x v="0"/>
    <s v="United States"/>
    <s v="Long Beach"/>
    <x v="15"/>
    <n v="11561"/>
    <s v="East"/>
    <s v="OFF-AP-10002518"/>
    <x v="1"/>
    <x v="9"/>
    <x v="158"/>
    <n v="533.93999999999994"/>
    <n v="3"/>
    <x v="0"/>
    <n v="154.84259999999995"/>
  </r>
  <r>
    <n v="7560"/>
    <x v="3747"/>
    <x v="2"/>
    <x v="301"/>
    <d v="2011-11-05T00:00:00"/>
    <x v="1"/>
    <x v="351"/>
    <s v="Daniel Lacy"/>
    <x v="0"/>
    <s v="United States"/>
    <s v="Long Beach"/>
    <x v="15"/>
    <n v="11561"/>
    <s v="East"/>
    <s v="OFF-PA-10000806"/>
    <x v="1"/>
    <x v="10"/>
    <x v="948"/>
    <n v="167.94"/>
    <n v="3"/>
    <x v="0"/>
    <n v="82.290599999999998"/>
  </r>
  <r>
    <n v="7561"/>
    <x v="3747"/>
    <x v="2"/>
    <x v="301"/>
    <d v="2011-11-05T00:00:00"/>
    <x v="1"/>
    <x v="351"/>
    <s v="Daniel Lacy"/>
    <x v="0"/>
    <s v="United States"/>
    <s v="Long Beach"/>
    <x v="15"/>
    <n v="11561"/>
    <s v="East"/>
    <s v="FUR-FU-10003142"/>
    <x v="0"/>
    <x v="5"/>
    <x v="1201"/>
    <n v="31.68"/>
    <n v="6"/>
    <x v="0"/>
    <n v="9.8207999999999984"/>
  </r>
  <r>
    <n v="7562"/>
    <x v="3748"/>
    <x v="0"/>
    <x v="945"/>
    <d v="2014-01-02T00:00:00"/>
    <x v="2"/>
    <x v="205"/>
    <s v="Brian Dahlen"/>
    <x v="0"/>
    <s v="United States"/>
    <s v="Lancaster"/>
    <x v="9"/>
    <n v="17602"/>
    <s v="East"/>
    <s v="FUR-CH-10000454"/>
    <x v="0"/>
    <x v="1"/>
    <x v="1"/>
    <n v="170.78599999999997"/>
    <n v="1"/>
    <x v="4"/>
    <n v="0"/>
  </r>
  <r>
    <n v="7563"/>
    <x v="3749"/>
    <x v="0"/>
    <x v="323"/>
    <d v="2013-09-08T00:00:00"/>
    <x v="1"/>
    <x v="262"/>
    <s v="Rob Beeghly"/>
    <x v="0"/>
    <s v="United States"/>
    <s v="Chicago"/>
    <x v="10"/>
    <n v="60610"/>
    <s v="Central"/>
    <s v="FUR-BO-10003894"/>
    <x v="0"/>
    <x v="0"/>
    <x v="1619"/>
    <n v="198.744"/>
    <n v="4"/>
    <x v="4"/>
    <n v="0"/>
  </r>
  <r>
    <n v="7564"/>
    <x v="3750"/>
    <x v="3"/>
    <x v="361"/>
    <d v="2014-10-08T00:00:00"/>
    <x v="2"/>
    <x v="176"/>
    <s v="Ross Baird"/>
    <x v="2"/>
    <s v="United States"/>
    <s v="Denver"/>
    <x v="22"/>
    <n v="80219"/>
    <s v="West"/>
    <s v="TEC-AC-10001714"/>
    <x v="2"/>
    <x v="11"/>
    <x v="678"/>
    <n v="63.824000000000005"/>
    <n v="2"/>
    <x v="2"/>
    <n v="13.562599999999998"/>
  </r>
  <r>
    <n v="7565"/>
    <x v="3751"/>
    <x v="0"/>
    <x v="806"/>
    <d v="2013-02-01T00:00:00"/>
    <x v="0"/>
    <x v="621"/>
    <s v="Tim Brockman"/>
    <x v="0"/>
    <s v="United States"/>
    <s v="Seattle"/>
    <x v="4"/>
    <n v="98103"/>
    <s v="West"/>
    <s v="FUR-CH-10001190"/>
    <x v="0"/>
    <x v="1"/>
    <x v="1326"/>
    <n v="435.16800000000006"/>
    <n v="4"/>
    <x v="2"/>
    <n v="-59.835600000000042"/>
  </r>
  <r>
    <n v="7566"/>
    <x v="3751"/>
    <x v="0"/>
    <x v="806"/>
    <d v="2013-02-01T00:00:00"/>
    <x v="0"/>
    <x v="621"/>
    <s v="Tim Brockman"/>
    <x v="0"/>
    <s v="United States"/>
    <s v="Seattle"/>
    <x v="4"/>
    <n v="98103"/>
    <s v="West"/>
    <s v="FUR-BO-10000468"/>
    <x v="0"/>
    <x v="0"/>
    <x v="1171"/>
    <n v="48.58"/>
    <n v="1"/>
    <x v="0"/>
    <n v="7.7728000000000037"/>
  </r>
  <r>
    <n v="7567"/>
    <x v="3752"/>
    <x v="3"/>
    <x v="81"/>
    <d v="2014-04-24T00:00:00"/>
    <x v="2"/>
    <x v="471"/>
    <s v="Katherine Nockton"/>
    <x v="1"/>
    <s v="United States"/>
    <s v="Houston"/>
    <x v="5"/>
    <n v="77070"/>
    <s v="Central"/>
    <s v="TEC-AC-10001998"/>
    <x v="2"/>
    <x v="11"/>
    <x v="84"/>
    <n v="47.975999999999999"/>
    <n v="3"/>
    <x v="2"/>
    <n v="8.3957999999999942"/>
  </r>
  <r>
    <n v="7568"/>
    <x v="3752"/>
    <x v="3"/>
    <x v="81"/>
    <d v="2014-04-24T00:00:00"/>
    <x v="2"/>
    <x v="471"/>
    <s v="Katherine Nockton"/>
    <x v="1"/>
    <s v="United States"/>
    <s v="Houston"/>
    <x v="5"/>
    <n v="77070"/>
    <s v="Central"/>
    <s v="OFF-PA-10001534"/>
    <x v="1"/>
    <x v="10"/>
    <x v="1461"/>
    <n v="20.736000000000004"/>
    <n v="4"/>
    <x v="2"/>
    <n v="7.2576000000000001"/>
  </r>
  <r>
    <n v="7569"/>
    <x v="3753"/>
    <x v="2"/>
    <x v="29"/>
    <d v="2011-12-10T00:00:00"/>
    <x v="1"/>
    <x v="210"/>
    <s v="Rob Lucas"/>
    <x v="0"/>
    <s v="United States"/>
    <s v="Los Angeles"/>
    <x v="1"/>
    <n v="90045"/>
    <s v="West"/>
    <s v="OFF-AR-10003045"/>
    <x v="1"/>
    <x v="6"/>
    <x v="420"/>
    <n v="26.46"/>
    <n v="9"/>
    <x v="0"/>
    <n v="11.907"/>
  </r>
  <r>
    <n v="7570"/>
    <x v="3753"/>
    <x v="2"/>
    <x v="29"/>
    <d v="2011-12-10T00:00:00"/>
    <x v="1"/>
    <x v="210"/>
    <s v="Rob Lucas"/>
    <x v="0"/>
    <s v="United States"/>
    <s v="Los Angeles"/>
    <x v="1"/>
    <n v="90045"/>
    <s v="West"/>
    <s v="OFF-PA-10001363"/>
    <x v="1"/>
    <x v="10"/>
    <x v="1616"/>
    <n v="49.12"/>
    <n v="4"/>
    <x v="0"/>
    <n v="23.086399999999998"/>
  </r>
  <r>
    <n v="7571"/>
    <x v="3753"/>
    <x v="2"/>
    <x v="29"/>
    <d v="2011-12-10T00:00:00"/>
    <x v="1"/>
    <x v="210"/>
    <s v="Rob Lucas"/>
    <x v="0"/>
    <s v="United States"/>
    <s v="Los Angeles"/>
    <x v="1"/>
    <n v="90045"/>
    <s v="West"/>
    <s v="OFF-FA-10002280"/>
    <x v="1"/>
    <x v="13"/>
    <x v="653"/>
    <n v="15"/>
    <n v="3"/>
    <x v="0"/>
    <n v="7.1999999999999993"/>
  </r>
  <r>
    <n v="7572"/>
    <x v="3754"/>
    <x v="2"/>
    <x v="618"/>
    <d v="2011-10-26T00:00:00"/>
    <x v="1"/>
    <x v="395"/>
    <s v="Frank Hawley"/>
    <x v="1"/>
    <s v="United States"/>
    <s v="Newport News"/>
    <x v="17"/>
    <n v="23602"/>
    <s v="South"/>
    <s v="OFF-ST-10003479"/>
    <x v="1"/>
    <x v="4"/>
    <x v="41"/>
    <n v="194.7"/>
    <n v="5"/>
    <x v="0"/>
    <n v="9.7349999999999781"/>
  </r>
  <r>
    <n v="7573"/>
    <x v="3754"/>
    <x v="2"/>
    <x v="618"/>
    <d v="2011-10-26T00:00:00"/>
    <x v="1"/>
    <x v="395"/>
    <s v="Frank Hawley"/>
    <x v="1"/>
    <s v="United States"/>
    <s v="Newport News"/>
    <x v="17"/>
    <n v="23602"/>
    <s v="South"/>
    <s v="FUR-TA-10004607"/>
    <x v="0"/>
    <x v="3"/>
    <x v="1095"/>
    <n v="591.32000000000005"/>
    <n v="4"/>
    <x v="0"/>
    <n v="112.35079999999999"/>
  </r>
  <r>
    <n v="7574"/>
    <x v="3754"/>
    <x v="2"/>
    <x v="618"/>
    <d v="2011-10-26T00:00:00"/>
    <x v="1"/>
    <x v="395"/>
    <s v="Frank Hawley"/>
    <x v="1"/>
    <s v="United States"/>
    <s v="Newport News"/>
    <x v="17"/>
    <n v="23602"/>
    <s v="South"/>
    <s v="OFF-AR-10001022"/>
    <x v="1"/>
    <x v="6"/>
    <x v="872"/>
    <n v="2.84"/>
    <n v="1"/>
    <x v="0"/>
    <n v="0.88039999999999985"/>
  </r>
  <r>
    <n v="7575"/>
    <x v="3755"/>
    <x v="1"/>
    <x v="575"/>
    <d v="2012-12-12T00:00:00"/>
    <x v="1"/>
    <x v="453"/>
    <s v="Yana Sorensen"/>
    <x v="1"/>
    <s v="United States"/>
    <s v="Los Angeles"/>
    <x v="1"/>
    <n v="90036"/>
    <s v="West"/>
    <s v="OFF-ST-10004186"/>
    <x v="1"/>
    <x v="4"/>
    <x v="16"/>
    <n v="221.96"/>
    <n v="2"/>
    <x v="0"/>
    <n v="4.4391999999999996"/>
  </r>
  <r>
    <n v="7576"/>
    <x v="3755"/>
    <x v="1"/>
    <x v="575"/>
    <d v="2012-12-12T00:00:00"/>
    <x v="1"/>
    <x v="453"/>
    <s v="Yana Sorensen"/>
    <x v="1"/>
    <s v="United States"/>
    <s v="Los Angeles"/>
    <x v="1"/>
    <n v="90036"/>
    <s v="West"/>
    <s v="TEC-AC-10000865"/>
    <x v="2"/>
    <x v="11"/>
    <x v="996"/>
    <n v="236"/>
    <n v="4"/>
    <x v="0"/>
    <n v="40.119999999999976"/>
  </r>
  <r>
    <n v="7577"/>
    <x v="3756"/>
    <x v="2"/>
    <x v="981"/>
    <d v="2011-11-07T00:00:00"/>
    <x v="0"/>
    <x v="406"/>
    <s v="Steven Ward"/>
    <x v="1"/>
    <s v="United States"/>
    <s v="Seattle"/>
    <x v="4"/>
    <n v="98115"/>
    <s v="West"/>
    <s v="TEC-AC-10000023"/>
    <x v="2"/>
    <x v="11"/>
    <x v="900"/>
    <n v="41.94"/>
    <n v="2"/>
    <x v="0"/>
    <n v="15.098399999999998"/>
  </r>
  <r>
    <n v="7578"/>
    <x v="3756"/>
    <x v="2"/>
    <x v="981"/>
    <d v="2011-11-07T00:00:00"/>
    <x v="0"/>
    <x v="406"/>
    <s v="Steven Ward"/>
    <x v="1"/>
    <s v="United States"/>
    <s v="Seattle"/>
    <x v="4"/>
    <n v="98115"/>
    <s v="West"/>
    <s v="TEC-PH-10001750"/>
    <x v="2"/>
    <x v="7"/>
    <x v="968"/>
    <n v="52.792000000000002"/>
    <n v="1"/>
    <x v="2"/>
    <n v="4.6193000000000026"/>
  </r>
  <r>
    <n v="7579"/>
    <x v="3757"/>
    <x v="0"/>
    <x v="122"/>
    <d v="2013-12-22T00:00:00"/>
    <x v="2"/>
    <x v="43"/>
    <s v="Parhena Norris"/>
    <x v="2"/>
    <s v="United States"/>
    <s v="Omaha"/>
    <x v="8"/>
    <n v="68104"/>
    <s v="Central"/>
    <s v="FUR-CH-10004997"/>
    <x v="0"/>
    <x v="1"/>
    <x v="494"/>
    <n v="563.93999999999994"/>
    <n v="3"/>
    <x v="0"/>
    <n v="112.78800000000001"/>
  </r>
  <r>
    <n v="7580"/>
    <x v="3758"/>
    <x v="1"/>
    <x v="521"/>
    <d v="2012-11-27T00:00:00"/>
    <x v="0"/>
    <x v="247"/>
    <s v="Annie Thurman"/>
    <x v="0"/>
    <s v="United States"/>
    <s v="Morristown"/>
    <x v="30"/>
    <n v="7960"/>
    <s v="East"/>
    <s v="OFF-AP-10000275"/>
    <x v="1"/>
    <x v="9"/>
    <x v="1719"/>
    <n v="2625.12"/>
    <n v="8"/>
    <x v="0"/>
    <n v="735.03359999999998"/>
  </r>
  <r>
    <n v="7581"/>
    <x v="3758"/>
    <x v="1"/>
    <x v="521"/>
    <d v="2012-11-27T00:00:00"/>
    <x v="0"/>
    <x v="247"/>
    <s v="Annie Thurman"/>
    <x v="0"/>
    <s v="United States"/>
    <s v="Morristown"/>
    <x v="30"/>
    <n v="7960"/>
    <s v="East"/>
    <s v="OFF-AR-10004999"/>
    <x v="1"/>
    <x v="6"/>
    <x v="864"/>
    <n v="17.940000000000001"/>
    <n v="3"/>
    <x v="0"/>
    <n v="4.4850000000000003"/>
  </r>
  <r>
    <n v="7582"/>
    <x v="3759"/>
    <x v="1"/>
    <x v="863"/>
    <d v="2012-08-16T00:00:00"/>
    <x v="2"/>
    <x v="719"/>
    <s v="Ed Jacobs"/>
    <x v="0"/>
    <s v="United States"/>
    <s v="Philadelphia"/>
    <x v="9"/>
    <n v="19143"/>
    <s v="East"/>
    <s v="OFF-ST-10003816"/>
    <x v="1"/>
    <x v="4"/>
    <x v="710"/>
    <n v="422.85599999999999"/>
    <n v="3"/>
    <x v="2"/>
    <n v="15.857099999999974"/>
  </r>
  <r>
    <n v="7583"/>
    <x v="3760"/>
    <x v="1"/>
    <x v="392"/>
    <d v="2012-04-21T00:00:00"/>
    <x v="1"/>
    <x v="664"/>
    <s v="Denise Monton"/>
    <x v="1"/>
    <s v="United States"/>
    <s v="New York City"/>
    <x v="15"/>
    <n v="10024"/>
    <s v="East"/>
    <s v="FUR-CH-10003968"/>
    <x v="0"/>
    <x v="1"/>
    <x v="56"/>
    <n v="127.76400000000001"/>
    <n v="2"/>
    <x v="9"/>
    <n v="2.8392000000000017"/>
  </r>
  <r>
    <n v="7584"/>
    <x v="3761"/>
    <x v="2"/>
    <x v="90"/>
    <d v="2011-03-25T00:00:00"/>
    <x v="1"/>
    <x v="120"/>
    <s v="Kristen Hastings"/>
    <x v="1"/>
    <s v="United States"/>
    <s v="Springfield"/>
    <x v="17"/>
    <n v="22153"/>
    <s v="South"/>
    <s v="TEC-PH-10000730"/>
    <x v="2"/>
    <x v="7"/>
    <x v="1559"/>
    <n v="3499.9300000000003"/>
    <n v="7"/>
    <x v="0"/>
    <n v="909.98180000000025"/>
  </r>
  <r>
    <n v="7585"/>
    <x v="3761"/>
    <x v="2"/>
    <x v="90"/>
    <d v="2011-03-25T00:00:00"/>
    <x v="1"/>
    <x v="120"/>
    <s v="Kristen Hastings"/>
    <x v="1"/>
    <s v="United States"/>
    <s v="Springfield"/>
    <x v="17"/>
    <n v="22153"/>
    <s v="South"/>
    <s v="OFF-LA-10004409"/>
    <x v="1"/>
    <x v="2"/>
    <x v="1550"/>
    <n v="14.399999999999999"/>
    <n v="5"/>
    <x v="0"/>
    <n v="6.6239999999999988"/>
  </r>
  <r>
    <n v="7586"/>
    <x v="3761"/>
    <x v="2"/>
    <x v="90"/>
    <d v="2011-03-25T00:00:00"/>
    <x v="1"/>
    <x v="120"/>
    <s v="Kristen Hastings"/>
    <x v="1"/>
    <s v="United States"/>
    <s v="Springfield"/>
    <x v="17"/>
    <n v="22153"/>
    <s v="South"/>
    <s v="OFF-PA-10000675"/>
    <x v="1"/>
    <x v="10"/>
    <x v="1106"/>
    <n v="122.97"/>
    <n v="3"/>
    <x v="0"/>
    <n v="60.255300000000005"/>
  </r>
  <r>
    <n v="7587"/>
    <x v="3761"/>
    <x v="2"/>
    <x v="90"/>
    <d v="2011-03-25T00:00:00"/>
    <x v="1"/>
    <x v="120"/>
    <s v="Kristen Hastings"/>
    <x v="1"/>
    <s v="United States"/>
    <s v="Springfield"/>
    <x v="17"/>
    <n v="22153"/>
    <s v="South"/>
    <s v="OFF-AR-10001573"/>
    <x v="1"/>
    <x v="6"/>
    <x v="368"/>
    <n v="9.32"/>
    <n v="4"/>
    <x v="0"/>
    <n v="2.702799999999999"/>
  </r>
  <r>
    <n v="7588"/>
    <x v="3761"/>
    <x v="2"/>
    <x v="90"/>
    <d v="2011-03-25T00:00:00"/>
    <x v="1"/>
    <x v="120"/>
    <s v="Kristen Hastings"/>
    <x v="1"/>
    <s v="United States"/>
    <s v="Springfield"/>
    <x v="17"/>
    <n v="22153"/>
    <s v="South"/>
    <s v="OFF-BI-10001597"/>
    <x v="1"/>
    <x v="8"/>
    <x v="790"/>
    <n v="122.94"/>
    <n v="3"/>
    <x v="0"/>
    <n v="59.011199999999988"/>
  </r>
  <r>
    <n v="7589"/>
    <x v="3762"/>
    <x v="3"/>
    <x v="673"/>
    <d v="2014-11-23T00:00:00"/>
    <x v="1"/>
    <x v="469"/>
    <s v="Mick Brown"/>
    <x v="0"/>
    <s v="United States"/>
    <s v="Roseville"/>
    <x v="1"/>
    <n v="95661"/>
    <s v="West"/>
    <s v="FUR-FU-10001196"/>
    <x v="0"/>
    <x v="5"/>
    <x v="1116"/>
    <n v="17.309999999999999"/>
    <n v="3"/>
    <x v="0"/>
    <n v="5.1929999999999996"/>
  </r>
  <r>
    <n v="7590"/>
    <x v="3763"/>
    <x v="1"/>
    <x v="12"/>
    <d v="2012-09-29T00:00:00"/>
    <x v="1"/>
    <x v="729"/>
    <s v="Dana Kaydos"/>
    <x v="0"/>
    <s v="United States"/>
    <s v="Rockford"/>
    <x v="10"/>
    <n v="61107"/>
    <s v="Central"/>
    <s v="OFF-AR-10004602"/>
    <x v="1"/>
    <x v="6"/>
    <x v="1217"/>
    <n v="128.744"/>
    <n v="7"/>
    <x v="2"/>
    <n v="12.874400000000001"/>
  </r>
  <r>
    <n v="7591"/>
    <x v="3764"/>
    <x v="0"/>
    <x v="64"/>
    <d v="2013-09-10T00:00:00"/>
    <x v="1"/>
    <x v="203"/>
    <s v="Dean Braden"/>
    <x v="0"/>
    <s v="United States"/>
    <s v="Philadelphia"/>
    <x v="9"/>
    <n v="19134"/>
    <s v="East"/>
    <s v="FUR-FU-10000260"/>
    <x v="0"/>
    <x v="5"/>
    <x v="74"/>
    <n v="58.248000000000005"/>
    <n v="9"/>
    <x v="2"/>
    <n v="11.649599999999996"/>
  </r>
  <r>
    <n v="7592"/>
    <x v="3764"/>
    <x v="0"/>
    <x v="64"/>
    <d v="2013-09-10T00:00:00"/>
    <x v="1"/>
    <x v="203"/>
    <s v="Dean Braden"/>
    <x v="0"/>
    <s v="United States"/>
    <s v="Philadelphia"/>
    <x v="9"/>
    <n v="19134"/>
    <s v="East"/>
    <s v="FUR-CH-10001146"/>
    <x v="0"/>
    <x v="1"/>
    <x v="124"/>
    <n v="71.245999999999995"/>
    <n v="2"/>
    <x v="4"/>
    <n v="-19.338199999999993"/>
  </r>
  <r>
    <n v="7593"/>
    <x v="3764"/>
    <x v="0"/>
    <x v="64"/>
    <d v="2013-09-10T00:00:00"/>
    <x v="1"/>
    <x v="203"/>
    <s v="Dean Braden"/>
    <x v="0"/>
    <s v="United States"/>
    <s v="Philadelphia"/>
    <x v="9"/>
    <n v="19134"/>
    <s v="East"/>
    <s v="OFF-AR-10000896"/>
    <x v="1"/>
    <x v="6"/>
    <x v="949"/>
    <n v="7.8719999999999999"/>
    <n v="3"/>
    <x v="2"/>
    <n v="0.59039999999999937"/>
  </r>
  <r>
    <n v="7594"/>
    <x v="3764"/>
    <x v="0"/>
    <x v="64"/>
    <d v="2013-09-10T00:00:00"/>
    <x v="1"/>
    <x v="203"/>
    <s v="Dean Braden"/>
    <x v="0"/>
    <s v="United States"/>
    <s v="Philadelphia"/>
    <x v="9"/>
    <n v="19134"/>
    <s v="East"/>
    <s v="FUR-CH-10000309"/>
    <x v="0"/>
    <x v="1"/>
    <x v="765"/>
    <n v="887.27099999999984"/>
    <n v="3"/>
    <x v="4"/>
    <n v="-63.376499999999965"/>
  </r>
  <r>
    <n v="7595"/>
    <x v="3765"/>
    <x v="3"/>
    <x v="693"/>
    <d v="2014-04-25T00:00:00"/>
    <x v="1"/>
    <x v="610"/>
    <s v="Christina VanderZanden"/>
    <x v="0"/>
    <s v="United States"/>
    <s v="Detroit"/>
    <x v="12"/>
    <n v="48234"/>
    <s v="Central"/>
    <s v="OFF-BI-10001989"/>
    <x v="1"/>
    <x v="8"/>
    <x v="537"/>
    <n v="146.86000000000001"/>
    <n v="7"/>
    <x v="0"/>
    <n v="70.492799999999988"/>
  </r>
  <r>
    <n v="7596"/>
    <x v="3765"/>
    <x v="3"/>
    <x v="693"/>
    <d v="2014-04-25T00:00:00"/>
    <x v="1"/>
    <x v="610"/>
    <s v="Christina VanderZanden"/>
    <x v="0"/>
    <s v="United States"/>
    <s v="Detroit"/>
    <x v="12"/>
    <n v="48234"/>
    <s v="Central"/>
    <s v="OFF-BI-10001036"/>
    <x v="1"/>
    <x v="8"/>
    <x v="618"/>
    <n v="36.56"/>
    <n v="4"/>
    <x v="0"/>
    <n v="18.28"/>
  </r>
  <r>
    <n v="7597"/>
    <x v="3766"/>
    <x v="1"/>
    <x v="925"/>
    <d v="2012-06-19T00:00:00"/>
    <x v="1"/>
    <x v="136"/>
    <s v="Grace Kelly"/>
    <x v="1"/>
    <s v="United States"/>
    <s v="Los Angeles"/>
    <x v="1"/>
    <n v="90004"/>
    <s v="West"/>
    <s v="TEC-PH-10002103"/>
    <x v="2"/>
    <x v="7"/>
    <x v="534"/>
    <n v="225.57599999999996"/>
    <n v="3"/>
    <x v="2"/>
    <n v="22.557600000000008"/>
  </r>
  <r>
    <n v="7598"/>
    <x v="3767"/>
    <x v="2"/>
    <x v="328"/>
    <d v="2011-09-22T00:00:00"/>
    <x v="1"/>
    <x v="350"/>
    <s v="Joseph Airdo"/>
    <x v="0"/>
    <s v="United States"/>
    <s v="Springfield"/>
    <x v="21"/>
    <n v="97477"/>
    <s v="West"/>
    <s v="OFF-AR-10001473"/>
    <x v="1"/>
    <x v="6"/>
    <x v="1332"/>
    <n v="5.2480000000000002"/>
    <n v="2"/>
    <x v="2"/>
    <n v="0.45920000000000027"/>
  </r>
  <r>
    <n v="7599"/>
    <x v="3767"/>
    <x v="2"/>
    <x v="328"/>
    <d v="2011-09-22T00:00:00"/>
    <x v="1"/>
    <x v="350"/>
    <s v="Joseph Airdo"/>
    <x v="0"/>
    <s v="United States"/>
    <s v="Springfield"/>
    <x v="21"/>
    <n v="97477"/>
    <s v="West"/>
    <s v="OFF-AR-10000411"/>
    <x v="1"/>
    <x v="6"/>
    <x v="931"/>
    <n v="38.256"/>
    <n v="3"/>
    <x v="2"/>
    <n v="4.7819999999999947"/>
  </r>
  <r>
    <n v="7600"/>
    <x v="3767"/>
    <x v="2"/>
    <x v="328"/>
    <d v="2011-09-22T00:00:00"/>
    <x v="1"/>
    <x v="350"/>
    <s v="Joseph Airdo"/>
    <x v="0"/>
    <s v="United States"/>
    <s v="Springfield"/>
    <x v="21"/>
    <n v="97477"/>
    <s v="West"/>
    <s v="OFF-PA-10000246"/>
    <x v="1"/>
    <x v="10"/>
    <x v="1586"/>
    <n v="40.24"/>
    <n v="5"/>
    <x v="2"/>
    <n v="13.078000000000001"/>
  </r>
  <r>
    <n v="7601"/>
    <x v="3767"/>
    <x v="2"/>
    <x v="328"/>
    <d v="2011-09-22T00:00:00"/>
    <x v="1"/>
    <x v="350"/>
    <s v="Joseph Airdo"/>
    <x v="0"/>
    <s v="United States"/>
    <s v="Springfield"/>
    <x v="21"/>
    <n v="97477"/>
    <s v="West"/>
    <s v="TEC-MA-10004086"/>
    <x v="2"/>
    <x v="15"/>
    <x v="1800"/>
    <n v="29.925000000000001"/>
    <n v="5"/>
    <x v="6"/>
    <n v="-21.944999999999993"/>
  </r>
  <r>
    <n v="7602"/>
    <x v="3767"/>
    <x v="2"/>
    <x v="328"/>
    <d v="2011-09-22T00:00:00"/>
    <x v="1"/>
    <x v="350"/>
    <s v="Joseph Airdo"/>
    <x v="0"/>
    <s v="United States"/>
    <s v="Springfield"/>
    <x v="21"/>
    <n v="97477"/>
    <s v="West"/>
    <s v="OFF-PA-10003039"/>
    <x v="1"/>
    <x v="10"/>
    <x v="330"/>
    <n v="148.70400000000001"/>
    <n v="6"/>
    <x v="2"/>
    <n v="46.469999999999985"/>
  </r>
  <r>
    <n v="7603"/>
    <x v="3767"/>
    <x v="2"/>
    <x v="328"/>
    <d v="2011-09-22T00:00:00"/>
    <x v="1"/>
    <x v="350"/>
    <s v="Joseph Airdo"/>
    <x v="0"/>
    <s v="United States"/>
    <s v="Springfield"/>
    <x v="21"/>
    <n v="97477"/>
    <s v="West"/>
    <s v="TEC-AC-10004633"/>
    <x v="2"/>
    <x v="11"/>
    <x v="60"/>
    <n v="55.92"/>
    <n v="10"/>
    <x v="2"/>
    <n v="16.776000000000007"/>
  </r>
  <r>
    <n v="7604"/>
    <x v="3768"/>
    <x v="0"/>
    <x v="630"/>
    <d v="2013-07-13T00:00:00"/>
    <x v="1"/>
    <x v="764"/>
    <s v="Thea Hudgings"/>
    <x v="1"/>
    <s v="United States"/>
    <s v="Providence"/>
    <x v="34"/>
    <n v="2908"/>
    <s v="East"/>
    <s v="OFF-PA-10000289"/>
    <x v="1"/>
    <x v="10"/>
    <x v="722"/>
    <n v="12.96"/>
    <n v="2"/>
    <x v="0"/>
    <n v="6.2208000000000006"/>
  </r>
  <r>
    <n v="7605"/>
    <x v="3769"/>
    <x v="0"/>
    <x v="1022"/>
    <d v="2013-06-01T00:00:00"/>
    <x v="1"/>
    <x v="574"/>
    <s v="Brian Stugart"/>
    <x v="0"/>
    <s v="United States"/>
    <s v="Chicago"/>
    <x v="10"/>
    <n v="60623"/>
    <s v="Central"/>
    <s v="FUR-FU-10003247"/>
    <x v="0"/>
    <x v="5"/>
    <x v="1456"/>
    <n v="25.176000000000002"/>
    <n v="3"/>
    <x v="7"/>
    <n v="-33.358199999999997"/>
  </r>
  <r>
    <n v="7606"/>
    <x v="3769"/>
    <x v="0"/>
    <x v="1022"/>
    <d v="2013-06-01T00:00:00"/>
    <x v="1"/>
    <x v="574"/>
    <s v="Brian Stugart"/>
    <x v="0"/>
    <s v="United States"/>
    <s v="Chicago"/>
    <x v="10"/>
    <n v="60623"/>
    <s v="Central"/>
    <s v="FUR-FU-10002191"/>
    <x v="0"/>
    <x v="5"/>
    <x v="762"/>
    <n v="5.5840000000000005"/>
    <n v="2"/>
    <x v="7"/>
    <n v="-1.6751999999999994"/>
  </r>
  <r>
    <n v="7607"/>
    <x v="3769"/>
    <x v="0"/>
    <x v="1022"/>
    <d v="2013-06-01T00:00:00"/>
    <x v="1"/>
    <x v="574"/>
    <s v="Brian Stugart"/>
    <x v="0"/>
    <s v="United States"/>
    <s v="Chicago"/>
    <x v="10"/>
    <n v="60623"/>
    <s v="Central"/>
    <s v="OFF-ST-10001496"/>
    <x v="1"/>
    <x v="4"/>
    <x v="726"/>
    <n v="1297.3680000000002"/>
    <n v="9"/>
    <x v="2"/>
    <n v="97.302599999999984"/>
  </r>
  <r>
    <n v="7608"/>
    <x v="3770"/>
    <x v="3"/>
    <x v="165"/>
    <d v="2014-12-28T00:00:00"/>
    <x v="2"/>
    <x v="515"/>
    <s v="Neola Schneider"/>
    <x v="0"/>
    <s v="United States"/>
    <s v="Dallas"/>
    <x v="5"/>
    <n v="75220"/>
    <s v="Central"/>
    <s v="OFF-ST-10000585"/>
    <x v="1"/>
    <x v="4"/>
    <x v="541"/>
    <n v="264.32"/>
    <n v="2"/>
    <x v="2"/>
    <n v="19.823999999999998"/>
  </r>
  <r>
    <n v="7609"/>
    <x v="3771"/>
    <x v="3"/>
    <x v="898"/>
    <d v="2014-05-08T00:00:00"/>
    <x v="1"/>
    <x v="177"/>
    <s v="Mike Kennedy"/>
    <x v="0"/>
    <s v="United States"/>
    <s v="San Francisco"/>
    <x v="1"/>
    <n v="94122"/>
    <s v="West"/>
    <s v="OFF-PA-10001166"/>
    <x v="1"/>
    <x v="10"/>
    <x v="769"/>
    <n v="25.92"/>
    <n v="4"/>
    <x v="0"/>
    <n v="12.441600000000001"/>
  </r>
  <r>
    <n v="7610"/>
    <x v="3771"/>
    <x v="3"/>
    <x v="898"/>
    <d v="2014-05-08T00:00:00"/>
    <x v="1"/>
    <x v="177"/>
    <s v="Mike Kennedy"/>
    <x v="0"/>
    <s v="United States"/>
    <s v="San Francisco"/>
    <x v="1"/>
    <n v="94122"/>
    <s v="West"/>
    <s v="OFF-AR-10003651"/>
    <x v="1"/>
    <x v="6"/>
    <x v="276"/>
    <n v="22.959999999999997"/>
    <n v="7"/>
    <x v="0"/>
    <n v="6.6583999999999968"/>
  </r>
  <r>
    <n v="7611"/>
    <x v="3772"/>
    <x v="2"/>
    <x v="1165"/>
    <d v="2011-02-25T00:00:00"/>
    <x v="2"/>
    <x v="193"/>
    <s v="Sue Ann Reed"/>
    <x v="0"/>
    <s v="United States"/>
    <s v="Moreno Valley"/>
    <x v="1"/>
    <n v="92553"/>
    <s v="West"/>
    <s v="OFF-PA-10001800"/>
    <x v="1"/>
    <x v="10"/>
    <x v="580"/>
    <n v="19.440000000000001"/>
    <n v="3"/>
    <x v="0"/>
    <n v="9.3312000000000008"/>
  </r>
  <r>
    <n v="7612"/>
    <x v="3773"/>
    <x v="1"/>
    <x v="285"/>
    <d v="2012-02-11T00:00:00"/>
    <x v="2"/>
    <x v="3"/>
    <s v="Brosina Hoffman"/>
    <x v="0"/>
    <s v="United States"/>
    <s v="Garden City"/>
    <x v="41"/>
    <n v="67846"/>
    <s v="Central"/>
    <s v="OFF-PA-10000791"/>
    <x v="1"/>
    <x v="10"/>
    <x v="1424"/>
    <n v="9.5399999999999991"/>
    <n v="2"/>
    <x v="0"/>
    <n v="4.2929999999999993"/>
  </r>
  <r>
    <n v="7613"/>
    <x v="3773"/>
    <x v="1"/>
    <x v="285"/>
    <d v="2012-02-11T00:00:00"/>
    <x v="2"/>
    <x v="3"/>
    <s v="Brosina Hoffman"/>
    <x v="0"/>
    <s v="United States"/>
    <s v="Garden City"/>
    <x v="41"/>
    <n v="67846"/>
    <s v="Central"/>
    <s v="OFF-FA-10000134"/>
    <x v="1"/>
    <x v="13"/>
    <x v="194"/>
    <n v="5.81"/>
    <n v="1"/>
    <x v="0"/>
    <n v="1.8010999999999999"/>
  </r>
  <r>
    <n v="7614"/>
    <x v="3773"/>
    <x v="1"/>
    <x v="285"/>
    <d v="2012-02-11T00:00:00"/>
    <x v="2"/>
    <x v="3"/>
    <s v="Brosina Hoffman"/>
    <x v="0"/>
    <s v="United States"/>
    <s v="Garden City"/>
    <x v="41"/>
    <n v="67846"/>
    <s v="Central"/>
    <s v="OFF-AR-10001149"/>
    <x v="1"/>
    <x v="6"/>
    <x v="130"/>
    <n v="5.76"/>
    <n v="2"/>
    <x v="0"/>
    <n v="1.7279999999999998"/>
  </r>
  <r>
    <n v="7615"/>
    <x v="3774"/>
    <x v="1"/>
    <x v="252"/>
    <d v="2012-08-28T00:00:00"/>
    <x v="0"/>
    <x v="618"/>
    <s v="Shahid Collister"/>
    <x v="0"/>
    <s v="United States"/>
    <s v="New York City"/>
    <x v="15"/>
    <n v="10035"/>
    <s v="East"/>
    <s v="FUR-FU-10000010"/>
    <x v="0"/>
    <x v="5"/>
    <x v="522"/>
    <n v="14.91"/>
    <n v="3"/>
    <x v="0"/>
    <n v="4.6220999999999997"/>
  </r>
  <r>
    <n v="7616"/>
    <x v="3775"/>
    <x v="2"/>
    <x v="953"/>
    <d v="2011-12-04T00:00:00"/>
    <x v="1"/>
    <x v="575"/>
    <s v="Randy Ferguson"/>
    <x v="1"/>
    <s v="United States"/>
    <s v="Orlando"/>
    <x v="2"/>
    <n v="32839"/>
    <s v="South"/>
    <s v="OFF-BI-10000201"/>
    <x v="1"/>
    <x v="8"/>
    <x v="1678"/>
    <n v="6.6420000000000012"/>
    <n v="9"/>
    <x v="6"/>
    <n v="-4.427999999999999"/>
  </r>
  <r>
    <n v="7617"/>
    <x v="3776"/>
    <x v="0"/>
    <x v="107"/>
    <d v="2013-12-17T00:00:00"/>
    <x v="1"/>
    <x v="632"/>
    <s v="Chris McAfee"/>
    <x v="0"/>
    <s v="United States"/>
    <s v="Watertown"/>
    <x v="15"/>
    <n v="13601"/>
    <s v="East"/>
    <s v="OFF-PA-10001776"/>
    <x v="1"/>
    <x v="10"/>
    <x v="1263"/>
    <n v="18.54"/>
    <n v="2"/>
    <x v="0"/>
    <n v="8.7137999999999991"/>
  </r>
  <r>
    <n v="7618"/>
    <x v="3776"/>
    <x v="0"/>
    <x v="107"/>
    <d v="2013-12-17T00:00:00"/>
    <x v="1"/>
    <x v="632"/>
    <s v="Chris McAfee"/>
    <x v="0"/>
    <s v="United States"/>
    <s v="Watertown"/>
    <x v="15"/>
    <n v="13601"/>
    <s v="East"/>
    <s v="OFF-BI-10003656"/>
    <x v="1"/>
    <x v="8"/>
    <x v="13"/>
    <n v="679.96"/>
    <n v="5"/>
    <x v="2"/>
    <n v="220.98699999999997"/>
  </r>
  <r>
    <n v="7619"/>
    <x v="3777"/>
    <x v="3"/>
    <x v="855"/>
    <d v="2014-10-30T00:00:00"/>
    <x v="2"/>
    <x v="487"/>
    <s v="Jim Mitchum"/>
    <x v="1"/>
    <s v="United States"/>
    <s v="Los Angeles"/>
    <x v="1"/>
    <n v="90032"/>
    <s v="West"/>
    <s v="FUR-TA-10001539"/>
    <x v="0"/>
    <x v="3"/>
    <x v="10"/>
    <n v="189.57600000000002"/>
    <n v="1"/>
    <x v="2"/>
    <n v="9.4787999999999784"/>
  </r>
  <r>
    <n v="7620"/>
    <x v="3777"/>
    <x v="3"/>
    <x v="855"/>
    <d v="2014-10-30T00:00:00"/>
    <x v="2"/>
    <x v="487"/>
    <s v="Jim Mitchum"/>
    <x v="1"/>
    <s v="United States"/>
    <s v="Los Angeles"/>
    <x v="1"/>
    <n v="90032"/>
    <s v="West"/>
    <s v="TEC-PH-10004100"/>
    <x v="2"/>
    <x v="7"/>
    <x v="1743"/>
    <n v="71.959999999999994"/>
    <n v="5"/>
    <x v="2"/>
    <n v="7.1960000000000015"/>
  </r>
  <r>
    <n v="7621"/>
    <x v="3778"/>
    <x v="2"/>
    <x v="641"/>
    <d v="2011-11-29T00:00:00"/>
    <x v="1"/>
    <x v="579"/>
    <s v="Richard Bierner"/>
    <x v="0"/>
    <s v="United States"/>
    <s v="Los Angeles"/>
    <x v="1"/>
    <n v="90004"/>
    <s v="West"/>
    <s v="TEC-PH-10001580"/>
    <x v="2"/>
    <x v="7"/>
    <x v="231"/>
    <n v="539.91999999999996"/>
    <n v="5"/>
    <x v="2"/>
    <n v="47.242999999999967"/>
  </r>
  <r>
    <n v="7622"/>
    <x v="3778"/>
    <x v="2"/>
    <x v="641"/>
    <d v="2011-11-29T00:00:00"/>
    <x v="1"/>
    <x v="579"/>
    <s v="Richard Bierner"/>
    <x v="0"/>
    <s v="United States"/>
    <s v="Los Angeles"/>
    <x v="1"/>
    <n v="90004"/>
    <s v="West"/>
    <s v="FUR-CH-10002335"/>
    <x v="0"/>
    <x v="1"/>
    <x v="623"/>
    <n v="725.34400000000005"/>
    <n v="4"/>
    <x v="2"/>
    <n v="54.400800000000004"/>
  </r>
  <r>
    <n v="7623"/>
    <x v="3778"/>
    <x v="2"/>
    <x v="641"/>
    <d v="2011-11-29T00:00:00"/>
    <x v="1"/>
    <x v="579"/>
    <s v="Richard Bierner"/>
    <x v="0"/>
    <s v="United States"/>
    <s v="Los Angeles"/>
    <x v="1"/>
    <n v="90004"/>
    <s v="West"/>
    <s v="OFF-AR-10004707"/>
    <x v="1"/>
    <x v="6"/>
    <x v="33"/>
    <n v="7.4399999999999995"/>
    <n v="3"/>
    <x v="0"/>
    <n v="2.6039999999999996"/>
  </r>
  <r>
    <n v="7624"/>
    <x v="3779"/>
    <x v="2"/>
    <x v="686"/>
    <d v="2011-07-20T00:00:00"/>
    <x v="1"/>
    <x v="776"/>
    <s v="Shirley Schmidt"/>
    <x v="2"/>
    <s v="United States"/>
    <s v="Newark"/>
    <x v="13"/>
    <n v="19711"/>
    <s v="East"/>
    <s v="OFF-AP-10000576"/>
    <x v="1"/>
    <x v="9"/>
    <x v="637"/>
    <n v="39.479999999999997"/>
    <n v="1"/>
    <x v="0"/>
    <n v="11.054400000000001"/>
  </r>
  <r>
    <n v="7625"/>
    <x v="3780"/>
    <x v="1"/>
    <x v="293"/>
    <d v="2012-05-27T00:00:00"/>
    <x v="0"/>
    <x v="134"/>
    <s v="Nathan Mautz"/>
    <x v="2"/>
    <s v="United States"/>
    <s v="Detroit"/>
    <x v="12"/>
    <n v="48234"/>
    <s v="Central"/>
    <s v="OFF-AP-10001394"/>
    <x v="1"/>
    <x v="9"/>
    <x v="1120"/>
    <n v="850.5"/>
    <n v="5"/>
    <x v="9"/>
    <n v="245.69999999999993"/>
  </r>
  <r>
    <n v="7626"/>
    <x v="3780"/>
    <x v="1"/>
    <x v="293"/>
    <d v="2012-05-27T00:00:00"/>
    <x v="0"/>
    <x v="134"/>
    <s v="Nathan Mautz"/>
    <x v="2"/>
    <s v="United States"/>
    <s v="Detroit"/>
    <x v="12"/>
    <n v="48234"/>
    <s v="Central"/>
    <s v="FUR-FU-10003724"/>
    <x v="0"/>
    <x v="5"/>
    <x v="887"/>
    <n v="75.33"/>
    <n v="9"/>
    <x v="0"/>
    <n v="19.585799999999999"/>
  </r>
  <r>
    <n v="7627"/>
    <x v="3781"/>
    <x v="1"/>
    <x v="82"/>
    <d v="2012-11-23T00:00:00"/>
    <x v="0"/>
    <x v="313"/>
    <s v="Eudokia Martin"/>
    <x v="1"/>
    <s v="United States"/>
    <s v="Phoenix"/>
    <x v="16"/>
    <n v="85023"/>
    <s v="West"/>
    <s v="OFF-AP-10002867"/>
    <x v="1"/>
    <x v="9"/>
    <x v="1505"/>
    <n v="325.63200000000006"/>
    <n v="6"/>
    <x v="2"/>
    <n v="28.492799999999988"/>
  </r>
  <r>
    <n v="7628"/>
    <x v="3781"/>
    <x v="1"/>
    <x v="82"/>
    <d v="2012-11-23T00:00:00"/>
    <x v="0"/>
    <x v="313"/>
    <s v="Eudokia Martin"/>
    <x v="1"/>
    <s v="United States"/>
    <s v="Phoenix"/>
    <x v="16"/>
    <n v="85023"/>
    <s v="West"/>
    <s v="TEC-AC-10002718"/>
    <x v="2"/>
    <x v="11"/>
    <x v="1183"/>
    <n v="23.344000000000001"/>
    <n v="2"/>
    <x v="2"/>
    <n v="-1.4590000000000014"/>
  </r>
  <r>
    <n v="7629"/>
    <x v="3781"/>
    <x v="1"/>
    <x v="82"/>
    <d v="2012-11-23T00:00:00"/>
    <x v="0"/>
    <x v="313"/>
    <s v="Eudokia Martin"/>
    <x v="1"/>
    <s v="United States"/>
    <s v="Phoenix"/>
    <x v="16"/>
    <n v="85023"/>
    <s v="West"/>
    <s v="OFF-LA-10003121"/>
    <x v="1"/>
    <x v="2"/>
    <x v="991"/>
    <n v="16.520000000000003"/>
    <n v="5"/>
    <x v="2"/>
    <n v="5.368999999999998"/>
  </r>
  <r>
    <n v="7630"/>
    <x v="3782"/>
    <x v="2"/>
    <x v="809"/>
    <d v="2011-04-01T00:00:00"/>
    <x v="2"/>
    <x v="88"/>
    <s v="Mark Packer"/>
    <x v="2"/>
    <s v="United States"/>
    <s v="Brownsville"/>
    <x v="5"/>
    <n v="78521"/>
    <s v="Central"/>
    <s v="OFF-EN-10002230"/>
    <x v="1"/>
    <x v="12"/>
    <x v="550"/>
    <n v="335.72"/>
    <n v="5"/>
    <x v="2"/>
    <n v="113.30549999999999"/>
  </r>
  <r>
    <n v="7631"/>
    <x v="3782"/>
    <x v="2"/>
    <x v="809"/>
    <d v="2011-04-01T00:00:00"/>
    <x v="2"/>
    <x v="88"/>
    <s v="Mark Packer"/>
    <x v="2"/>
    <s v="United States"/>
    <s v="Brownsville"/>
    <x v="5"/>
    <n v="78521"/>
    <s v="Central"/>
    <s v="TEC-PH-10001819"/>
    <x v="2"/>
    <x v="7"/>
    <x v="805"/>
    <n v="251.94400000000002"/>
    <n v="7"/>
    <x v="2"/>
    <n v="88.180399999999977"/>
  </r>
  <r>
    <n v="7632"/>
    <x v="3782"/>
    <x v="2"/>
    <x v="809"/>
    <d v="2011-04-01T00:00:00"/>
    <x v="2"/>
    <x v="88"/>
    <s v="Mark Packer"/>
    <x v="2"/>
    <s v="United States"/>
    <s v="Brownsville"/>
    <x v="5"/>
    <n v="78521"/>
    <s v="Central"/>
    <s v="FUR-CH-10002304"/>
    <x v="0"/>
    <x v="1"/>
    <x v="782"/>
    <n v="127.30199999999999"/>
    <n v="7"/>
    <x v="4"/>
    <n v="-9.0929999999999964"/>
  </r>
  <r>
    <n v="7633"/>
    <x v="3783"/>
    <x v="3"/>
    <x v="614"/>
    <d v="2015-01-02T00:00:00"/>
    <x v="0"/>
    <x v="347"/>
    <s v="Katherine Hughes"/>
    <x v="0"/>
    <s v="United States"/>
    <s v="Louisville"/>
    <x v="0"/>
    <n v="40214"/>
    <s v="South"/>
    <s v="FUR-CH-10002602"/>
    <x v="0"/>
    <x v="1"/>
    <x v="288"/>
    <n v="1207.8399999999999"/>
    <n v="8"/>
    <x v="0"/>
    <n v="314.03840000000002"/>
  </r>
  <r>
    <n v="7634"/>
    <x v="3783"/>
    <x v="3"/>
    <x v="614"/>
    <d v="2015-01-02T00:00:00"/>
    <x v="0"/>
    <x v="347"/>
    <s v="Katherine Hughes"/>
    <x v="0"/>
    <s v="United States"/>
    <s v="Louisville"/>
    <x v="0"/>
    <n v="40214"/>
    <s v="South"/>
    <s v="OFF-BI-10002414"/>
    <x v="1"/>
    <x v="8"/>
    <x v="1076"/>
    <n v="12.53"/>
    <n v="1"/>
    <x v="0"/>
    <n v="5.8890999999999991"/>
  </r>
  <r>
    <n v="7635"/>
    <x v="3783"/>
    <x v="3"/>
    <x v="614"/>
    <d v="2015-01-02T00:00:00"/>
    <x v="0"/>
    <x v="347"/>
    <s v="Katherine Hughes"/>
    <x v="0"/>
    <s v="United States"/>
    <s v="Louisville"/>
    <x v="0"/>
    <n v="40214"/>
    <s v="South"/>
    <s v="OFF-AR-10003696"/>
    <x v="1"/>
    <x v="6"/>
    <x v="1236"/>
    <n v="34.58"/>
    <n v="1"/>
    <x v="0"/>
    <n v="10.028199999999998"/>
  </r>
  <r>
    <n v="7636"/>
    <x v="3783"/>
    <x v="3"/>
    <x v="614"/>
    <d v="2015-01-02T00:00:00"/>
    <x v="0"/>
    <x v="347"/>
    <s v="Katherine Hughes"/>
    <x v="0"/>
    <s v="United States"/>
    <s v="Louisville"/>
    <x v="0"/>
    <n v="40214"/>
    <s v="South"/>
    <s v="FUR-CH-10004495"/>
    <x v="0"/>
    <x v="1"/>
    <x v="1475"/>
    <n v="300.98"/>
    <n v="1"/>
    <x v="0"/>
    <n v="87.28419999999997"/>
  </r>
  <r>
    <n v="7637"/>
    <x v="3783"/>
    <x v="3"/>
    <x v="614"/>
    <d v="2015-01-02T00:00:00"/>
    <x v="0"/>
    <x v="347"/>
    <s v="Katherine Hughes"/>
    <x v="0"/>
    <s v="United States"/>
    <s v="Louisville"/>
    <x v="0"/>
    <n v="40214"/>
    <s v="South"/>
    <s v="FUR-CH-10001270"/>
    <x v="0"/>
    <x v="1"/>
    <x v="851"/>
    <n v="258.75"/>
    <n v="3"/>
    <x v="0"/>
    <n v="77.624999999999972"/>
  </r>
  <r>
    <n v="7638"/>
    <x v="3784"/>
    <x v="3"/>
    <x v="580"/>
    <d v="2014-03-09T00:00:00"/>
    <x v="1"/>
    <x v="587"/>
    <s v="Dorothy Badders"/>
    <x v="1"/>
    <s v="United States"/>
    <s v="Newark"/>
    <x v="13"/>
    <n v="19711"/>
    <s v="East"/>
    <s v="OFF-AR-10001615"/>
    <x v="1"/>
    <x v="6"/>
    <x v="1479"/>
    <n v="59.519999999999996"/>
    <n v="3"/>
    <x v="0"/>
    <n v="15.475200000000001"/>
  </r>
  <r>
    <n v="7639"/>
    <x v="3784"/>
    <x v="3"/>
    <x v="580"/>
    <d v="2014-03-09T00:00:00"/>
    <x v="1"/>
    <x v="587"/>
    <s v="Dorothy Badders"/>
    <x v="1"/>
    <s v="United States"/>
    <s v="Newark"/>
    <x v="13"/>
    <n v="19711"/>
    <s v="East"/>
    <s v="OFF-EN-10003286"/>
    <x v="1"/>
    <x v="12"/>
    <x v="33"/>
    <n v="57.959999999999994"/>
    <n v="7"/>
    <x v="0"/>
    <n v="27.241199999999996"/>
  </r>
  <r>
    <n v="7640"/>
    <x v="3784"/>
    <x v="3"/>
    <x v="580"/>
    <d v="2014-03-09T00:00:00"/>
    <x v="1"/>
    <x v="587"/>
    <s v="Dorothy Badders"/>
    <x v="1"/>
    <s v="United States"/>
    <s v="Newark"/>
    <x v="13"/>
    <n v="19711"/>
    <s v="East"/>
    <s v="FUR-BO-10003660"/>
    <x v="0"/>
    <x v="0"/>
    <x v="1465"/>
    <n v="441.96"/>
    <n v="2"/>
    <x v="0"/>
    <n v="101.6508"/>
  </r>
  <r>
    <n v="7641"/>
    <x v="3784"/>
    <x v="3"/>
    <x v="580"/>
    <d v="2014-03-09T00:00:00"/>
    <x v="1"/>
    <x v="587"/>
    <s v="Dorothy Badders"/>
    <x v="1"/>
    <s v="United States"/>
    <s v="Newark"/>
    <x v="13"/>
    <n v="19711"/>
    <s v="East"/>
    <s v="OFF-PA-10002764"/>
    <x v="1"/>
    <x v="10"/>
    <x v="33"/>
    <n v="68.039999999999992"/>
    <n v="6"/>
    <x v="0"/>
    <n v="33.339599999999997"/>
  </r>
  <r>
    <n v="7642"/>
    <x v="3785"/>
    <x v="0"/>
    <x v="1099"/>
    <d v="2013-10-08T00:00:00"/>
    <x v="2"/>
    <x v="697"/>
    <s v="Laurel Beltran"/>
    <x v="2"/>
    <s v="United States"/>
    <s v="Pueblo"/>
    <x v="22"/>
    <n v="81001"/>
    <s v="West"/>
    <s v="TEC-MA-10001695"/>
    <x v="2"/>
    <x v="15"/>
    <x v="1801"/>
    <n v="703.71"/>
    <n v="6"/>
    <x v="6"/>
    <n v="-938.28"/>
  </r>
  <r>
    <n v="7643"/>
    <x v="3785"/>
    <x v="0"/>
    <x v="1099"/>
    <d v="2013-10-08T00:00:00"/>
    <x v="2"/>
    <x v="697"/>
    <s v="Laurel Beltran"/>
    <x v="2"/>
    <s v="United States"/>
    <s v="Pueblo"/>
    <x v="22"/>
    <n v="81001"/>
    <s v="West"/>
    <s v="OFF-BI-10002824"/>
    <x v="1"/>
    <x v="8"/>
    <x v="523"/>
    <n v="17.904000000000003"/>
    <n v="4"/>
    <x v="6"/>
    <n v="-14.920000000000002"/>
  </r>
  <r>
    <n v="7644"/>
    <x v="3785"/>
    <x v="0"/>
    <x v="1099"/>
    <d v="2013-10-08T00:00:00"/>
    <x v="2"/>
    <x v="697"/>
    <s v="Laurel Beltran"/>
    <x v="2"/>
    <s v="United States"/>
    <s v="Pueblo"/>
    <x v="22"/>
    <n v="81001"/>
    <s v="West"/>
    <s v="OFF-BI-10002571"/>
    <x v="1"/>
    <x v="8"/>
    <x v="1204"/>
    <n v="11.976000000000003"/>
    <n v="4"/>
    <x v="6"/>
    <n v="-9.1815999999999995"/>
  </r>
  <r>
    <n v="7645"/>
    <x v="3785"/>
    <x v="0"/>
    <x v="1099"/>
    <d v="2013-10-08T00:00:00"/>
    <x v="2"/>
    <x v="697"/>
    <s v="Laurel Beltran"/>
    <x v="2"/>
    <s v="United States"/>
    <s v="Pueblo"/>
    <x v="22"/>
    <n v="81001"/>
    <s v="West"/>
    <s v="TEC-AC-10001553"/>
    <x v="2"/>
    <x v="11"/>
    <x v="1599"/>
    <n v="67.959999999999994"/>
    <n v="5"/>
    <x v="2"/>
    <n v="0.84950000000000259"/>
  </r>
  <r>
    <n v="7646"/>
    <x v="3786"/>
    <x v="1"/>
    <x v="57"/>
    <d v="2012-04-11T00:00:00"/>
    <x v="1"/>
    <x v="662"/>
    <s v="Carol Adams"/>
    <x v="1"/>
    <s v="United States"/>
    <s v="Los Angeles"/>
    <x v="1"/>
    <n v="90036"/>
    <s v="West"/>
    <s v="FUR-CH-10003973"/>
    <x v="0"/>
    <x v="1"/>
    <x v="858"/>
    <n v="892.22400000000005"/>
    <n v="3"/>
    <x v="2"/>
    <n v="89.222400000000022"/>
  </r>
  <r>
    <n v="7647"/>
    <x v="3787"/>
    <x v="2"/>
    <x v="340"/>
    <d v="2011-09-13T00:00:00"/>
    <x v="1"/>
    <x v="351"/>
    <s v="Daniel Lacy"/>
    <x v="0"/>
    <s v="United States"/>
    <s v="Greenville"/>
    <x v="3"/>
    <n v="27834"/>
    <s v="South"/>
    <s v="TEC-MA-10002073"/>
    <x v="2"/>
    <x v="15"/>
    <x v="1763"/>
    <n v="1299.99"/>
    <n v="2"/>
    <x v="5"/>
    <n v="-571.99559999999997"/>
  </r>
  <r>
    <n v="7648"/>
    <x v="3788"/>
    <x v="0"/>
    <x v="543"/>
    <d v="2013-03-17T00:00:00"/>
    <x v="2"/>
    <x v="712"/>
    <s v="Fred Chung"/>
    <x v="1"/>
    <s v="United States"/>
    <s v="San Francisco"/>
    <x v="1"/>
    <n v="94110"/>
    <s v="West"/>
    <s v="OFF-BI-10003529"/>
    <x v="1"/>
    <x v="8"/>
    <x v="788"/>
    <n v="4.5439999999999996"/>
    <n v="2"/>
    <x v="2"/>
    <n v="1.6472"/>
  </r>
  <r>
    <n v="7649"/>
    <x v="3788"/>
    <x v="0"/>
    <x v="543"/>
    <d v="2013-03-17T00:00:00"/>
    <x v="2"/>
    <x v="712"/>
    <s v="Fred Chung"/>
    <x v="1"/>
    <s v="United States"/>
    <s v="San Francisco"/>
    <x v="1"/>
    <n v="94110"/>
    <s v="West"/>
    <s v="FUR-CH-10000309"/>
    <x v="0"/>
    <x v="1"/>
    <x v="765"/>
    <n v="1352.0320000000002"/>
    <n v="4"/>
    <x v="2"/>
    <n v="84.501999999999953"/>
  </r>
  <r>
    <n v="7650"/>
    <x v="3789"/>
    <x v="1"/>
    <x v="17"/>
    <d v="2012-12-31T00:00:00"/>
    <x v="1"/>
    <x v="106"/>
    <s v="David Bremer"/>
    <x v="1"/>
    <s v="United States"/>
    <s v="Marion"/>
    <x v="24"/>
    <n v="43302"/>
    <s v="East"/>
    <s v="FUR-TA-10004154"/>
    <x v="0"/>
    <x v="3"/>
    <x v="730"/>
    <n v="1548.9900000000002"/>
    <n v="9"/>
    <x v="10"/>
    <n v="-464.69700000000012"/>
  </r>
  <r>
    <n v="7651"/>
    <x v="3789"/>
    <x v="1"/>
    <x v="17"/>
    <d v="2012-12-31T00:00:00"/>
    <x v="1"/>
    <x v="106"/>
    <s v="David Bremer"/>
    <x v="1"/>
    <s v="United States"/>
    <s v="Marion"/>
    <x v="24"/>
    <n v="43302"/>
    <s v="East"/>
    <s v="OFF-EN-10003286"/>
    <x v="1"/>
    <x v="12"/>
    <x v="33"/>
    <n v="19.872"/>
    <n v="3"/>
    <x v="2"/>
    <n v="6.7067999999999977"/>
  </r>
  <r>
    <n v="7652"/>
    <x v="3790"/>
    <x v="3"/>
    <x v="783"/>
    <d v="2014-08-09T00:00:00"/>
    <x v="2"/>
    <x v="237"/>
    <s v="Chloris Kastensmidt"/>
    <x v="0"/>
    <s v="United States"/>
    <s v="Dallas"/>
    <x v="5"/>
    <n v="75081"/>
    <s v="Central"/>
    <s v="TEC-AC-10001552"/>
    <x v="2"/>
    <x v="11"/>
    <x v="100"/>
    <n v="119.44800000000001"/>
    <n v="3"/>
    <x v="2"/>
    <n v="-13.437900000000006"/>
  </r>
  <r>
    <n v="7653"/>
    <x v="3790"/>
    <x v="3"/>
    <x v="783"/>
    <d v="2014-08-09T00:00:00"/>
    <x v="2"/>
    <x v="237"/>
    <s v="Chloris Kastensmidt"/>
    <x v="0"/>
    <s v="United States"/>
    <s v="Dallas"/>
    <x v="5"/>
    <n v="75081"/>
    <s v="Central"/>
    <s v="OFF-ST-10002790"/>
    <x v="1"/>
    <x v="4"/>
    <x v="233"/>
    <n v="118.16"/>
    <n v="2"/>
    <x v="2"/>
    <n v="-25.108999999999988"/>
  </r>
  <r>
    <n v="7654"/>
    <x v="3791"/>
    <x v="1"/>
    <x v="204"/>
    <d v="2012-03-27T00:00:00"/>
    <x v="1"/>
    <x v="783"/>
    <s v="Fred Wasserman"/>
    <x v="1"/>
    <s v="United States"/>
    <s v="Huntsville"/>
    <x v="19"/>
    <n v="35810"/>
    <s v="South"/>
    <s v="OFF-AR-10003217"/>
    <x v="1"/>
    <x v="6"/>
    <x v="1640"/>
    <n v="19.559999999999999"/>
    <n v="4"/>
    <x v="0"/>
    <n v="5.4768000000000008"/>
  </r>
  <r>
    <n v="7655"/>
    <x v="3792"/>
    <x v="1"/>
    <x v="672"/>
    <d v="2012-12-02T00:00:00"/>
    <x v="0"/>
    <x v="622"/>
    <s v="John Murray"/>
    <x v="0"/>
    <s v="United States"/>
    <s v="Las Vegas"/>
    <x v="33"/>
    <n v="89115"/>
    <s v="West"/>
    <s v="FUR-FU-10002813"/>
    <x v="0"/>
    <x v="5"/>
    <x v="1682"/>
    <n v="80.959999999999994"/>
    <n v="4"/>
    <x v="0"/>
    <n v="29.145599999999995"/>
  </r>
  <r>
    <n v="7656"/>
    <x v="3792"/>
    <x v="1"/>
    <x v="672"/>
    <d v="2012-12-02T00:00:00"/>
    <x v="0"/>
    <x v="622"/>
    <s v="John Murray"/>
    <x v="0"/>
    <s v="United States"/>
    <s v="Las Vegas"/>
    <x v="33"/>
    <n v="89115"/>
    <s v="West"/>
    <s v="OFF-PA-10003848"/>
    <x v="1"/>
    <x v="10"/>
    <x v="1442"/>
    <n v="25.92"/>
    <n v="4"/>
    <x v="0"/>
    <n v="12.441600000000001"/>
  </r>
  <r>
    <n v="7657"/>
    <x v="3793"/>
    <x v="2"/>
    <x v="1166"/>
    <d v="2011-04-15T00:00:00"/>
    <x v="3"/>
    <x v="28"/>
    <s v="Paul Stevenson"/>
    <x v="2"/>
    <s v="United States"/>
    <s v="Los Angeles"/>
    <x v="1"/>
    <n v="90049"/>
    <s v="West"/>
    <s v="OFF-AP-10000240"/>
    <x v="1"/>
    <x v="9"/>
    <x v="644"/>
    <n v="106.96"/>
    <n v="2"/>
    <x v="0"/>
    <n v="31.018399999999986"/>
  </r>
  <r>
    <n v="7658"/>
    <x v="3793"/>
    <x v="2"/>
    <x v="1166"/>
    <d v="2011-04-15T00:00:00"/>
    <x v="3"/>
    <x v="28"/>
    <s v="Paul Stevenson"/>
    <x v="2"/>
    <s v="United States"/>
    <s v="Los Angeles"/>
    <x v="1"/>
    <n v="90049"/>
    <s v="West"/>
    <s v="FUR-FU-10004091"/>
    <x v="0"/>
    <x v="5"/>
    <x v="264"/>
    <n v="187.76"/>
    <n v="4"/>
    <x v="0"/>
    <n v="76.9816"/>
  </r>
  <r>
    <n v="7659"/>
    <x v="3794"/>
    <x v="3"/>
    <x v="245"/>
    <d v="2014-08-03T00:00:00"/>
    <x v="2"/>
    <x v="679"/>
    <s v="Tony Chapman"/>
    <x v="2"/>
    <s v="United States"/>
    <s v="Lakewood"/>
    <x v="24"/>
    <n v="44107"/>
    <s v="East"/>
    <s v="OFF-BI-10001071"/>
    <x v="1"/>
    <x v="8"/>
    <x v="663"/>
    <n v="76.77600000000001"/>
    <n v="4"/>
    <x v="6"/>
    <n v="-53.743199999999973"/>
  </r>
  <r>
    <n v="7660"/>
    <x v="3795"/>
    <x v="3"/>
    <x v="702"/>
    <d v="2014-06-06T00:00:00"/>
    <x v="1"/>
    <x v="51"/>
    <s v="Cynthia Voltz"/>
    <x v="1"/>
    <s v="United States"/>
    <s v="Fremont"/>
    <x v="8"/>
    <n v="68025"/>
    <s v="Central"/>
    <s v="OFF-BI-10003676"/>
    <x v="1"/>
    <x v="8"/>
    <x v="816"/>
    <n v="53.9"/>
    <n v="5"/>
    <x v="0"/>
    <n v="25.871999999999996"/>
  </r>
  <r>
    <n v="7661"/>
    <x v="3796"/>
    <x v="2"/>
    <x v="1167"/>
    <d v="2011-01-13T00:00:00"/>
    <x v="1"/>
    <x v="745"/>
    <s v="Vivek Sundaresam"/>
    <x v="0"/>
    <s v="United States"/>
    <s v="Huntsville"/>
    <x v="5"/>
    <n v="77340"/>
    <s v="Central"/>
    <s v="FUR-FU-10004864"/>
    <x v="0"/>
    <x v="5"/>
    <x v="436"/>
    <n v="76.728000000000009"/>
    <n v="3"/>
    <x v="7"/>
    <n v="-53.709599999999988"/>
  </r>
  <r>
    <n v="7662"/>
    <x v="3796"/>
    <x v="2"/>
    <x v="1167"/>
    <d v="2011-01-13T00:00:00"/>
    <x v="1"/>
    <x v="745"/>
    <s v="Vivek Sundaresam"/>
    <x v="0"/>
    <s v="United States"/>
    <s v="Huntsville"/>
    <x v="5"/>
    <n v="77340"/>
    <s v="Central"/>
    <s v="OFF-BI-10003708"/>
    <x v="1"/>
    <x v="8"/>
    <x v="969"/>
    <n v="10.429999999999998"/>
    <n v="7"/>
    <x v="3"/>
    <n v="-18.252500000000005"/>
  </r>
  <r>
    <n v="7663"/>
    <x v="3797"/>
    <x v="3"/>
    <x v="365"/>
    <d v="2014-10-02T00:00:00"/>
    <x v="2"/>
    <x v="623"/>
    <s v="Sonia Cooley"/>
    <x v="0"/>
    <s v="United States"/>
    <s v="Los Angeles"/>
    <x v="1"/>
    <n v="90036"/>
    <s v="West"/>
    <s v="OFF-AR-10002067"/>
    <x v="1"/>
    <x v="6"/>
    <x v="1145"/>
    <n v="99.2"/>
    <n v="5"/>
    <x v="0"/>
    <n v="25.792000000000002"/>
  </r>
  <r>
    <n v="7664"/>
    <x v="3798"/>
    <x v="3"/>
    <x v="1168"/>
    <d v="2014-09-20T00:00:00"/>
    <x v="1"/>
    <x v="611"/>
    <s v="Speros Goranitis"/>
    <x v="0"/>
    <s v="United States"/>
    <s v="Asheville"/>
    <x v="3"/>
    <n v="28806"/>
    <s v="South"/>
    <s v="OFF-AR-10003158"/>
    <x v="1"/>
    <x v="6"/>
    <x v="696"/>
    <n v="15.920000000000002"/>
    <n v="5"/>
    <x v="2"/>
    <n v="2.7859999999999978"/>
  </r>
  <r>
    <n v="7665"/>
    <x v="3799"/>
    <x v="2"/>
    <x v="68"/>
    <d v="2011-10-26T00:00:00"/>
    <x v="1"/>
    <x v="630"/>
    <s v="Nicole Brennan"/>
    <x v="1"/>
    <s v="United States"/>
    <s v="Bossier City"/>
    <x v="28"/>
    <n v="71111"/>
    <s v="South"/>
    <s v="FUR-FU-10000193"/>
    <x v="0"/>
    <x v="5"/>
    <x v="1503"/>
    <n v="129.91999999999999"/>
    <n v="4"/>
    <x v="0"/>
    <n v="10.393599999999992"/>
  </r>
  <r>
    <n v="7666"/>
    <x v="3800"/>
    <x v="0"/>
    <x v="964"/>
    <d v="2013-10-09T00:00:00"/>
    <x v="1"/>
    <x v="660"/>
    <s v="Daniel Raglin"/>
    <x v="2"/>
    <s v="United States"/>
    <s v="Providence"/>
    <x v="34"/>
    <n v="2908"/>
    <s v="East"/>
    <s v="OFF-BI-10000977"/>
    <x v="1"/>
    <x v="8"/>
    <x v="982"/>
    <n v="30.4"/>
    <n v="1"/>
    <x v="0"/>
    <n v="13.983999999999998"/>
  </r>
  <r>
    <n v="7667"/>
    <x v="3800"/>
    <x v="0"/>
    <x v="964"/>
    <d v="2013-10-09T00:00:00"/>
    <x v="1"/>
    <x v="660"/>
    <s v="Daniel Raglin"/>
    <x v="2"/>
    <s v="United States"/>
    <s v="Providence"/>
    <x v="34"/>
    <n v="2908"/>
    <s v="East"/>
    <s v="TEC-CO-10001449"/>
    <x v="2"/>
    <x v="16"/>
    <x v="303"/>
    <n v="5399.91"/>
    <n v="9"/>
    <x v="0"/>
    <n v="2591.9567999999999"/>
  </r>
  <r>
    <n v="7668"/>
    <x v="3800"/>
    <x v="0"/>
    <x v="964"/>
    <d v="2013-10-09T00:00:00"/>
    <x v="1"/>
    <x v="660"/>
    <s v="Daniel Raglin"/>
    <x v="2"/>
    <s v="United States"/>
    <s v="Providence"/>
    <x v="34"/>
    <n v="2908"/>
    <s v="East"/>
    <s v="OFF-ST-10000136"/>
    <x v="1"/>
    <x v="4"/>
    <x v="1694"/>
    <n v="119.10000000000001"/>
    <n v="3"/>
    <x v="0"/>
    <n v="34.538999999999994"/>
  </r>
  <r>
    <n v="7669"/>
    <x v="3801"/>
    <x v="1"/>
    <x v="154"/>
    <d v="2012-11-29T00:00:00"/>
    <x v="0"/>
    <x v="15"/>
    <s v="Matt Abelman"/>
    <x v="2"/>
    <s v="United States"/>
    <s v="Everett"/>
    <x v="31"/>
    <n v="2149"/>
    <s v="East"/>
    <s v="OFF-PA-10000743"/>
    <x v="1"/>
    <x v="10"/>
    <x v="573"/>
    <n v="40.08"/>
    <n v="6"/>
    <x v="0"/>
    <n v="19.238399999999999"/>
  </r>
  <r>
    <n v="7670"/>
    <x v="3801"/>
    <x v="1"/>
    <x v="154"/>
    <d v="2012-11-29T00:00:00"/>
    <x v="0"/>
    <x v="15"/>
    <s v="Matt Abelman"/>
    <x v="2"/>
    <s v="United States"/>
    <s v="Everett"/>
    <x v="31"/>
    <n v="2149"/>
    <s v="East"/>
    <s v="OFF-PA-10001019"/>
    <x v="1"/>
    <x v="10"/>
    <x v="675"/>
    <n v="59.94"/>
    <n v="3"/>
    <x v="0"/>
    <n v="28.171799999999998"/>
  </r>
  <r>
    <n v="7671"/>
    <x v="3801"/>
    <x v="1"/>
    <x v="154"/>
    <d v="2012-11-29T00:00:00"/>
    <x v="0"/>
    <x v="15"/>
    <s v="Matt Abelman"/>
    <x v="2"/>
    <s v="United States"/>
    <s v="Everett"/>
    <x v="31"/>
    <n v="2149"/>
    <s v="East"/>
    <s v="TEC-AC-10003095"/>
    <x v="2"/>
    <x v="11"/>
    <x v="1277"/>
    <n v="259.98"/>
    <n v="2"/>
    <x v="0"/>
    <n v="88.393200000000007"/>
  </r>
  <r>
    <n v="7672"/>
    <x v="3801"/>
    <x v="1"/>
    <x v="154"/>
    <d v="2012-11-29T00:00:00"/>
    <x v="0"/>
    <x v="15"/>
    <s v="Matt Abelman"/>
    <x v="2"/>
    <s v="United States"/>
    <s v="Everett"/>
    <x v="31"/>
    <n v="2149"/>
    <s v="East"/>
    <s v="FUR-BO-10002916"/>
    <x v="0"/>
    <x v="0"/>
    <x v="1506"/>
    <n v="170.98"/>
    <n v="1"/>
    <x v="0"/>
    <n v="32.486199999999997"/>
  </r>
  <r>
    <n v="7673"/>
    <x v="3801"/>
    <x v="1"/>
    <x v="154"/>
    <d v="2012-11-29T00:00:00"/>
    <x v="0"/>
    <x v="15"/>
    <s v="Matt Abelman"/>
    <x v="2"/>
    <s v="United States"/>
    <s v="Everett"/>
    <x v="31"/>
    <n v="2149"/>
    <s v="East"/>
    <s v="FUR-FU-10002506"/>
    <x v="0"/>
    <x v="5"/>
    <x v="1802"/>
    <n v="38.97"/>
    <n v="3"/>
    <x v="0"/>
    <n v="4.6763999999999992"/>
  </r>
  <r>
    <n v="7674"/>
    <x v="3801"/>
    <x v="1"/>
    <x v="154"/>
    <d v="2012-11-29T00:00:00"/>
    <x v="0"/>
    <x v="15"/>
    <s v="Matt Abelman"/>
    <x v="2"/>
    <s v="United States"/>
    <s v="Everett"/>
    <x v="31"/>
    <n v="2149"/>
    <s v="East"/>
    <s v="OFF-PA-10003823"/>
    <x v="1"/>
    <x v="10"/>
    <x v="1001"/>
    <n v="154.9"/>
    <n v="5"/>
    <x v="0"/>
    <n v="69.704999999999998"/>
  </r>
  <r>
    <n v="7675"/>
    <x v="3801"/>
    <x v="1"/>
    <x v="154"/>
    <d v="2012-11-29T00:00:00"/>
    <x v="0"/>
    <x v="15"/>
    <s v="Matt Abelman"/>
    <x v="2"/>
    <s v="United States"/>
    <s v="Everett"/>
    <x v="31"/>
    <n v="2149"/>
    <s v="East"/>
    <s v="FUR-TA-10004619"/>
    <x v="0"/>
    <x v="3"/>
    <x v="882"/>
    <n v="446.06799999999998"/>
    <n v="4"/>
    <x v="4"/>
    <n v="0"/>
  </r>
  <r>
    <n v="7676"/>
    <x v="3802"/>
    <x v="3"/>
    <x v="636"/>
    <d v="2014-05-10T00:00:00"/>
    <x v="0"/>
    <x v="772"/>
    <s v="Trudy Schmidt"/>
    <x v="0"/>
    <s v="United States"/>
    <s v="Rancho Cucamonga"/>
    <x v="1"/>
    <n v="91730"/>
    <s v="West"/>
    <s v="OFF-AP-10001271"/>
    <x v="1"/>
    <x v="9"/>
    <x v="469"/>
    <n v="152.94"/>
    <n v="3"/>
    <x v="0"/>
    <n v="41.293800000000005"/>
  </r>
  <r>
    <n v="7677"/>
    <x v="3803"/>
    <x v="2"/>
    <x v="1169"/>
    <d v="2011-10-08T00:00:00"/>
    <x v="3"/>
    <x v="161"/>
    <s v="Jack Garza"/>
    <x v="0"/>
    <s v="United States"/>
    <s v="Charlotte"/>
    <x v="3"/>
    <n v="28205"/>
    <s v="South"/>
    <s v="TEC-AC-10002331"/>
    <x v="2"/>
    <x v="11"/>
    <x v="1582"/>
    <n v="23.472000000000001"/>
    <n v="3"/>
    <x v="2"/>
    <n v="4.9877999999999982"/>
  </r>
  <r>
    <n v="7678"/>
    <x v="3804"/>
    <x v="2"/>
    <x v="520"/>
    <d v="2012-01-07T00:00:00"/>
    <x v="1"/>
    <x v="454"/>
    <s v="Katherine Murray"/>
    <x v="2"/>
    <s v="United States"/>
    <s v="Providence"/>
    <x v="34"/>
    <n v="2908"/>
    <s v="East"/>
    <s v="OFF-PA-10003228"/>
    <x v="1"/>
    <x v="10"/>
    <x v="1668"/>
    <n v="195.64"/>
    <n v="4"/>
    <x v="0"/>
    <n v="91.950799999999987"/>
  </r>
  <r>
    <n v="7679"/>
    <x v="3804"/>
    <x v="2"/>
    <x v="520"/>
    <d v="2012-01-07T00:00:00"/>
    <x v="1"/>
    <x v="454"/>
    <s v="Katherine Murray"/>
    <x v="2"/>
    <s v="United States"/>
    <s v="Providence"/>
    <x v="34"/>
    <n v="2908"/>
    <s v="East"/>
    <s v="OFF-PA-10002586"/>
    <x v="1"/>
    <x v="10"/>
    <x v="1007"/>
    <n v="14.940000000000001"/>
    <n v="3"/>
    <x v="0"/>
    <n v="7.0218000000000007"/>
  </r>
  <r>
    <n v="7680"/>
    <x v="3804"/>
    <x v="2"/>
    <x v="520"/>
    <d v="2012-01-07T00:00:00"/>
    <x v="1"/>
    <x v="454"/>
    <s v="Katherine Murray"/>
    <x v="2"/>
    <s v="United States"/>
    <s v="Providence"/>
    <x v="34"/>
    <n v="2908"/>
    <s v="East"/>
    <s v="TEC-AC-10002049"/>
    <x v="2"/>
    <x v="11"/>
    <x v="1053"/>
    <n v="1687.8"/>
    <n v="4"/>
    <x v="0"/>
    <n v="742.63200000000006"/>
  </r>
  <r>
    <n v="7681"/>
    <x v="3804"/>
    <x v="2"/>
    <x v="520"/>
    <d v="2012-01-07T00:00:00"/>
    <x v="1"/>
    <x v="454"/>
    <s v="Katherine Murray"/>
    <x v="2"/>
    <s v="United States"/>
    <s v="Providence"/>
    <x v="34"/>
    <n v="2908"/>
    <s v="East"/>
    <s v="FUR-BO-10000362"/>
    <x v="0"/>
    <x v="0"/>
    <x v="1037"/>
    <n v="341.96"/>
    <n v="2"/>
    <x v="0"/>
    <n v="78.650800000000004"/>
  </r>
  <r>
    <n v="7682"/>
    <x v="3804"/>
    <x v="2"/>
    <x v="520"/>
    <d v="2012-01-07T00:00:00"/>
    <x v="1"/>
    <x v="454"/>
    <s v="Katherine Murray"/>
    <x v="2"/>
    <s v="United States"/>
    <s v="Providence"/>
    <x v="34"/>
    <n v="2908"/>
    <s v="East"/>
    <s v="FUR-CH-10004218"/>
    <x v="0"/>
    <x v="1"/>
    <x v="38"/>
    <n v="605.88"/>
    <n v="6"/>
    <x v="0"/>
    <n v="151.47000000000003"/>
  </r>
  <r>
    <n v="7683"/>
    <x v="3805"/>
    <x v="1"/>
    <x v="152"/>
    <d v="2012-05-01T00:00:00"/>
    <x v="2"/>
    <x v="174"/>
    <s v="Shirley Daniels"/>
    <x v="2"/>
    <s v="United States"/>
    <s v="Midland"/>
    <x v="12"/>
    <n v="48640"/>
    <s v="Central"/>
    <s v="OFF-AP-10003779"/>
    <x v="1"/>
    <x v="9"/>
    <x v="1448"/>
    <n v="186.732"/>
    <n v="1"/>
    <x v="9"/>
    <n v="41.495999999999967"/>
  </r>
  <r>
    <n v="7684"/>
    <x v="3805"/>
    <x v="1"/>
    <x v="152"/>
    <d v="2012-05-01T00:00:00"/>
    <x v="2"/>
    <x v="174"/>
    <s v="Shirley Daniels"/>
    <x v="2"/>
    <s v="United States"/>
    <s v="Midland"/>
    <x v="12"/>
    <n v="48640"/>
    <s v="Central"/>
    <s v="OFF-BI-10003527"/>
    <x v="1"/>
    <x v="8"/>
    <x v="446"/>
    <n v="3812.9700000000003"/>
    <n v="3"/>
    <x v="0"/>
    <n v="1906.4850000000001"/>
  </r>
  <r>
    <n v="7685"/>
    <x v="3806"/>
    <x v="1"/>
    <x v="966"/>
    <d v="2012-02-21T00:00:00"/>
    <x v="1"/>
    <x v="74"/>
    <s v="Ted Trevino"/>
    <x v="0"/>
    <s v="United States"/>
    <s v="Rochester"/>
    <x v="15"/>
    <n v="14609"/>
    <s v="East"/>
    <s v="OFF-BI-10002897"/>
    <x v="1"/>
    <x v="8"/>
    <x v="1793"/>
    <n v="26.423999999999999"/>
    <n v="9"/>
    <x v="2"/>
    <n v="9.5786999999999995"/>
  </r>
  <r>
    <n v="7686"/>
    <x v="3806"/>
    <x v="1"/>
    <x v="966"/>
    <d v="2012-02-21T00:00:00"/>
    <x v="1"/>
    <x v="74"/>
    <s v="Ted Trevino"/>
    <x v="0"/>
    <s v="United States"/>
    <s v="Rochester"/>
    <x v="15"/>
    <n v="14609"/>
    <s v="East"/>
    <s v="TEC-PH-10002584"/>
    <x v="2"/>
    <x v="7"/>
    <x v="1696"/>
    <n v="625.99"/>
    <n v="1"/>
    <x v="0"/>
    <n v="187.79699999999997"/>
  </r>
  <r>
    <n v="7687"/>
    <x v="3807"/>
    <x v="0"/>
    <x v="881"/>
    <d v="2013-11-30T00:00:00"/>
    <x v="1"/>
    <x v="179"/>
    <s v="Brenda Bowman"/>
    <x v="1"/>
    <s v="United States"/>
    <s v="Jackson"/>
    <x v="12"/>
    <n v="49201"/>
    <s v="Central"/>
    <s v="FUR-TA-10001095"/>
    <x v="0"/>
    <x v="3"/>
    <x v="611"/>
    <n v="1568.61"/>
    <n v="9"/>
    <x v="0"/>
    <n v="329.40809999999999"/>
  </r>
  <r>
    <n v="7688"/>
    <x v="3807"/>
    <x v="0"/>
    <x v="881"/>
    <d v="2013-11-30T00:00:00"/>
    <x v="1"/>
    <x v="179"/>
    <s v="Brenda Bowman"/>
    <x v="1"/>
    <s v="United States"/>
    <s v="Jackson"/>
    <x v="12"/>
    <n v="49201"/>
    <s v="Central"/>
    <s v="OFF-BI-10004002"/>
    <x v="1"/>
    <x v="8"/>
    <x v="152"/>
    <n v="17.3"/>
    <n v="1"/>
    <x v="0"/>
    <n v="8.3040000000000003"/>
  </r>
  <r>
    <n v="7689"/>
    <x v="3807"/>
    <x v="0"/>
    <x v="881"/>
    <d v="2013-11-30T00:00:00"/>
    <x v="1"/>
    <x v="179"/>
    <s v="Brenda Bowman"/>
    <x v="1"/>
    <s v="United States"/>
    <s v="Jackson"/>
    <x v="12"/>
    <n v="49201"/>
    <s v="Central"/>
    <s v="TEC-AC-10004518"/>
    <x v="2"/>
    <x v="11"/>
    <x v="1803"/>
    <n v="160"/>
    <n v="8"/>
    <x v="0"/>
    <n v="62.400000000000006"/>
  </r>
  <r>
    <n v="7690"/>
    <x v="3808"/>
    <x v="3"/>
    <x v="663"/>
    <d v="2014-07-18T00:00:00"/>
    <x v="2"/>
    <x v="602"/>
    <s v="Ricardo Sperren"/>
    <x v="1"/>
    <s v="United States"/>
    <s v="Suffolk"/>
    <x v="17"/>
    <n v="23434"/>
    <s v="South"/>
    <s v="OFF-AP-10002191"/>
    <x v="1"/>
    <x v="9"/>
    <x v="800"/>
    <n v="179.94"/>
    <n v="3"/>
    <x v="0"/>
    <n v="50.383200000000009"/>
  </r>
  <r>
    <n v="7691"/>
    <x v="3808"/>
    <x v="3"/>
    <x v="663"/>
    <d v="2014-07-18T00:00:00"/>
    <x v="2"/>
    <x v="602"/>
    <s v="Ricardo Sperren"/>
    <x v="1"/>
    <s v="United States"/>
    <s v="Suffolk"/>
    <x v="17"/>
    <n v="23434"/>
    <s v="South"/>
    <s v="FUR-TA-10004575"/>
    <x v="0"/>
    <x v="3"/>
    <x v="306"/>
    <n v="872.94"/>
    <n v="3"/>
    <x v="0"/>
    <n v="157.12919999999997"/>
  </r>
  <r>
    <n v="7692"/>
    <x v="3808"/>
    <x v="3"/>
    <x v="663"/>
    <d v="2014-07-18T00:00:00"/>
    <x v="2"/>
    <x v="602"/>
    <s v="Ricardo Sperren"/>
    <x v="1"/>
    <s v="United States"/>
    <s v="Suffolk"/>
    <x v="17"/>
    <n v="23434"/>
    <s v="South"/>
    <s v="OFF-PA-10003177"/>
    <x v="1"/>
    <x v="10"/>
    <x v="89"/>
    <n v="12.96"/>
    <n v="2"/>
    <x v="0"/>
    <n v="6.2208000000000006"/>
  </r>
  <r>
    <n v="7693"/>
    <x v="3809"/>
    <x v="2"/>
    <x v="282"/>
    <d v="2012-01-03T00:00:00"/>
    <x v="1"/>
    <x v="482"/>
    <s v="Arianne Irving"/>
    <x v="0"/>
    <s v="United States"/>
    <s v="Brentwood"/>
    <x v="1"/>
    <n v="94513"/>
    <s v="West"/>
    <s v="OFF-LA-10003923"/>
    <x v="1"/>
    <x v="2"/>
    <x v="424"/>
    <n v="88.800000000000011"/>
    <n v="6"/>
    <x v="0"/>
    <n v="44.400000000000006"/>
  </r>
  <r>
    <n v="7694"/>
    <x v="3809"/>
    <x v="2"/>
    <x v="282"/>
    <d v="2012-01-03T00:00:00"/>
    <x v="1"/>
    <x v="482"/>
    <s v="Arianne Irving"/>
    <x v="0"/>
    <s v="United States"/>
    <s v="Brentwood"/>
    <x v="1"/>
    <n v="94513"/>
    <s v="West"/>
    <s v="TEC-PH-10001051"/>
    <x v="2"/>
    <x v="7"/>
    <x v="1254"/>
    <n v="319.96800000000002"/>
    <n v="4"/>
    <x v="2"/>
    <n v="35.996399999999952"/>
  </r>
  <r>
    <n v="7695"/>
    <x v="3810"/>
    <x v="0"/>
    <x v="554"/>
    <d v="2013-03-23T00:00:00"/>
    <x v="3"/>
    <x v="507"/>
    <s v="Marc Crier"/>
    <x v="0"/>
    <s v="United States"/>
    <s v="Seattle"/>
    <x v="4"/>
    <n v="98103"/>
    <s v="West"/>
    <s v="FUR-CH-10004754"/>
    <x v="0"/>
    <x v="1"/>
    <x v="1123"/>
    <n v="167.88800000000001"/>
    <n v="7"/>
    <x v="2"/>
    <n v="14.690199999999997"/>
  </r>
  <r>
    <n v="7696"/>
    <x v="3811"/>
    <x v="3"/>
    <x v="1170"/>
    <d v="2014-07-06T00:00:00"/>
    <x v="2"/>
    <x v="571"/>
    <s v="Adrian Hane"/>
    <x v="2"/>
    <s v="United States"/>
    <s v="Houston"/>
    <x v="5"/>
    <n v="77036"/>
    <s v="Central"/>
    <s v="OFF-PA-10000357"/>
    <x v="1"/>
    <x v="10"/>
    <x v="442"/>
    <n v="163.96"/>
    <n v="5"/>
    <x v="2"/>
    <n v="59.435499999999998"/>
  </r>
  <r>
    <n v="7697"/>
    <x v="3811"/>
    <x v="3"/>
    <x v="1170"/>
    <d v="2014-07-06T00:00:00"/>
    <x v="2"/>
    <x v="571"/>
    <s v="Adrian Hane"/>
    <x v="2"/>
    <s v="United States"/>
    <s v="Houston"/>
    <x v="5"/>
    <n v="77036"/>
    <s v="Central"/>
    <s v="OFF-BI-10001787"/>
    <x v="1"/>
    <x v="8"/>
    <x v="1482"/>
    <n v="5.2319999999999984"/>
    <n v="4"/>
    <x v="3"/>
    <n v="-8.1096000000000004"/>
  </r>
  <r>
    <n v="7698"/>
    <x v="3812"/>
    <x v="3"/>
    <x v="817"/>
    <d v="2014-12-19T00:00:00"/>
    <x v="1"/>
    <x v="408"/>
    <s v="Ben Ferrer"/>
    <x v="2"/>
    <s v="United States"/>
    <s v="Lawrence"/>
    <x v="31"/>
    <n v="1841"/>
    <s v="East"/>
    <s v="TEC-CO-10002313"/>
    <x v="2"/>
    <x v="16"/>
    <x v="345"/>
    <n v="1199.98"/>
    <n v="2"/>
    <x v="0"/>
    <n v="467.99220000000003"/>
  </r>
  <r>
    <n v="7699"/>
    <x v="3812"/>
    <x v="3"/>
    <x v="817"/>
    <d v="2014-12-19T00:00:00"/>
    <x v="1"/>
    <x v="408"/>
    <s v="Ben Ferrer"/>
    <x v="2"/>
    <s v="United States"/>
    <s v="Lawrence"/>
    <x v="31"/>
    <n v="1841"/>
    <s v="East"/>
    <s v="OFF-ST-10002790"/>
    <x v="1"/>
    <x v="4"/>
    <x v="233"/>
    <n v="73.849999999999994"/>
    <n v="1"/>
    <x v="0"/>
    <n v="2.2155000000000058"/>
  </r>
  <r>
    <n v="7700"/>
    <x v="3812"/>
    <x v="3"/>
    <x v="817"/>
    <d v="2014-12-19T00:00:00"/>
    <x v="1"/>
    <x v="408"/>
    <s v="Ben Ferrer"/>
    <x v="2"/>
    <s v="United States"/>
    <s v="Lawrence"/>
    <x v="31"/>
    <n v="1841"/>
    <s v="East"/>
    <s v="OFF-SU-10001664"/>
    <x v="1"/>
    <x v="14"/>
    <x v="1232"/>
    <n v="25.71"/>
    <n v="3"/>
    <x v="0"/>
    <n v="6.6846000000000005"/>
  </r>
  <r>
    <n v="7701"/>
    <x v="3812"/>
    <x v="3"/>
    <x v="817"/>
    <d v="2014-12-19T00:00:00"/>
    <x v="1"/>
    <x v="408"/>
    <s v="Ben Ferrer"/>
    <x v="2"/>
    <s v="United States"/>
    <s v="Lawrence"/>
    <x v="31"/>
    <n v="1841"/>
    <s v="East"/>
    <s v="OFF-FA-10001332"/>
    <x v="1"/>
    <x v="13"/>
    <x v="1561"/>
    <n v="17.28"/>
    <n v="6"/>
    <x v="0"/>
    <n v="8.121599999999999"/>
  </r>
  <r>
    <n v="7702"/>
    <x v="3812"/>
    <x v="3"/>
    <x v="817"/>
    <d v="2014-12-19T00:00:00"/>
    <x v="1"/>
    <x v="408"/>
    <s v="Ben Ferrer"/>
    <x v="2"/>
    <s v="United States"/>
    <s v="Lawrence"/>
    <x v="31"/>
    <n v="1841"/>
    <s v="East"/>
    <s v="FUR-TA-10003473"/>
    <x v="0"/>
    <x v="3"/>
    <x v="214"/>
    <n v="526.58199999999999"/>
    <n v="2"/>
    <x v="4"/>
    <n v="-52.658199999999965"/>
  </r>
  <r>
    <n v="7703"/>
    <x v="3813"/>
    <x v="0"/>
    <x v="370"/>
    <d v="2013-09-03T00:00:00"/>
    <x v="1"/>
    <x v="4"/>
    <s v="Andrew Allen"/>
    <x v="0"/>
    <s v="United States"/>
    <s v="Detroit"/>
    <x v="12"/>
    <n v="48234"/>
    <s v="Central"/>
    <s v="OFF-PA-10000605"/>
    <x v="1"/>
    <x v="10"/>
    <x v="808"/>
    <n v="11.56"/>
    <n v="2"/>
    <x v="0"/>
    <n v="5.6644000000000005"/>
  </r>
  <r>
    <n v="7704"/>
    <x v="3813"/>
    <x v="0"/>
    <x v="370"/>
    <d v="2013-09-03T00:00:00"/>
    <x v="1"/>
    <x v="4"/>
    <s v="Andrew Allen"/>
    <x v="0"/>
    <s v="United States"/>
    <s v="Detroit"/>
    <x v="12"/>
    <n v="48234"/>
    <s v="Central"/>
    <s v="TEC-PH-10002170"/>
    <x v="2"/>
    <x v="7"/>
    <x v="594"/>
    <n v="209.96999999999997"/>
    <n v="3"/>
    <x v="0"/>
    <n v="58.791600000000003"/>
  </r>
  <r>
    <n v="7705"/>
    <x v="3813"/>
    <x v="0"/>
    <x v="370"/>
    <d v="2013-09-03T00:00:00"/>
    <x v="1"/>
    <x v="4"/>
    <s v="Andrew Allen"/>
    <x v="0"/>
    <s v="United States"/>
    <s v="Detroit"/>
    <x v="12"/>
    <n v="48234"/>
    <s v="Central"/>
    <s v="FUR-TA-10004147"/>
    <x v="0"/>
    <x v="3"/>
    <x v="811"/>
    <n v="447.84"/>
    <n v="4"/>
    <x v="0"/>
    <n v="98.524799999999971"/>
  </r>
  <r>
    <n v="7706"/>
    <x v="3813"/>
    <x v="0"/>
    <x v="370"/>
    <d v="2013-09-03T00:00:00"/>
    <x v="1"/>
    <x v="4"/>
    <s v="Andrew Allen"/>
    <x v="0"/>
    <s v="United States"/>
    <s v="Detroit"/>
    <x v="12"/>
    <n v="48234"/>
    <s v="Central"/>
    <s v="TEC-AC-10003911"/>
    <x v="2"/>
    <x v="11"/>
    <x v="327"/>
    <n v="479.97"/>
    <n v="3"/>
    <x v="0"/>
    <n v="163.18979999999999"/>
  </r>
  <r>
    <n v="7707"/>
    <x v="3813"/>
    <x v="0"/>
    <x v="370"/>
    <d v="2013-09-03T00:00:00"/>
    <x v="1"/>
    <x v="4"/>
    <s v="Andrew Allen"/>
    <x v="0"/>
    <s v="United States"/>
    <s v="Detroit"/>
    <x v="12"/>
    <n v="48234"/>
    <s v="Central"/>
    <s v="OFF-AR-10002578"/>
    <x v="1"/>
    <x v="6"/>
    <x v="665"/>
    <n v="8.64"/>
    <n v="3"/>
    <x v="0"/>
    <n v="2.5055999999999998"/>
  </r>
  <r>
    <n v="7708"/>
    <x v="3814"/>
    <x v="3"/>
    <x v="453"/>
    <d v="2014-10-20T00:00:00"/>
    <x v="1"/>
    <x v="458"/>
    <s v="Stuart Van"/>
    <x v="1"/>
    <s v="United States"/>
    <s v="Orem"/>
    <x v="7"/>
    <n v="84057"/>
    <s v="West"/>
    <s v="OFF-AR-10001761"/>
    <x v="1"/>
    <x v="6"/>
    <x v="1642"/>
    <n v="11.68"/>
    <n v="2"/>
    <x v="0"/>
    <n v="4.2047999999999996"/>
  </r>
  <r>
    <n v="7709"/>
    <x v="3815"/>
    <x v="2"/>
    <x v="1089"/>
    <d v="2011-10-29T00:00:00"/>
    <x v="1"/>
    <x v="699"/>
    <s v="Evan Henry"/>
    <x v="0"/>
    <s v="United States"/>
    <s v="Philadelphia"/>
    <x v="9"/>
    <n v="19120"/>
    <s v="East"/>
    <s v="TEC-AC-10001553"/>
    <x v="2"/>
    <x v="11"/>
    <x v="1599"/>
    <n v="40.775999999999996"/>
    <n v="3"/>
    <x v="2"/>
    <n v="0.50970000000000049"/>
  </r>
  <r>
    <n v="7710"/>
    <x v="3815"/>
    <x v="2"/>
    <x v="1089"/>
    <d v="2011-10-29T00:00:00"/>
    <x v="1"/>
    <x v="699"/>
    <s v="Evan Henry"/>
    <x v="0"/>
    <s v="United States"/>
    <s v="Philadelphia"/>
    <x v="9"/>
    <n v="19120"/>
    <s v="East"/>
    <s v="OFF-BI-10000309"/>
    <x v="1"/>
    <x v="8"/>
    <x v="334"/>
    <n v="13.698000000000002"/>
    <n v="3"/>
    <x v="6"/>
    <n v="-9.5885999999999996"/>
  </r>
  <r>
    <n v="7711"/>
    <x v="3816"/>
    <x v="1"/>
    <x v="788"/>
    <d v="2012-04-07T00:00:00"/>
    <x v="1"/>
    <x v="139"/>
    <s v="John Lucas"/>
    <x v="0"/>
    <s v="United States"/>
    <s v="Mesa"/>
    <x v="16"/>
    <n v="85204"/>
    <s v="West"/>
    <s v="TEC-PH-10003095"/>
    <x v="2"/>
    <x v="7"/>
    <x v="1491"/>
    <n v="87.8"/>
    <n v="5"/>
    <x v="2"/>
    <n v="32.924999999999997"/>
  </r>
  <r>
    <n v="7712"/>
    <x v="3817"/>
    <x v="3"/>
    <x v="960"/>
    <d v="2014-10-31T00:00:00"/>
    <x v="0"/>
    <x v="49"/>
    <s v="Janet Martin"/>
    <x v="0"/>
    <s v="United States"/>
    <s v="Fayetteville"/>
    <x v="3"/>
    <n v="28314"/>
    <s v="South"/>
    <s v="FUR-FU-10001876"/>
    <x v="0"/>
    <x v="5"/>
    <x v="1394"/>
    <n v="77.951999999999998"/>
    <n v="3"/>
    <x v="2"/>
    <n v="15.590399999999995"/>
  </r>
  <r>
    <n v="7713"/>
    <x v="3817"/>
    <x v="3"/>
    <x v="960"/>
    <d v="2014-10-31T00:00:00"/>
    <x v="0"/>
    <x v="49"/>
    <s v="Janet Martin"/>
    <x v="0"/>
    <s v="United States"/>
    <s v="Fayetteville"/>
    <x v="3"/>
    <n v="28314"/>
    <s v="South"/>
    <s v="OFF-ST-10001522"/>
    <x v="1"/>
    <x v="4"/>
    <x v="195"/>
    <n v="147.184"/>
    <n v="2"/>
    <x v="2"/>
    <n v="-29.436800000000012"/>
  </r>
  <r>
    <n v="7714"/>
    <x v="3817"/>
    <x v="3"/>
    <x v="960"/>
    <d v="2014-10-31T00:00:00"/>
    <x v="0"/>
    <x v="49"/>
    <s v="Janet Martin"/>
    <x v="0"/>
    <s v="United States"/>
    <s v="Fayetteville"/>
    <x v="3"/>
    <n v="28314"/>
    <s v="South"/>
    <s v="OFF-PA-10000300"/>
    <x v="1"/>
    <x v="10"/>
    <x v="1766"/>
    <n v="47.952000000000005"/>
    <n v="3"/>
    <x v="2"/>
    <n v="16.183799999999998"/>
  </r>
  <r>
    <n v="7715"/>
    <x v="3818"/>
    <x v="2"/>
    <x v="29"/>
    <d v="2011-12-07T00:00:00"/>
    <x v="2"/>
    <x v="102"/>
    <s v="Joni Blumstein"/>
    <x v="0"/>
    <s v="United States"/>
    <s v="Los Angeles"/>
    <x v="1"/>
    <n v="90032"/>
    <s v="West"/>
    <s v="OFF-AP-10001469"/>
    <x v="1"/>
    <x v="9"/>
    <x v="581"/>
    <n v="250.26"/>
    <n v="6"/>
    <x v="0"/>
    <n v="72.575399999999973"/>
  </r>
  <r>
    <n v="7716"/>
    <x v="3819"/>
    <x v="3"/>
    <x v="132"/>
    <d v="2014-11-09T00:00:00"/>
    <x v="1"/>
    <x v="287"/>
    <s v="Peter Bühler"/>
    <x v="0"/>
    <s v="United States"/>
    <s v="Philadelphia"/>
    <x v="9"/>
    <n v="19140"/>
    <s v="East"/>
    <s v="TEC-AC-10001553"/>
    <x v="2"/>
    <x v="11"/>
    <x v="1599"/>
    <n v="40.775999999999996"/>
    <n v="3"/>
    <x v="2"/>
    <n v="0.50970000000000049"/>
  </r>
  <r>
    <n v="7717"/>
    <x v="3820"/>
    <x v="1"/>
    <x v="1171"/>
    <d v="2012-01-12T00:00:00"/>
    <x v="1"/>
    <x v="407"/>
    <s v="Stefania Perrino"/>
    <x v="1"/>
    <s v="United States"/>
    <s v="Colorado Springs"/>
    <x v="22"/>
    <n v="80906"/>
    <s v="West"/>
    <s v="OFF-PA-10004041"/>
    <x v="1"/>
    <x v="10"/>
    <x v="940"/>
    <n v="29.600000000000005"/>
    <n v="5"/>
    <x v="2"/>
    <n v="9.2499999999999964"/>
  </r>
  <r>
    <n v="7718"/>
    <x v="3820"/>
    <x v="1"/>
    <x v="1171"/>
    <d v="2012-01-12T00:00:00"/>
    <x v="1"/>
    <x v="407"/>
    <s v="Stefania Perrino"/>
    <x v="1"/>
    <s v="United States"/>
    <s v="Colorado Springs"/>
    <x v="22"/>
    <n v="80906"/>
    <s v="West"/>
    <s v="OFF-BI-10002764"/>
    <x v="1"/>
    <x v="8"/>
    <x v="502"/>
    <n v="1.9380000000000002"/>
    <n v="2"/>
    <x v="6"/>
    <n v="-1.3565999999999994"/>
  </r>
  <r>
    <n v="7719"/>
    <x v="3821"/>
    <x v="3"/>
    <x v="428"/>
    <d v="2014-09-15T00:00:00"/>
    <x v="1"/>
    <x v="204"/>
    <s v="Matt Connell"/>
    <x v="1"/>
    <s v="United States"/>
    <s v="Los Angeles"/>
    <x v="1"/>
    <n v="90032"/>
    <s v="West"/>
    <s v="TEC-AC-10001114"/>
    <x v="2"/>
    <x v="11"/>
    <x v="1202"/>
    <n v="159.96"/>
    <n v="4"/>
    <x v="0"/>
    <n v="51.18719999999999"/>
  </r>
  <r>
    <n v="7720"/>
    <x v="3822"/>
    <x v="1"/>
    <x v="956"/>
    <d v="2012-01-10T00:00:00"/>
    <x v="1"/>
    <x v="410"/>
    <s v="Brooke Gillingham"/>
    <x v="1"/>
    <s v="United States"/>
    <s v="New York City"/>
    <x v="15"/>
    <n v="10009"/>
    <s v="East"/>
    <s v="OFF-AR-10001615"/>
    <x v="1"/>
    <x v="6"/>
    <x v="1479"/>
    <n v="59.519999999999996"/>
    <n v="3"/>
    <x v="0"/>
    <n v="15.475200000000001"/>
  </r>
  <r>
    <n v="7721"/>
    <x v="3822"/>
    <x v="1"/>
    <x v="956"/>
    <d v="2012-01-10T00:00:00"/>
    <x v="1"/>
    <x v="410"/>
    <s v="Brooke Gillingham"/>
    <x v="1"/>
    <s v="United States"/>
    <s v="New York City"/>
    <x v="15"/>
    <n v="10009"/>
    <s v="East"/>
    <s v="OFF-EN-10000461"/>
    <x v="1"/>
    <x v="12"/>
    <x v="746"/>
    <n v="17.48"/>
    <n v="2"/>
    <x v="0"/>
    <n v="8.2156000000000002"/>
  </r>
  <r>
    <n v="7722"/>
    <x v="3822"/>
    <x v="1"/>
    <x v="956"/>
    <d v="2012-01-10T00:00:00"/>
    <x v="1"/>
    <x v="410"/>
    <s v="Brooke Gillingham"/>
    <x v="1"/>
    <s v="United States"/>
    <s v="New York City"/>
    <x v="15"/>
    <n v="10009"/>
    <s v="East"/>
    <s v="OFF-BI-10004506"/>
    <x v="1"/>
    <x v="8"/>
    <x v="1238"/>
    <n v="13.168000000000001"/>
    <n v="2"/>
    <x v="2"/>
    <n v="4.6088000000000005"/>
  </r>
  <r>
    <n v="7723"/>
    <x v="3823"/>
    <x v="3"/>
    <x v="513"/>
    <d v="2014-04-21T00:00:00"/>
    <x v="1"/>
    <x v="270"/>
    <s v="Jesus Ocampo"/>
    <x v="2"/>
    <s v="United States"/>
    <s v="San Francisco"/>
    <x v="1"/>
    <n v="94109"/>
    <s v="West"/>
    <s v="OFF-AP-10000027"/>
    <x v="1"/>
    <x v="9"/>
    <x v="1804"/>
    <n v="40.74"/>
    <n v="3"/>
    <x v="0"/>
    <n v="12.222"/>
  </r>
  <r>
    <n v="7724"/>
    <x v="3824"/>
    <x v="1"/>
    <x v="229"/>
    <d v="2012-09-14T00:00:00"/>
    <x v="1"/>
    <x v="753"/>
    <s v="Alex Russell"/>
    <x v="1"/>
    <s v="United States"/>
    <s v="Austin"/>
    <x v="5"/>
    <n v="78745"/>
    <s v="Central"/>
    <s v="FUR-CH-10003981"/>
    <x v="0"/>
    <x v="1"/>
    <x v="1166"/>
    <n v="179.886"/>
    <n v="1"/>
    <x v="4"/>
    <n v="-2.5698000000000292"/>
  </r>
  <r>
    <n v="7725"/>
    <x v="3825"/>
    <x v="0"/>
    <x v="477"/>
    <d v="2013-09-30T00:00:00"/>
    <x v="1"/>
    <x v="700"/>
    <s v="Tony Sayre"/>
    <x v="0"/>
    <s v="United States"/>
    <s v="Cleveland"/>
    <x v="24"/>
    <n v="44105"/>
    <s v="East"/>
    <s v="OFF-AP-10003849"/>
    <x v="1"/>
    <x v="9"/>
    <x v="833"/>
    <n v="286.25600000000003"/>
    <n v="1"/>
    <x v="2"/>
    <n v="17.890999999999977"/>
  </r>
  <r>
    <n v="7726"/>
    <x v="3825"/>
    <x v="0"/>
    <x v="477"/>
    <d v="2013-09-30T00:00:00"/>
    <x v="1"/>
    <x v="700"/>
    <s v="Tony Sayre"/>
    <x v="0"/>
    <s v="United States"/>
    <s v="Cleveland"/>
    <x v="24"/>
    <n v="44105"/>
    <s v="East"/>
    <s v="OFF-ST-10004963"/>
    <x v="1"/>
    <x v="4"/>
    <x v="460"/>
    <n v="24.224000000000004"/>
    <n v="2"/>
    <x v="2"/>
    <n v="-4.8448000000000029"/>
  </r>
  <r>
    <n v="7727"/>
    <x v="3825"/>
    <x v="0"/>
    <x v="477"/>
    <d v="2013-09-30T00:00:00"/>
    <x v="1"/>
    <x v="700"/>
    <s v="Tony Sayre"/>
    <x v="0"/>
    <s v="United States"/>
    <s v="Cleveland"/>
    <x v="24"/>
    <n v="44105"/>
    <s v="East"/>
    <s v="OFF-ST-10002574"/>
    <x v="1"/>
    <x v="4"/>
    <x v="926"/>
    <n v="331.536"/>
    <n v="3"/>
    <x v="2"/>
    <n v="-82.884"/>
  </r>
  <r>
    <n v="7728"/>
    <x v="3826"/>
    <x v="1"/>
    <x v="199"/>
    <d v="2012-03-20T00:00:00"/>
    <x v="0"/>
    <x v="82"/>
    <s v="Jim Kriz"/>
    <x v="2"/>
    <s v="United States"/>
    <s v="New York City"/>
    <x v="15"/>
    <n v="10009"/>
    <s v="East"/>
    <s v="OFF-AR-10001761"/>
    <x v="1"/>
    <x v="6"/>
    <x v="1642"/>
    <n v="17.52"/>
    <n v="3"/>
    <x v="0"/>
    <n v="6.3071999999999999"/>
  </r>
  <r>
    <n v="7729"/>
    <x v="3827"/>
    <x v="0"/>
    <x v="491"/>
    <d v="2013-12-03T00:00:00"/>
    <x v="1"/>
    <x v="654"/>
    <s v="George Ashbrook"/>
    <x v="0"/>
    <s v="United States"/>
    <s v="El Paso"/>
    <x v="5"/>
    <n v="79907"/>
    <s v="Central"/>
    <s v="OFF-AR-10000716"/>
    <x v="1"/>
    <x v="6"/>
    <x v="786"/>
    <n v="17.856000000000002"/>
    <n v="4"/>
    <x v="2"/>
    <n v="4.2408000000000001"/>
  </r>
  <r>
    <n v="7730"/>
    <x v="3828"/>
    <x v="0"/>
    <x v="182"/>
    <d v="2013-10-02T00:00:00"/>
    <x v="1"/>
    <x v="184"/>
    <s v="Tanja Norvell"/>
    <x v="2"/>
    <s v="United States"/>
    <s v="Tallahassee"/>
    <x v="2"/>
    <n v="32303"/>
    <s v="South"/>
    <s v="TEC-AC-10002637"/>
    <x v="2"/>
    <x v="11"/>
    <x v="1308"/>
    <n v="431.97600000000006"/>
    <n v="3"/>
    <x v="2"/>
    <n v="-75.59580000000004"/>
  </r>
  <r>
    <n v="7731"/>
    <x v="3829"/>
    <x v="3"/>
    <x v="487"/>
    <d v="2014-06-20T00:00:00"/>
    <x v="1"/>
    <x v="69"/>
    <s v="Tamara Willingham"/>
    <x v="2"/>
    <s v="United States"/>
    <s v="Seattle"/>
    <x v="4"/>
    <n v="98103"/>
    <s v="West"/>
    <s v="FUR-CH-10003774"/>
    <x v="0"/>
    <x v="1"/>
    <x v="1185"/>
    <n v="291.13600000000002"/>
    <n v="4"/>
    <x v="2"/>
    <n v="-25.474400000000017"/>
  </r>
  <r>
    <n v="7732"/>
    <x v="3830"/>
    <x v="3"/>
    <x v="65"/>
    <d v="2014-09-22T00:00:00"/>
    <x v="2"/>
    <x v="50"/>
    <s v="Pete Armstrong"/>
    <x v="2"/>
    <s v="United States"/>
    <s v="Dallas"/>
    <x v="5"/>
    <n v="75220"/>
    <s v="Central"/>
    <s v="OFF-EN-10000927"/>
    <x v="1"/>
    <x v="12"/>
    <x v="81"/>
    <n v="114.84800000000001"/>
    <n v="4"/>
    <x v="2"/>
    <n v="35.889999999999986"/>
  </r>
  <r>
    <n v="7733"/>
    <x v="3831"/>
    <x v="3"/>
    <x v="455"/>
    <d v="2014-06-09T00:00:00"/>
    <x v="1"/>
    <x v="479"/>
    <s v="John Dryer"/>
    <x v="0"/>
    <s v="United States"/>
    <s v="Houston"/>
    <x v="5"/>
    <n v="77070"/>
    <s v="Central"/>
    <s v="OFF-PA-10000743"/>
    <x v="1"/>
    <x v="10"/>
    <x v="573"/>
    <n v="10.688000000000001"/>
    <n v="2"/>
    <x v="2"/>
    <n v="3.7407999999999997"/>
  </r>
  <r>
    <n v="7734"/>
    <x v="3832"/>
    <x v="0"/>
    <x v="666"/>
    <d v="2013-05-20T00:00:00"/>
    <x v="0"/>
    <x v="438"/>
    <s v="Michael Nguyen"/>
    <x v="0"/>
    <s v="United States"/>
    <s v="Springfield"/>
    <x v="24"/>
    <n v="45503"/>
    <s v="East"/>
    <s v="OFF-PA-10000697"/>
    <x v="1"/>
    <x v="10"/>
    <x v="1370"/>
    <n v="15.231999999999999"/>
    <n v="4"/>
    <x v="2"/>
    <n v="5.5215999999999994"/>
  </r>
  <r>
    <n v="7735"/>
    <x v="3833"/>
    <x v="3"/>
    <x v="175"/>
    <d v="2014-09-21T00:00:00"/>
    <x v="1"/>
    <x v="421"/>
    <s v="Gene McClure"/>
    <x v="0"/>
    <s v="United States"/>
    <s v="Seattle"/>
    <x v="4"/>
    <n v="98103"/>
    <s v="West"/>
    <s v="OFF-AR-10004441"/>
    <x v="1"/>
    <x v="6"/>
    <x v="153"/>
    <n v="12.419999999999998"/>
    <n v="3"/>
    <x v="0"/>
    <n v="5.2164000000000001"/>
  </r>
  <r>
    <n v="7736"/>
    <x v="3834"/>
    <x v="0"/>
    <x v="250"/>
    <d v="2013-08-27T00:00:00"/>
    <x v="1"/>
    <x v="375"/>
    <s v="Deirdre Greer"/>
    <x v="1"/>
    <s v="United States"/>
    <s v="Seattle"/>
    <x v="4"/>
    <n v="98105"/>
    <s v="West"/>
    <s v="OFF-PA-10001870"/>
    <x v="1"/>
    <x v="10"/>
    <x v="674"/>
    <n v="19.440000000000001"/>
    <n v="3"/>
    <x v="0"/>
    <n v="9.3312000000000008"/>
  </r>
  <r>
    <n v="7737"/>
    <x v="3835"/>
    <x v="2"/>
    <x v="992"/>
    <d v="2011-06-06T00:00:00"/>
    <x v="1"/>
    <x v="506"/>
    <s v="James Galang"/>
    <x v="0"/>
    <s v="United States"/>
    <s v="New York City"/>
    <x v="15"/>
    <n v="10024"/>
    <s v="East"/>
    <s v="OFF-BI-10003684"/>
    <x v="1"/>
    <x v="8"/>
    <x v="707"/>
    <n v="70.367999999999995"/>
    <n v="4"/>
    <x v="2"/>
    <n v="26.387999999999998"/>
  </r>
  <r>
    <n v="7738"/>
    <x v="3836"/>
    <x v="3"/>
    <x v="404"/>
    <d v="2014-12-21T00:00:00"/>
    <x v="2"/>
    <x v="743"/>
    <s v="Alex Grayson"/>
    <x v="0"/>
    <s v="United States"/>
    <s v="Charlotte"/>
    <x v="3"/>
    <n v="28205"/>
    <s v="South"/>
    <s v="OFF-AR-10001315"/>
    <x v="1"/>
    <x v="6"/>
    <x v="1020"/>
    <n v="12.672000000000001"/>
    <n v="9"/>
    <x v="2"/>
    <n v="1.4255999999999993"/>
  </r>
  <r>
    <n v="7739"/>
    <x v="3837"/>
    <x v="3"/>
    <x v="245"/>
    <d v="2014-08-07T00:00:00"/>
    <x v="1"/>
    <x v="282"/>
    <s v="Jay Fein"/>
    <x v="0"/>
    <s v="United States"/>
    <s v="Baltimore"/>
    <x v="39"/>
    <n v="21215"/>
    <s v="East"/>
    <s v="TEC-PH-10003589"/>
    <x v="2"/>
    <x v="7"/>
    <x v="818"/>
    <n v="89.949999999999989"/>
    <n v="5"/>
    <x v="0"/>
    <n v="43.175999999999995"/>
  </r>
  <r>
    <n v="7740"/>
    <x v="3838"/>
    <x v="2"/>
    <x v="871"/>
    <d v="2011-11-26T00:00:00"/>
    <x v="1"/>
    <x v="649"/>
    <s v="Steve Carroll"/>
    <x v="2"/>
    <s v="United States"/>
    <s v="San Francisco"/>
    <x v="1"/>
    <n v="94110"/>
    <s v="West"/>
    <s v="OFF-PA-10001609"/>
    <x v="1"/>
    <x v="10"/>
    <x v="1107"/>
    <n v="6.58"/>
    <n v="2"/>
    <x v="0"/>
    <n v="3.0267999999999997"/>
  </r>
  <r>
    <n v="7741"/>
    <x v="3838"/>
    <x v="2"/>
    <x v="871"/>
    <d v="2011-11-26T00:00:00"/>
    <x v="1"/>
    <x v="649"/>
    <s v="Steve Carroll"/>
    <x v="2"/>
    <s v="United States"/>
    <s v="San Francisco"/>
    <x v="1"/>
    <n v="94110"/>
    <s v="West"/>
    <s v="TEC-AC-10000474"/>
    <x v="2"/>
    <x v="11"/>
    <x v="1501"/>
    <n v="94.99"/>
    <n v="1"/>
    <x v="0"/>
    <n v="28.496999999999986"/>
  </r>
  <r>
    <n v="7742"/>
    <x v="3839"/>
    <x v="1"/>
    <x v="496"/>
    <d v="2012-09-26T00:00:00"/>
    <x v="0"/>
    <x v="619"/>
    <s v="Carlos Meador"/>
    <x v="0"/>
    <s v="United States"/>
    <s v="Tucson"/>
    <x v="16"/>
    <n v="85705"/>
    <s v="West"/>
    <s v="TEC-PH-10003095"/>
    <x v="2"/>
    <x v="7"/>
    <x v="1491"/>
    <n v="35.119999999999997"/>
    <n v="2"/>
    <x v="2"/>
    <n v="13.17"/>
  </r>
  <r>
    <n v="7743"/>
    <x v="3840"/>
    <x v="3"/>
    <x v="648"/>
    <d v="2014-08-28T00:00:00"/>
    <x v="1"/>
    <x v="409"/>
    <s v="Kean Thornton"/>
    <x v="0"/>
    <s v="United States"/>
    <s v="Los Angeles"/>
    <x v="1"/>
    <n v="90036"/>
    <s v="West"/>
    <s v="OFF-PA-10001639"/>
    <x v="1"/>
    <x v="10"/>
    <x v="972"/>
    <n v="25.92"/>
    <n v="4"/>
    <x v="0"/>
    <n v="12.441600000000001"/>
  </r>
  <r>
    <n v="7744"/>
    <x v="3841"/>
    <x v="0"/>
    <x v="26"/>
    <d v="2013-06-23T00:00:00"/>
    <x v="1"/>
    <x v="291"/>
    <s v="Christine Phan"/>
    <x v="1"/>
    <s v="United States"/>
    <s v="Waterbury"/>
    <x v="29"/>
    <n v="6708"/>
    <s v="East"/>
    <s v="OFF-BI-10002003"/>
    <x v="1"/>
    <x v="8"/>
    <x v="1384"/>
    <n v="7.96"/>
    <n v="2"/>
    <x v="0"/>
    <n v="3.7412000000000001"/>
  </r>
  <r>
    <n v="7745"/>
    <x v="3841"/>
    <x v="0"/>
    <x v="26"/>
    <d v="2013-06-23T00:00:00"/>
    <x v="1"/>
    <x v="291"/>
    <s v="Christine Phan"/>
    <x v="1"/>
    <s v="United States"/>
    <s v="Waterbury"/>
    <x v="29"/>
    <n v="6708"/>
    <s v="East"/>
    <s v="TEC-PH-10004539"/>
    <x v="2"/>
    <x v="7"/>
    <x v="852"/>
    <n v="566.97"/>
    <n v="3"/>
    <x v="0"/>
    <n v="153.08189999999999"/>
  </r>
  <r>
    <n v="7746"/>
    <x v="3841"/>
    <x v="0"/>
    <x v="26"/>
    <d v="2013-06-23T00:00:00"/>
    <x v="1"/>
    <x v="291"/>
    <s v="Christine Phan"/>
    <x v="1"/>
    <s v="United States"/>
    <s v="Waterbury"/>
    <x v="29"/>
    <n v="6708"/>
    <s v="East"/>
    <s v="OFF-AR-10003829"/>
    <x v="1"/>
    <x v="6"/>
    <x v="934"/>
    <n v="9.84"/>
    <n v="3"/>
    <x v="0"/>
    <n v="2.8535999999999988"/>
  </r>
  <r>
    <n v="7747"/>
    <x v="3842"/>
    <x v="1"/>
    <x v="546"/>
    <d v="2012-12-23T00:00:00"/>
    <x v="1"/>
    <x v="735"/>
    <s v="Eileen Kiefer"/>
    <x v="2"/>
    <s v="United States"/>
    <s v="Chicago"/>
    <x v="10"/>
    <n v="60610"/>
    <s v="Central"/>
    <s v="TEC-AC-10004761"/>
    <x v="2"/>
    <x v="11"/>
    <x v="778"/>
    <n v="25.488"/>
    <n v="2"/>
    <x v="2"/>
    <n v="4.7789999999999999"/>
  </r>
  <r>
    <n v="7748"/>
    <x v="3843"/>
    <x v="1"/>
    <x v="70"/>
    <d v="2012-06-02T00:00:00"/>
    <x v="0"/>
    <x v="194"/>
    <s v="Carl Weiss"/>
    <x v="2"/>
    <s v="United States"/>
    <s v="Long Beach"/>
    <x v="15"/>
    <n v="11561"/>
    <s v="East"/>
    <s v="OFF-FA-10003472"/>
    <x v="1"/>
    <x v="13"/>
    <x v="240"/>
    <n v="7.5600000000000005"/>
    <n v="6"/>
    <x v="0"/>
    <n v="0.3024"/>
  </r>
  <r>
    <n v="7749"/>
    <x v="3844"/>
    <x v="1"/>
    <x v="652"/>
    <d v="2012-06-24T00:00:00"/>
    <x v="1"/>
    <x v="168"/>
    <s v="Keith Herrera"/>
    <x v="0"/>
    <s v="United States"/>
    <s v="Arlington"/>
    <x v="17"/>
    <n v="22204"/>
    <s v="South"/>
    <s v="FUR-FU-10003464"/>
    <x v="0"/>
    <x v="5"/>
    <x v="1470"/>
    <n v="60.84"/>
    <n v="3"/>
    <x v="0"/>
    <n v="19.468799999999998"/>
  </r>
  <r>
    <n v="7750"/>
    <x v="3844"/>
    <x v="1"/>
    <x v="652"/>
    <d v="2012-06-24T00:00:00"/>
    <x v="1"/>
    <x v="168"/>
    <s v="Keith Herrera"/>
    <x v="0"/>
    <s v="United States"/>
    <s v="Arlington"/>
    <x v="17"/>
    <n v="22204"/>
    <s v="South"/>
    <s v="OFF-ST-10003716"/>
    <x v="1"/>
    <x v="4"/>
    <x v="889"/>
    <n v="450.04"/>
    <n v="2"/>
    <x v="0"/>
    <n v="58.505200000000002"/>
  </r>
  <r>
    <n v="7751"/>
    <x v="3844"/>
    <x v="1"/>
    <x v="652"/>
    <d v="2012-06-24T00:00:00"/>
    <x v="1"/>
    <x v="168"/>
    <s v="Keith Herrera"/>
    <x v="0"/>
    <s v="United States"/>
    <s v="Arlington"/>
    <x v="17"/>
    <n v="22204"/>
    <s v="South"/>
    <s v="OFF-BI-10004002"/>
    <x v="1"/>
    <x v="8"/>
    <x v="152"/>
    <n v="34.6"/>
    <n v="2"/>
    <x v="0"/>
    <n v="16.608000000000001"/>
  </r>
  <r>
    <n v="7752"/>
    <x v="3844"/>
    <x v="1"/>
    <x v="652"/>
    <d v="2012-06-24T00:00:00"/>
    <x v="1"/>
    <x v="168"/>
    <s v="Keith Herrera"/>
    <x v="0"/>
    <s v="United States"/>
    <s v="Arlington"/>
    <x v="17"/>
    <n v="22204"/>
    <s v="South"/>
    <s v="TEC-PH-10002496"/>
    <x v="2"/>
    <x v="7"/>
    <x v="490"/>
    <n v="467.97"/>
    <n v="3"/>
    <x v="0"/>
    <n v="140.39099999999999"/>
  </r>
  <r>
    <n v="7753"/>
    <x v="3844"/>
    <x v="1"/>
    <x v="652"/>
    <d v="2012-06-24T00:00:00"/>
    <x v="1"/>
    <x v="168"/>
    <s v="Keith Herrera"/>
    <x v="0"/>
    <s v="United States"/>
    <s v="Arlington"/>
    <x v="17"/>
    <n v="22204"/>
    <s v="South"/>
    <s v="OFF-BI-10004826"/>
    <x v="1"/>
    <x v="8"/>
    <x v="721"/>
    <n v="33.020000000000003"/>
    <n v="2"/>
    <x v="0"/>
    <n v="15.849600000000002"/>
  </r>
  <r>
    <n v="7754"/>
    <x v="3845"/>
    <x v="1"/>
    <x v="672"/>
    <d v="2012-12-03T00:00:00"/>
    <x v="2"/>
    <x v="448"/>
    <s v="Ann Blume"/>
    <x v="1"/>
    <s v="United States"/>
    <s v="Jacksonville"/>
    <x v="3"/>
    <n v="28540"/>
    <s v="South"/>
    <s v="FUR-FU-10001546"/>
    <x v="0"/>
    <x v="5"/>
    <x v="1423"/>
    <n v="17.088000000000001"/>
    <n v="2"/>
    <x v="2"/>
    <n v="1.0679999999999996"/>
  </r>
  <r>
    <n v="7755"/>
    <x v="3846"/>
    <x v="1"/>
    <x v="379"/>
    <d v="2012-12-23T00:00:00"/>
    <x v="0"/>
    <x v="340"/>
    <s v="Adam Hart"/>
    <x v="1"/>
    <s v="United States"/>
    <s v="Columbus"/>
    <x v="24"/>
    <n v="43229"/>
    <s v="East"/>
    <s v="OFF-AR-10001919"/>
    <x v="1"/>
    <x v="6"/>
    <x v="853"/>
    <n v="3.008"/>
    <n v="2"/>
    <x v="2"/>
    <n v="0.33839999999999981"/>
  </r>
  <r>
    <n v="7756"/>
    <x v="3847"/>
    <x v="3"/>
    <x v="701"/>
    <d v="2014-11-22T00:00:00"/>
    <x v="1"/>
    <x v="242"/>
    <s v="Clytie Kelty"/>
    <x v="0"/>
    <s v="United States"/>
    <s v="Charlotte"/>
    <x v="3"/>
    <n v="28205"/>
    <s v="South"/>
    <s v="OFF-PA-10002558"/>
    <x v="1"/>
    <x v="10"/>
    <x v="1805"/>
    <n v="268.24"/>
    <n v="7"/>
    <x v="2"/>
    <n v="93.883999999999986"/>
  </r>
  <r>
    <n v="7757"/>
    <x v="3847"/>
    <x v="3"/>
    <x v="701"/>
    <d v="2014-11-22T00:00:00"/>
    <x v="1"/>
    <x v="242"/>
    <s v="Clytie Kelty"/>
    <x v="0"/>
    <s v="United States"/>
    <s v="Charlotte"/>
    <x v="3"/>
    <n v="28205"/>
    <s v="South"/>
    <s v="TEC-AC-10003174"/>
    <x v="2"/>
    <x v="11"/>
    <x v="614"/>
    <n v="431.16000000000008"/>
    <n v="5"/>
    <x v="2"/>
    <n v="107.78999999999996"/>
  </r>
  <r>
    <n v="7758"/>
    <x v="3848"/>
    <x v="3"/>
    <x v="38"/>
    <d v="2014-11-17T00:00:00"/>
    <x v="0"/>
    <x v="407"/>
    <s v="Stefania Perrino"/>
    <x v="1"/>
    <s v="United States"/>
    <s v="Buffalo"/>
    <x v="15"/>
    <n v="14215"/>
    <s v="East"/>
    <s v="TEC-PH-10003988"/>
    <x v="2"/>
    <x v="7"/>
    <x v="47"/>
    <n v="43.6"/>
    <n v="4"/>
    <x v="0"/>
    <n v="12.208000000000002"/>
  </r>
  <r>
    <n v="7759"/>
    <x v="3848"/>
    <x v="3"/>
    <x v="38"/>
    <d v="2014-11-17T00:00:00"/>
    <x v="0"/>
    <x v="407"/>
    <s v="Stefania Perrino"/>
    <x v="1"/>
    <s v="United States"/>
    <s v="Buffalo"/>
    <x v="15"/>
    <n v="14215"/>
    <s v="East"/>
    <s v="FUR-FU-10004845"/>
    <x v="0"/>
    <x v="5"/>
    <x v="1684"/>
    <n v="154.94999999999999"/>
    <n v="3"/>
    <x v="0"/>
    <n v="30.989999999999995"/>
  </r>
  <r>
    <n v="7760"/>
    <x v="3849"/>
    <x v="0"/>
    <x v="1057"/>
    <d v="2013-10-29T00:00:00"/>
    <x v="1"/>
    <x v="687"/>
    <s v="Jennifer Patt"/>
    <x v="1"/>
    <s v="United States"/>
    <s v="Houston"/>
    <x v="5"/>
    <n v="77041"/>
    <s v="Central"/>
    <s v="OFF-PA-10003072"/>
    <x v="1"/>
    <x v="10"/>
    <x v="918"/>
    <n v="15.552000000000003"/>
    <n v="3"/>
    <x v="2"/>
    <n v="5.4432"/>
  </r>
  <r>
    <n v="7761"/>
    <x v="3850"/>
    <x v="2"/>
    <x v="776"/>
    <d v="2011-12-11T00:00:00"/>
    <x v="1"/>
    <x v="767"/>
    <s v="Barry Gonzalez"/>
    <x v="0"/>
    <s v="United States"/>
    <s v="Memphis"/>
    <x v="18"/>
    <n v="38109"/>
    <s v="South"/>
    <s v="OFF-PA-10003641"/>
    <x v="1"/>
    <x v="10"/>
    <x v="938"/>
    <n v="42.207999999999998"/>
    <n v="2"/>
    <x v="2"/>
    <n v="13.717599999999997"/>
  </r>
  <r>
    <n v="7762"/>
    <x v="3851"/>
    <x v="3"/>
    <x v="734"/>
    <d v="2014-12-07T00:00:00"/>
    <x v="2"/>
    <x v="142"/>
    <s v="Clay Cheatham"/>
    <x v="0"/>
    <s v="United States"/>
    <s v="Plano"/>
    <x v="5"/>
    <n v="75023"/>
    <s v="Central"/>
    <s v="OFF-PA-10003729"/>
    <x v="1"/>
    <x v="10"/>
    <x v="1130"/>
    <n v="10.368000000000002"/>
    <n v="2"/>
    <x v="2"/>
    <n v="3.6288"/>
  </r>
  <r>
    <n v="7763"/>
    <x v="3852"/>
    <x v="3"/>
    <x v="986"/>
    <d v="2014-09-29T00:00:00"/>
    <x v="2"/>
    <x v="359"/>
    <s v="Sara Luxemburg"/>
    <x v="2"/>
    <s v="United States"/>
    <s v="Salem"/>
    <x v="21"/>
    <n v="97301"/>
    <s v="West"/>
    <s v="OFF-AR-10003251"/>
    <x v="1"/>
    <x v="6"/>
    <x v="1041"/>
    <n v="2.2239999999999998"/>
    <n v="1"/>
    <x v="2"/>
    <n v="0.55599999999999994"/>
  </r>
  <r>
    <n v="7764"/>
    <x v="3853"/>
    <x v="1"/>
    <x v="302"/>
    <d v="2012-02-07T00:00:00"/>
    <x v="1"/>
    <x v="383"/>
    <s v="Frank Olsen"/>
    <x v="0"/>
    <s v="United States"/>
    <s v="Columbus"/>
    <x v="32"/>
    <n v="31907"/>
    <s v="South"/>
    <s v="OFF-EN-10003286"/>
    <x v="1"/>
    <x v="12"/>
    <x v="33"/>
    <n v="74.52"/>
    <n v="9"/>
    <x v="0"/>
    <n v="35.024399999999993"/>
  </r>
  <r>
    <n v="7765"/>
    <x v="3854"/>
    <x v="3"/>
    <x v="801"/>
    <d v="2014-08-13T00:00:00"/>
    <x v="3"/>
    <x v="179"/>
    <s v="Brenda Bowman"/>
    <x v="1"/>
    <s v="United States"/>
    <s v="Columbia"/>
    <x v="39"/>
    <n v="21044"/>
    <s v="East"/>
    <s v="OFF-AR-10004078"/>
    <x v="1"/>
    <x v="6"/>
    <x v="507"/>
    <n v="17.52"/>
    <n v="3"/>
    <x v="0"/>
    <n v="5.2559999999999993"/>
  </r>
  <r>
    <n v="7766"/>
    <x v="3854"/>
    <x v="3"/>
    <x v="801"/>
    <d v="2014-08-13T00:00:00"/>
    <x v="3"/>
    <x v="179"/>
    <s v="Brenda Bowman"/>
    <x v="1"/>
    <s v="United States"/>
    <s v="Columbia"/>
    <x v="39"/>
    <n v="21044"/>
    <s v="East"/>
    <s v="FUR-CH-10002331"/>
    <x v="0"/>
    <x v="1"/>
    <x v="402"/>
    <n v="1779.9"/>
    <n v="5"/>
    <x v="0"/>
    <n v="373.77899999999983"/>
  </r>
  <r>
    <n v="7767"/>
    <x v="3854"/>
    <x v="3"/>
    <x v="801"/>
    <d v="2014-08-13T00:00:00"/>
    <x v="3"/>
    <x v="179"/>
    <s v="Brenda Bowman"/>
    <x v="1"/>
    <s v="United States"/>
    <s v="Columbia"/>
    <x v="39"/>
    <n v="21044"/>
    <s v="East"/>
    <s v="OFF-AR-10001953"/>
    <x v="1"/>
    <x v="6"/>
    <x v="395"/>
    <n v="219.89999999999998"/>
    <n v="5"/>
    <x v="0"/>
    <n v="59.373000000000005"/>
  </r>
  <r>
    <n v="7768"/>
    <x v="3855"/>
    <x v="1"/>
    <x v="252"/>
    <d v="2012-08-26T00:00:00"/>
    <x v="2"/>
    <x v="157"/>
    <s v="Denny Ordway"/>
    <x v="0"/>
    <s v="United States"/>
    <s v="Portland"/>
    <x v="21"/>
    <n v="97206"/>
    <s v="West"/>
    <s v="OFF-AR-10002053"/>
    <x v="1"/>
    <x v="6"/>
    <x v="79"/>
    <n v="7.1519999999999992"/>
    <n v="3"/>
    <x v="2"/>
    <n v="0.71520000000000028"/>
  </r>
  <r>
    <n v="7769"/>
    <x v="3856"/>
    <x v="3"/>
    <x v="105"/>
    <d v="2014-11-18T00:00:00"/>
    <x v="1"/>
    <x v="445"/>
    <s v="Larry Blacks"/>
    <x v="0"/>
    <s v="United States"/>
    <s v="Tallahassee"/>
    <x v="2"/>
    <n v="32303"/>
    <s v="South"/>
    <s v="OFF-PA-10003651"/>
    <x v="1"/>
    <x v="10"/>
    <x v="646"/>
    <n v="26.720000000000002"/>
    <n v="5"/>
    <x v="2"/>
    <n v="9.3520000000000003"/>
  </r>
  <r>
    <n v="7770"/>
    <x v="3857"/>
    <x v="0"/>
    <x v="1147"/>
    <d v="2013-08-02T00:00:00"/>
    <x v="3"/>
    <x v="131"/>
    <s v="Thomas Seio"/>
    <x v="1"/>
    <s v="United States"/>
    <s v="Riverside"/>
    <x v="1"/>
    <n v="92503"/>
    <s v="West"/>
    <s v="TEC-PH-10002885"/>
    <x v="2"/>
    <x v="7"/>
    <x v="1127"/>
    <n v="1039.7280000000001"/>
    <n v="2"/>
    <x v="2"/>
    <n v="90.976200000000063"/>
  </r>
  <r>
    <n v="7771"/>
    <x v="3857"/>
    <x v="0"/>
    <x v="1147"/>
    <d v="2013-08-02T00:00:00"/>
    <x v="3"/>
    <x v="131"/>
    <s v="Thomas Seio"/>
    <x v="1"/>
    <s v="United States"/>
    <s v="Riverside"/>
    <x v="1"/>
    <n v="92503"/>
    <s v="West"/>
    <s v="OFF-AP-10002892"/>
    <x v="1"/>
    <x v="9"/>
    <x v="9"/>
    <n v="45.96"/>
    <n v="2"/>
    <x v="0"/>
    <n v="13.787999999999997"/>
  </r>
  <r>
    <n v="7772"/>
    <x v="3858"/>
    <x v="0"/>
    <x v="881"/>
    <d v="2013-12-03T00:00:00"/>
    <x v="1"/>
    <x v="473"/>
    <s v="Cindy Stewart"/>
    <x v="0"/>
    <s v="United States"/>
    <s v="Lancaster"/>
    <x v="24"/>
    <n v="43130"/>
    <s v="East"/>
    <s v="OFF-BI-10000545"/>
    <x v="1"/>
    <x v="8"/>
    <x v="685"/>
    <n v="456.58800000000008"/>
    <n v="2"/>
    <x v="6"/>
    <n v="-304.39200000000005"/>
  </r>
  <r>
    <n v="7773"/>
    <x v="3858"/>
    <x v="0"/>
    <x v="881"/>
    <d v="2013-12-03T00:00:00"/>
    <x v="1"/>
    <x v="473"/>
    <s v="Cindy Stewart"/>
    <x v="0"/>
    <s v="United States"/>
    <s v="Lancaster"/>
    <x v="24"/>
    <n v="43130"/>
    <s v="East"/>
    <s v="TEC-MA-10000418"/>
    <x v="2"/>
    <x v="15"/>
    <x v="1476"/>
    <n v="4499.9850000000006"/>
    <n v="5"/>
    <x v="6"/>
    <n v="-6599.978000000001"/>
  </r>
  <r>
    <n v="7774"/>
    <x v="3858"/>
    <x v="0"/>
    <x v="881"/>
    <d v="2013-12-03T00:00:00"/>
    <x v="1"/>
    <x v="473"/>
    <s v="Cindy Stewart"/>
    <x v="0"/>
    <s v="United States"/>
    <s v="Lancaster"/>
    <x v="24"/>
    <n v="43130"/>
    <s v="East"/>
    <s v="TEC-AC-10000926"/>
    <x v="2"/>
    <x v="11"/>
    <x v="1806"/>
    <n v="59.975999999999999"/>
    <n v="3"/>
    <x v="2"/>
    <n v="11.995199999999997"/>
  </r>
  <r>
    <n v="7775"/>
    <x v="3859"/>
    <x v="0"/>
    <x v="1172"/>
    <d v="2013-04-16T00:00:00"/>
    <x v="2"/>
    <x v="727"/>
    <s v="Susan Pistek"/>
    <x v="0"/>
    <s v="United States"/>
    <s v="San Francisco"/>
    <x v="1"/>
    <n v="94109"/>
    <s v="West"/>
    <s v="OFF-EN-10001509"/>
    <x v="1"/>
    <x v="12"/>
    <x v="29"/>
    <n v="6.12"/>
    <n v="3"/>
    <x v="0"/>
    <n v="2.8763999999999994"/>
  </r>
  <r>
    <n v="7776"/>
    <x v="3860"/>
    <x v="2"/>
    <x v="422"/>
    <d v="2011-12-31T00:00:00"/>
    <x v="1"/>
    <x v="522"/>
    <s v="Cynthia Delaney"/>
    <x v="2"/>
    <s v="United States"/>
    <s v="Moreno Valley"/>
    <x v="1"/>
    <n v="92553"/>
    <s v="West"/>
    <s v="OFF-AP-10001366"/>
    <x v="1"/>
    <x v="9"/>
    <x v="33"/>
    <n v="10.98"/>
    <n v="1"/>
    <x v="0"/>
    <n v="2.9646000000000008"/>
  </r>
  <r>
    <n v="7777"/>
    <x v="3860"/>
    <x v="2"/>
    <x v="422"/>
    <d v="2011-12-31T00:00:00"/>
    <x v="1"/>
    <x v="522"/>
    <s v="Cynthia Delaney"/>
    <x v="2"/>
    <s v="United States"/>
    <s v="Moreno Valley"/>
    <x v="1"/>
    <n v="92553"/>
    <s v="West"/>
    <s v="OFF-FA-10003485"/>
    <x v="1"/>
    <x v="13"/>
    <x v="33"/>
    <n v="7.86"/>
    <n v="3"/>
    <x v="0"/>
    <n v="3.6156000000000001"/>
  </r>
  <r>
    <n v="7778"/>
    <x v="3860"/>
    <x v="2"/>
    <x v="422"/>
    <d v="2011-12-31T00:00:00"/>
    <x v="1"/>
    <x v="522"/>
    <s v="Cynthia Delaney"/>
    <x v="2"/>
    <s v="United States"/>
    <s v="Moreno Valley"/>
    <x v="1"/>
    <n v="92553"/>
    <s v="West"/>
    <s v="OFF-ST-10004507"/>
    <x v="1"/>
    <x v="4"/>
    <x v="452"/>
    <n v="51.449999999999996"/>
    <n v="3"/>
    <x v="0"/>
    <n v="13.891499999999999"/>
  </r>
  <r>
    <n v="7779"/>
    <x v="3860"/>
    <x v="2"/>
    <x v="422"/>
    <d v="2011-12-31T00:00:00"/>
    <x v="1"/>
    <x v="522"/>
    <s v="Cynthia Delaney"/>
    <x v="2"/>
    <s v="United States"/>
    <s v="Moreno Valley"/>
    <x v="1"/>
    <n v="92553"/>
    <s v="West"/>
    <s v="OFF-BI-10002353"/>
    <x v="1"/>
    <x v="8"/>
    <x v="1068"/>
    <n v="37.055999999999997"/>
    <n v="3"/>
    <x v="2"/>
    <n v="13.896000000000001"/>
  </r>
  <r>
    <n v="7780"/>
    <x v="3861"/>
    <x v="0"/>
    <x v="724"/>
    <d v="2013-04-23T00:00:00"/>
    <x v="1"/>
    <x v="167"/>
    <s v="Roy Französisch"/>
    <x v="0"/>
    <s v="United States"/>
    <s v="Chesapeake"/>
    <x v="17"/>
    <n v="23320"/>
    <s v="South"/>
    <s v="OFF-AP-10001271"/>
    <x v="1"/>
    <x v="9"/>
    <x v="469"/>
    <n v="203.92"/>
    <n v="4"/>
    <x v="0"/>
    <n v="55.058400000000006"/>
  </r>
  <r>
    <n v="7781"/>
    <x v="3861"/>
    <x v="0"/>
    <x v="724"/>
    <d v="2013-04-23T00:00:00"/>
    <x v="1"/>
    <x v="167"/>
    <s v="Roy Französisch"/>
    <x v="0"/>
    <s v="United States"/>
    <s v="Chesapeake"/>
    <x v="17"/>
    <n v="23320"/>
    <s v="South"/>
    <s v="TEC-PH-10004924"/>
    <x v="2"/>
    <x v="7"/>
    <x v="1156"/>
    <n v="29.56"/>
    <n v="4"/>
    <x v="0"/>
    <n v="7.9812000000000012"/>
  </r>
  <r>
    <n v="7782"/>
    <x v="3862"/>
    <x v="1"/>
    <x v="936"/>
    <d v="2012-03-12T00:00:00"/>
    <x v="1"/>
    <x v="383"/>
    <s v="Frank Olsen"/>
    <x v="0"/>
    <s v="United States"/>
    <s v="Chicago"/>
    <x v="10"/>
    <n v="60623"/>
    <s v="Central"/>
    <s v="OFF-BI-10002706"/>
    <x v="1"/>
    <x v="8"/>
    <x v="273"/>
    <n v="8.5679999999999978"/>
    <n v="3"/>
    <x v="3"/>
    <n v="-14.5656"/>
  </r>
  <r>
    <n v="7783"/>
    <x v="3863"/>
    <x v="0"/>
    <x v="254"/>
    <d v="2013-11-07T00:00:00"/>
    <x v="0"/>
    <x v="45"/>
    <s v="Elpida Rittenbach"/>
    <x v="1"/>
    <s v="United States"/>
    <s v="Charlotte"/>
    <x v="3"/>
    <n v="28205"/>
    <s v="South"/>
    <s v="OFF-ST-10003442"/>
    <x v="1"/>
    <x v="4"/>
    <x v="86"/>
    <n v="45.248000000000005"/>
    <n v="2"/>
    <x v="2"/>
    <n v="3.9591999999999992"/>
  </r>
  <r>
    <n v="7784"/>
    <x v="3863"/>
    <x v="0"/>
    <x v="254"/>
    <d v="2013-11-07T00:00:00"/>
    <x v="0"/>
    <x v="45"/>
    <s v="Elpida Rittenbach"/>
    <x v="1"/>
    <s v="United States"/>
    <s v="Charlotte"/>
    <x v="3"/>
    <n v="28205"/>
    <s v="South"/>
    <s v="FUR-TA-10002533"/>
    <x v="0"/>
    <x v="3"/>
    <x v="274"/>
    <n v="876.30000000000007"/>
    <n v="10"/>
    <x v="10"/>
    <n v="-292.10000000000014"/>
  </r>
  <r>
    <n v="7785"/>
    <x v="3863"/>
    <x v="0"/>
    <x v="254"/>
    <d v="2013-11-07T00:00:00"/>
    <x v="0"/>
    <x v="45"/>
    <s v="Elpida Rittenbach"/>
    <x v="1"/>
    <s v="United States"/>
    <s v="Charlotte"/>
    <x v="3"/>
    <n v="28205"/>
    <s v="South"/>
    <s v="OFF-SU-10003505"/>
    <x v="1"/>
    <x v="14"/>
    <x v="408"/>
    <n v="185.376"/>
    <n v="2"/>
    <x v="2"/>
    <n v="-34.758000000000017"/>
  </r>
  <r>
    <n v="7786"/>
    <x v="3864"/>
    <x v="2"/>
    <x v="503"/>
    <d v="2011-12-06T00:00:00"/>
    <x v="1"/>
    <x v="171"/>
    <s v="Philip Brown"/>
    <x v="0"/>
    <s v="United States"/>
    <s v="New York City"/>
    <x v="15"/>
    <n v="10009"/>
    <s v="East"/>
    <s v="OFF-LA-10002762"/>
    <x v="1"/>
    <x v="2"/>
    <x v="49"/>
    <n v="25.06"/>
    <n v="2"/>
    <x v="0"/>
    <n v="11.778199999999998"/>
  </r>
  <r>
    <n v="7787"/>
    <x v="3865"/>
    <x v="0"/>
    <x v="624"/>
    <d v="2013-05-21T00:00:00"/>
    <x v="2"/>
    <x v="560"/>
    <s v="Luke Weiss"/>
    <x v="0"/>
    <s v="United States"/>
    <s v="Chicago"/>
    <x v="10"/>
    <n v="60653"/>
    <s v="Central"/>
    <s v="OFF-BI-10000279"/>
    <x v="1"/>
    <x v="8"/>
    <x v="1765"/>
    <n v="2.8899999999999992"/>
    <n v="1"/>
    <x v="3"/>
    <n v="-4.7685000000000013"/>
  </r>
  <r>
    <n v="7788"/>
    <x v="3865"/>
    <x v="0"/>
    <x v="624"/>
    <d v="2013-05-21T00:00:00"/>
    <x v="2"/>
    <x v="560"/>
    <s v="Luke Weiss"/>
    <x v="0"/>
    <s v="United States"/>
    <s v="Chicago"/>
    <x v="10"/>
    <n v="60653"/>
    <s v="Central"/>
    <s v="OFF-FA-10000936"/>
    <x v="1"/>
    <x v="13"/>
    <x v="1298"/>
    <n v="7.8960000000000008"/>
    <n v="3"/>
    <x v="2"/>
    <n v="2.4674999999999994"/>
  </r>
  <r>
    <n v="7789"/>
    <x v="3865"/>
    <x v="0"/>
    <x v="624"/>
    <d v="2013-05-21T00:00:00"/>
    <x v="2"/>
    <x v="560"/>
    <s v="Luke Weiss"/>
    <x v="0"/>
    <s v="United States"/>
    <s v="Chicago"/>
    <x v="10"/>
    <n v="60653"/>
    <s v="Central"/>
    <s v="FUR-FU-10004973"/>
    <x v="0"/>
    <x v="5"/>
    <x v="1134"/>
    <n v="22.608000000000001"/>
    <n v="3"/>
    <x v="7"/>
    <n v="-10.173599999999997"/>
  </r>
  <r>
    <n v="7790"/>
    <x v="3865"/>
    <x v="0"/>
    <x v="624"/>
    <d v="2013-05-21T00:00:00"/>
    <x v="2"/>
    <x v="560"/>
    <s v="Luke Weiss"/>
    <x v="0"/>
    <s v="United States"/>
    <s v="Chicago"/>
    <x v="10"/>
    <n v="60653"/>
    <s v="Central"/>
    <s v="OFF-PA-10000791"/>
    <x v="1"/>
    <x v="10"/>
    <x v="1424"/>
    <n v="30.527999999999999"/>
    <n v="8"/>
    <x v="2"/>
    <n v="9.5399999999999974"/>
  </r>
  <r>
    <n v="7791"/>
    <x v="3866"/>
    <x v="3"/>
    <x v="20"/>
    <d v="2014-09-20T00:00:00"/>
    <x v="3"/>
    <x v="435"/>
    <s v="Frank Gastineau"/>
    <x v="2"/>
    <s v="United States"/>
    <s v="Philadelphia"/>
    <x v="9"/>
    <n v="19120"/>
    <s v="East"/>
    <s v="OFF-BI-10001132"/>
    <x v="1"/>
    <x v="8"/>
    <x v="630"/>
    <n v="4.8420000000000005"/>
    <n v="3"/>
    <x v="6"/>
    <n v="-3.3893999999999984"/>
  </r>
  <r>
    <n v="7792"/>
    <x v="3867"/>
    <x v="0"/>
    <x v="1054"/>
    <d v="2013-12-25T00:00:00"/>
    <x v="1"/>
    <x v="771"/>
    <s v="Barry Pond"/>
    <x v="1"/>
    <s v="United States"/>
    <s v="Chicago"/>
    <x v="10"/>
    <n v="60623"/>
    <s v="Central"/>
    <s v="OFF-BI-10002012"/>
    <x v="1"/>
    <x v="8"/>
    <x v="742"/>
    <n v="1.7999999999999996"/>
    <n v="5"/>
    <x v="3"/>
    <n v="-2.8800000000000008"/>
  </r>
  <r>
    <n v="7793"/>
    <x v="3868"/>
    <x v="3"/>
    <x v="386"/>
    <d v="2014-10-16T00:00:00"/>
    <x v="2"/>
    <x v="133"/>
    <s v="Sung Pak"/>
    <x v="1"/>
    <s v="United States"/>
    <s v="Dallas"/>
    <x v="5"/>
    <n v="75217"/>
    <s v="Central"/>
    <s v="TEC-AC-10001383"/>
    <x v="2"/>
    <x v="11"/>
    <x v="601"/>
    <n v="39.984000000000002"/>
    <n v="2"/>
    <x v="2"/>
    <n v="-1.4994000000000067"/>
  </r>
  <r>
    <n v="7794"/>
    <x v="3869"/>
    <x v="1"/>
    <x v="295"/>
    <d v="2012-12-15T00:00:00"/>
    <x v="0"/>
    <x v="63"/>
    <s v="Jonathan Doherty"/>
    <x v="1"/>
    <s v="United States"/>
    <s v="Las Vegas"/>
    <x v="33"/>
    <n v="89115"/>
    <s v="West"/>
    <s v="OFF-PA-10002036"/>
    <x v="1"/>
    <x v="10"/>
    <x v="325"/>
    <n v="32.400000000000006"/>
    <n v="5"/>
    <x v="0"/>
    <n v="15.876000000000001"/>
  </r>
  <r>
    <n v="7795"/>
    <x v="3869"/>
    <x v="1"/>
    <x v="295"/>
    <d v="2012-12-15T00:00:00"/>
    <x v="0"/>
    <x v="63"/>
    <s v="Jonathan Doherty"/>
    <x v="1"/>
    <s v="United States"/>
    <s v="Las Vegas"/>
    <x v="33"/>
    <n v="89115"/>
    <s v="West"/>
    <s v="OFF-PA-10002377"/>
    <x v="1"/>
    <x v="10"/>
    <x v="127"/>
    <n v="97.88"/>
    <n v="2"/>
    <x v="0"/>
    <n v="48.94"/>
  </r>
  <r>
    <n v="7796"/>
    <x v="3870"/>
    <x v="1"/>
    <x v="984"/>
    <d v="2012-07-18T00:00:00"/>
    <x v="1"/>
    <x v="248"/>
    <s v="Fred McMath"/>
    <x v="0"/>
    <s v="United States"/>
    <s v="Amarillo"/>
    <x v="5"/>
    <n v="79109"/>
    <s v="Central"/>
    <s v="TEC-PH-10000526"/>
    <x v="2"/>
    <x v="7"/>
    <x v="1463"/>
    <n v="307.16800000000001"/>
    <n v="4"/>
    <x v="2"/>
    <n v="30.716800000000006"/>
  </r>
  <r>
    <n v="7797"/>
    <x v="3871"/>
    <x v="1"/>
    <x v="653"/>
    <d v="2012-10-06T00:00:00"/>
    <x v="1"/>
    <x v="172"/>
    <s v="Michael Paige"/>
    <x v="1"/>
    <s v="United States"/>
    <s v="Middletown"/>
    <x v="29"/>
    <n v="6457"/>
    <s v="East"/>
    <s v="OFF-BI-10001078"/>
    <x v="1"/>
    <x v="8"/>
    <x v="61"/>
    <n v="26.9"/>
    <n v="5"/>
    <x v="0"/>
    <n v="13.181000000000001"/>
  </r>
  <r>
    <n v="7798"/>
    <x v="3872"/>
    <x v="3"/>
    <x v="668"/>
    <d v="2014-03-28T00:00:00"/>
    <x v="2"/>
    <x v="403"/>
    <s v="Harold Ryan"/>
    <x v="1"/>
    <s v="United States"/>
    <s v="New York City"/>
    <x v="15"/>
    <n v="10035"/>
    <s v="East"/>
    <s v="OFF-EN-10004483"/>
    <x v="1"/>
    <x v="12"/>
    <x v="1335"/>
    <n v="47.01"/>
    <n v="3"/>
    <x v="0"/>
    <n v="22.094699999999996"/>
  </r>
  <r>
    <n v="7799"/>
    <x v="3872"/>
    <x v="3"/>
    <x v="668"/>
    <d v="2014-03-28T00:00:00"/>
    <x v="2"/>
    <x v="403"/>
    <s v="Harold Ryan"/>
    <x v="1"/>
    <s v="United States"/>
    <s v="New York City"/>
    <x v="15"/>
    <n v="10035"/>
    <s v="East"/>
    <s v="TEC-PH-10002624"/>
    <x v="2"/>
    <x v="7"/>
    <x v="1126"/>
    <n v="469.99"/>
    <n v="1"/>
    <x v="0"/>
    <n v="136.29709999999994"/>
  </r>
  <r>
    <n v="7800"/>
    <x v="3872"/>
    <x v="3"/>
    <x v="668"/>
    <d v="2014-03-28T00:00:00"/>
    <x v="2"/>
    <x v="403"/>
    <s v="Harold Ryan"/>
    <x v="1"/>
    <s v="United States"/>
    <s v="New York City"/>
    <x v="15"/>
    <n v="10035"/>
    <s v="East"/>
    <s v="FUR-CH-10003396"/>
    <x v="0"/>
    <x v="1"/>
    <x v="385"/>
    <n v="207.84600000000003"/>
    <n v="3"/>
    <x v="9"/>
    <n v="2.3093999999999895"/>
  </r>
  <r>
    <n v="7801"/>
    <x v="3873"/>
    <x v="3"/>
    <x v="702"/>
    <d v="2014-06-07T00:00:00"/>
    <x v="1"/>
    <x v="768"/>
    <s v="Barry Weirich"/>
    <x v="0"/>
    <s v="United States"/>
    <s v="Philadelphia"/>
    <x v="9"/>
    <n v="19120"/>
    <s v="East"/>
    <s v="OFF-ST-10002756"/>
    <x v="1"/>
    <x v="4"/>
    <x v="270"/>
    <n v="324.74400000000003"/>
    <n v="3"/>
    <x v="2"/>
    <n v="-77.126699999999971"/>
  </r>
  <r>
    <n v="7802"/>
    <x v="3874"/>
    <x v="2"/>
    <x v="977"/>
    <d v="2011-03-29T00:00:00"/>
    <x v="0"/>
    <x v="384"/>
    <s v="Maurice Satty"/>
    <x v="0"/>
    <s v="United States"/>
    <s v="Fresno"/>
    <x v="1"/>
    <n v="93727"/>
    <s v="West"/>
    <s v="FUR-FU-10002813"/>
    <x v="0"/>
    <x v="5"/>
    <x v="1682"/>
    <n v="40.479999999999997"/>
    <n v="2"/>
    <x v="0"/>
    <n v="14.572799999999997"/>
  </r>
  <r>
    <n v="7803"/>
    <x v="3875"/>
    <x v="1"/>
    <x v="357"/>
    <d v="2012-09-26T00:00:00"/>
    <x v="1"/>
    <x v="319"/>
    <s v="Sanjit Jacobs"/>
    <x v="2"/>
    <s v="United States"/>
    <s v="Franklin"/>
    <x v="18"/>
    <n v="37064"/>
    <s v="South"/>
    <s v="OFF-LA-10003714"/>
    <x v="1"/>
    <x v="2"/>
    <x v="1148"/>
    <n v="12"/>
    <n v="4"/>
    <x v="2"/>
    <n v="4.1999999999999993"/>
  </r>
  <r>
    <n v="7804"/>
    <x v="3875"/>
    <x v="1"/>
    <x v="357"/>
    <d v="2012-09-26T00:00:00"/>
    <x v="1"/>
    <x v="319"/>
    <s v="Sanjit Jacobs"/>
    <x v="2"/>
    <s v="United States"/>
    <s v="Franklin"/>
    <x v="18"/>
    <n v="37064"/>
    <s v="South"/>
    <s v="OFF-ST-10003716"/>
    <x v="1"/>
    <x v="4"/>
    <x v="889"/>
    <n v="720.06400000000008"/>
    <n v="4"/>
    <x v="2"/>
    <n v="-63.005600000000015"/>
  </r>
  <r>
    <n v="7805"/>
    <x v="3875"/>
    <x v="1"/>
    <x v="357"/>
    <d v="2012-09-26T00:00:00"/>
    <x v="1"/>
    <x v="319"/>
    <s v="Sanjit Jacobs"/>
    <x v="2"/>
    <s v="United States"/>
    <s v="Franklin"/>
    <x v="18"/>
    <n v="37064"/>
    <s v="South"/>
    <s v="OFF-ST-10002289"/>
    <x v="1"/>
    <x v="4"/>
    <x v="951"/>
    <n v="25.424000000000003"/>
    <n v="1"/>
    <x v="2"/>
    <n v="-4.7670000000000021"/>
  </r>
  <r>
    <n v="7806"/>
    <x v="3875"/>
    <x v="1"/>
    <x v="357"/>
    <d v="2012-09-26T00:00:00"/>
    <x v="1"/>
    <x v="319"/>
    <s v="Sanjit Jacobs"/>
    <x v="2"/>
    <s v="United States"/>
    <s v="Franklin"/>
    <x v="18"/>
    <n v="37064"/>
    <s v="South"/>
    <s v="OFF-AR-10001315"/>
    <x v="1"/>
    <x v="6"/>
    <x v="1020"/>
    <n v="2.8160000000000003"/>
    <n v="2"/>
    <x v="2"/>
    <n v="0.31679999999999986"/>
  </r>
  <r>
    <n v="7807"/>
    <x v="3875"/>
    <x v="1"/>
    <x v="357"/>
    <d v="2012-09-26T00:00:00"/>
    <x v="1"/>
    <x v="319"/>
    <s v="Sanjit Jacobs"/>
    <x v="2"/>
    <s v="United States"/>
    <s v="Franklin"/>
    <x v="18"/>
    <n v="37064"/>
    <s v="South"/>
    <s v="OFF-BI-10000042"/>
    <x v="1"/>
    <x v="8"/>
    <x v="945"/>
    <n v="3.2040000000000002"/>
    <n v="2"/>
    <x v="6"/>
    <n v="-2.5631999999999993"/>
  </r>
  <r>
    <n v="7808"/>
    <x v="3876"/>
    <x v="0"/>
    <x v="1134"/>
    <d v="2013-01-13T00:00:00"/>
    <x v="1"/>
    <x v="745"/>
    <s v="Vivek Sundaresam"/>
    <x v="0"/>
    <s v="United States"/>
    <s v="Raleigh"/>
    <x v="3"/>
    <n v="27604"/>
    <s v="South"/>
    <s v="OFF-BI-10004236"/>
    <x v="1"/>
    <x v="8"/>
    <x v="891"/>
    <n v="30.828000000000007"/>
    <n v="7"/>
    <x v="6"/>
    <n v="-24.662400000000005"/>
  </r>
  <r>
    <n v="7809"/>
    <x v="3876"/>
    <x v="0"/>
    <x v="1134"/>
    <d v="2013-01-13T00:00:00"/>
    <x v="1"/>
    <x v="745"/>
    <s v="Vivek Sundaresam"/>
    <x v="0"/>
    <s v="United States"/>
    <s v="Raleigh"/>
    <x v="3"/>
    <n v="27604"/>
    <s v="South"/>
    <s v="OFF-AR-10001955"/>
    <x v="1"/>
    <x v="6"/>
    <x v="1021"/>
    <n v="47.616"/>
    <n v="3"/>
    <x v="2"/>
    <n v="5.9519999999999946"/>
  </r>
  <r>
    <n v="7810"/>
    <x v="3876"/>
    <x v="0"/>
    <x v="1134"/>
    <d v="2013-01-13T00:00:00"/>
    <x v="1"/>
    <x v="745"/>
    <s v="Vivek Sundaresam"/>
    <x v="0"/>
    <s v="United States"/>
    <s v="Raleigh"/>
    <x v="3"/>
    <n v="27604"/>
    <s v="South"/>
    <s v="TEC-PH-10004080"/>
    <x v="2"/>
    <x v="7"/>
    <x v="1768"/>
    <n v="108.78399999999999"/>
    <n v="2"/>
    <x v="2"/>
    <n v="10.878399999999999"/>
  </r>
  <r>
    <n v="7811"/>
    <x v="3877"/>
    <x v="0"/>
    <x v="1173"/>
    <d v="2013-02-15T00:00:00"/>
    <x v="2"/>
    <x v="54"/>
    <s v="Dave Kipp"/>
    <x v="0"/>
    <s v="United States"/>
    <s v="Clinton"/>
    <x v="39"/>
    <n v="20735"/>
    <s v="East"/>
    <s v="OFF-PA-10000791"/>
    <x v="1"/>
    <x v="10"/>
    <x v="1424"/>
    <n v="4.7699999999999996"/>
    <n v="1"/>
    <x v="0"/>
    <n v="2.1464999999999996"/>
  </r>
  <r>
    <n v="7812"/>
    <x v="3877"/>
    <x v="0"/>
    <x v="1173"/>
    <d v="2013-02-15T00:00:00"/>
    <x v="2"/>
    <x v="54"/>
    <s v="Dave Kipp"/>
    <x v="0"/>
    <s v="United States"/>
    <s v="Clinton"/>
    <x v="39"/>
    <n v="20735"/>
    <s v="East"/>
    <s v="OFF-AR-10001770"/>
    <x v="1"/>
    <x v="6"/>
    <x v="1579"/>
    <n v="7.98"/>
    <n v="3"/>
    <x v="0"/>
    <n v="2.0747999999999998"/>
  </r>
  <r>
    <n v="7813"/>
    <x v="3877"/>
    <x v="0"/>
    <x v="1173"/>
    <d v="2013-02-15T00:00:00"/>
    <x v="2"/>
    <x v="54"/>
    <s v="Dave Kipp"/>
    <x v="0"/>
    <s v="United States"/>
    <s v="Clinton"/>
    <x v="39"/>
    <n v="20735"/>
    <s v="East"/>
    <s v="FUR-TA-10002356"/>
    <x v="0"/>
    <x v="3"/>
    <x v="728"/>
    <n v="550.43100000000004"/>
    <n v="3"/>
    <x v="4"/>
    <n v="-47.179800000000029"/>
  </r>
  <r>
    <n v="7814"/>
    <x v="3877"/>
    <x v="0"/>
    <x v="1173"/>
    <d v="2013-02-15T00:00:00"/>
    <x v="2"/>
    <x v="54"/>
    <s v="Dave Kipp"/>
    <x v="0"/>
    <s v="United States"/>
    <s v="Clinton"/>
    <x v="39"/>
    <n v="20735"/>
    <s v="East"/>
    <s v="FUR-FU-10003274"/>
    <x v="0"/>
    <x v="5"/>
    <x v="245"/>
    <n v="10.56"/>
    <n v="6"/>
    <x v="0"/>
    <n v="4.6464000000000008"/>
  </r>
  <r>
    <n v="7815"/>
    <x v="3878"/>
    <x v="3"/>
    <x v="110"/>
    <d v="2014-06-11T00:00:00"/>
    <x v="2"/>
    <x v="67"/>
    <s v="Maureen Gastineau"/>
    <x v="2"/>
    <s v="United States"/>
    <s v="Los Angeles"/>
    <x v="1"/>
    <n v="90049"/>
    <s v="West"/>
    <s v="FUR-BO-10004834"/>
    <x v="0"/>
    <x v="0"/>
    <x v="26"/>
    <n v="1497.6659999999999"/>
    <n v="2"/>
    <x v="11"/>
    <n v="140.95680000000004"/>
  </r>
  <r>
    <n v="7816"/>
    <x v="3878"/>
    <x v="3"/>
    <x v="110"/>
    <d v="2014-06-11T00:00:00"/>
    <x v="2"/>
    <x v="67"/>
    <s v="Maureen Gastineau"/>
    <x v="2"/>
    <s v="United States"/>
    <s v="Los Angeles"/>
    <x v="1"/>
    <n v="90049"/>
    <s v="West"/>
    <s v="TEC-PH-10000307"/>
    <x v="2"/>
    <x v="7"/>
    <x v="835"/>
    <n v="17.52"/>
    <n v="2"/>
    <x v="2"/>
    <n v="-3.5040000000000022"/>
  </r>
  <r>
    <n v="7817"/>
    <x v="3879"/>
    <x v="0"/>
    <x v="147"/>
    <d v="2013-10-27T00:00:00"/>
    <x v="0"/>
    <x v="503"/>
    <s v="Dennis Pardue"/>
    <x v="2"/>
    <s v="United States"/>
    <s v="North Las Vegas"/>
    <x v="33"/>
    <n v="89031"/>
    <s v="West"/>
    <s v="OFF-AR-10002240"/>
    <x v="1"/>
    <x v="6"/>
    <x v="962"/>
    <n v="113.22"/>
    <n v="3"/>
    <x v="0"/>
    <n v="29.437200000000001"/>
  </r>
  <r>
    <n v="7818"/>
    <x v="3879"/>
    <x v="0"/>
    <x v="147"/>
    <d v="2013-10-27T00:00:00"/>
    <x v="0"/>
    <x v="503"/>
    <s v="Dennis Pardue"/>
    <x v="2"/>
    <s v="United States"/>
    <s v="North Las Vegas"/>
    <x v="33"/>
    <n v="89031"/>
    <s v="West"/>
    <s v="OFF-PA-10001801"/>
    <x v="1"/>
    <x v="10"/>
    <x v="1757"/>
    <n v="35.880000000000003"/>
    <n v="6"/>
    <x v="0"/>
    <n v="17.581200000000003"/>
  </r>
  <r>
    <n v="7819"/>
    <x v="3879"/>
    <x v="0"/>
    <x v="147"/>
    <d v="2013-10-27T00:00:00"/>
    <x v="0"/>
    <x v="503"/>
    <s v="Dennis Pardue"/>
    <x v="2"/>
    <s v="United States"/>
    <s v="North Las Vegas"/>
    <x v="33"/>
    <n v="89031"/>
    <s v="West"/>
    <s v="OFF-BI-10001120"/>
    <x v="1"/>
    <x v="8"/>
    <x v="1606"/>
    <n v="4535.9760000000006"/>
    <n v="3"/>
    <x v="2"/>
    <n v="1644.2912999999999"/>
  </r>
  <r>
    <n v="7820"/>
    <x v="3880"/>
    <x v="3"/>
    <x v="795"/>
    <d v="2014-01-31T00:00:00"/>
    <x v="1"/>
    <x v="170"/>
    <s v="Caroline Jumper"/>
    <x v="0"/>
    <s v="United States"/>
    <s v="San Francisco"/>
    <x v="1"/>
    <n v="94109"/>
    <s v="West"/>
    <s v="OFF-FA-10000611"/>
    <x v="1"/>
    <x v="13"/>
    <x v="1065"/>
    <n v="11.84"/>
    <n v="8"/>
    <x v="0"/>
    <n v="5.6831999999999994"/>
  </r>
  <r>
    <n v="7821"/>
    <x v="3881"/>
    <x v="3"/>
    <x v="166"/>
    <d v="2014-12-11T00:00:00"/>
    <x v="0"/>
    <x v="194"/>
    <s v="Carl Weiss"/>
    <x v="2"/>
    <s v="United States"/>
    <s v="Cranston"/>
    <x v="34"/>
    <n v="2920"/>
    <s v="East"/>
    <s v="OFF-ST-10000036"/>
    <x v="1"/>
    <x v="4"/>
    <x v="590"/>
    <n v="592.74"/>
    <n v="6"/>
    <x v="0"/>
    <n v="160.03979999999999"/>
  </r>
  <r>
    <n v="7822"/>
    <x v="3882"/>
    <x v="0"/>
    <x v="147"/>
    <d v="2013-10-25T00:00:00"/>
    <x v="0"/>
    <x v="543"/>
    <s v="Giulietta Weimer"/>
    <x v="0"/>
    <s v="United States"/>
    <s v="Jackson"/>
    <x v="18"/>
    <n v="38301"/>
    <s v="South"/>
    <s v="OFF-ST-10004950"/>
    <x v="1"/>
    <x v="4"/>
    <x v="1510"/>
    <n v="111.67200000000001"/>
    <n v="9"/>
    <x v="2"/>
    <n v="6.9794999999999909"/>
  </r>
  <r>
    <n v="7823"/>
    <x v="3883"/>
    <x v="2"/>
    <x v="86"/>
    <d v="2011-09-01T00:00:00"/>
    <x v="1"/>
    <x v="452"/>
    <s v="Paul Prost"/>
    <x v="2"/>
    <s v="United States"/>
    <s v="Newark"/>
    <x v="13"/>
    <n v="19711"/>
    <s v="East"/>
    <s v="OFF-AR-10003770"/>
    <x v="1"/>
    <x v="6"/>
    <x v="990"/>
    <n v="8.64"/>
    <n v="3"/>
    <x v="0"/>
    <n v="2.5055999999999998"/>
  </r>
  <r>
    <n v="7824"/>
    <x v="3883"/>
    <x v="2"/>
    <x v="86"/>
    <d v="2011-09-01T00:00:00"/>
    <x v="1"/>
    <x v="452"/>
    <s v="Paul Prost"/>
    <x v="2"/>
    <s v="United States"/>
    <s v="Newark"/>
    <x v="13"/>
    <n v="19711"/>
    <s v="East"/>
    <s v="TEC-AC-10002800"/>
    <x v="2"/>
    <x v="11"/>
    <x v="1207"/>
    <n v="149.97"/>
    <n v="3"/>
    <x v="0"/>
    <n v="52.489499999999992"/>
  </r>
  <r>
    <n v="7825"/>
    <x v="3884"/>
    <x v="2"/>
    <x v="1174"/>
    <d v="2011-05-23T00:00:00"/>
    <x v="1"/>
    <x v="463"/>
    <s v="Pauline Webber"/>
    <x v="1"/>
    <s v="United States"/>
    <s v="Los Angeles"/>
    <x v="1"/>
    <n v="90036"/>
    <s v="West"/>
    <s v="FUR-CH-10002439"/>
    <x v="0"/>
    <x v="1"/>
    <x v="1316"/>
    <n v="232.88"/>
    <n v="5"/>
    <x v="2"/>
    <n v="17.466000000000008"/>
  </r>
  <r>
    <n v="7826"/>
    <x v="3885"/>
    <x v="1"/>
    <x v="302"/>
    <d v="2012-02-07T00:00:00"/>
    <x v="1"/>
    <x v="463"/>
    <s v="Pauline Webber"/>
    <x v="1"/>
    <s v="United States"/>
    <s v="Rome"/>
    <x v="15"/>
    <n v="13440"/>
    <s v="East"/>
    <s v="FUR-CH-10004218"/>
    <x v="0"/>
    <x v="1"/>
    <x v="38"/>
    <n v="90.882000000000005"/>
    <n v="1"/>
    <x v="9"/>
    <n v="15.147000000000004"/>
  </r>
  <r>
    <n v="7827"/>
    <x v="3886"/>
    <x v="3"/>
    <x v="1108"/>
    <d v="2014-11-06T00:00:00"/>
    <x v="1"/>
    <x v="388"/>
    <s v="Craig Yedwab"/>
    <x v="1"/>
    <s v="United States"/>
    <s v="Chicago"/>
    <x v="10"/>
    <n v="60610"/>
    <s v="Central"/>
    <s v="TEC-PH-10004042"/>
    <x v="2"/>
    <x v="7"/>
    <x v="553"/>
    <n v="508.76800000000003"/>
    <n v="4"/>
    <x v="2"/>
    <n v="38.157600000000002"/>
  </r>
  <r>
    <n v="7828"/>
    <x v="3886"/>
    <x v="3"/>
    <x v="1108"/>
    <d v="2014-11-06T00:00:00"/>
    <x v="1"/>
    <x v="388"/>
    <s v="Craig Yedwab"/>
    <x v="1"/>
    <s v="United States"/>
    <s v="Chicago"/>
    <x v="10"/>
    <n v="60610"/>
    <s v="Central"/>
    <s v="OFF-EN-10001137"/>
    <x v="1"/>
    <x v="12"/>
    <x v="315"/>
    <n v="9.9120000000000008"/>
    <n v="3"/>
    <x v="2"/>
    <n v="3.2213999999999996"/>
  </r>
  <r>
    <n v="7829"/>
    <x v="3887"/>
    <x v="1"/>
    <x v="33"/>
    <d v="2012-05-01T00:00:00"/>
    <x v="1"/>
    <x v="308"/>
    <s v="Bart Watters"/>
    <x v="1"/>
    <s v="United States"/>
    <s v="San Diego"/>
    <x v="1"/>
    <n v="92105"/>
    <s v="West"/>
    <s v="FUR-CH-10002017"/>
    <x v="0"/>
    <x v="1"/>
    <x v="1368"/>
    <n v="63.936000000000007"/>
    <n v="3"/>
    <x v="2"/>
    <n v="6.3935999999999957"/>
  </r>
  <r>
    <n v="7830"/>
    <x v="3887"/>
    <x v="1"/>
    <x v="33"/>
    <d v="2012-05-01T00:00:00"/>
    <x v="1"/>
    <x v="308"/>
    <s v="Bart Watters"/>
    <x v="1"/>
    <s v="United States"/>
    <s v="San Diego"/>
    <x v="1"/>
    <n v="92105"/>
    <s v="West"/>
    <s v="OFF-AR-10000588"/>
    <x v="1"/>
    <x v="6"/>
    <x v="393"/>
    <n v="59.519999999999996"/>
    <n v="3"/>
    <x v="0"/>
    <n v="15.475200000000001"/>
  </r>
  <r>
    <n v="7831"/>
    <x v="3887"/>
    <x v="1"/>
    <x v="33"/>
    <d v="2012-05-01T00:00:00"/>
    <x v="1"/>
    <x v="308"/>
    <s v="Bart Watters"/>
    <x v="1"/>
    <s v="United States"/>
    <s v="San Diego"/>
    <x v="1"/>
    <n v="92105"/>
    <s v="West"/>
    <s v="TEC-PH-10003174"/>
    <x v="2"/>
    <x v="7"/>
    <x v="1745"/>
    <n v="311.97600000000006"/>
    <n v="3"/>
    <x v="2"/>
    <n v="38.996999999999986"/>
  </r>
  <r>
    <n v="7832"/>
    <x v="3887"/>
    <x v="1"/>
    <x v="33"/>
    <d v="2012-05-01T00:00:00"/>
    <x v="1"/>
    <x v="308"/>
    <s v="Bart Watters"/>
    <x v="1"/>
    <s v="United States"/>
    <s v="San Diego"/>
    <x v="1"/>
    <n v="92105"/>
    <s v="West"/>
    <s v="OFF-BI-10001524"/>
    <x v="1"/>
    <x v="8"/>
    <x v="298"/>
    <n v="50.352000000000004"/>
    <n v="3"/>
    <x v="2"/>
    <n v="17.623199999999997"/>
  </r>
  <r>
    <n v="7833"/>
    <x v="3888"/>
    <x v="0"/>
    <x v="195"/>
    <d v="2013-05-14T00:00:00"/>
    <x v="1"/>
    <x v="469"/>
    <s v="Mick Brown"/>
    <x v="0"/>
    <s v="United States"/>
    <s v="Houston"/>
    <x v="5"/>
    <n v="77036"/>
    <s v="Central"/>
    <s v="TEC-PH-10001552"/>
    <x v="2"/>
    <x v="7"/>
    <x v="178"/>
    <n v="19.136000000000003"/>
    <n v="2"/>
    <x v="2"/>
    <n v="1.9136000000000006"/>
  </r>
  <r>
    <n v="7834"/>
    <x v="3889"/>
    <x v="1"/>
    <x v="1175"/>
    <d v="2012-01-28T00:00:00"/>
    <x v="1"/>
    <x v="736"/>
    <s v="Cyra Reiten"/>
    <x v="2"/>
    <s v="United States"/>
    <s v="West Palm Beach"/>
    <x v="2"/>
    <n v="33407"/>
    <s v="South"/>
    <s v="OFF-AR-10004757"/>
    <x v="1"/>
    <x v="6"/>
    <x v="342"/>
    <n v="13.120000000000001"/>
    <n v="5"/>
    <x v="2"/>
    <n v="2.1319999999999988"/>
  </r>
  <r>
    <n v="7835"/>
    <x v="3890"/>
    <x v="1"/>
    <x v="657"/>
    <d v="2012-04-17T00:00:00"/>
    <x v="0"/>
    <x v="686"/>
    <s v="Eugene Barchas"/>
    <x v="0"/>
    <s v="United States"/>
    <s v="Los Angeles"/>
    <x v="1"/>
    <n v="90045"/>
    <s v="West"/>
    <s v="FUR-TA-10002530"/>
    <x v="0"/>
    <x v="3"/>
    <x v="983"/>
    <n v="241.56799999999998"/>
    <n v="2"/>
    <x v="2"/>
    <n v="-15.098000000000013"/>
  </r>
  <r>
    <n v="7836"/>
    <x v="3890"/>
    <x v="1"/>
    <x v="657"/>
    <d v="2012-04-17T00:00:00"/>
    <x v="0"/>
    <x v="686"/>
    <s v="Eugene Barchas"/>
    <x v="0"/>
    <s v="United States"/>
    <s v="Los Angeles"/>
    <x v="1"/>
    <n v="90045"/>
    <s v="West"/>
    <s v="TEC-PH-10001494"/>
    <x v="2"/>
    <x v="7"/>
    <x v="708"/>
    <n v="479.92"/>
    <n v="2"/>
    <x v="2"/>
    <n v="41.993000000000009"/>
  </r>
  <r>
    <n v="7837"/>
    <x v="3891"/>
    <x v="1"/>
    <x v="12"/>
    <d v="2012-09-30T00:00:00"/>
    <x v="1"/>
    <x v="64"/>
    <s v="Sally Hughsby"/>
    <x v="1"/>
    <s v="United States"/>
    <s v="Seattle"/>
    <x v="4"/>
    <n v="98103"/>
    <s v="West"/>
    <s v="FUR-CH-10004289"/>
    <x v="0"/>
    <x v="1"/>
    <x v="975"/>
    <n v="307.13600000000002"/>
    <n v="4"/>
    <x v="2"/>
    <n v="-11.51760000000003"/>
  </r>
  <r>
    <n v="7838"/>
    <x v="3891"/>
    <x v="1"/>
    <x v="12"/>
    <d v="2012-09-30T00:00:00"/>
    <x v="1"/>
    <x v="64"/>
    <s v="Sally Hughsby"/>
    <x v="1"/>
    <s v="United States"/>
    <s v="Seattle"/>
    <x v="4"/>
    <n v="98103"/>
    <s v="West"/>
    <s v="OFF-LA-10002945"/>
    <x v="1"/>
    <x v="2"/>
    <x v="1603"/>
    <n v="12.6"/>
    <n v="2"/>
    <x v="0"/>
    <n v="5.7959999999999994"/>
  </r>
  <r>
    <n v="7839"/>
    <x v="3891"/>
    <x v="1"/>
    <x v="12"/>
    <d v="2012-09-30T00:00:00"/>
    <x v="1"/>
    <x v="64"/>
    <s v="Sally Hughsby"/>
    <x v="1"/>
    <s v="United States"/>
    <s v="Seattle"/>
    <x v="4"/>
    <n v="98103"/>
    <s v="West"/>
    <s v="TEC-AC-10002567"/>
    <x v="2"/>
    <x v="11"/>
    <x v="423"/>
    <n v="159.97999999999999"/>
    <n v="2"/>
    <x v="0"/>
    <n v="57.592799999999997"/>
  </r>
  <r>
    <n v="7840"/>
    <x v="3892"/>
    <x v="2"/>
    <x v="1176"/>
    <d v="2011-04-02T00:00:00"/>
    <x v="1"/>
    <x v="610"/>
    <s v="Christina VanderZanden"/>
    <x v="0"/>
    <s v="United States"/>
    <s v="Des Moines"/>
    <x v="23"/>
    <n v="50315"/>
    <s v="Central"/>
    <s v="OFF-EN-10001509"/>
    <x v="1"/>
    <x v="12"/>
    <x v="29"/>
    <n v="6.12"/>
    <n v="3"/>
    <x v="0"/>
    <n v="2.8763999999999994"/>
  </r>
  <r>
    <n v="7841"/>
    <x v="3892"/>
    <x v="2"/>
    <x v="1176"/>
    <d v="2011-04-02T00:00:00"/>
    <x v="1"/>
    <x v="610"/>
    <s v="Christina VanderZanden"/>
    <x v="0"/>
    <s v="United States"/>
    <s v="Des Moines"/>
    <x v="23"/>
    <n v="50315"/>
    <s v="Central"/>
    <s v="FUR-TA-10003954"/>
    <x v="0"/>
    <x v="3"/>
    <x v="1208"/>
    <n v="1184.72"/>
    <n v="4"/>
    <x v="0"/>
    <n v="106.62480000000005"/>
  </r>
  <r>
    <n v="7842"/>
    <x v="3893"/>
    <x v="0"/>
    <x v="19"/>
    <d v="2013-07-23T00:00:00"/>
    <x v="1"/>
    <x v="247"/>
    <s v="Annie Thurman"/>
    <x v="0"/>
    <s v="United States"/>
    <s v="New York City"/>
    <x v="15"/>
    <n v="10024"/>
    <s v="East"/>
    <s v="OFF-AP-10002892"/>
    <x v="1"/>
    <x v="9"/>
    <x v="9"/>
    <n v="45.96"/>
    <n v="2"/>
    <x v="0"/>
    <n v="13.787999999999997"/>
  </r>
  <r>
    <n v="7843"/>
    <x v="3894"/>
    <x v="2"/>
    <x v="987"/>
    <d v="2011-04-23T00:00:00"/>
    <x v="0"/>
    <x v="369"/>
    <s v="Allen Goldenen"/>
    <x v="0"/>
    <s v="United States"/>
    <s v="Arlington"/>
    <x v="17"/>
    <n v="22204"/>
    <s v="South"/>
    <s v="OFF-BI-10003638"/>
    <x v="1"/>
    <x v="8"/>
    <x v="607"/>
    <n v="58.050000000000004"/>
    <n v="3"/>
    <x v="0"/>
    <n v="26.702999999999999"/>
  </r>
  <r>
    <n v="7844"/>
    <x v="3894"/>
    <x v="2"/>
    <x v="987"/>
    <d v="2011-04-23T00:00:00"/>
    <x v="0"/>
    <x v="369"/>
    <s v="Allen Goldenen"/>
    <x v="0"/>
    <s v="United States"/>
    <s v="Arlington"/>
    <x v="17"/>
    <n v="22204"/>
    <s v="South"/>
    <s v="OFF-PA-10001569"/>
    <x v="1"/>
    <x v="10"/>
    <x v="55"/>
    <n v="71.28"/>
    <n v="11"/>
    <x v="0"/>
    <n v="34.214400000000005"/>
  </r>
  <r>
    <n v="7845"/>
    <x v="3895"/>
    <x v="3"/>
    <x v="246"/>
    <d v="2014-07-26T00:00:00"/>
    <x v="1"/>
    <x v="421"/>
    <s v="Gene McClure"/>
    <x v="0"/>
    <s v="United States"/>
    <s v="Pharr"/>
    <x v="5"/>
    <n v="78577"/>
    <s v="Central"/>
    <s v="FUR-TA-10001676"/>
    <x v="0"/>
    <x v="3"/>
    <x v="957"/>
    <n v="124.404"/>
    <n v="4"/>
    <x v="4"/>
    <n v="-21.3264"/>
  </r>
  <r>
    <n v="7846"/>
    <x v="3896"/>
    <x v="1"/>
    <x v="874"/>
    <d v="2012-10-02T00:00:00"/>
    <x v="1"/>
    <x v="523"/>
    <s v="Jamie Kunitz"/>
    <x v="0"/>
    <s v="United States"/>
    <s v="Arlington"/>
    <x v="17"/>
    <n v="22204"/>
    <s v="South"/>
    <s v="OFF-PA-10001125"/>
    <x v="1"/>
    <x v="10"/>
    <x v="1012"/>
    <n v="154.9"/>
    <n v="5"/>
    <x v="0"/>
    <n v="69.704999999999998"/>
  </r>
  <r>
    <n v="7847"/>
    <x v="3896"/>
    <x v="1"/>
    <x v="874"/>
    <d v="2012-10-02T00:00:00"/>
    <x v="1"/>
    <x v="523"/>
    <s v="Jamie Kunitz"/>
    <x v="0"/>
    <s v="United States"/>
    <s v="Arlington"/>
    <x v="17"/>
    <n v="22204"/>
    <s v="South"/>
    <s v="TEC-PH-10002496"/>
    <x v="2"/>
    <x v="7"/>
    <x v="490"/>
    <n v="1871.88"/>
    <n v="12"/>
    <x v="0"/>
    <n v="561.56399999999996"/>
  </r>
  <r>
    <n v="7848"/>
    <x v="3897"/>
    <x v="0"/>
    <x v="535"/>
    <d v="2013-03-03T00:00:00"/>
    <x v="1"/>
    <x v="386"/>
    <s v="Don Weiss"/>
    <x v="0"/>
    <s v="United States"/>
    <s v="Houston"/>
    <x v="5"/>
    <n v="77070"/>
    <s v="Central"/>
    <s v="FUR-FU-10004053"/>
    <x v="0"/>
    <x v="5"/>
    <x v="1633"/>
    <n v="16.192"/>
    <n v="2"/>
    <x v="7"/>
    <n v="-6.8815999999999953"/>
  </r>
  <r>
    <n v="7849"/>
    <x v="3898"/>
    <x v="0"/>
    <x v="440"/>
    <d v="2013-05-07T00:00:00"/>
    <x v="1"/>
    <x v="548"/>
    <s v="Adam Shillingsburg"/>
    <x v="0"/>
    <s v="United States"/>
    <s v="Irving"/>
    <x v="5"/>
    <n v="75061"/>
    <s v="Central"/>
    <s v="OFF-ST-10000321"/>
    <x v="1"/>
    <x v="4"/>
    <x v="1534"/>
    <n v="18.936"/>
    <n v="3"/>
    <x v="2"/>
    <n v="-3.787200000000003"/>
  </r>
  <r>
    <n v="7850"/>
    <x v="3898"/>
    <x v="0"/>
    <x v="440"/>
    <d v="2013-05-07T00:00:00"/>
    <x v="1"/>
    <x v="548"/>
    <s v="Adam Shillingsburg"/>
    <x v="0"/>
    <s v="United States"/>
    <s v="Irving"/>
    <x v="5"/>
    <n v="75061"/>
    <s v="Central"/>
    <s v="OFF-ST-10002957"/>
    <x v="1"/>
    <x v="4"/>
    <x v="1483"/>
    <n v="12.672000000000001"/>
    <n v="3"/>
    <x v="2"/>
    <n v="-3.1680000000000001"/>
  </r>
  <r>
    <n v="7851"/>
    <x v="3898"/>
    <x v="0"/>
    <x v="440"/>
    <d v="2013-05-07T00:00:00"/>
    <x v="1"/>
    <x v="548"/>
    <s v="Adam Shillingsburg"/>
    <x v="0"/>
    <s v="United States"/>
    <s v="Irving"/>
    <x v="5"/>
    <n v="75061"/>
    <s v="Central"/>
    <s v="OFF-LA-10000973"/>
    <x v="1"/>
    <x v="2"/>
    <x v="826"/>
    <n v="5.04"/>
    <n v="2"/>
    <x v="2"/>
    <n v="1.764"/>
  </r>
  <r>
    <n v="7852"/>
    <x v="3899"/>
    <x v="2"/>
    <x v="337"/>
    <d v="2011-12-15T00:00:00"/>
    <x v="1"/>
    <x v="131"/>
    <s v="Thomas Seio"/>
    <x v="1"/>
    <s v="United States"/>
    <s v="Chicago"/>
    <x v="10"/>
    <n v="60653"/>
    <s v="Central"/>
    <s v="OFF-PA-10000143"/>
    <x v="1"/>
    <x v="10"/>
    <x v="1692"/>
    <n v="8.4480000000000004"/>
    <n v="2"/>
    <x v="2"/>
    <n v="2.9568000000000003"/>
  </r>
  <r>
    <n v="7853"/>
    <x v="3899"/>
    <x v="2"/>
    <x v="337"/>
    <d v="2011-12-15T00:00:00"/>
    <x v="1"/>
    <x v="131"/>
    <s v="Thomas Seio"/>
    <x v="1"/>
    <s v="United States"/>
    <s v="Chicago"/>
    <x v="10"/>
    <n v="60653"/>
    <s v="Central"/>
    <s v="OFF-AP-10003287"/>
    <x v="1"/>
    <x v="9"/>
    <x v="538"/>
    <n v="20.387999999999995"/>
    <n v="2"/>
    <x v="3"/>
    <n v="-53.008800000000008"/>
  </r>
  <r>
    <n v="7854"/>
    <x v="3900"/>
    <x v="1"/>
    <x v="707"/>
    <d v="2012-12-29T00:00:00"/>
    <x v="1"/>
    <x v="598"/>
    <s v="Sean Miller"/>
    <x v="2"/>
    <s v="United States"/>
    <s v="Los Angeles"/>
    <x v="1"/>
    <n v="90049"/>
    <s v="West"/>
    <s v="OFF-PA-10001526"/>
    <x v="1"/>
    <x v="10"/>
    <x v="1030"/>
    <n v="9.9600000000000009"/>
    <n v="2"/>
    <x v="0"/>
    <n v="4.8804000000000007"/>
  </r>
  <r>
    <n v="7855"/>
    <x v="3901"/>
    <x v="3"/>
    <x v="226"/>
    <d v="2014-12-13T00:00:00"/>
    <x v="1"/>
    <x v="3"/>
    <s v="Brosina Hoffman"/>
    <x v="0"/>
    <s v="United States"/>
    <s v="Hattiesburg"/>
    <x v="35"/>
    <n v="39401"/>
    <s v="South"/>
    <s v="OFF-AP-10004540"/>
    <x v="1"/>
    <x v="9"/>
    <x v="1294"/>
    <n v="320.64"/>
    <n v="4"/>
    <x v="0"/>
    <n v="89.779200000000003"/>
  </r>
  <r>
    <n v="7856"/>
    <x v="3901"/>
    <x v="3"/>
    <x v="226"/>
    <d v="2014-12-13T00:00:00"/>
    <x v="1"/>
    <x v="3"/>
    <s v="Brosina Hoffman"/>
    <x v="0"/>
    <s v="United States"/>
    <s v="Hattiesburg"/>
    <x v="35"/>
    <n v="39401"/>
    <s v="South"/>
    <s v="TEC-AC-10001266"/>
    <x v="2"/>
    <x v="11"/>
    <x v="196"/>
    <n v="52"/>
    <n v="4"/>
    <x v="0"/>
    <n v="23.4"/>
  </r>
  <r>
    <n v="7857"/>
    <x v="3902"/>
    <x v="2"/>
    <x v="992"/>
    <d v="2011-06-01T00:00:00"/>
    <x v="2"/>
    <x v="429"/>
    <s v="Laurel Workman"/>
    <x v="1"/>
    <s v="United States"/>
    <s v="New York City"/>
    <x v="15"/>
    <n v="10024"/>
    <s v="East"/>
    <s v="OFF-BI-10004233"/>
    <x v="1"/>
    <x v="8"/>
    <x v="1377"/>
    <n v="25.584000000000003"/>
    <n v="2"/>
    <x v="2"/>
    <n v="8.9543999999999997"/>
  </r>
  <r>
    <n v="7858"/>
    <x v="3902"/>
    <x v="2"/>
    <x v="992"/>
    <d v="2011-06-01T00:00:00"/>
    <x v="2"/>
    <x v="429"/>
    <s v="Laurel Workman"/>
    <x v="1"/>
    <s v="United States"/>
    <s v="New York City"/>
    <x v="15"/>
    <n v="10024"/>
    <s v="East"/>
    <s v="TEC-PH-10003505"/>
    <x v="2"/>
    <x v="7"/>
    <x v="901"/>
    <n v="464"/>
    <n v="5"/>
    <x v="0"/>
    <n v="134.55999999999995"/>
  </r>
  <r>
    <n v="7859"/>
    <x v="3902"/>
    <x v="2"/>
    <x v="992"/>
    <d v="2011-06-01T00:00:00"/>
    <x v="2"/>
    <x v="429"/>
    <s v="Laurel Workman"/>
    <x v="1"/>
    <s v="United States"/>
    <s v="New York City"/>
    <x v="15"/>
    <n v="10024"/>
    <s v="East"/>
    <s v="OFF-AP-10001005"/>
    <x v="1"/>
    <x v="9"/>
    <x v="1131"/>
    <n v="235.95000000000002"/>
    <n v="3"/>
    <x v="0"/>
    <n v="77.863499999999988"/>
  </r>
  <r>
    <n v="7860"/>
    <x v="3902"/>
    <x v="2"/>
    <x v="992"/>
    <d v="2011-06-01T00:00:00"/>
    <x v="2"/>
    <x v="429"/>
    <s v="Laurel Workman"/>
    <x v="1"/>
    <s v="United States"/>
    <s v="New York City"/>
    <x v="15"/>
    <n v="10024"/>
    <s v="East"/>
    <s v="OFF-PA-10001712"/>
    <x v="1"/>
    <x v="10"/>
    <x v="974"/>
    <n v="39.96"/>
    <n v="4"/>
    <x v="0"/>
    <n v="17.981999999999999"/>
  </r>
  <r>
    <n v="7861"/>
    <x v="3903"/>
    <x v="3"/>
    <x v="580"/>
    <d v="2014-03-07T00:00:00"/>
    <x v="1"/>
    <x v="350"/>
    <s v="Joseph Airdo"/>
    <x v="0"/>
    <s v="United States"/>
    <s v="Cuyahoga Falls"/>
    <x v="24"/>
    <n v="44221"/>
    <s v="East"/>
    <s v="OFF-BI-10002353"/>
    <x v="1"/>
    <x v="8"/>
    <x v="1068"/>
    <n v="18.528000000000002"/>
    <n v="4"/>
    <x v="6"/>
    <n v="-12.352"/>
  </r>
  <r>
    <n v="7862"/>
    <x v="3904"/>
    <x v="1"/>
    <x v="88"/>
    <d v="2012-10-17T00:00:00"/>
    <x v="1"/>
    <x v="567"/>
    <s v="Kelly Andreada"/>
    <x v="0"/>
    <s v="United States"/>
    <s v="Seattle"/>
    <x v="4"/>
    <n v="98103"/>
    <s v="West"/>
    <s v="TEC-AC-10003038"/>
    <x v="2"/>
    <x v="11"/>
    <x v="1024"/>
    <n v="17.899999999999999"/>
    <n v="2"/>
    <x v="0"/>
    <n v="3.400999999999998"/>
  </r>
  <r>
    <n v="7863"/>
    <x v="3904"/>
    <x v="1"/>
    <x v="88"/>
    <d v="2012-10-17T00:00:00"/>
    <x v="1"/>
    <x v="567"/>
    <s v="Kelly Andreada"/>
    <x v="0"/>
    <s v="United States"/>
    <s v="Seattle"/>
    <x v="4"/>
    <n v="98103"/>
    <s v="West"/>
    <s v="OFF-ST-10000934"/>
    <x v="1"/>
    <x v="4"/>
    <x v="352"/>
    <n v="81.96"/>
    <n v="2"/>
    <x v="0"/>
    <n v="0"/>
  </r>
  <r>
    <n v="7864"/>
    <x v="3905"/>
    <x v="1"/>
    <x v="1177"/>
    <d v="2012-07-19T00:00:00"/>
    <x v="0"/>
    <x v="592"/>
    <s v="Toby Gnade"/>
    <x v="0"/>
    <s v="United States"/>
    <s v="Mesa"/>
    <x v="16"/>
    <n v="85204"/>
    <s v="West"/>
    <s v="OFF-ST-10002743"/>
    <x v="1"/>
    <x v="4"/>
    <x v="413"/>
    <n v="272.73599999999999"/>
    <n v="3"/>
    <x v="2"/>
    <n v="-64.774800000000013"/>
  </r>
  <r>
    <n v="7865"/>
    <x v="3905"/>
    <x v="1"/>
    <x v="1177"/>
    <d v="2012-07-19T00:00:00"/>
    <x v="0"/>
    <x v="592"/>
    <s v="Toby Gnade"/>
    <x v="0"/>
    <s v="United States"/>
    <s v="Mesa"/>
    <x v="16"/>
    <n v="85204"/>
    <s v="West"/>
    <s v="OFF-PA-10001846"/>
    <x v="1"/>
    <x v="10"/>
    <x v="1807"/>
    <n v="18.496000000000002"/>
    <n v="4"/>
    <x v="2"/>
    <n v="6.7048000000000005"/>
  </r>
  <r>
    <n v="7866"/>
    <x v="3905"/>
    <x v="1"/>
    <x v="1177"/>
    <d v="2012-07-19T00:00:00"/>
    <x v="0"/>
    <x v="592"/>
    <s v="Toby Gnade"/>
    <x v="0"/>
    <s v="United States"/>
    <s v="Mesa"/>
    <x v="16"/>
    <n v="85204"/>
    <s v="West"/>
    <s v="FUR-CH-10004287"/>
    <x v="0"/>
    <x v="1"/>
    <x v="156"/>
    <n v="441.92"/>
    <n v="2"/>
    <x v="2"/>
    <n v="49.715999999999966"/>
  </r>
  <r>
    <n v="7867"/>
    <x v="3905"/>
    <x v="1"/>
    <x v="1177"/>
    <d v="2012-07-19T00:00:00"/>
    <x v="0"/>
    <x v="592"/>
    <s v="Toby Gnade"/>
    <x v="0"/>
    <s v="United States"/>
    <s v="Mesa"/>
    <x v="16"/>
    <n v="85204"/>
    <s v="West"/>
    <s v="FUR-BO-10001608"/>
    <x v="0"/>
    <x v="0"/>
    <x v="1523"/>
    <n v="127.76400000000002"/>
    <n v="6"/>
    <x v="6"/>
    <n v="-191.64599999999996"/>
  </r>
  <r>
    <n v="7868"/>
    <x v="3906"/>
    <x v="2"/>
    <x v="84"/>
    <d v="2011-11-24T00:00:00"/>
    <x v="0"/>
    <x v="748"/>
    <s v="Dennis Bolton"/>
    <x v="2"/>
    <s v="United States"/>
    <s v="Salt Lake City"/>
    <x v="7"/>
    <n v="84106"/>
    <s v="West"/>
    <s v="OFF-PA-10000357"/>
    <x v="1"/>
    <x v="10"/>
    <x v="1219"/>
    <n v="166.44"/>
    <n v="3"/>
    <x v="0"/>
    <n v="79.891199999999998"/>
  </r>
  <r>
    <n v="7869"/>
    <x v="3907"/>
    <x v="0"/>
    <x v="1022"/>
    <d v="2013-06-03T00:00:00"/>
    <x v="1"/>
    <x v="201"/>
    <s v="Lynn Smith"/>
    <x v="0"/>
    <s v="United States"/>
    <s v="Los Angeles"/>
    <x v="1"/>
    <n v="90045"/>
    <s v="West"/>
    <s v="OFF-PA-10000575"/>
    <x v="1"/>
    <x v="10"/>
    <x v="1050"/>
    <n v="13.38"/>
    <n v="2"/>
    <x v="0"/>
    <n v="6.1547999999999998"/>
  </r>
  <r>
    <n v="7870"/>
    <x v="3908"/>
    <x v="3"/>
    <x v="445"/>
    <d v="2014-07-10T00:00:00"/>
    <x v="1"/>
    <x v="657"/>
    <s v="Michael Oakman"/>
    <x v="0"/>
    <s v="United States"/>
    <s v="Jacksonville"/>
    <x v="3"/>
    <n v="28540"/>
    <s v="South"/>
    <s v="TEC-AC-10002167"/>
    <x v="2"/>
    <x v="11"/>
    <x v="46"/>
    <n v="24"/>
    <n v="2"/>
    <x v="2"/>
    <n v="-2.6999999999999993"/>
  </r>
  <r>
    <n v="7871"/>
    <x v="3909"/>
    <x v="3"/>
    <x v="145"/>
    <d v="2014-09-30T00:00:00"/>
    <x v="1"/>
    <x v="662"/>
    <s v="Carol Adams"/>
    <x v="1"/>
    <s v="United States"/>
    <s v="Lakewood"/>
    <x v="24"/>
    <n v="44107"/>
    <s v="East"/>
    <s v="OFF-EN-10004459"/>
    <x v="1"/>
    <x v="12"/>
    <x v="655"/>
    <n v="24.448"/>
    <n v="4"/>
    <x v="2"/>
    <n v="8.8623999999999992"/>
  </r>
  <r>
    <n v="7872"/>
    <x v="3910"/>
    <x v="0"/>
    <x v="339"/>
    <d v="2013-10-08T00:00:00"/>
    <x v="1"/>
    <x v="626"/>
    <s v="Daniel Byrd"/>
    <x v="2"/>
    <s v="United States"/>
    <s v="Lake Forest"/>
    <x v="1"/>
    <n v="92630"/>
    <s v="West"/>
    <s v="OFF-LA-10002271"/>
    <x v="1"/>
    <x v="2"/>
    <x v="635"/>
    <n v="6.16"/>
    <n v="2"/>
    <x v="0"/>
    <n v="2.9567999999999999"/>
  </r>
  <r>
    <n v="7873"/>
    <x v="3910"/>
    <x v="0"/>
    <x v="339"/>
    <d v="2013-10-08T00:00:00"/>
    <x v="1"/>
    <x v="626"/>
    <s v="Daniel Byrd"/>
    <x v="2"/>
    <s v="United States"/>
    <s v="Lake Forest"/>
    <x v="1"/>
    <n v="92630"/>
    <s v="West"/>
    <s v="FUR-CH-10004063"/>
    <x v="0"/>
    <x v="1"/>
    <x v="120"/>
    <n v="915.13600000000008"/>
    <n v="4"/>
    <x v="2"/>
    <n v="102.95279999999988"/>
  </r>
  <r>
    <n v="7874"/>
    <x v="3910"/>
    <x v="0"/>
    <x v="339"/>
    <d v="2013-10-08T00:00:00"/>
    <x v="1"/>
    <x v="626"/>
    <s v="Daniel Byrd"/>
    <x v="2"/>
    <s v="United States"/>
    <s v="Lake Forest"/>
    <x v="1"/>
    <n v="92630"/>
    <s v="West"/>
    <s v="OFF-PA-10004610"/>
    <x v="1"/>
    <x v="10"/>
    <x v="1511"/>
    <n v="8.56"/>
    <n v="2"/>
    <x v="0"/>
    <n v="3.8519999999999994"/>
  </r>
  <r>
    <n v="7875"/>
    <x v="3910"/>
    <x v="0"/>
    <x v="339"/>
    <d v="2013-10-08T00:00:00"/>
    <x v="1"/>
    <x v="626"/>
    <s v="Daniel Byrd"/>
    <x v="2"/>
    <s v="United States"/>
    <s v="Lake Forest"/>
    <x v="1"/>
    <n v="92630"/>
    <s v="West"/>
    <s v="OFF-PA-10001878"/>
    <x v="1"/>
    <x v="10"/>
    <x v="1161"/>
    <n v="97.82"/>
    <n v="2"/>
    <x v="0"/>
    <n v="45.975399999999993"/>
  </r>
  <r>
    <n v="7876"/>
    <x v="3911"/>
    <x v="3"/>
    <x v="428"/>
    <d v="2014-09-16T00:00:00"/>
    <x v="1"/>
    <x v="460"/>
    <s v="Damala Kotsonis"/>
    <x v="1"/>
    <s v="United States"/>
    <s v="Portland"/>
    <x v="21"/>
    <n v="97206"/>
    <s v="West"/>
    <s v="OFF-PA-10002036"/>
    <x v="1"/>
    <x v="10"/>
    <x v="325"/>
    <n v="31.104000000000006"/>
    <n v="6"/>
    <x v="2"/>
    <n v="11.2752"/>
  </r>
  <r>
    <n v="7877"/>
    <x v="3911"/>
    <x v="3"/>
    <x v="428"/>
    <d v="2014-09-16T00:00:00"/>
    <x v="1"/>
    <x v="460"/>
    <s v="Damala Kotsonis"/>
    <x v="1"/>
    <s v="United States"/>
    <s v="Portland"/>
    <x v="21"/>
    <n v="97206"/>
    <s v="West"/>
    <s v="OFF-AP-10003278"/>
    <x v="1"/>
    <x v="9"/>
    <x v="1784"/>
    <n v="11.176000000000002"/>
    <n v="1"/>
    <x v="2"/>
    <n v="0.8382000000000005"/>
  </r>
  <r>
    <n v="7878"/>
    <x v="3912"/>
    <x v="1"/>
    <x v="899"/>
    <d v="2012-03-18T00:00:00"/>
    <x v="1"/>
    <x v="432"/>
    <s v="Evan Bailliet"/>
    <x v="0"/>
    <s v="United States"/>
    <s v="Charlotte"/>
    <x v="3"/>
    <n v="28205"/>
    <s v="South"/>
    <s v="OFF-LA-10001641"/>
    <x v="1"/>
    <x v="2"/>
    <x v="1022"/>
    <n v="5.04"/>
    <n v="2"/>
    <x v="2"/>
    <n v="1.764"/>
  </r>
  <r>
    <n v="7879"/>
    <x v="3913"/>
    <x v="0"/>
    <x v="896"/>
    <d v="2013-12-05T00:00:00"/>
    <x v="0"/>
    <x v="660"/>
    <s v="Daniel Raglin"/>
    <x v="2"/>
    <s v="United States"/>
    <s v="Aurora"/>
    <x v="10"/>
    <n v="60505"/>
    <s v="Central"/>
    <s v="FUR-FU-10003806"/>
    <x v="0"/>
    <x v="5"/>
    <x v="1795"/>
    <n v="242.17600000000004"/>
    <n v="4"/>
    <x v="7"/>
    <n v="-302.72000000000003"/>
  </r>
  <r>
    <n v="7880"/>
    <x v="3914"/>
    <x v="0"/>
    <x v="403"/>
    <d v="2013-06-22T00:00:00"/>
    <x v="1"/>
    <x v="40"/>
    <s v="Jim Sink"/>
    <x v="1"/>
    <s v="United States"/>
    <s v="Philadelphia"/>
    <x v="9"/>
    <n v="19140"/>
    <s v="East"/>
    <s v="FUR-TA-10003392"/>
    <x v="0"/>
    <x v="3"/>
    <x v="1639"/>
    <n v="337.17599999999999"/>
    <n v="2"/>
    <x v="10"/>
    <n v="-118.01160000000002"/>
  </r>
  <r>
    <n v="7881"/>
    <x v="3915"/>
    <x v="3"/>
    <x v="734"/>
    <d v="2014-12-07T00:00:00"/>
    <x v="0"/>
    <x v="48"/>
    <s v="Lena Cacioppo"/>
    <x v="0"/>
    <s v="United States"/>
    <s v="Thornton"/>
    <x v="22"/>
    <n v="80229"/>
    <s v="West"/>
    <s v="OFF-AR-10003856"/>
    <x v="1"/>
    <x v="6"/>
    <x v="444"/>
    <n v="13.343999999999998"/>
    <n v="6"/>
    <x v="2"/>
    <n v="1.0007999999999999"/>
  </r>
  <r>
    <n v="7882"/>
    <x v="3915"/>
    <x v="3"/>
    <x v="734"/>
    <d v="2014-12-07T00:00:00"/>
    <x v="0"/>
    <x v="48"/>
    <s v="Lena Cacioppo"/>
    <x v="0"/>
    <s v="United States"/>
    <s v="Thornton"/>
    <x v="22"/>
    <n v="80229"/>
    <s v="West"/>
    <s v="TEC-AC-10002006"/>
    <x v="2"/>
    <x v="11"/>
    <x v="1078"/>
    <n v="76.75200000000001"/>
    <n v="6"/>
    <x v="2"/>
    <n v="10.553399999999993"/>
  </r>
  <r>
    <n v="7883"/>
    <x v="3915"/>
    <x v="3"/>
    <x v="734"/>
    <d v="2014-12-07T00:00:00"/>
    <x v="0"/>
    <x v="48"/>
    <s v="Lena Cacioppo"/>
    <x v="0"/>
    <s v="United States"/>
    <s v="Thornton"/>
    <x v="22"/>
    <n v="80229"/>
    <s v="West"/>
    <s v="TEC-AC-10002006"/>
    <x v="2"/>
    <x v="11"/>
    <x v="1078"/>
    <n v="102.33600000000001"/>
    <n v="8"/>
    <x v="2"/>
    <n v="14.07119999999999"/>
  </r>
  <r>
    <n v="7884"/>
    <x v="3915"/>
    <x v="3"/>
    <x v="734"/>
    <d v="2014-12-07T00:00:00"/>
    <x v="0"/>
    <x v="48"/>
    <s v="Lena Cacioppo"/>
    <x v="0"/>
    <s v="United States"/>
    <s v="Thornton"/>
    <x v="22"/>
    <n v="80229"/>
    <s v="West"/>
    <s v="OFF-PA-10002246"/>
    <x v="1"/>
    <x v="10"/>
    <x v="1386"/>
    <n v="10.32"/>
    <n v="2"/>
    <x v="2"/>
    <n v="3.7409999999999997"/>
  </r>
  <r>
    <n v="7885"/>
    <x v="3915"/>
    <x v="3"/>
    <x v="734"/>
    <d v="2014-12-07T00:00:00"/>
    <x v="0"/>
    <x v="48"/>
    <s v="Lena Cacioppo"/>
    <x v="0"/>
    <s v="United States"/>
    <s v="Thornton"/>
    <x v="22"/>
    <n v="80229"/>
    <s v="West"/>
    <s v="OFF-SU-10004782"/>
    <x v="1"/>
    <x v="14"/>
    <x v="1548"/>
    <n v="47.32"/>
    <n v="7"/>
    <x v="2"/>
    <n v="5.9149999999999938"/>
  </r>
  <r>
    <n v="7886"/>
    <x v="3915"/>
    <x v="3"/>
    <x v="734"/>
    <d v="2014-12-07T00:00:00"/>
    <x v="0"/>
    <x v="48"/>
    <s v="Lena Cacioppo"/>
    <x v="0"/>
    <s v="United States"/>
    <s v="Thornton"/>
    <x v="22"/>
    <n v="80229"/>
    <s v="West"/>
    <s v="FUR-FU-10004351"/>
    <x v="0"/>
    <x v="5"/>
    <x v="33"/>
    <n v="23.376000000000001"/>
    <n v="3"/>
    <x v="2"/>
    <n v="7.0128000000000013"/>
  </r>
  <r>
    <n v="7887"/>
    <x v="3915"/>
    <x v="3"/>
    <x v="734"/>
    <d v="2014-12-07T00:00:00"/>
    <x v="0"/>
    <x v="48"/>
    <s v="Lena Cacioppo"/>
    <x v="0"/>
    <s v="United States"/>
    <s v="Thornton"/>
    <x v="22"/>
    <n v="80229"/>
    <s v="West"/>
    <s v="FUR-FU-10004270"/>
    <x v="0"/>
    <x v="5"/>
    <x v="989"/>
    <n v="16.72"/>
    <n v="5"/>
    <x v="2"/>
    <n v="3.3439999999999994"/>
  </r>
  <r>
    <n v="7888"/>
    <x v="3915"/>
    <x v="3"/>
    <x v="734"/>
    <d v="2014-12-07T00:00:00"/>
    <x v="0"/>
    <x v="48"/>
    <s v="Lena Cacioppo"/>
    <x v="0"/>
    <s v="United States"/>
    <s v="Thornton"/>
    <x v="22"/>
    <n v="80229"/>
    <s v="West"/>
    <s v="FUR-FU-10004053"/>
    <x v="0"/>
    <x v="5"/>
    <x v="1633"/>
    <n v="16.192"/>
    <n v="1"/>
    <x v="2"/>
    <n v="4.6552000000000007"/>
  </r>
  <r>
    <n v="7889"/>
    <x v="3916"/>
    <x v="0"/>
    <x v="765"/>
    <d v="2013-08-23T00:00:00"/>
    <x v="1"/>
    <x v="187"/>
    <s v="Jeremy Pistek"/>
    <x v="0"/>
    <s v="United States"/>
    <s v="Davis"/>
    <x v="1"/>
    <n v="95616"/>
    <s v="West"/>
    <s v="OFF-PA-10000019"/>
    <x v="1"/>
    <x v="10"/>
    <x v="704"/>
    <n v="32.400000000000006"/>
    <n v="5"/>
    <x v="0"/>
    <n v="15.552000000000001"/>
  </r>
  <r>
    <n v="7890"/>
    <x v="3917"/>
    <x v="0"/>
    <x v="591"/>
    <d v="2013-12-30T00:00:00"/>
    <x v="1"/>
    <x v="772"/>
    <s v="Trudy Schmidt"/>
    <x v="0"/>
    <s v="United States"/>
    <s v="Fayetteville"/>
    <x v="36"/>
    <n v="72701"/>
    <s v="South"/>
    <s v="OFF-AR-10003811"/>
    <x v="1"/>
    <x v="6"/>
    <x v="449"/>
    <n v="19.89"/>
    <n v="9"/>
    <x v="0"/>
    <n v="5.3703000000000003"/>
  </r>
  <r>
    <n v="7891"/>
    <x v="3917"/>
    <x v="0"/>
    <x v="591"/>
    <d v="2013-12-30T00:00:00"/>
    <x v="1"/>
    <x v="772"/>
    <s v="Trudy Schmidt"/>
    <x v="0"/>
    <s v="United States"/>
    <s v="Fayetteville"/>
    <x v="36"/>
    <n v="72701"/>
    <s v="South"/>
    <s v="TEC-AC-10001838"/>
    <x v="2"/>
    <x v="11"/>
    <x v="645"/>
    <n v="399.98"/>
    <n v="2"/>
    <x v="0"/>
    <n v="171.99140000000003"/>
  </r>
  <r>
    <n v="7892"/>
    <x v="3917"/>
    <x v="0"/>
    <x v="591"/>
    <d v="2013-12-30T00:00:00"/>
    <x v="1"/>
    <x v="772"/>
    <s v="Trudy Schmidt"/>
    <x v="0"/>
    <s v="United States"/>
    <s v="Fayetteville"/>
    <x v="36"/>
    <n v="72701"/>
    <s v="South"/>
    <s v="FUR-FU-10003553"/>
    <x v="0"/>
    <x v="5"/>
    <x v="563"/>
    <n v="343.84999999999997"/>
    <n v="5"/>
    <x v="0"/>
    <n v="137.54000000000002"/>
  </r>
  <r>
    <n v="7893"/>
    <x v="3917"/>
    <x v="0"/>
    <x v="591"/>
    <d v="2013-12-30T00:00:00"/>
    <x v="1"/>
    <x v="772"/>
    <s v="Trudy Schmidt"/>
    <x v="0"/>
    <s v="United States"/>
    <s v="Fayetteville"/>
    <x v="36"/>
    <n v="72701"/>
    <s v="South"/>
    <s v="OFF-PA-10003302"/>
    <x v="1"/>
    <x v="10"/>
    <x v="1712"/>
    <n v="106.32"/>
    <n v="3"/>
    <x v="0"/>
    <n v="49.970399999999991"/>
  </r>
  <r>
    <n v="7894"/>
    <x v="3918"/>
    <x v="3"/>
    <x v="283"/>
    <d v="2014-07-31T00:00:00"/>
    <x v="1"/>
    <x v="134"/>
    <s v="Nathan Mautz"/>
    <x v="2"/>
    <s v="United States"/>
    <s v="New York City"/>
    <x v="15"/>
    <n v="10011"/>
    <s v="East"/>
    <s v="OFF-BI-10002412"/>
    <x v="1"/>
    <x v="8"/>
    <x v="323"/>
    <n v="13.919999999999998"/>
    <n v="3"/>
    <x v="2"/>
    <n v="4.3500000000000005"/>
  </r>
  <r>
    <n v="7895"/>
    <x v="3919"/>
    <x v="3"/>
    <x v="548"/>
    <d v="2014-06-26T00:00:00"/>
    <x v="1"/>
    <x v="258"/>
    <s v="Eugene Hildebrand"/>
    <x v="2"/>
    <s v="United States"/>
    <s v="Wheeling"/>
    <x v="48"/>
    <n v="26003"/>
    <s v="East"/>
    <s v="OFF-BI-10002852"/>
    <x v="1"/>
    <x v="8"/>
    <x v="91"/>
    <n v="82.4"/>
    <n v="5"/>
    <x v="0"/>
    <n v="40.376000000000005"/>
  </r>
  <r>
    <n v="7896"/>
    <x v="3919"/>
    <x v="3"/>
    <x v="548"/>
    <d v="2014-06-26T00:00:00"/>
    <x v="1"/>
    <x v="258"/>
    <s v="Eugene Hildebrand"/>
    <x v="2"/>
    <s v="United States"/>
    <s v="Wheeling"/>
    <x v="48"/>
    <n v="26003"/>
    <s v="East"/>
    <s v="OFF-BI-10000145"/>
    <x v="1"/>
    <x v="8"/>
    <x v="735"/>
    <n v="6.24"/>
    <n v="2"/>
    <x v="0"/>
    <n v="3.0575999999999999"/>
  </r>
  <r>
    <n v="7897"/>
    <x v="3919"/>
    <x v="3"/>
    <x v="548"/>
    <d v="2014-06-26T00:00:00"/>
    <x v="1"/>
    <x v="258"/>
    <s v="Eugene Hildebrand"/>
    <x v="2"/>
    <s v="United States"/>
    <s v="Wheeling"/>
    <x v="48"/>
    <n v="26003"/>
    <s v="East"/>
    <s v="OFF-PA-10001970"/>
    <x v="1"/>
    <x v="10"/>
    <x v="361"/>
    <n v="447.84"/>
    <n v="8"/>
    <x v="0"/>
    <n v="219.44159999999999"/>
  </r>
  <r>
    <n v="7898"/>
    <x v="3920"/>
    <x v="3"/>
    <x v="802"/>
    <d v="2014-08-19T00:00:00"/>
    <x v="1"/>
    <x v="419"/>
    <s v="Dan Campbell"/>
    <x v="0"/>
    <s v="United States"/>
    <s v="Memphis"/>
    <x v="18"/>
    <n v="38109"/>
    <s v="South"/>
    <s v="OFF-AP-10001563"/>
    <x v="1"/>
    <x v="9"/>
    <x v="530"/>
    <n v="272.048"/>
    <n v="7"/>
    <x v="2"/>
    <n v="30.605399999999946"/>
  </r>
  <r>
    <n v="7899"/>
    <x v="3920"/>
    <x v="3"/>
    <x v="802"/>
    <d v="2014-08-19T00:00:00"/>
    <x v="1"/>
    <x v="419"/>
    <s v="Dan Campbell"/>
    <x v="0"/>
    <s v="United States"/>
    <s v="Memphis"/>
    <x v="18"/>
    <n v="38109"/>
    <s v="South"/>
    <s v="OFF-BI-10001359"/>
    <x v="1"/>
    <x v="8"/>
    <x v="1153"/>
    <n v="1614.5820000000003"/>
    <n v="6"/>
    <x v="6"/>
    <n v="-1237.8461999999995"/>
  </r>
  <r>
    <n v="7900"/>
    <x v="3920"/>
    <x v="3"/>
    <x v="802"/>
    <d v="2014-08-19T00:00:00"/>
    <x v="1"/>
    <x v="419"/>
    <s v="Dan Campbell"/>
    <x v="0"/>
    <s v="United States"/>
    <s v="Memphis"/>
    <x v="18"/>
    <n v="38109"/>
    <s v="South"/>
    <s v="OFF-FA-10003495"/>
    <x v="1"/>
    <x v="13"/>
    <x v="33"/>
    <n v="24.320000000000004"/>
    <n v="5"/>
    <x v="2"/>
    <n v="9.1199999999999974"/>
  </r>
  <r>
    <n v="7901"/>
    <x v="3920"/>
    <x v="3"/>
    <x v="802"/>
    <d v="2014-08-19T00:00:00"/>
    <x v="1"/>
    <x v="419"/>
    <s v="Dan Campbell"/>
    <x v="0"/>
    <s v="United States"/>
    <s v="Memphis"/>
    <x v="18"/>
    <n v="38109"/>
    <s v="South"/>
    <s v="TEC-AC-10003709"/>
    <x v="2"/>
    <x v="11"/>
    <x v="1404"/>
    <n v="1.5840000000000001"/>
    <n v="2"/>
    <x v="2"/>
    <n v="0.47520000000000018"/>
  </r>
  <r>
    <n v="7902"/>
    <x v="3920"/>
    <x v="3"/>
    <x v="802"/>
    <d v="2014-08-19T00:00:00"/>
    <x v="1"/>
    <x v="419"/>
    <s v="Dan Campbell"/>
    <x v="0"/>
    <s v="United States"/>
    <s v="Memphis"/>
    <x v="18"/>
    <n v="38109"/>
    <s v="South"/>
    <s v="FUR-FU-10003268"/>
    <x v="0"/>
    <x v="5"/>
    <x v="876"/>
    <n v="31.983999999999998"/>
    <n v="1"/>
    <x v="2"/>
    <n v="0"/>
  </r>
  <r>
    <n v="7903"/>
    <x v="3920"/>
    <x v="3"/>
    <x v="802"/>
    <d v="2014-08-19T00:00:00"/>
    <x v="1"/>
    <x v="419"/>
    <s v="Dan Campbell"/>
    <x v="0"/>
    <s v="United States"/>
    <s v="Memphis"/>
    <x v="18"/>
    <n v="38109"/>
    <s v="South"/>
    <s v="OFF-EN-10003845"/>
    <x v="1"/>
    <x v="12"/>
    <x v="431"/>
    <n v="14.76"/>
    <n v="5"/>
    <x v="2"/>
    <n v="4.7969999999999988"/>
  </r>
  <r>
    <n v="7904"/>
    <x v="3920"/>
    <x v="3"/>
    <x v="802"/>
    <d v="2014-08-19T00:00:00"/>
    <x v="1"/>
    <x v="419"/>
    <s v="Dan Campbell"/>
    <x v="0"/>
    <s v="United States"/>
    <s v="Memphis"/>
    <x v="18"/>
    <n v="38109"/>
    <s v="South"/>
    <s v="FUR-CH-10002073"/>
    <x v="0"/>
    <x v="1"/>
    <x v="1783"/>
    <n v="423.64799999999997"/>
    <n v="2"/>
    <x v="2"/>
    <n v="47.660399999999967"/>
  </r>
  <r>
    <n v="7905"/>
    <x v="3921"/>
    <x v="1"/>
    <x v="209"/>
    <d v="2012-11-13T00:00:00"/>
    <x v="1"/>
    <x v="770"/>
    <s v="Doug O'Connell"/>
    <x v="0"/>
    <s v="United States"/>
    <s v="Houston"/>
    <x v="5"/>
    <n v="77036"/>
    <s v="Central"/>
    <s v="OFF-PA-10001357"/>
    <x v="1"/>
    <x v="10"/>
    <x v="1032"/>
    <n v="76.64"/>
    <n v="2"/>
    <x v="2"/>
    <n v="26.823999999999995"/>
  </r>
  <r>
    <n v="7906"/>
    <x v="3922"/>
    <x v="1"/>
    <x v="52"/>
    <d v="2012-10-22T00:00:00"/>
    <x v="1"/>
    <x v="60"/>
    <s v="Lindsay Shagiari"/>
    <x v="2"/>
    <s v="United States"/>
    <s v="Dallas"/>
    <x v="5"/>
    <n v="75217"/>
    <s v="Central"/>
    <s v="OFF-EN-10001415"/>
    <x v="1"/>
    <x v="12"/>
    <x v="33"/>
    <n v="4.4640000000000004"/>
    <n v="1"/>
    <x v="2"/>
    <n v="1.6739999999999999"/>
  </r>
  <r>
    <n v="7907"/>
    <x v="3922"/>
    <x v="1"/>
    <x v="52"/>
    <d v="2012-10-22T00:00:00"/>
    <x v="1"/>
    <x v="60"/>
    <s v="Lindsay Shagiari"/>
    <x v="2"/>
    <s v="United States"/>
    <s v="Dallas"/>
    <x v="5"/>
    <n v="75217"/>
    <s v="Central"/>
    <s v="OFF-BI-10002813"/>
    <x v="1"/>
    <x v="8"/>
    <x v="905"/>
    <n v="3.9599999999999991"/>
    <n v="10"/>
    <x v="3"/>
    <n v="-6.93"/>
  </r>
  <r>
    <n v="7908"/>
    <x v="3923"/>
    <x v="0"/>
    <x v="679"/>
    <d v="2013-08-03T00:00:00"/>
    <x v="2"/>
    <x v="338"/>
    <s v="Rob Williams"/>
    <x v="1"/>
    <s v="United States"/>
    <s v="San Francisco"/>
    <x v="1"/>
    <n v="94122"/>
    <s v="West"/>
    <s v="OFF-AP-10003849"/>
    <x v="1"/>
    <x v="9"/>
    <x v="833"/>
    <n v="715.64"/>
    <n v="2"/>
    <x v="0"/>
    <n v="178.90999999999997"/>
  </r>
  <r>
    <n v="7909"/>
    <x v="3924"/>
    <x v="0"/>
    <x v="275"/>
    <d v="2013-12-08T00:00:00"/>
    <x v="1"/>
    <x v="742"/>
    <s v="Roger Demir"/>
    <x v="0"/>
    <s v="United States"/>
    <s v="Morgan Hill"/>
    <x v="1"/>
    <n v="95037"/>
    <s v="West"/>
    <s v="FUR-TA-10004147"/>
    <x v="0"/>
    <x v="3"/>
    <x v="811"/>
    <n v="268.70400000000001"/>
    <n v="3"/>
    <x v="2"/>
    <n v="6.717599999999976"/>
  </r>
  <r>
    <n v="7910"/>
    <x v="3924"/>
    <x v="0"/>
    <x v="275"/>
    <d v="2013-12-08T00:00:00"/>
    <x v="1"/>
    <x v="742"/>
    <s v="Roger Demir"/>
    <x v="0"/>
    <s v="United States"/>
    <s v="Morgan Hill"/>
    <x v="1"/>
    <n v="95037"/>
    <s v="West"/>
    <s v="OFF-AR-10001662"/>
    <x v="1"/>
    <x v="6"/>
    <x v="443"/>
    <n v="21.92"/>
    <n v="8"/>
    <x v="0"/>
    <n v="5.9184000000000019"/>
  </r>
  <r>
    <n v="7911"/>
    <x v="3924"/>
    <x v="0"/>
    <x v="275"/>
    <d v="2013-12-08T00:00:00"/>
    <x v="1"/>
    <x v="742"/>
    <s v="Roger Demir"/>
    <x v="0"/>
    <s v="United States"/>
    <s v="Morgan Hill"/>
    <x v="1"/>
    <n v="95037"/>
    <s v="West"/>
    <s v="OFF-ST-10001558"/>
    <x v="1"/>
    <x v="4"/>
    <x v="712"/>
    <n v="48.72"/>
    <n v="3"/>
    <x v="0"/>
    <n v="7.3079999999999998"/>
  </r>
  <r>
    <n v="7912"/>
    <x v="3924"/>
    <x v="0"/>
    <x v="275"/>
    <d v="2013-12-08T00:00:00"/>
    <x v="1"/>
    <x v="742"/>
    <s v="Roger Demir"/>
    <x v="0"/>
    <s v="United States"/>
    <s v="Morgan Hill"/>
    <x v="1"/>
    <n v="95037"/>
    <s v="West"/>
    <s v="FUR-BO-10001337"/>
    <x v="0"/>
    <x v="0"/>
    <x v="425"/>
    <n v="205.666"/>
    <n v="2"/>
    <x v="11"/>
    <n v="-12.097999999999999"/>
  </r>
  <r>
    <n v="7913"/>
    <x v="3925"/>
    <x v="0"/>
    <x v="236"/>
    <d v="2013-05-01T00:00:00"/>
    <x v="0"/>
    <x v="262"/>
    <s v="Rob Beeghly"/>
    <x v="0"/>
    <s v="United States"/>
    <s v="Saint Charles"/>
    <x v="10"/>
    <n v="60174"/>
    <s v="Central"/>
    <s v="FUR-FU-10001602"/>
    <x v="0"/>
    <x v="5"/>
    <x v="759"/>
    <n v="30.344000000000001"/>
    <n v="2"/>
    <x v="7"/>
    <n v="-31.861200000000004"/>
  </r>
  <r>
    <n v="7914"/>
    <x v="3926"/>
    <x v="3"/>
    <x v="326"/>
    <d v="2014-08-28T00:00:00"/>
    <x v="2"/>
    <x v="555"/>
    <s v="Joe Elijah"/>
    <x v="0"/>
    <s v="United States"/>
    <s v="Cleveland"/>
    <x v="24"/>
    <n v="44105"/>
    <s v="East"/>
    <s v="OFF-ST-10003996"/>
    <x v="1"/>
    <x v="4"/>
    <x v="1203"/>
    <n v="25.695999999999998"/>
    <n v="2"/>
    <x v="2"/>
    <n v="1.9271999999999991"/>
  </r>
  <r>
    <n v="7915"/>
    <x v="3927"/>
    <x v="3"/>
    <x v="46"/>
    <d v="2014-06-22T00:00:00"/>
    <x v="1"/>
    <x v="256"/>
    <s v="Steven Roelle"/>
    <x v="2"/>
    <s v="United States"/>
    <s v="New York City"/>
    <x v="15"/>
    <n v="10024"/>
    <s v="East"/>
    <s v="TEC-MA-10003673"/>
    <x v="2"/>
    <x v="15"/>
    <x v="1808"/>
    <n v="3404.5"/>
    <n v="5"/>
    <x v="0"/>
    <n v="1668.2049999999999"/>
  </r>
  <r>
    <n v="7916"/>
    <x v="3927"/>
    <x v="3"/>
    <x v="46"/>
    <d v="2014-06-22T00:00:00"/>
    <x v="1"/>
    <x v="256"/>
    <s v="Steven Roelle"/>
    <x v="2"/>
    <s v="United States"/>
    <s v="New York City"/>
    <x v="15"/>
    <n v="10024"/>
    <s v="East"/>
    <s v="TEC-AC-10004992"/>
    <x v="2"/>
    <x v="11"/>
    <x v="1715"/>
    <n v="101.34"/>
    <n v="3"/>
    <x v="0"/>
    <n v="8.1071999999999917"/>
  </r>
  <r>
    <n v="7917"/>
    <x v="3928"/>
    <x v="1"/>
    <x v="312"/>
    <d v="2012-11-24T00:00:00"/>
    <x v="1"/>
    <x v="285"/>
    <s v="Phillina Ober"/>
    <x v="2"/>
    <s v="United States"/>
    <s v="Philadelphia"/>
    <x v="9"/>
    <n v="19140"/>
    <s v="East"/>
    <s v="FUR-CH-10002880"/>
    <x v="0"/>
    <x v="1"/>
    <x v="801"/>
    <n v="344.37199999999996"/>
    <n v="4"/>
    <x v="4"/>
    <n v="-93.472400000000022"/>
  </r>
  <r>
    <n v="7918"/>
    <x v="3929"/>
    <x v="3"/>
    <x v="507"/>
    <d v="2014-09-09T00:00:00"/>
    <x v="0"/>
    <x v="451"/>
    <s v="Julie Kriz"/>
    <x v="2"/>
    <s v="United States"/>
    <s v="Garland"/>
    <x v="5"/>
    <n v="75043"/>
    <s v="Central"/>
    <s v="OFF-AR-10000380"/>
    <x v="1"/>
    <x v="6"/>
    <x v="108"/>
    <n v="30.384"/>
    <n v="1"/>
    <x v="2"/>
    <n v="3.7979999999999947"/>
  </r>
  <r>
    <n v="7919"/>
    <x v="3930"/>
    <x v="1"/>
    <x v="433"/>
    <d v="2012-07-08T00:00:00"/>
    <x v="0"/>
    <x v="655"/>
    <s v="Julie Prescott"/>
    <x v="2"/>
    <s v="United States"/>
    <s v="San Diego"/>
    <x v="1"/>
    <n v="92024"/>
    <s v="West"/>
    <s v="OFF-BI-10002706"/>
    <x v="1"/>
    <x v="8"/>
    <x v="273"/>
    <n v="22.847999999999999"/>
    <n v="2"/>
    <x v="2"/>
    <n v="7.4255999999999993"/>
  </r>
  <r>
    <n v="7920"/>
    <x v="3931"/>
    <x v="3"/>
    <x v="175"/>
    <d v="2014-09-22T00:00:00"/>
    <x v="1"/>
    <x v="656"/>
    <s v="Dean percer"/>
    <x v="2"/>
    <s v="United States"/>
    <s v="Waterbury"/>
    <x v="29"/>
    <n v="6708"/>
    <s v="East"/>
    <s v="OFF-ST-10000943"/>
    <x v="1"/>
    <x v="4"/>
    <x v="1195"/>
    <n v="38.619999999999997"/>
    <n v="2"/>
    <x v="0"/>
    <n v="10.813600000000001"/>
  </r>
  <r>
    <n v="7921"/>
    <x v="3931"/>
    <x v="3"/>
    <x v="175"/>
    <d v="2014-09-22T00:00:00"/>
    <x v="1"/>
    <x v="656"/>
    <s v="Dean percer"/>
    <x v="2"/>
    <s v="United States"/>
    <s v="Waterbury"/>
    <x v="29"/>
    <n v="6708"/>
    <s v="East"/>
    <s v="TEC-AC-10001090"/>
    <x v="2"/>
    <x v="11"/>
    <x v="1583"/>
    <n v="59.98"/>
    <n v="2"/>
    <x v="0"/>
    <n v="10.796399999999998"/>
  </r>
  <r>
    <n v="7922"/>
    <x v="3932"/>
    <x v="3"/>
    <x v="677"/>
    <d v="2014-03-18T00:00:00"/>
    <x v="1"/>
    <x v="677"/>
    <s v="Joy Bell-"/>
    <x v="0"/>
    <s v="United States"/>
    <s v="Columbia"/>
    <x v="39"/>
    <n v="21044"/>
    <s v="East"/>
    <s v="OFF-BI-10002026"/>
    <x v="1"/>
    <x v="8"/>
    <x v="903"/>
    <n v="174.3"/>
    <n v="3"/>
    <x v="0"/>
    <n v="81.920999999999992"/>
  </r>
  <r>
    <n v="7923"/>
    <x v="3933"/>
    <x v="3"/>
    <x v="241"/>
    <d v="2014-09-30T00:00:00"/>
    <x v="1"/>
    <x v="452"/>
    <s v="Paul Prost"/>
    <x v="2"/>
    <s v="United States"/>
    <s v="Hollywood"/>
    <x v="2"/>
    <n v="33021"/>
    <s v="South"/>
    <s v="TEC-PH-10000526"/>
    <x v="2"/>
    <x v="7"/>
    <x v="1463"/>
    <n v="383.96000000000004"/>
    <n v="5"/>
    <x v="2"/>
    <n v="38.396000000000015"/>
  </r>
  <r>
    <n v="7924"/>
    <x v="3933"/>
    <x v="3"/>
    <x v="241"/>
    <d v="2014-09-30T00:00:00"/>
    <x v="1"/>
    <x v="452"/>
    <s v="Paul Prost"/>
    <x v="2"/>
    <s v="United States"/>
    <s v="Hollywood"/>
    <x v="2"/>
    <n v="33021"/>
    <s v="South"/>
    <s v="OFF-BI-10004002"/>
    <x v="1"/>
    <x v="8"/>
    <x v="152"/>
    <n v="15.570000000000004"/>
    <n v="3"/>
    <x v="6"/>
    <n v="-11.417999999999999"/>
  </r>
  <r>
    <n v="7925"/>
    <x v="3934"/>
    <x v="0"/>
    <x v="572"/>
    <d v="2013-08-17T00:00:00"/>
    <x v="2"/>
    <x v="167"/>
    <s v="Roy Französisch"/>
    <x v="0"/>
    <s v="United States"/>
    <s v="Springfield"/>
    <x v="17"/>
    <n v="22153"/>
    <s v="South"/>
    <s v="OFF-BI-10002309"/>
    <x v="1"/>
    <x v="8"/>
    <x v="78"/>
    <n v="22.32"/>
    <n v="4"/>
    <x v="0"/>
    <n v="10.7136"/>
  </r>
  <r>
    <n v="7926"/>
    <x v="3934"/>
    <x v="0"/>
    <x v="572"/>
    <d v="2013-08-17T00:00:00"/>
    <x v="2"/>
    <x v="167"/>
    <s v="Roy Französisch"/>
    <x v="0"/>
    <s v="United States"/>
    <s v="Springfield"/>
    <x v="17"/>
    <n v="22153"/>
    <s v="South"/>
    <s v="OFF-LA-10003923"/>
    <x v="1"/>
    <x v="2"/>
    <x v="424"/>
    <n v="103.60000000000001"/>
    <n v="7"/>
    <x v="0"/>
    <n v="51.800000000000004"/>
  </r>
  <r>
    <n v="7927"/>
    <x v="3935"/>
    <x v="3"/>
    <x v="225"/>
    <d v="2014-11-25T00:00:00"/>
    <x v="0"/>
    <x v="542"/>
    <s v="Katharine Harms"/>
    <x v="1"/>
    <s v="United States"/>
    <s v="New York City"/>
    <x v="15"/>
    <n v="10035"/>
    <s v="East"/>
    <s v="TEC-AC-10003433"/>
    <x v="2"/>
    <x v="11"/>
    <x v="1409"/>
    <n v="2.9699999999999998"/>
    <n v="3"/>
    <x v="0"/>
    <n v="1.3365"/>
  </r>
  <r>
    <n v="7928"/>
    <x v="3935"/>
    <x v="3"/>
    <x v="225"/>
    <d v="2014-11-25T00:00:00"/>
    <x v="0"/>
    <x v="542"/>
    <s v="Katharine Harms"/>
    <x v="1"/>
    <s v="United States"/>
    <s v="New York City"/>
    <x v="15"/>
    <n v="10035"/>
    <s v="East"/>
    <s v="TEC-PH-10001363"/>
    <x v="2"/>
    <x v="7"/>
    <x v="427"/>
    <n v="569.99"/>
    <n v="1"/>
    <x v="0"/>
    <n v="170.99699999999996"/>
  </r>
  <r>
    <n v="7929"/>
    <x v="3935"/>
    <x v="3"/>
    <x v="225"/>
    <d v="2014-11-25T00:00:00"/>
    <x v="0"/>
    <x v="542"/>
    <s v="Katharine Harms"/>
    <x v="1"/>
    <s v="United States"/>
    <s v="New York City"/>
    <x v="15"/>
    <n v="10035"/>
    <s v="East"/>
    <s v="FUR-FU-10000820"/>
    <x v="0"/>
    <x v="5"/>
    <x v="1774"/>
    <n v="50.97"/>
    <n v="3"/>
    <x v="0"/>
    <n v="9.1745999999999981"/>
  </r>
  <r>
    <n v="7930"/>
    <x v="3936"/>
    <x v="3"/>
    <x v="800"/>
    <d v="2014-07-28T00:00:00"/>
    <x v="2"/>
    <x v="773"/>
    <s v="Evan Minnotte"/>
    <x v="2"/>
    <s v="United States"/>
    <s v="Dallas"/>
    <x v="5"/>
    <n v="75217"/>
    <s v="Central"/>
    <s v="FUR-TA-10004767"/>
    <x v="0"/>
    <x v="3"/>
    <x v="1147"/>
    <n v="298.11599999999999"/>
    <n v="6"/>
    <x v="4"/>
    <n v="-4.2588000000000363"/>
  </r>
  <r>
    <n v="7931"/>
    <x v="3937"/>
    <x v="0"/>
    <x v="869"/>
    <d v="2013-03-28T00:00:00"/>
    <x v="0"/>
    <x v="460"/>
    <s v="Damala Kotsonis"/>
    <x v="1"/>
    <s v="United States"/>
    <s v="New York City"/>
    <x v="15"/>
    <n v="10024"/>
    <s v="East"/>
    <s v="OFF-AR-10001955"/>
    <x v="1"/>
    <x v="6"/>
    <x v="1021"/>
    <n v="59.519999999999996"/>
    <n v="3"/>
    <x v="0"/>
    <n v="17.855999999999995"/>
  </r>
  <r>
    <n v="7932"/>
    <x v="3938"/>
    <x v="0"/>
    <x v="692"/>
    <d v="2013-07-21T00:00:00"/>
    <x v="1"/>
    <x v="466"/>
    <s v="Mark Cousins"/>
    <x v="1"/>
    <s v="United States"/>
    <s v="Portland"/>
    <x v="21"/>
    <n v="97206"/>
    <s v="West"/>
    <s v="FUR-CH-10004886"/>
    <x v="0"/>
    <x v="1"/>
    <x v="366"/>
    <n v="230.28000000000003"/>
    <n v="3"/>
    <x v="2"/>
    <n v="23.027999999999992"/>
  </r>
  <r>
    <n v="7933"/>
    <x v="3938"/>
    <x v="0"/>
    <x v="692"/>
    <d v="2013-07-21T00:00:00"/>
    <x v="1"/>
    <x v="466"/>
    <s v="Mark Cousins"/>
    <x v="1"/>
    <s v="United States"/>
    <s v="Portland"/>
    <x v="21"/>
    <n v="97206"/>
    <s v="West"/>
    <s v="OFF-PA-10003641"/>
    <x v="1"/>
    <x v="10"/>
    <x v="938"/>
    <n v="105.52"/>
    <n v="5"/>
    <x v="2"/>
    <n v="34.293999999999997"/>
  </r>
  <r>
    <n v="7934"/>
    <x v="3939"/>
    <x v="3"/>
    <x v="629"/>
    <d v="2014-08-25T00:00:00"/>
    <x v="1"/>
    <x v="459"/>
    <s v="Rick Wilson"/>
    <x v="1"/>
    <s v="United States"/>
    <s v="Brentwood"/>
    <x v="1"/>
    <n v="94513"/>
    <s v="West"/>
    <s v="OFF-EN-10003134"/>
    <x v="1"/>
    <x v="12"/>
    <x v="33"/>
    <n v="23.36"/>
    <n v="2"/>
    <x v="0"/>
    <n v="11.68"/>
  </r>
  <r>
    <n v="7935"/>
    <x v="3939"/>
    <x v="3"/>
    <x v="629"/>
    <d v="2014-08-25T00:00:00"/>
    <x v="1"/>
    <x v="459"/>
    <s v="Rick Wilson"/>
    <x v="1"/>
    <s v="United States"/>
    <s v="Brentwood"/>
    <x v="1"/>
    <n v="94513"/>
    <s v="West"/>
    <s v="TEC-PH-10002564"/>
    <x v="2"/>
    <x v="7"/>
    <x v="976"/>
    <n v="71.975999999999999"/>
    <n v="3"/>
    <x v="2"/>
    <n v="8.9969999999999892"/>
  </r>
  <r>
    <n v="7936"/>
    <x v="3939"/>
    <x v="3"/>
    <x v="629"/>
    <d v="2014-08-25T00:00:00"/>
    <x v="1"/>
    <x v="459"/>
    <s v="Rick Wilson"/>
    <x v="1"/>
    <s v="United States"/>
    <s v="Brentwood"/>
    <x v="1"/>
    <n v="94513"/>
    <s v="West"/>
    <s v="OFF-PA-10003893"/>
    <x v="1"/>
    <x v="10"/>
    <x v="1096"/>
    <n v="8.56"/>
    <n v="2"/>
    <x v="0"/>
    <n v="3.8519999999999994"/>
  </r>
  <r>
    <n v="7937"/>
    <x v="3939"/>
    <x v="3"/>
    <x v="629"/>
    <d v="2014-08-25T00:00:00"/>
    <x v="1"/>
    <x v="459"/>
    <s v="Rick Wilson"/>
    <x v="1"/>
    <s v="United States"/>
    <s v="Brentwood"/>
    <x v="1"/>
    <n v="94513"/>
    <s v="West"/>
    <s v="OFF-BI-10000174"/>
    <x v="1"/>
    <x v="8"/>
    <x v="1435"/>
    <n v="13.919999999999998"/>
    <n v="3"/>
    <x v="2"/>
    <n v="4.8720000000000008"/>
  </r>
  <r>
    <n v="7938"/>
    <x v="3939"/>
    <x v="3"/>
    <x v="629"/>
    <d v="2014-08-25T00:00:00"/>
    <x v="1"/>
    <x v="459"/>
    <s v="Rick Wilson"/>
    <x v="1"/>
    <s v="United States"/>
    <s v="Brentwood"/>
    <x v="1"/>
    <n v="94513"/>
    <s v="West"/>
    <s v="OFF-AP-10001058"/>
    <x v="1"/>
    <x v="9"/>
    <x v="137"/>
    <n v="2518.29"/>
    <n v="9"/>
    <x v="0"/>
    <n v="654.7553999999999"/>
  </r>
  <r>
    <n v="7939"/>
    <x v="3939"/>
    <x v="3"/>
    <x v="629"/>
    <d v="2014-08-25T00:00:00"/>
    <x v="1"/>
    <x v="459"/>
    <s v="Rick Wilson"/>
    <x v="1"/>
    <s v="United States"/>
    <s v="Brentwood"/>
    <x v="1"/>
    <n v="94513"/>
    <s v="West"/>
    <s v="OFF-ST-10001496"/>
    <x v="1"/>
    <x v="4"/>
    <x v="726"/>
    <n v="540.56999999999994"/>
    <n v="3"/>
    <x v="0"/>
    <n v="140.54820000000001"/>
  </r>
  <r>
    <n v="7940"/>
    <x v="3939"/>
    <x v="3"/>
    <x v="629"/>
    <d v="2014-08-25T00:00:00"/>
    <x v="1"/>
    <x v="459"/>
    <s v="Rick Wilson"/>
    <x v="1"/>
    <s v="United States"/>
    <s v="Brentwood"/>
    <x v="1"/>
    <n v="94513"/>
    <s v="West"/>
    <s v="OFF-BI-10004230"/>
    <x v="1"/>
    <x v="8"/>
    <x v="649"/>
    <n v="221.05600000000001"/>
    <n v="8"/>
    <x v="2"/>
    <n v="77.369599999999991"/>
  </r>
  <r>
    <n v="7941"/>
    <x v="3940"/>
    <x v="0"/>
    <x v="882"/>
    <d v="2013-12-18T00:00:00"/>
    <x v="2"/>
    <x v="103"/>
    <s v="David Smith"/>
    <x v="1"/>
    <s v="United States"/>
    <s v="San Diego"/>
    <x v="1"/>
    <n v="92037"/>
    <s v="West"/>
    <s v="FUR-CH-10001146"/>
    <x v="0"/>
    <x v="1"/>
    <x v="124"/>
    <n v="81.424000000000007"/>
    <n v="2"/>
    <x v="2"/>
    <n v="-9.1601999999999961"/>
  </r>
  <r>
    <n v="7942"/>
    <x v="3940"/>
    <x v="0"/>
    <x v="882"/>
    <d v="2013-12-18T00:00:00"/>
    <x v="2"/>
    <x v="103"/>
    <s v="David Smith"/>
    <x v="1"/>
    <s v="United States"/>
    <s v="San Diego"/>
    <x v="1"/>
    <n v="92037"/>
    <s v="West"/>
    <s v="OFF-ST-10001590"/>
    <x v="1"/>
    <x v="4"/>
    <x v="146"/>
    <n v="134.80000000000001"/>
    <n v="10"/>
    <x v="0"/>
    <n v="35.047999999999995"/>
  </r>
  <r>
    <n v="7943"/>
    <x v="3941"/>
    <x v="3"/>
    <x v="53"/>
    <d v="2015-01-02T00:00:00"/>
    <x v="1"/>
    <x v="315"/>
    <s v="Guy Armstrong"/>
    <x v="0"/>
    <s v="United States"/>
    <s v="Dallas"/>
    <x v="5"/>
    <n v="75081"/>
    <s v="Central"/>
    <s v="OFF-BI-10003684"/>
    <x v="1"/>
    <x v="8"/>
    <x v="707"/>
    <n v="39.581999999999987"/>
    <n v="9"/>
    <x v="3"/>
    <n v="-59.372999999999976"/>
  </r>
  <r>
    <n v="7944"/>
    <x v="3941"/>
    <x v="3"/>
    <x v="53"/>
    <d v="2015-01-02T00:00:00"/>
    <x v="1"/>
    <x v="315"/>
    <s v="Guy Armstrong"/>
    <x v="0"/>
    <s v="United States"/>
    <s v="Dallas"/>
    <x v="5"/>
    <n v="75081"/>
    <s v="Central"/>
    <s v="OFF-SU-10000946"/>
    <x v="1"/>
    <x v="14"/>
    <x v="33"/>
    <n v="44.688000000000002"/>
    <n v="7"/>
    <x v="2"/>
    <n v="5.0273999999999965"/>
  </r>
  <r>
    <n v="7945"/>
    <x v="3941"/>
    <x v="3"/>
    <x v="53"/>
    <d v="2015-01-02T00:00:00"/>
    <x v="1"/>
    <x v="315"/>
    <s v="Guy Armstrong"/>
    <x v="0"/>
    <s v="United States"/>
    <s v="Dallas"/>
    <x v="5"/>
    <n v="75081"/>
    <s v="Central"/>
    <s v="OFF-AR-10001615"/>
    <x v="1"/>
    <x v="6"/>
    <x v="1479"/>
    <n v="31.744"/>
    <n v="2"/>
    <x v="2"/>
    <n v="2.3808000000000007"/>
  </r>
  <r>
    <n v="7946"/>
    <x v="3941"/>
    <x v="3"/>
    <x v="53"/>
    <d v="2015-01-02T00:00:00"/>
    <x v="1"/>
    <x v="315"/>
    <s v="Guy Armstrong"/>
    <x v="0"/>
    <s v="United States"/>
    <s v="Dallas"/>
    <x v="5"/>
    <n v="75081"/>
    <s v="Central"/>
    <s v="OFF-BI-10001597"/>
    <x v="1"/>
    <x v="8"/>
    <x v="790"/>
    <n v="40.97999999999999"/>
    <n v="5"/>
    <x v="3"/>
    <n v="-65.567999999999998"/>
  </r>
  <r>
    <n v="7947"/>
    <x v="3941"/>
    <x v="3"/>
    <x v="53"/>
    <d v="2015-01-02T00:00:00"/>
    <x v="1"/>
    <x v="315"/>
    <s v="Guy Armstrong"/>
    <x v="0"/>
    <s v="United States"/>
    <s v="Dallas"/>
    <x v="5"/>
    <n v="75081"/>
    <s v="Central"/>
    <s v="OFF-BI-10001116"/>
    <x v="1"/>
    <x v="8"/>
    <x v="1066"/>
    <n v="3.1679999999999993"/>
    <n v="3"/>
    <x v="3"/>
    <n v="-5.0687999999999995"/>
  </r>
  <r>
    <n v="7948"/>
    <x v="3942"/>
    <x v="2"/>
    <x v="72"/>
    <d v="2011-03-05T00:00:00"/>
    <x v="1"/>
    <x v="618"/>
    <s v="Shahid Collister"/>
    <x v="0"/>
    <s v="United States"/>
    <s v="El Paso"/>
    <x v="5"/>
    <n v="79907"/>
    <s v="Central"/>
    <s v="OFF-FA-10004395"/>
    <x v="1"/>
    <x v="13"/>
    <x v="1192"/>
    <n v="18.84"/>
    <n v="5"/>
    <x v="2"/>
    <n v="-3.5324999999999998"/>
  </r>
  <r>
    <n v="7949"/>
    <x v="3942"/>
    <x v="2"/>
    <x v="72"/>
    <d v="2011-03-05T00:00:00"/>
    <x v="1"/>
    <x v="618"/>
    <s v="Shahid Collister"/>
    <x v="0"/>
    <s v="United States"/>
    <s v="El Paso"/>
    <x v="5"/>
    <n v="79907"/>
    <s v="Central"/>
    <s v="FUR-CH-10001270"/>
    <x v="0"/>
    <x v="1"/>
    <x v="851"/>
    <n v="362.24999999999994"/>
    <n v="6"/>
    <x v="4"/>
    <n v="0"/>
  </r>
  <r>
    <n v="7950"/>
    <x v="3942"/>
    <x v="2"/>
    <x v="72"/>
    <d v="2011-03-05T00:00:00"/>
    <x v="1"/>
    <x v="618"/>
    <s v="Shahid Collister"/>
    <x v="0"/>
    <s v="United States"/>
    <s v="El Paso"/>
    <x v="5"/>
    <n v="79907"/>
    <s v="Central"/>
    <s v="FUR-FU-10001095"/>
    <x v="0"/>
    <x v="5"/>
    <x v="741"/>
    <n v="63.552000000000007"/>
    <n v="6"/>
    <x v="7"/>
    <n v="-34.953600000000002"/>
  </r>
  <r>
    <n v="7951"/>
    <x v="3942"/>
    <x v="2"/>
    <x v="72"/>
    <d v="2011-03-05T00:00:00"/>
    <x v="1"/>
    <x v="618"/>
    <s v="Shahid Collister"/>
    <x v="0"/>
    <s v="United States"/>
    <s v="El Paso"/>
    <x v="5"/>
    <n v="79907"/>
    <s v="Central"/>
    <s v="OFF-ST-10001469"/>
    <x v="1"/>
    <x v="4"/>
    <x v="394"/>
    <n v="129.55199999999999"/>
    <n v="3"/>
    <x v="2"/>
    <n v="-22.671600000000005"/>
  </r>
  <r>
    <n v="7952"/>
    <x v="3943"/>
    <x v="1"/>
    <x v="902"/>
    <d v="2012-11-24T00:00:00"/>
    <x v="1"/>
    <x v="44"/>
    <s v="Katherine Ducich"/>
    <x v="0"/>
    <s v="United States"/>
    <s v="New York City"/>
    <x v="15"/>
    <n v="10035"/>
    <s v="East"/>
    <s v="OFF-BI-10003196"/>
    <x v="1"/>
    <x v="8"/>
    <x v="1367"/>
    <n v="5.9840000000000009"/>
    <n v="2"/>
    <x v="2"/>
    <n v="2.2439999999999998"/>
  </r>
  <r>
    <n v="7953"/>
    <x v="3943"/>
    <x v="1"/>
    <x v="902"/>
    <d v="2012-11-24T00:00:00"/>
    <x v="1"/>
    <x v="44"/>
    <s v="Katherine Ducich"/>
    <x v="0"/>
    <s v="United States"/>
    <s v="New York City"/>
    <x v="15"/>
    <n v="10035"/>
    <s v="East"/>
    <s v="TEC-PH-10002200"/>
    <x v="2"/>
    <x v="7"/>
    <x v="1471"/>
    <n v="861.76"/>
    <n v="4"/>
    <x v="0"/>
    <n v="249.91039999999998"/>
  </r>
  <r>
    <n v="7954"/>
    <x v="3944"/>
    <x v="2"/>
    <x v="470"/>
    <d v="2011-04-06T00:00:00"/>
    <x v="1"/>
    <x v="542"/>
    <s v="Katharine Harms"/>
    <x v="1"/>
    <s v="United States"/>
    <s v="Revere"/>
    <x v="31"/>
    <n v="2151"/>
    <s v="East"/>
    <s v="OFF-ST-10000636"/>
    <x v="1"/>
    <x v="4"/>
    <x v="1744"/>
    <n v="66.959999999999994"/>
    <n v="4"/>
    <x v="0"/>
    <n v="2.6783999999999963"/>
  </r>
  <r>
    <n v="7955"/>
    <x v="3944"/>
    <x v="2"/>
    <x v="470"/>
    <d v="2011-04-06T00:00:00"/>
    <x v="1"/>
    <x v="542"/>
    <s v="Katharine Harms"/>
    <x v="1"/>
    <s v="United States"/>
    <s v="Revere"/>
    <x v="31"/>
    <n v="2151"/>
    <s v="East"/>
    <s v="OFF-BI-10000145"/>
    <x v="1"/>
    <x v="8"/>
    <x v="735"/>
    <n v="6.24"/>
    <n v="2"/>
    <x v="0"/>
    <n v="3.0575999999999999"/>
  </r>
  <r>
    <n v="7956"/>
    <x v="3945"/>
    <x v="3"/>
    <x v="361"/>
    <d v="2014-10-11T00:00:00"/>
    <x v="1"/>
    <x v="55"/>
    <s v="Greg Guthrie"/>
    <x v="1"/>
    <s v="United States"/>
    <s v="Chico"/>
    <x v="1"/>
    <n v="95928"/>
    <s v="West"/>
    <s v="FUR-CH-10001190"/>
    <x v="0"/>
    <x v="1"/>
    <x v="1326"/>
    <n v="435.16800000000006"/>
    <n v="4"/>
    <x v="2"/>
    <n v="-59.835600000000042"/>
  </r>
  <r>
    <n v="7957"/>
    <x v="3945"/>
    <x v="3"/>
    <x v="361"/>
    <d v="2014-10-11T00:00:00"/>
    <x v="1"/>
    <x v="55"/>
    <s v="Greg Guthrie"/>
    <x v="1"/>
    <s v="United States"/>
    <s v="Chico"/>
    <x v="1"/>
    <n v="95928"/>
    <s v="West"/>
    <s v="OFF-FA-10002780"/>
    <x v="1"/>
    <x v="13"/>
    <x v="33"/>
    <n v="14.9"/>
    <n v="5"/>
    <x v="0"/>
    <n v="6.8539999999999992"/>
  </r>
  <r>
    <n v="7958"/>
    <x v="3945"/>
    <x v="3"/>
    <x v="361"/>
    <d v="2014-10-11T00:00:00"/>
    <x v="1"/>
    <x v="55"/>
    <s v="Greg Guthrie"/>
    <x v="1"/>
    <s v="United States"/>
    <s v="Chico"/>
    <x v="1"/>
    <n v="95928"/>
    <s v="West"/>
    <s v="OFF-AP-10004052"/>
    <x v="1"/>
    <x v="9"/>
    <x v="1662"/>
    <n v="15.8"/>
    <n v="4"/>
    <x v="0"/>
    <n v="4.1080000000000005"/>
  </r>
  <r>
    <n v="7959"/>
    <x v="3945"/>
    <x v="3"/>
    <x v="361"/>
    <d v="2014-10-11T00:00:00"/>
    <x v="1"/>
    <x v="55"/>
    <s v="Greg Guthrie"/>
    <x v="1"/>
    <s v="United States"/>
    <s v="Chico"/>
    <x v="1"/>
    <n v="95928"/>
    <s v="West"/>
    <s v="FUR-FU-10004666"/>
    <x v="0"/>
    <x v="5"/>
    <x v="1452"/>
    <n v="72.900000000000006"/>
    <n v="5"/>
    <x v="0"/>
    <n v="26.973000000000003"/>
  </r>
  <r>
    <n v="7960"/>
    <x v="3945"/>
    <x v="3"/>
    <x v="361"/>
    <d v="2014-10-11T00:00:00"/>
    <x v="1"/>
    <x v="55"/>
    <s v="Greg Guthrie"/>
    <x v="1"/>
    <s v="United States"/>
    <s v="Chico"/>
    <x v="1"/>
    <n v="95928"/>
    <s v="West"/>
    <s v="FUR-TA-10004086"/>
    <x v="0"/>
    <x v="3"/>
    <x v="824"/>
    <n v="206.35200000000003"/>
    <n v="3"/>
    <x v="2"/>
    <n v="5.1587999999999852"/>
  </r>
  <r>
    <n v="7961"/>
    <x v="3945"/>
    <x v="3"/>
    <x v="361"/>
    <d v="2014-10-11T00:00:00"/>
    <x v="1"/>
    <x v="55"/>
    <s v="Greg Guthrie"/>
    <x v="1"/>
    <s v="United States"/>
    <s v="Chico"/>
    <x v="1"/>
    <n v="95928"/>
    <s v="West"/>
    <s v="TEC-PH-10000702"/>
    <x v="2"/>
    <x v="7"/>
    <x v="309"/>
    <n v="7.9920000000000009"/>
    <n v="1"/>
    <x v="2"/>
    <n v="2.6972999999999994"/>
  </r>
  <r>
    <n v="7962"/>
    <x v="3946"/>
    <x v="3"/>
    <x v="551"/>
    <d v="2014-11-24T00:00:00"/>
    <x v="0"/>
    <x v="40"/>
    <s v="Jim Sink"/>
    <x v="1"/>
    <s v="United States"/>
    <s v="Miramar"/>
    <x v="2"/>
    <n v="33023"/>
    <s v="South"/>
    <s v="OFF-ST-10002301"/>
    <x v="1"/>
    <x v="4"/>
    <x v="1490"/>
    <n v="81.360000000000014"/>
    <n v="5"/>
    <x v="2"/>
    <n v="-19.323000000000011"/>
  </r>
  <r>
    <n v="7963"/>
    <x v="3946"/>
    <x v="3"/>
    <x v="551"/>
    <d v="2014-11-24T00:00:00"/>
    <x v="0"/>
    <x v="40"/>
    <s v="Jim Sink"/>
    <x v="1"/>
    <s v="United States"/>
    <s v="Miramar"/>
    <x v="2"/>
    <n v="33023"/>
    <s v="South"/>
    <s v="OFF-BI-10001636"/>
    <x v="1"/>
    <x v="8"/>
    <x v="668"/>
    <n v="20.232000000000003"/>
    <n v="8"/>
    <x v="6"/>
    <n v="-16.185600000000001"/>
  </r>
  <r>
    <n v="7964"/>
    <x v="3946"/>
    <x v="3"/>
    <x v="551"/>
    <d v="2014-11-24T00:00:00"/>
    <x v="0"/>
    <x v="40"/>
    <s v="Jim Sink"/>
    <x v="1"/>
    <s v="United States"/>
    <s v="Miramar"/>
    <x v="2"/>
    <n v="33023"/>
    <s v="South"/>
    <s v="OFF-AP-10002684"/>
    <x v="1"/>
    <x v="9"/>
    <x v="165"/>
    <n v="389.05600000000004"/>
    <n v="4"/>
    <x v="2"/>
    <n v="48.631999999999948"/>
  </r>
  <r>
    <n v="7965"/>
    <x v="3946"/>
    <x v="3"/>
    <x v="551"/>
    <d v="2014-11-24T00:00:00"/>
    <x v="0"/>
    <x v="40"/>
    <s v="Jim Sink"/>
    <x v="1"/>
    <s v="United States"/>
    <s v="Miramar"/>
    <x v="2"/>
    <n v="33023"/>
    <s v="South"/>
    <s v="OFF-PA-10004609"/>
    <x v="1"/>
    <x v="10"/>
    <x v="1494"/>
    <n v="20.736000000000004"/>
    <n v="4"/>
    <x v="2"/>
    <n v="7.2576000000000001"/>
  </r>
  <r>
    <n v="7966"/>
    <x v="3946"/>
    <x v="3"/>
    <x v="551"/>
    <d v="2014-11-24T00:00:00"/>
    <x v="0"/>
    <x v="40"/>
    <s v="Jim Sink"/>
    <x v="1"/>
    <s v="United States"/>
    <s v="Miramar"/>
    <x v="2"/>
    <n v="33023"/>
    <s v="South"/>
    <s v="OFF-PA-10003309"/>
    <x v="1"/>
    <x v="10"/>
    <x v="1143"/>
    <n v="41.472000000000008"/>
    <n v="8"/>
    <x v="2"/>
    <n v="14.5152"/>
  </r>
  <r>
    <n v="7967"/>
    <x v="3947"/>
    <x v="1"/>
    <x v="391"/>
    <d v="2012-03-30T00:00:00"/>
    <x v="1"/>
    <x v="162"/>
    <s v="Bart Pistole"/>
    <x v="1"/>
    <s v="United States"/>
    <s v="Los Angeles"/>
    <x v="1"/>
    <n v="90049"/>
    <s v="West"/>
    <s v="OFF-PA-10000380"/>
    <x v="1"/>
    <x v="10"/>
    <x v="1281"/>
    <n v="33.36"/>
    <n v="4"/>
    <x v="0"/>
    <n v="16.68"/>
  </r>
  <r>
    <n v="7968"/>
    <x v="3948"/>
    <x v="0"/>
    <x v="1155"/>
    <d v="2013-10-13T00:00:00"/>
    <x v="2"/>
    <x v="566"/>
    <s v="Corey Catlett"/>
    <x v="1"/>
    <s v="United States"/>
    <s v="Denver"/>
    <x v="22"/>
    <n v="80219"/>
    <s v="West"/>
    <s v="FUR-BO-10001567"/>
    <x v="0"/>
    <x v="0"/>
    <x v="1809"/>
    <n v="90.882000000000005"/>
    <n v="3"/>
    <x v="6"/>
    <n v="-190.85220000000004"/>
  </r>
  <r>
    <n v="7969"/>
    <x v="3948"/>
    <x v="0"/>
    <x v="1155"/>
    <d v="2013-10-13T00:00:00"/>
    <x v="2"/>
    <x v="566"/>
    <s v="Corey Catlett"/>
    <x v="1"/>
    <s v="United States"/>
    <s v="Denver"/>
    <x v="22"/>
    <n v="80219"/>
    <s v="West"/>
    <s v="TEC-PH-10002583"/>
    <x v="2"/>
    <x v="7"/>
    <x v="1708"/>
    <n v="15.991999999999999"/>
    <n v="1"/>
    <x v="2"/>
    <n v="-2.9985000000000022"/>
  </r>
  <r>
    <n v="7970"/>
    <x v="3948"/>
    <x v="0"/>
    <x v="1155"/>
    <d v="2013-10-13T00:00:00"/>
    <x v="2"/>
    <x v="566"/>
    <s v="Corey Catlett"/>
    <x v="1"/>
    <s v="United States"/>
    <s v="Denver"/>
    <x v="22"/>
    <n v="80219"/>
    <s v="West"/>
    <s v="FUR-CH-10004853"/>
    <x v="0"/>
    <x v="1"/>
    <x v="526"/>
    <n v="120.78399999999999"/>
    <n v="1"/>
    <x v="2"/>
    <n v="13.588199999999986"/>
  </r>
  <r>
    <n v="7971"/>
    <x v="3949"/>
    <x v="1"/>
    <x v="748"/>
    <d v="2012-08-20T00:00:00"/>
    <x v="1"/>
    <x v="133"/>
    <s v="Sung Pak"/>
    <x v="1"/>
    <s v="United States"/>
    <s v="Philadelphia"/>
    <x v="9"/>
    <n v="19134"/>
    <s v="East"/>
    <s v="TEC-PH-10003580"/>
    <x v="2"/>
    <x v="7"/>
    <x v="997"/>
    <n v="519.79200000000003"/>
    <n v="4"/>
    <x v="10"/>
    <n v="-112.62159999999994"/>
  </r>
  <r>
    <n v="7972"/>
    <x v="3949"/>
    <x v="1"/>
    <x v="748"/>
    <d v="2012-08-20T00:00:00"/>
    <x v="1"/>
    <x v="133"/>
    <s v="Sung Pak"/>
    <x v="1"/>
    <s v="United States"/>
    <s v="Philadelphia"/>
    <x v="9"/>
    <n v="19134"/>
    <s v="East"/>
    <s v="TEC-AC-10004227"/>
    <x v="2"/>
    <x v="11"/>
    <x v="1400"/>
    <n v="31.176000000000002"/>
    <n v="3"/>
    <x v="2"/>
    <n v="-5.4558000000000035"/>
  </r>
  <r>
    <n v="7973"/>
    <x v="3949"/>
    <x v="1"/>
    <x v="748"/>
    <d v="2012-08-20T00:00:00"/>
    <x v="1"/>
    <x v="133"/>
    <s v="Sung Pak"/>
    <x v="1"/>
    <s v="United States"/>
    <s v="Philadelphia"/>
    <x v="9"/>
    <n v="19134"/>
    <s v="East"/>
    <s v="OFF-PA-10002787"/>
    <x v="1"/>
    <x v="10"/>
    <x v="1267"/>
    <n v="10.368000000000002"/>
    <n v="2"/>
    <x v="2"/>
    <n v="3.6288"/>
  </r>
  <r>
    <n v="7974"/>
    <x v="3949"/>
    <x v="1"/>
    <x v="748"/>
    <d v="2012-08-20T00:00:00"/>
    <x v="1"/>
    <x v="133"/>
    <s v="Sung Pak"/>
    <x v="1"/>
    <s v="United States"/>
    <s v="Philadelphia"/>
    <x v="9"/>
    <n v="19134"/>
    <s v="East"/>
    <s v="OFF-BI-10003981"/>
    <x v="1"/>
    <x v="8"/>
    <x v="109"/>
    <n v="2.7240000000000006"/>
    <n v="2"/>
    <x v="6"/>
    <n v="-1.9067999999999996"/>
  </r>
  <r>
    <n v="7975"/>
    <x v="3949"/>
    <x v="1"/>
    <x v="748"/>
    <d v="2012-08-20T00:00:00"/>
    <x v="1"/>
    <x v="133"/>
    <s v="Sung Pak"/>
    <x v="1"/>
    <s v="United States"/>
    <s v="Philadelphia"/>
    <x v="9"/>
    <n v="19134"/>
    <s v="East"/>
    <s v="FUR-FU-10001488"/>
    <x v="0"/>
    <x v="5"/>
    <x v="1040"/>
    <n v="254.35200000000003"/>
    <n v="3"/>
    <x v="2"/>
    <n v="0"/>
  </r>
  <r>
    <n v="7976"/>
    <x v="3949"/>
    <x v="1"/>
    <x v="748"/>
    <d v="2012-08-20T00:00:00"/>
    <x v="1"/>
    <x v="133"/>
    <s v="Sung Pak"/>
    <x v="1"/>
    <s v="United States"/>
    <s v="Philadelphia"/>
    <x v="9"/>
    <n v="19134"/>
    <s v="East"/>
    <s v="OFF-BI-10003727"/>
    <x v="1"/>
    <x v="8"/>
    <x v="797"/>
    <n v="3.762"/>
    <n v="3"/>
    <x v="6"/>
    <n v="-2.758799999999999"/>
  </r>
  <r>
    <n v="7977"/>
    <x v="3949"/>
    <x v="1"/>
    <x v="748"/>
    <d v="2012-08-20T00:00:00"/>
    <x v="1"/>
    <x v="133"/>
    <s v="Sung Pak"/>
    <x v="1"/>
    <s v="United States"/>
    <s v="Philadelphia"/>
    <x v="9"/>
    <n v="19134"/>
    <s v="East"/>
    <s v="OFF-PA-10000130"/>
    <x v="1"/>
    <x v="10"/>
    <x v="995"/>
    <n v="10.272000000000002"/>
    <n v="3"/>
    <x v="2"/>
    <n v="3.2099999999999982"/>
  </r>
  <r>
    <n v="7978"/>
    <x v="3950"/>
    <x v="2"/>
    <x v="1178"/>
    <d v="2011-06-05T00:00:00"/>
    <x v="1"/>
    <x v="600"/>
    <s v="Jim Karlsson"/>
    <x v="0"/>
    <s v="United States"/>
    <s v="Jackson"/>
    <x v="35"/>
    <n v="39212"/>
    <s v="South"/>
    <s v="TEC-PH-10002680"/>
    <x v="2"/>
    <x v="7"/>
    <x v="415"/>
    <n v="659.97"/>
    <n v="3"/>
    <x v="0"/>
    <n v="197.99099999999996"/>
  </r>
  <r>
    <n v="7979"/>
    <x v="3950"/>
    <x v="2"/>
    <x v="1178"/>
    <d v="2011-06-05T00:00:00"/>
    <x v="1"/>
    <x v="600"/>
    <s v="Jim Karlsson"/>
    <x v="0"/>
    <s v="United States"/>
    <s v="Jackson"/>
    <x v="35"/>
    <n v="39212"/>
    <s v="South"/>
    <s v="TEC-PH-10002538"/>
    <x v="2"/>
    <x v="7"/>
    <x v="524"/>
    <n v="113.72999999999999"/>
    <n v="3"/>
    <x v="0"/>
    <n v="32.981699999999989"/>
  </r>
  <r>
    <n v="7980"/>
    <x v="3951"/>
    <x v="1"/>
    <x v="375"/>
    <d v="2012-08-31T00:00:00"/>
    <x v="1"/>
    <x v="385"/>
    <s v="Chad Cunningham"/>
    <x v="2"/>
    <s v="United States"/>
    <s v="Los Angeles"/>
    <x v="1"/>
    <n v="90045"/>
    <s v="West"/>
    <s v="OFF-BI-10001249"/>
    <x v="1"/>
    <x v="8"/>
    <x v="1182"/>
    <n v="5.1040000000000001"/>
    <n v="1"/>
    <x v="2"/>
    <n v="1.6587999999999996"/>
  </r>
  <r>
    <n v="7981"/>
    <x v="3952"/>
    <x v="2"/>
    <x v="1179"/>
    <d v="2011-01-08T00:00:00"/>
    <x v="1"/>
    <x v="24"/>
    <s v="Darren Powers"/>
    <x v="0"/>
    <s v="United States"/>
    <s v="Houston"/>
    <x v="5"/>
    <n v="77095"/>
    <s v="Central"/>
    <s v="OFF-PA-10000174"/>
    <x v="1"/>
    <x v="10"/>
    <x v="1515"/>
    <n v="16.448"/>
    <n v="2"/>
    <x v="2"/>
    <n v="5.5511999999999979"/>
  </r>
  <r>
    <n v="7982"/>
    <x v="3953"/>
    <x v="2"/>
    <x v="1076"/>
    <d v="2011-09-13T00:00:00"/>
    <x v="2"/>
    <x v="11"/>
    <s v="Sandra Flanagan"/>
    <x v="0"/>
    <s v="United States"/>
    <s v="Clifton"/>
    <x v="30"/>
    <n v="7011"/>
    <s v="East"/>
    <s v="OFF-AP-10004532"/>
    <x v="1"/>
    <x v="9"/>
    <x v="559"/>
    <n v="81.92"/>
    <n v="4"/>
    <x v="0"/>
    <n v="22.118400000000001"/>
  </r>
  <r>
    <n v="7983"/>
    <x v="3953"/>
    <x v="2"/>
    <x v="1076"/>
    <d v="2011-09-13T00:00:00"/>
    <x v="2"/>
    <x v="11"/>
    <s v="Sandra Flanagan"/>
    <x v="0"/>
    <s v="United States"/>
    <s v="Clifton"/>
    <x v="30"/>
    <n v="7011"/>
    <s v="East"/>
    <s v="FUR-FU-10001986"/>
    <x v="0"/>
    <x v="5"/>
    <x v="1133"/>
    <n v="254.89999999999998"/>
    <n v="5"/>
    <x v="0"/>
    <n v="76.469999999999985"/>
  </r>
  <r>
    <n v="7984"/>
    <x v="3954"/>
    <x v="3"/>
    <x v="203"/>
    <d v="2014-01-26T00:00:00"/>
    <x v="0"/>
    <x v="553"/>
    <s v="Edward Hooks"/>
    <x v="1"/>
    <s v="United States"/>
    <s v="Chicago"/>
    <x v="10"/>
    <n v="60623"/>
    <s v="Central"/>
    <s v="OFF-FA-10002975"/>
    <x v="1"/>
    <x v="13"/>
    <x v="33"/>
    <n v="15.120000000000001"/>
    <n v="5"/>
    <x v="2"/>
    <n v="4.9139999999999988"/>
  </r>
  <r>
    <n v="7985"/>
    <x v="3954"/>
    <x v="3"/>
    <x v="203"/>
    <d v="2014-01-26T00:00:00"/>
    <x v="0"/>
    <x v="553"/>
    <s v="Edward Hooks"/>
    <x v="1"/>
    <s v="United States"/>
    <s v="Chicago"/>
    <x v="10"/>
    <n v="60623"/>
    <s v="Central"/>
    <s v="OFF-AR-10003481"/>
    <x v="1"/>
    <x v="6"/>
    <x v="1591"/>
    <n v="7.8719999999999999"/>
    <n v="3"/>
    <x v="2"/>
    <n v="0.88559999999999883"/>
  </r>
  <r>
    <n v="7986"/>
    <x v="3955"/>
    <x v="0"/>
    <x v="438"/>
    <d v="2013-04-25T00:00:00"/>
    <x v="2"/>
    <x v="35"/>
    <s v="Duane Noonan"/>
    <x v="0"/>
    <s v="United States"/>
    <s v="Seattle"/>
    <x v="4"/>
    <n v="98115"/>
    <s v="West"/>
    <s v="OFF-BI-10004967"/>
    <x v="1"/>
    <x v="8"/>
    <x v="253"/>
    <n v="8.32"/>
    <n v="5"/>
    <x v="2"/>
    <n v="2.8079999999999998"/>
  </r>
  <r>
    <n v="7987"/>
    <x v="3956"/>
    <x v="0"/>
    <x v="1180"/>
    <d v="2013-07-24T00:00:00"/>
    <x v="0"/>
    <x v="307"/>
    <s v="Pauline Johnson"/>
    <x v="0"/>
    <s v="United States"/>
    <s v="Long Beach"/>
    <x v="15"/>
    <n v="11561"/>
    <s v="East"/>
    <s v="TEC-PH-10003589"/>
    <x v="2"/>
    <x v="7"/>
    <x v="818"/>
    <n v="89.949999999999989"/>
    <n v="5"/>
    <x v="0"/>
    <n v="43.175999999999995"/>
  </r>
  <r>
    <n v="7988"/>
    <x v="3957"/>
    <x v="0"/>
    <x v="828"/>
    <d v="2013-08-30T00:00:00"/>
    <x v="1"/>
    <x v="15"/>
    <s v="Matt Abelman"/>
    <x v="2"/>
    <s v="United States"/>
    <s v="Sheboygan"/>
    <x v="6"/>
    <n v="53081"/>
    <s v="Central"/>
    <s v="OFF-LA-10002945"/>
    <x v="1"/>
    <x v="2"/>
    <x v="1603"/>
    <n v="25.2"/>
    <n v="4"/>
    <x v="0"/>
    <n v="11.591999999999999"/>
  </r>
  <r>
    <n v="7989"/>
    <x v="3957"/>
    <x v="0"/>
    <x v="828"/>
    <d v="2013-08-30T00:00:00"/>
    <x v="1"/>
    <x v="15"/>
    <s v="Matt Abelman"/>
    <x v="2"/>
    <s v="United States"/>
    <s v="Sheboygan"/>
    <x v="6"/>
    <n v="53081"/>
    <s v="Central"/>
    <s v="OFF-LA-10003537"/>
    <x v="1"/>
    <x v="2"/>
    <x v="1568"/>
    <n v="37.589999999999996"/>
    <n v="3"/>
    <x v="0"/>
    <n v="17.667299999999997"/>
  </r>
  <r>
    <n v="7990"/>
    <x v="3957"/>
    <x v="0"/>
    <x v="828"/>
    <d v="2013-08-30T00:00:00"/>
    <x v="1"/>
    <x v="15"/>
    <s v="Matt Abelman"/>
    <x v="2"/>
    <s v="United States"/>
    <s v="Sheboygan"/>
    <x v="6"/>
    <n v="53081"/>
    <s v="Central"/>
    <s v="OFF-ST-10002406"/>
    <x v="1"/>
    <x v="4"/>
    <x v="324"/>
    <n v="14.97"/>
    <n v="1"/>
    <x v="0"/>
    <n v="4.1916000000000011"/>
  </r>
  <r>
    <n v="7991"/>
    <x v="3957"/>
    <x v="0"/>
    <x v="828"/>
    <d v="2013-08-30T00:00:00"/>
    <x v="1"/>
    <x v="15"/>
    <s v="Matt Abelman"/>
    <x v="2"/>
    <s v="United States"/>
    <s v="Sheboygan"/>
    <x v="6"/>
    <n v="53081"/>
    <s v="Central"/>
    <s v="TEC-AC-10003433"/>
    <x v="2"/>
    <x v="11"/>
    <x v="1409"/>
    <n v="1.98"/>
    <n v="2"/>
    <x v="0"/>
    <n v="0.89100000000000001"/>
  </r>
  <r>
    <n v="7992"/>
    <x v="3958"/>
    <x v="0"/>
    <x v="403"/>
    <d v="2013-06-18T00:00:00"/>
    <x v="2"/>
    <x v="718"/>
    <s v="Vivian Mathis"/>
    <x v="0"/>
    <s v="United States"/>
    <s v="Boca Raton"/>
    <x v="2"/>
    <n v="33433"/>
    <s v="South"/>
    <s v="OFF-BI-10002082"/>
    <x v="1"/>
    <x v="8"/>
    <x v="1173"/>
    <n v="39.936000000000007"/>
    <n v="4"/>
    <x v="6"/>
    <n v="-26.623999999999995"/>
  </r>
  <r>
    <n v="7993"/>
    <x v="3958"/>
    <x v="0"/>
    <x v="403"/>
    <d v="2013-06-18T00:00:00"/>
    <x v="2"/>
    <x v="718"/>
    <s v="Vivian Mathis"/>
    <x v="0"/>
    <s v="United States"/>
    <s v="Boca Raton"/>
    <x v="2"/>
    <n v="33433"/>
    <s v="South"/>
    <s v="TEC-AC-10000521"/>
    <x v="2"/>
    <x v="11"/>
    <x v="1557"/>
    <n v="18.463999999999999"/>
    <n v="2"/>
    <x v="2"/>
    <n v="2.3079999999999998"/>
  </r>
  <r>
    <n v="7994"/>
    <x v="3959"/>
    <x v="1"/>
    <x v="312"/>
    <d v="2012-11-23T00:00:00"/>
    <x v="0"/>
    <x v="514"/>
    <s v="Michelle Moray"/>
    <x v="0"/>
    <s v="United States"/>
    <s v="Aurora"/>
    <x v="22"/>
    <n v="80013"/>
    <s v="West"/>
    <s v="OFF-BI-10001982"/>
    <x v="1"/>
    <x v="8"/>
    <x v="301"/>
    <n v="4.8960000000000008"/>
    <n v="3"/>
    <x v="6"/>
    <n v="-3.4271999999999991"/>
  </r>
  <r>
    <n v="7995"/>
    <x v="3959"/>
    <x v="1"/>
    <x v="312"/>
    <d v="2012-11-23T00:00:00"/>
    <x v="0"/>
    <x v="514"/>
    <s v="Michelle Moray"/>
    <x v="0"/>
    <s v="United States"/>
    <s v="Aurora"/>
    <x v="22"/>
    <n v="80013"/>
    <s v="West"/>
    <s v="FUR-BO-10002268"/>
    <x v="0"/>
    <x v="0"/>
    <x v="314"/>
    <n v="145.76400000000001"/>
    <n v="6"/>
    <x v="6"/>
    <n v="-247.79879999999997"/>
  </r>
  <r>
    <n v="7996"/>
    <x v="3959"/>
    <x v="1"/>
    <x v="312"/>
    <d v="2012-11-23T00:00:00"/>
    <x v="0"/>
    <x v="514"/>
    <s v="Michelle Moray"/>
    <x v="0"/>
    <s v="United States"/>
    <s v="Aurora"/>
    <x v="22"/>
    <n v="80013"/>
    <s v="West"/>
    <s v="OFF-BI-10001758"/>
    <x v="1"/>
    <x v="8"/>
    <x v="935"/>
    <n v="9.6120000000000001"/>
    <n v="6"/>
    <x v="6"/>
    <n v="-7.3691999999999993"/>
  </r>
  <r>
    <n v="7997"/>
    <x v="3960"/>
    <x v="3"/>
    <x v="132"/>
    <d v="2014-11-06T00:00:00"/>
    <x v="2"/>
    <x v="615"/>
    <s v="Clay Rozendal"/>
    <x v="2"/>
    <s v="United States"/>
    <s v="San Diego"/>
    <x v="1"/>
    <n v="92037"/>
    <s v="West"/>
    <s v="TEC-AC-10004469"/>
    <x v="2"/>
    <x v="11"/>
    <x v="238"/>
    <n v="199.75"/>
    <n v="5"/>
    <x v="0"/>
    <n v="87.890000000000015"/>
  </r>
  <r>
    <n v="7998"/>
    <x v="3960"/>
    <x v="3"/>
    <x v="132"/>
    <d v="2014-11-06T00:00:00"/>
    <x v="2"/>
    <x v="615"/>
    <s v="Clay Rozendal"/>
    <x v="2"/>
    <s v="United States"/>
    <s v="San Diego"/>
    <x v="1"/>
    <n v="92037"/>
    <s v="West"/>
    <s v="FUR-TA-10001095"/>
    <x v="0"/>
    <x v="3"/>
    <x v="611"/>
    <n v="1673.1839999999997"/>
    <n v="12"/>
    <x v="2"/>
    <n v="20.914800000000014"/>
  </r>
  <r>
    <n v="7999"/>
    <x v="3961"/>
    <x v="2"/>
    <x v="417"/>
    <d v="2011-05-07T00:00:00"/>
    <x v="2"/>
    <x v="740"/>
    <s v="Bill Shonely"/>
    <x v="1"/>
    <s v="United States"/>
    <s v="Seattle"/>
    <x v="4"/>
    <n v="98105"/>
    <s v="West"/>
    <s v="FUR-FU-10001852"/>
    <x v="0"/>
    <x v="5"/>
    <x v="837"/>
    <n v="12.18"/>
    <n v="7"/>
    <x v="0"/>
    <n v="3.8975999999999997"/>
  </r>
  <r>
    <n v="8000"/>
    <x v="3961"/>
    <x v="2"/>
    <x v="417"/>
    <d v="2011-05-07T00:00:00"/>
    <x v="2"/>
    <x v="740"/>
    <s v="Bill Shonely"/>
    <x v="1"/>
    <s v="United States"/>
    <s v="Seattle"/>
    <x v="4"/>
    <n v="98105"/>
    <s v="West"/>
    <s v="OFF-AP-10000696"/>
    <x v="1"/>
    <x v="9"/>
    <x v="332"/>
    <n v="57.68"/>
    <n v="4"/>
    <x v="0"/>
    <n v="19.034399999999998"/>
  </r>
  <r>
    <n v="8001"/>
    <x v="3962"/>
    <x v="1"/>
    <x v="627"/>
    <d v="2012-11-12T00:00:00"/>
    <x v="1"/>
    <x v="361"/>
    <s v="Rob Dowd"/>
    <x v="0"/>
    <s v="United States"/>
    <s v="Dubuque"/>
    <x v="23"/>
    <n v="52001"/>
    <s v="Central"/>
    <s v="TEC-PH-10003885"/>
    <x v="2"/>
    <x v="7"/>
    <x v="772"/>
    <n v="263.95999999999998"/>
    <n v="4"/>
    <x v="0"/>
    <n v="76.548399999999987"/>
  </r>
  <r>
    <n v="8002"/>
    <x v="3963"/>
    <x v="1"/>
    <x v="295"/>
    <d v="2012-12-15T00:00:00"/>
    <x v="2"/>
    <x v="30"/>
    <s v="Karen Daniels"/>
    <x v="0"/>
    <s v="United States"/>
    <s v="Los Angeles"/>
    <x v="1"/>
    <n v="90032"/>
    <s v="West"/>
    <s v="TEC-AC-10002926"/>
    <x v="2"/>
    <x v="11"/>
    <x v="1114"/>
    <n v="299.94"/>
    <n v="6"/>
    <x v="0"/>
    <n v="128.97420000000002"/>
  </r>
  <r>
    <n v="8003"/>
    <x v="3963"/>
    <x v="1"/>
    <x v="295"/>
    <d v="2012-12-15T00:00:00"/>
    <x v="2"/>
    <x v="30"/>
    <s v="Karen Daniels"/>
    <x v="0"/>
    <s v="United States"/>
    <s v="Los Angeles"/>
    <x v="1"/>
    <n v="90032"/>
    <s v="West"/>
    <s v="OFF-SU-10001225"/>
    <x v="1"/>
    <x v="14"/>
    <x v="33"/>
    <n v="25.76"/>
    <n v="7"/>
    <x v="0"/>
    <n v="0.51519999999999921"/>
  </r>
  <r>
    <n v="8004"/>
    <x v="3964"/>
    <x v="2"/>
    <x v="588"/>
    <d v="2011-12-03T00:00:00"/>
    <x v="2"/>
    <x v="731"/>
    <s v="Anna Andreadi"/>
    <x v="0"/>
    <s v="United States"/>
    <s v="Lowell"/>
    <x v="31"/>
    <n v="1852"/>
    <s v="East"/>
    <s v="TEC-PH-10004434"/>
    <x v="2"/>
    <x v="7"/>
    <x v="1604"/>
    <n v="271.89999999999998"/>
    <n v="2"/>
    <x v="0"/>
    <n v="78.850999999999971"/>
  </r>
  <r>
    <n v="8005"/>
    <x v="3964"/>
    <x v="2"/>
    <x v="588"/>
    <d v="2011-12-03T00:00:00"/>
    <x v="2"/>
    <x v="731"/>
    <s v="Anna Andreadi"/>
    <x v="0"/>
    <s v="United States"/>
    <s v="Lowell"/>
    <x v="31"/>
    <n v="1852"/>
    <s v="East"/>
    <s v="FUR-FU-10003878"/>
    <x v="0"/>
    <x v="5"/>
    <x v="671"/>
    <n v="45.839999999999996"/>
    <n v="3"/>
    <x v="0"/>
    <n v="15.585599999999999"/>
  </r>
  <r>
    <n v="8006"/>
    <x v="3964"/>
    <x v="2"/>
    <x v="588"/>
    <d v="2011-12-03T00:00:00"/>
    <x v="2"/>
    <x v="731"/>
    <s v="Anna Andreadi"/>
    <x v="0"/>
    <s v="United States"/>
    <s v="Lowell"/>
    <x v="31"/>
    <n v="1852"/>
    <s v="East"/>
    <s v="FUR-FU-10002268"/>
    <x v="0"/>
    <x v="5"/>
    <x v="860"/>
    <n v="9.82"/>
    <n v="2"/>
    <x v="0"/>
    <n v="3.2405999999999997"/>
  </r>
  <r>
    <n v="8007"/>
    <x v="3965"/>
    <x v="0"/>
    <x v="877"/>
    <d v="2013-10-12T00:00:00"/>
    <x v="1"/>
    <x v="498"/>
    <s v="Mick Crebagga"/>
    <x v="0"/>
    <s v="United States"/>
    <s v="Marysville"/>
    <x v="4"/>
    <n v="98270"/>
    <s v="West"/>
    <s v="OFF-FA-10001883"/>
    <x v="1"/>
    <x v="13"/>
    <x v="1484"/>
    <n v="93.36"/>
    <n v="12"/>
    <x v="0"/>
    <n v="0.93359999999999843"/>
  </r>
  <r>
    <n v="8008"/>
    <x v="3966"/>
    <x v="1"/>
    <x v="972"/>
    <d v="2012-11-24T00:00:00"/>
    <x v="1"/>
    <x v="731"/>
    <s v="Anna Andreadi"/>
    <x v="0"/>
    <s v="United States"/>
    <s v="Oklahoma City"/>
    <x v="26"/>
    <n v="73120"/>
    <s v="Central"/>
    <s v="OFF-ST-10002756"/>
    <x v="1"/>
    <x v="4"/>
    <x v="270"/>
    <n v="541.24"/>
    <n v="4"/>
    <x v="0"/>
    <n v="5.4124000000000478"/>
  </r>
  <r>
    <n v="8009"/>
    <x v="3966"/>
    <x v="1"/>
    <x v="972"/>
    <d v="2012-11-24T00:00:00"/>
    <x v="1"/>
    <x v="731"/>
    <s v="Anna Andreadi"/>
    <x v="0"/>
    <s v="United States"/>
    <s v="Oklahoma City"/>
    <x v="26"/>
    <n v="73120"/>
    <s v="Central"/>
    <s v="OFF-PA-10000474"/>
    <x v="1"/>
    <x v="10"/>
    <x v="33"/>
    <n v="106.32"/>
    <n v="3"/>
    <x v="0"/>
    <n v="49.970399999999991"/>
  </r>
  <r>
    <n v="8010"/>
    <x v="3966"/>
    <x v="1"/>
    <x v="972"/>
    <d v="2012-11-24T00:00:00"/>
    <x v="1"/>
    <x v="731"/>
    <s v="Anna Andreadi"/>
    <x v="0"/>
    <s v="United States"/>
    <s v="Oklahoma City"/>
    <x v="26"/>
    <n v="73120"/>
    <s v="Central"/>
    <s v="FUR-CH-10002073"/>
    <x v="0"/>
    <x v="1"/>
    <x v="1783"/>
    <n v="1323.8999999999999"/>
    <n v="5"/>
    <x v="0"/>
    <n v="383.93099999999993"/>
  </r>
  <r>
    <n v="8011"/>
    <x v="3967"/>
    <x v="2"/>
    <x v="461"/>
    <d v="2011-03-20T00:00:00"/>
    <x v="0"/>
    <x v="425"/>
    <s v="Quincy Jones"/>
    <x v="1"/>
    <s v="United States"/>
    <s v="Philadelphia"/>
    <x v="9"/>
    <n v="19134"/>
    <s v="East"/>
    <s v="OFF-PA-10003641"/>
    <x v="1"/>
    <x v="10"/>
    <x v="938"/>
    <n v="126.624"/>
    <n v="6"/>
    <x v="2"/>
    <n v="41.152799999999992"/>
  </r>
  <r>
    <n v="8012"/>
    <x v="3968"/>
    <x v="1"/>
    <x v="782"/>
    <d v="2012-06-23T00:00:00"/>
    <x v="2"/>
    <x v="594"/>
    <s v="Justin MacKendrick"/>
    <x v="0"/>
    <s v="United States"/>
    <s v="Aurora"/>
    <x v="22"/>
    <n v="80013"/>
    <s v="West"/>
    <s v="TEC-PH-10002070"/>
    <x v="2"/>
    <x v="7"/>
    <x v="1785"/>
    <n v="125.944"/>
    <n v="7"/>
    <x v="2"/>
    <n v="15.742999999999984"/>
  </r>
  <r>
    <n v="8013"/>
    <x v="3969"/>
    <x v="3"/>
    <x v="1126"/>
    <d v="2014-05-26T00:00:00"/>
    <x v="3"/>
    <x v="577"/>
    <s v="Trudy Brown"/>
    <x v="0"/>
    <s v="United States"/>
    <s v="New York City"/>
    <x v="15"/>
    <n v="10009"/>
    <s v="East"/>
    <s v="OFF-BI-10004519"/>
    <x v="1"/>
    <x v="8"/>
    <x v="880"/>
    <n v="663.92"/>
    <n v="5"/>
    <x v="2"/>
    <n v="207.47499999999994"/>
  </r>
  <r>
    <n v="8014"/>
    <x v="3969"/>
    <x v="3"/>
    <x v="1126"/>
    <d v="2014-05-26T00:00:00"/>
    <x v="3"/>
    <x v="577"/>
    <s v="Trudy Brown"/>
    <x v="0"/>
    <s v="United States"/>
    <s v="New York City"/>
    <x v="15"/>
    <n v="10009"/>
    <s v="East"/>
    <s v="TEC-AC-10002167"/>
    <x v="2"/>
    <x v="11"/>
    <x v="46"/>
    <n v="120"/>
    <n v="8"/>
    <x v="0"/>
    <n v="13.200000000000003"/>
  </r>
  <r>
    <n v="8015"/>
    <x v="3969"/>
    <x v="3"/>
    <x v="1126"/>
    <d v="2014-05-26T00:00:00"/>
    <x v="3"/>
    <x v="577"/>
    <s v="Trudy Brown"/>
    <x v="0"/>
    <s v="United States"/>
    <s v="New York City"/>
    <x v="15"/>
    <n v="10009"/>
    <s v="East"/>
    <s v="OFF-FA-10000936"/>
    <x v="1"/>
    <x v="13"/>
    <x v="1298"/>
    <n v="3.29"/>
    <n v="1"/>
    <x v="0"/>
    <n v="1.4804999999999999"/>
  </r>
  <r>
    <n v="8016"/>
    <x v="3969"/>
    <x v="3"/>
    <x v="1126"/>
    <d v="2014-05-26T00:00:00"/>
    <x v="3"/>
    <x v="577"/>
    <s v="Trudy Brown"/>
    <x v="0"/>
    <s v="United States"/>
    <s v="New York City"/>
    <x v="15"/>
    <n v="10009"/>
    <s v="East"/>
    <s v="FUR-FU-10000732"/>
    <x v="0"/>
    <x v="5"/>
    <x v="540"/>
    <n v="18.84"/>
    <n v="3"/>
    <x v="0"/>
    <n v="6.0287999999999995"/>
  </r>
  <r>
    <n v="8017"/>
    <x v="3970"/>
    <x v="2"/>
    <x v="340"/>
    <d v="2011-09-11T00:00:00"/>
    <x v="2"/>
    <x v="376"/>
    <s v="Nicole Fjeld"/>
    <x v="2"/>
    <s v="United States"/>
    <s v="Lancaster"/>
    <x v="24"/>
    <n v="43130"/>
    <s v="East"/>
    <s v="FUR-FU-10002501"/>
    <x v="0"/>
    <x v="5"/>
    <x v="1284"/>
    <n v="60.672000000000011"/>
    <n v="6"/>
    <x v="2"/>
    <n v="12.892799999999998"/>
  </r>
  <r>
    <n v="8018"/>
    <x v="3970"/>
    <x v="2"/>
    <x v="340"/>
    <d v="2011-09-11T00:00:00"/>
    <x v="2"/>
    <x v="376"/>
    <s v="Nicole Fjeld"/>
    <x v="2"/>
    <s v="United States"/>
    <s v="Lancaster"/>
    <x v="24"/>
    <n v="43130"/>
    <s v="East"/>
    <s v="OFF-AR-10000634"/>
    <x v="1"/>
    <x v="6"/>
    <x v="988"/>
    <n v="30.816000000000003"/>
    <n v="9"/>
    <x v="2"/>
    <n v="2.6964000000000006"/>
  </r>
  <r>
    <n v="8019"/>
    <x v="3971"/>
    <x v="3"/>
    <x v="161"/>
    <d v="2014-10-20T00:00:00"/>
    <x v="0"/>
    <x v="292"/>
    <s v="Barry Französisch"/>
    <x v="1"/>
    <s v="United States"/>
    <s v="Modesto"/>
    <x v="1"/>
    <n v="95351"/>
    <s v="West"/>
    <s v="TEC-PH-10001700"/>
    <x v="2"/>
    <x v="7"/>
    <x v="193"/>
    <n v="52.792000000000002"/>
    <n v="1"/>
    <x v="2"/>
    <n v="4.6193000000000026"/>
  </r>
  <r>
    <n v="8020"/>
    <x v="3972"/>
    <x v="3"/>
    <x v="808"/>
    <d v="2014-11-06T00:00:00"/>
    <x v="2"/>
    <x v="73"/>
    <s v="Nora Paige"/>
    <x v="0"/>
    <s v="United States"/>
    <s v="Saint Louis"/>
    <x v="25"/>
    <n v="63116"/>
    <s v="Central"/>
    <s v="OFF-AP-10001962"/>
    <x v="1"/>
    <x v="9"/>
    <x v="1594"/>
    <n v="83.9"/>
    <n v="10"/>
    <x v="0"/>
    <n v="20.975000000000001"/>
  </r>
  <r>
    <n v="8021"/>
    <x v="3972"/>
    <x v="3"/>
    <x v="808"/>
    <d v="2014-11-06T00:00:00"/>
    <x v="2"/>
    <x v="73"/>
    <s v="Nora Paige"/>
    <x v="0"/>
    <s v="United States"/>
    <s v="Saint Louis"/>
    <x v="25"/>
    <n v="63116"/>
    <s v="Central"/>
    <s v="OFF-PA-10001838"/>
    <x v="1"/>
    <x v="10"/>
    <x v="999"/>
    <n v="11.76"/>
    <n v="2"/>
    <x v="0"/>
    <n v="5.7623999999999995"/>
  </r>
  <r>
    <n v="8022"/>
    <x v="3973"/>
    <x v="2"/>
    <x v="609"/>
    <d v="2011-07-25T00:00:00"/>
    <x v="1"/>
    <x v="447"/>
    <s v="Harry Marie"/>
    <x v="1"/>
    <s v="United States"/>
    <s v="Dallas"/>
    <x v="5"/>
    <n v="75217"/>
    <s v="Central"/>
    <s v="OFF-AP-10000124"/>
    <x v="1"/>
    <x v="9"/>
    <x v="1227"/>
    <n v="4.9919999999999991"/>
    <n v="3"/>
    <x v="3"/>
    <n v="-12.979200000000002"/>
  </r>
  <r>
    <n v="8023"/>
    <x v="3973"/>
    <x v="2"/>
    <x v="609"/>
    <d v="2011-07-25T00:00:00"/>
    <x v="1"/>
    <x v="447"/>
    <s v="Harry Marie"/>
    <x v="1"/>
    <s v="United States"/>
    <s v="Dallas"/>
    <x v="5"/>
    <n v="75217"/>
    <s v="Central"/>
    <s v="OFF-EN-10003567"/>
    <x v="1"/>
    <x v="12"/>
    <x v="1643"/>
    <n v="87.92"/>
    <n v="5"/>
    <x v="2"/>
    <n v="29.673000000000005"/>
  </r>
  <r>
    <n v="8024"/>
    <x v="3973"/>
    <x v="2"/>
    <x v="609"/>
    <d v="2011-07-25T00:00:00"/>
    <x v="1"/>
    <x v="447"/>
    <s v="Harry Marie"/>
    <x v="1"/>
    <s v="United States"/>
    <s v="Dallas"/>
    <x v="5"/>
    <n v="75217"/>
    <s v="Central"/>
    <s v="FUR-CH-10004997"/>
    <x v="0"/>
    <x v="1"/>
    <x v="494"/>
    <n v="657.93"/>
    <n v="5"/>
    <x v="4"/>
    <n v="-93.989999999999952"/>
  </r>
  <r>
    <n v="8025"/>
    <x v="3973"/>
    <x v="2"/>
    <x v="609"/>
    <d v="2011-07-25T00:00:00"/>
    <x v="1"/>
    <x v="447"/>
    <s v="Harry Marie"/>
    <x v="1"/>
    <s v="United States"/>
    <s v="Dallas"/>
    <x v="5"/>
    <n v="75217"/>
    <s v="Central"/>
    <s v="OFF-BI-10000494"/>
    <x v="1"/>
    <x v="8"/>
    <x v="1563"/>
    <n v="1.0439999999999998"/>
    <n v="1"/>
    <x v="3"/>
    <n v="-1.8270000000000004"/>
  </r>
  <r>
    <n v="8026"/>
    <x v="3974"/>
    <x v="1"/>
    <x v="861"/>
    <d v="2012-09-15T00:00:00"/>
    <x v="0"/>
    <x v="760"/>
    <s v="Don Miller"/>
    <x v="1"/>
    <s v="United States"/>
    <s v="New York City"/>
    <x v="15"/>
    <n v="10035"/>
    <s v="East"/>
    <s v="FUR-FU-10000277"/>
    <x v="0"/>
    <x v="5"/>
    <x v="1786"/>
    <n v="210.68"/>
    <n v="2"/>
    <x v="0"/>
    <n v="50.563199999999995"/>
  </r>
  <r>
    <n v="8027"/>
    <x v="3974"/>
    <x v="1"/>
    <x v="861"/>
    <d v="2012-09-15T00:00:00"/>
    <x v="0"/>
    <x v="760"/>
    <s v="Don Miller"/>
    <x v="1"/>
    <s v="United States"/>
    <s v="New York City"/>
    <x v="15"/>
    <n v="10035"/>
    <s v="East"/>
    <s v="OFF-ST-10003641"/>
    <x v="1"/>
    <x v="4"/>
    <x v="1799"/>
    <n v="78.8"/>
    <n v="1"/>
    <x v="0"/>
    <n v="1.5760000000000076"/>
  </r>
  <r>
    <n v="8028"/>
    <x v="3974"/>
    <x v="1"/>
    <x v="861"/>
    <d v="2012-09-15T00:00:00"/>
    <x v="0"/>
    <x v="760"/>
    <s v="Don Miller"/>
    <x v="1"/>
    <s v="United States"/>
    <s v="New York City"/>
    <x v="15"/>
    <n v="10035"/>
    <s v="East"/>
    <s v="TEC-AC-10001998"/>
    <x v="2"/>
    <x v="11"/>
    <x v="84"/>
    <n v="19.989999999999998"/>
    <n v="1"/>
    <x v="0"/>
    <n v="6.796599999999998"/>
  </r>
  <r>
    <n v="8029"/>
    <x v="3974"/>
    <x v="1"/>
    <x v="861"/>
    <d v="2012-09-15T00:00:00"/>
    <x v="0"/>
    <x v="760"/>
    <s v="Don Miller"/>
    <x v="1"/>
    <s v="United States"/>
    <s v="New York City"/>
    <x v="15"/>
    <n v="10035"/>
    <s v="East"/>
    <s v="OFF-ST-10001932"/>
    <x v="1"/>
    <x v="4"/>
    <x v="1641"/>
    <n v="772.68"/>
    <n v="4"/>
    <x v="0"/>
    <n v="108.17520000000002"/>
  </r>
  <r>
    <n v="8030"/>
    <x v="3975"/>
    <x v="0"/>
    <x v="147"/>
    <d v="2013-10-26T00:00:00"/>
    <x v="1"/>
    <x v="535"/>
    <s v="Jill Fjeld"/>
    <x v="0"/>
    <s v="United States"/>
    <s v="San Antonio"/>
    <x v="5"/>
    <n v="78207"/>
    <s v="Central"/>
    <s v="TEC-AC-10002323"/>
    <x v="2"/>
    <x v="11"/>
    <x v="175"/>
    <n v="106.08000000000001"/>
    <n v="6"/>
    <x v="2"/>
    <n v="-9.2819999999999965"/>
  </r>
  <r>
    <n v="8031"/>
    <x v="3976"/>
    <x v="0"/>
    <x v="676"/>
    <d v="2013-01-11T00:00:00"/>
    <x v="1"/>
    <x v="392"/>
    <s v="Neoma Murray"/>
    <x v="0"/>
    <s v="United States"/>
    <s v="Amarillo"/>
    <x v="5"/>
    <n v="79109"/>
    <s v="Central"/>
    <s v="FUR-FU-10004270"/>
    <x v="0"/>
    <x v="5"/>
    <x v="1372"/>
    <n v="23.076000000000001"/>
    <n v="3"/>
    <x v="7"/>
    <n v="-10.961100000000002"/>
  </r>
  <r>
    <n v="8032"/>
    <x v="3976"/>
    <x v="0"/>
    <x v="676"/>
    <d v="2013-01-11T00:00:00"/>
    <x v="1"/>
    <x v="392"/>
    <s v="Neoma Murray"/>
    <x v="0"/>
    <s v="United States"/>
    <s v="Amarillo"/>
    <x v="5"/>
    <n v="79109"/>
    <s v="Central"/>
    <s v="OFF-PA-10004621"/>
    <x v="1"/>
    <x v="10"/>
    <x v="738"/>
    <n v="25.920000000000005"/>
    <n v="5"/>
    <x v="2"/>
    <n v="9.0719999999999992"/>
  </r>
  <r>
    <n v="8033"/>
    <x v="3977"/>
    <x v="1"/>
    <x v="608"/>
    <d v="2012-06-28T00:00:00"/>
    <x v="2"/>
    <x v="597"/>
    <s v="Mark Van Huff"/>
    <x v="0"/>
    <s v="United States"/>
    <s v="Houston"/>
    <x v="5"/>
    <n v="77041"/>
    <s v="Central"/>
    <s v="OFF-PA-10001019"/>
    <x v="1"/>
    <x v="10"/>
    <x v="675"/>
    <n v="47.952000000000005"/>
    <n v="3"/>
    <x v="2"/>
    <n v="16.183799999999998"/>
  </r>
  <r>
    <n v="8034"/>
    <x v="3977"/>
    <x v="1"/>
    <x v="608"/>
    <d v="2012-06-28T00:00:00"/>
    <x v="2"/>
    <x v="597"/>
    <s v="Mark Van Huff"/>
    <x v="0"/>
    <s v="United States"/>
    <s v="Houston"/>
    <x v="5"/>
    <n v="77041"/>
    <s v="Central"/>
    <s v="OFF-BI-10000201"/>
    <x v="1"/>
    <x v="8"/>
    <x v="1678"/>
    <n v="0.98399999999999976"/>
    <n v="2"/>
    <x v="3"/>
    <n v="-1.476"/>
  </r>
  <r>
    <n v="8035"/>
    <x v="3977"/>
    <x v="1"/>
    <x v="608"/>
    <d v="2012-06-28T00:00:00"/>
    <x v="2"/>
    <x v="597"/>
    <s v="Mark Van Huff"/>
    <x v="0"/>
    <s v="United States"/>
    <s v="Houston"/>
    <x v="5"/>
    <n v="77041"/>
    <s v="Central"/>
    <s v="FUR-FU-10004587"/>
    <x v="0"/>
    <x v="5"/>
    <x v="1353"/>
    <n v="75.384000000000015"/>
    <n v="9"/>
    <x v="7"/>
    <n v="-20.730599999999995"/>
  </r>
  <r>
    <n v="8036"/>
    <x v="3977"/>
    <x v="1"/>
    <x v="608"/>
    <d v="2012-06-28T00:00:00"/>
    <x v="2"/>
    <x v="597"/>
    <s v="Mark Van Huff"/>
    <x v="0"/>
    <s v="United States"/>
    <s v="Houston"/>
    <x v="5"/>
    <n v="77041"/>
    <s v="Central"/>
    <s v="OFF-LA-10001613"/>
    <x v="1"/>
    <x v="2"/>
    <x v="736"/>
    <n v="4.6079999999999997"/>
    <n v="2"/>
    <x v="2"/>
    <n v="1.6704000000000001"/>
  </r>
  <r>
    <n v="8037"/>
    <x v="3978"/>
    <x v="1"/>
    <x v="1181"/>
    <d v="2012-09-22T00:00:00"/>
    <x v="2"/>
    <x v="8"/>
    <s v="Alejandro Grove"/>
    <x v="0"/>
    <s v="United States"/>
    <s v="Lawrence"/>
    <x v="31"/>
    <n v="1841"/>
    <s v="East"/>
    <s v="OFF-BI-10001308"/>
    <x v="1"/>
    <x v="8"/>
    <x v="1351"/>
    <n v="37.68"/>
    <n v="6"/>
    <x v="0"/>
    <n v="16.955999999999996"/>
  </r>
  <r>
    <n v="8038"/>
    <x v="3979"/>
    <x v="3"/>
    <x v="815"/>
    <d v="2014-07-15T00:00:00"/>
    <x v="1"/>
    <x v="667"/>
    <s v="Beth Fritzler"/>
    <x v="1"/>
    <s v="United States"/>
    <s v="Columbus"/>
    <x v="32"/>
    <n v="31907"/>
    <s v="South"/>
    <s v="OFF-AP-10003278"/>
    <x v="1"/>
    <x v="9"/>
    <x v="1784"/>
    <n v="41.910000000000004"/>
    <n v="3"/>
    <x v="0"/>
    <n v="10.896600000000003"/>
  </r>
  <r>
    <n v="8039"/>
    <x v="3980"/>
    <x v="3"/>
    <x v="160"/>
    <d v="2014-07-03T00:00:00"/>
    <x v="0"/>
    <x v="547"/>
    <s v="John Castell"/>
    <x v="0"/>
    <s v="United States"/>
    <s v="Los Angeles"/>
    <x v="1"/>
    <n v="90032"/>
    <s v="West"/>
    <s v="FUR-BO-10003966"/>
    <x v="0"/>
    <x v="0"/>
    <x v="1086"/>
    <n v="435.99900000000002"/>
    <n v="3"/>
    <x v="11"/>
    <n v="5.1293999999999755"/>
  </r>
  <r>
    <n v="8040"/>
    <x v="3981"/>
    <x v="3"/>
    <x v="170"/>
    <d v="2014-08-26T00:00:00"/>
    <x v="0"/>
    <x v="698"/>
    <s v="Candace McMahon"/>
    <x v="1"/>
    <s v="United States"/>
    <s v="Seattle"/>
    <x v="4"/>
    <n v="98115"/>
    <s v="West"/>
    <s v="FUR-CH-10004698"/>
    <x v="0"/>
    <x v="1"/>
    <x v="166"/>
    <n v="388.70400000000006"/>
    <n v="6"/>
    <x v="2"/>
    <n v="38.870400000000018"/>
  </r>
  <r>
    <n v="8041"/>
    <x v="3981"/>
    <x v="3"/>
    <x v="170"/>
    <d v="2014-08-26T00:00:00"/>
    <x v="0"/>
    <x v="698"/>
    <s v="Candace McMahon"/>
    <x v="1"/>
    <s v="United States"/>
    <s v="Seattle"/>
    <x v="4"/>
    <n v="98115"/>
    <s v="West"/>
    <s v="OFF-ST-10000025"/>
    <x v="1"/>
    <x v="4"/>
    <x v="615"/>
    <n v="572.58000000000004"/>
    <n v="6"/>
    <x v="0"/>
    <n v="34.354799999999955"/>
  </r>
  <r>
    <n v="8042"/>
    <x v="3981"/>
    <x v="3"/>
    <x v="170"/>
    <d v="2014-08-26T00:00:00"/>
    <x v="0"/>
    <x v="698"/>
    <s v="Candace McMahon"/>
    <x v="1"/>
    <s v="United States"/>
    <s v="Seattle"/>
    <x v="4"/>
    <n v="98115"/>
    <s v="West"/>
    <s v="TEC-AC-10000682"/>
    <x v="2"/>
    <x v="11"/>
    <x v="1327"/>
    <n v="33.18"/>
    <n v="2"/>
    <x v="0"/>
    <n v="11.613"/>
  </r>
  <r>
    <n v="8043"/>
    <x v="3982"/>
    <x v="3"/>
    <x v="825"/>
    <d v="2014-03-16T00:00:00"/>
    <x v="1"/>
    <x v="391"/>
    <s v="Paul Van Hugh"/>
    <x v="2"/>
    <s v="United States"/>
    <s v="Cambridge"/>
    <x v="31"/>
    <n v="2138"/>
    <s v="East"/>
    <s v="TEC-AC-10001772"/>
    <x v="2"/>
    <x v="11"/>
    <x v="400"/>
    <n v="63.88"/>
    <n v="4"/>
    <x v="0"/>
    <n v="24.913200000000003"/>
  </r>
  <r>
    <n v="8044"/>
    <x v="3982"/>
    <x v="3"/>
    <x v="825"/>
    <d v="2014-03-16T00:00:00"/>
    <x v="1"/>
    <x v="391"/>
    <s v="Paul Van Hugh"/>
    <x v="2"/>
    <s v="United States"/>
    <s v="Cambridge"/>
    <x v="31"/>
    <n v="2138"/>
    <s v="East"/>
    <s v="FUR-FU-10001379"/>
    <x v="0"/>
    <x v="5"/>
    <x v="1810"/>
    <n v="26.72"/>
    <n v="1"/>
    <x v="0"/>
    <n v="11.756800000000002"/>
  </r>
  <r>
    <n v="8045"/>
    <x v="3983"/>
    <x v="3"/>
    <x v="175"/>
    <d v="2014-09-18T00:00:00"/>
    <x v="0"/>
    <x v="770"/>
    <s v="Doug O'Connell"/>
    <x v="0"/>
    <s v="United States"/>
    <s v="Salt Lake City"/>
    <x v="7"/>
    <n v="84106"/>
    <s v="West"/>
    <s v="OFF-BI-10002794"/>
    <x v="1"/>
    <x v="8"/>
    <x v="102"/>
    <n v="295.05599999999998"/>
    <n v="9"/>
    <x v="2"/>
    <n v="106.95779999999998"/>
  </r>
  <r>
    <n v="8046"/>
    <x v="3984"/>
    <x v="0"/>
    <x v="873"/>
    <d v="2013-09-25T00:00:00"/>
    <x v="1"/>
    <x v="456"/>
    <s v="Helen Abelman"/>
    <x v="0"/>
    <s v="United States"/>
    <s v="New York City"/>
    <x v="15"/>
    <n v="10035"/>
    <s v="East"/>
    <s v="OFF-AP-10001005"/>
    <x v="1"/>
    <x v="9"/>
    <x v="1131"/>
    <n v="393.25"/>
    <n v="5"/>
    <x v="0"/>
    <n v="129.77249999999998"/>
  </r>
  <r>
    <n v="8047"/>
    <x v="3985"/>
    <x v="0"/>
    <x v="272"/>
    <d v="2013-12-18T00:00:00"/>
    <x v="0"/>
    <x v="129"/>
    <s v="Shahid Hopkins"/>
    <x v="0"/>
    <s v="United States"/>
    <s v="Cuyahoga Falls"/>
    <x v="24"/>
    <n v="44221"/>
    <s v="East"/>
    <s v="OFF-BI-10000201"/>
    <x v="1"/>
    <x v="8"/>
    <x v="1678"/>
    <n v="2.2140000000000004"/>
    <n v="3"/>
    <x v="6"/>
    <n v="-1.4760000000000004"/>
  </r>
  <r>
    <n v="8048"/>
    <x v="3986"/>
    <x v="3"/>
    <x v="132"/>
    <d v="2014-11-07T00:00:00"/>
    <x v="0"/>
    <x v="594"/>
    <s v="Justin MacKendrick"/>
    <x v="0"/>
    <s v="United States"/>
    <s v="Wilmington"/>
    <x v="3"/>
    <n v="28403"/>
    <s v="South"/>
    <s v="OFF-PA-10003673"/>
    <x v="1"/>
    <x v="10"/>
    <x v="971"/>
    <n v="16.272000000000002"/>
    <n v="3"/>
    <x v="2"/>
    <n v="5.2883999999999984"/>
  </r>
  <r>
    <n v="8049"/>
    <x v="3987"/>
    <x v="0"/>
    <x v="894"/>
    <d v="2013-07-08T00:00:00"/>
    <x v="1"/>
    <x v="158"/>
    <s v="Dean Katz"/>
    <x v="1"/>
    <s v="United States"/>
    <s v="New York City"/>
    <x v="15"/>
    <n v="10035"/>
    <s v="East"/>
    <s v="OFF-AP-10000938"/>
    <x v="1"/>
    <x v="9"/>
    <x v="1703"/>
    <n v="706.86"/>
    <n v="7"/>
    <x v="0"/>
    <n v="197.92079999999999"/>
  </r>
  <r>
    <n v="8050"/>
    <x v="3988"/>
    <x v="2"/>
    <x v="467"/>
    <d v="2011-09-30T00:00:00"/>
    <x v="1"/>
    <x v="782"/>
    <s v="Craig Molinari"/>
    <x v="1"/>
    <s v="United States"/>
    <s v="Philadelphia"/>
    <x v="9"/>
    <n v="19140"/>
    <s v="East"/>
    <s v="OFF-BI-10003274"/>
    <x v="1"/>
    <x v="8"/>
    <x v="122"/>
    <n v="5.9700000000000006"/>
    <n v="5"/>
    <x v="6"/>
    <n v="-4.577"/>
  </r>
  <r>
    <n v="8051"/>
    <x v="3988"/>
    <x v="2"/>
    <x v="467"/>
    <d v="2011-09-30T00:00:00"/>
    <x v="1"/>
    <x v="782"/>
    <s v="Craig Molinari"/>
    <x v="1"/>
    <s v="United States"/>
    <s v="Philadelphia"/>
    <x v="9"/>
    <n v="19140"/>
    <s v="East"/>
    <s v="FUR-FU-10001095"/>
    <x v="0"/>
    <x v="5"/>
    <x v="741"/>
    <n v="21.184000000000001"/>
    <n v="1"/>
    <x v="2"/>
    <n v="4.7664"/>
  </r>
  <r>
    <n v="8052"/>
    <x v="3988"/>
    <x v="2"/>
    <x v="467"/>
    <d v="2011-09-30T00:00:00"/>
    <x v="1"/>
    <x v="782"/>
    <s v="Craig Molinari"/>
    <x v="1"/>
    <s v="United States"/>
    <s v="Philadelphia"/>
    <x v="9"/>
    <n v="19140"/>
    <s v="East"/>
    <s v="OFF-AP-10001492"/>
    <x v="1"/>
    <x v="9"/>
    <x v="22"/>
    <n v="41.375999999999998"/>
    <n v="6"/>
    <x v="2"/>
    <n v="3.1032000000000011"/>
  </r>
  <r>
    <n v="8053"/>
    <x v="3989"/>
    <x v="2"/>
    <x v="686"/>
    <d v="2011-07-17T00:00:00"/>
    <x v="0"/>
    <x v="541"/>
    <s v="Barbara Fisher"/>
    <x v="1"/>
    <s v="United States"/>
    <s v="New York City"/>
    <x v="15"/>
    <n v="10009"/>
    <s v="East"/>
    <s v="OFF-AR-10004999"/>
    <x v="1"/>
    <x v="6"/>
    <x v="864"/>
    <n v="17.940000000000001"/>
    <n v="3"/>
    <x v="0"/>
    <n v="4.4850000000000003"/>
  </r>
  <r>
    <n v="8054"/>
    <x v="3990"/>
    <x v="3"/>
    <x v="394"/>
    <d v="2014-10-06T00:00:00"/>
    <x v="1"/>
    <x v="245"/>
    <s v="Sylvia Foulston"/>
    <x v="1"/>
    <s v="United States"/>
    <s v="Philadelphia"/>
    <x v="9"/>
    <n v="19134"/>
    <s v="East"/>
    <s v="OFF-BI-10004094"/>
    <x v="1"/>
    <x v="8"/>
    <x v="603"/>
    <n v="2.6550000000000002"/>
    <n v="1"/>
    <x v="6"/>
    <n v="-1.8584999999999994"/>
  </r>
  <r>
    <n v="8055"/>
    <x v="3991"/>
    <x v="1"/>
    <x v="834"/>
    <d v="2012-09-04T00:00:00"/>
    <x v="1"/>
    <x v="90"/>
    <s v="Cassandra Brandow"/>
    <x v="0"/>
    <s v="United States"/>
    <s v="Los Angeles"/>
    <x v="1"/>
    <n v="90049"/>
    <s v="West"/>
    <s v="OFF-ST-10001490"/>
    <x v="1"/>
    <x v="4"/>
    <x v="513"/>
    <n v="892.35"/>
    <n v="5"/>
    <x v="0"/>
    <n v="267.70499999999993"/>
  </r>
  <r>
    <n v="8056"/>
    <x v="3991"/>
    <x v="1"/>
    <x v="834"/>
    <d v="2012-09-04T00:00:00"/>
    <x v="1"/>
    <x v="90"/>
    <s v="Cassandra Brandow"/>
    <x v="0"/>
    <s v="United States"/>
    <s v="Los Angeles"/>
    <x v="1"/>
    <n v="90049"/>
    <s v="West"/>
    <s v="FUR-BO-10004695"/>
    <x v="0"/>
    <x v="0"/>
    <x v="198"/>
    <n v="307.666"/>
    <n v="2"/>
    <x v="11"/>
    <n v="28.956799999999973"/>
  </r>
  <r>
    <n v="8057"/>
    <x v="3991"/>
    <x v="1"/>
    <x v="834"/>
    <d v="2012-09-04T00:00:00"/>
    <x v="1"/>
    <x v="90"/>
    <s v="Cassandra Brandow"/>
    <x v="0"/>
    <s v="United States"/>
    <s v="Los Angeles"/>
    <x v="1"/>
    <n v="90049"/>
    <s v="West"/>
    <s v="OFF-ST-10000736"/>
    <x v="1"/>
    <x v="4"/>
    <x v="455"/>
    <n v="728.82"/>
    <n v="9"/>
    <x v="0"/>
    <n v="29.152799999999971"/>
  </r>
  <r>
    <n v="8058"/>
    <x v="3991"/>
    <x v="1"/>
    <x v="834"/>
    <d v="2012-09-04T00:00:00"/>
    <x v="1"/>
    <x v="90"/>
    <s v="Cassandra Brandow"/>
    <x v="0"/>
    <s v="United States"/>
    <s v="Los Angeles"/>
    <x v="1"/>
    <n v="90049"/>
    <s v="West"/>
    <s v="OFF-BI-10001617"/>
    <x v="1"/>
    <x v="8"/>
    <x v="1315"/>
    <n v="41.36"/>
    <n v="5"/>
    <x v="2"/>
    <n v="13.959"/>
  </r>
  <r>
    <n v="8059"/>
    <x v="3991"/>
    <x v="1"/>
    <x v="834"/>
    <d v="2012-09-04T00:00:00"/>
    <x v="1"/>
    <x v="90"/>
    <s v="Cassandra Brandow"/>
    <x v="0"/>
    <s v="United States"/>
    <s v="Los Angeles"/>
    <x v="1"/>
    <n v="90049"/>
    <s v="West"/>
    <s v="TEC-PH-10003589"/>
    <x v="2"/>
    <x v="7"/>
    <x v="818"/>
    <n v="43.176000000000002"/>
    <n v="3"/>
    <x v="2"/>
    <n v="15.111599999999999"/>
  </r>
  <r>
    <n v="8060"/>
    <x v="3991"/>
    <x v="1"/>
    <x v="834"/>
    <d v="2012-09-04T00:00:00"/>
    <x v="1"/>
    <x v="90"/>
    <s v="Cassandra Brandow"/>
    <x v="0"/>
    <s v="United States"/>
    <s v="Los Angeles"/>
    <x v="1"/>
    <n v="90049"/>
    <s v="West"/>
    <s v="FUR-FU-10003981"/>
    <x v="0"/>
    <x v="5"/>
    <x v="322"/>
    <n v="4.16"/>
    <n v="2"/>
    <x v="0"/>
    <n v="1.7472000000000003"/>
  </r>
  <r>
    <n v="8061"/>
    <x v="3992"/>
    <x v="1"/>
    <x v="1181"/>
    <d v="2012-09-26T00:00:00"/>
    <x v="1"/>
    <x v="568"/>
    <s v="Tamara Chand"/>
    <x v="1"/>
    <s v="United States"/>
    <s v="Long Beach"/>
    <x v="15"/>
    <n v="11561"/>
    <s v="East"/>
    <s v="OFF-PA-10001970"/>
    <x v="1"/>
    <x v="10"/>
    <x v="311"/>
    <n v="61.4"/>
    <n v="5"/>
    <x v="0"/>
    <n v="28.857999999999997"/>
  </r>
  <r>
    <n v="8062"/>
    <x v="3992"/>
    <x v="1"/>
    <x v="1181"/>
    <d v="2012-09-26T00:00:00"/>
    <x v="1"/>
    <x v="568"/>
    <s v="Tamara Chand"/>
    <x v="1"/>
    <s v="United States"/>
    <s v="Long Beach"/>
    <x v="15"/>
    <n v="11561"/>
    <s v="East"/>
    <s v="OFF-BI-10002437"/>
    <x v="1"/>
    <x v="8"/>
    <x v="1305"/>
    <n v="24.448"/>
    <n v="2"/>
    <x v="2"/>
    <n v="8.8623999999999992"/>
  </r>
  <r>
    <n v="8063"/>
    <x v="3993"/>
    <x v="0"/>
    <x v="77"/>
    <d v="2013-11-10T00:00:00"/>
    <x v="2"/>
    <x v="560"/>
    <s v="Luke Weiss"/>
    <x v="0"/>
    <s v="United States"/>
    <s v="Rochester"/>
    <x v="15"/>
    <n v="14609"/>
    <s v="East"/>
    <s v="TEC-PH-10000586"/>
    <x v="2"/>
    <x v="7"/>
    <x v="501"/>
    <n v="263.95999999999998"/>
    <n v="4"/>
    <x v="0"/>
    <n v="71.269200000000012"/>
  </r>
  <r>
    <n v="8064"/>
    <x v="3993"/>
    <x v="0"/>
    <x v="77"/>
    <d v="2013-11-10T00:00:00"/>
    <x v="2"/>
    <x v="560"/>
    <s v="Luke Weiss"/>
    <x v="0"/>
    <s v="United States"/>
    <s v="Rochester"/>
    <x v="15"/>
    <n v="14609"/>
    <s v="East"/>
    <s v="TEC-PH-10003811"/>
    <x v="2"/>
    <x v="7"/>
    <x v="1187"/>
    <n v="359.96999999999997"/>
    <n v="3"/>
    <x v="0"/>
    <n v="100.7916"/>
  </r>
  <r>
    <n v="8065"/>
    <x v="3993"/>
    <x v="0"/>
    <x v="77"/>
    <d v="2013-11-10T00:00:00"/>
    <x v="2"/>
    <x v="560"/>
    <s v="Luke Weiss"/>
    <x v="0"/>
    <s v="United States"/>
    <s v="Rochester"/>
    <x v="15"/>
    <n v="14609"/>
    <s v="East"/>
    <s v="OFF-PA-10004983"/>
    <x v="1"/>
    <x v="10"/>
    <x v="1323"/>
    <n v="12.96"/>
    <n v="2"/>
    <x v="0"/>
    <n v="6.2208000000000006"/>
  </r>
  <r>
    <n v="8066"/>
    <x v="3993"/>
    <x v="0"/>
    <x v="77"/>
    <d v="2013-11-10T00:00:00"/>
    <x v="2"/>
    <x v="560"/>
    <s v="Luke Weiss"/>
    <x v="0"/>
    <s v="United States"/>
    <s v="Rochester"/>
    <x v="15"/>
    <n v="14609"/>
    <s v="East"/>
    <s v="OFF-ST-10003479"/>
    <x v="1"/>
    <x v="4"/>
    <x v="41"/>
    <n v="116.82"/>
    <n v="3"/>
    <x v="0"/>
    <n v="5.8409999999999869"/>
  </r>
  <r>
    <n v="8067"/>
    <x v="3993"/>
    <x v="0"/>
    <x v="77"/>
    <d v="2013-11-10T00:00:00"/>
    <x v="2"/>
    <x v="560"/>
    <s v="Luke Weiss"/>
    <x v="0"/>
    <s v="United States"/>
    <s v="Rochester"/>
    <x v="15"/>
    <n v="14609"/>
    <s v="East"/>
    <s v="OFF-BI-10004318"/>
    <x v="1"/>
    <x v="8"/>
    <x v="1574"/>
    <n v="276.78400000000005"/>
    <n v="2"/>
    <x v="2"/>
    <n v="89.954799999999992"/>
  </r>
  <r>
    <n v="8068"/>
    <x v="3994"/>
    <x v="1"/>
    <x v="1182"/>
    <d v="2012-10-24T00:00:00"/>
    <x v="1"/>
    <x v="374"/>
    <s v="Noel Staavos"/>
    <x v="1"/>
    <s v="United States"/>
    <s v="San Francisco"/>
    <x v="1"/>
    <n v="94109"/>
    <s v="West"/>
    <s v="TEC-AC-10002567"/>
    <x v="2"/>
    <x v="11"/>
    <x v="423"/>
    <n v="239.96999999999997"/>
    <n v="3"/>
    <x v="0"/>
    <n v="86.389199999999988"/>
  </r>
  <r>
    <n v="8069"/>
    <x v="3994"/>
    <x v="1"/>
    <x v="1182"/>
    <d v="2012-10-24T00:00:00"/>
    <x v="1"/>
    <x v="374"/>
    <s v="Noel Staavos"/>
    <x v="1"/>
    <s v="United States"/>
    <s v="San Francisco"/>
    <x v="1"/>
    <n v="94109"/>
    <s v="West"/>
    <s v="FUR-FU-10001731"/>
    <x v="0"/>
    <x v="5"/>
    <x v="1547"/>
    <n v="16.02"/>
    <n v="6"/>
    <x v="0"/>
    <n v="6.0876000000000001"/>
  </r>
  <r>
    <n v="8070"/>
    <x v="3995"/>
    <x v="3"/>
    <x v="314"/>
    <d v="2014-01-06T00:00:00"/>
    <x v="1"/>
    <x v="49"/>
    <s v="Janet Martin"/>
    <x v="0"/>
    <s v="United States"/>
    <s v="Huntsville"/>
    <x v="5"/>
    <n v="77340"/>
    <s v="Central"/>
    <s v="OFF-ST-10002743"/>
    <x v="1"/>
    <x v="4"/>
    <x v="413"/>
    <n v="454.56000000000006"/>
    <n v="5"/>
    <x v="2"/>
    <n v="-107.95800000000004"/>
  </r>
  <r>
    <n v="8071"/>
    <x v="3995"/>
    <x v="3"/>
    <x v="314"/>
    <d v="2014-01-06T00:00:00"/>
    <x v="1"/>
    <x v="49"/>
    <s v="Janet Martin"/>
    <x v="0"/>
    <s v="United States"/>
    <s v="Huntsville"/>
    <x v="5"/>
    <n v="77340"/>
    <s v="Central"/>
    <s v="FUR-FU-10002116"/>
    <x v="0"/>
    <x v="5"/>
    <x v="1431"/>
    <n v="141.41999999999999"/>
    <n v="5"/>
    <x v="7"/>
    <n v="-187.38150000000002"/>
  </r>
  <r>
    <n v="8072"/>
    <x v="3995"/>
    <x v="3"/>
    <x v="314"/>
    <d v="2014-01-06T00:00:00"/>
    <x v="1"/>
    <x v="49"/>
    <s v="Janet Martin"/>
    <x v="0"/>
    <s v="United States"/>
    <s v="Huntsville"/>
    <x v="5"/>
    <n v="77340"/>
    <s v="Central"/>
    <s v="FUR-CH-10003199"/>
    <x v="0"/>
    <x v="1"/>
    <x v="631"/>
    <n v="310.74399999999997"/>
    <n v="4"/>
    <x v="4"/>
    <n v="-26.635199999999998"/>
  </r>
  <r>
    <n v="8073"/>
    <x v="3995"/>
    <x v="3"/>
    <x v="314"/>
    <d v="2014-01-06T00:00:00"/>
    <x v="1"/>
    <x v="49"/>
    <s v="Janet Martin"/>
    <x v="0"/>
    <s v="United States"/>
    <s v="Huntsville"/>
    <x v="5"/>
    <n v="77340"/>
    <s v="Central"/>
    <s v="OFF-AR-10003158"/>
    <x v="1"/>
    <x v="6"/>
    <x v="696"/>
    <n v="12.736000000000001"/>
    <n v="4"/>
    <x v="2"/>
    <n v="2.2287999999999988"/>
  </r>
  <r>
    <n v="8074"/>
    <x v="3995"/>
    <x v="3"/>
    <x v="314"/>
    <d v="2014-01-06T00:00:00"/>
    <x v="1"/>
    <x v="49"/>
    <s v="Janet Martin"/>
    <x v="0"/>
    <s v="United States"/>
    <s v="Huntsville"/>
    <x v="5"/>
    <n v="77340"/>
    <s v="Central"/>
    <s v="OFF-BI-10000301"/>
    <x v="1"/>
    <x v="8"/>
    <x v="619"/>
    <n v="6.469999999999998"/>
    <n v="5"/>
    <x v="3"/>
    <n v="-9.7050000000000018"/>
  </r>
  <r>
    <n v="8075"/>
    <x v="3995"/>
    <x v="3"/>
    <x v="314"/>
    <d v="2014-01-06T00:00:00"/>
    <x v="1"/>
    <x v="49"/>
    <s v="Janet Martin"/>
    <x v="0"/>
    <s v="United States"/>
    <s v="Huntsville"/>
    <x v="5"/>
    <n v="77340"/>
    <s v="Central"/>
    <s v="OFF-BI-10000343"/>
    <x v="1"/>
    <x v="8"/>
    <x v="184"/>
    <n v="13.747999999999998"/>
    <n v="14"/>
    <x v="3"/>
    <n v="-22.684200000000004"/>
  </r>
  <r>
    <n v="8076"/>
    <x v="3995"/>
    <x v="3"/>
    <x v="314"/>
    <d v="2014-01-06T00:00:00"/>
    <x v="1"/>
    <x v="49"/>
    <s v="Janet Martin"/>
    <x v="0"/>
    <s v="United States"/>
    <s v="Huntsville"/>
    <x v="5"/>
    <n v="77340"/>
    <s v="Central"/>
    <s v="OFF-AP-10004708"/>
    <x v="1"/>
    <x v="9"/>
    <x v="508"/>
    <n v="15.223999999999997"/>
    <n v="2"/>
    <x v="3"/>
    <n v="-38.821200000000012"/>
  </r>
  <r>
    <n v="8077"/>
    <x v="3996"/>
    <x v="1"/>
    <x v="537"/>
    <d v="2012-06-29T00:00:00"/>
    <x v="1"/>
    <x v="575"/>
    <s v="Randy Ferguson"/>
    <x v="1"/>
    <s v="United States"/>
    <s v="East Point"/>
    <x v="32"/>
    <n v="30344"/>
    <s v="South"/>
    <s v="FUR-FU-10000794"/>
    <x v="0"/>
    <x v="5"/>
    <x v="639"/>
    <n v="27.42"/>
    <n v="3"/>
    <x v="0"/>
    <n v="9.3227999999999991"/>
  </r>
  <r>
    <n v="8078"/>
    <x v="3996"/>
    <x v="1"/>
    <x v="537"/>
    <d v="2012-06-29T00:00:00"/>
    <x v="1"/>
    <x v="575"/>
    <s v="Randy Ferguson"/>
    <x v="1"/>
    <s v="United States"/>
    <s v="East Point"/>
    <x v="32"/>
    <n v="30344"/>
    <s v="South"/>
    <s v="OFF-BI-10004519"/>
    <x v="1"/>
    <x v="8"/>
    <x v="880"/>
    <n v="165.98"/>
    <n v="1"/>
    <x v="0"/>
    <n v="74.690999999999988"/>
  </r>
  <r>
    <n v="8079"/>
    <x v="3996"/>
    <x v="1"/>
    <x v="537"/>
    <d v="2012-06-29T00:00:00"/>
    <x v="1"/>
    <x v="575"/>
    <s v="Randy Ferguson"/>
    <x v="1"/>
    <s v="United States"/>
    <s v="East Point"/>
    <x v="32"/>
    <n v="30344"/>
    <s v="South"/>
    <s v="TEC-AC-10001590"/>
    <x v="2"/>
    <x v="11"/>
    <x v="1347"/>
    <n v="75"/>
    <n v="3"/>
    <x v="0"/>
    <n v="18"/>
  </r>
  <r>
    <n v="8080"/>
    <x v="3997"/>
    <x v="0"/>
    <x v="441"/>
    <d v="2013-11-28T00:00:00"/>
    <x v="1"/>
    <x v="402"/>
    <s v="Cathy Armstrong"/>
    <x v="2"/>
    <s v="United States"/>
    <s v="New York City"/>
    <x v="15"/>
    <n v="10009"/>
    <s v="East"/>
    <s v="OFF-BI-10001524"/>
    <x v="1"/>
    <x v="8"/>
    <x v="298"/>
    <n v="134.27200000000002"/>
    <n v="8"/>
    <x v="2"/>
    <n v="46.99519999999999"/>
  </r>
  <r>
    <n v="8081"/>
    <x v="3998"/>
    <x v="1"/>
    <x v="662"/>
    <d v="2012-11-01T00:00:00"/>
    <x v="1"/>
    <x v="120"/>
    <s v="Kristen Hastings"/>
    <x v="1"/>
    <s v="United States"/>
    <s v="Springfield"/>
    <x v="21"/>
    <n v="97477"/>
    <s v="West"/>
    <s v="OFF-LA-10001474"/>
    <x v="1"/>
    <x v="2"/>
    <x v="917"/>
    <n v="146.54400000000001"/>
    <n v="6"/>
    <x v="2"/>
    <n v="47.626799999999996"/>
  </r>
  <r>
    <n v="8082"/>
    <x v="3998"/>
    <x v="1"/>
    <x v="662"/>
    <d v="2012-11-01T00:00:00"/>
    <x v="1"/>
    <x v="120"/>
    <s v="Kristen Hastings"/>
    <x v="1"/>
    <s v="United States"/>
    <s v="Springfield"/>
    <x v="21"/>
    <n v="97477"/>
    <s v="West"/>
    <s v="OFF-PA-10001497"/>
    <x v="1"/>
    <x v="10"/>
    <x v="1746"/>
    <n v="131.904"/>
    <n v="3"/>
    <x v="2"/>
    <n v="47.815200000000004"/>
  </r>
  <r>
    <n v="8083"/>
    <x v="3998"/>
    <x v="1"/>
    <x v="662"/>
    <d v="2012-11-01T00:00:00"/>
    <x v="1"/>
    <x v="120"/>
    <s v="Kristen Hastings"/>
    <x v="1"/>
    <s v="United States"/>
    <s v="Springfield"/>
    <x v="21"/>
    <n v="97477"/>
    <s v="West"/>
    <s v="OFF-AP-10003287"/>
    <x v="1"/>
    <x v="9"/>
    <x v="538"/>
    <n v="203.88000000000002"/>
    <n v="5"/>
    <x v="2"/>
    <n v="20.387999999999998"/>
  </r>
  <r>
    <n v="8084"/>
    <x v="3998"/>
    <x v="1"/>
    <x v="662"/>
    <d v="2012-11-01T00:00:00"/>
    <x v="1"/>
    <x v="120"/>
    <s v="Kristen Hastings"/>
    <x v="1"/>
    <s v="United States"/>
    <s v="Springfield"/>
    <x v="21"/>
    <n v="97477"/>
    <s v="West"/>
    <s v="OFF-BI-10002982"/>
    <x v="1"/>
    <x v="8"/>
    <x v="1258"/>
    <n v="14.301000000000002"/>
    <n v="7"/>
    <x v="6"/>
    <n v="-10.487400000000001"/>
  </r>
  <r>
    <n v="8085"/>
    <x v="3998"/>
    <x v="1"/>
    <x v="662"/>
    <d v="2012-11-01T00:00:00"/>
    <x v="1"/>
    <x v="120"/>
    <s v="Kristen Hastings"/>
    <x v="1"/>
    <s v="United States"/>
    <s v="Springfield"/>
    <x v="21"/>
    <n v="97477"/>
    <s v="West"/>
    <s v="OFF-ST-10001809"/>
    <x v="1"/>
    <x v="4"/>
    <x v="430"/>
    <n v="718.6400000000001"/>
    <n v="10"/>
    <x v="2"/>
    <n v="-161.69400000000005"/>
  </r>
  <r>
    <n v="8086"/>
    <x v="3999"/>
    <x v="0"/>
    <x v="201"/>
    <d v="2013-10-27T00:00:00"/>
    <x v="1"/>
    <x v="784"/>
    <s v="Lindsay Castell"/>
    <x v="2"/>
    <s v="United States"/>
    <s v="Arlington"/>
    <x v="17"/>
    <n v="22204"/>
    <s v="South"/>
    <s v="FUR-FU-10000246"/>
    <x v="0"/>
    <x v="5"/>
    <x v="386"/>
    <n v="61.1"/>
    <n v="5"/>
    <x v="0"/>
    <n v="18.329999999999991"/>
  </r>
  <r>
    <n v="8087"/>
    <x v="4000"/>
    <x v="3"/>
    <x v="1045"/>
    <d v="2014-05-03T00:00:00"/>
    <x v="1"/>
    <x v="691"/>
    <s v="Jack Lebron"/>
    <x v="0"/>
    <s v="United States"/>
    <s v="Wilmington"/>
    <x v="3"/>
    <n v="28403"/>
    <s v="South"/>
    <s v="OFF-AP-10000252"/>
    <x v="1"/>
    <x v="9"/>
    <x v="1242"/>
    <n v="28.08"/>
    <n v="3"/>
    <x v="2"/>
    <n v="5.2650000000000006"/>
  </r>
  <r>
    <n v="8088"/>
    <x v="4001"/>
    <x v="0"/>
    <x v="321"/>
    <d v="2013-10-02T00:00:00"/>
    <x v="0"/>
    <x v="678"/>
    <s v="Dario Medina"/>
    <x v="1"/>
    <s v="United States"/>
    <s v="Yuma"/>
    <x v="16"/>
    <n v="85364"/>
    <s v="West"/>
    <s v="OFF-AR-10002375"/>
    <x v="1"/>
    <x v="6"/>
    <x v="823"/>
    <n v="10.496"/>
    <n v="4"/>
    <x v="2"/>
    <n v="1.1807999999999983"/>
  </r>
  <r>
    <n v="8089"/>
    <x v="4002"/>
    <x v="1"/>
    <x v="848"/>
    <d v="2012-07-14T00:00:00"/>
    <x v="1"/>
    <x v="160"/>
    <s v="Mike Vittorini"/>
    <x v="0"/>
    <s v="United States"/>
    <s v="San Bernardino"/>
    <x v="1"/>
    <n v="92404"/>
    <s v="West"/>
    <s v="OFF-BI-10003719"/>
    <x v="1"/>
    <x v="8"/>
    <x v="684"/>
    <n v="39.92"/>
    <n v="2"/>
    <x v="2"/>
    <n v="12.973999999999997"/>
  </r>
  <r>
    <n v="8090"/>
    <x v="4003"/>
    <x v="1"/>
    <x v="976"/>
    <d v="2012-08-09T00:00:00"/>
    <x v="2"/>
    <x v="374"/>
    <s v="Noel Staavos"/>
    <x v="1"/>
    <s v="United States"/>
    <s v="Baltimore"/>
    <x v="39"/>
    <n v="21215"/>
    <s v="East"/>
    <s v="OFF-AP-10001492"/>
    <x v="1"/>
    <x v="9"/>
    <x v="22"/>
    <n v="77.58"/>
    <n v="9"/>
    <x v="0"/>
    <n v="20.1708"/>
  </r>
  <r>
    <n v="8091"/>
    <x v="4004"/>
    <x v="2"/>
    <x v="1035"/>
    <d v="2011-12-13T00:00:00"/>
    <x v="1"/>
    <x v="357"/>
    <s v="Ann Steele"/>
    <x v="2"/>
    <s v="United States"/>
    <s v="Seattle"/>
    <x v="4"/>
    <n v="98103"/>
    <s v="West"/>
    <s v="OFF-ST-10000532"/>
    <x v="1"/>
    <x v="4"/>
    <x v="1403"/>
    <n v="269.35999999999996"/>
    <n v="7"/>
    <x v="0"/>
    <n v="70.033599999999993"/>
  </r>
  <r>
    <n v="8092"/>
    <x v="4005"/>
    <x v="1"/>
    <x v="895"/>
    <d v="2012-12-14T00:00:00"/>
    <x v="1"/>
    <x v="363"/>
    <s v="Meg Tillman"/>
    <x v="0"/>
    <s v="United States"/>
    <s v="San Francisco"/>
    <x v="1"/>
    <n v="94110"/>
    <s v="West"/>
    <s v="OFF-LA-10001613"/>
    <x v="1"/>
    <x v="2"/>
    <x v="736"/>
    <n v="5.76"/>
    <n v="2"/>
    <x v="0"/>
    <n v="2.8224"/>
  </r>
  <r>
    <n v="8093"/>
    <x v="4006"/>
    <x v="3"/>
    <x v="1183"/>
    <d v="2014-11-14T00:00:00"/>
    <x v="0"/>
    <x v="676"/>
    <s v="Sharelle Roach"/>
    <x v="2"/>
    <s v="United States"/>
    <s v="New York City"/>
    <x v="15"/>
    <n v="10035"/>
    <s v="East"/>
    <s v="OFF-AR-10002818"/>
    <x v="1"/>
    <x v="6"/>
    <x v="924"/>
    <n v="109.9"/>
    <n v="5"/>
    <x v="0"/>
    <n v="32.97"/>
  </r>
  <r>
    <n v="8094"/>
    <x v="4007"/>
    <x v="3"/>
    <x v="944"/>
    <d v="2014-08-02T00:00:00"/>
    <x v="0"/>
    <x v="589"/>
    <s v="Dennis Kane"/>
    <x v="0"/>
    <s v="United States"/>
    <s v="Seattle"/>
    <x v="4"/>
    <n v="98115"/>
    <s v="West"/>
    <s v="FUR-FU-10001940"/>
    <x v="0"/>
    <x v="5"/>
    <x v="33"/>
    <n v="23.88"/>
    <n v="3"/>
    <x v="0"/>
    <n v="10.507200000000001"/>
  </r>
  <r>
    <n v="8095"/>
    <x v="4007"/>
    <x v="3"/>
    <x v="944"/>
    <d v="2014-08-02T00:00:00"/>
    <x v="0"/>
    <x v="589"/>
    <s v="Dennis Kane"/>
    <x v="0"/>
    <s v="United States"/>
    <s v="Seattle"/>
    <x v="4"/>
    <n v="98115"/>
    <s v="West"/>
    <s v="OFF-PA-10003883"/>
    <x v="1"/>
    <x v="10"/>
    <x v="1229"/>
    <n v="26.2"/>
    <n v="4"/>
    <x v="0"/>
    <n v="12.052"/>
  </r>
  <r>
    <n v="8096"/>
    <x v="4007"/>
    <x v="3"/>
    <x v="944"/>
    <d v="2014-08-02T00:00:00"/>
    <x v="0"/>
    <x v="589"/>
    <s v="Dennis Kane"/>
    <x v="0"/>
    <s v="United States"/>
    <s v="Seattle"/>
    <x v="4"/>
    <n v="98115"/>
    <s v="West"/>
    <s v="OFF-PA-10002787"/>
    <x v="1"/>
    <x v="10"/>
    <x v="1267"/>
    <n v="12.96"/>
    <n v="2"/>
    <x v="0"/>
    <n v="6.2208000000000006"/>
  </r>
  <r>
    <n v="8097"/>
    <x v="4007"/>
    <x v="3"/>
    <x v="944"/>
    <d v="2014-08-02T00:00:00"/>
    <x v="0"/>
    <x v="589"/>
    <s v="Dennis Kane"/>
    <x v="0"/>
    <s v="United States"/>
    <s v="Seattle"/>
    <x v="4"/>
    <n v="98115"/>
    <s v="West"/>
    <s v="TEC-AC-10000991"/>
    <x v="2"/>
    <x v="11"/>
    <x v="432"/>
    <n v="234.95000000000002"/>
    <n v="5"/>
    <x v="0"/>
    <n v="32.893000000000008"/>
  </r>
  <r>
    <n v="8098"/>
    <x v="4008"/>
    <x v="3"/>
    <x v="116"/>
    <d v="2015-01-02T00:00:00"/>
    <x v="1"/>
    <x v="603"/>
    <s v="Susan Vittorini"/>
    <x v="0"/>
    <s v="United States"/>
    <s v="Albuquerque"/>
    <x v="27"/>
    <n v="87105"/>
    <s v="West"/>
    <s v="OFF-ST-10003058"/>
    <x v="1"/>
    <x v="4"/>
    <x v="388"/>
    <n v="118.25"/>
    <n v="5"/>
    <x v="0"/>
    <n v="34.292499999999997"/>
  </r>
  <r>
    <n v="8099"/>
    <x v="4008"/>
    <x v="3"/>
    <x v="116"/>
    <d v="2015-01-02T00:00:00"/>
    <x v="1"/>
    <x v="603"/>
    <s v="Susan Vittorini"/>
    <x v="0"/>
    <s v="United States"/>
    <s v="Albuquerque"/>
    <x v="27"/>
    <n v="87105"/>
    <s v="West"/>
    <s v="OFF-PA-10004239"/>
    <x v="1"/>
    <x v="10"/>
    <x v="1412"/>
    <n v="4.28"/>
    <n v="1"/>
    <x v="0"/>
    <n v="1.9259999999999997"/>
  </r>
  <r>
    <n v="8100"/>
    <x v="4009"/>
    <x v="0"/>
    <x v="612"/>
    <d v="2013-03-14T00:00:00"/>
    <x v="2"/>
    <x v="563"/>
    <s v="Rick Huthwaite"/>
    <x v="2"/>
    <s v="United States"/>
    <s v="Los Angeles"/>
    <x v="1"/>
    <n v="90045"/>
    <s v="West"/>
    <s v="TEC-AC-10003038"/>
    <x v="2"/>
    <x v="11"/>
    <x v="1024"/>
    <n v="26.849999999999998"/>
    <n v="3"/>
    <x v="0"/>
    <n v="5.101499999999997"/>
  </r>
  <r>
    <n v="8101"/>
    <x v="4009"/>
    <x v="0"/>
    <x v="612"/>
    <d v="2013-03-14T00:00:00"/>
    <x v="2"/>
    <x v="563"/>
    <s v="Rick Huthwaite"/>
    <x v="2"/>
    <s v="United States"/>
    <s v="Los Angeles"/>
    <x v="1"/>
    <n v="90045"/>
    <s v="West"/>
    <s v="TEC-MA-10000984"/>
    <x v="2"/>
    <x v="15"/>
    <x v="1811"/>
    <n v="3357.6000000000004"/>
    <n v="3"/>
    <x v="2"/>
    <n v="377.72999999999956"/>
  </r>
  <r>
    <n v="8102"/>
    <x v="4010"/>
    <x v="1"/>
    <x v="1184"/>
    <d v="2012-05-26T00:00:00"/>
    <x v="1"/>
    <x v="766"/>
    <s v="Sarah Brown"/>
    <x v="0"/>
    <s v="United States"/>
    <s v="Los Angeles"/>
    <x v="1"/>
    <n v="90045"/>
    <s v="West"/>
    <s v="OFF-LA-10004484"/>
    <x v="1"/>
    <x v="2"/>
    <x v="612"/>
    <n v="8.26"/>
    <n v="2"/>
    <x v="0"/>
    <n v="3.7995999999999999"/>
  </r>
  <r>
    <n v="8103"/>
    <x v="4010"/>
    <x v="1"/>
    <x v="1184"/>
    <d v="2012-05-26T00:00:00"/>
    <x v="1"/>
    <x v="766"/>
    <s v="Sarah Brown"/>
    <x v="0"/>
    <s v="United States"/>
    <s v="Los Angeles"/>
    <x v="1"/>
    <n v="90045"/>
    <s v="West"/>
    <s v="TEC-MA-10004002"/>
    <x v="2"/>
    <x v="15"/>
    <x v="662"/>
    <n v="2973.32"/>
    <n v="7"/>
    <x v="2"/>
    <n v="334.49849999999958"/>
  </r>
  <r>
    <n v="8104"/>
    <x v="4010"/>
    <x v="1"/>
    <x v="1184"/>
    <d v="2012-05-26T00:00:00"/>
    <x v="1"/>
    <x v="766"/>
    <s v="Sarah Brown"/>
    <x v="0"/>
    <s v="United States"/>
    <s v="Los Angeles"/>
    <x v="1"/>
    <n v="90045"/>
    <s v="West"/>
    <s v="OFF-ST-10002406"/>
    <x v="1"/>
    <x v="4"/>
    <x v="324"/>
    <n v="104.79"/>
    <n v="7"/>
    <x v="0"/>
    <n v="29.341200000000008"/>
  </r>
  <r>
    <n v="8105"/>
    <x v="4010"/>
    <x v="1"/>
    <x v="1184"/>
    <d v="2012-05-26T00:00:00"/>
    <x v="1"/>
    <x v="766"/>
    <s v="Sarah Brown"/>
    <x v="0"/>
    <s v="United States"/>
    <s v="Los Angeles"/>
    <x v="1"/>
    <n v="90045"/>
    <s v="West"/>
    <s v="TEC-PH-10003645"/>
    <x v="2"/>
    <x v="7"/>
    <x v="294"/>
    <n v="775.72800000000007"/>
    <n v="6"/>
    <x v="2"/>
    <n v="58.179600000000022"/>
  </r>
  <r>
    <n v="8106"/>
    <x v="4011"/>
    <x v="3"/>
    <x v="922"/>
    <d v="2014-02-20T00:00:00"/>
    <x v="2"/>
    <x v="736"/>
    <s v="Cyra Reiten"/>
    <x v="2"/>
    <s v="United States"/>
    <s v="Houston"/>
    <x v="5"/>
    <n v="77041"/>
    <s v="Central"/>
    <s v="FUR-BO-10001601"/>
    <x v="0"/>
    <x v="0"/>
    <x v="414"/>
    <n v="89.066399999999987"/>
    <n v="1"/>
    <x v="8"/>
    <n v="-17.027400000000007"/>
  </r>
  <r>
    <n v="8107"/>
    <x v="4011"/>
    <x v="3"/>
    <x v="922"/>
    <d v="2014-02-20T00:00:00"/>
    <x v="2"/>
    <x v="736"/>
    <s v="Cyra Reiten"/>
    <x v="2"/>
    <s v="United States"/>
    <s v="Houston"/>
    <x v="5"/>
    <n v="77041"/>
    <s v="Central"/>
    <s v="OFF-AR-10000937"/>
    <x v="1"/>
    <x v="6"/>
    <x v="1812"/>
    <n v="175.44"/>
    <n v="6"/>
    <x v="2"/>
    <n v="52.632000000000005"/>
  </r>
  <r>
    <n v="8108"/>
    <x v="4011"/>
    <x v="3"/>
    <x v="922"/>
    <d v="2014-02-20T00:00:00"/>
    <x v="2"/>
    <x v="736"/>
    <s v="Cyra Reiten"/>
    <x v="2"/>
    <s v="United States"/>
    <s v="Houston"/>
    <x v="5"/>
    <n v="77041"/>
    <s v="Central"/>
    <s v="TEC-PH-10000038"/>
    <x v="2"/>
    <x v="7"/>
    <x v="1056"/>
    <n v="438.33600000000001"/>
    <n v="4"/>
    <x v="2"/>
    <n v="-87.667200000000037"/>
  </r>
  <r>
    <n v="8109"/>
    <x v="4012"/>
    <x v="3"/>
    <x v="166"/>
    <d v="2014-12-16T00:00:00"/>
    <x v="1"/>
    <x v="283"/>
    <s v="Emily Grady"/>
    <x v="0"/>
    <s v="United States"/>
    <s v="Philadelphia"/>
    <x v="9"/>
    <n v="19140"/>
    <s v="East"/>
    <s v="FUR-CH-10003396"/>
    <x v="0"/>
    <x v="1"/>
    <x v="385"/>
    <n v="215.54400000000001"/>
    <n v="4"/>
    <x v="4"/>
    <n v="-58.504800000000017"/>
  </r>
  <r>
    <n v="8110"/>
    <x v="4013"/>
    <x v="3"/>
    <x v="551"/>
    <d v="2014-11-24T00:00:00"/>
    <x v="1"/>
    <x v="709"/>
    <s v="Russell D'Ascenzo"/>
    <x v="0"/>
    <s v="United States"/>
    <s v="Chicago"/>
    <x v="10"/>
    <n v="60623"/>
    <s v="Central"/>
    <s v="OFF-EN-10002592"/>
    <x v="1"/>
    <x v="12"/>
    <x v="1702"/>
    <n v="55.584000000000003"/>
    <n v="6"/>
    <x v="2"/>
    <n v="20.844000000000001"/>
  </r>
  <r>
    <n v="8111"/>
    <x v="4013"/>
    <x v="3"/>
    <x v="551"/>
    <d v="2014-11-24T00:00:00"/>
    <x v="1"/>
    <x v="709"/>
    <s v="Russell D'Ascenzo"/>
    <x v="0"/>
    <s v="United States"/>
    <s v="Chicago"/>
    <x v="10"/>
    <n v="60623"/>
    <s v="Central"/>
    <s v="FUR-CH-10000422"/>
    <x v="0"/>
    <x v="1"/>
    <x v="1432"/>
    <n v="127.38599999999998"/>
    <n v="2"/>
    <x v="4"/>
    <n v="-25.477199999999982"/>
  </r>
  <r>
    <n v="8112"/>
    <x v="4014"/>
    <x v="0"/>
    <x v="49"/>
    <d v="2013-12-04T00:00:00"/>
    <x v="0"/>
    <x v="622"/>
    <s v="John Murray"/>
    <x v="0"/>
    <s v="United States"/>
    <s v="San Angelo"/>
    <x v="5"/>
    <n v="76903"/>
    <s v="Central"/>
    <s v="FUR-CH-10002647"/>
    <x v="0"/>
    <x v="1"/>
    <x v="470"/>
    <n v="248.43"/>
    <n v="5"/>
    <x v="4"/>
    <n v="-17.744999999999976"/>
  </r>
  <r>
    <n v="8113"/>
    <x v="4014"/>
    <x v="0"/>
    <x v="49"/>
    <d v="2013-12-04T00:00:00"/>
    <x v="0"/>
    <x v="622"/>
    <s v="John Murray"/>
    <x v="0"/>
    <s v="United States"/>
    <s v="San Angelo"/>
    <x v="5"/>
    <n v="76903"/>
    <s v="Central"/>
    <s v="OFF-AP-10004859"/>
    <x v="1"/>
    <x v="9"/>
    <x v="921"/>
    <n v="11.647999999999998"/>
    <n v="4"/>
    <x v="3"/>
    <n v="-30.867200000000004"/>
  </r>
  <r>
    <n v="8114"/>
    <x v="4014"/>
    <x v="0"/>
    <x v="49"/>
    <d v="2013-12-04T00:00:00"/>
    <x v="0"/>
    <x v="622"/>
    <s v="John Murray"/>
    <x v="0"/>
    <s v="United States"/>
    <s v="San Angelo"/>
    <x v="5"/>
    <n v="76903"/>
    <s v="Central"/>
    <s v="FUR-CH-10004477"/>
    <x v="0"/>
    <x v="1"/>
    <x v="211"/>
    <n v="85.245999999999995"/>
    <n v="2"/>
    <x v="4"/>
    <n v="-1.217800000000004"/>
  </r>
  <r>
    <n v="8115"/>
    <x v="4015"/>
    <x v="3"/>
    <x v="621"/>
    <d v="2014-10-08T00:00:00"/>
    <x v="0"/>
    <x v="429"/>
    <s v="Laurel Workman"/>
    <x v="1"/>
    <s v="United States"/>
    <s v="Pasadena"/>
    <x v="5"/>
    <n v="77506"/>
    <s v="Central"/>
    <s v="OFF-AR-10004817"/>
    <x v="1"/>
    <x v="6"/>
    <x v="906"/>
    <n v="20.64"/>
    <n v="5"/>
    <x v="2"/>
    <n v="2.3219999999999974"/>
  </r>
  <r>
    <n v="8116"/>
    <x v="4016"/>
    <x v="3"/>
    <x v="635"/>
    <d v="2014-09-05T00:00:00"/>
    <x v="1"/>
    <x v="459"/>
    <s v="Rick Wilson"/>
    <x v="1"/>
    <s v="United States"/>
    <s v="Los Angeles"/>
    <x v="1"/>
    <n v="90049"/>
    <s v="West"/>
    <s v="FUR-FU-10003374"/>
    <x v="0"/>
    <x v="5"/>
    <x v="1798"/>
    <n v="148.02000000000001"/>
    <n v="3"/>
    <x v="0"/>
    <n v="41.445600000000013"/>
  </r>
  <r>
    <n v="8117"/>
    <x v="4017"/>
    <x v="3"/>
    <x v="221"/>
    <d v="2014-11-25T00:00:00"/>
    <x v="3"/>
    <x v="410"/>
    <s v="Brooke Gillingham"/>
    <x v="1"/>
    <s v="United States"/>
    <s v="Garden City"/>
    <x v="41"/>
    <n v="67846"/>
    <s v="Central"/>
    <s v="OFF-ST-10003123"/>
    <x v="1"/>
    <x v="4"/>
    <x v="1268"/>
    <n v="33.29"/>
    <n v="1"/>
    <x v="0"/>
    <n v="7.9895999999999994"/>
  </r>
  <r>
    <n v="8118"/>
    <x v="4018"/>
    <x v="3"/>
    <x v="160"/>
    <d v="2014-07-06T00:00:00"/>
    <x v="1"/>
    <x v="627"/>
    <s v="Thomas Thornton"/>
    <x v="0"/>
    <s v="United States"/>
    <s v="Los Angeles"/>
    <x v="1"/>
    <n v="90045"/>
    <s v="West"/>
    <s v="OFF-PA-10000675"/>
    <x v="1"/>
    <x v="10"/>
    <x v="1106"/>
    <n v="204.95000000000002"/>
    <n v="5"/>
    <x v="0"/>
    <n v="100.4255"/>
  </r>
  <r>
    <n v="8119"/>
    <x v="4019"/>
    <x v="3"/>
    <x v="847"/>
    <d v="2014-07-28T00:00:00"/>
    <x v="1"/>
    <x v="518"/>
    <s v="Eric Barreto"/>
    <x v="0"/>
    <s v="United States"/>
    <s v="Chicago"/>
    <x v="10"/>
    <n v="60653"/>
    <s v="Central"/>
    <s v="FUR-CH-10004997"/>
    <x v="0"/>
    <x v="1"/>
    <x v="494"/>
    <n v="526.34399999999994"/>
    <n v="4"/>
    <x v="4"/>
    <n v="-75.191999999999979"/>
  </r>
  <r>
    <n v="8120"/>
    <x v="4020"/>
    <x v="0"/>
    <x v="583"/>
    <d v="2013-11-17T00:00:00"/>
    <x v="1"/>
    <x v="221"/>
    <s v="Liz Pelletier"/>
    <x v="0"/>
    <s v="United States"/>
    <s v="San Francisco"/>
    <x v="1"/>
    <n v="94110"/>
    <s v="West"/>
    <s v="FUR-FU-10001934"/>
    <x v="0"/>
    <x v="5"/>
    <x v="107"/>
    <n v="41.96"/>
    <n v="2"/>
    <x v="0"/>
    <n v="10.909600000000001"/>
  </r>
  <r>
    <n v="8121"/>
    <x v="4020"/>
    <x v="0"/>
    <x v="583"/>
    <d v="2013-11-17T00:00:00"/>
    <x v="1"/>
    <x v="221"/>
    <s v="Liz Pelletier"/>
    <x v="0"/>
    <s v="United States"/>
    <s v="San Francisco"/>
    <x v="1"/>
    <n v="94110"/>
    <s v="West"/>
    <s v="FUR-CH-10004997"/>
    <x v="0"/>
    <x v="1"/>
    <x v="494"/>
    <n v="451.15199999999993"/>
    <n v="3"/>
    <x v="2"/>
    <n v="0"/>
  </r>
  <r>
    <n v="8122"/>
    <x v="4020"/>
    <x v="0"/>
    <x v="583"/>
    <d v="2013-11-17T00:00:00"/>
    <x v="1"/>
    <x v="221"/>
    <s v="Liz Pelletier"/>
    <x v="0"/>
    <s v="United States"/>
    <s v="San Francisco"/>
    <x v="1"/>
    <n v="94110"/>
    <s v="West"/>
    <s v="OFF-BI-10001890"/>
    <x v="1"/>
    <x v="8"/>
    <x v="174"/>
    <n v="31.504000000000005"/>
    <n v="11"/>
    <x v="2"/>
    <n v="11.026399999999999"/>
  </r>
  <r>
    <n v="8123"/>
    <x v="4021"/>
    <x v="2"/>
    <x v="337"/>
    <d v="2011-12-15T00:00:00"/>
    <x v="1"/>
    <x v="224"/>
    <s v="Frank Preis"/>
    <x v="0"/>
    <s v="United States"/>
    <s v="Philadelphia"/>
    <x v="9"/>
    <n v="19134"/>
    <s v="East"/>
    <s v="OFF-EN-10002500"/>
    <x v="1"/>
    <x v="12"/>
    <x v="118"/>
    <n v="30.672000000000001"/>
    <n v="3"/>
    <x v="2"/>
    <n v="9.5850000000000009"/>
  </r>
  <r>
    <n v="8124"/>
    <x v="4021"/>
    <x v="2"/>
    <x v="337"/>
    <d v="2011-12-15T00:00:00"/>
    <x v="1"/>
    <x v="224"/>
    <s v="Frank Preis"/>
    <x v="0"/>
    <s v="United States"/>
    <s v="Philadelphia"/>
    <x v="9"/>
    <n v="19134"/>
    <s v="East"/>
    <s v="TEC-CO-10001766"/>
    <x v="2"/>
    <x v="16"/>
    <x v="1058"/>
    <n v="1079.9759999999999"/>
    <n v="4"/>
    <x v="10"/>
    <n v="125.99719999999991"/>
  </r>
  <r>
    <n v="8125"/>
    <x v="4022"/>
    <x v="3"/>
    <x v="210"/>
    <d v="2014-09-13T00:00:00"/>
    <x v="1"/>
    <x v="350"/>
    <s v="Joseph Airdo"/>
    <x v="0"/>
    <s v="United States"/>
    <s v="Modesto"/>
    <x v="1"/>
    <n v="95351"/>
    <s v="West"/>
    <s v="FUR-CH-10004860"/>
    <x v="0"/>
    <x v="1"/>
    <x v="210"/>
    <n v="161.56800000000001"/>
    <n v="2"/>
    <x v="2"/>
    <n v="-28.274400000000021"/>
  </r>
  <r>
    <n v="8126"/>
    <x v="4023"/>
    <x v="1"/>
    <x v="525"/>
    <d v="2012-02-13T00:00:00"/>
    <x v="1"/>
    <x v="772"/>
    <s v="Trudy Schmidt"/>
    <x v="0"/>
    <s v="United States"/>
    <s v="Houston"/>
    <x v="5"/>
    <n v="77070"/>
    <s v="Central"/>
    <s v="OFF-BI-10002049"/>
    <x v="1"/>
    <x v="8"/>
    <x v="758"/>
    <n v="2.9339999999999993"/>
    <n v="3"/>
    <x v="3"/>
    <n v="-4.9878000000000018"/>
  </r>
  <r>
    <n v="8127"/>
    <x v="4023"/>
    <x v="1"/>
    <x v="525"/>
    <d v="2012-02-13T00:00:00"/>
    <x v="1"/>
    <x v="772"/>
    <s v="Trudy Schmidt"/>
    <x v="0"/>
    <s v="United States"/>
    <s v="Houston"/>
    <x v="5"/>
    <n v="77070"/>
    <s v="Central"/>
    <s v="TEC-AC-10003499"/>
    <x v="2"/>
    <x v="11"/>
    <x v="103"/>
    <n v="18.528000000000002"/>
    <n v="2"/>
    <x v="2"/>
    <n v="4.4004000000000003"/>
  </r>
  <r>
    <n v="8128"/>
    <x v="4023"/>
    <x v="1"/>
    <x v="525"/>
    <d v="2012-02-13T00:00:00"/>
    <x v="1"/>
    <x v="772"/>
    <s v="Trudy Schmidt"/>
    <x v="0"/>
    <s v="United States"/>
    <s v="Houston"/>
    <x v="5"/>
    <n v="77070"/>
    <s v="Central"/>
    <s v="OFF-ST-10003470"/>
    <x v="1"/>
    <x v="4"/>
    <x v="1339"/>
    <n v="670.75200000000007"/>
    <n v="3"/>
    <x v="2"/>
    <n v="-125.76600000000005"/>
  </r>
  <r>
    <n v="8129"/>
    <x v="4024"/>
    <x v="3"/>
    <x v="775"/>
    <d v="2014-09-02T00:00:00"/>
    <x v="1"/>
    <x v="24"/>
    <s v="Darren Powers"/>
    <x v="0"/>
    <s v="United States"/>
    <s v="Chicago"/>
    <x v="10"/>
    <n v="60610"/>
    <s v="Central"/>
    <s v="FUR-FU-10000222"/>
    <x v="0"/>
    <x v="5"/>
    <x v="591"/>
    <n v="64.959999999999994"/>
    <n v="5"/>
    <x v="7"/>
    <n v="-43.847999999999985"/>
  </r>
  <r>
    <n v="8130"/>
    <x v="4025"/>
    <x v="2"/>
    <x v="836"/>
    <d v="2011-07-23T00:00:00"/>
    <x v="2"/>
    <x v="63"/>
    <s v="Jonathan Doherty"/>
    <x v="1"/>
    <s v="United States"/>
    <s v="Riverside"/>
    <x v="1"/>
    <n v="92503"/>
    <s v="West"/>
    <s v="TEC-AC-10000023"/>
    <x v="2"/>
    <x v="11"/>
    <x v="900"/>
    <n v="41.94"/>
    <n v="2"/>
    <x v="0"/>
    <n v="15.098399999999998"/>
  </r>
  <r>
    <n v="8131"/>
    <x v="4025"/>
    <x v="2"/>
    <x v="836"/>
    <d v="2011-07-23T00:00:00"/>
    <x v="2"/>
    <x v="63"/>
    <s v="Jonathan Doherty"/>
    <x v="1"/>
    <s v="United States"/>
    <s v="Riverside"/>
    <x v="1"/>
    <n v="92503"/>
    <s v="West"/>
    <s v="OFF-PA-10003971"/>
    <x v="1"/>
    <x v="10"/>
    <x v="1272"/>
    <n v="11.96"/>
    <n v="2"/>
    <x v="0"/>
    <n v="5.8604000000000003"/>
  </r>
  <r>
    <n v="8132"/>
    <x v="4025"/>
    <x v="2"/>
    <x v="836"/>
    <d v="2011-07-23T00:00:00"/>
    <x v="2"/>
    <x v="63"/>
    <s v="Jonathan Doherty"/>
    <x v="1"/>
    <s v="United States"/>
    <s v="Riverside"/>
    <x v="1"/>
    <n v="92503"/>
    <s v="West"/>
    <s v="OFF-AR-10003481"/>
    <x v="1"/>
    <x v="6"/>
    <x v="1591"/>
    <n v="13.12"/>
    <n v="4"/>
    <x v="0"/>
    <n v="3.8047999999999984"/>
  </r>
  <r>
    <n v="8133"/>
    <x v="4025"/>
    <x v="2"/>
    <x v="836"/>
    <d v="2011-07-23T00:00:00"/>
    <x v="2"/>
    <x v="63"/>
    <s v="Jonathan Doherty"/>
    <x v="1"/>
    <s v="United States"/>
    <s v="Riverside"/>
    <x v="1"/>
    <n v="92503"/>
    <s v="West"/>
    <s v="OFF-ST-10001490"/>
    <x v="1"/>
    <x v="4"/>
    <x v="513"/>
    <n v="535.41"/>
    <n v="3"/>
    <x v="0"/>
    <n v="160.62299999999993"/>
  </r>
  <r>
    <n v="8134"/>
    <x v="4026"/>
    <x v="1"/>
    <x v="1049"/>
    <d v="2012-10-13T00:00:00"/>
    <x v="1"/>
    <x v="16"/>
    <s v="Gene Hale"/>
    <x v="1"/>
    <s v="United States"/>
    <s v="Dallas"/>
    <x v="5"/>
    <n v="75081"/>
    <s v="Central"/>
    <s v="FUR-FU-10003708"/>
    <x v="0"/>
    <x v="5"/>
    <x v="71"/>
    <n v="72.78"/>
    <n v="3"/>
    <x v="7"/>
    <n v="-70.960499999999996"/>
  </r>
  <r>
    <n v="8135"/>
    <x v="4027"/>
    <x v="1"/>
    <x v="1130"/>
    <d v="2012-02-21T00:00:00"/>
    <x v="1"/>
    <x v="361"/>
    <s v="Rob Dowd"/>
    <x v="0"/>
    <s v="United States"/>
    <s v="Los Angeles"/>
    <x v="1"/>
    <n v="90008"/>
    <s v="West"/>
    <s v="OFF-PA-10001970"/>
    <x v="1"/>
    <x v="10"/>
    <x v="311"/>
    <n v="36.839999999999996"/>
    <n v="3"/>
    <x v="0"/>
    <n v="17.314799999999998"/>
  </r>
  <r>
    <n v="8136"/>
    <x v="4027"/>
    <x v="1"/>
    <x v="1130"/>
    <d v="2012-02-21T00:00:00"/>
    <x v="1"/>
    <x v="361"/>
    <s v="Rob Dowd"/>
    <x v="0"/>
    <s v="United States"/>
    <s v="Los Angeles"/>
    <x v="1"/>
    <n v="90008"/>
    <s v="West"/>
    <s v="OFF-LA-10002762"/>
    <x v="1"/>
    <x v="2"/>
    <x v="49"/>
    <n v="87.71"/>
    <n v="7"/>
    <x v="0"/>
    <n v="41.223699999999994"/>
  </r>
  <r>
    <n v="8137"/>
    <x v="4028"/>
    <x v="0"/>
    <x v="399"/>
    <d v="2013-08-17T00:00:00"/>
    <x v="1"/>
    <x v="703"/>
    <s v="Cindy Schnelling"/>
    <x v="1"/>
    <s v="United States"/>
    <s v="Lakeland"/>
    <x v="2"/>
    <n v="33801"/>
    <s v="South"/>
    <s v="FUR-TA-10002533"/>
    <x v="0"/>
    <x v="3"/>
    <x v="274"/>
    <n v="562.29250000000013"/>
    <n v="7"/>
    <x v="1"/>
    <n v="-255.58750000000009"/>
  </r>
  <r>
    <n v="8138"/>
    <x v="4029"/>
    <x v="2"/>
    <x v="187"/>
    <d v="2011-11-13T00:00:00"/>
    <x v="1"/>
    <x v="682"/>
    <s v="Benjamin Farhat"/>
    <x v="2"/>
    <s v="United States"/>
    <s v="New York City"/>
    <x v="15"/>
    <n v="10035"/>
    <s v="East"/>
    <s v="FUR-FU-10004091"/>
    <x v="0"/>
    <x v="5"/>
    <x v="954"/>
    <n v="56.52"/>
    <n v="9"/>
    <x v="0"/>
    <n v="21.477600000000002"/>
  </r>
  <r>
    <n v="8139"/>
    <x v="4030"/>
    <x v="0"/>
    <x v="427"/>
    <d v="2013-07-23T00:00:00"/>
    <x v="1"/>
    <x v="71"/>
    <s v="Neil Knudson"/>
    <x v="2"/>
    <s v="United States"/>
    <s v="Philadelphia"/>
    <x v="9"/>
    <n v="19140"/>
    <s v="East"/>
    <s v="OFF-AR-10001545"/>
    <x v="1"/>
    <x v="6"/>
    <x v="812"/>
    <n v="11.264000000000001"/>
    <n v="8"/>
    <x v="2"/>
    <n v="1.2671999999999994"/>
  </r>
  <r>
    <n v="8140"/>
    <x v="4030"/>
    <x v="0"/>
    <x v="427"/>
    <d v="2013-07-23T00:00:00"/>
    <x v="1"/>
    <x v="71"/>
    <s v="Neil Knudson"/>
    <x v="2"/>
    <s v="United States"/>
    <s v="Philadelphia"/>
    <x v="9"/>
    <n v="19140"/>
    <s v="East"/>
    <s v="OFF-ST-10001476"/>
    <x v="1"/>
    <x v="4"/>
    <x v="827"/>
    <n v="284.08000000000004"/>
    <n v="10"/>
    <x v="2"/>
    <n v="24.856999999999999"/>
  </r>
  <r>
    <n v="8141"/>
    <x v="4030"/>
    <x v="0"/>
    <x v="427"/>
    <d v="2013-07-23T00:00:00"/>
    <x v="1"/>
    <x v="71"/>
    <s v="Neil Knudson"/>
    <x v="2"/>
    <s v="United States"/>
    <s v="Philadelphia"/>
    <x v="9"/>
    <n v="19140"/>
    <s v="East"/>
    <s v="OFF-PA-10004971"/>
    <x v="1"/>
    <x v="10"/>
    <x v="604"/>
    <n v="18.496000000000002"/>
    <n v="4"/>
    <x v="2"/>
    <n v="6.7048000000000005"/>
  </r>
  <r>
    <n v="8142"/>
    <x v="4031"/>
    <x v="0"/>
    <x v="473"/>
    <d v="2013-02-10T00:00:00"/>
    <x v="1"/>
    <x v="616"/>
    <s v="Annie Zypern"/>
    <x v="0"/>
    <s v="United States"/>
    <s v="San Diego"/>
    <x v="1"/>
    <n v="92037"/>
    <s v="West"/>
    <s v="OFF-LA-10003223"/>
    <x v="1"/>
    <x v="2"/>
    <x v="602"/>
    <n v="14.73"/>
    <n v="3"/>
    <x v="0"/>
    <n v="7.2176999999999998"/>
  </r>
  <r>
    <n v="8143"/>
    <x v="4031"/>
    <x v="0"/>
    <x v="473"/>
    <d v="2013-02-10T00:00:00"/>
    <x v="1"/>
    <x v="616"/>
    <s v="Annie Zypern"/>
    <x v="0"/>
    <s v="United States"/>
    <s v="San Diego"/>
    <x v="1"/>
    <n v="92037"/>
    <s v="West"/>
    <s v="OFF-ST-10004340"/>
    <x v="1"/>
    <x v="4"/>
    <x v="809"/>
    <n v="186.54"/>
    <n v="3"/>
    <x v="0"/>
    <n v="50.365800000000007"/>
  </r>
  <r>
    <n v="8144"/>
    <x v="4031"/>
    <x v="0"/>
    <x v="473"/>
    <d v="2013-02-10T00:00:00"/>
    <x v="1"/>
    <x v="616"/>
    <s v="Annie Zypern"/>
    <x v="0"/>
    <s v="United States"/>
    <s v="San Diego"/>
    <x v="1"/>
    <n v="92037"/>
    <s v="West"/>
    <s v="FUR-TA-10001095"/>
    <x v="0"/>
    <x v="3"/>
    <x v="611"/>
    <n v="557.72799999999995"/>
    <n v="4"/>
    <x v="2"/>
    <n v="6.9715999999999951"/>
  </r>
  <r>
    <n v="8145"/>
    <x v="4031"/>
    <x v="0"/>
    <x v="473"/>
    <d v="2013-02-10T00:00:00"/>
    <x v="1"/>
    <x v="616"/>
    <s v="Annie Zypern"/>
    <x v="0"/>
    <s v="United States"/>
    <s v="San Diego"/>
    <x v="1"/>
    <n v="92037"/>
    <s v="West"/>
    <s v="TEC-PH-10001448"/>
    <x v="2"/>
    <x v="7"/>
    <x v="140"/>
    <n v="159.96800000000002"/>
    <n v="4"/>
    <x v="2"/>
    <n v="-31.993600000000029"/>
  </r>
  <r>
    <n v="8146"/>
    <x v="4032"/>
    <x v="2"/>
    <x v="886"/>
    <d v="2011-06-27T00:00:00"/>
    <x v="1"/>
    <x v="476"/>
    <s v="Corey-Lock"/>
    <x v="0"/>
    <s v="United States"/>
    <s v="Lawton"/>
    <x v="26"/>
    <n v="73505"/>
    <s v="Central"/>
    <s v="OFF-AP-10001005"/>
    <x v="1"/>
    <x v="9"/>
    <x v="1131"/>
    <n v="471.90000000000003"/>
    <n v="6"/>
    <x v="0"/>
    <n v="155.72699999999998"/>
  </r>
  <r>
    <n v="8147"/>
    <x v="4032"/>
    <x v="2"/>
    <x v="886"/>
    <d v="2011-06-27T00:00:00"/>
    <x v="1"/>
    <x v="476"/>
    <s v="Corey-Lock"/>
    <x v="0"/>
    <s v="United States"/>
    <s v="Lawton"/>
    <x v="26"/>
    <n v="73505"/>
    <s v="Central"/>
    <s v="OFF-AR-10003469"/>
    <x v="1"/>
    <x v="6"/>
    <x v="1249"/>
    <n v="3.52"/>
    <n v="2"/>
    <x v="0"/>
    <n v="1.6896"/>
  </r>
  <r>
    <n v="8148"/>
    <x v="4033"/>
    <x v="3"/>
    <x v="255"/>
    <d v="2014-06-15T00:00:00"/>
    <x v="1"/>
    <x v="165"/>
    <s v="Anna Gayman"/>
    <x v="0"/>
    <s v="United States"/>
    <s v="Salem"/>
    <x v="17"/>
    <n v="24153"/>
    <s v="South"/>
    <s v="OFF-PA-10000249"/>
    <x v="1"/>
    <x v="10"/>
    <x v="33"/>
    <n v="49.12"/>
    <n v="4"/>
    <x v="0"/>
    <n v="23.086399999999998"/>
  </r>
  <r>
    <n v="8149"/>
    <x v="4034"/>
    <x v="0"/>
    <x v="797"/>
    <d v="2014-01-01T00:00:00"/>
    <x v="1"/>
    <x v="670"/>
    <s v="Eugene Moren"/>
    <x v="2"/>
    <s v="United States"/>
    <s v="Santa Ana"/>
    <x v="1"/>
    <n v="92704"/>
    <s v="West"/>
    <s v="OFF-LA-10001613"/>
    <x v="1"/>
    <x v="2"/>
    <x v="736"/>
    <n v="20.16"/>
    <n v="7"/>
    <x v="0"/>
    <n v="9.8783999999999992"/>
  </r>
  <r>
    <n v="8150"/>
    <x v="4035"/>
    <x v="2"/>
    <x v="755"/>
    <d v="2011-01-30T00:00:00"/>
    <x v="2"/>
    <x v="662"/>
    <s v="Carol Adams"/>
    <x v="1"/>
    <s v="United States"/>
    <s v="Rapid City"/>
    <x v="44"/>
    <n v="57701"/>
    <s v="Central"/>
    <s v="OFF-BI-10001758"/>
    <x v="1"/>
    <x v="8"/>
    <x v="935"/>
    <n v="10.68"/>
    <n v="2"/>
    <x v="0"/>
    <n v="5.0195999999999996"/>
  </r>
  <r>
    <n v="8151"/>
    <x v="4035"/>
    <x v="2"/>
    <x v="755"/>
    <d v="2011-01-30T00:00:00"/>
    <x v="2"/>
    <x v="662"/>
    <s v="Carol Adams"/>
    <x v="1"/>
    <s v="United States"/>
    <s v="Rapid City"/>
    <x v="44"/>
    <n v="57701"/>
    <s v="Central"/>
    <s v="FUR-BO-10004409"/>
    <x v="0"/>
    <x v="0"/>
    <x v="625"/>
    <n v="141.96"/>
    <n v="2"/>
    <x v="0"/>
    <n v="39.748800000000003"/>
  </r>
  <r>
    <n v="8152"/>
    <x v="4036"/>
    <x v="3"/>
    <x v="721"/>
    <d v="2014-03-26T00:00:00"/>
    <x v="2"/>
    <x v="181"/>
    <s v="Raymond Buch"/>
    <x v="0"/>
    <s v="United States"/>
    <s v="Seattle"/>
    <x v="4"/>
    <n v="98115"/>
    <s v="West"/>
    <s v="OFF-ST-10001558"/>
    <x v="1"/>
    <x v="4"/>
    <x v="712"/>
    <n v="32.479999999999997"/>
    <n v="2"/>
    <x v="0"/>
    <n v="4.8719999999999999"/>
  </r>
  <r>
    <n v="8153"/>
    <x v="4036"/>
    <x v="3"/>
    <x v="721"/>
    <d v="2014-03-26T00:00:00"/>
    <x v="2"/>
    <x v="181"/>
    <s v="Raymond Buch"/>
    <x v="0"/>
    <s v="United States"/>
    <s v="Seattle"/>
    <x v="4"/>
    <n v="98115"/>
    <s v="West"/>
    <s v="OFF-PA-10002986"/>
    <x v="1"/>
    <x v="10"/>
    <x v="477"/>
    <n v="20.04"/>
    <n v="3"/>
    <x v="0"/>
    <n v="9.6191999999999993"/>
  </r>
  <r>
    <n v="8154"/>
    <x v="4036"/>
    <x v="3"/>
    <x v="721"/>
    <d v="2014-03-26T00:00:00"/>
    <x v="2"/>
    <x v="181"/>
    <s v="Raymond Buch"/>
    <x v="0"/>
    <s v="United States"/>
    <s v="Seattle"/>
    <x v="4"/>
    <n v="98115"/>
    <s v="West"/>
    <s v="TEC-CO-10004722"/>
    <x v="2"/>
    <x v="16"/>
    <x v="1365"/>
    <n v="13999.96"/>
    <n v="4"/>
    <x v="0"/>
    <n v="6719.9807999999994"/>
  </r>
  <r>
    <n v="8155"/>
    <x v="4037"/>
    <x v="3"/>
    <x v="177"/>
    <d v="2014-03-25T00:00:00"/>
    <x v="1"/>
    <x v="742"/>
    <s v="Roger Demir"/>
    <x v="0"/>
    <s v="United States"/>
    <s v="Middletown"/>
    <x v="29"/>
    <n v="6457"/>
    <s v="East"/>
    <s v="TEC-AC-10002842"/>
    <x v="2"/>
    <x v="11"/>
    <x v="1176"/>
    <n v="238"/>
    <n v="2"/>
    <x v="0"/>
    <n v="38.080000000000013"/>
  </r>
  <r>
    <n v="8156"/>
    <x v="4037"/>
    <x v="3"/>
    <x v="177"/>
    <d v="2014-03-25T00:00:00"/>
    <x v="1"/>
    <x v="742"/>
    <s v="Roger Demir"/>
    <x v="0"/>
    <s v="United States"/>
    <s v="Middletown"/>
    <x v="29"/>
    <n v="6457"/>
    <s v="East"/>
    <s v="OFF-PA-10001125"/>
    <x v="1"/>
    <x v="10"/>
    <x v="1012"/>
    <n v="61.96"/>
    <n v="2"/>
    <x v="0"/>
    <n v="27.881999999999998"/>
  </r>
  <r>
    <n v="8157"/>
    <x v="4038"/>
    <x v="0"/>
    <x v="964"/>
    <d v="2013-10-10T00:00:00"/>
    <x v="1"/>
    <x v="234"/>
    <s v="Melanie Seite"/>
    <x v="0"/>
    <s v="United States"/>
    <s v="Baltimore"/>
    <x v="39"/>
    <n v="21215"/>
    <s v="East"/>
    <s v="FUR-TA-10002622"/>
    <x v="0"/>
    <x v="3"/>
    <x v="960"/>
    <n v="239.37199999999996"/>
    <n v="2"/>
    <x v="4"/>
    <n v="-23.93719999999999"/>
  </r>
  <r>
    <n v="8158"/>
    <x v="4039"/>
    <x v="0"/>
    <x v="741"/>
    <d v="2013-11-23T00:00:00"/>
    <x v="1"/>
    <x v="310"/>
    <s v="Patrick Gardner"/>
    <x v="0"/>
    <s v="United States"/>
    <s v="San Diego"/>
    <x v="1"/>
    <n v="92105"/>
    <s v="West"/>
    <s v="TEC-AC-10002842"/>
    <x v="2"/>
    <x v="11"/>
    <x v="1176"/>
    <n v="595"/>
    <n v="5"/>
    <x v="0"/>
    <n v="95.200000000000031"/>
  </r>
  <r>
    <n v="8159"/>
    <x v="4040"/>
    <x v="3"/>
    <x v="377"/>
    <d v="2015-01-02T00:00:00"/>
    <x v="1"/>
    <x v="208"/>
    <s v="Karen Bern"/>
    <x v="1"/>
    <s v="United States"/>
    <s v="Odessa"/>
    <x v="5"/>
    <n v="79762"/>
    <s v="Central"/>
    <s v="OFF-PA-10004285"/>
    <x v="1"/>
    <x v="10"/>
    <x v="1259"/>
    <n v="16.032"/>
    <n v="3"/>
    <x v="2"/>
    <n v="5.6111999999999993"/>
  </r>
  <r>
    <n v="8160"/>
    <x v="4041"/>
    <x v="0"/>
    <x v="1185"/>
    <d v="2013-03-14T00:00:00"/>
    <x v="1"/>
    <x v="46"/>
    <s v="Rick Bensley"/>
    <x v="2"/>
    <s v="United States"/>
    <s v="Milford"/>
    <x v="29"/>
    <n v="6460"/>
    <s v="East"/>
    <s v="TEC-AC-10004469"/>
    <x v="2"/>
    <x v="11"/>
    <x v="238"/>
    <n v="199.75"/>
    <n v="5"/>
    <x v="0"/>
    <n v="87.890000000000015"/>
  </r>
  <r>
    <n v="8161"/>
    <x v="4042"/>
    <x v="0"/>
    <x v="595"/>
    <d v="2013-02-20T00:00:00"/>
    <x v="1"/>
    <x v="479"/>
    <s v="John Dryer"/>
    <x v="0"/>
    <s v="United States"/>
    <s v="Belleville"/>
    <x v="30"/>
    <n v="7109"/>
    <s v="East"/>
    <s v="FUR-CH-10001545"/>
    <x v="0"/>
    <x v="1"/>
    <x v="1737"/>
    <n v="227.96"/>
    <n v="2"/>
    <x v="0"/>
    <n v="36.473600000000005"/>
  </r>
  <r>
    <n v="8162"/>
    <x v="4043"/>
    <x v="1"/>
    <x v="694"/>
    <d v="2012-10-03T00:00:00"/>
    <x v="0"/>
    <x v="370"/>
    <s v="Jennifer Jackson"/>
    <x v="0"/>
    <s v="United States"/>
    <s v="New York City"/>
    <x v="15"/>
    <n v="10035"/>
    <s v="East"/>
    <s v="OFF-AP-10002578"/>
    <x v="1"/>
    <x v="9"/>
    <x v="409"/>
    <n v="293.52"/>
    <n v="6"/>
    <x v="0"/>
    <n v="76.315200000000004"/>
  </r>
  <r>
    <n v="8163"/>
    <x v="4043"/>
    <x v="1"/>
    <x v="694"/>
    <d v="2012-10-03T00:00:00"/>
    <x v="0"/>
    <x v="370"/>
    <s v="Jennifer Jackson"/>
    <x v="0"/>
    <s v="United States"/>
    <s v="New York City"/>
    <x v="15"/>
    <n v="10035"/>
    <s v="East"/>
    <s v="TEC-PH-10003012"/>
    <x v="2"/>
    <x v="7"/>
    <x v="344"/>
    <n v="307.98"/>
    <n v="2"/>
    <x v="0"/>
    <n v="89.314199999999971"/>
  </r>
  <r>
    <n v="8164"/>
    <x v="4044"/>
    <x v="1"/>
    <x v="121"/>
    <d v="2012-11-06T00:00:00"/>
    <x v="1"/>
    <x v="299"/>
    <s v="Liz Thompson"/>
    <x v="0"/>
    <s v="United States"/>
    <s v="San Diego"/>
    <x v="1"/>
    <n v="92105"/>
    <s v="West"/>
    <s v="FUR-FU-10004909"/>
    <x v="0"/>
    <x v="5"/>
    <x v="1348"/>
    <n v="96.960000000000008"/>
    <n v="6"/>
    <x v="0"/>
    <n v="33.935999999999993"/>
  </r>
  <r>
    <n v="8165"/>
    <x v="4044"/>
    <x v="1"/>
    <x v="121"/>
    <d v="2012-11-06T00:00:00"/>
    <x v="1"/>
    <x v="299"/>
    <s v="Liz Thompson"/>
    <x v="0"/>
    <s v="United States"/>
    <s v="San Diego"/>
    <x v="1"/>
    <n v="92105"/>
    <s v="West"/>
    <s v="OFF-BI-10001524"/>
    <x v="1"/>
    <x v="8"/>
    <x v="298"/>
    <n v="117.48800000000001"/>
    <n v="7"/>
    <x v="2"/>
    <n v="41.120799999999988"/>
  </r>
  <r>
    <n v="8166"/>
    <x v="4044"/>
    <x v="1"/>
    <x v="121"/>
    <d v="2012-11-06T00:00:00"/>
    <x v="1"/>
    <x v="299"/>
    <s v="Liz Thompson"/>
    <x v="0"/>
    <s v="United States"/>
    <s v="San Diego"/>
    <x v="1"/>
    <n v="92105"/>
    <s v="West"/>
    <s v="OFF-BI-10003355"/>
    <x v="1"/>
    <x v="8"/>
    <x v="586"/>
    <n v="11.952000000000002"/>
    <n v="3"/>
    <x v="2"/>
    <n v="4.1832000000000003"/>
  </r>
  <r>
    <n v="8167"/>
    <x v="4044"/>
    <x v="1"/>
    <x v="121"/>
    <d v="2012-11-06T00:00:00"/>
    <x v="1"/>
    <x v="299"/>
    <s v="Liz Thompson"/>
    <x v="0"/>
    <s v="United States"/>
    <s v="San Diego"/>
    <x v="1"/>
    <n v="92105"/>
    <s v="West"/>
    <s v="FUR-BO-10004357"/>
    <x v="0"/>
    <x v="0"/>
    <x v="1349"/>
    <n v="512.49900000000002"/>
    <n v="3"/>
    <x v="11"/>
    <n v="-30.147000000000048"/>
  </r>
  <r>
    <n v="8168"/>
    <x v="4045"/>
    <x v="0"/>
    <x v="995"/>
    <d v="2013-08-06T00:00:00"/>
    <x v="1"/>
    <x v="706"/>
    <s v="Anna Häberlin"/>
    <x v="1"/>
    <s v="United States"/>
    <s v="San Francisco"/>
    <x v="1"/>
    <n v="94122"/>
    <s v="West"/>
    <s v="FUR-TA-10002774"/>
    <x v="0"/>
    <x v="3"/>
    <x v="579"/>
    <n v="863.12800000000004"/>
    <n v="7"/>
    <x v="2"/>
    <n v="-32.367300000000085"/>
  </r>
  <r>
    <n v="8169"/>
    <x v="4046"/>
    <x v="3"/>
    <x v="44"/>
    <d v="2014-11-14T00:00:00"/>
    <x v="1"/>
    <x v="144"/>
    <s v="Adam Bellavance"/>
    <x v="2"/>
    <s v="United States"/>
    <s v="Seattle"/>
    <x v="4"/>
    <n v="98105"/>
    <s v="West"/>
    <s v="FUR-TA-10004575"/>
    <x v="0"/>
    <x v="3"/>
    <x v="306"/>
    <n v="2036.8600000000001"/>
    <n v="7"/>
    <x v="0"/>
    <n v="366.63479999999993"/>
  </r>
  <r>
    <n v="8170"/>
    <x v="4046"/>
    <x v="3"/>
    <x v="44"/>
    <d v="2014-11-14T00:00:00"/>
    <x v="1"/>
    <x v="144"/>
    <s v="Adam Bellavance"/>
    <x v="2"/>
    <s v="United States"/>
    <s v="Seattle"/>
    <x v="4"/>
    <n v="98105"/>
    <s v="West"/>
    <s v="FUR-CH-10003312"/>
    <x v="0"/>
    <x v="1"/>
    <x v="296"/>
    <n v="449.56800000000004"/>
    <n v="2"/>
    <x v="2"/>
    <n v="-73.054800000000071"/>
  </r>
  <r>
    <n v="8171"/>
    <x v="4046"/>
    <x v="3"/>
    <x v="44"/>
    <d v="2014-11-14T00:00:00"/>
    <x v="1"/>
    <x v="144"/>
    <s v="Adam Bellavance"/>
    <x v="2"/>
    <s v="United States"/>
    <s v="Seattle"/>
    <x v="4"/>
    <n v="98105"/>
    <s v="West"/>
    <s v="TEC-AC-10001465"/>
    <x v="2"/>
    <x v="11"/>
    <x v="473"/>
    <n v="108.96000000000001"/>
    <n v="3"/>
    <x v="0"/>
    <n v="32.687999999999988"/>
  </r>
  <r>
    <n v="8172"/>
    <x v="4047"/>
    <x v="0"/>
    <x v="1173"/>
    <d v="2013-02-19T00:00:00"/>
    <x v="1"/>
    <x v="248"/>
    <s v="Fred McMath"/>
    <x v="0"/>
    <s v="United States"/>
    <s v="Jackson"/>
    <x v="35"/>
    <n v="39212"/>
    <s v="South"/>
    <s v="OFF-AR-10002240"/>
    <x v="1"/>
    <x v="6"/>
    <x v="962"/>
    <n v="264.18"/>
    <n v="7"/>
    <x v="0"/>
    <n v="68.686800000000005"/>
  </r>
  <r>
    <n v="8173"/>
    <x v="4048"/>
    <x v="2"/>
    <x v="868"/>
    <d v="2011-07-13T00:00:00"/>
    <x v="1"/>
    <x v="689"/>
    <s v="Gary Hansen"/>
    <x v="2"/>
    <s v="United States"/>
    <s v="Los Angeles"/>
    <x v="1"/>
    <n v="90049"/>
    <s v="West"/>
    <s v="OFF-LA-10004559"/>
    <x v="1"/>
    <x v="2"/>
    <x v="1340"/>
    <n v="2.88"/>
    <n v="1"/>
    <x v="0"/>
    <n v="1.4112"/>
  </r>
  <r>
    <n v="8174"/>
    <x v="4048"/>
    <x v="2"/>
    <x v="868"/>
    <d v="2011-07-13T00:00:00"/>
    <x v="1"/>
    <x v="689"/>
    <s v="Gary Hansen"/>
    <x v="2"/>
    <s v="United States"/>
    <s v="Los Angeles"/>
    <x v="1"/>
    <n v="90049"/>
    <s v="West"/>
    <s v="OFF-BI-10003291"/>
    <x v="1"/>
    <x v="8"/>
    <x v="44"/>
    <n v="41.904000000000003"/>
    <n v="6"/>
    <x v="2"/>
    <n v="14.142599999999996"/>
  </r>
  <r>
    <n v="8175"/>
    <x v="4048"/>
    <x v="2"/>
    <x v="868"/>
    <d v="2011-07-13T00:00:00"/>
    <x v="1"/>
    <x v="689"/>
    <s v="Gary Hansen"/>
    <x v="2"/>
    <s v="United States"/>
    <s v="Los Angeles"/>
    <x v="1"/>
    <n v="90049"/>
    <s v="West"/>
    <s v="OFF-ST-10001505"/>
    <x v="1"/>
    <x v="4"/>
    <x v="1174"/>
    <n v="23.92"/>
    <n v="4"/>
    <x v="0"/>
    <n v="4.066399999999998"/>
  </r>
  <r>
    <n v="8176"/>
    <x v="4049"/>
    <x v="0"/>
    <x v="806"/>
    <d v="2013-02-04T00:00:00"/>
    <x v="1"/>
    <x v="785"/>
    <s v="Harold Engle"/>
    <x v="1"/>
    <s v="United States"/>
    <s v="Chicago"/>
    <x v="10"/>
    <n v="60623"/>
    <s v="Central"/>
    <s v="OFF-PA-10003892"/>
    <x v="1"/>
    <x v="10"/>
    <x v="62"/>
    <n v="156.512"/>
    <n v="4"/>
    <x v="2"/>
    <n v="52.822799999999987"/>
  </r>
  <r>
    <n v="8177"/>
    <x v="4050"/>
    <x v="0"/>
    <x v="897"/>
    <d v="2013-09-26T00:00:00"/>
    <x v="2"/>
    <x v="449"/>
    <s v="Sam Zeldin"/>
    <x v="2"/>
    <s v="United States"/>
    <s v="New York City"/>
    <x v="15"/>
    <n v="10035"/>
    <s v="East"/>
    <s v="OFF-ST-10002370"/>
    <x v="1"/>
    <x v="4"/>
    <x v="80"/>
    <n v="128.34"/>
    <n v="6"/>
    <x v="0"/>
    <n v="37.218599999999995"/>
  </r>
  <r>
    <n v="8178"/>
    <x v="4051"/>
    <x v="3"/>
    <x v="66"/>
    <d v="2014-12-25T00:00:00"/>
    <x v="2"/>
    <x v="441"/>
    <s v="Chad McGuire"/>
    <x v="0"/>
    <s v="United States"/>
    <s v="Los Angeles"/>
    <x v="1"/>
    <n v="90008"/>
    <s v="West"/>
    <s v="TEC-AC-10000474"/>
    <x v="2"/>
    <x v="11"/>
    <x v="1501"/>
    <n v="474.95"/>
    <n v="5"/>
    <x v="0"/>
    <n v="142.48499999999993"/>
  </r>
  <r>
    <n v="8179"/>
    <x v="4052"/>
    <x v="0"/>
    <x v="476"/>
    <d v="2013-09-09T00:00:00"/>
    <x v="1"/>
    <x v="592"/>
    <s v="Toby Gnade"/>
    <x v="0"/>
    <s v="United States"/>
    <s v="Des Moines"/>
    <x v="4"/>
    <n v="98198"/>
    <s v="West"/>
    <s v="TEC-CO-10002095"/>
    <x v="2"/>
    <x v="16"/>
    <x v="610"/>
    <n v="999.98"/>
    <n v="2"/>
    <x v="0"/>
    <n v="449.99099999999999"/>
  </r>
  <r>
    <n v="8180"/>
    <x v="4053"/>
    <x v="1"/>
    <x v="991"/>
    <d v="2012-08-06T00:00:00"/>
    <x v="1"/>
    <x v="213"/>
    <s v="Darren Koutras"/>
    <x v="0"/>
    <s v="United States"/>
    <s v="Springfield"/>
    <x v="21"/>
    <n v="97477"/>
    <s v="West"/>
    <s v="FUR-TA-10003469"/>
    <x v="0"/>
    <x v="3"/>
    <x v="1564"/>
    <n v="277.5"/>
    <n v="4"/>
    <x v="5"/>
    <n v="-188.7"/>
  </r>
  <r>
    <n v="8181"/>
    <x v="4054"/>
    <x v="1"/>
    <x v="82"/>
    <d v="2012-11-25T00:00:00"/>
    <x v="1"/>
    <x v="757"/>
    <s v="Shahid Shariari"/>
    <x v="0"/>
    <s v="United States"/>
    <s v="Philadelphia"/>
    <x v="9"/>
    <n v="19120"/>
    <s v="East"/>
    <s v="FUR-TA-10002958"/>
    <x v="0"/>
    <x v="3"/>
    <x v="956"/>
    <n v="1252.704"/>
    <n v="8"/>
    <x v="10"/>
    <n v="-480.20320000000027"/>
  </r>
  <r>
    <n v="8182"/>
    <x v="4054"/>
    <x v="1"/>
    <x v="82"/>
    <d v="2012-11-25T00:00:00"/>
    <x v="1"/>
    <x v="757"/>
    <s v="Shahid Shariari"/>
    <x v="0"/>
    <s v="United States"/>
    <s v="Philadelphia"/>
    <x v="9"/>
    <n v="19120"/>
    <s v="East"/>
    <s v="TEC-PH-10002923"/>
    <x v="2"/>
    <x v="7"/>
    <x v="680"/>
    <n v="110.97"/>
    <n v="5"/>
    <x v="10"/>
    <n v="-24.043499999999995"/>
  </r>
  <r>
    <n v="8183"/>
    <x v="4055"/>
    <x v="3"/>
    <x v="796"/>
    <d v="2014-05-23T00:00:00"/>
    <x v="1"/>
    <x v="606"/>
    <s v="Brendan Murry"/>
    <x v="1"/>
    <s v="United States"/>
    <s v="Chicago"/>
    <x v="10"/>
    <n v="60653"/>
    <s v="Central"/>
    <s v="FUR-FU-10004973"/>
    <x v="0"/>
    <x v="5"/>
    <x v="1134"/>
    <n v="22.608000000000001"/>
    <n v="3"/>
    <x v="7"/>
    <n v="-10.173599999999997"/>
  </r>
  <r>
    <n v="8184"/>
    <x v="4055"/>
    <x v="3"/>
    <x v="796"/>
    <d v="2014-05-23T00:00:00"/>
    <x v="1"/>
    <x v="606"/>
    <s v="Brendan Murry"/>
    <x v="1"/>
    <s v="United States"/>
    <s v="Chicago"/>
    <x v="10"/>
    <n v="60653"/>
    <s v="Central"/>
    <s v="FUR-FU-10001918"/>
    <x v="0"/>
    <x v="5"/>
    <x v="280"/>
    <n v="1.8920000000000003"/>
    <n v="1"/>
    <x v="7"/>
    <n v="-0.99329999999999963"/>
  </r>
  <r>
    <n v="8185"/>
    <x v="4056"/>
    <x v="3"/>
    <x v="283"/>
    <d v="2014-07-28T00:00:00"/>
    <x v="1"/>
    <x v="199"/>
    <s v="Maribeth Yedwab"/>
    <x v="1"/>
    <s v="United States"/>
    <s v="Chicago"/>
    <x v="10"/>
    <n v="60623"/>
    <s v="Central"/>
    <s v="OFF-PA-10003641"/>
    <x v="1"/>
    <x v="10"/>
    <x v="938"/>
    <n v="63.311999999999998"/>
    <n v="3"/>
    <x v="2"/>
    <n v="20.576399999999996"/>
  </r>
  <r>
    <n v="8186"/>
    <x v="4057"/>
    <x v="1"/>
    <x v="1023"/>
    <d v="2012-09-17T00:00:00"/>
    <x v="0"/>
    <x v="151"/>
    <s v="Arthur Gainer"/>
    <x v="0"/>
    <s v="United States"/>
    <s v="Chicago"/>
    <x v="10"/>
    <n v="60623"/>
    <s v="Central"/>
    <s v="OFF-EN-10002621"/>
    <x v="1"/>
    <x v="12"/>
    <x v="33"/>
    <n v="7.8239999999999998"/>
    <n v="1"/>
    <x v="2"/>
    <n v="2.9339999999999997"/>
  </r>
  <r>
    <n v="8187"/>
    <x v="4057"/>
    <x v="1"/>
    <x v="1023"/>
    <d v="2012-09-17T00:00:00"/>
    <x v="0"/>
    <x v="151"/>
    <s v="Arthur Gainer"/>
    <x v="0"/>
    <s v="United States"/>
    <s v="Chicago"/>
    <x v="10"/>
    <n v="60623"/>
    <s v="Central"/>
    <s v="FUR-CH-10003817"/>
    <x v="0"/>
    <x v="1"/>
    <x v="162"/>
    <n v="170.072"/>
    <n v="4"/>
    <x v="4"/>
    <n v="-12.147999999999996"/>
  </r>
  <r>
    <n v="8188"/>
    <x v="4058"/>
    <x v="0"/>
    <x v="107"/>
    <d v="2013-12-17T00:00:00"/>
    <x v="1"/>
    <x v="308"/>
    <s v="Bart Watters"/>
    <x v="1"/>
    <s v="United States"/>
    <s v="New York City"/>
    <x v="15"/>
    <n v="10024"/>
    <s v="East"/>
    <s v="OFF-PA-10000659"/>
    <x v="1"/>
    <x v="10"/>
    <x v="160"/>
    <n v="62.820000000000007"/>
    <n v="9"/>
    <x v="0"/>
    <n v="29.525400000000001"/>
  </r>
  <r>
    <n v="8189"/>
    <x v="4059"/>
    <x v="1"/>
    <x v="653"/>
    <d v="2012-10-05T00:00:00"/>
    <x v="0"/>
    <x v="495"/>
    <s v="Sheri Gordon"/>
    <x v="0"/>
    <s v="United States"/>
    <s v="Rockville"/>
    <x v="39"/>
    <n v="20852"/>
    <s v="East"/>
    <s v="OFF-PA-10001870"/>
    <x v="1"/>
    <x v="10"/>
    <x v="674"/>
    <n v="19.440000000000001"/>
    <n v="3"/>
    <x v="0"/>
    <n v="9.3312000000000008"/>
  </r>
  <r>
    <n v="8190"/>
    <x v="4059"/>
    <x v="1"/>
    <x v="653"/>
    <d v="2012-10-05T00:00:00"/>
    <x v="0"/>
    <x v="495"/>
    <s v="Sheri Gordon"/>
    <x v="0"/>
    <s v="United States"/>
    <s v="Rockville"/>
    <x v="39"/>
    <n v="20852"/>
    <s v="East"/>
    <s v="OFF-BI-10000320"/>
    <x v="1"/>
    <x v="8"/>
    <x v="768"/>
    <n v="7.38"/>
    <n v="1"/>
    <x v="0"/>
    <n v="3.6162000000000001"/>
  </r>
  <r>
    <n v="8191"/>
    <x v="4060"/>
    <x v="3"/>
    <x v="701"/>
    <d v="2014-11-22T00:00:00"/>
    <x v="1"/>
    <x v="666"/>
    <s v="Christopher Conant"/>
    <x v="0"/>
    <s v="United States"/>
    <s v="New York City"/>
    <x v="15"/>
    <n v="10011"/>
    <s v="East"/>
    <s v="OFF-PA-10004735"/>
    <x v="1"/>
    <x v="10"/>
    <x v="819"/>
    <n v="38.880000000000003"/>
    <n v="6"/>
    <x v="0"/>
    <n v="18.662400000000002"/>
  </r>
  <r>
    <n v="8192"/>
    <x v="4060"/>
    <x v="3"/>
    <x v="701"/>
    <d v="2014-11-22T00:00:00"/>
    <x v="1"/>
    <x v="666"/>
    <s v="Christopher Conant"/>
    <x v="0"/>
    <s v="United States"/>
    <s v="New York City"/>
    <x v="15"/>
    <n v="10011"/>
    <s v="East"/>
    <s v="FUR-FU-10004091"/>
    <x v="0"/>
    <x v="5"/>
    <x v="264"/>
    <n v="187.76"/>
    <n v="4"/>
    <x v="0"/>
    <n v="76.9816"/>
  </r>
  <r>
    <n v="8193"/>
    <x v="4061"/>
    <x v="1"/>
    <x v="672"/>
    <d v="2012-12-03T00:00:00"/>
    <x v="2"/>
    <x v="235"/>
    <s v="Lena Radford"/>
    <x v="0"/>
    <s v="United States"/>
    <s v="Durham"/>
    <x v="3"/>
    <n v="27707"/>
    <s v="South"/>
    <s v="OFF-BI-10000546"/>
    <x v="1"/>
    <x v="8"/>
    <x v="609"/>
    <n v="6.0480000000000009"/>
    <n v="7"/>
    <x v="6"/>
    <n v="-4.2336000000000009"/>
  </r>
  <r>
    <n v="8194"/>
    <x v="4061"/>
    <x v="1"/>
    <x v="672"/>
    <d v="2012-12-03T00:00:00"/>
    <x v="2"/>
    <x v="235"/>
    <s v="Lena Radford"/>
    <x v="0"/>
    <s v="United States"/>
    <s v="Durham"/>
    <x v="3"/>
    <n v="27707"/>
    <s v="South"/>
    <s v="OFF-AP-10001293"/>
    <x v="1"/>
    <x v="9"/>
    <x v="1337"/>
    <n v="98.352000000000004"/>
    <n v="3"/>
    <x v="2"/>
    <n v="9.8351999999999933"/>
  </r>
  <r>
    <n v="8195"/>
    <x v="4061"/>
    <x v="1"/>
    <x v="672"/>
    <d v="2012-12-03T00:00:00"/>
    <x v="2"/>
    <x v="235"/>
    <s v="Lena Radford"/>
    <x v="0"/>
    <s v="United States"/>
    <s v="Durham"/>
    <x v="3"/>
    <n v="27707"/>
    <s v="South"/>
    <s v="FUR-FU-10000576"/>
    <x v="0"/>
    <x v="5"/>
    <x v="219"/>
    <n v="335.74400000000003"/>
    <n v="2"/>
    <x v="2"/>
    <n v="25.180800000000005"/>
  </r>
  <r>
    <n v="8196"/>
    <x v="4062"/>
    <x v="1"/>
    <x v="401"/>
    <d v="2012-12-11T00:00:00"/>
    <x v="0"/>
    <x v="106"/>
    <s v="David Bremer"/>
    <x v="1"/>
    <s v="United States"/>
    <s v="Santa Barbara"/>
    <x v="1"/>
    <n v="93101"/>
    <s v="West"/>
    <s v="OFF-PA-10004519"/>
    <x v="1"/>
    <x v="10"/>
    <x v="1036"/>
    <n v="8.9600000000000009"/>
    <n v="2"/>
    <x v="0"/>
    <n v="4.3904000000000005"/>
  </r>
  <r>
    <n v="8197"/>
    <x v="4063"/>
    <x v="3"/>
    <x v="528"/>
    <d v="2014-09-10T00:00:00"/>
    <x v="1"/>
    <x v="431"/>
    <s v="Liz Preis"/>
    <x v="0"/>
    <s v="United States"/>
    <s v="Knoxville"/>
    <x v="18"/>
    <n v="37918"/>
    <s v="South"/>
    <s v="TEC-AC-10004568"/>
    <x v="2"/>
    <x v="11"/>
    <x v="1109"/>
    <n v="89.567999999999998"/>
    <n v="4"/>
    <x v="2"/>
    <n v="-1.119600000000009"/>
  </r>
  <r>
    <n v="8198"/>
    <x v="4063"/>
    <x v="3"/>
    <x v="528"/>
    <d v="2014-09-10T00:00:00"/>
    <x v="1"/>
    <x v="431"/>
    <s v="Liz Preis"/>
    <x v="0"/>
    <s v="United States"/>
    <s v="Knoxville"/>
    <x v="18"/>
    <n v="37918"/>
    <s v="South"/>
    <s v="OFF-AR-10001897"/>
    <x v="1"/>
    <x v="6"/>
    <x v="640"/>
    <n v="71.959999999999994"/>
    <n v="5"/>
    <x v="2"/>
    <n v="7.1960000000000015"/>
  </r>
  <r>
    <n v="8199"/>
    <x v="4063"/>
    <x v="3"/>
    <x v="528"/>
    <d v="2014-09-10T00:00:00"/>
    <x v="1"/>
    <x v="431"/>
    <s v="Liz Preis"/>
    <x v="0"/>
    <s v="United States"/>
    <s v="Knoxville"/>
    <x v="18"/>
    <n v="37918"/>
    <s v="South"/>
    <s v="OFF-PA-10001800"/>
    <x v="1"/>
    <x v="10"/>
    <x v="580"/>
    <n v="15.552000000000003"/>
    <n v="3"/>
    <x v="2"/>
    <n v="5.4432"/>
  </r>
  <r>
    <n v="8200"/>
    <x v="4064"/>
    <x v="3"/>
    <x v="558"/>
    <d v="2014-05-01T00:00:00"/>
    <x v="1"/>
    <x v="578"/>
    <s v="Art Ferguson"/>
    <x v="0"/>
    <s v="United States"/>
    <s v="Chicago"/>
    <x v="10"/>
    <n v="60610"/>
    <s v="Central"/>
    <s v="OFF-BI-10001628"/>
    <x v="1"/>
    <x v="8"/>
    <x v="1103"/>
    <n v="10.429999999999996"/>
    <n v="5"/>
    <x v="3"/>
    <n v="-18.252500000000001"/>
  </r>
  <r>
    <n v="8201"/>
    <x v="4064"/>
    <x v="3"/>
    <x v="558"/>
    <d v="2014-05-01T00:00:00"/>
    <x v="1"/>
    <x v="578"/>
    <s v="Art Ferguson"/>
    <x v="0"/>
    <s v="United States"/>
    <s v="Chicago"/>
    <x v="10"/>
    <n v="60610"/>
    <s v="Central"/>
    <s v="OFF-ST-10004123"/>
    <x v="1"/>
    <x v="4"/>
    <x v="72"/>
    <n v="72.784000000000006"/>
    <n v="1"/>
    <x v="2"/>
    <n v="-18.196000000000002"/>
  </r>
  <r>
    <n v="8202"/>
    <x v="4065"/>
    <x v="1"/>
    <x v="627"/>
    <d v="2012-11-08T00:00:00"/>
    <x v="3"/>
    <x v="470"/>
    <s v="Keith Dawkins"/>
    <x v="1"/>
    <s v="United States"/>
    <s v="New York City"/>
    <x v="15"/>
    <n v="10024"/>
    <s v="East"/>
    <s v="OFF-ST-10000885"/>
    <x v="1"/>
    <x v="4"/>
    <x v="1657"/>
    <n v="67.150000000000006"/>
    <n v="5"/>
    <x v="0"/>
    <n v="16.787500000000001"/>
  </r>
  <r>
    <n v="8203"/>
    <x v="4065"/>
    <x v="1"/>
    <x v="627"/>
    <d v="2012-11-08T00:00:00"/>
    <x v="3"/>
    <x v="470"/>
    <s v="Keith Dawkins"/>
    <x v="1"/>
    <s v="United States"/>
    <s v="New York City"/>
    <x v="15"/>
    <n v="10024"/>
    <s v="East"/>
    <s v="TEC-PH-10004165"/>
    <x v="2"/>
    <x v="7"/>
    <x v="886"/>
    <n v="549.98"/>
    <n v="2"/>
    <x v="0"/>
    <n v="142.9948"/>
  </r>
  <r>
    <n v="8204"/>
    <x v="4065"/>
    <x v="1"/>
    <x v="627"/>
    <d v="2012-11-08T00:00:00"/>
    <x v="3"/>
    <x v="470"/>
    <s v="Keith Dawkins"/>
    <x v="1"/>
    <s v="United States"/>
    <s v="New York City"/>
    <x v="15"/>
    <n v="10024"/>
    <s v="East"/>
    <s v="FUR-FU-10002240"/>
    <x v="0"/>
    <x v="5"/>
    <x v="1781"/>
    <n v="11.82"/>
    <n v="3"/>
    <x v="0"/>
    <n v="4.7279999999999998"/>
  </r>
  <r>
    <n v="8205"/>
    <x v="4065"/>
    <x v="1"/>
    <x v="627"/>
    <d v="2012-11-08T00:00:00"/>
    <x v="3"/>
    <x v="470"/>
    <s v="Keith Dawkins"/>
    <x v="1"/>
    <s v="United States"/>
    <s v="New York City"/>
    <x v="15"/>
    <n v="10024"/>
    <s v="East"/>
    <s v="TEC-MA-10000045"/>
    <x v="2"/>
    <x v="15"/>
    <x v="1693"/>
    <n v="4643.8"/>
    <n v="4"/>
    <x v="0"/>
    <n v="2229.0239999999999"/>
  </r>
  <r>
    <n v="8206"/>
    <x v="4065"/>
    <x v="1"/>
    <x v="627"/>
    <d v="2012-11-08T00:00:00"/>
    <x v="3"/>
    <x v="470"/>
    <s v="Keith Dawkins"/>
    <x v="1"/>
    <s v="United States"/>
    <s v="New York City"/>
    <x v="15"/>
    <n v="10024"/>
    <s v="East"/>
    <s v="FUR-CH-10003746"/>
    <x v="0"/>
    <x v="1"/>
    <x v="617"/>
    <n v="577.76400000000001"/>
    <n v="2"/>
    <x v="9"/>
    <n v="115.5528"/>
  </r>
  <r>
    <n v="8207"/>
    <x v="4066"/>
    <x v="1"/>
    <x v="33"/>
    <d v="2012-04-30T00:00:00"/>
    <x v="1"/>
    <x v="193"/>
    <s v="Sue Ann Reed"/>
    <x v="0"/>
    <s v="United States"/>
    <s v="Daytona Beach"/>
    <x v="2"/>
    <n v="32114"/>
    <s v="South"/>
    <s v="FUR-TA-10000577"/>
    <x v="0"/>
    <x v="3"/>
    <x v="3"/>
    <n v="191.5155"/>
    <n v="1"/>
    <x v="1"/>
    <n v="-76.606200000000001"/>
  </r>
  <r>
    <n v="8208"/>
    <x v="4066"/>
    <x v="1"/>
    <x v="33"/>
    <d v="2012-04-30T00:00:00"/>
    <x v="1"/>
    <x v="193"/>
    <s v="Sue Ann Reed"/>
    <x v="0"/>
    <s v="United States"/>
    <s v="Daytona Beach"/>
    <x v="2"/>
    <n v="32114"/>
    <s v="South"/>
    <s v="OFF-AR-10004757"/>
    <x v="1"/>
    <x v="6"/>
    <x v="342"/>
    <n v="2.6240000000000001"/>
    <n v="1"/>
    <x v="2"/>
    <n v="0.42639999999999978"/>
  </r>
  <r>
    <n v="8209"/>
    <x v="4067"/>
    <x v="1"/>
    <x v="1181"/>
    <d v="2012-09-24T00:00:00"/>
    <x v="1"/>
    <x v="767"/>
    <s v="Barry Gonzalez"/>
    <x v="0"/>
    <s v="United States"/>
    <s v="Nashville"/>
    <x v="18"/>
    <n v="37211"/>
    <s v="South"/>
    <s v="OFF-BI-10000545"/>
    <x v="1"/>
    <x v="8"/>
    <x v="685"/>
    <n v="1369.7640000000001"/>
    <n v="6"/>
    <x v="6"/>
    <n v="-913.17599999999993"/>
  </r>
  <r>
    <n v="8210"/>
    <x v="4067"/>
    <x v="1"/>
    <x v="1181"/>
    <d v="2012-09-24T00:00:00"/>
    <x v="1"/>
    <x v="767"/>
    <s v="Barry Gonzalez"/>
    <x v="0"/>
    <s v="United States"/>
    <s v="Nashville"/>
    <x v="18"/>
    <n v="37211"/>
    <s v="South"/>
    <s v="OFF-ST-10001522"/>
    <x v="1"/>
    <x v="4"/>
    <x v="195"/>
    <n v="294.36799999999999"/>
    <n v="4"/>
    <x v="2"/>
    <n v="-58.873600000000025"/>
  </r>
  <r>
    <n v="8211"/>
    <x v="4068"/>
    <x v="3"/>
    <x v="210"/>
    <d v="2014-09-13T00:00:00"/>
    <x v="1"/>
    <x v="678"/>
    <s v="Dario Medina"/>
    <x v="1"/>
    <s v="United States"/>
    <s v="Nashville"/>
    <x v="18"/>
    <n v="37211"/>
    <s v="South"/>
    <s v="OFF-AP-10001271"/>
    <x v="1"/>
    <x v="9"/>
    <x v="469"/>
    <n v="81.567999999999998"/>
    <n v="2"/>
    <x v="2"/>
    <n v="7.1372000000000035"/>
  </r>
  <r>
    <n v="8212"/>
    <x v="4069"/>
    <x v="0"/>
    <x v="77"/>
    <d v="2013-11-13T00:00:00"/>
    <x v="1"/>
    <x v="266"/>
    <s v="Michael Chen"/>
    <x v="0"/>
    <s v="United States"/>
    <s v="Dallas"/>
    <x v="5"/>
    <n v="75220"/>
    <s v="Central"/>
    <s v="FUR-FU-10002030"/>
    <x v="0"/>
    <x v="5"/>
    <x v="1813"/>
    <n v="44.460000000000008"/>
    <n v="5"/>
    <x v="7"/>
    <n v="-17.783999999999992"/>
  </r>
  <r>
    <n v="8213"/>
    <x v="4069"/>
    <x v="0"/>
    <x v="77"/>
    <d v="2013-11-13T00:00:00"/>
    <x v="1"/>
    <x v="266"/>
    <s v="Michael Chen"/>
    <x v="0"/>
    <s v="United States"/>
    <s v="Dallas"/>
    <x v="5"/>
    <n v="75220"/>
    <s v="Central"/>
    <s v="OFF-ST-10001272"/>
    <x v="1"/>
    <x v="4"/>
    <x v="528"/>
    <n v="314.08800000000002"/>
    <n v="3"/>
    <x v="2"/>
    <n v="19.630499999999998"/>
  </r>
  <r>
    <n v="8214"/>
    <x v="4070"/>
    <x v="1"/>
    <x v="12"/>
    <d v="2012-10-02T00:00:00"/>
    <x v="1"/>
    <x v="504"/>
    <s v="Marina Lichtenstein"/>
    <x v="1"/>
    <s v="United States"/>
    <s v="Murfreesboro"/>
    <x v="18"/>
    <n v="37130"/>
    <s v="South"/>
    <s v="OFF-BI-10001116"/>
    <x v="1"/>
    <x v="8"/>
    <x v="1066"/>
    <n v="6.3360000000000012"/>
    <n v="4"/>
    <x v="6"/>
    <n v="-4.6463999999999981"/>
  </r>
  <r>
    <n v="8215"/>
    <x v="4070"/>
    <x v="1"/>
    <x v="12"/>
    <d v="2012-10-02T00:00:00"/>
    <x v="1"/>
    <x v="504"/>
    <s v="Marina Lichtenstein"/>
    <x v="1"/>
    <s v="United States"/>
    <s v="Murfreesboro"/>
    <x v="18"/>
    <n v="37130"/>
    <s v="South"/>
    <s v="OFF-PA-10004665"/>
    <x v="1"/>
    <x v="10"/>
    <x v="1380"/>
    <n v="10.48"/>
    <n v="1"/>
    <x v="2"/>
    <n v="3.7989999999999995"/>
  </r>
  <r>
    <n v="8216"/>
    <x v="4070"/>
    <x v="1"/>
    <x v="12"/>
    <d v="2012-10-02T00:00:00"/>
    <x v="1"/>
    <x v="504"/>
    <s v="Marina Lichtenstein"/>
    <x v="1"/>
    <s v="United States"/>
    <s v="Murfreesboro"/>
    <x v="18"/>
    <n v="37130"/>
    <s v="South"/>
    <s v="OFF-BI-10004506"/>
    <x v="1"/>
    <x v="8"/>
    <x v="1238"/>
    <n v="2.4690000000000003"/>
    <n v="1"/>
    <x v="6"/>
    <n v="-1.8106"/>
  </r>
  <r>
    <n v="8217"/>
    <x v="4070"/>
    <x v="1"/>
    <x v="12"/>
    <d v="2012-10-02T00:00:00"/>
    <x v="1"/>
    <x v="504"/>
    <s v="Marina Lichtenstein"/>
    <x v="1"/>
    <s v="United States"/>
    <s v="Murfreesboro"/>
    <x v="18"/>
    <n v="37130"/>
    <s v="South"/>
    <s v="OFF-BI-10001982"/>
    <x v="1"/>
    <x v="8"/>
    <x v="301"/>
    <n v="3.2640000000000007"/>
    <n v="2"/>
    <x v="6"/>
    <n v="-2.2847999999999997"/>
  </r>
  <r>
    <n v="8218"/>
    <x v="4071"/>
    <x v="2"/>
    <x v="462"/>
    <d v="2011-10-07T00:00:00"/>
    <x v="1"/>
    <x v="709"/>
    <s v="Russell D'Ascenzo"/>
    <x v="0"/>
    <s v="United States"/>
    <s v="Dallas"/>
    <x v="5"/>
    <n v="75217"/>
    <s v="Central"/>
    <s v="OFF-FA-10002676"/>
    <x v="1"/>
    <x v="13"/>
    <x v="1069"/>
    <n v="4.3440000000000003"/>
    <n v="3"/>
    <x v="2"/>
    <n v="0.86879999999999979"/>
  </r>
  <r>
    <n v="8219"/>
    <x v="4071"/>
    <x v="2"/>
    <x v="462"/>
    <d v="2011-10-07T00:00:00"/>
    <x v="1"/>
    <x v="709"/>
    <s v="Russell D'Ascenzo"/>
    <x v="0"/>
    <s v="United States"/>
    <s v="Dallas"/>
    <x v="5"/>
    <n v="75217"/>
    <s v="Central"/>
    <s v="FUR-FU-10000758"/>
    <x v="0"/>
    <x v="5"/>
    <x v="1073"/>
    <n v="31.776000000000003"/>
    <n v="3"/>
    <x v="7"/>
    <n v="-19.065600000000007"/>
  </r>
  <r>
    <n v="8220"/>
    <x v="4071"/>
    <x v="2"/>
    <x v="462"/>
    <d v="2011-10-07T00:00:00"/>
    <x v="1"/>
    <x v="709"/>
    <s v="Russell D'Ascenzo"/>
    <x v="0"/>
    <s v="United States"/>
    <s v="Dallas"/>
    <x v="5"/>
    <n v="75217"/>
    <s v="Central"/>
    <s v="OFF-LA-10002271"/>
    <x v="1"/>
    <x v="2"/>
    <x v="635"/>
    <n v="4.9280000000000008"/>
    <n v="2"/>
    <x v="2"/>
    <n v="1.7247999999999997"/>
  </r>
  <r>
    <n v="8221"/>
    <x v="4071"/>
    <x v="2"/>
    <x v="462"/>
    <d v="2011-10-07T00:00:00"/>
    <x v="1"/>
    <x v="709"/>
    <s v="Russell D'Ascenzo"/>
    <x v="0"/>
    <s v="United States"/>
    <s v="Dallas"/>
    <x v="5"/>
    <n v="75217"/>
    <s v="Central"/>
    <s v="OFF-BI-10002609"/>
    <x v="1"/>
    <x v="8"/>
    <x v="98"/>
    <n v="1.7879999999999996"/>
    <n v="3"/>
    <x v="3"/>
    <n v="-3.0396000000000001"/>
  </r>
  <r>
    <n v="8222"/>
    <x v="4071"/>
    <x v="2"/>
    <x v="462"/>
    <d v="2011-10-07T00:00:00"/>
    <x v="1"/>
    <x v="709"/>
    <s v="Russell D'Ascenzo"/>
    <x v="0"/>
    <s v="United States"/>
    <s v="Dallas"/>
    <x v="5"/>
    <n v="75217"/>
    <s v="Central"/>
    <s v="OFF-FA-10000254"/>
    <x v="1"/>
    <x v="13"/>
    <x v="1814"/>
    <n v="15.072000000000001"/>
    <n v="4"/>
    <x v="2"/>
    <n v="-3.7680000000000002"/>
  </r>
  <r>
    <n v="8223"/>
    <x v="4072"/>
    <x v="2"/>
    <x v="1087"/>
    <d v="2011-02-25T00:00:00"/>
    <x v="1"/>
    <x v="755"/>
    <s v="Aaron Bergman"/>
    <x v="0"/>
    <s v="United States"/>
    <s v="Arlington"/>
    <x v="5"/>
    <n v="76017"/>
    <s v="Central"/>
    <s v="OFF-ST-10000321"/>
    <x v="1"/>
    <x v="4"/>
    <x v="1534"/>
    <n v="12.624000000000001"/>
    <n v="2"/>
    <x v="2"/>
    <n v="-2.5248000000000022"/>
  </r>
  <r>
    <n v="8224"/>
    <x v="4073"/>
    <x v="0"/>
    <x v="1"/>
    <d v="2013-06-17T00:00:00"/>
    <x v="1"/>
    <x v="105"/>
    <s v="Erin Ashbrook"/>
    <x v="1"/>
    <s v="United States"/>
    <s v="Pasadena"/>
    <x v="1"/>
    <n v="91104"/>
    <s v="West"/>
    <s v="OFF-PA-10000241"/>
    <x v="1"/>
    <x v="10"/>
    <x v="1151"/>
    <n v="185.88"/>
    <n v="6"/>
    <x v="0"/>
    <n v="83.645999999999987"/>
  </r>
  <r>
    <n v="8225"/>
    <x v="4073"/>
    <x v="0"/>
    <x v="1"/>
    <d v="2013-06-17T00:00:00"/>
    <x v="1"/>
    <x v="105"/>
    <s v="Erin Ashbrook"/>
    <x v="1"/>
    <s v="United States"/>
    <s v="Pasadena"/>
    <x v="1"/>
    <n v="91104"/>
    <s v="West"/>
    <s v="OFF-PA-10004782"/>
    <x v="1"/>
    <x v="10"/>
    <x v="1413"/>
    <n v="12.96"/>
    <n v="2"/>
    <x v="0"/>
    <n v="6.2208000000000006"/>
  </r>
  <r>
    <n v="8226"/>
    <x v="4074"/>
    <x v="3"/>
    <x v="752"/>
    <d v="2014-11-05T00:00:00"/>
    <x v="0"/>
    <x v="11"/>
    <s v="Sandra Flanagan"/>
    <x v="0"/>
    <s v="United States"/>
    <s v="Everett"/>
    <x v="31"/>
    <n v="2149"/>
    <s v="East"/>
    <s v="OFF-PA-10004243"/>
    <x v="1"/>
    <x v="10"/>
    <x v="271"/>
    <n v="189.7"/>
    <n v="10"/>
    <x v="0"/>
    <n v="91.055999999999983"/>
  </r>
  <r>
    <n v="8227"/>
    <x v="4074"/>
    <x v="3"/>
    <x v="752"/>
    <d v="2014-11-05T00:00:00"/>
    <x v="0"/>
    <x v="11"/>
    <s v="Sandra Flanagan"/>
    <x v="0"/>
    <s v="United States"/>
    <s v="Everett"/>
    <x v="31"/>
    <n v="2149"/>
    <s v="East"/>
    <s v="OFF-PA-10001033"/>
    <x v="1"/>
    <x v="10"/>
    <x v="1500"/>
    <n v="40.99"/>
    <n v="1"/>
    <x v="0"/>
    <n v="20.085100000000001"/>
  </r>
  <r>
    <n v="8228"/>
    <x v="4075"/>
    <x v="0"/>
    <x v="958"/>
    <d v="2013-04-09T00:00:00"/>
    <x v="0"/>
    <x v="604"/>
    <s v="Becky Castell"/>
    <x v="2"/>
    <s v="United States"/>
    <s v="Troy"/>
    <x v="15"/>
    <n v="12180"/>
    <s v="East"/>
    <s v="FUR-FU-10000723"/>
    <x v="0"/>
    <x v="5"/>
    <x v="475"/>
    <n v="82.64"/>
    <n v="2"/>
    <x v="0"/>
    <n v="7.4376000000000033"/>
  </r>
  <r>
    <n v="8229"/>
    <x v="4075"/>
    <x v="0"/>
    <x v="958"/>
    <d v="2013-04-09T00:00:00"/>
    <x v="0"/>
    <x v="604"/>
    <s v="Becky Castell"/>
    <x v="2"/>
    <s v="United States"/>
    <s v="Troy"/>
    <x v="15"/>
    <n v="12180"/>
    <s v="East"/>
    <s v="OFF-ST-10003455"/>
    <x v="1"/>
    <x v="4"/>
    <x v="169"/>
    <n v="31.02"/>
    <n v="2"/>
    <x v="0"/>
    <n v="8.0652000000000008"/>
  </r>
  <r>
    <n v="8230"/>
    <x v="4075"/>
    <x v="0"/>
    <x v="958"/>
    <d v="2013-04-09T00:00:00"/>
    <x v="0"/>
    <x v="604"/>
    <s v="Becky Castell"/>
    <x v="2"/>
    <s v="United States"/>
    <s v="Troy"/>
    <x v="15"/>
    <n v="12180"/>
    <s v="East"/>
    <s v="TEC-AC-10001109"/>
    <x v="2"/>
    <x v="11"/>
    <x v="998"/>
    <n v="89.97"/>
    <n v="3"/>
    <x v="0"/>
    <n v="37.787400000000005"/>
  </r>
  <r>
    <n v="8231"/>
    <x v="4076"/>
    <x v="0"/>
    <x v="1186"/>
    <d v="2013-07-03T00:00:00"/>
    <x v="0"/>
    <x v="58"/>
    <s v="Philip Fox"/>
    <x v="0"/>
    <s v="United States"/>
    <s v="Sandy Springs"/>
    <x v="32"/>
    <n v="30328"/>
    <s v="South"/>
    <s v="OFF-AR-10004344"/>
    <x v="1"/>
    <x v="6"/>
    <x v="365"/>
    <n v="35.97"/>
    <n v="3"/>
    <x v="0"/>
    <n v="9.7118999999999982"/>
  </r>
  <r>
    <n v="8232"/>
    <x v="4076"/>
    <x v="0"/>
    <x v="1186"/>
    <d v="2013-07-03T00:00:00"/>
    <x v="0"/>
    <x v="58"/>
    <s v="Philip Fox"/>
    <x v="0"/>
    <s v="United States"/>
    <s v="Sandy Springs"/>
    <x v="32"/>
    <n v="30328"/>
    <s v="South"/>
    <s v="FUR-BO-10004695"/>
    <x v="0"/>
    <x v="0"/>
    <x v="198"/>
    <n v="1266.8599999999999"/>
    <n v="7"/>
    <x v="0"/>
    <n v="291.37779999999987"/>
  </r>
  <r>
    <n v="8233"/>
    <x v="4077"/>
    <x v="2"/>
    <x v="358"/>
    <d v="2011-09-28T00:00:00"/>
    <x v="1"/>
    <x v="339"/>
    <s v="Sanjit Engle"/>
    <x v="0"/>
    <s v="United States"/>
    <s v="San Jose"/>
    <x v="1"/>
    <n v="95123"/>
    <s v="West"/>
    <s v="OFF-ST-10000675"/>
    <x v="1"/>
    <x v="4"/>
    <x v="295"/>
    <n v="169.45"/>
    <n v="5"/>
    <x v="0"/>
    <n v="42.362499999999997"/>
  </r>
  <r>
    <n v="8234"/>
    <x v="4077"/>
    <x v="2"/>
    <x v="358"/>
    <d v="2011-09-28T00:00:00"/>
    <x v="1"/>
    <x v="339"/>
    <s v="Sanjit Engle"/>
    <x v="0"/>
    <s v="United States"/>
    <s v="San Jose"/>
    <x v="1"/>
    <n v="95123"/>
    <s v="West"/>
    <s v="OFF-ST-10002301"/>
    <x v="1"/>
    <x v="4"/>
    <x v="1490"/>
    <n v="40.68"/>
    <n v="2"/>
    <x v="0"/>
    <n v="0.40679999999999694"/>
  </r>
  <r>
    <n v="8235"/>
    <x v="4078"/>
    <x v="3"/>
    <x v="927"/>
    <d v="2014-05-07T00:00:00"/>
    <x v="1"/>
    <x v="170"/>
    <s v="Caroline Jumper"/>
    <x v="0"/>
    <s v="United States"/>
    <s v="Jacksonville"/>
    <x v="2"/>
    <n v="32216"/>
    <s v="South"/>
    <s v="OFF-SU-10001212"/>
    <x v="1"/>
    <x v="14"/>
    <x v="1677"/>
    <n v="3.3280000000000003"/>
    <n v="2"/>
    <x v="2"/>
    <n v="0.4159999999999997"/>
  </r>
  <r>
    <n v="8236"/>
    <x v="4078"/>
    <x v="3"/>
    <x v="927"/>
    <d v="2014-05-07T00:00:00"/>
    <x v="1"/>
    <x v="170"/>
    <s v="Caroline Jumper"/>
    <x v="0"/>
    <s v="United States"/>
    <s v="Jacksonville"/>
    <x v="2"/>
    <n v="32216"/>
    <s v="South"/>
    <s v="FUR-TA-10001889"/>
    <x v="0"/>
    <x v="3"/>
    <x v="406"/>
    <n v="933.26200000000006"/>
    <n v="4"/>
    <x v="1"/>
    <n v="-458.14679999999998"/>
  </r>
  <r>
    <n v="8237"/>
    <x v="4078"/>
    <x v="3"/>
    <x v="927"/>
    <d v="2014-05-07T00:00:00"/>
    <x v="1"/>
    <x v="170"/>
    <s v="Caroline Jumper"/>
    <x v="0"/>
    <s v="United States"/>
    <s v="Jacksonville"/>
    <x v="2"/>
    <n v="32216"/>
    <s v="South"/>
    <s v="FUR-CH-10002024"/>
    <x v="0"/>
    <x v="1"/>
    <x v="478"/>
    <n v="2803.92"/>
    <n v="5"/>
    <x v="2"/>
    <n v="0"/>
  </r>
  <r>
    <n v="8238"/>
    <x v="4079"/>
    <x v="3"/>
    <x v="179"/>
    <d v="2014-10-21T00:00:00"/>
    <x v="3"/>
    <x v="690"/>
    <s v="Pete Takahito"/>
    <x v="0"/>
    <s v="United States"/>
    <s v="Jacksonville"/>
    <x v="2"/>
    <n v="32216"/>
    <s v="South"/>
    <s v="OFF-ST-10000617"/>
    <x v="1"/>
    <x v="4"/>
    <x v="379"/>
    <n v="4.7679999999999998"/>
    <n v="2"/>
    <x v="2"/>
    <n v="-0.7748000000000006"/>
  </r>
  <r>
    <n v="8239"/>
    <x v="4079"/>
    <x v="3"/>
    <x v="179"/>
    <d v="2014-10-21T00:00:00"/>
    <x v="3"/>
    <x v="690"/>
    <s v="Pete Takahito"/>
    <x v="0"/>
    <s v="United States"/>
    <s v="Jacksonville"/>
    <x v="2"/>
    <n v="32216"/>
    <s v="South"/>
    <s v="OFF-PA-10000380"/>
    <x v="1"/>
    <x v="10"/>
    <x v="1281"/>
    <n v="6.6720000000000006"/>
    <n v="1"/>
    <x v="2"/>
    <n v="2.5019999999999998"/>
  </r>
  <r>
    <n v="8240"/>
    <x v="4079"/>
    <x v="3"/>
    <x v="179"/>
    <d v="2014-10-21T00:00:00"/>
    <x v="3"/>
    <x v="690"/>
    <s v="Pete Takahito"/>
    <x v="0"/>
    <s v="United States"/>
    <s v="Jacksonville"/>
    <x v="2"/>
    <n v="32216"/>
    <s v="South"/>
    <s v="OFF-AR-10003251"/>
    <x v="1"/>
    <x v="6"/>
    <x v="1041"/>
    <n v="4.4479999999999995"/>
    <n v="2"/>
    <x v="2"/>
    <n v="1.1119999999999999"/>
  </r>
  <r>
    <n v="8241"/>
    <x v="4079"/>
    <x v="3"/>
    <x v="179"/>
    <d v="2014-10-21T00:00:00"/>
    <x v="3"/>
    <x v="690"/>
    <s v="Pete Takahito"/>
    <x v="0"/>
    <s v="United States"/>
    <s v="Jacksonville"/>
    <x v="2"/>
    <n v="32216"/>
    <s v="South"/>
    <s v="FUR-FU-10000175"/>
    <x v="0"/>
    <x v="5"/>
    <x v="1629"/>
    <n v="43.936000000000007"/>
    <n v="4"/>
    <x v="2"/>
    <n v="6.0411999999999964"/>
  </r>
  <r>
    <n v="8242"/>
    <x v="4080"/>
    <x v="2"/>
    <x v="416"/>
    <d v="2011-09-05T00:00:00"/>
    <x v="1"/>
    <x v="23"/>
    <s v="Lena Hernandez"/>
    <x v="0"/>
    <s v="United States"/>
    <s v="New York City"/>
    <x v="15"/>
    <n v="10009"/>
    <s v="East"/>
    <s v="OFF-BI-10004716"/>
    <x v="1"/>
    <x v="8"/>
    <x v="700"/>
    <n v="23.744"/>
    <n v="2"/>
    <x v="2"/>
    <n v="8.3103999999999996"/>
  </r>
  <r>
    <n v="8243"/>
    <x v="4080"/>
    <x v="2"/>
    <x v="416"/>
    <d v="2011-09-05T00:00:00"/>
    <x v="1"/>
    <x v="23"/>
    <s v="Lena Hernandez"/>
    <x v="0"/>
    <s v="United States"/>
    <s v="New York City"/>
    <x v="15"/>
    <n v="10009"/>
    <s v="East"/>
    <s v="TEC-AC-10002842"/>
    <x v="2"/>
    <x v="11"/>
    <x v="1176"/>
    <n v="357"/>
    <n v="3"/>
    <x v="0"/>
    <n v="57.120000000000019"/>
  </r>
  <r>
    <n v="8244"/>
    <x v="4081"/>
    <x v="2"/>
    <x v="1132"/>
    <d v="2011-08-16T00:00:00"/>
    <x v="1"/>
    <x v="572"/>
    <s v="Ben Wallace"/>
    <x v="0"/>
    <s v="United States"/>
    <s v="San Francisco"/>
    <x v="1"/>
    <n v="94122"/>
    <s v="West"/>
    <s v="TEC-PH-10003691"/>
    <x v="2"/>
    <x v="7"/>
    <x v="1398"/>
    <n v="806.33600000000001"/>
    <n v="8"/>
    <x v="2"/>
    <n v="50.396000000000015"/>
  </r>
  <r>
    <n v="8245"/>
    <x v="4081"/>
    <x v="2"/>
    <x v="1132"/>
    <d v="2011-08-16T00:00:00"/>
    <x v="1"/>
    <x v="572"/>
    <s v="Ben Wallace"/>
    <x v="0"/>
    <s v="United States"/>
    <s v="San Francisco"/>
    <x v="1"/>
    <n v="94122"/>
    <s v="West"/>
    <s v="FUR-FU-10002878"/>
    <x v="0"/>
    <x v="5"/>
    <x v="1125"/>
    <n v="85.44"/>
    <n v="3"/>
    <x v="0"/>
    <n v="31.612800000000004"/>
  </r>
  <r>
    <n v="8246"/>
    <x v="4082"/>
    <x v="2"/>
    <x v="710"/>
    <d v="2011-08-23T00:00:00"/>
    <x v="1"/>
    <x v="740"/>
    <s v="Bill Shonely"/>
    <x v="1"/>
    <s v="United States"/>
    <s v="Columbus"/>
    <x v="32"/>
    <n v="31907"/>
    <s v="South"/>
    <s v="OFF-ST-10000991"/>
    <x v="1"/>
    <x v="4"/>
    <x v="155"/>
    <n v="344.90999999999997"/>
    <n v="3"/>
    <x v="0"/>
    <n v="10.347300000000004"/>
  </r>
  <r>
    <n v="8247"/>
    <x v="4083"/>
    <x v="1"/>
    <x v="1187"/>
    <d v="2012-05-10T00:00:00"/>
    <x v="3"/>
    <x v="503"/>
    <s v="Dennis Pardue"/>
    <x v="2"/>
    <s v="United States"/>
    <s v="Aurora"/>
    <x v="10"/>
    <n v="60505"/>
    <s v="Central"/>
    <s v="OFF-AP-10002439"/>
    <x v="1"/>
    <x v="9"/>
    <x v="548"/>
    <n v="70.969999999999985"/>
    <n v="5"/>
    <x v="3"/>
    <n v="-191.619"/>
  </r>
  <r>
    <n v="8248"/>
    <x v="4083"/>
    <x v="1"/>
    <x v="1187"/>
    <d v="2012-05-10T00:00:00"/>
    <x v="3"/>
    <x v="503"/>
    <s v="Dennis Pardue"/>
    <x v="2"/>
    <s v="United States"/>
    <s v="Aurora"/>
    <x v="10"/>
    <n v="60505"/>
    <s v="Central"/>
    <s v="OFF-AR-10004602"/>
    <x v="1"/>
    <x v="6"/>
    <x v="1217"/>
    <n v="36.783999999999999"/>
    <n v="2"/>
    <x v="2"/>
    <n v="3.6784000000000017"/>
  </r>
  <r>
    <n v="8249"/>
    <x v="4084"/>
    <x v="0"/>
    <x v="1120"/>
    <d v="2013-05-14T00:00:00"/>
    <x v="0"/>
    <x v="37"/>
    <s v="Christopher Schild"/>
    <x v="2"/>
    <s v="United States"/>
    <s v="Philadelphia"/>
    <x v="9"/>
    <n v="19134"/>
    <s v="East"/>
    <s v="TEC-PH-10001795"/>
    <x v="2"/>
    <x v="7"/>
    <x v="641"/>
    <n v="743.98799999999994"/>
    <n v="2"/>
    <x v="10"/>
    <n v="-123.9980000000001"/>
  </r>
  <r>
    <n v="8250"/>
    <x v="4085"/>
    <x v="1"/>
    <x v="616"/>
    <d v="2012-03-09T00:00:00"/>
    <x v="0"/>
    <x v="333"/>
    <s v="Maribeth Schnelling"/>
    <x v="0"/>
    <s v="United States"/>
    <s v="Chicago"/>
    <x v="10"/>
    <n v="60653"/>
    <s v="Central"/>
    <s v="OFF-BI-10002854"/>
    <x v="1"/>
    <x v="8"/>
    <x v="895"/>
    <n v="11.211999999999998"/>
    <n v="2"/>
    <x v="3"/>
    <n v="-16.818000000000005"/>
  </r>
  <r>
    <n v="8251"/>
    <x v="4085"/>
    <x v="1"/>
    <x v="616"/>
    <d v="2012-03-09T00:00:00"/>
    <x v="0"/>
    <x v="333"/>
    <s v="Maribeth Schnelling"/>
    <x v="0"/>
    <s v="United States"/>
    <s v="Chicago"/>
    <x v="10"/>
    <n v="60653"/>
    <s v="Central"/>
    <s v="FUR-FU-10000023"/>
    <x v="0"/>
    <x v="5"/>
    <x v="322"/>
    <n v="4.7119999999999997"/>
    <n v="2"/>
    <x v="7"/>
    <n v="-1.8847999999999994"/>
  </r>
  <r>
    <n v="8252"/>
    <x v="4085"/>
    <x v="1"/>
    <x v="616"/>
    <d v="2012-03-09T00:00:00"/>
    <x v="0"/>
    <x v="333"/>
    <s v="Maribeth Schnelling"/>
    <x v="0"/>
    <s v="United States"/>
    <s v="Chicago"/>
    <x v="10"/>
    <n v="60653"/>
    <s v="Central"/>
    <s v="OFF-AP-10000828"/>
    <x v="1"/>
    <x v="9"/>
    <x v="1087"/>
    <n v="180.97999999999996"/>
    <n v="5"/>
    <x v="3"/>
    <n v="-470.548"/>
  </r>
  <r>
    <n v="8253"/>
    <x v="4085"/>
    <x v="1"/>
    <x v="616"/>
    <d v="2012-03-09T00:00:00"/>
    <x v="0"/>
    <x v="333"/>
    <s v="Maribeth Schnelling"/>
    <x v="0"/>
    <s v="United States"/>
    <s v="Chicago"/>
    <x v="10"/>
    <n v="60653"/>
    <s v="Central"/>
    <s v="OFF-ST-10000777"/>
    <x v="1"/>
    <x v="4"/>
    <x v="117"/>
    <n v="60.415999999999997"/>
    <n v="2"/>
    <x v="2"/>
    <n v="6.0416000000000025"/>
  </r>
  <r>
    <n v="8254"/>
    <x v="4086"/>
    <x v="3"/>
    <x v="801"/>
    <d v="2014-08-20T00:00:00"/>
    <x v="1"/>
    <x v="729"/>
    <s v="Dana Kaydos"/>
    <x v="0"/>
    <s v="United States"/>
    <s v="Seattle"/>
    <x v="4"/>
    <n v="98103"/>
    <s v="West"/>
    <s v="TEC-CO-10000971"/>
    <x v="2"/>
    <x v="16"/>
    <x v="1304"/>
    <n v="299.99"/>
    <n v="1"/>
    <x v="0"/>
    <n v="89.996999999999986"/>
  </r>
  <r>
    <n v="8255"/>
    <x v="4086"/>
    <x v="3"/>
    <x v="801"/>
    <d v="2014-08-20T00:00:00"/>
    <x v="1"/>
    <x v="729"/>
    <s v="Dana Kaydos"/>
    <x v="0"/>
    <s v="United States"/>
    <s v="Seattle"/>
    <x v="4"/>
    <n v="98103"/>
    <s v="West"/>
    <s v="OFF-PA-10003134"/>
    <x v="1"/>
    <x v="10"/>
    <x v="1663"/>
    <n v="192.16"/>
    <n v="4"/>
    <x v="0"/>
    <n v="92.236799999999988"/>
  </r>
  <r>
    <n v="8256"/>
    <x v="4086"/>
    <x v="3"/>
    <x v="801"/>
    <d v="2014-08-20T00:00:00"/>
    <x v="1"/>
    <x v="729"/>
    <s v="Dana Kaydos"/>
    <x v="0"/>
    <s v="United States"/>
    <s v="Seattle"/>
    <x v="4"/>
    <n v="98103"/>
    <s v="West"/>
    <s v="TEC-PH-10002538"/>
    <x v="2"/>
    <x v="7"/>
    <x v="524"/>
    <n v="242.624"/>
    <n v="8"/>
    <x v="2"/>
    <n v="27.295199999999973"/>
  </r>
  <r>
    <n v="8257"/>
    <x v="4086"/>
    <x v="3"/>
    <x v="801"/>
    <d v="2014-08-20T00:00:00"/>
    <x v="1"/>
    <x v="729"/>
    <s v="Dana Kaydos"/>
    <x v="0"/>
    <s v="United States"/>
    <s v="Seattle"/>
    <x v="4"/>
    <n v="98103"/>
    <s v="West"/>
    <s v="OFF-ST-10001228"/>
    <x v="1"/>
    <x v="4"/>
    <x v="445"/>
    <n v="46.74"/>
    <n v="3"/>
    <x v="0"/>
    <n v="11.684999999999999"/>
  </r>
  <r>
    <n v="8258"/>
    <x v="4086"/>
    <x v="3"/>
    <x v="801"/>
    <d v="2014-08-20T00:00:00"/>
    <x v="1"/>
    <x v="729"/>
    <s v="Dana Kaydos"/>
    <x v="0"/>
    <s v="United States"/>
    <s v="Seattle"/>
    <x v="4"/>
    <n v="98103"/>
    <s v="West"/>
    <s v="TEC-AC-10000397"/>
    <x v="2"/>
    <x v="11"/>
    <x v="1459"/>
    <n v="174.95000000000002"/>
    <n v="5"/>
    <x v="0"/>
    <n v="12.246500000000005"/>
  </r>
  <r>
    <n v="8259"/>
    <x v="4086"/>
    <x v="3"/>
    <x v="801"/>
    <d v="2014-08-20T00:00:00"/>
    <x v="1"/>
    <x v="729"/>
    <s v="Dana Kaydos"/>
    <x v="0"/>
    <s v="United States"/>
    <s v="Seattle"/>
    <x v="4"/>
    <n v="98103"/>
    <s v="West"/>
    <s v="OFF-BI-10004308"/>
    <x v="1"/>
    <x v="8"/>
    <x v="1767"/>
    <n v="100.70400000000001"/>
    <n v="6"/>
    <x v="2"/>
    <n v="37.763999999999996"/>
  </r>
  <r>
    <n v="8260"/>
    <x v="4087"/>
    <x v="0"/>
    <x v="190"/>
    <d v="2013-06-27T00:00:00"/>
    <x v="3"/>
    <x v="381"/>
    <s v="Skye Norling"/>
    <x v="2"/>
    <s v="United States"/>
    <s v="Roseville"/>
    <x v="12"/>
    <n v="48066"/>
    <s v="Central"/>
    <s v="OFF-PA-10000357"/>
    <x v="1"/>
    <x v="10"/>
    <x v="442"/>
    <n v="368.91"/>
    <n v="9"/>
    <x v="0"/>
    <n v="180.76590000000002"/>
  </r>
  <r>
    <n v="8261"/>
    <x v="4087"/>
    <x v="0"/>
    <x v="190"/>
    <d v="2013-06-27T00:00:00"/>
    <x v="3"/>
    <x v="381"/>
    <s v="Skye Norling"/>
    <x v="2"/>
    <s v="United States"/>
    <s v="Roseville"/>
    <x v="12"/>
    <n v="48066"/>
    <s v="Central"/>
    <s v="OFF-BI-10000773"/>
    <x v="1"/>
    <x v="8"/>
    <x v="381"/>
    <n v="8.02"/>
    <n v="1"/>
    <x v="0"/>
    <n v="3.7693999999999992"/>
  </r>
  <r>
    <n v="8262"/>
    <x v="4087"/>
    <x v="0"/>
    <x v="190"/>
    <d v="2013-06-27T00:00:00"/>
    <x v="3"/>
    <x v="381"/>
    <s v="Skye Norling"/>
    <x v="2"/>
    <s v="United States"/>
    <s v="Roseville"/>
    <x v="12"/>
    <n v="48066"/>
    <s v="Central"/>
    <s v="OFF-ST-10001837"/>
    <x v="1"/>
    <x v="4"/>
    <x v="1331"/>
    <n v="171.04"/>
    <n v="4"/>
    <x v="0"/>
    <n v="44.470399999999998"/>
  </r>
  <r>
    <n v="8263"/>
    <x v="4088"/>
    <x v="0"/>
    <x v="272"/>
    <d v="2013-12-20T00:00:00"/>
    <x v="1"/>
    <x v="679"/>
    <s v="Tony Chapman"/>
    <x v="2"/>
    <s v="United States"/>
    <s v="Fayetteville"/>
    <x v="36"/>
    <n v="72701"/>
    <s v="South"/>
    <s v="OFF-PA-10002552"/>
    <x v="1"/>
    <x v="10"/>
    <x v="349"/>
    <n v="19.440000000000001"/>
    <n v="3"/>
    <x v="0"/>
    <n v="9.3312000000000008"/>
  </r>
  <r>
    <n v="8264"/>
    <x v="4089"/>
    <x v="1"/>
    <x v="1023"/>
    <d v="2012-09-17T00:00:00"/>
    <x v="1"/>
    <x v="562"/>
    <s v="Anne McFarland"/>
    <x v="0"/>
    <s v="United States"/>
    <s v="Jacksonville"/>
    <x v="3"/>
    <n v="28540"/>
    <s v="South"/>
    <s v="OFF-BI-10000014"/>
    <x v="1"/>
    <x v="8"/>
    <x v="628"/>
    <n v="13.092000000000002"/>
    <n v="4"/>
    <x v="6"/>
    <n v="-10.037199999999999"/>
  </r>
  <r>
    <n v="8265"/>
    <x v="4090"/>
    <x v="2"/>
    <x v="125"/>
    <d v="2012-01-04T00:00:00"/>
    <x v="1"/>
    <x v="195"/>
    <s v="Astrea Jones"/>
    <x v="0"/>
    <s v="United States"/>
    <s v="New York City"/>
    <x v="15"/>
    <n v="10035"/>
    <s v="East"/>
    <s v="OFF-AP-10004136"/>
    <x v="1"/>
    <x v="9"/>
    <x v="1815"/>
    <n v="122.94"/>
    <n v="3"/>
    <x v="0"/>
    <n v="30.734999999999992"/>
  </r>
  <r>
    <n v="8266"/>
    <x v="4090"/>
    <x v="2"/>
    <x v="125"/>
    <d v="2012-01-04T00:00:00"/>
    <x v="1"/>
    <x v="195"/>
    <s v="Astrea Jones"/>
    <x v="0"/>
    <s v="United States"/>
    <s v="New York City"/>
    <x v="15"/>
    <n v="10035"/>
    <s v="East"/>
    <s v="OFF-BI-10003429"/>
    <x v="1"/>
    <x v="8"/>
    <x v="844"/>
    <n v="35.448"/>
    <n v="7"/>
    <x v="2"/>
    <n v="12.8499"/>
  </r>
  <r>
    <n v="8267"/>
    <x v="4091"/>
    <x v="2"/>
    <x v="333"/>
    <d v="2011-05-04T00:00:00"/>
    <x v="1"/>
    <x v="347"/>
    <s v="Katherine Hughes"/>
    <x v="0"/>
    <s v="United States"/>
    <s v="Dover"/>
    <x v="13"/>
    <n v="19901"/>
    <s v="East"/>
    <s v="TEC-PH-10000376"/>
    <x v="2"/>
    <x v="7"/>
    <x v="428"/>
    <n v="19.98"/>
    <n v="2"/>
    <x v="0"/>
    <n v="5.1948000000000008"/>
  </r>
  <r>
    <n v="8268"/>
    <x v="4092"/>
    <x v="3"/>
    <x v="289"/>
    <d v="2014-02-07T00:00:00"/>
    <x v="1"/>
    <x v="431"/>
    <s v="Liz Preis"/>
    <x v="0"/>
    <s v="United States"/>
    <s v="Aurora"/>
    <x v="10"/>
    <n v="60505"/>
    <s v="Central"/>
    <s v="FUR-TA-10003469"/>
    <x v="0"/>
    <x v="3"/>
    <x v="1564"/>
    <n v="69.375"/>
    <n v="1"/>
    <x v="5"/>
    <n v="-47.174999999999997"/>
  </r>
  <r>
    <n v="8269"/>
    <x v="4092"/>
    <x v="3"/>
    <x v="289"/>
    <d v="2014-02-07T00:00:00"/>
    <x v="1"/>
    <x v="431"/>
    <s v="Liz Preis"/>
    <x v="0"/>
    <s v="United States"/>
    <s v="Aurora"/>
    <x v="10"/>
    <n v="60505"/>
    <s v="Central"/>
    <s v="OFF-SU-10004231"/>
    <x v="1"/>
    <x v="14"/>
    <x v="552"/>
    <n v="31.680000000000003"/>
    <n v="4"/>
    <x v="2"/>
    <n v="2.7719999999999994"/>
  </r>
  <r>
    <n v="8270"/>
    <x v="4092"/>
    <x v="3"/>
    <x v="289"/>
    <d v="2014-02-07T00:00:00"/>
    <x v="1"/>
    <x v="431"/>
    <s v="Liz Preis"/>
    <x v="0"/>
    <s v="United States"/>
    <s v="Aurora"/>
    <x v="10"/>
    <n v="60505"/>
    <s v="Central"/>
    <s v="TEC-PH-10002584"/>
    <x v="2"/>
    <x v="7"/>
    <x v="1696"/>
    <n v="2003.1680000000001"/>
    <n v="4"/>
    <x v="2"/>
    <n v="250.39599999999984"/>
  </r>
  <r>
    <n v="8271"/>
    <x v="4092"/>
    <x v="3"/>
    <x v="289"/>
    <d v="2014-02-07T00:00:00"/>
    <x v="1"/>
    <x v="431"/>
    <s v="Liz Preis"/>
    <x v="0"/>
    <s v="United States"/>
    <s v="Aurora"/>
    <x v="10"/>
    <n v="60505"/>
    <s v="Central"/>
    <s v="OFF-AR-10003602"/>
    <x v="1"/>
    <x v="6"/>
    <x v="239"/>
    <n v="9.3439999999999994"/>
    <n v="2"/>
    <x v="2"/>
    <n v="3.1535999999999995"/>
  </r>
  <r>
    <n v="8272"/>
    <x v="4093"/>
    <x v="0"/>
    <x v="591"/>
    <d v="2014-01-01T00:00:00"/>
    <x v="1"/>
    <x v="555"/>
    <s v="Joe Elijah"/>
    <x v="0"/>
    <s v="United States"/>
    <s v="New York City"/>
    <x v="15"/>
    <n v="10009"/>
    <s v="East"/>
    <s v="FUR-CH-10002331"/>
    <x v="0"/>
    <x v="1"/>
    <x v="402"/>
    <n v="2563.056"/>
    <n v="8"/>
    <x v="9"/>
    <n v="313.26239999999967"/>
  </r>
  <r>
    <n v="8273"/>
    <x v="4094"/>
    <x v="0"/>
    <x v="201"/>
    <d v="2013-10-26T00:00:00"/>
    <x v="1"/>
    <x v="501"/>
    <s v="Muhammed Yedwab"/>
    <x v="1"/>
    <s v="United States"/>
    <s v="El Cajon"/>
    <x v="1"/>
    <n v="92020"/>
    <s v="West"/>
    <s v="FUR-CH-10001802"/>
    <x v="0"/>
    <x v="1"/>
    <x v="1688"/>
    <n v="387.13600000000002"/>
    <n v="4"/>
    <x v="2"/>
    <n v="4.8391999999999911"/>
  </r>
  <r>
    <n v="8274"/>
    <x v="4095"/>
    <x v="1"/>
    <x v="385"/>
    <d v="2012-06-15T00:00:00"/>
    <x v="0"/>
    <x v="763"/>
    <s v="Frank Carlisle"/>
    <x v="2"/>
    <s v="United States"/>
    <s v="Springfield"/>
    <x v="24"/>
    <n v="45503"/>
    <s v="East"/>
    <s v="OFF-AR-10000634"/>
    <x v="1"/>
    <x v="6"/>
    <x v="988"/>
    <n v="3.4240000000000004"/>
    <n v="1"/>
    <x v="2"/>
    <n v="0.29960000000000009"/>
  </r>
  <r>
    <n v="8275"/>
    <x v="4096"/>
    <x v="3"/>
    <x v="160"/>
    <d v="2014-07-05T00:00:00"/>
    <x v="1"/>
    <x v="540"/>
    <s v="Neil Ducich"/>
    <x v="1"/>
    <s v="United States"/>
    <s v="Mount Vernon"/>
    <x v="15"/>
    <n v="10550"/>
    <s v="East"/>
    <s v="OFF-ST-10002615"/>
    <x v="1"/>
    <x v="4"/>
    <x v="1427"/>
    <n v="1085.42"/>
    <n v="7"/>
    <x v="0"/>
    <n v="282.20920000000001"/>
  </r>
  <r>
    <n v="8276"/>
    <x v="4097"/>
    <x v="1"/>
    <x v="153"/>
    <d v="2012-06-30T00:00:00"/>
    <x v="1"/>
    <x v="748"/>
    <s v="Dennis Bolton"/>
    <x v="2"/>
    <s v="United States"/>
    <s v="Lakewood"/>
    <x v="24"/>
    <n v="44107"/>
    <s v="East"/>
    <s v="OFF-PA-10004040"/>
    <x v="1"/>
    <x v="10"/>
    <x v="99"/>
    <n v="43.056000000000004"/>
    <n v="9"/>
    <x v="2"/>
    <n v="15.607799999999999"/>
  </r>
  <r>
    <n v="8277"/>
    <x v="4098"/>
    <x v="0"/>
    <x v="823"/>
    <d v="2013-02-25T00:00:00"/>
    <x v="1"/>
    <x v="784"/>
    <s v="Lindsay Castell"/>
    <x v="2"/>
    <s v="United States"/>
    <s v="Tampa"/>
    <x v="2"/>
    <n v="33614"/>
    <s v="South"/>
    <s v="OFF-BI-10003727"/>
    <x v="1"/>
    <x v="8"/>
    <x v="797"/>
    <n v="3.762"/>
    <n v="3"/>
    <x v="6"/>
    <n v="-2.758799999999999"/>
  </r>
  <r>
    <n v="8278"/>
    <x v="4098"/>
    <x v="0"/>
    <x v="823"/>
    <d v="2013-02-25T00:00:00"/>
    <x v="1"/>
    <x v="784"/>
    <s v="Lindsay Castell"/>
    <x v="2"/>
    <s v="United States"/>
    <s v="Tampa"/>
    <x v="2"/>
    <n v="33614"/>
    <s v="South"/>
    <s v="OFF-BI-10002026"/>
    <x v="1"/>
    <x v="8"/>
    <x v="903"/>
    <n v="34.860000000000007"/>
    <n v="2"/>
    <x v="6"/>
    <n v="-26.726000000000006"/>
  </r>
  <r>
    <n v="8279"/>
    <x v="4098"/>
    <x v="0"/>
    <x v="823"/>
    <d v="2013-02-25T00:00:00"/>
    <x v="1"/>
    <x v="784"/>
    <s v="Lindsay Castell"/>
    <x v="2"/>
    <s v="United States"/>
    <s v="Tampa"/>
    <x v="2"/>
    <n v="33614"/>
    <s v="South"/>
    <s v="OFF-ST-10001496"/>
    <x v="1"/>
    <x v="4"/>
    <x v="726"/>
    <n v="432.45600000000002"/>
    <n v="3"/>
    <x v="2"/>
    <n v="32.434200000000004"/>
  </r>
  <r>
    <n v="8280"/>
    <x v="4099"/>
    <x v="3"/>
    <x v="300"/>
    <d v="2014-04-27T00:00:00"/>
    <x v="1"/>
    <x v="232"/>
    <s v="Bruce Degenhardt"/>
    <x v="0"/>
    <s v="United States"/>
    <s v="Columbus"/>
    <x v="32"/>
    <n v="31907"/>
    <s v="South"/>
    <s v="OFF-ST-10003716"/>
    <x v="1"/>
    <x v="4"/>
    <x v="889"/>
    <n v="675.06000000000006"/>
    <n v="3"/>
    <x v="0"/>
    <n v="87.757800000000003"/>
  </r>
  <r>
    <n v="8281"/>
    <x v="4100"/>
    <x v="3"/>
    <x v="1188"/>
    <d v="2014-05-11T00:00:00"/>
    <x v="2"/>
    <x v="204"/>
    <s v="Matt Connell"/>
    <x v="1"/>
    <s v="United States"/>
    <s v="Jacksonville"/>
    <x v="3"/>
    <n v="28540"/>
    <s v="South"/>
    <s v="OFF-EN-10002504"/>
    <x v="1"/>
    <x v="12"/>
    <x v="113"/>
    <n v="65.231999999999999"/>
    <n v="3"/>
    <x v="2"/>
    <n v="22.015799999999999"/>
  </r>
  <r>
    <n v="8282"/>
    <x v="4100"/>
    <x v="3"/>
    <x v="1188"/>
    <d v="2014-05-11T00:00:00"/>
    <x v="2"/>
    <x v="204"/>
    <s v="Matt Connell"/>
    <x v="1"/>
    <s v="United States"/>
    <s v="Jacksonville"/>
    <x v="3"/>
    <n v="28540"/>
    <s v="South"/>
    <s v="FUR-CH-10001270"/>
    <x v="0"/>
    <x v="1"/>
    <x v="851"/>
    <n v="207"/>
    <n v="3"/>
    <x v="2"/>
    <n v="25.874999999999972"/>
  </r>
  <r>
    <n v="8283"/>
    <x v="4101"/>
    <x v="1"/>
    <x v="379"/>
    <d v="2012-12-26T00:00:00"/>
    <x v="0"/>
    <x v="449"/>
    <s v="Sam Zeldin"/>
    <x v="2"/>
    <s v="United States"/>
    <s v="Saint Charles"/>
    <x v="10"/>
    <n v="60174"/>
    <s v="Central"/>
    <s v="TEC-MA-10004241"/>
    <x v="2"/>
    <x v="15"/>
    <x v="832"/>
    <n v="600.53"/>
    <n v="2"/>
    <x v="4"/>
    <n v="137.26399999999995"/>
  </r>
  <r>
    <n v="8284"/>
    <x v="4101"/>
    <x v="1"/>
    <x v="379"/>
    <d v="2012-12-26T00:00:00"/>
    <x v="0"/>
    <x v="449"/>
    <s v="Sam Zeldin"/>
    <x v="2"/>
    <s v="United States"/>
    <s v="Saint Charles"/>
    <x v="10"/>
    <n v="60174"/>
    <s v="Central"/>
    <s v="OFF-AR-10001468"/>
    <x v="1"/>
    <x v="6"/>
    <x v="718"/>
    <n v="59.903999999999996"/>
    <n v="2"/>
    <x v="2"/>
    <n v="14.227200000000003"/>
  </r>
  <r>
    <n v="8285"/>
    <x v="4101"/>
    <x v="1"/>
    <x v="379"/>
    <d v="2012-12-26T00:00:00"/>
    <x v="0"/>
    <x v="449"/>
    <s v="Sam Zeldin"/>
    <x v="2"/>
    <s v="United States"/>
    <s v="Saint Charles"/>
    <x v="10"/>
    <n v="60174"/>
    <s v="Central"/>
    <s v="TEC-AC-10003198"/>
    <x v="2"/>
    <x v="11"/>
    <x v="761"/>
    <n v="637.44000000000005"/>
    <n v="8"/>
    <x v="2"/>
    <n v="135.45599999999996"/>
  </r>
  <r>
    <n v="8286"/>
    <x v="4101"/>
    <x v="1"/>
    <x v="379"/>
    <d v="2012-12-26T00:00:00"/>
    <x v="0"/>
    <x v="449"/>
    <s v="Sam Zeldin"/>
    <x v="2"/>
    <s v="United States"/>
    <s v="Saint Charles"/>
    <x v="10"/>
    <n v="60174"/>
    <s v="Central"/>
    <s v="FUR-FU-10003039"/>
    <x v="0"/>
    <x v="5"/>
    <x v="479"/>
    <n v="51.756000000000007"/>
    <n v="3"/>
    <x v="7"/>
    <n v="-33.641399999999997"/>
  </r>
  <r>
    <n v="8287"/>
    <x v="4102"/>
    <x v="2"/>
    <x v="1132"/>
    <d v="2011-08-16T00:00:00"/>
    <x v="1"/>
    <x v="723"/>
    <s v="Duane Huffman"/>
    <x v="2"/>
    <s v="United States"/>
    <s v="Miami"/>
    <x v="2"/>
    <n v="33180"/>
    <s v="South"/>
    <s v="OFF-PA-10000295"/>
    <x v="1"/>
    <x v="10"/>
    <x v="1779"/>
    <n v="31.104000000000006"/>
    <n v="6"/>
    <x v="2"/>
    <n v="10.8864"/>
  </r>
  <r>
    <n v="8288"/>
    <x v="4102"/>
    <x v="2"/>
    <x v="1132"/>
    <d v="2011-08-16T00:00:00"/>
    <x v="1"/>
    <x v="723"/>
    <s v="Duane Huffman"/>
    <x v="2"/>
    <s v="United States"/>
    <s v="Miami"/>
    <x v="2"/>
    <n v="33180"/>
    <s v="South"/>
    <s v="OFF-AR-10004344"/>
    <x v="1"/>
    <x v="6"/>
    <x v="365"/>
    <n v="47.96"/>
    <n v="5"/>
    <x v="2"/>
    <n v="4.196499999999995"/>
  </r>
  <r>
    <n v="8289"/>
    <x v="4102"/>
    <x v="2"/>
    <x v="1132"/>
    <d v="2011-08-16T00:00:00"/>
    <x v="1"/>
    <x v="723"/>
    <s v="Duane Huffman"/>
    <x v="2"/>
    <s v="United States"/>
    <s v="Miami"/>
    <x v="2"/>
    <n v="33180"/>
    <s v="South"/>
    <s v="TEC-AC-10002473"/>
    <x v="2"/>
    <x v="11"/>
    <x v="713"/>
    <n v="158.928"/>
    <n v="7"/>
    <x v="2"/>
    <n v="41.718599999999995"/>
  </r>
  <r>
    <n v="8290"/>
    <x v="4102"/>
    <x v="2"/>
    <x v="1132"/>
    <d v="2011-08-16T00:00:00"/>
    <x v="1"/>
    <x v="723"/>
    <s v="Duane Huffman"/>
    <x v="2"/>
    <s v="United States"/>
    <s v="Miami"/>
    <x v="2"/>
    <n v="33180"/>
    <s v="South"/>
    <s v="OFF-AP-10002403"/>
    <x v="1"/>
    <x v="9"/>
    <x v="1302"/>
    <n v="211.24799999999999"/>
    <n v="6"/>
    <x v="2"/>
    <n v="15.843599999999995"/>
  </r>
  <r>
    <n v="8291"/>
    <x v="4102"/>
    <x v="2"/>
    <x v="1132"/>
    <d v="2011-08-16T00:00:00"/>
    <x v="1"/>
    <x v="723"/>
    <s v="Duane Huffman"/>
    <x v="2"/>
    <s v="United States"/>
    <s v="Miami"/>
    <x v="2"/>
    <n v="33180"/>
    <s v="South"/>
    <s v="OFF-SU-10000432"/>
    <x v="1"/>
    <x v="14"/>
    <x v="1549"/>
    <n v="5.5520000000000005"/>
    <n v="2"/>
    <x v="2"/>
    <n v="-1.0410000000000006"/>
  </r>
  <r>
    <n v="8292"/>
    <x v="4102"/>
    <x v="2"/>
    <x v="1132"/>
    <d v="2011-08-16T00:00:00"/>
    <x v="1"/>
    <x v="723"/>
    <s v="Duane Huffman"/>
    <x v="2"/>
    <s v="United States"/>
    <s v="Miami"/>
    <x v="2"/>
    <n v="33180"/>
    <s v="South"/>
    <s v="OFF-LA-10000443"/>
    <x v="1"/>
    <x v="2"/>
    <x v="1118"/>
    <n v="2.952"/>
    <n v="1"/>
    <x v="2"/>
    <n v="0.99629999999999996"/>
  </r>
  <r>
    <n v="8293"/>
    <x v="4103"/>
    <x v="1"/>
    <x v="555"/>
    <d v="2012-12-15T00:00:00"/>
    <x v="1"/>
    <x v="62"/>
    <s v="Lena Creighton"/>
    <x v="0"/>
    <s v="United States"/>
    <s v="Troy"/>
    <x v="24"/>
    <n v="45373"/>
    <s v="East"/>
    <s v="OFF-BI-10003166"/>
    <x v="1"/>
    <x v="8"/>
    <x v="1405"/>
    <n v="10.332000000000003"/>
    <n v="3"/>
    <x v="6"/>
    <n v="-7.5767999999999986"/>
  </r>
  <r>
    <n v="8294"/>
    <x v="4104"/>
    <x v="3"/>
    <x v="132"/>
    <d v="2014-11-08T00:00:00"/>
    <x v="1"/>
    <x v="705"/>
    <s v="Jack O'Briant"/>
    <x v="1"/>
    <s v="United States"/>
    <s v="Seattle"/>
    <x v="4"/>
    <n v="98103"/>
    <s v="West"/>
    <s v="OFF-BI-10002393"/>
    <x v="1"/>
    <x v="8"/>
    <x v="1188"/>
    <n v="18.368000000000002"/>
    <n v="4"/>
    <x v="2"/>
    <n v="5.9695999999999998"/>
  </r>
  <r>
    <n v="8295"/>
    <x v="4105"/>
    <x v="3"/>
    <x v="677"/>
    <d v="2014-03-18T00:00:00"/>
    <x v="1"/>
    <x v="363"/>
    <s v="Meg Tillman"/>
    <x v="0"/>
    <s v="United States"/>
    <s v="New York City"/>
    <x v="15"/>
    <n v="10011"/>
    <s v="East"/>
    <s v="TEC-PH-10001809"/>
    <x v="2"/>
    <x v="7"/>
    <x v="1164"/>
    <n v="299.89999999999998"/>
    <n v="2"/>
    <x v="0"/>
    <n v="74.974999999999994"/>
  </r>
  <r>
    <n v="8296"/>
    <x v="4106"/>
    <x v="0"/>
    <x v="198"/>
    <d v="2013-06-04T00:00:00"/>
    <x v="1"/>
    <x v="494"/>
    <s v="Edward Becker"/>
    <x v="1"/>
    <s v="United States"/>
    <s v="Arlington"/>
    <x v="17"/>
    <n v="22204"/>
    <s v="South"/>
    <s v="OFF-EN-10002600"/>
    <x v="1"/>
    <x v="12"/>
    <x v="111"/>
    <n v="26.55"/>
    <n v="9"/>
    <x v="0"/>
    <n v="12.744"/>
  </r>
  <r>
    <n v="8297"/>
    <x v="4106"/>
    <x v="0"/>
    <x v="198"/>
    <d v="2013-06-04T00:00:00"/>
    <x v="1"/>
    <x v="494"/>
    <s v="Edward Becker"/>
    <x v="1"/>
    <s v="United States"/>
    <s v="Arlington"/>
    <x v="17"/>
    <n v="22204"/>
    <s v="South"/>
    <s v="TEC-AC-10000109"/>
    <x v="2"/>
    <x v="11"/>
    <x v="200"/>
    <n v="111.98"/>
    <n v="2"/>
    <x v="0"/>
    <n v="26.875200000000007"/>
  </r>
  <r>
    <n v="8298"/>
    <x v="4107"/>
    <x v="1"/>
    <x v="761"/>
    <d v="2012-07-11T00:00:00"/>
    <x v="1"/>
    <x v="276"/>
    <s v="Roland Schwarz"/>
    <x v="1"/>
    <s v="United States"/>
    <s v="Charlotte"/>
    <x v="3"/>
    <n v="28205"/>
    <s v="South"/>
    <s v="FUR-FU-10003829"/>
    <x v="0"/>
    <x v="5"/>
    <x v="1369"/>
    <n v="4.9280000000000008"/>
    <n v="2"/>
    <x v="2"/>
    <n v="0.73919999999999941"/>
  </r>
  <r>
    <n v="8299"/>
    <x v="4107"/>
    <x v="1"/>
    <x v="761"/>
    <d v="2012-07-11T00:00:00"/>
    <x v="1"/>
    <x v="276"/>
    <s v="Roland Schwarz"/>
    <x v="1"/>
    <s v="United States"/>
    <s v="Charlotte"/>
    <x v="3"/>
    <n v="28205"/>
    <s v="South"/>
    <s v="OFF-LA-10003223"/>
    <x v="1"/>
    <x v="2"/>
    <x v="602"/>
    <n v="11.784000000000001"/>
    <n v="3"/>
    <x v="2"/>
    <n v="4.2716999999999992"/>
  </r>
  <r>
    <n v="8300"/>
    <x v="4108"/>
    <x v="2"/>
    <x v="518"/>
    <d v="2011-03-15T00:00:00"/>
    <x v="1"/>
    <x v="579"/>
    <s v="Richard Bierner"/>
    <x v="0"/>
    <s v="United States"/>
    <s v="Roseville"/>
    <x v="1"/>
    <n v="95661"/>
    <s v="West"/>
    <s v="OFF-AR-10001770"/>
    <x v="1"/>
    <x v="6"/>
    <x v="1579"/>
    <n v="7.98"/>
    <n v="3"/>
    <x v="0"/>
    <n v="2.0747999999999998"/>
  </r>
  <r>
    <n v="8301"/>
    <x v="4109"/>
    <x v="1"/>
    <x v="704"/>
    <d v="2012-04-24T00:00:00"/>
    <x v="1"/>
    <x v="220"/>
    <s v="Olvera Toch"/>
    <x v="0"/>
    <s v="United States"/>
    <s v="Detroit"/>
    <x v="12"/>
    <n v="48234"/>
    <s v="Central"/>
    <s v="OFF-EN-10003296"/>
    <x v="1"/>
    <x v="12"/>
    <x v="229"/>
    <n v="180.96"/>
    <n v="2"/>
    <x v="0"/>
    <n v="81.432000000000002"/>
  </r>
  <r>
    <n v="8302"/>
    <x v="4110"/>
    <x v="3"/>
    <x v="1189"/>
    <d v="2014-08-02T00:00:00"/>
    <x v="1"/>
    <x v="433"/>
    <s v="George Zrebassa"/>
    <x v="1"/>
    <s v="United States"/>
    <s v="Los Angeles"/>
    <x v="1"/>
    <n v="90036"/>
    <s v="West"/>
    <s v="TEC-AC-10003870"/>
    <x v="2"/>
    <x v="11"/>
    <x v="1718"/>
    <n v="1649.95"/>
    <n v="5"/>
    <x v="0"/>
    <n v="659.98"/>
  </r>
  <r>
    <n v="8303"/>
    <x v="4110"/>
    <x v="3"/>
    <x v="1189"/>
    <d v="2014-08-02T00:00:00"/>
    <x v="1"/>
    <x v="433"/>
    <s v="George Zrebassa"/>
    <x v="1"/>
    <s v="United States"/>
    <s v="Los Angeles"/>
    <x v="1"/>
    <n v="90036"/>
    <s v="West"/>
    <s v="FUR-CH-10000665"/>
    <x v="0"/>
    <x v="1"/>
    <x v="656"/>
    <n v="362.35199999999998"/>
    <n v="3"/>
    <x v="2"/>
    <n v="45.293999999999954"/>
  </r>
  <r>
    <n v="8304"/>
    <x v="4111"/>
    <x v="2"/>
    <x v="656"/>
    <d v="2011-11-02T00:00:00"/>
    <x v="0"/>
    <x v="644"/>
    <s v="Nancy Lomonaco"/>
    <x v="2"/>
    <s v="United States"/>
    <s v="San Francisco"/>
    <x v="1"/>
    <n v="94110"/>
    <s v="West"/>
    <s v="TEC-PH-10003092"/>
    <x v="2"/>
    <x v="7"/>
    <x v="516"/>
    <n v="73.584000000000003"/>
    <n v="2"/>
    <x v="2"/>
    <n v="8.2781999999999982"/>
  </r>
  <r>
    <n v="8305"/>
    <x v="4112"/>
    <x v="3"/>
    <x v="132"/>
    <d v="2014-11-10T00:00:00"/>
    <x v="1"/>
    <x v="696"/>
    <s v="Bruce Geld"/>
    <x v="0"/>
    <s v="United States"/>
    <s v="Bakersfield"/>
    <x v="1"/>
    <n v="93309"/>
    <s v="West"/>
    <s v="FUR-TA-10001086"/>
    <x v="0"/>
    <x v="3"/>
    <x v="1727"/>
    <n v="486.36800000000005"/>
    <n v="4"/>
    <x v="2"/>
    <n v="36.477600000000024"/>
  </r>
  <r>
    <n v="8306"/>
    <x v="4113"/>
    <x v="0"/>
    <x v="1190"/>
    <d v="2013-08-17T00:00:00"/>
    <x v="1"/>
    <x v="192"/>
    <s v="Michelle Tran"/>
    <x v="2"/>
    <s v="United States"/>
    <s v="Tulsa"/>
    <x v="26"/>
    <n v="74133"/>
    <s v="Central"/>
    <s v="OFF-PA-10001870"/>
    <x v="1"/>
    <x v="10"/>
    <x v="674"/>
    <n v="32.400000000000006"/>
    <n v="5"/>
    <x v="0"/>
    <n v="15.552000000000001"/>
  </r>
  <r>
    <n v="8307"/>
    <x v="4113"/>
    <x v="0"/>
    <x v="1190"/>
    <d v="2013-08-17T00:00:00"/>
    <x v="1"/>
    <x v="192"/>
    <s v="Michelle Tran"/>
    <x v="2"/>
    <s v="United States"/>
    <s v="Tulsa"/>
    <x v="26"/>
    <n v="74133"/>
    <s v="Central"/>
    <s v="OFF-BI-10003305"/>
    <x v="1"/>
    <x v="8"/>
    <x v="565"/>
    <n v="41.86"/>
    <n v="7"/>
    <x v="0"/>
    <n v="19.255600000000001"/>
  </r>
  <r>
    <n v="8308"/>
    <x v="4113"/>
    <x v="0"/>
    <x v="1190"/>
    <d v="2013-08-17T00:00:00"/>
    <x v="1"/>
    <x v="192"/>
    <s v="Michelle Tran"/>
    <x v="2"/>
    <s v="United States"/>
    <s v="Tulsa"/>
    <x v="26"/>
    <n v="74133"/>
    <s v="Central"/>
    <s v="OFF-BI-10003007"/>
    <x v="1"/>
    <x v="8"/>
    <x v="1542"/>
    <n v="77.56"/>
    <n v="2"/>
    <x v="0"/>
    <n v="35.677599999999998"/>
  </r>
  <r>
    <n v="8309"/>
    <x v="4114"/>
    <x v="0"/>
    <x v="197"/>
    <d v="2013-07-26T00:00:00"/>
    <x v="3"/>
    <x v="604"/>
    <s v="Becky Castell"/>
    <x v="2"/>
    <s v="United States"/>
    <s v="San Francisco"/>
    <x v="1"/>
    <n v="94122"/>
    <s v="West"/>
    <s v="OFF-AR-10001419"/>
    <x v="1"/>
    <x v="6"/>
    <x v="1006"/>
    <n v="37.17"/>
    <n v="9"/>
    <x v="0"/>
    <n v="11.151"/>
  </r>
  <r>
    <n v="8310"/>
    <x v="4115"/>
    <x v="2"/>
    <x v="72"/>
    <d v="2011-03-07T00:00:00"/>
    <x v="1"/>
    <x v="543"/>
    <s v="Giulietta Weimer"/>
    <x v="0"/>
    <s v="United States"/>
    <s v="Houston"/>
    <x v="5"/>
    <n v="77036"/>
    <s v="Central"/>
    <s v="OFF-ST-10003692"/>
    <x v="1"/>
    <x v="4"/>
    <x v="1253"/>
    <n v="137.352"/>
    <n v="3"/>
    <x v="2"/>
    <n v="8.5844999999999914"/>
  </r>
  <r>
    <n v="8311"/>
    <x v="4115"/>
    <x v="2"/>
    <x v="72"/>
    <d v="2011-03-07T00:00:00"/>
    <x v="1"/>
    <x v="543"/>
    <s v="Giulietta Weimer"/>
    <x v="0"/>
    <s v="United States"/>
    <s v="Houston"/>
    <x v="5"/>
    <n v="77036"/>
    <s v="Central"/>
    <s v="FUR-TA-10001866"/>
    <x v="0"/>
    <x v="3"/>
    <x v="1271"/>
    <n v="376.50899999999996"/>
    <n v="3"/>
    <x v="4"/>
    <n v="-43.029600000000045"/>
  </r>
  <r>
    <n v="8312"/>
    <x v="4116"/>
    <x v="3"/>
    <x v="795"/>
    <d v="2014-02-01T00:00:00"/>
    <x v="1"/>
    <x v="214"/>
    <s v="Bradley Drucker"/>
    <x v="0"/>
    <s v="United States"/>
    <s v="Columbus"/>
    <x v="32"/>
    <n v="31907"/>
    <s v="South"/>
    <s v="FUR-FU-10002157"/>
    <x v="0"/>
    <x v="5"/>
    <x v="116"/>
    <n v="62.72"/>
    <n v="4"/>
    <x v="0"/>
    <n v="24.460799999999999"/>
  </r>
  <r>
    <n v="8313"/>
    <x v="4116"/>
    <x v="3"/>
    <x v="795"/>
    <d v="2014-02-01T00:00:00"/>
    <x v="1"/>
    <x v="214"/>
    <s v="Bradley Drucker"/>
    <x v="0"/>
    <s v="United States"/>
    <s v="Columbus"/>
    <x v="32"/>
    <n v="31907"/>
    <s v="South"/>
    <s v="TEC-PH-10001459"/>
    <x v="2"/>
    <x v="7"/>
    <x v="1438"/>
    <n v="2939.9300000000003"/>
    <n v="7"/>
    <x v="0"/>
    <n v="764.38180000000011"/>
  </r>
  <r>
    <n v="8314"/>
    <x v="4117"/>
    <x v="2"/>
    <x v="136"/>
    <d v="2011-07-16T00:00:00"/>
    <x v="1"/>
    <x v="391"/>
    <s v="Paul Van Hugh"/>
    <x v="2"/>
    <s v="United States"/>
    <s v="League City"/>
    <x v="5"/>
    <n v="77573"/>
    <s v="Central"/>
    <s v="FUR-CH-10002126"/>
    <x v="0"/>
    <x v="1"/>
    <x v="841"/>
    <n v="512.35799999999995"/>
    <n v="3"/>
    <x v="4"/>
    <n v="-14.638799999999947"/>
  </r>
  <r>
    <n v="8315"/>
    <x v="4117"/>
    <x v="2"/>
    <x v="136"/>
    <d v="2011-07-16T00:00:00"/>
    <x v="1"/>
    <x v="391"/>
    <s v="Paul Van Hugh"/>
    <x v="2"/>
    <s v="United States"/>
    <s v="League City"/>
    <x v="5"/>
    <n v="77573"/>
    <s v="Central"/>
    <s v="OFF-FA-10001561"/>
    <x v="1"/>
    <x v="13"/>
    <x v="831"/>
    <n v="3.4880000000000004"/>
    <n v="2"/>
    <x v="2"/>
    <n v="0.56679999999999997"/>
  </r>
  <r>
    <n v="8316"/>
    <x v="4117"/>
    <x v="2"/>
    <x v="136"/>
    <d v="2011-07-16T00:00:00"/>
    <x v="1"/>
    <x v="391"/>
    <s v="Paul Van Hugh"/>
    <x v="2"/>
    <s v="United States"/>
    <s v="League City"/>
    <x v="5"/>
    <n v="77573"/>
    <s v="Central"/>
    <s v="OFF-AR-10003158"/>
    <x v="1"/>
    <x v="6"/>
    <x v="696"/>
    <n v="22.288"/>
    <n v="7"/>
    <x v="2"/>
    <n v="3.9003999999999985"/>
  </r>
  <r>
    <n v="8317"/>
    <x v="4117"/>
    <x v="2"/>
    <x v="136"/>
    <d v="2011-07-16T00:00:00"/>
    <x v="1"/>
    <x v="391"/>
    <s v="Paul Van Hugh"/>
    <x v="2"/>
    <s v="United States"/>
    <s v="League City"/>
    <x v="5"/>
    <n v="77573"/>
    <s v="Central"/>
    <s v="OFF-PA-10001804"/>
    <x v="1"/>
    <x v="10"/>
    <x v="128"/>
    <n v="16.032"/>
    <n v="3"/>
    <x v="2"/>
    <n v="5.6111999999999993"/>
  </r>
  <r>
    <n v="8318"/>
    <x v="4118"/>
    <x v="3"/>
    <x v="645"/>
    <d v="2014-04-17T00:00:00"/>
    <x v="1"/>
    <x v="31"/>
    <s v="Henry MacAllister"/>
    <x v="0"/>
    <s v="United States"/>
    <s v="Burlington"/>
    <x v="3"/>
    <n v="27217"/>
    <s v="South"/>
    <s v="OFF-AR-10000422"/>
    <x v="1"/>
    <x v="6"/>
    <x v="892"/>
    <n v="1.752"/>
    <n v="1"/>
    <x v="2"/>
    <n v="0.15329999999999994"/>
  </r>
  <r>
    <n v="8319"/>
    <x v="4118"/>
    <x v="3"/>
    <x v="645"/>
    <d v="2014-04-17T00:00:00"/>
    <x v="1"/>
    <x v="31"/>
    <s v="Henry MacAllister"/>
    <x v="0"/>
    <s v="United States"/>
    <s v="Burlington"/>
    <x v="3"/>
    <n v="27217"/>
    <s v="South"/>
    <s v="OFF-AR-10000127"/>
    <x v="1"/>
    <x v="6"/>
    <x v="1186"/>
    <n v="20.992000000000001"/>
    <n v="8"/>
    <x v="2"/>
    <n v="2.3615999999999966"/>
  </r>
  <r>
    <n v="8320"/>
    <x v="4119"/>
    <x v="3"/>
    <x v="38"/>
    <d v="2014-11-19T00:00:00"/>
    <x v="1"/>
    <x v="191"/>
    <s v="Erin Mull"/>
    <x v="0"/>
    <s v="United States"/>
    <s v="New York City"/>
    <x v="15"/>
    <n v="10009"/>
    <s v="East"/>
    <s v="OFF-ST-10004634"/>
    <x v="1"/>
    <x v="4"/>
    <x v="597"/>
    <n v="11.21"/>
    <n v="1"/>
    <x v="0"/>
    <n v="3.3629999999999995"/>
  </r>
  <r>
    <n v="8321"/>
    <x v="4120"/>
    <x v="1"/>
    <x v="901"/>
    <d v="2012-12-06T00:00:00"/>
    <x v="2"/>
    <x v="11"/>
    <s v="Sandra Flanagan"/>
    <x v="0"/>
    <s v="United States"/>
    <s v="Dallas"/>
    <x v="5"/>
    <n v="75220"/>
    <s v="Central"/>
    <s v="OFF-AR-10003582"/>
    <x v="1"/>
    <x v="6"/>
    <x v="1451"/>
    <n v="45.04"/>
    <n v="2"/>
    <x v="2"/>
    <n v="4.5040000000000031"/>
  </r>
  <r>
    <n v="8322"/>
    <x v="4121"/>
    <x v="0"/>
    <x v="182"/>
    <d v="2013-10-02T00:00:00"/>
    <x v="1"/>
    <x v="618"/>
    <s v="Shahid Collister"/>
    <x v="0"/>
    <s v="United States"/>
    <s v="Houston"/>
    <x v="5"/>
    <n v="77095"/>
    <s v="Central"/>
    <s v="OFF-BI-10002026"/>
    <x v="1"/>
    <x v="8"/>
    <x v="1749"/>
    <n v="15.623999999999997"/>
    <n v="2"/>
    <x v="3"/>
    <n v="-24.998400000000011"/>
  </r>
  <r>
    <n v="8323"/>
    <x v="4122"/>
    <x v="0"/>
    <x v="258"/>
    <d v="2013-11-26T00:00:00"/>
    <x v="1"/>
    <x v="444"/>
    <s v="Natalie DeCherney"/>
    <x v="0"/>
    <s v="United States"/>
    <s v="Long Beach"/>
    <x v="15"/>
    <n v="11561"/>
    <s v="East"/>
    <s v="OFF-AP-10000595"/>
    <x v="1"/>
    <x v="9"/>
    <x v="1496"/>
    <n v="8.74"/>
    <n v="2"/>
    <x v="0"/>
    <n v="2.2724000000000002"/>
  </r>
  <r>
    <n v="8324"/>
    <x v="4122"/>
    <x v="0"/>
    <x v="258"/>
    <d v="2013-11-26T00:00:00"/>
    <x v="1"/>
    <x v="444"/>
    <s v="Natalie DeCherney"/>
    <x v="0"/>
    <s v="United States"/>
    <s v="Long Beach"/>
    <x v="15"/>
    <n v="11561"/>
    <s v="East"/>
    <s v="OFF-PA-10001509"/>
    <x v="1"/>
    <x v="10"/>
    <x v="417"/>
    <n v="44.75"/>
    <n v="5"/>
    <x v="0"/>
    <n v="20.584999999999994"/>
  </r>
  <r>
    <n v="8325"/>
    <x v="4123"/>
    <x v="3"/>
    <x v="565"/>
    <d v="2014-09-10T00:00:00"/>
    <x v="2"/>
    <x v="763"/>
    <s v="Frank Carlisle"/>
    <x v="2"/>
    <s v="United States"/>
    <s v="Hialeah"/>
    <x v="2"/>
    <n v="33012"/>
    <s v="South"/>
    <s v="OFF-ST-10001321"/>
    <x v="1"/>
    <x v="4"/>
    <x v="416"/>
    <n v="61.68"/>
    <n v="5"/>
    <x v="2"/>
    <n v="5.3970000000000073"/>
  </r>
  <r>
    <n v="8326"/>
    <x v="4123"/>
    <x v="3"/>
    <x v="565"/>
    <d v="2014-09-10T00:00:00"/>
    <x v="2"/>
    <x v="763"/>
    <s v="Frank Carlisle"/>
    <x v="2"/>
    <s v="United States"/>
    <s v="Hialeah"/>
    <x v="2"/>
    <n v="33012"/>
    <s v="South"/>
    <s v="TEC-PH-10001750"/>
    <x v="2"/>
    <x v="7"/>
    <x v="968"/>
    <n v="158.376"/>
    <n v="3"/>
    <x v="2"/>
    <n v="13.857900000000008"/>
  </r>
  <r>
    <n v="8327"/>
    <x v="4124"/>
    <x v="3"/>
    <x v="246"/>
    <d v="2014-07-25T00:00:00"/>
    <x v="0"/>
    <x v="126"/>
    <s v="Kelly Lampkin"/>
    <x v="1"/>
    <s v="United States"/>
    <s v="Aurora"/>
    <x v="10"/>
    <n v="60505"/>
    <s v="Central"/>
    <s v="OFF-BI-10001890"/>
    <x v="1"/>
    <x v="8"/>
    <x v="174"/>
    <n v="2.8639999999999994"/>
    <n v="4"/>
    <x v="3"/>
    <n v="-4.5824000000000016"/>
  </r>
  <r>
    <n v="8328"/>
    <x v="4124"/>
    <x v="3"/>
    <x v="246"/>
    <d v="2014-07-25T00:00:00"/>
    <x v="0"/>
    <x v="126"/>
    <s v="Kelly Lampkin"/>
    <x v="1"/>
    <s v="United States"/>
    <s v="Aurora"/>
    <x v="10"/>
    <n v="60505"/>
    <s v="Central"/>
    <s v="OFF-BI-10004224"/>
    <x v="1"/>
    <x v="8"/>
    <x v="1061"/>
    <n v="94.191999999999979"/>
    <n v="7"/>
    <x v="3"/>
    <n v="-164.83600000000007"/>
  </r>
  <r>
    <n v="8329"/>
    <x v="4125"/>
    <x v="3"/>
    <x v="833"/>
    <d v="2014-10-12T00:00:00"/>
    <x v="1"/>
    <x v="190"/>
    <s v="Xylona Preis"/>
    <x v="0"/>
    <s v="United States"/>
    <s v="Belleville"/>
    <x v="30"/>
    <n v="7109"/>
    <s v="East"/>
    <s v="OFF-PA-10001357"/>
    <x v="1"/>
    <x v="10"/>
    <x v="1032"/>
    <n v="143.69999999999999"/>
    <n v="3"/>
    <x v="0"/>
    <n v="68.975999999999999"/>
  </r>
  <r>
    <n v="8330"/>
    <x v="4125"/>
    <x v="3"/>
    <x v="833"/>
    <d v="2014-10-12T00:00:00"/>
    <x v="1"/>
    <x v="190"/>
    <s v="Xylona Preis"/>
    <x v="0"/>
    <s v="United States"/>
    <s v="Belleville"/>
    <x v="30"/>
    <n v="7109"/>
    <s v="East"/>
    <s v="OFF-PA-10004888"/>
    <x v="1"/>
    <x v="10"/>
    <x v="959"/>
    <n v="6.48"/>
    <n v="1"/>
    <x v="0"/>
    <n v="3.1104000000000003"/>
  </r>
  <r>
    <n v="8331"/>
    <x v="4126"/>
    <x v="3"/>
    <x v="659"/>
    <d v="2014-11-12T00:00:00"/>
    <x v="1"/>
    <x v="224"/>
    <s v="Frank Preis"/>
    <x v="0"/>
    <s v="United States"/>
    <s v="New York City"/>
    <x v="15"/>
    <n v="10024"/>
    <s v="East"/>
    <s v="TEC-AC-10002370"/>
    <x v="2"/>
    <x v="11"/>
    <x v="1816"/>
    <n v="7.88"/>
    <n v="4"/>
    <x v="0"/>
    <n v="2.5215999999999994"/>
  </r>
  <r>
    <n v="8332"/>
    <x v="4127"/>
    <x v="0"/>
    <x v="1185"/>
    <d v="2013-03-13T00:00:00"/>
    <x v="2"/>
    <x v="519"/>
    <s v="Pamela Stobb"/>
    <x v="0"/>
    <s v="United States"/>
    <s v="Andover"/>
    <x v="31"/>
    <n v="1810"/>
    <s v="East"/>
    <s v="OFF-ST-10004634"/>
    <x v="1"/>
    <x v="4"/>
    <x v="597"/>
    <n v="11.21"/>
    <n v="1"/>
    <x v="0"/>
    <n v="3.3629999999999995"/>
  </r>
  <r>
    <n v="8333"/>
    <x v="4127"/>
    <x v="0"/>
    <x v="1185"/>
    <d v="2013-03-13T00:00:00"/>
    <x v="2"/>
    <x v="519"/>
    <s v="Pamela Stobb"/>
    <x v="0"/>
    <s v="United States"/>
    <s v="Andover"/>
    <x v="31"/>
    <n v="1810"/>
    <s v="East"/>
    <s v="FUR-CH-10002647"/>
    <x v="0"/>
    <x v="1"/>
    <x v="470"/>
    <n v="354.90000000000003"/>
    <n v="5"/>
    <x v="0"/>
    <n v="88.725000000000023"/>
  </r>
  <r>
    <n v="8334"/>
    <x v="4127"/>
    <x v="0"/>
    <x v="1185"/>
    <d v="2013-03-13T00:00:00"/>
    <x v="2"/>
    <x v="519"/>
    <s v="Pamela Stobb"/>
    <x v="0"/>
    <s v="United States"/>
    <s v="Andover"/>
    <x v="31"/>
    <n v="1810"/>
    <s v="East"/>
    <s v="OFF-PA-10001801"/>
    <x v="1"/>
    <x v="10"/>
    <x v="1757"/>
    <n v="17.940000000000001"/>
    <n v="3"/>
    <x v="0"/>
    <n v="8.7906000000000013"/>
  </r>
  <r>
    <n v="8335"/>
    <x v="4127"/>
    <x v="0"/>
    <x v="1185"/>
    <d v="2013-03-13T00:00:00"/>
    <x v="2"/>
    <x v="519"/>
    <s v="Pamela Stobb"/>
    <x v="0"/>
    <s v="United States"/>
    <s v="Andover"/>
    <x v="31"/>
    <n v="1810"/>
    <s v="East"/>
    <s v="OFF-BI-10004632"/>
    <x v="1"/>
    <x v="8"/>
    <x v="910"/>
    <n v="51.8"/>
    <n v="4"/>
    <x v="0"/>
    <n v="23.309999999999995"/>
  </r>
  <r>
    <n v="8336"/>
    <x v="4128"/>
    <x v="3"/>
    <x v="726"/>
    <d v="2014-05-19T00:00:00"/>
    <x v="0"/>
    <x v="194"/>
    <s v="Carl Weiss"/>
    <x v="2"/>
    <s v="United States"/>
    <s v="Newark"/>
    <x v="13"/>
    <n v="19711"/>
    <s v="East"/>
    <s v="OFF-BI-10002082"/>
    <x v="1"/>
    <x v="8"/>
    <x v="1173"/>
    <n v="299.52"/>
    <n v="9"/>
    <x v="0"/>
    <n v="149.76"/>
  </r>
  <r>
    <n v="8337"/>
    <x v="4129"/>
    <x v="0"/>
    <x v="415"/>
    <d v="2013-07-09T00:00:00"/>
    <x v="1"/>
    <x v="347"/>
    <s v="Katherine Hughes"/>
    <x v="0"/>
    <s v="United States"/>
    <s v="Arlington"/>
    <x v="17"/>
    <n v="22204"/>
    <s v="South"/>
    <s v="OFF-AR-10003986"/>
    <x v="1"/>
    <x v="6"/>
    <x v="1817"/>
    <n v="7.7"/>
    <n v="2"/>
    <x v="0"/>
    <n v="3.157"/>
  </r>
  <r>
    <n v="8338"/>
    <x v="4130"/>
    <x v="2"/>
    <x v="422"/>
    <d v="2012-01-03T00:00:00"/>
    <x v="1"/>
    <x v="568"/>
    <s v="Tamara Chand"/>
    <x v="1"/>
    <s v="United States"/>
    <s v="Decatur"/>
    <x v="19"/>
    <n v="35601"/>
    <s v="South"/>
    <s v="OFF-PA-10001243"/>
    <x v="1"/>
    <x v="10"/>
    <x v="1794"/>
    <n v="23.92"/>
    <n v="4"/>
    <x v="0"/>
    <n v="11.720800000000001"/>
  </r>
  <r>
    <n v="8339"/>
    <x v="4130"/>
    <x v="2"/>
    <x v="422"/>
    <d v="2012-01-03T00:00:00"/>
    <x v="1"/>
    <x v="568"/>
    <s v="Tamara Chand"/>
    <x v="1"/>
    <s v="United States"/>
    <s v="Decatur"/>
    <x v="19"/>
    <n v="35601"/>
    <s v="South"/>
    <s v="TEC-AC-10003198"/>
    <x v="2"/>
    <x v="11"/>
    <x v="761"/>
    <n v="498"/>
    <n v="5"/>
    <x v="0"/>
    <n v="184.26"/>
  </r>
  <r>
    <n v="8340"/>
    <x v="4131"/>
    <x v="3"/>
    <x v="669"/>
    <d v="2014-04-18T00:00:00"/>
    <x v="1"/>
    <x v="453"/>
    <s v="Yana Sorensen"/>
    <x v="1"/>
    <s v="United States"/>
    <s v="Hesperia"/>
    <x v="1"/>
    <n v="92345"/>
    <s v="West"/>
    <s v="FUR-CH-10003774"/>
    <x v="0"/>
    <x v="1"/>
    <x v="1185"/>
    <n v="436.70400000000006"/>
    <n v="6"/>
    <x v="2"/>
    <n v="-38.211600000000033"/>
  </r>
  <r>
    <n v="8341"/>
    <x v="4132"/>
    <x v="2"/>
    <x v="687"/>
    <d v="2011-11-20T00:00:00"/>
    <x v="1"/>
    <x v="417"/>
    <s v="Chris Cortes"/>
    <x v="0"/>
    <s v="United States"/>
    <s v="Chesapeake"/>
    <x v="17"/>
    <n v="23320"/>
    <s v="South"/>
    <s v="OFF-PA-10002262"/>
    <x v="1"/>
    <x v="10"/>
    <x v="992"/>
    <n v="32.400000000000006"/>
    <n v="5"/>
    <x v="0"/>
    <n v="15.552000000000001"/>
  </r>
  <r>
    <n v="8342"/>
    <x v="4133"/>
    <x v="3"/>
    <x v="532"/>
    <d v="2014-06-15T00:00:00"/>
    <x v="2"/>
    <x v="9"/>
    <s v="Zuschuss Donatelli"/>
    <x v="0"/>
    <s v="United States"/>
    <s v="Los Angeles"/>
    <x v="1"/>
    <n v="90036"/>
    <s v="West"/>
    <s v="OFF-AP-10004532"/>
    <x v="1"/>
    <x v="9"/>
    <x v="559"/>
    <n v="61.44"/>
    <n v="3"/>
    <x v="0"/>
    <n v="16.588799999999999"/>
  </r>
  <r>
    <n v="8343"/>
    <x v="4134"/>
    <x v="0"/>
    <x v="881"/>
    <d v="2013-12-01T00:00:00"/>
    <x v="1"/>
    <x v="271"/>
    <s v="Jay Kimmel"/>
    <x v="0"/>
    <s v="United States"/>
    <s v="Huntsville"/>
    <x v="19"/>
    <n v="35810"/>
    <s v="South"/>
    <s v="OFF-ST-10001325"/>
    <x v="1"/>
    <x v="4"/>
    <x v="466"/>
    <n v="73.36"/>
    <n v="7"/>
    <x v="0"/>
    <n v="19.807200000000002"/>
  </r>
  <r>
    <n v="8344"/>
    <x v="4135"/>
    <x v="2"/>
    <x v="90"/>
    <d v="2011-03-25T00:00:00"/>
    <x v="1"/>
    <x v="306"/>
    <s v="Gary McGarr"/>
    <x v="0"/>
    <s v="United States"/>
    <s v="Knoxville"/>
    <x v="18"/>
    <n v="37918"/>
    <s v="South"/>
    <s v="OFF-LA-10004544"/>
    <x v="1"/>
    <x v="2"/>
    <x v="197"/>
    <n v="59.20000000000001"/>
    <n v="5"/>
    <x v="2"/>
    <n v="22.199999999999996"/>
  </r>
  <r>
    <n v="8345"/>
    <x v="4135"/>
    <x v="2"/>
    <x v="90"/>
    <d v="2011-03-25T00:00:00"/>
    <x v="1"/>
    <x v="306"/>
    <s v="Gary McGarr"/>
    <x v="0"/>
    <s v="United States"/>
    <s v="Knoxville"/>
    <x v="18"/>
    <n v="37918"/>
    <s v="South"/>
    <s v="FUR-FU-10001473"/>
    <x v="0"/>
    <x v="5"/>
    <x v="984"/>
    <n v="32.952000000000005"/>
    <n v="3"/>
    <x v="2"/>
    <n v="6.5903999999999989"/>
  </r>
  <r>
    <n v="8346"/>
    <x v="4135"/>
    <x v="2"/>
    <x v="90"/>
    <d v="2011-03-25T00:00:00"/>
    <x v="1"/>
    <x v="306"/>
    <s v="Gary McGarr"/>
    <x v="0"/>
    <s v="United States"/>
    <s v="Knoxville"/>
    <x v="18"/>
    <n v="37918"/>
    <s v="South"/>
    <s v="FUR-CH-10000422"/>
    <x v="0"/>
    <x v="1"/>
    <x v="1432"/>
    <n v="218.376"/>
    <n v="3"/>
    <x v="2"/>
    <n v="-10.918799999999983"/>
  </r>
  <r>
    <n v="8347"/>
    <x v="4136"/>
    <x v="1"/>
    <x v="28"/>
    <d v="2012-05-04T00:00:00"/>
    <x v="1"/>
    <x v="478"/>
    <s v="Jane Waco"/>
    <x v="1"/>
    <s v="United States"/>
    <s v="Lawrence"/>
    <x v="31"/>
    <n v="1841"/>
    <s v="East"/>
    <s v="FUR-FU-10002960"/>
    <x v="0"/>
    <x v="5"/>
    <x v="190"/>
    <n v="31.400000000000002"/>
    <n v="5"/>
    <x v="0"/>
    <n v="13.188000000000002"/>
  </r>
  <r>
    <n v="8348"/>
    <x v="4136"/>
    <x v="1"/>
    <x v="28"/>
    <d v="2012-05-04T00:00:00"/>
    <x v="1"/>
    <x v="478"/>
    <s v="Jane Waco"/>
    <x v="1"/>
    <s v="United States"/>
    <s v="Lawrence"/>
    <x v="31"/>
    <n v="1841"/>
    <s v="East"/>
    <s v="FUR-FU-10002445"/>
    <x v="0"/>
    <x v="5"/>
    <x v="1439"/>
    <n v="9.48"/>
    <n v="1"/>
    <x v="0"/>
    <n v="3.7920000000000007"/>
  </r>
  <r>
    <n v="8349"/>
    <x v="4136"/>
    <x v="1"/>
    <x v="28"/>
    <d v="2012-05-04T00:00:00"/>
    <x v="1"/>
    <x v="478"/>
    <s v="Jane Waco"/>
    <x v="1"/>
    <s v="United States"/>
    <s v="Lawrence"/>
    <x v="31"/>
    <n v="1841"/>
    <s v="East"/>
    <s v="TEC-PH-10001300"/>
    <x v="2"/>
    <x v="7"/>
    <x v="1002"/>
    <n v="209.5"/>
    <n v="10"/>
    <x v="0"/>
    <n v="58.66"/>
  </r>
  <r>
    <n v="8350"/>
    <x v="4136"/>
    <x v="1"/>
    <x v="28"/>
    <d v="2012-05-04T00:00:00"/>
    <x v="1"/>
    <x v="478"/>
    <s v="Jane Waco"/>
    <x v="1"/>
    <s v="United States"/>
    <s v="Lawrence"/>
    <x v="31"/>
    <n v="1841"/>
    <s v="East"/>
    <s v="FUR-FU-10001025"/>
    <x v="0"/>
    <x v="5"/>
    <x v="1699"/>
    <n v="24.3"/>
    <n v="5"/>
    <x v="0"/>
    <n v="10.449000000000002"/>
  </r>
  <r>
    <n v="8351"/>
    <x v="4136"/>
    <x v="1"/>
    <x v="28"/>
    <d v="2012-05-04T00:00:00"/>
    <x v="1"/>
    <x v="478"/>
    <s v="Jane Waco"/>
    <x v="1"/>
    <s v="United States"/>
    <s v="Lawrence"/>
    <x v="31"/>
    <n v="1841"/>
    <s v="East"/>
    <s v="OFF-PA-10002689"/>
    <x v="1"/>
    <x v="10"/>
    <x v="1057"/>
    <n v="6.48"/>
    <n v="1"/>
    <x v="0"/>
    <n v="3.1104000000000003"/>
  </r>
  <r>
    <n v="8352"/>
    <x v="4137"/>
    <x v="3"/>
    <x v="898"/>
    <d v="2014-05-09T00:00:00"/>
    <x v="1"/>
    <x v="635"/>
    <s v="Bill Overfelt"/>
    <x v="1"/>
    <s v="United States"/>
    <s v="Philadelphia"/>
    <x v="9"/>
    <n v="19134"/>
    <s v="East"/>
    <s v="FUR-FU-10004245"/>
    <x v="0"/>
    <x v="5"/>
    <x v="1738"/>
    <n v="32.448"/>
    <n v="2"/>
    <x v="2"/>
    <n v="7.3008000000000006"/>
  </r>
  <r>
    <n v="8353"/>
    <x v="4137"/>
    <x v="3"/>
    <x v="898"/>
    <d v="2014-05-09T00:00:00"/>
    <x v="1"/>
    <x v="635"/>
    <s v="Bill Overfelt"/>
    <x v="1"/>
    <s v="United States"/>
    <s v="Philadelphia"/>
    <x v="9"/>
    <n v="19134"/>
    <s v="East"/>
    <s v="OFF-BI-10003684"/>
    <x v="1"/>
    <x v="8"/>
    <x v="707"/>
    <n v="26.388000000000002"/>
    <n v="4"/>
    <x v="6"/>
    <n v="-17.591999999999992"/>
  </r>
  <r>
    <n v="8354"/>
    <x v="4137"/>
    <x v="3"/>
    <x v="898"/>
    <d v="2014-05-09T00:00:00"/>
    <x v="1"/>
    <x v="635"/>
    <s v="Bill Overfelt"/>
    <x v="1"/>
    <s v="United States"/>
    <s v="Philadelphia"/>
    <x v="9"/>
    <n v="19134"/>
    <s v="East"/>
    <s v="FUR-TA-10003748"/>
    <x v="0"/>
    <x v="3"/>
    <x v="208"/>
    <n v="373.46999999999991"/>
    <n v="5"/>
    <x v="10"/>
    <n v="-112.041"/>
  </r>
  <r>
    <n v="8355"/>
    <x v="4137"/>
    <x v="3"/>
    <x v="898"/>
    <d v="2014-05-09T00:00:00"/>
    <x v="1"/>
    <x v="635"/>
    <s v="Bill Overfelt"/>
    <x v="1"/>
    <s v="United States"/>
    <s v="Philadelphia"/>
    <x v="9"/>
    <n v="19134"/>
    <s v="East"/>
    <s v="OFF-BI-10002133"/>
    <x v="1"/>
    <x v="8"/>
    <x v="1138"/>
    <n v="64.2"/>
    <n v="5"/>
    <x v="6"/>
    <n v="-44.94"/>
  </r>
  <r>
    <n v="8356"/>
    <x v="4137"/>
    <x v="3"/>
    <x v="898"/>
    <d v="2014-05-09T00:00:00"/>
    <x v="1"/>
    <x v="635"/>
    <s v="Bill Overfelt"/>
    <x v="1"/>
    <s v="United States"/>
    <s v="Philadelphia"/>
    <x v="9"/>
    <n v="19134"/>
    <s v="East"/>
    <s v="OFF-FA-10002280"/>
    <x v="1"/>
    <x v="13"/>
    <x v="653"/>
    <n v="8"/>
    <n v="2"/>
    <x v="2"/>
    <n v="2.8"/>
  </r>
  <r>
    <n v="8357"/>
    <x v="4138"/>
    <x v="0"/>
    <x v="370"/>
    <d v="2013-08-31T00:00:00"/>
    <x v="1"/>
    <x v="190"/>
    <s v="Xylona Preis"/>
    <x v="0"/>
    <s v="United States"/>
    <s v="Athens"/>
    <x v="32"/>
    <n v="30605"/>
    <s v="South"/>
    <s v="FUR-FU-10000308"/>
    <x v="0"/>
    <x v="5"/>
    <x v="1269"/>
    <n v="186.54"/>
    <n v="3"/>
    <x v="0"/>
    <n v="41.038800000000002"/>
  </r>
  <r>
    <n v="8358"/>
    <x v="4139"/>
    <x v="2"/>
    <x v="909"/>
    <d v="2011-04-18T00:00:00"/>
    <x v="1"/>
    <x v="514"/>
    <s v="Michelle Moray"/>
    <x v="0"/>
    <s v="United States"/>
    <s v="Great Falls"/>
    <x v="37"/>
    <n v="59405"/>
    <s v="West"/>
    <s v="OFF-ST-10000876"/>
    <x v="1"/>
    <x v="4"/>
    <x v="251"/>
    <n v="87.08"/>
    <n v="7"/>
    <x v="0"/>
    <n v="24.382400000000001"/>
  </r>
  <r>
    <n v="8359"/>
    <x v="4139"/>
    <x v="2"/>
    <x v="909"/>
    <d v="2011-04-18T00:00:00"/>
    <x v="1"/>
    <x v="514"/>
    <s v="Michelle Moray"/>
    <x v="0"/>
    <s v="United States"/>
    <s v="Great Falls"/>
    <x v="37"/>
    <n v="59405"/>
    <s v="West"/>
    <s v="TEC-PH-10000586"/>
    <x v="2"/>
    <x v="7"/>
    <x v="501"/>
    <n v="105.584"/>
    <n v="2"/>
    <x v="2"/>
    <n v="9.2386000000000053"/>
  </r>
  <r>
    <n v="8360"/>
    <x v="4139"/>
    <x v="2"/>
    <x v="909"/>
    <d v="2011-04-18T00:00:00"/>
    <x v="1"/>
    <x v="514"/>
    <s v="Michelle Moray"/>
    <x v="0"/>
    <s v="United States"/>
    <s v="Great Falls"/>
    <x v="37"/>
    <n v="59405"/>
    <s v="West"/>
    <s v="TEC-AC-10003399"/>
    <x v="2"/>
    <x v="11"/>
    <x v="1497"/>
    <n v="217.44"/>
    <n v="6"/>
    <x v="0"/>
    <n v="91.32480000000001"/>
  </r>
  <r>
    <n v="8361"/>
    <x v="4140"/>
    <x v="3"/>
    <x v="460"/>
    <d v="2014-01-05T00:00:00"/>
    <x v="0"/>
    <x v="772"/>
    <s v="Trudy Schmidt"/>
    <x v="0"/>
    <s v="United States"/>
    <s v="El Paso"/>
    <x v="5"/>
    <n v="79907"/>
    <s v="Central"/>
    <s v="OFF-AR-10001955"/>
    <x v="1"/>
    <x v="6"/>
    <x v="1021"/>
    <n v="31.744"/>
    <n v="2"/>
    <x v="2"/>
    <n v="3.9679999999999964"/>
  </r>
  <r>
    <n v="8362"/>
    <x v="4140"/>
    <x v="3"/>
    <x v="460"/>
    <d v="2014-01-05T00:00:00"/>
    <x v="0"/>
    <x v="772"/>
    <s v="Trudy Schmidt"/>
    <x v="0"/>
    <s v="United States"/>
    <s v="El Paso"/>
    <x v="5"/>
    <n v="79907"/>
    <s v="Central"/>
    <s v="OFF-AP-10000027"/>
    <x v="1"/>
    <x v="9"/>
    <x v="1804"/>
    <n v="5.4319999999999986"/>
    <n v="2"/>
    <x v="3"/>
    <n v="-13.580000000000002"/>
  </r>
  <r>
    <n v="8363"/>
    <x v="4140"/>
    <x v="3"/>
    <x v="460"/>
    <d v="2014-01-05T00:00:00"/>
    <x v="0"/>
    <x v="772"/>
    <s v="Trudy Schmidt"/>
    <x v="0"/>
    <s v="United States"/>
    <s v="El Paso"/>
    <x v="5"/>
    <n v="79907"/>
    <s v="Central"/>
    <s v="FUR-TA-10002958"/>
    <x v="0"/>
    <x v="3"/>
    <x v="956"/>
    <n v="913.43000000000006"/>
    <n v="5"/>
    <x v="4"/>
    <n v="-169.63700000000009"/>
  </r>
  <r>
    <n v="8364"/>
    <x v="4140"/>
    <x v="3"/>
    <x v="460"/>
    <d v="2014-01-05T00:00:00"/>
    <x v="0"/>
    <x v="772"/>
    <s v="Trudy Schmidt"/>
    <x v="0"/>
    <s v="United States"/>
    <s v="El Paso"/>
    <x v="5"/>
    <n v="79907"/>
    <s v="Central"/>
    <s v="OFF-ST-10002615"/>
    <x v="1"/>
    <x v="4"/>
    <x v="1427"/>
    <n v="372.14400000000001"/>
    <n v="3"/>
    <x v="2"/>
    <n v="27.910800000000009"/>
  </r>
  <r>
    <n v="8365"/>
    <x v="4141"/>
    <x v="3"/>
    <x v="1045"/>
    <d v="2014-05-03T00:00:00"/>
    <x v="1"/>
    <x v="538"/>
    <s v="Janet Lee"/>
    <x v="0"/>
    <s v="United States"/>
    <s v="Kissimmee"/>
    <x v="2"/>
    <n v="34741"/>
    <s v="South"/>
    <s v="TEC-PH-10002624"/>
    <x v="2"/>
    <x v="7"/>
    <x v="1126"/>
    <n v="751.98400000000004"/>
    <n v="2"/>
    <x v="2"/>
    <n v="84.598199999999878"/>
  </r>
  <r>
    <n v="8366"/>
    <x v="4142"/>
    <x v="3"/>
    <x v="289"/>
    <d v="2014-02-03T00:00:00"/>
    <x v="2"/>
    <x v="449"/>
    <s v="Sam Zeldin"/>
    <x v="2"/>
    <s v="United States"/>
    <s v="Seattle"/>
    <x v="4"/>
    <n v="98105"/>
    <s v="West"/>
    <s v="TEC-PH-10002275"/>
    <x v="2"/>
    <x v="7"/>
    <x v="7"/>
    <n v="604.76800000000003"/>
    <n v="4"/>
    <x v="2"/>
    <n v="60.476800000000026"/>
  </r>
  <r>
    <n v="8367"/>
    <x v="4143"/>
    <x v="2"/>
    <x v="557"/>
    <d v="2011-09-12T00:00:00"/>
    <x v="0"/>
    <x v="756"/>
    <s v="Lisa Ryan"/>
    <x v="1"/>
    <s v="United States"/>
    <s v="Santa Clara"/>
    <x v="1"/>
    <n v="95051"/>
    <s v="West"/>
    <s v="OFF-SU-10004290"/>
    <x v="1"/>
    <x v="14"/>
    <x v="1818"/>
    <n v="27.36"/>
    <n v="4"/>
    <x v="0"/>
    <n v="7.3872"/>
  </r>
  <r>
    <n v="8368"/>
    <x v="4143"/>
    <x v="2"/>
    <x v="557"/>
    <d v="2011-09-12T00:00:00"/>
    <x v="0"/>
    <x v="756"/>
    <s v="Lisa Ryan"/>
    <x v="1"/>
    <s v="United States"/>
    <s v="Santa Clara"/>
    <x v="1"/>
    <n v="95051"/>
    <s v="West"/>
    <s v="OFF-PA-10000174"/>
    <x v="1"/>
    <x v="10"/>
    <x v="1515"/>
    <n v="20.56"/>
    <n v="2"/>
    <x v="0"/>
    <n v="9.663199999999998"/>
  </r>
  <r>
    <n v="8369"/>
    <x v="4143"/>
    <x v="2"/>
    <x v="557"/>
    <d v="2011-09-12T00:00:00"/>
    <x v="0"/>
    <x v="756"/>
    <s v="Lisa Ryan"/>
    <x v="1"/>
    <s v="United States"/>
    <s v="Santa Clara"/>
    <x v="1"/>
    <n v="95051"/>
    <s v="West"/>
    <s v="OFF-BI-10004308"/>
    <x v="1"/>
    <x v="8"/>
    <x v="1767"/>
    <n v="83.920000000000016"/>
    <n v="5"/>
    <x v="2"/>
    <n v="31.47"/>
  </r>
  <r>
    <n v="8370"/>
    <x v="4144"/>
    <x v="0"/>
    <x v="725"/>
    <d v="2013-06-17T00:00:00"/>
    <x v="1"/>
    <x v="277"/>
    <s v="Seth Vernon"/>
    <x v="0"/>
    <s v="United States"/>
    <s v="Los Angeles"/>
    <x v="1"/>
    <n v="90049"/>
    <s v="West"/>
    <s v="FUR-TA-10003473"/>
    <x v="0"/>
    <x v="3"/>
    <x v="214"/>
    <n v="902.71199999999999"/>
    <n v="3"/>
    <x v="2"/>
    <n v="33.851700000000051"/>
  </r>
  <r>
    <n v="8371"/>
    <x v="4145"/>
    <x v="0"/>
    <x v="508"/>
    <d v="2013-10-22T00:00:00"/>
    <x v="1"/>
    <x v="450"/>
    <s v="Michael Granlund"/>
    <x v="2"/>
    <s v="United States"/>
    <s v="Fresno"/>
    <x v="1"/>
    <n v="93727"/>
    <s v="West"/>
    <s v="FUR-BO-10003894"/>
    <x v="0"/>
    <x v="0"/>
    <x v="1619"/>
    <n v="120.666"/>
    <n v="2"/>
    <x v="11"/>
    <n v="21.293999999999993"/>
  </r>
  <r>
    <n v="8372"/>
    <x v="4146"/>
    <x v="2"/>
    <x v="422"/>
    <d v="2011-12-30T00:00:00"/>
    <x v="2"/>
    <x v="720"/>
    <s v="Nathan Cano"/>
    <x v="0"/>
    <s v="United States"/>
    <s v="Fort Worth"/>
    <x v="5"/>
    <n v="76106"/>
    <s v="Central"/>
    <s v="OFF-BI-10001658"/>
    <x v="1"/>
    <x v="8"/>
    <x v="439"/>
    <n v="4.9839999999999991"/>
    <n v="1"/>
    <x v="3"/>
    <n v="-8.472800000000003"/>
  </r>
  <r>
    <n v="8373"/>
    <x v="4147"/>
    <x v="0"/>
    <x v="390"/>
    <d v="2013-12-02T00:00:00"/>
    <x v="1"/>
    <x v="649"/>
    <s v="Steve Carroll"/>
    <x v="2"/>
    <s v="United States"/>
    <s v="Seattle"/>
    <x v="4"/>
    <n v="98105"/>
    <s v="West"/>
    <s v="FUR-FU-10003535"/>
    <x v="0"/>
    <x v="5"/>
    <x v="888"/>
    <n v="82.26"/>
    <n v="3"/>
    <x v="0"/>
    <n v="33.726600000000005"/>
  </r>
  <r>
    <n v="8374"/>
    <x v="4148"/>
    <x v="0"/>
    <x v="338"/>
    <d v="2013-11-14T00:00:00"/>
    <x v="2"/>
    <x v="197"/>
    <s v="Rose O'Brian"/>
    <x v="0"/>
    <s v="United States"/>
    <s v="San Francisco"/>
    <x v="1"/>
    <n v="94110"/>
    <s v="West"/>
    <s v="OFF-ST-10000352"/>
    <x v="1"/>
    <x v="4"/>
    <x v="1049"/>
    <n v="29.74"/>
    <n v="1"/>
    <x v="0"/>
    <n v="4.4610000000000021"/>
  </r>
  <r>
    <n v="8375"/>
    <x v="4149"/>
    <x v="1"/>
    <x v="956"/>
    <d v="2012-01-10T00:00:00"/>
    <x v="1"/>
    <x v="311"/>
    <s v="James Lanier"/>
    <x v="2"/>
    <s v="United States"/>
    <s v="San Francisco"/>
    <x v="1"/>
    <n v="94110"/>
    <s v="West"/>
    <s v="OFF-AP-10004859"/>
    <x v="1"/>
    <x v="9"/>
    <x v="921"/>
    <n v="87.36"/>
    <n v="6"/>
    <x v="0"/>
    <n v="23.587200000000003"/>
  </r>
  <r>
    <n v="8376"/>
    <x v="4149"/>
    <x v="1"/>
    <x v="956"/>
    <d v="2012-01-10T00:00:00"/>
    <x v="1"/>
    <x v="311"/>
    <s v="James Lanier"/>
    <x v="2"/>
    <s v="United States"/>
    <s v="San Francisco"/>
    <x v="1"/>
    <n v="94110"/>
    <s v="West"/>
    <s v="OFF-BI-10001294"/>
    <x v="1"/>
    <x v="8"/>
    <x v="667"/>
    <n v="56.16"/>
    <n v="6"/>
    <x v="2"/>
    <n v="17.549999999999994"/>
  </r>
  <r>
    <n v="8377"/>
    <x v="4150"/>
    <x v="3"/>
    <x v="708"/>
    <d v="2014-03-28T00:00:00"/>
    <x v="1"/>
    <x v="463"/>
    <s v="Pauline Webber"/>
    <x v="1"/>
    <s v="United States"/>
    <s v="Pompano Beach"/>
    <x v="2"/>
    <n v="33068"/>
    <s v="South"/>
    <s v="OFF-AP-10001242"/>
    <x v="1"/>
    <x v="9"/>
    <x v="1408"/>
    <n v="64.384"/>
    <n v="1"/>
    <x v="2"/>
    <n v="8.0479999999999983"/>
  </r>
  <r>
    <n v="8378"/>
    <x v="4151"/>
    <x v="1"/>
    <x v="768"/>
    <d v="2012-11-18T00:00:00"/>
    <x v="1"/>
    <x v="751"/>
    <s v="Monica Federle"/>
    <x v="1"/>
    <s v="United States"/>
    <s v="Houston"/>
    <x v="5"/>
    <n v="77095"/>
    <s v="Central"/>
    <s v="OFF-ST-10002344"/>
    <x v="1"/>
    <x v="4"/>
    <x v="856"/>
    <n v="64.784000000000006"/>
    <n v="1"/>
    <x v="2"/>
    <n v="-14.576399999999996"/>
  </r>
  <r>
    <n v="8379"/>
    <x v="4151"/>
    <x v="1"/>
    <x v="768"/>
    <d v="2012-11-18T00:00:00"/>
    <x v="1"/>
    <x v="751"/>
    <s v="Monica Federle"/>
    <x v="1"/>
    <s v="United States"/>
    <s v="Houston"/>
    <x v="5"/>
    <n v="77095"/>
    <s v="Central"/>
    <s v="OFF-PA-10003349"/>
    <x v="1"/>
    <x v="10"/>
    <x v="218"/>
    <n v="15.552000000000003"/>
    <n v="3"/>
    <x v="2"/>
    <n v="5.6375999999999999"/>
  </r>
  <r>
    <n v="8380"/>
    <x v="4151"/>
    <x v="1"/>
    <x v="768"/>
    <d v="2012-11-18T00:00:00"/>
    <x v="1"/>
    <x v="751"/>
    <s v="Monica Federle"/>
    <x v="1"/>
    <s v="United States"/>
    <s v="Houston"/>
    <x v="5"/>
    <n v="77095"/>
    <s v="Central"/>
    <s v="OFF-EN-10003055"/>
    <x v="1"/>
    <x v="12"/>
    <x v="873"/>
    <n v="223.88799999999998"/>
    <n v="7"/>
    <x v="2"/>
    <n v="69.964999999999975"/>
  </r>
  <r>
    <n v="8381"/>
    <x v="4152"/>
    <x v="2"/>
    <x v="340"/>
    <d v="2011-09-14T00:00:00"/>
    <x v="0"/>
    <x v="417"/>
    <s v="Chris Cortes"/>
    <x v="0"/>
    <s v="United States"/>
    <s v="Chicago"/>
    <x v="10"/>
    <n v="60653"/>
    <s v="Central"/>
    <s v="OFF-PA-10001622"/>
    <x v="1"/>
    <x v="10"/>
    <x v="695"/>
    <n v="10.896000000000001"/>
    <n v="3"/>
    <x v="2"/>
    <n v="3.4049999999999994"/>
  </r>
  <r>
    <n v="8382"/>
    <x v="4153"/>
    <x v="0"/>
    <x v="716"/>
    <d v="2013-03-20T00:00:00"/>
    <x v="0"/>
    <x v="663"/>
    <s v="Anna Chung"/>
    <x v="0"/>
    <s v="United States"/>
    <s v="San Francisco"/>
    <x v="1"/>
    <n v="94109"/>
    <s v="West"/>
    <s v="TEC-PH-10003800"/>
    <x v="2"/>
    <x v="7"/>
    <x v="504"/>
    <n v="84.784000000000006"/>
    <n v="2"/>
    <x v="2"/>
    <n v="-20.136200000000006"/>
  </r>
  <r>
    <n v="8383"/>
    <x v="4154"/>
    <x v="0"/>
    <x v="597"/>
    <d v="2013-02-15T00:00:00"/>
    <x v="1"/>
    <x v="775"/>
    <s v="Mark Haberlin"/>
    <x v="1"/>
    <s v="United States"/>
    <s v="Houston"/>
    <x v="5"/>
    <n v="77036"/>
    <s v="Central"/>
    <s v="FUR-CH-10001270"/>
    <x v="0"/>
    <x v="1"/>
    <x v="851"/>
    <n v="241.49999999999997"/>
    <n v="4"/>
    <x v="4"/>
    <n v="0"/>
  </r>
  <r>
    <n v="8384"/>
    <x v="4155"/>
    <x v="0"/>
    <x v="491"/>
    <d v="2013-11-29T00:00:00"/>
    <x v="2"/>
    <x v="522"/>
    <s v="Cynthia Delaney"/>
    <x v="2"/>
    <s v="United States"/>
    <s v="Shelton"/>
    <x v="29"/>
    <n v="6484"/>
    <s v="East"/>
    <s v="TEC-AC-10003447"/>
    <x v="2"/>
    <x v="11"/>
    <x v="798"/>
    <n v="59.97"/>
    <n v="3"/>
    <x v="0"/>
    <n v="14.992499999999996"/>
  </r>
  <r>
    <n v="8385"/>
    <x v="4155"/>
    <x v="0"/>
    <x v="491"/>
    <d v="2013-11-29T00:00:00"/>
    <x v="2"/>
    <x v="522"/>
    <s v="Cynthia Delaney"/>
    <x v="2"/>
    <s v="United States"/>
    <s v="Shelton"/>
    <x v="29"/>
    <n v="6484"/>
    <s v="East"/>
    <s v="OFF-PA-10004285"/>
    <x v="1"/>
    <x v="10"/>
    <x v="1259"/>
    <n v="13.36"/>
    <n v="2"/>
    <x v="0"/>
    <n v="6.4127999999999998"/>
  </r>
  <r>
    <n v="8386"/>
    <x v="4156"/>
    <x v="3"/>
    <x v="507"/>
    <d v="2014-09-09T00:00:00"/>
    <x v="1"/>
    <x v="51"/>
    <s v="Cynthia Voltz"/>
    <x v="1"/>
    <s v="United States"/>
    <s v="Oakland"/>
    <x v="1"/>
    <n v="94601"/>
    <s v="West"/>
    <s v="OFF-BI-10001757"/>
    <x v="1"/>
    <x v="8"/>
    <x v="1158"/>
    <n v="11.808"/>
    <n v="3"/>
    <x v="2"/>
    <n v="4.1327999999999996"/>
  </r>
  <r>
    <n v="8387"/>
    <x v="4157"/>
    <x v="1"/>
    <x v="71"/>
    <d v="2012-06-03T00:00:00"/>
    <x v="1"/>
    <x v="577"/>
    <s v="Trudy Brown"/>
    <x v="0"/>
    <s v="United States"/>
    <s v="Manchester"/>
    <x v="29"/>
    <n v="6040"/>
    <s v="East"/>
    <s v="OFF-ST-10001558"/>
    <x v="1"/>
    <x v="4"/>
    <x v="712"/>
    <n v="16.239999999999998"/>
    <n v="1"/>
    <x v="0"/>
    <n v="2.4359999999999999"/>
  </r>
  <r>
    <n v="8388"/>
    <x v="4157"/>
    <x v="1"/>
    <x v="71"/>
    <d v="2012-06-03T00:00:00"/>
    <x v="1"/>
    <x v="577"/>
    <s v="Trudy Brown"/>
    <x v="0"/>
    <s v="United States"/>
    <s v="Manchester"/>
    <x v="29"/>
    <n v="6040"/>
    <s v="East"/>
    <s v="OFF-ST-10001328"/>
    <x v="1"/>
    <x v="4"/>
    <x v="176"/>
    <n v="77.55"/>
    <n v="5"/>
    <x v="0"/>
    <n v="21.714000000000002"/>
  </r>
  <r>
    <n v="8389"/>
    <x v="4158"/>
    <x v="2"/>
    <x v="301"/>
    <d v="2011-11-05T00:00:00"/>
    <x v="1"/>
    <x v="375"/>
    <s v="Deirdre Greer"/>
    <x v="1"/>
    <s v="United States"/>
    <s v="Orange"/>
    <x v="30"/>
    <n v="7050"/>
    <s v="East"/>
    <s v="OFF-AP-10004708"/>
    <x v="1"/>
    <x v="9"/>
    <x v="508"/>
    <n v="76.12"/>
    <n v="2"/>
    <x v="0"/>
    <n v="22.074799999999996"/>
  </r>
  <r>
    <n v="8390"/>
    <x v="4159"/>
    <x v="0"/>
    <x v="797"/>
    <d v="2013-12-31T00:00:00"/>
    <x v="2"/>
    <x v="279"/>
    <s v="Ross DeVincentis"/>
    <x v="2"/>
    <s v="United States"/>
    <s v="Akron"/>
    <x v="24"/>
    <n v="44312"/>
    <s v="East"/>
    <s v="OFF-FA-10000621"/>
    <x v="1"/>
    <x v="13"/>
    <x v="110"/>
    <n v="17.184000000000001"/>
    <n v="6"/>
    <x v="2"/>
    <n v="6.2291999999999996"/>
  </r>
  <r>
    <n v="8391"/>
    <x v="4160"/>
    <x v="3"/>
    <x v="769"/>
    <d v="2014-12-07T00:00:00"/>
    <x v="2"/>
    <x v="294"/>
    <s v="Chris Selesnick"/>
    <x v="1"/>
    <s v="United States"/>
    <s v="Los Angeles"/>
    <x v="1"/>
    <n v="90032"/>
    <s v="West"/>
    <s v="OFF-PA-10001838"/>
    <x v="1"/>
    <x v="10"/>
    <x v="999"/>
    <n v="11.76"/>
    <n v="2"/>
    <x v="0"/>
    <n v="5.7623999999999995"/>
  </r>
  <r>
    <n v="8392"/>
    <x v="4161"/>
    <x v="3"/>
    <x v="331"/>
    <d v="2014-12-31T00:00:00"/>
    <x v="1"/>
    <x v="674"/>
    <s v="Julia Barnett"/>
    <x v="2"/>
    <s v="United States"/>
    <s v="Danbury"/>
    <x v="29"/>
    <n v="6810"/>
    <s v="East"/>
    <s v="FUR-FU-10001473"/>
    <x v="0"/>
    <x v="5"/>
    <x v="984"/>
    <n v="27.46"/>
    <n v="2"/>
    <x v="0"/>
    <n v="9.8856000000000002"/>
  </r>
  <r>
    <n v="8393"/>
    <x v="4162"/>
    <x v="0"/>
    <x v="49"/>
    <d v="2013-12-07T00:00:00"/>
    <x v="0"/>
    <x v="412"/>
    <s v="Eva Jacobs"/>
    <x v="0"/>
    <s v="United States"/>
    <s v="Franklin"/>
    <x v="31"/>
    <n v="2038"/>
    <s v="East"/>
    <s v="TEC-PH-10000193"/>
    <x v="2"/>
    <x v="7"/>
    <x v="1655"/>
    <n v="137.94"/>
    <n v="3"/>
    <x v="0"/>
    <n v="35.864399999999996"/>
  </r>
  <r>
    <n v="8394"/>
    <x v="4162"/>
    <x v="0"/>
    <x v="49"/>
    <d v="2013-12-07T00:00:00"/>
    <x v="0"/>
    <x v="412"/>
    <s v="Eva Jacobs"/>
    <x v="0"/>
    <s v="United States"/>
    <s v="Franklin"/>
    <x v="31"/>
    <n v="2038"/>
    <s v="East"/>
    <s v="FUR-FU-10002045"/>
    <x v="0"/>
    <x v="5"/>
    <x v="1356"/>
    <n v="111.15"/>
    <n v="5"/>
    <x v="0"/>
    <n v="48.906000000000006"/>
  </r>
  <r>
    <n v="8395"/>
    <x v="4162"/>
    <x v="0"/>
    <x v="49"/>
    <d v="2013-12-07T00:00:00"/>
    <x v="0"/>
    <x v="412"/>
    <s v="Eva Jacobs"/>
    <x v="0"/>
    <s v="United States"/>
    <s v="Franklin"/>
    <x v="31"/>
    <n v="2038"/>
    <s v="East"/>
    <s v="OFF-AP-10002945"/>
    <x v="1"/>
    <x v="9"/>
    <x v="225"/>
    <n v="901.94999999999993"/>
    <n v="3"/>
    <x v="0"/>
    <n v="297.64349999999996"/>
  </r>
  <r>
    <n v="8396"/>
    <x v="4162"/>
    <x v="0"/>
    <x v="49"/>
    <d v="2013-12-07T00:00:00"/>
    <x v="0"/>
    <x v="412"/>
    <s v="Eva Jacobs"/>
    <x v="0"/>
    <s v="United States"/>
    <s v="Franklin"/>
    <x v="31"/>
    <n v="2038"/>
    <s v="East"/>
    <s v="FUR-TA-10001095"/>
    <x v="0"/>
    <x v="3"/>
    <x v="611"/>
    <n v="366.00899999999996"/>
    <n v="3"/>
    <x v="4"/>
    <n v="-47.058300000000003"/>
  </r>
  <r>
    <n v="8397"/>
    <x v="4163"/>
    <x v="2"/>
    <x v="479"/>
    <d v="2011-06-30T00:00:00"/>
    <x v="3"/>
    <x v="379"/>
    <s v="Brian DeCherney"/>
    <x v="0"/>
    <s v="United States"/>
    <s v="Wilmington"/>
    <x v="3"/>
    <n v="28403"/>
    <s v="South"/>
    <s v="OFF-PA-10001144"/>
    <x v="1"/>
    <x v="10"/>
    <x v="161"/>
    <n v="310.68799999999999"/>
    <n v="7"/>
    <x v="2"/>
    <n v="108.74079999999998"/>
  </r>
  <r>
    <n v="8398"/>
    <x v="4164"/>
    <x v="2"/>
    <x v="1010"/>
    <d v="2011-09-04T00:00:00"/>
    <x v="2"/>
    <x v="280"/>
    <s v="Mathew Reese"/>
    <x v="2"/>
    <s v="United States"/>
    <s v="Houston"/>
    <x v="5"/>
    <n v="77095"/>
    <s v="Central"/>
    <s v="OFF-BI-10004099"/>
    <x v="1"/>
    <x v="8"/>
    <x v="1716"/>
    <n v="7.6799999999999979"/>
    <n v="5"/>
    <x v="3"/>
    <n v="-11.52"/>
  </r>
  <r>
    <n v="8399"/>
    <x v="4165"/>
    <x v="3"/>
    <x v="808"/>
    <d v="2014-11-08T00:00:00"/>
    <x v="0"/>
    <x v="676"/>
    <s v="Sharelle Roach"/>
    <x v="2"/>
    <s v="United States"/>
    <s v="Springfield"/>
    <x v="24"/>
    <n v="45503"/>
    <s v="East"/>
    <s v="FUR-CH-10001973"/>
    <x v="0"/>
    <x v="1"/>
    <x v="896"/>
    <n v="155.37199999999999"/>
    <n v="2"/>
    <x v="4"/>
    <n v="-35.513599999999997"/>
  </r>
  <r>
    <n v="8400"/>
    <x v="4166"/>
    <x v="1"/>
    <x v="657"/>
    <d v="2012-04-18T00:00:00"/>
    <x v="1"/>
    <x v="513"/>
    <s v="Thea Hendricks"/>
    <x v="0"/>
    <s v="United States"/>
    <s v="Glendale"/>
    <x v="16"/>
    <n v="85301"/>
    <s v="West"/>
    <s v="OFF-ST-10000344"/>
    <x v="1"/>
    <x v="4"/>
    <x v="1013"/>
    <n v="10.744"/>
    <n v="1"/>
    <x v="2"/>
    <n v="0.80579999999999963"/>
  </r>
  <r>
    <n v="8401"/>
    <x v="4167"/>
    <x v="1"/>
    <x v="901"/>
    <d v="2012-12-09T00:00:00"/>
    <x v="0"/>
    <x v="631"/>
    <s v="Brian Derr"/>
    <x v="0"/>
    <s v="United States"/>
    <s v="New York City"/>
    <x v="15"/>
    <n v="10009"/>
    <s v="East"/>
    <s v="OFF-BI-10002026"/>
    <x v="1"/>
    <x v="8"/>
    <x v="903"/>
    <n v="232.40000000000003"/>
    <n v="5"/>
    <x v="2"/>
    <n v="78.434999999999988"/>
  </r>
  <r>
    <n v="8402"/>
    <x v="4167"/>
    <x v="1"/>
    <x v="901"/>
    <d v="2012-12-09T00:00:00"/>
    <x v="0"/>
    <x v="631"/>
    <s v="Brian Derr"/>
    <x v="0"/>
    <s v="United States"/>
    <s v="New York City"/>
    <x v="15"/>
    <n v="10009"/>
    <s v="East"/>
    <s v="FUR-CH-10003535"/>
    <x v="0"/>
    <x v="1"/>
    <x v="1513"/>
    <n v="164.64599999999999"/>
    <n v="3"/>
    <x v="9"/>
    <n v="12.805799999999994"/>
  </r>
  <r>
    <n v="8403"/>
    <x v="4167"/>
    <x v="1"/>
    <x v="901"/>
    <d v="2012-12-09T00:00:00"/>
    <x v="0"/>
    <x v="631"/>
    <s v="Brian Derr"/>
    <x v="0"/>
    <s v="United States"/>
    <s v="New York City"/>
    <x v="15"/>
    <n v="10009"/>
    <s v="East"/>
    <s v="OFF-PA-10004156"/>
    <x v="1"/>
    <x v="10"/>
    <x v="743"/>
    <n v="22.68"/>
    <n v="2"/>
    <x v="0"/>
    <n v="11.113199999999999"/>
  </r>
  <r>
    <n v="8404"/>
    <x v="4168"/>
    <x v="0"/>
    <x v="854"/>
    <d v="2013-02-07T00:00:00"/>
    <x v="1"/>
    <x v="416"/>
    <s v="Suzanne McNair"/>
    <x v="1"/>
    <s v="United States"/>
    <s v="Los Angeles"/>
    <x v="1"/>
    <n v="90036"/>
    <s v="West"/>
    <s v="OFF-PA-10002254"/>
    <x v="1"/>
    <x v="10"/>
    <x v="145"/>
    <n v="105.52"/>
    <n v="4"/>
    <x v="0"/>
    <n v="48.539199999999994"/>
  </r>
  <r>
    <n v="8405"/>
    <x v="4169"/>
    <x v="3"/>
    <x v="141"/>
    <d v="2014-07-13T00:00:00"/>
    <x v="1"/>
    <x v="785"/>
    <s v="Harold Engle"/>
    <x v="1"/>
    <s v="United States"/>
    <s v="Newark"/>
    <x v="13"/>
    <n v="19711"/>
    <s v="East"/>
    <s v="FUR-FU-10003247"/>
    <x v="0"/>
    <x v="5"/>
    <x v="1456"/>
    <n v="83.92"/>
    <n v="4"/>
    <x v="0"/>
    <n v="5.8743999999999943"/>
  </r>
  <r>
    <n v="8406"/>
    <x v="4169"/>
    <x v="3"/>
    <x v="141"/>
    <d v="2014-07-13T00:00:00"/>
    <x v="1"/>
    <x v="785"/>
    <s v="Harold Engle"/>
    <x v="1"/>
    <s v="United States"/>
    <s v="Newark"/>
    <x v="13"/>
    <n v="19711"/>
    <s v="East"/>
    <s v="TEC-AC-10002473"/>
    <x v="2"/>
    <x v="11"/>
    <x v="713"/>
    <n v="141.9"/>
    <n v="5"/>
    <x v="0"/>
    <n v="58.179000000000002"/>
  </r>
  <r>
    <n v="8407"/>
    <x v="4169"/>
    <x v="3"/>
    <x v="141"/>
    <d v="2014-07-13T00:00:00"/>
    <x v="1"/>
    <x v="785"/>
    <s v="Harold Engle"/>
    <x v="1"/>
    <s v="United States"/>
    <s v="Newark"/>
    <x v="13"/>
    <n v="19711"/>
    <s v="East"/>
    <s v="FUR-FU-10001057"/>
    <x v="0"/>
    <x v="5"/>
    <x v="1782"/>
    <n v="39.979999999999997"/>
    <n v="2"/>
    <x v="0"/>
    <n v="9.1953999999999994"/>
  </r>
  <r>
    <n v="8408"/>
    <x v="4169"/>
    <x v="3"/>
    <x v="141"/>
    <d v="2014-07-13T00:00:00"/>
    <x v="1"/>
    <x v="785"/>
    <s v="Harold Engle"/>
    <x v="1"/>
    <s v="United States"/>
    <s v="Newark"/>
    <x v="13"/>
    <n v="19711"/>
    <s v="East"/>
    <s v="OFF-AR-10001419"/>
    <x v="1"/>
    <x v="6"/>
    <x v="1006"/>
    <n v="28.91"/>
    <n v="7"/>
    <x v="0"/>
    <n v="8.6729999999999983"/>
  </r>
  <r>
    <n v="8409"/>
    <x v="4169"/>
    <x v="3"/>
    <x v="141"/>
    <d v="2014-07-13T00:00:00"/>
    <x v="1"/>
    <x v="785"/>
    <s v="Harold Engle"/>
    <x v="1"/>
    <s v="United States"/>
    <s v="Newark"/>
    <x v="13"/>
    <n v="19711"/>
    <s v="East"/>
    <s v="OFF-AR-10004010"/>
    <x v="1"/>
    <x v="6"/>
    <x v="1734"/>
    <n v="174.95000000000002"/>
    <n v="5"/>
    <x v="0"/>
    <n v="45.487000000000002"/>
  </r>
  <r>
    <n v="8410"/>
    <x v="4170"/>
    <x v="1"/>
    <x v="555"/>
    <d v="2012-12-17T00:00:00"/>
    <x v="1"/>
    <x v="82"/>
    <s v="Jim Kriz"/>
    <x v="2"/>
    <s v="United States"/>
    <s v="San Bernardino"/>
    <x v="1"/>
    <n v="92404"/>
    <s v="West"/>
    <s v="OFF-BI-10004230"/>
    <x v="1"/>
    <x v="8"/>
    <x v="649"/>
    <n v="110.52800000000001"/>
    <n v="4"/>
    <x v="2"/>
    <n v="38.684799999999996"/>
  </r>
  <r>
    <n v="8411"/>
    <x v="4171"/>
    <x v="0"/>
    <x v="625"/>
    <d v="2013-11-16T00:00:00"/>
    <x v="3"/>
    <x v="21"/>
    <s v="Odella Nelson"/>
    <x v="1"/>
    <s v="United States"/>
    <s v="Burlington"/>
    <x v="3"/>
    <n v="27217"/>
    <s v="South"/>
    <s v="FUR-TA-10001768"/>
    <x v="0"/>
    <x v="3"/>
    <x v="114"/>
    <n v="630.024"/>
    <n v="4"/>
    <x v="10"/>
    <n v="-199.50760000000008"/>
  </r>
  <r>
    <n v="8412"/>
    <x v="4172"/>
    <x v="0"/>
    <x v="195"/>
    <d v="2013-05-13T00:00:00"/>
    <x v="0"/>
    <x v="513"/>
    <s v="Thea Hendricks"/>
    <x v="0"/>
    <s v="United States"/>
    <s v="Salem"/>
    <x v="17"/>
    <n v="24153"/>
    <s v="South"/>
    <s v="OFF-AR-10003514"/>
    <x v="1"/>
    <x v="6"/>
    <x v="180"/>
    <n v="27.86"/>
    <n v="7"/>
    <x v="0"/>
    <n v="9.1937999999999978"/>
  </r>
  <r>
    <n v="8413"/>
    <x v="4173"/>
    <x v="3"/>
    <x v="434"/>
    <d v="2014-03-15T00:00:00"/>
    <x v="1"/>
    <x v="198"/>
    <s v="Maribeth Dona"/>
    <x v="0"/>
    <s v="United States"/>
    <s v="Dallas"/>
    <x v="5"/>
    <n v="75217"/>
    <s v="Central"/>
    <s v="FUR-TA-10002228"/>
    <x v="0"/>
    <x v="3"/>
    <x v="596"/>
    <n v="933.40800000000002"/>
    <n v="4"/>
    <x v="4"/>
    <n v="-173.34719999999999"/>
  </r>
  <r>
    <n v="8414"/>
    <x v="4174"/>
    <x v="0"/>
    <x v="907"/>
    <d v="2013-12-22T00:00:00"/>
    <x v="1"/>
    <x v="340"/>
    <s v="Adam Hart"/>
    <x v="1"/>
    <s v="United States"/>
    <s v="Arlington"/>
    <x v="5"/>
    <n v="76017"/>
    <s v="Central"/>
    <s v="OFF-PA-10001972"/>
    <x v="1"/>
    <x v="10"/>
    <x v="1169"/>
    <n v="51.840000000000011"/>
    <n v="10"/>
    <x v="2"/>
    <n v="18.143999999999998"/>
  </r>
  <r>
    <n v="8415"/>
    <x v="4174"/>
    <x v="0"/>
    <x v="907"/>
    <d v="2013-12-22T00:00:00"/>
    <x v="1"/>
    <x v="340"/>
    <s v="Adam Hart"/>
    <x v="1"/>
    <s v="United States"/>
    <s v="Arlington"/>
    <x v="5"/>
    <n v="76017"/>
    <s v="Central"/>
    <s v="TEC-AC-10002942"/>
    <x v="2"/>
    <x v="11"/>
    <x v="1597"/>
    <n v="165.60000000000002"/>
    <n v="3"/>
    <x v="2"/>
    <n v="-6.2100000000000151"/>
  </r>
  <r>
    <n v="8416"/>
    <x v="4175"/>
    <x v="3"/>
    <x v="1191"/>
    <d v="2014-04-13T00:00:00"/>
    <x v="1"/>
    <x v="529"/>
    <s v="Max Ludwig"/>
    <x v="2"/>
    <s v="United States"/>
    <s v="Marion"/>
    <x v="23"/>
    <n v="52302"/>
    <s v="Central"/>
    <s v="OFF-PA-10000474"/>
    <x v="1"/>
    <x v="10"/>
    <x v="33"/>
    <n v="106.32"/>
    <n v="3"/>
    <x v="0"/>
    <n v="49.970399999999991"/>
  </r>
  <r>
    <n v="8417"/>
    <x v="4176"/>
    <x v="3"/>
    <x v="1188"/>
    <d v="2014-05-12T00:00:00"/>
    <x v="2"/>
    <x v="697"/>
    <s v="Laurel Beltran"/>
    <x v="2"/>
    <s v="United States"/>
    <s v="Seattle"/>
    <x v="4"/>
    <n v="98105"/>
    <s v="West"/>
    <s v="OFF-BI-10004330"/>
    <x v="1"/>
    <x v="8"/>
    <x v="795"/>
    <n v="147.91999999999999"/>
    <n v="5"/>
    <x v="2"/>
    <n v="46.224999999999987"/>
  </r>
  <r>
    <n v="8418"/>
    <x v="4176"/>
    <x v="3"/>
    <x v="1188"/>
    <d v="2014-05-12T00:00:00"/>
    <x v="2"/>
    <x v="697"/>
    <s v="Laurel Beltran"/>
    <x v="2"/>
    <s v="United States"/>
    <s v="Seattle"/>
    <x v="4"/>
    <n v="98105"/>
    <s v="West"/>
    <s v="OFF-ST-10000604"/>
    <x v="1"/>
    <x v="4"/>
    <x v="54"/>
    <n v="104.28"/>
    <n v="3"/>
    <x v="0"/>
    <n v="26.069999999999993"/>
  </r>
  <r>
    <n v="8419"/>
    <x v="4176"/>
    <x v="3"/>
    <x v="1188"/>
    <d v="2014-05-12T00:00:00"/>
    <x v="2"/>
    <x v="697"/>
    <s v="Laurel Beltran"/>
    <x v="2"/>
    <s v="United States"/>
    <s v="Seattle"/>
    <x v="4"/>
    <n v="98105"/>
    <s v="West"/>
    <s v="FUR-TA-10004154"/>
    <x v="0"/>
    <x v="3"/>
    <x v="730"/>
    <n v="286.85000000000002"/>
    <n v="1"/>
    <x v="0"/>
    <n v="63.106999999999999"/>
  </r>
  <r>
    <n v="8420"/>
    <x v="4176"/>
    <x v="3"/>
    <x v="1188"/>
    <d v="2014-05-12T00:00:00"/>
    <x v="2"/>
    <x v="697"/>
    <s v="Laurel Beltran"/>
    <x v="2"/>
    <s v="United States"/>
    <s v="Seattle"/>
    <x v="4"/>
    <n v="98105"/>
    <s v="West"/>
    <s v="OFF-ST-10000636"/>
    <x v="1"/>
    <x v="4"/>
    <x v="1744"/>
    <n v="66.959999999999994"/>
    <n v="4"/>
    <x v="0"/>
    <n v="2.6783999999999963"/>
  </r>
  <r>
    <n v="8421"/>
    <x v="4176"/>
    <x v="3"/>
    <x v="1188"/>
    <d v="2014-05-12T00:00:00"/>
    <x v="2"/>
    <x v="697"/>
    <s v="Laurel Beltran"/>
    <x v="2"/>
    <s v="United States"/>
    <s v="Seattle"/>
    <x v="4"/>
    <n v="98105"/>
    <s v="West"/>
    <s v="TEC-AC-10004171"/>
    <x v="2"/>
    <x v="11"/>
    <x v="1312"/>
    <n v="199.98"/>
    <n v="2"/>
    <x v="0"/>
    <n v="87.991200000000006"/>
  </r>
  <r>
    <n v="8422"/>
    <x v="4177"/>
    <x v="3"/>
    <x v="386"/>
    <d v="2014-10-17T00:00:00"/>
    <x v="1"/>
    <x v="73"/>
    <s v="Nora Paige"/>
    <x v="0"/>
    <s v="United States"/>
    <s v="Lakewood"/>
    <x v="30"/>
    <n v="8701"/>
    <s v="East"/>
    <s v="TEC-AC-10002167"/>
    <x v="2"/>
    <x v="11"/>
    <x v="46"/>
    <n v="45"/>
    <n v="3"/>
    <x v="0"/>
    <n v="4.9500000000000011"/>
  </r>
  <r>
    <n v="8423"/>
    <x v="4177"/>
    <x v="3"/>
    <x v="386"/>
    <d v="2014-10-17T00:00:00"/>
    <x v="1"/>
    <x v="73"/>
    <s v="Nora Paige"/>
    <x v="0"/>
    <s v="United States"/>
    <s v="Lakewood"/>
    <x v="30"/>
    <n v="8701"/>
    <s v="East"/>
    <s v="OFF-FA-10000621"/>
    <x v="1"/>
    <x v="13"/>
    <x v="110"/>
    <n v="17.899999999999999"/>
    <n v="5"/>
    <x v="0"/>
    <n v="8.7710000000000008"/>
  </r>
  <r>
    <n v="8424"/>
    <x v="4177"/>
    <x v="3"/>
    <x v="386"/>
    <d v="2014-10-17T00:00:00"/>
    <x v="1"/>
    <x v="73"/>
    <s v="Nora Paige"/>
    <x v="0"/>
    <s v="United States"/>
    <s v="Lakewood"/>
    <x v="30"/>
    <n v="8701"/>
    <s v="East"/>
    <s v="FUR-FU-10004053"/>
    <x v="0"/>
    <x v="5"/>
    <x v="1633"/>
    <n v="40.479999999999997"/>
    <n v="2"/>
    <x v="0"/>
    <n v="17.406400000000001"/>
  </r>
  <r>
    <n v="8425"/>
    <x v="4177"/>
    <x v="3"/>
    <x v="386"/>
    <d v="2014-10-17T00:00:00"/>
    <x v="1"/>
    <x v="73"/>
    <s v="Nora Paige"/>
    <x v="0"/>
    <s v="United States"/>
    <s v="Lakewood"/>
    <x v="30"/>
    <n v="8701"/>
    <s v="East"/>
    <s v="FUR-BO-10003404"/>
    <x v="0"/>
    <x v="0"/>
    <x v="1376"/>
    <n v="2154.9"/>
    <n v="5"/>
    <x v="0"/>
    <n v="129.29399999999987"/>
  </r>
  <r>
    <n v="8426"/>
    <x v="4178"/>
    <x v="0"/>
    <x v="770"/>
    <d v="2013-08-31T00:00:00"/>
    <x v="2"/>
    <x v="494"/>
    <s v="Edward Becker"/>
    <x v="1"/>
    <s v="United States"/>
    <s v="Cincinnati"/>
    <x v="24"/>
    <n v="45231"/>
    <s v="East"/>
    <s v="OFF-BI-10004099"/>
    <x v="1"/>
    <x v="8"/>
    <x v="1716"/>
    <n v="18.432000000000002"/>
    <n v="8"/>
    <x v="6"/>
    <n v="-12.287999999999997"/>
  </r>
  <r>
    <n v="8427"/>
    <x v="4179"/>
    <x v="1"/>
    <x v="653"/>
    <d v="2012-10-07T00:00:00"/>
    <x v="1"/>
    <x v="261"/>
    <s v="Resi Pölking"/>
    <x v="0"/>
    <s v="United States"/>
    <s v="Thornton"/>
    <x v="22"/>
    <n v="80229"/>
    <s v="West"/>
    <s v="OFF-SU-10004290"/>
    <x v="1"/>
    <x v="14"/>
    <x v="1818"/>
    <n v="10.944000000000001"/>
    <n v="2"/>
    <x v="2"/>
    <n v="0.95759999999999978"/>
  </r>
  <r>
    <n v="8428"/>
    <x v="4180"/>
    <x v="3"/>
    <x v="51"/>
    <d v="2014-11-26T00:00:00"/>
    <x v="2"/>
    <x v="419"/>
    <s v="Dan Campbell"/>
    <x v="0"/>
    <s v="United States"/>
    <s v="Roseville"/>
    <x v="12"/>
    <n v="48066"/>
    <s v="Central"/>
    <s v="OFF-SU-10001935"/>
    <x v="1"/>
    <x v="14"/>
    <x v="33"/>
    <n v="4.3600000000000003"/>
    <n v="2"/>
    <x v="0"/>
    <n v="0.17439999999999944"/>
  </r>
  <r>
    <n v="8429"/>
    <x v="4181"/>
    <x v="3"/>
    <x v="105"/>
    <d v="2014-11-17T00:00:00"/>
    <x v="1"/>
    <x v="137"/>
    <s v="Don Jones"/>
    <x v="1"/>
    <s v="United States"/>
    <s v="Tempe"/>
    <x v="16"/>
    <n v="85281"/>
    <s v="West"/>
    <s v="TEC-AC-10004227"/>
    <x v="2"/>
    <x v="11"/>
    <x v="1400"/>
    <n v="62.352000000000004"/>
    <n v="6"/>
    <x v="2"/>
    <n v="-10.911600000000007"/>
  </r>
  <r>
    <n v="8430"/>
    <x v="4182"/>
    <x v="0"/>
    <x v="1054"/>
    <d v="2013-12-22T00:00:00"/>
    <x v="0"/>
    <x v="52"/>
    <s v="Clay Ludtke"/>
    <x v="0"/>
    <s v="United States"/>
    <s v="Reading"/>
    <x v="9"/>
    <n v="19601"/>
    <s v="East"/>
    <s v="FUR-FU-10004904"/>
    <x v="0"/>
    <x v="5"/>
    <x v="1580"/>
    <n v="303.92"/>
    <n v="5"/>
    <x v="2"/>
    <n v="-30.392000000000024"/>
  </r>
  <r>
    <n v="8431"/>
    <x v="4183"/>
    <x v="2"/>
    <x v="809"/>
    <d v="2011-04-05T00:00:00"/>
    <x v="1"/>
    <x v="396"/>
    <s v="Nat Carroll"/>
    <x v="0"/>
    <s v="United States"/>
    <s v="Apple Valley"/>
    <x v="11"/>
    <n v="55124"/>
    <s v="Central"/>
    <s v="OFF-ST-10001511"/>
    <x v="1"/>
    <x v="4"/>
    <x v="551"/>
    <n v="129.30000000000001"/>
    <n v="2"/>
    <x v="0"/>
    <n v="6.4649999999999892"/>
  </r>
  <r>
    <n v="8432"/>
    <x v="4184"/>
    <x v="3"/>
    <x v="1183"/>
    <d v="2014-11-14T00:00:00"/>
    <x v="1"/>
    <x v="634"/>
    <s v="Kean Nguyen"/>
    <x v="1"/>
    <s v="United States"/>
    <s v="Baltimore"/>
    <x v="39"/>
    <n v="21215"/>
    <s v="East"/>
    <s v="FUR-FU-10003535"/>
    <x v="0"/>
    <x v="5"/>
    <x v="888"/>
    <n v="274.20000000000005"/>
    <n v="10"/>
    <x v="0"/>
    <n v="112.422"/>
  </r>
  <r>
    <n v="8433"/>
    <x v="4185"/>
    <x v="2"/>
    <x v="80"/>
    <d v="2011-09-18T00:00:00"/>
    <x v="0"/>
    <x v="609"/>
    <s v="Scott Cohen"/>
    <x v="1"/>
    <s v="United States"/>
    <s v="Corpus Christi"/>
    <x v="5"/>
    <n v="78415"/>
    <s v="Central"/>
    <s v="OFF-FA-10000053"/>
    <x v="1"/>
    <x v="13"/>
    <x v="953"/>
    <n v="6.048"/>
    <n v="4"/>
    <x v="2"/>
    <n v="-1.3607999999999998"/>
  </r>
  <r>
    <n v="8434"/>
    <x v="4185"/>
    <x v="2"/>
    <x v="80"/>
    <d v="2011-09-18T00:00:00"/>
    <x v="0"/>
    <x v="609"/>
    <s v="Scott Cohen"/>
    <x v="1"/>
    <s v="United States"/>
    <s v="Corpus Christi"/>
    <x v="5"/>
    <n v="78415"/>
    <s v="Central"/>
    <s v="OFF-PA-10004610"/>
    <x v="1"/>
    <x v="10"/>
    <x v="1511"/>
    <n v="6.8480000000000008"/>
    <n v="2"/>
    <x v="2"/>
    <n v="2.1399999999999992"/>
  </r>
  <r>
    <n v="8435"/>
    <x v="4185"/>
    <x v="2"/>
    <x v="80"/>
    <d v="2011-09-18T00:00:00"/>
    <x v="0"/>
    <x v="609"/>
    <s v="Scott Cohen"/>
    <x v="1"/>
    <s v="United States"/>
    <s v="Corpus Christi"/>
    <x v="5"/>
    <n v="78415"/>
    <s v="Central"/>
    <s v="FUR-FU-10000550"/>
    <x v="0"/>
    <x v="5"/>
    <x v="1445"/>
    <n v="9.9600000000000009"/>
    <n v="5"/>
    <x v="7"/>
    <n v="-6.7230000000000008"/>
  </r>
  <r>
    <n v="8436"/>
    <x v="4185"/>
    <x v="2"/>
    <x v="80"/>
    <d v="2011-09-18T00:00:00"/>
    <x v="0"/>
    <x v="609"/>
    <s v="Scott Cohen"/>
    <x v="1"/>
    <s v="United States"/>
    <s v="Corpus Christi"/>
    <x v="5"/>
    <n v="78415"/>
    <s v="Central"/>
    <s v="OFF-BI-10001721"/>
    <x v="1"/>
    <x v="8"/>
    <x v="94"/>
    <n v="8.5519999999999978"/>
    <n v="2"/>
    <x v="3"/>
    <n v="-13.683199999999999"/>
  </r>
  <r>
    <n v="8437"/>
    <x v="4186"/>
    <x v="1"/>
    <x v="1181"/>
    <d v="2012-09-26T00:00:00"/>
    <x v="1"/>
    <x v="562"/>
    <s v="Anne McFarland"/>
    <x v="0"/>
    <s v="United States"/>
    <s v="Las Vegas"/>
    <x v="33"/>
    <n v="89115"/>
    <s v="West"/>
    <s v="OFF-BI-10004040"/>
    <x v="1"/>
    <x v="8"/>
    <x v="1478"/>
    <n v="45.584000000000003"/>
    <n v="11"/>
    <x v="2"/>
    <n v="16.524199999999997"/>
  </r>
  <r>
    <n v="8438"/>
    <x v="4187"/>
    <x v="1"/>
    <x v="895"/>
    <d v="2012-12-16T00:00:00"/>
    <x v="1"/>
    <x v="362"/>
    <s v="Ryan Akin"/>
    <x v="0"/>
    <s v="United States"/>
    <s v="Cleveland"/>
    <x v="24"/>
    <n v="44105"/>
    <s v="East"/>
    <s v="TEC-AC-10002550"/>
    <x v="2"/>
    <x v="11"/>
    <x v="1342"/>
    <n v="25.488"/>
    <n v="2"/>
    <x v="2"/>
    <n v="4.4603999999999999"/>
  </r>
  <r>
    <n v="8439"/>
    <x v="4188"/>
    <x v="2"/>
    <x v="1061"/>
    <d v="2011-06-01T00:00:00"/>
    <x v="1"/>
    <x v="570"/>
    <s v="Magdelene Morse"/>
    <x v="0"/>
    <s v="United States"/>
    <s v="Seattle"/>
    <x v="4"/>
    <n v="98105"/>
    <s v="West"/>
    <s v="OFF-BI-10003876"/>
    <x v="1"/>
    <x v="8"/>
    <x v="1617"/>
    <n v="136.96"/>
    <n v="4"/>
    <x v="2"/>
    <n v="51.359999999999992"/>
  </r>
  <r>
    <n v="8440"/>
    <x v="4189"/>
    <x v="3"/>
    <x v="1192"/>
    <d v="2014-03-18T00:00:00"/>
    <x v="0"/>
    <x v="272"/>
    <s v="Brad Norvell"/>
    <x v="1"/>
    <s v="United States"/>
    <s v="Chicago"/>
    <x v="10"/>
    <n v="60623"/>
    <s v="Central"/>
    <s v="TEC-PH-10000213"/>
    <x v="2"/>
    <x v="7"/>
    <x v="1649"/>
    <n v="49.616000000000007"/>
    <n v="2"/>
    <x v="2"/>
    <n v="4.9615999999999989"/>
  </r>
  <r>
    <n v="8441"/>
    <x v="4190"/>
    <x v="0"/>
    <x v="16"/>
    <d v="2013-12-13T00:00:00"/>
    <x v="0"/>
    <x v="674"/>
    <s v="Julia Barnett"/>
    <x v="2"/>
    <s v="United States"/>
    <s v="Columbus"/>
    <x v="24"/>
    <n v="43229"/>
    <s v="East"/>
    <s v="OFF-PA-10002615"/>
    <x v="1"/>
    <x v="10"/>
    <x v="247"/>
    <n v="10.584000000000001"/>
    <n v="3"/>
    <x v="2"/>
    <n v="3.4397999999999995"/>
  </r>
  <r>
    <n v="8442"/>
    <x v="4191"/>
    <x v="3"/>
    <x v="636"/>
    <d v="2014-05-11T00:00:00"/>
    <x v="1"/>
    <x v="140"/>
    <s v="Doug Bickford"/>
    <x v="0"/>
    <s v="United States"/>
    <s v="Tucson"/>
    <x v="16"/>
    <n v="85705"/>
    <s v="West"/>
    <s v="OFF-PA-10002254"/>
    <x v="1"/>
    <x v="10"/>
    <x v="145"/>
    <n v="84.415999999999997"/>
    <n v="4"/>
    <x v="2"/>
    <n v="27.435199999999995"/>
  </r>
  <r>
    <n v="8443"/>
    <x v="4192"/>
    <x v="0"/>
    <x v="1193"/>
    <d v="2013-03-11T00:00:00"/>
    <x v="1"/>
    <x v="674"/>
    <s v="Julia Barnett"/>
    <x v="2"/>
    <s v="United States"/>
    <s v="Philadelphia"/>
    <x v="9"/>
    <n v="19120"/>
    <s v="East"/>
    <s v="TEC-PH-10004586"/>
    <x v="2"/>
    <x v="7"/>
    <x v="890"/>
    <n v="431.94"/>
    <n v="2"/>
    <x v="10"/>
    <n v="-71.990000000000009"/>
  </r>
  <r>
    <n v="8444"/>
    <x v="4192"/>
    <x v="0"/>
    <x v="1193"/>
    <d v="2013-03-11T00:00:00"/>
    <x v="1"/>
    <x v="674"/>
    <s v="Julia Barnett"/>
    <x v="2"/>
    <s v="United States"/>
    <s v="Philadelphia"/>
    <x v="9"/>
    <n v="19120"/>
    <s v="East"/>
    <s v="OFF-BI-10002982"/>
    <x v="1"/>
    <x v="8"/>
    <x v="1258"/>
    <n v="2.0430000000000001"/>
    <n v="1"/>
    <x v="6"/>
    <n v="-1.4981999999999998"/>
  </r>
  <r>
    <n v="8445"/>
    <x v="4192"/>
    <x v="0"/>
    <x v="1193"/>
    <d v="2013-03-11T00:00:00"/>
    <x v="1"/>
    <x v="674"/>
    <s v="Julia Barnett"/>
    <x v="2"/>
    <s v="United States"/>
    <s v="Philadelphia"/>
    <x v="9"/>
    <n v="19120"/>
    <s v="East"/>
    <s v="TEC-PH-10002538"/>
    <x v="2"/>
    <x v="7"/>
    <x v="524"/>
    <n v="68.238"/>
    <n v="3"/>
    <x v="10"/>
    <n v="-12.510300000000008"/>
  </r>
  <r>
    <n v="8446"/>
    <x v="4193"/>
    <x v="3"/>
    <x v="436"/>
    <d v="2014-10-25T00:00:00"/>
    <x v="2"/>
    <x v="340"/>
    <s v="Adam Hart"/>
    <x v="1"/>
    <s v="United States"/>
    <s v="Cranston"/>
    <x v="34"/>
    <n v="2920"/>
    <s v="East"/>
    <s v="FUR-TA-10001039"/>
    <x v="0"/>
    <x v="3"/>
    <x v="824"/>
    <n v="240.744"/>
    <n v="4"/>
    <x v="4"/>
    <n v="-13.756799999999984"/>
  </r>
  <r>
    <n v="8447"/>
    <x v="4193"/>
    <x v="3"/>
    <x v="436"/>
    <d v="2014-10-25T00:00:00"/>
    <x v="2"/>
    <x v="340"/>
    <s v="Adam Hart"/>
    <x v="1"/>
    <s v="United States"/>
    <s v="Cranston"/>
    <x v="34"/>
    <n v="2920"/>
    <s v="East"/>
    <s v="FUR-FU-10004963"/>
    <x v="0"/>
    <x v="5"/>
    <x v="1434"/>
    <n v="35"/>
    <n v="4"/>
    <x v="0"/>
    <n v="14.700000000000003"/>
  </r>
  <r>
    <n v="8448"/>
    <x v="4193"/>
    <x v="3"/>
    <x v="436"/>
    <d v="2014-10-25T00:00:00"/>
    <x v="2"/>
    <x v="340"/>
    <s v="Adam Hart"/>
    <x v="1"/>
    <s v="United States"/>
    <s v="Cranston"/>
    <x v="34"/>
    <n v="2920"/>
    <s v="East"/>
    <s v="FUR-FU-10000277"/>
    <x v="0"/>
    <x v="5"/>
    <x v="1786"/>
    <n v="210.68"/>
    <n v="2"/>
    <x v="0"/>
    <n v="50.563199999999995"/>
  </r>
  <r>
    <n v="8449"/>
    <x v="4193"/>
    <x v="3"/>
    <x v="436"/>
    <d v="2014-10-25T00:00:00"/>
    <x v="2"/>
    <x v="340"/>
    <s v="Adam Hart"/>
    <x v="1"/>
    <s v="United States"/>
    <s v="Cranston"/>
    <x v="34"/>
    <n v="2920"/>
    <s v="East"/>
    <s v="FUR-TA-10004915"/>
    <x v="0"/>
    <x v="3"/>
    <x v="331"/>
    <n v="637.89599999999996"/>
    <n v="3"/>
    <x v="4"/>
    <n v="-127.57919999999996"/>
  </r>
  <r>
    <n v="8450"/>
    <x v="4193"/>
    <x v="3"/>
    <x v="436"/>
    <d v="2014-10-25T00:00:00"/>
    <x v="2"/>
    <x v="340"/>
    <s v="Adam Hart"/>
    <x v="1"/>
    <s v="United States"/>
    <s v="Cranston"/>
    <x v="34"/>
    <n v="2920"/>
    <s v="East"/>
    <s v="OFF-PA-10003724"/>
    <x v="1"/>
    <x v="10"/>
    <x v="357"/>
    <n v="43.44"/>
    <n v="8"/>
    <x v="0"/>
    <n v="21.285599999999999"/>
  </r>
  <r>
    <n v="8451"/>
    <x v="4193"/>
    <x v="3"/>
    <x v="436"/>
    <d v="2014-10-25T00:00:00"/>
    <x v="2"/>
    <x v="340"/>
    <s v="Adam Hart"/>
    <x v="1"/>
    <s v="United States"/>
    <s v="Cranston"/>
    <x v="34"/>
    <n v="2920"/>
    <s v="East"/>
    <s v="OFF-AP-10002906"/>
    <x v="1"/>
    <x v="9"/>
    <x v="1088"/>
    <n v="2.2200000000000002"/>
    <n v="1"/>
    <x v="0"/>
    <n v="0.66599999999999993"/>
  </r>
  <r>
    <n v="8452"/>
    <x v="4194"/>
    <x v="2"/>
    <x v="582"/>
    <d v="2011-04-30T00:00:00"/>
    <x v="2"/>
    <x v="482"/>
    <s v="Arianne Irving"/>
    <x v="0"/>
    <s v="United States"/>
    <s v="San Francisco"/>
    <x v="1"/>
    <n v="94122"/>
    <s v="West"/>
    <s v="TEC-PH-10001459"/>
    <x v="2"/>
    <x v="7"/>
    <x v="1438"/>
    <n v="1679.96"/>
    <n v="5"/>
    <x v="2"/>
    <n v="125.99700000000007"/>
  </r>
  <r>
    <n v="8453"/>
    <x v="4195"/>
    <x v="0"/>
    <x v="724"/>
    <d v="2013-04-24T00:00:00"/>
    <x v="1"/>
    <x v="764"/>
    <s v="Thea Hudgings"/>
    <x v="1"/>
    <s v="United States"/>
    <s v="Houston"/>
    <x v="5"/>
    <n v="77070"/>
    <s v="Central"/>
    <s v="FUR-CH-10002880"/>
    <x v="0"/>
    <x v="1"/>
    <x v="801"/>
    <n v="344.37199999999996"/>
    <n v="4"/>
    <x v="4"/>
    <n v="-93.472400000000022"/>
  </r>
  <r>
    <n v="8454"/>
    <x v="4195"/>
    <x v="0"/>
    <x v="724"/>
    <d v="2013-04-24T00:00:00"/>
    <x v="1"/>
    <x v="764"/>
    <s v="Thea Hudgings"/>
    <x v="1"/>
    <s v="United States"/>
    <s v="Houston"/>
    <x v="5"/>
    <n v="77070"/>
    <s v="Central"/>
    <s v="OFF-ST-10001780"/>
    <x v="1"/>
    <x v="4"/>
    <x v="481"/>
    <n v="1554.9360000000001"/>
    <n v="3"/>
    <x v="2"/>
    <n v="77.746800000000007"/>
  </r>
  <r>
    <n v="8455"/>
    <x v="4195"/>
    <x v="0"/>
    <x v="724"/>
    <d v="2013-04-24T00:00:00"/>
    <x v="1"/>
    <x v="764"/>
    <s v="Thea Hudgings"/>
    <x v="1"/>
    <s v="United States"/>
    <s v="Houston"/>
    <x v="5"/>
    <n v="77070"/>
    <s v="Central"/>
    <s v="FUR-FU-10004748"/>
    <x v="0"/>
    <x v="5"/>
    <x v="1243"/>
    <n v="127.88"/>
    <n v="5"/>
    <x v="7"/>
    <n v="-67.137"/>
  </r>
  <r>
    <n v="8456"/>
    <x v="4196"/>
    <x v="0"/>
    <x v="730"/>
    <d v="2013-05-30T00:00:00"/>
    <x v="1"/>
    <x v="531"/>
    <s v="Jim Epp"/>
    <x v="1"/>
    <s v="United States"/>
    <s v="Los Angeles"/>
    <x v="1"/>
    <n v="90049"/>
    <s v="West"/>
    <s v="TEC-PH-10001918"/>
    <x v="2"/>
    <x v="7"/>
    <x v="191"/>
    <n v="222.38400000000001"/>
    <n v="2"/>
    <x v="2"/>
    <n v="22.238400000000013"/>
  </r>
  <r>
    <n v="8457"/>
    <x v="4197"/>
    <x v="3"/>
    <x v="39"/>
    <d v="2014-06-03T00:00:00"/>
    <x v="0"/>
    <x v="260"/>
    <s v="Tiffany House"/>
    <x v="1"/>
    <s v="United States"/>
    <s v="Chicago"/>
    <x v="10"/>
    <n v="60653"/>
    <s v="Central"/>
    <s v="FUR-CH-10001146"/>
    <x v="0"/>
    <x v="1"/>
    <x v="124"/>
    <n v="106.869"/>
    <n v="3"/>
    <x v="4"/>
    <n v="-29.007299999999994"/>
  </r>
  <r>
    <n v="8458"/>
    <x v="4197"/>
    <x v="3"/>
    <x v="39"/>
    <d v="2014-06-03T00:00:00"/>
    <x v="0"/>
    <x v="260"/>
    <s v="Tiffany House"/>
    <x v="1"/>
    <s v="United States"/>
    <s v="Chicago"/>
    <x v="10"/>
    <n v="60653"/>
    <s v="Central"/>
    <s v="OFF-BI-10004364"/>
    <x v="1"/>
    <x v="8"/>
    <x v="302"/>
    <n v="3.5639999999999992"/>
    <n v="3"/>
    <x v="3"/>
    <n v="-6.2370000000000019"/>
  </r>
  <r>
    <n v="8459"/>
    <x v="4198"/>
    <x v="2"/>
    <x v="55"/>
    <d v="2011-08-29T00:00:00"/>
    <x v="1"/>
    <x v="555"/>
    <s v="Joe Elijah"/>
    <x v="0"/>
    <s v="United States"/>
    <s v="Houston"/>
    <x v="5"/>
    <n v="77070"/>
    <s v="Central"/>
    <s v="OFF-BI-10002133"/>
    <x v="1"/>
    <x v="8"/>
    <x v="1138"/>
    <n v="25.679999999999993"/>
    <n v="3"/>
    <x v="3"/>
    <n v="-39.804000000000002"/>
  </r>
  <r>
    <n v="8460"/>
    <x v="4198"/>
    <x v="2"/>
    <x v="55"/>
    <d v="2011-08-29T00:00:00"/>
    <x v="1"/>
    <x v="555"/>
    <s v="Joe Elijah"/>
    <x v="0"/>
    <s v="United States"/>
    <s v="Houston"/>
    <x v="5"/>
    <n v="77070"/>
    <s v="Central"/>
    <s v="OFF-BI-10002225"/>
    <x v="1"/>
    <x v="8"/>
    <x v="336"/>
    <n v="12.383999999999997"/>
    <n v="3"/>
    <x v="3"/>
    <n v="-19.814400000000003"/>
  </r>
  <r>
    <n v="8461"/>
    <x v="4199"/>
    <x v="2"/>
    <x v="1194"/>
    <d v="2011-09-04T00:00:00"/>
    <x v="1"/>
    <x v="247"/>
    <s v="Annie Thurman"/>
    <x v="0"/>
    <s v="United States"/>
    <s v="Bristol"/>
    <x v="29"/>
    <n v="6010"/>
    <s v="East"/>
    <s v="OFF-BI-10002432"/>
    <x v="1"/>
    <x v="8"/>
    <x v="866"/>
    <n v="25.299999999999997"/>
    <n v="5"/>
    <x v="0"/>
    <n v="11.890999999999998"/>
  </r>
  <r>
    <n v="8462"/>
    <x v="4199"/>
    <x v="2"/>
    <x v="1194"/>
    <d v="2011-09-04T00:00:00"/>
    <x v="1"/>
    <x v="247"/>
    <s v="Annie Thurman"/>
    <x v="0"/>
    <s v="United States"/>
    <s v="Bristol"/>
    <x v="29"/>
    <n v="6010"/>
    <s v="East"/>
    <s v="OFF-ST-10000563"/>
    <x v="1"/>
    <x v="4"/>
    <x v="894"/>
    <n v="95.94"/>
    <n v="3"/>
    <x v="0"/>
    <n v="9.5940000000000012"/>
  </r>
  <r>
    <n v="8463"/>
    <x v="4200"/>
    <x v="1"/>
    <x v="37"/>
    <d v="2012-09-07T00:00:00"/>
    <x v="0"/>
    <x v="581"/>
    <s v="John Huston"/>
    <x v="0"/>
    <s v="United States"/>
    <s v="Holland"/>
    <x v="12"/>
    <n v="49423"/>
    <s v="Central"/>
    <s v="OFF-LA-10001982"/>
    <x v="1"/>
    <x v="2"/>
    <x v="1529"/>
    <n v="7.5"/>
    <n v="2"/>
    <x v="0"/>
    <n v="3.5999999999999996"/>
  </r>
  <r>
    <n v="8464"/>
    <x v="4201"/>
    <x v="2"/>
    <x v="1176"/>
    <d v="2011-04-01T00:00:00"/>
    <x v="1"/>
    <x v="660"/>
    <s v="Daniel Raglin"/>
    <x v="2"/>
    <s v="United States"/>
    <s v="Albuquerque"/>
    <x v="27"/>
    <n v="87105"/>
    <s v="West"/>
    <s v="TEC-PH-10003273"/>
    <x v="2"/>
    <x v="7"/>
    <x v="171"/>
    <n v="302.37599999999998"/>
    <n v="3"/>
    <x v="2"/>
    <n v="22.678200000000018"/>
  </r>
  <r>
    <n v="8465"/>
    <x v="4202"/>
    <x v="1"/>
    <x v="1187"/>
    <d v="2012-05-15T00:00:00"/>
    <x v="1"/>
    <x v="269"/>
    <s v="Alan Barnes"/>
    <x v="0"/>
    <s v="United States"/>
    <s v="Louisville"/>
    <x v="22"/>
    <n v="80027"/>
    <s v="West"/>
    <s v="TEC-AC-10002718"/>
    <x v="2"/>
    <x v="11"/>
    <x v="1183"/>
    <n v="46.688000000000002"/>
    <n v="4"/>
    <x v="2"/>
    <n v="-2.9180000000000028"/>
  </r>
  <r>
    <n v="8466"/>
    <x v="4203"/>
    <x v="1"/>
    <x v="265"/>
    <d v="2012-04-14T00:00:00"/>
    <x v="1"/>
    <x v="498"/>
    <s v="Mick Crebagga"/>
    <x v="0"/>
    <s v="United States"/>
    <s v="New York City"/>
    <x v="15"/>
    <n v="10024"/>
    <s v="East"/>
    <s v="OFF-ST-10001505"/>
    <x v="1"/>
    <x v="4"/>
    <x v="1174"/>
    <n v="17.940000000000001"/>
    <n v="3"/>
    <x v="0"/>
    <n v="3.0497999999999985"/>
  </r>
  <r>
    <n v="8467"/>
    <x v="4204"/>
    <x v="1"/>
    <x v="265"/>
    <d v="2012-04-14T00:00:00"/>
    <x v="1"/>
    <x v="490"/>
    <s v="Ivan Gibson"/>
    <x v="0"/>
    <s v="United States"/>
    <s v="Norwich"/>
    <x v="29"/>
    <n v="6360"/>
    <s v="East"/>
    <s v="OFF-AP-10000179"/>
    <x v="1"/>
    <x v="9"/>
    <x v="527"/>
    <n v="370.14"/>
    <n v="3"/>
    <x v="0"/>
    <n v="144.3546"/>
  </r>
  <r>
    <n v="8468"/>
    <x v="4205"/>
    <x v="0"/>
    <x v="251"/>
    <d v="2013-09-24T00:00:00"/>
    <x v="1"/>
    <x v="395"/>
    <s v="Frank Hawley"/>
    <x v="1"/>
    <s v="United States"/>
    <s v="San Francisco"/>
    <x v="1"/>
    <n v="94122"/>
    <s v="West"/>
    <s v="OFF-BI-10002309"/>
    <x v="1"/>
    <x v="8"/>
    <x v="78"/>
    <n v="8.9280000000000008"/>
    <n v="2"/>
    <x v="2"/>
    <n v="3.1247999999999996"/>
  </r>
  <r>
    <n v="8469"/>
    <x v="4206"/>
    <x v="0"/>
    <x v="583"/>
    <d v="2013-11-18T00:00:00"/>
    <x v="1"/>
    <x v="155"/>
    <s v="Alejandro Savely"/>
    <x v="1"/>
    <s v="United States"/>
    <s v="Noblesville"/>
    <x v="14"/>
    <n v="46060"/>
    <s v="Central"/>
    <s v="FUR-TA-10001950"/>
    <x v="0"/>
    <x v="3"/>
    <x v="1275"/>
    <n v="2678.94"/>
    <n v="6"/>
    <x v="0"/>
    <n v="241.1046"/>
  </r>
  <r>
    <n v="8470"/>
    <x v="4207"/>
    <x v="3"/>
    <x v="756"/>
    <d v="2014-04-28T00:00:00"/>
    <x v="1"/>
    <x v="43"/>
    <s v="Parhena Norris"/>
    <x v="2"/>
    <s v="United States"/>
    <s v="Clarksville"/>
    <x v="18"/>
    <n v="37042"/>
    <s v="South"/>
    <s v="FUR-BO-10001972"/>
    <x v="0"/>
    <x v="0"/>
    <x v="362"/>
    <n v="387.13600000000002"/>
    <n v="4"/>
    <x v="2"/>
    <n v="-14.51760000000003"/>
  </r>
  <r>
    <n v="8471"/>
    <x v="4207"/>
    <x v="3"/>
    <x v="756"/>
    <d v="2014-04-28T00:00:00"/>
    <x v="1"/>
    <x v="43"/>
    <s v="Parhena Norris"/>
    <x v="2"/>
    <s v="United States"/>
    <s v="Clarksville"/>
    <x v="18"/>
    <n v="37042"/>
    <s v="South"/>
    <s v="TEC-AC-10002473"/>
    <x v="2"/>
    <x v="11"/>
    <x v="713"/>
    <n v="45.408000000000001"/>
    <n v="2"/>
    <x v="2"/>
    <n v="11.919599999999999"/>
  </r>
  <r>
    <n v="8472"/>
    <x v="4207"/>
    <x v="3"/>
    <x v="756"/>
    <d v="2014-04-28T00:00:00"/>
    <x v="1"/>
    <x v="43"/>
    <s v="Parhena Norris"/>
    <x v="2"/>
    <s v="United States"/>
    <s v="Clarksville"/>
    <x v="18"/>
    <n v="37042"/>
    <s v="South"/>
    <s v="FUR-FU-10000193"/>
    <x v="0"/>
    <x v="5"/>
    <x v="1503"/>
    <n v="77.951999999999998"/>
    <n v="3"/>
    <x v="2"/>
    <n v="-11.692800000000005"/>
  </r>
  <r>
    <n v="8473"/>
    <x v="4207"/>
    <x v="3"/>
    <x v="756"/>
    <d v="2014-04-28T00:00:00"/>
    <x v="1"/>
    <x v="43"/>
    <s v="Parhena Norris"/>
    <x v="2"/>
    <s v="United States"/>
    <s v="Clarksville"/>
    <x v="18"/>
    <n v="37042"/>
    <s v="South"/>
    <s v="OFF-LA-10000081"/>
    <x v="1"/>
    <x v="2"/>
    <x v="1321"/>
    <n v="3"/>
    <n v="1"/>
    <x v="2"/>
    <n v="1.0499999999999998"/>
  </r>
  <r>
    <n v="8474"/>
    <x v="4208"/>
    <x v="1"/>
    <x v="420"/>
    <d v="2012-10-26T00:00:00"/>
    <x v="0"/>
    <x v="421"/>
    <s v="Gene McClure"/>
    <x v="0"/>
    <s v="United States"/>
    <s v="Hollywood"/>
    <x v="2"/>
    <n v="33021"/>
    <s v="South"/>
    <s v="OFF-ST-10000876"/>
    <x v="1"/>
    <x v="4"/>
    <x v="251"/>
    <n v="9.952"/>
    <n v="1"/>
    <x v="2"/>
    <n v="0.99520000000000008"/>
  </r>
  <r>
    <n v="8475"/>
    <x v="4209"/>
    <x v="3"/>
    <x v="359"/>
    <d v="2014-04-15T00:00:00"/>
    <x v="1"/>
    <x v="544"/>
    <s v="Noah Childs"/>
    <x v="1"/>
    <s v="United States"/>
    <s v="York"/>
    <x v="9"/>
    <n v="17403"/>
    <s v="East"/>
    <s v="OFF-BI-10004492"/>
    <x v="1"/>
    <x v="8"/>
    <x v="347"/>
    <n v="37.896000000000001"/>
    <n v="4"/>
    <x v="6"/>
    <n v="-29.053600000000003"/>
  </r>
  <r>
    <n v="8476"/>
    <x v="4209"/>
    <x v="3"/>
    <x v="359"/>
    <d v="2014-04-15T00:00:00"/>
    <x v="1"/>
    <x v="544"/>
    <s v="Noah Childs"/>
    <x v="1"/>
    <s v="United States"/>
    <s v="York"/>
    <x v="9"/>
    <n v="17403"/>
    <s v="East"/>
    <s v="OFF-PA-10001033"/>
    <x v="1"/>
    <x v="10"/>
    <x v="1500"/>
    <n v="65.584000000000003"/>
    <n v="2"/>
    <x v="2"/>
    <n v="23.7742"/>
  </r>
  <r>
    <n v="8477"/>
    <x v="4210"/>
    <x v="3"/>
    <x v="855"/>
    <d v="2014-11-02T00:00:00"/>
    <x v="1"/>
    <x v="69"/>
    <s v="Tamara Willingham"/>
    <x v="2"/>
    <s v="United States"/>
    <s v="Mesa"/>
    <x v="16"/>
    <n v="85204"/>
    <s v="West"/>
    <s v="OFF-PA-10004039"/>
    <x v="1"/>
    <x v="10"/>
    <x v="1538"/>
    <n v="44.783999999999999"/>
    <n v="1"/>
    <x v="2"/>
    <n v="16.234200000000001"/>
  </r>
  <r>
    <n v="8478"/>
    <x v="4211"/>
    <x v="1"/>
    <x v="628"/>
    <d v="2012-10-30T00:00:00"/>
    <x v="3"/>
    <x v="292"/>
    <s v="Barry Französisch"/>
    <x v="1"/>
    <s v="United States"/>
    <s v="New York City"/>
    <x v="15"/>
    <n v="10024"/>
    <s v="East"/>
    <s v="TEC-MA-10004552"/>
    <x v="2"/>
    <x v="15"/>
    <x v="1819"/>
    <n v="1035.8"/>
    <n v="4"/>
    <x v="0"/>
    <n v="269.30799999999999"/>
  </r>
  <r>
    <n v="8479"/>
    <x v="4212"/>
    <x v="3"/>
    <x v="404"/>
    <d v="2014-12-25T00:00:00"/>
    <x v="1"/>
    <x v="499"/>
    <s v="Tonja Turnell"/>
    <x v="2"/>
    <s v="United States"/>
    <s v="San Francisco"/>
    <x v="1"/>
    <n v="94110"/>
    <s v="West"/>
    <s v="OFF-AR-10002578"/>
    <x v="1"/>
    <x v="6"/>
    <x v="665"/>
    <n v="5.76"/>
    <n v="2"/>
    <x v="0"/>
    <n v="1.6703999999999999"/>
  </r>
  <r>
    <n v="8480"/>
    <x v="4213"/>
    <x v="0"/>
    <x v="299"/>
    <d v="2013-03-17T00:00:00"/>
    <x v="1"/>
    <x v="573"/>
    <s v="Scot Wooten"/>
    <x v="0"/>
    <s v="United States"/>
    <s v="Los Angeles"/>
    <x v="1"/>
    <n v="90036"/>
    <s v="West"/>
    <s v="OFF-PA-10004022"/>
    <x v="1"/>
    <x v="10"/>
    <x v="1614"/>
    <n v="19.98"/>
    <n v="2"/>
    <x v="0"/>
    <n v="8.9909999999999997"/>
  </r>
  <r>
    <n v="8481"/>
    <x v="4214"/>
    <x v="2"/>
    <x v="609"/>
    <d v="2011-07-27T00:00:00"/>
    <x v="1"/>
    <x v="310"/>
    <s v="Patrick Gardner"/>
    <x v="0"/>
    <s v="United States"/>
    <s v="Omaha"/>
    <x v="8"/>
    <n v="68104"/>
    <s v="Central"/>
    <s v="TEC-PH-10004100"/>
    <x v="2"/>
    <x v="7"/>
    <x v="1743"/>
    <n v="35.979999999999997"/>
    <n v="2"/>
    <x v="0"/>
    <n v="10.074400000000001"/>
  </r>
  <r>
    <n v="8482"/>
    <x v="4215"/>
    <x v="0"/>
    <x v="1012"/>
    <d v="2013-05-29T00:00:00"/>
    <x v="1"/>
    <x v="503"/>
    <s v="Dennis Pardue"/>
    <x v="2"/>
    <s v="United States"/>
    <s v="Philadelphia"/>
    <x v="9"/>
    <n v="19120"/>
    <s v="East"/>
    <s v="OFF-AR-10001860"/>
    <x v="1"/>
    <x v="6"/>
    <x v="907"/>
    <n v="16.656000000000002"/>
    <n v="3"/>
    <x v="2"/>
    <n v="3.3311999999999999"/>
  </r>
  <r>
    <n v="8483"/>
    <x v="4216"/>
    <x v="3"/>
    <x v="512"/>
    <d v="2014-02-16T00:00:00"/>
    <x v="1"/>
    <x v="137"/>
    <s v="Don Jones"/>
    <x v="1"/>
    <s v="United States"/>
    <s v="New York City"/>
    <x v="15"/>
    <n v="10024"/>
    <s v="East"/>
    <s v="OFF-LA-10001297"/>
    <x v="1"/>
    <x v="2"/>
    <x v="483"/>
    <n v="20.7"/>
    <n v="2"/>
    <x v="0"/>
    <n v="9.9359999999999999"/>
  </r>
  <r>
    <n v="8484"/>
    <x v="4217"/>
    <x v="0"/>
    <x v="873"/>
    <d v="2013-09-25T00:00:00"/>
    <x v="1"/>
    <x v="633"/>
    <s v="Edward Nazzal"/>
    <x v="0"/>
    <s v="United States"/>
    <s v="Grand Rapids"/>
    <x v="12"/>
    <n v="49505"/>
    <s v="Central"/>
    <s v="OFF-BI-10004828"/>
    <x v="1"/>
    <x v="8"/>
    <x v="1578"/>
    <n v="83.699999999999989"/>
    <n v="5"/>
    <x v="0"/>
    <n v="41.012999999999991"/>
  </r>
  <r>
    <n v="8485"/>
    <x v="4218"/>
    <x v="3"/>
    <x v="241"/>
    <d v="2014-09-25T00:00:00"/>
    <x v="3"/>
    <x v="171"/>
    <s v="Philip Brown"/>
    <x v="0"/>
    <s v="United States"/>
    <s v="Seattle"/>
    <x v="4"/>
    <n v="98115"/>
    <s v="West"/>
    <s v="FUR-FU-10002759"/>
    <x v="0"/>
    <x v="5"/>
    <x v="555"/>
    <n v="199.8"/>
    <n v="10"/>
    <x v="0"/>
    <n v="71.927999999999997"/>
  </r>
  <r>
    <n v="8486"/>
    <x v="4219"/>
    <x v="3"/>
    <x v="996"/>
    <d v="2014-04-01T00:00:00"/>
    <x v="1"/>
    <x v="786"/>
    <s v="Brendan Dodson"/>
    <x v="2"/>
    <s v="United States"/>
    <s v="Fresno"/>
    <x v="1"/>
    <n v="93727"/>
    <s v="West"/>
    <s v="OFF-PA-10000740"/>
    <x v="1"/>
    <x v="10"/>
    <x v="1239"/>
    <n v="45.68"/>
    <n v="2"/>
    <x v="0"/>
    <n v="21.012799999999999"/>
  </r>
  <r>
    <n v="8487"/>
    <x v="4219"/>
    <x v="3"/>
    <x v="996"/>
    <d v="2014-04-01T00:00:00"/>
    <x v="1"/>
    <x v="786"/>
    <s v="Brendan Dodson"/>
    <x v="2"/>
    <s v="United States"/>
    <s v="Fresno"/>
    <x v="1"/>
    <n v="93727"/>
    <s v="West"/>
    <s v="OFF-PA-10001144"/>
    <x v="1"/>
    <x v="10"/>
    <x v="161"/>
    <n v="110.96"/>
    <n v="2"/>
    <x v="0"/>
    <n v="53.260799999999996"/>
  </r>
  <r>
    <n v="8488"/>
    <x v="4219"/>
    <x v="3"/>
    <x v="996"/>
    <d v="2014-04-01T00:00:00"/>
    <x v="1"/>
    <x v="786"/>
    <s v="Brendan Dodson"/>
    <x v="2"/>
    <s v="United States"/>
    <s v="Fresno"/>
    <x v="1"/>
    <n v="93727"/>
    <s v="West"/>
    <s v="OFF-PA-10000859"/>
    <x v="1"/>
    <x v="10"/>
    <x v="1721"/>
    <n v="11.94"/>
    <n v="3"/>
    <x v="0"/>
    <n v="5.97"/>
  </r>
  <r>
    <n v="8489"/>
    <x v="4220"/>
    <x v="0"/>
    <x v="1056"/>
    <d v="2013-02-04T00:00:00"/>
    <x v="0"/>
    <x v="339"/>
    <s v="Sanjit Engle"/>
    <x v="0"/>
    <s v="United States"/>
    <s v="Arlington"/>
    <x v="17"/>
    <n v="22204"/>
    <s v="South"/>
    <s v="TEC-MA-10001127"/>
    <x v="2"/>
    <x v="15"/>
    <x v="1610"/>
    <n v="8749.9500000000007"/>
    <n v="5"/>
    <x v="0"/>
    <n v="2799.9839999999995"/>
  </r>
  <r>
    <n v="8490"/>
    <x v="4220"/>
    <x v="0"/>
    <x v="1056"/>
    <d v="2013-02-04T00:00:00"/>
    <x v="0"/>
    <x v="339"/>
    <s v="Sanjit Engle"/>
    <x v="0"/>
    <s v="United States"/>
    <s v="Arlington"/>
    <x v="17"/>
    <n v="22204"/>
    <s v="South"/>
    <s v="OFF-BI-10002557"/>
    <x v="1"/>
    <x v="8"/>
    <x v="246"/>
    <n v="36.4"/>
    <n v="8"/>
    <x v="0"/>
    <n v="18.2"/>
  </r>
  <r>
    <n v="8491"/>
    <x v="4220"/>
    <x v="0"/>
    <x v="1056"/>
    <d v="2013-02-04T00:00:00"/>
    <x v="0"/>
    <x v="339"/>
    <s v="Sanjit Engle"/>
    <x v="0"/>
    <s v="United States"/>
    <s v="Arlington"/>
    <x v="17"/>
    <n v="22204"/>
    <s v="South"/>
    <s v="FUR-FU-10001731"/>
    <x v="0"/>
    <x v="5"/>
    <x v="1547"/>
    <n v="18.689999999999998"/>
    <n v="7"/>
    <x v="0"/>
    <n v="7.1021999999999998"/>
  </r>
  <r>
    <n v="8492"/>
    <x v="4221"/>
    <x v="3"/>
    <x v="437"/>
    <d v="2014-07-12T00:00:00"/>
    <x v="1"/>
    <x v="247"/>
    <s v="Annie Thurman"/>
    <x v="0"/>
    <s v="United States"/>
    <s v="Los Angeles"/>
    <x v="1"/>
    <n v="90049"/>
    <s v="West"/>
    <s v="OFF-FA-10001135"/>
    <x v="1"/>
    <x v="13"/>
    <x v="1060"/>
    <n v="5.9399999999999995"/>
    <n v="3"/>
    <x v="0"/>
    <n v="0.11880000000000024"/>
  </r>
  <r>
    <n v="8493"/>
    <x v="4222"/>
    <x v="1"/>
    <x v="924"/>
    <d v="2012-10-28T00:00:00"/>
    <x v="1"/>
    <x v="530"/>
    <s v="Craig Carroll"/>
    <x v="0"/>
    <s v="United States"/>
    <s v="Lubbock"/>
    <x v="5"/>
    <n v="79424"/>
    <s v="Central"/>
    <s v="OFF-PA-10000069"/>
    <x v="1"/>
    <x v="10"/>
    <x v="1569"/>
    <n v="60.736000000000004"/>
    <n v="8"/>
    <x v="2"/>
    <n v="20.4984"/>
  </r>
  <r>
    <n v="8494"/>
    <x v="4222"/>
    <x v="1"/>
    <x v="924"/>
    <d v="2012-10-28T00:00:00"/>
    <x v="1"/>
    <x v="530"/>
    <s v="Craig Carroll"/>
    <x v="0"/>
    <s v="United States"/>
    <s v="Lubbock"/>
    <x v="5"/>
    <n v="79424"/>
    <s v="Central"/>
    <s v="TEC-CO-10001943"/>
    <x v="2"/>
    <x v="16"/>
    <x v="1666"/>
    <n v="479.97600000000006"/>
    <n v="3"/>
    <x v="2"/>
    <n v="161.99189999999999"/>
  </r>
  <r>
    <n v="8495"/>
    <x v="4222"/>
    <x v="1"/>
    <x v="924"/>
    <d v="2012-10-28T00:00:00"/>
    <x v="1"/>
    <x v="530"/>
    <s v="Craig Carroll"/>
    <x v="0"/>
    <s v="United States"/>
    <s v="Lubbock"/>
    <x v="5"/>
    <n v="79424"/>
    <s v="Central"/>
    <s v="OFF-BI-10000977"/>
    <x v="1"/>
    <x v="8"/>
    <x v="982"/>
    <n v="6.0799999999999983"/>
    <n v="1"/>
    <x v="3"/>
    <n v="-10.336000000000002"/>
  </r>
  <r>
    <n v="8496"/>
    <x v="4223"/>
    <x v="0"/>
    <x v="499"/>
    <d v="2013-12-09T00:00:00"/>
    <x v="1"/>
    <x v="127"/>
    <s v="Alan Schoenberger"/>
    <x v="1"/>
    <s v="United States"/>
    <s v="Longmont"/>
    <x v="22"/>
    <n v="80501"/>
    <s v="West"/>
    <s v="TEC-AC-10002942"/>
    <x v="2"/>
    <x v="11"/>
    <x v="1597"/>
    <n v="165.60000000000002"/>
    <n v="3"/>
    <x v="2"/>
    <n v="-6.2100000000000151"/>
  </r>
  <r>
    <n v="8497"/>
    <x v="4224"/>
    <x v="2"/>
    <x v="1195"/>
    <d v="2011-03-08T00:00:00"/>
    <x v="0"/>
    <x v="492"/>
    <s v="Aimee Bixby"/>
    <x v="0"/>
    <s v="United States"/>
    <s v="Yonkers"/>
    <x v="15"/>
    <n v="10701"/>
    <s v="East"/>
    <s v="OFF-AR-10000588"/>
    <x v="1"/>
    <x v="6"/>
    <x v="393"/>
    <n v="59.519999999999996"/>
    <n v="3"/>
    <x v="0"/>
    <n v="15.475200000000001"/>
  </r>
  <r>
    <n v="8498"/>
    <x v="4224"/>
    <x v="2"/>
    <x v="1195"/>
    <d v="2011-03-08T00:00:00"/>
    <x v="0"/>
    <x v="492"/>
    <s v="Aimee Bixby"/>
    <x v="0"/>
    <s v="United States"/>
    <s v="Yonkers"/>
    <x v="15"/>
    <n v="10701"/>
    <s v="East"/>
    <s v="TEC-AC-10002001"/>
    <x v="2"/>
    <x v="11"/>
    <x v="262"/>
    <n v="479.97"/>
    <n v="3"/>
    <x v="0"/>
    <n v="177.58890000000002"/>
  </r>
  <r>
    <n v="8499"/>
    <x v="4224"/>
    <x v="2"/>
    <x v="1195"/>
    <d v="2011-03-08T00:00:00"/>
    <x v="0"/>
    <x v="492"/>
    <s v="Aimee Bixby"/>
    <x v="0"/>
    <s v="United States"/>
    <s v="Yonkers"/>
    <x v="15"/>
    <n v="10701"/>
    <s v="East"/>
    <s v="OFF-SU-10000381"/>
    <x v="1"/>
    <x v="14"/>
    <x v="654"/>
    <n v="18.62"/>
    <n v="2"/>
    <x v="0"/>
    <n v="5.399799999999999"/>
  </r>
  <r>
    <n v="8500"/>
    <x v="4224"/>
    <x v="2"/>
    <x v="1195"/>
    <d v="2011-03-08T00:00:00"/>
    <x v="0"/>
    <x v="492"/>
    <s v="Aimee Bixby"/>
    <x v="0"/>
    <s v="United States"/>
    <s v="Yonkers"/>
    <x v="15"/>
    <n v="10701"/>
    <s v="East"/>
    <s v="OFF-BI-10001617"/>
    <x v="1"/>
    <x v="8"/>
    <x v="1315"/>
    <n v="49.632000000000005"/>
    <n v="6"/>
    <x v="2"/>
    <n v="16.750799999999998"/>
  </r>
  <r>
    <n v="8501"/>
    <x v="4224"/>
    <x v="2"/>
    <x v="1195"/>
    <d v="2011-03-08T00:00:00"/>
    <x v="0"/>
    <x v="492"/>
    <s v="Aimee Bixby"/>
    <x v="0"/>
    <s v="United States"/>
    <s v="Yonkers"/>
    <x v="15"/>
    <n v="10701"/>
    <s v="East"/>
    <s v="OFF-PA-10001878"/>
    <x v="1"/>
    <x v="10"/>
    <x v="1161"/>
    <n v="97.82"/>
    <n v="2"/>
    <x v="0"/>
    <n v="45.975399999999993"/>
  </r>
  <r>
    <n v="8502"/>
    <x v="4225"/>
    <x v="1"/>
    <x v="879"/>
    <d v="2012-03-03T00:00:00"/>
    <x v="0"/>
    <x v="704"/>
    <s v="Dave Hallsten"/>
    <x v="1"/>
    <s v="United States"/>
    <s v="Los Angeles"/>
    <x v="1"/>
    <n v="90045"/>
    <s v="West"/>
    <s v="TEC-PH-10000376"/>
    <x v="2"/>
    <x v="7"/>
    <x v="428"/>
    <n v="15.984000000000002"/>
    <n v="2"/>
    <x v="2"/>
    <n v="1.1988000000000003"/>
  </r>
  <r>
    <n v="8503"/>
    <x v="4225"/>
    <x v="1"/>
    <x v="879"/>
    <d v="2012-03-03T00:00:00"/>
    <x v="0"/>
    <x v="704"/>
    <s v="Dave Hallsten"/>
    <x v="1"/>
    <s v="United States"/>
    <s v="Los Angeles"/>
    <x v="1"/>
    <n v="90045"/>
    <s v="West"/>
    <s v="FUR-CH-10003396"/>
    <x v="0"/>
    <x v="1"/>
    <x v="385"/>
    <n v="184.75200000000001"/>
    <n v="3"/>
    <x v="2"/>
    <n v="-20.784600000000012"/>
  </r>
  <r>
    <n v="8504"/>
    <x v="4226"/>
    <x v="2"/>
    <x v="980"/>
    <d v="2011-02-25T00:00:00"/>
    <x v="1"/>
    <x v="256"/>
    <s v="Steven Roelle"/>
    <x v="2"/>
    <s v="United States"/>
    <s v="Los Angeles"/>
    <x v="1"/>
    <n v="90049"/>
    <s v="West"/>
    <s v="OFF-PA-10003363"/>
    <x v="1"/>
    <x v="10"/>
    <x v="1520"/>
    <n v="12.96"/>
    <n v="2"/>
    <x v="0"/>
    <n v="6.2208000000000006"/>
  </r>
  <r>
    <n v="8505"/>
    <x v="4227"/>
    <x v="0"/>
    <x v="440"/>
    <d v="2013-05-07T00:00:00"/>
    <x v="1"/>
    <x v="749"/>
    <s v="Nick Radford"/>
    <x v="0"/>
    <s v="United States"/>
    <s v="Amarillo"/>
    <x v="5"/>
    <n v="79109"/>
    <s v="Central"/>
    <s v="FUR-CH-10003298"/>
    <x v="0"/>
    <x v="1"/>
    <x v="1567"/>
    <n v="366.74399999999997"/>
    <n v="4"/>
    <x v="4"/>
    <n v="-110.02320000000003"/>
  </r>
  <r>
    <n v="8506"/>
    <x v="4228"/>
    <x v="0"/>
    <x v="387"/>
    <d v="2013-03-13T00:00:00"/>
    <x v="1"/>
    <x v="319"/>
    <s v="Sanjit Jacobs"/>
    <x v="2"/>
    <s v="United States"/>
    <s v="Dallas"/>
    <x v="5"/>
    <n v="75217"/>
    <s v="Central"/>
    <s v="OFF-BI-10001757"/>
    <x v="1"/>
    <x v="8"/>
    <x v="1158"/>
    <n v="8.8559999999999981"/>
    <n v="9"/>
    <x v="3"/>
    <n v="-14.169600000000003"/>
  </r>
  <r>
    <n v="8507"/>
    <x v="4228"/>
    <x v="0"/>
    <x v="387"/>
    <d v="2013-03-13T00:00:00"/>
    <x v="1"/>
    <x v="319"/>
    <s v="Sanjit Jacobs"/>
    <x v="2"/>
    <s v="United States"/>
    <s v="Dallas"/>
    <x v="5"/>
    <n v="75217"/>
    <s v="Central"/>
    <s v="TEC-AC-10004633"/>
    <x v="2"/>
    <x v="11"/>
    <x v="60"/>
    <n v="27.96"/>
    <n v="5"/>
    <x v="2"/>
    <n v="8.3880000000000035"/>
  </r>
  <r>
    <n v="8508"/>
    <x v="4228"/>
    <x v="0"/>
    <x v="387"/>
    <d v="2013-03-13T00:00:00"/>
    <x v="1"/>
    <x v="319"/>
    <s v="Sanjit Jacobs"/>
    <x v="2"/>
    <s v="United States"/>
    <s v="Dallas"/>
    <x v="5"/>
    <n v="75217"/>
    <s v="Central"/>
    <s v="OFF-EN-10001453"/>
    <x v="1"/>
    <x v="12"/>
    <x v="1676"/>
    <n v="146.352"/>
    <n v="3"/>
    <x v="2"/>
    <n v="49.393799999999992"/>
  </r>
  <r>
    <n v="8509"/>
    <x v="4229"/>
    <x v="1"/>
    <x v="555"/>
    <d v="2012-12-14T00:00:00"/>
    <x v="2"/>
    <x v="222"/>
    <s v="Cynthia Arntzen"/>
    <x v="0"/>
    <s v="United States"/>
    <s v="Detroit"/>
    <x v="12"/>
    <n v="48205"/>
    <s v="Central"/>
    <s v="TEC-AC-10004761"/>
    <x v="2"/>
    <x v="11"/>
    <x v="778"/>
    <n v="175.23"/>
    <n v="11"/>
    <x v="0"/>
    <n v="61.330500000000001"/>
  </r>
  <r>
    <n v="8510"/>
    <x v="4229"/>
    <x v="1"/>
    <x v="555"/>
    <d v="2012-12-14T00:00:00"/>
    <x v="2"/>
    <x v="222"/>
    <s v="Cynthia Arntzen"/>
    <x v="0"/>
    <s v="United States"/>
    <s v="Detroit"/>
    <x v="12"/>
    <n v="48205"/>
    <s v="Central"/>
    <s v="TEC-PH-10003691"/>
    <x v="2"/>
    <x v="7"/>
    <x v="1398"/>
    <n v="125.99"/>
    <n v="1"/>
    <x v="0"/>
    <n v="31.497500000000002"/>
  </r>
  <r>
    <n v="8511"/>
    <x v="4229"/>
    <x v="1"/>
    <x v="555"/>
    <d v="2012-12-14T00:00:00"/>
    <x v="2"/>
    <x v="222"/>
    <s v="Cynthia Arntzen"/>
    <x v="0"/>
    <s v="United States"/>
    <s v="Detroit"/>
    <x v="12"/>
    <n v="48205"/>
    <s v="Central"/>
    <s v="OFF-BI-10004965"/>
    <x v="1"/>
    <x v="8"/>
    <x v="1005"/>
    <n v="23"/>
    <n v="2"/>
    <x v="0"/>
    <n v="10.35"/>
  </r>
  <r>
    <n v="8512"/>
    <x v="4230"/>
    <x v="0"/>
    <x v="596"/>
    <d v="2013-12-27T00:00:00"/>
    <x v="1"/>
    <x v="62"/>
    <s v="Lena Creighton"/>
    <x v="0"/>
    <s v="United States"/>
    <s v="New York City"/>
    <x v="15"/>
    <n v="10035"/>
    <s v="East"/>
    <s v="OFF-BI-10004233"/>
    <x v="1"/>
    <x v="8"/>
    <x v="1377"/>
    <n v="25.584000000000003"/>
    <n v="2"/>
    <x v="2"/>
    <n v="8.9543999999999997"/>
  </r>
  <r>
    <n v="8513"/>
    <x v="4231"/>
    <x v="0"/>
    <x v="1056"/>
    <d v="2013-02-08T00:00:00"/>
    <x v="1"/>
    <x v="374"/>
    <s v="Noel Staavos"/>
    <x v="1"/>
    <s v="United States"/>
    <s v="Houston"/>
    <x v="5"/>
    <n v="77041"/>
    <s v="Central"/>
    <s v="FUR-FU-10003601"/>
    <x v="0"/>
    <x v="5"/>
    <x v="729"/>
    <n v="73.784000000000006"/>
    <n v="2"/>
    <x v="7"/>
    <n v="-77.473200000000006"/>
  </r>
  <r>
    <n v="8514"/>
    <x v="4232"/>
    <x v="3"/>
    <x v="929"/>
    <d v="2014-06-10T00:00:00"/>
    <x v="1"/>
    <x v="374"/>
    <s v="Noel Staavos"/>
    <x v="1"/>
    <s v="United States"/>
    <s v="Orlando"/>
    <x v="2"/>
    <n v="32839"/>
    <s v="South"/>
    <s v="OFF-PA-10002787"/>
    <x v="1"/>
    <x v="10"/>
    <x v="1267"/>
    <n v="20.736000000000004"/>
    <n v="4"/>
    <x v="2"/>
    <n v="7.2576000000000001"/>
  </r>
  <r>
    <n v="8515"/>
    <x v="4233"/>
    <x v="1"/>
    <x v="291"/>
    <d v="2012-08-26T00:00:00"/>
    <x v="1"/>
    <x v="428"/>
    <s v="Henry Goldwyn"/>
    <x v="1"/>
    <s v="United States"/>
    <s v="Florence"/>
    <x v="0"/>
    <n v="41042"/>
    <s v="South"/>
    <s v="OFF-AR-10003602"/>
    <x v="1"/>
    <x v="6"/>
    <x v="239"/>
    <n v="17.52"/>
    <n v="3"/>
    <x v="0"/>
    <n v="8.2343999999999991"/>
  </r>
  <r>
    <n v="8516"/>
    <x v="4233"/>
    <x v="1"/>
    <x v="291"/>
    <d v="2012-08-26T00:00:00"/>
    <x v="1"/>
    <x v="428"/>
    <s v="Henry Goldwyn"/>
    <x v="1"/>
    <s v="United States"/>
    <s v="Florence"/>
    <x v="0"/>
    <n v="41042"/>
    <s v="South"/>
    <s v="OFF-AR-10002053"/>
    <x v="1"/>
    <x v="6"/>
    <x v="79"/>
    <n v="35.76"/>
    <n v="12"/>
    <x v="0"/>
    <n v="10.0128"/>
  </r>
  <r>
    <n v="8517"/>
    <x v="4234"/>
    <x v="0"/>
    <x v="281"/>
    <d v="2013-04-12T00:00:00"/>
    <x v="1"/>
    <x v="227"/>
    <s v="Sarah Foster"/>
    <x v="0"/>
    <s v="United States"/>
    <s v="New York City"/>
    <x v="15"/>
    <n v="10009"/>
    <s v="East"/>
    <s v="OFF-AR-10002833"/>
    <x v="1"/>
    <x v="6"/>
    <x v="6"/>
    <n v="3.64"/>
    <n v="2"/>
    <x v="0"/>
    <n v="0.98280000000000012"/>
  </r>
  <r>
    <n v="8518"/>
    <x v="4235"/>
    <x v="3"/>
    <x v="400"/>
    <d v="2014-06-08T00:00:00"/>
    <x v="0"/>
    <x v="191"/>
    <s v="Erin Mull"/>
    <x v="0"/>
    <s v="United States"/>
    <s v="Frisco"/>
    <x v="5"/>
    <n v="75034"/>
    <s v="Central"/>
    <s v="FUR-FU-10002501"/>
    <x v="0"/>
    <x v="5"/>
    <x v="1284"/>
    <n v="30.336000000000006"/>
    <n v="6"/>
    <x v="7"/>
    <n v="-17.443199999999997"/>
  </r>
  <r>
    <n v="8519"/>
    <x v="4236"/>
    <x v="3"/>
    <x v="769"/>
    <d v="2014-12-11T00:00:00"/>
    <x v="1"/>
    <x v="770"/>
    <s v="Doug O'Connell"/>
    <x v="0"/>
    <s v="United States"/>
    <s v="Paterson"/>
    <x v="30"/>
    <n v="7501"/>
    <s v="East"/>
    <s v="FUR-FU-10002506"/>
    <x v="0"/>
    <x v="5"/>
    <x v="1802"/>
    <n v="12.99"/>
    <n v="1"/>
    <x v="0"/>
    <n v="1.5587999999999997"/>
  </r>
  <r>
    <n v="8520"/>
    <x v="4236"/>
    <x v="3"/>
    <x v="769"/>
    <d v="2014-12-11T00:00:00"/>
    <x v="1"/>
    <x v="770"/>
    <s v="Doug O'Connell"/>
    <x v="0"/>
    <s v="United States"/>
    <s v="Paterson"/>
    <x v="30"/>
    <n v="7501"/>
    <s v="East"/>
    <s v="FUR-CH-10003817"/>
    <x v="0"/>
    <x v="1"/>
    <x v="162"/>
    <n v="182.22"/>
    <n v="3"/>
    <x v="0"/>
    <n v="45.555000000000007"/>
  </r>
  <r>
    <n v="8521"/>
    <x v="4236"/>
    <x v="3"/>
    <x v="769"/>
    <d v="2014-12-11T00:00:00"/>
    <x v="1"/>
    <x v="770"/>
    <s v="Doug O'Connell"/>
    <x v="0"/>
    <s v="United States"/>
    <s v="Paterson"/>
    <x v="30"/>
    <n v="7501"/>
    <s v="East"/>
    <s v="FUR-CH-10004860"/>
    <x v="0"/>
    <x v="1"/>
    <x v="210"/>
    <n v="302.94"/>
    <n v="3"/>
    <x v="0"/>
    <n v="18.176399999999973"/>
  </r>
  <r>
    <n v="8522"/>
    <x v="4237"/>
    <x v="0"/>
    <x v="383"/>
    <d v="2013-01-15T00:00:00"/>
    <x v="1"/>
    <x v="88"/>
    <s v="Mark Packer"/>
    <x v="2"/>
    <s v="United States"/>
    <s v="Columbus"/>
    <x v="24"/>
    <n v="43229"/>
    <s v="East"/>
    <s v="FUR-FU-10002268"/>
    <x v="0"/>
    <x v="5"/>
    <x v="860"/>
    <n v="54.992000000000004"/>
    <n v="14"/>
    <x v="2"/>
    <n v="8.9361999999999959"/>
  </r>
  <r>
    <n v="8523"/>
    <x v="4238"/>
    <x v="0"/>
    <x v="178"/>
    <d v="2013-04-08T00:00:00"/>
    <x v="1"/>
    <x v="501"/>
    <s v="Muhammed Yedwab"/>
    <x v="1"/>
    <s v="United States"/>
    <s v="Milwaukee"/>
    <x v="6"/>
    <n v="53209"/>
    <s v="Central"/>
    <s v="TEC-PH-10000148"/>
    <x v="2"/>
    <x v="7"/>
    <x v="771"/>
    <n v="12.99"/>
    <n v="1"/>
    <x v="0"/>
    <n v="0.25980000000000025"/>
  </r>
  <r>
    <n v="8524"/>
    <x v="4239"/>
    <x v="3"/>
    <x v="296"/>
    <d v="2014-09-26T00:00:00"/>
    <x v="1"/>
    <x v="140"/>
    <s v="Doug Bickford"/>
    <x v="0"/>
    <s v="United States"/>
    <s v="San Francisco"/>
    <x v="1"/>
    <n v="94109"/>
    <s v="West"/>
    <s v="OFF-PA-10004082"/>
    <x v="1"/>
    <x v="10"/>
    <x v="224"/>
    <n v="55.86"/>
    <n v="7"/>
    <x v="0"/>
    <n v="27.93"/>
  </r>
  <r>
    <n v="8525"/>
    <x v="4240"/>
    <x v="3"/>
    <x v="633"/>
    <d v="2014-03-17T00:00:00"/>
    <x v="3"/>
    <x v="727"/>
    <s v="Susan Pistek"/>
    <x v="0"/>
    <s v="United States"/>
    <s v="Columbus"/>
    <x v="24"/>
    <n v="43229"/>
    <s v="East"/>
    <s v="TEC-PH-10004348"/>
    <x v="2"/>
    <x v="7"/>
    <x v="978"/>
    <n v="44.375999999999998"/>
    <n v="2"/>
    <x v="10"/>
    <n v="-7.3960000000000043"/>
  </r>
  <r>
    <n v="8526"/>
    <x v="4240"/>
    <x v="3"/>
    <x v="633"/>
    <d v="2014-03-17T00:00:00"/>
    <x v="3"/>
    <x v="727"/>
    <s v="Susan Pistek"/>
    <x v="0"/>
    <s v="United States"/>
    <s v="Columbus"/>
    <x v="24"/>
    <n v="43229"/>
    <s v="East"/>
    <s v="FUR-FU-10003424"/>
    <x v="0"/>
    <x v="5"/>
    <x v="1659"/>
    <n v="51.264000000000003"/>
    <n v="6"/>
    <x v="2"/>
    <n v="7.6895999999999933"/>
  </r>
  <r>
    <n v="8527"/>
    <x v="4240"/>
    <x v="3"/>
    <x v="633"/>
    <d v="2014-03-17T00:00:00"/>
    <x v="3"/>
    <x v="727"/>
    <s v="Susan Pistek"/>
    <x v="0"/>
    <s v="United States"/>
    <s v="Columbus"/>
    <x v="24"/>
    <n v="43229"/>
    <s v="East"/>
    <s v="OFF-BI-10004654"/>
    <x v="1"/>
    <x v="8"/>
    <x v="68"/>
    <n v="5.1930000000000005"/>
    <n v="3"/>
    <x v="6"/>
    <n v="-3.4619999999999997"/>
  </r>
  <r>
    <n v="8528"/>
    <x v="4240"/>
    <x v="3"/>
    <x v="633"/>
    <d v="2014-03-17T00:00:00"/>
    <x v="3"/>
    <x v="727"/>
    <s v="Susan Pistek"/>
    <x v="0"/>
    <s v="United States"/>
    <s v="Columbus"/>
    <x v="24"/>
    <n v="43229"/>
    <s v="East"/>
    <s v="TEC-AC-10004571"/>
    <x v="2"/>
    <x v="11"/>
    <x v="404"/>
    <n v="159.98400000000001"/>
    <n v="2"/>
    <x v="2"/>
    <n v="43.995600000000003"/>
  </r>
  <r>
    <n v="8529"/>
    <x v="4240"/>
    <x v="3"/>
    <x v="633"/>
    <d v="2014-03-17T00:00:00"/>
    <x v="3"/>
    <x v="727"/>
    <s v="Susan Pistek"/>
    <x v="0"/>
    <s v="United States"/>
    <s v="Columbus"/>
    <x v="24"/>
    <n v="43229"/>
    <s v="East"/>
    <s v="OFF-ST-10000675"/>
    <x v="1"/>
    <x v="4"/>
    <x v="295"/>
    <n v="54.224000000000004"/>
    <n v="2"/>
    <x v="2"/>
    <n v="3.3889999999999993"/>
  </r>
  <r>
    <n v="8530"/>
    <x v="4241"/>
    <x v="3"/>
    <x v="468"/>
    <d v="2014-11-18T00:00:00"/>
    <x v="1"/>
    <x v="467"/>
    <s v="Maria Etezadi"/>
    <x v="2"/>
    <s v="United States"/>
    <s v="Los Angeles"/>
    <x v="1"/>
    <n v="90008"/>
    <s v="West"/>
    <s v="FUR-CH-10001714"/>
    <x v="0"/>
    <x v="1"/>
    <x v="1295"/>
    <n v="241.42399999999998"/>
    <n v="2"/>
    <x v="2"/>
    <n v="-36.213599999999985"/>
  </r>
  <r>
    <n v="8531"/>
    <x v="4242"/>
    <x v="0"/>
    <x v="885"/>
    <d v="2013-12-07T00:00:00"/>
    <x v="1"/>
    <x v="94"/>
    <s v="Bruce Stewart"/>
    <x v="0"/>
    <s v="United States"/>
    <s v="Detroit"/>
    <x v="12"/>
    <n v="48227"/>
    <s v="Central"/>
    <s v="OFF-PA-10000380"/>
    <x v="1"/>
    <x v="10"/>
    <x v="1281"/>
    <n v="33.36"/>
    <n v="4"/>
    <x v="0"/>
    <n v="16.68"/>
  </r>
  <r>
    <n v="8532"/>
    <x v="4242"/>
    <x v="0"/>
    <x v="885"/>
    <d v="2013-12-07T00:00:00"/>
    <x v="1"/>
    <x v="94"/>
    <s v="Bruce Stewart"/>
    <x v="0"/>
    <s v="United States"/>
    <s v="Detroit"/>
    <x v="12"/>
    <n v="48227"/>
    <s v="Central"/>
    <s v="OFF-PA-10002713"/>
    <x v="1"/>
    <x v="10"/>
    <x v="317"/>
    <n v="13.76"/>
    <n v="2"/>
    <x v="0"/>
    <n v="6.3295999999999992"/>
  </r>
  <r>
    <n v="8533"/>
    <x v="4242"/>
    <x v="0"/>
    <x v="885"/>
    <d v="2013-12-07T00:00:00"/>
    <x v="1"/>
    <x v="94"/>
    <s v="Bruce Stewart"/>
    <x v="0"/>
    <s v="United States"/>
    <s v="Detroit"/>
    <x v="12"/>
    <n v="48227"/>
    <s v="Central"/>
    <s v="OFF-ST-10001370"/>
    <x v="1"/>
    <x v="4"/>
    <x v="1023"/>
    <n v="496.86"/>
    <n v="7"/>
    <x v="0"/>
    <n v="24.842999999999947"/>
  </r>
  <r>
    <n v="8534"/>
    <x v="4242"/>
    <x v="0"/>
    <x v="885"/>
    <d v="2013-12-07T00:00:00"/>
    <x v="1"/>
    <x v="94"/>
    <s v="Bruce Stewart"/>
    <x v="0"/>
    <s v="United States"/>
    <s v="Detroit"/>
    <x v="12"/>
    <n v="48227"/>
    <s v="Central"/>
    <s v="FUR-CH-10000513"/>
    <x v="0"/>
    <x v="1"/>
    <x v="70"/>
    <n v="389.97"/>
    <n v="3"/>
    <x v="0"/>
    <n v="35.097300000000004"/>
  </r>
  <r>
    <n v="8535"/>
    <x v="4243"/>
    <x v="1"/>
    <x v="1004"/>
    <d v="2012-01-15T00:00:00"/>
    <x v="0"/>
    <x v="754"/>
    <s v="Karen Seio"/>
    <x v="1"/>
    <s v="United States"/>
    <s v="Columbus"/>
    <x v="32"/>
    <n v="31907"/>
    <s v="South"/>
    <s v="OFF-LA-10003223"/>
    <x v="1"/>
    <x v="2"/>
    <x v="602"/>
    <n v="9.82"/>
    <n v="2"/>
    <x v="0"/>
    <n v="4.8117999999999999"/>
  </r>
  <r>
    <n v="8536"/>
    <x v="4244"/>
    <x v="2"/>
    <x v="1174"/>
    <d v="2011-05-20T00:00:00"/>
    <x v="1"/>
    <x v="693"/>
    <s v="Cindy Chapman"/>
    <x v="0"/>
    <s v="United States"/>
    <s v="San Francisco"/>
    <x v="1"/>
    <n v="94122"/>
    <s v="West"/>
    <s v="TEC-AC-10002217"/>
    <x v="2"/>
    <x v="11"/>
    <x v="1178"/>
    <n v="56.400000000000006"/>
    <n v="3"/>
    <x v="0"/>
    <n v="3.3840000000000003"/>
  </r>
  <r>
    <n v="8537"/>
    <x v="4245"/>
    <x v="1"/>
    <x v="722"/>
    <d v="2012-06-11T00:00:00"/>
    <x v="1"/>
    <x v="787"/>
    <s v="Harold Dahlen"/>
    <x v="2"/>
    <s v="United States"/>
    <s v="Philadelphia"/>
    <x v="9"/>
    <n v="19143"/>
    <s v="East"/>
    <s v="OFF-BI-10003707"/>
    <x v="1"/>
    <x v="8"/>
    <x v="776"/>
    <n v="18.312000000000001"/>
    <n v="4"/>
    <x v="6"/>
    <n v="-12.207999999999995"/>
  </r>
  <r>
    <n v="8538"/>
    <x v="4245"/>
    <x v="1"/>
    <x v="722"/>
    <d v="2012-06-11T00:00:00"/>
    <x v="1"/>
    <x v="787"/>
    <s v="Harold Dahlen"/>
    <x v="2"/>
    <s v="United States"/>
    <s v="Philadelphia"/>
    <x v="9"/>
    <n v="19143"/>
    <s v="East"/>
    <s v="OFF-PA-10000552"/>
    <x v="1"/>
    <x v="10"/>
    <x v="1532"/>
    <n v="25.920000000000005"/>
    <n v="5"/>
    <x v="2"/>
    <n v="9.0719999999999992"/>
  </r>
  <r>
    <n v="8539"/>
    <x v="4245"/>
    <x v="1"/>
    <x v="722"/>
    <d v="2012-06-11T00:00:00"/>
    <x v="1"/>
    <x v="787"/>
    <s v="Harold Dahlen"/>
    <x v="2"/>
    <s v="United States"/>
    <s v="Philadelphia"/>
    <x v="9"/>
    <n v="19143"/>
    <s v="East"/>
    <s v="OFF-AR-10003183"/>
    <x v="1"/>
    <x v="6"/>
    <x v="1390"/>
    <n v="8.016"/>
    <n v="3"/>
    <x v="2"/>
    <n v="1.0019999999999993"/>
  </r>
  <r>
    <n v="8540"/>
    <x v="4246"/>
    <x v="3"/>
    <x v="631"/>
    <d v="2014-03-14T00:00:00"/>
    <x v="1"/>
    <x v="41"/>
    <s v="Karl Braun"/>
    <x v="0"/>
    <s v="United States"/>
    <s v="Los Angeles"/>
    <x v="1"/>
    <n v="90008"/>
    <s v="West"/>
    <s v="TEC-CO-10000971"/>
    <x v="2"/>
    <x v="16"/>
    <x v="1304"/>
    <n v="479.98400000000004"/>
    <n v="2"/>
    <x v="2"/>
    <n v="59.997999999999962"/>
  </r>
  <r>
    <n v="8541"/>
    <x v="4246"/>
    <x v="3"/>
    <x v="631"/>
    <d v="2014-03-14T00:00:00"/>
    <x v="1"/>
    <x v="41"/>
    <s v="Karl Braun"/>
    <x v="0"/>
    <s v="United States"/>
    <s v="Los Angeles"/>
    <x v="1"/>
    <n v="90008"/>
    <s v="West"/>
    <s v="OFF-BI-10003910"/>
    <x v="1"/>
    <x v="8"/>
    <x v="8"/>
    <n v="30.84"/>
    <n v="5"/>
    <x v="2"/>
    <n v="9.6374999999999993"/>
  </r>
  <r>
    <n v="8542"/>
    <x v="4247"/>
    <x v="1"/>
    <x v="937"/>
    <d v="2012-12-23T00:00:00"/>
    <x v="2"/>
    <x v="403"/>
    <s v="Harold Ryan"/>
    <x v="1"/>
    <s v="United States"/>
    <s v="Philadelphia"/>
    <x v="9"/>
    <n v="19140"/>
    <s v="East"/>
    <s v="OFF-ST-10001172"/>
    <x v="1"/>
    <x v="4"/>
    <x v="1197"/>
    <n v="33.568000000000005"/>
    <n v="2"/>
    <x v="2"/>
    <n v="1.6783999999999981"/>
  </r>
  <r>
    <n v="8543"/>
    <x v="4247"/>
    <x v="1"/>
    <x v="937"/>
    <d v="2012-12-23T00:00:00"/>
    <x v="2"/>
    <x v="403"/>
    <s v="Harold Ryan"/>
    <x v="1"/>
    <s v="United States"/>
    <s v="Philadelphia"/>
    <x v="9"/>
    <n v="19140"/>
    <s v="East"/>
    <s v="FUR-CH-10001270"/>
    <x v="0"/>
    <x v="1"/>
    <x v="851"/>
    <n v="422.62499999999994"/>
    <n v="7"/>
    <x v="4"/>
    <n v="0"/>
  </r>
  <r>
    <n v="8544"/>
    <x v="4248"/>
    <x v="2"/>
    <x v="908"/>
    <d v="2011-08-11T00:00:00"/>
    <x v="1"/>
    <x v="577"/>
    <s v="Trudy Brown"/>
    <x v="0"/>
    <s v="United States"/>
    <s v="New York City"/>
    <x v="15"/>
    <n v="10035"/>
    <s v="East"/>
    <s v="TEC-AC-10004571"/>
    <x v="2"/>
    <x v="11"/>
    <x v="404"/>
    <n v="199.98"/>
    <n v="2"/>
    <x v="0"/>
    <n v="83.991600000000005"/>
  </r>
  <r>
    <n v="8545"/>
    <x v="4249"/>
    <x v="0"/>
    <x v="1196"/>
    <d v="2013-04-01T00:00:00"/>
    <x v="1"/>
    <x v="103"/>
    <s v="David Smith"/>
    <x v="1"/>
    <s v="United States"/>
    <s v="Columbus"/>
    <x v="32"/>
    <n v="31907"/>
    <s v="South"/>
    <s v="FUR-FU-10004053"/>
    <x v="0"/>
    <x v="5"/>
    <x v="1633"/>
    <n v="20.239999999999998"/>
    <n v="1"/>
    <x v="0"/>
    <n v="8.7032000000000007"/>
  </r>
  <r>
    <n v="8546"/>
    <x v="4249"/>
    <x v="0"/>
    <x v="1196"/>
    <d v="2013-04-01T00:00:00"/>
    <x v="1"/>
    <x v="103"/>
    <s v="David Smith"/>
    <x v="1"/>
    <s v="United States"/>
    <s v="Columbus"/>
    <x v="32"/>
    <n v="31907"/>
    <s v="South"/>
    <s v="FUR-FU-10003731"/>
    <x v="0"/>
    <x v="5"/>
    <x v="1593"/>
    <n v="39.92"/>
    <n v="4"/>
    <x v="0"/>
    <n v="11.177600000000002"/>
  </r>
  <r>
    <n v="8547"/>
    <x v="4249"/>
    <x v="0"/>
    <x v="1196"/>
    <d v="2013-04-01T00:00:00"/>
    <x v="1"/>
    <x v="103"/>
    <s v="David Smith"/>
    <x v="1"/>
    <s v="United States"/>
    <s v="Columbus"/>
    <x v="32"/>
    <n v="31907"/>
    <s v="South"/>
    <s v="OFF-BI-10000962"/>
    <x v="1"/>
    <x v="8"/>
    <x v="1504"/>
    <n v="32.54"/>
    <n v="2"/>
    <x v="0"/>
    <n v="15.944599999999998"/>
  </r>
  <r>
    <n v="8548"/>
    <x v="4250"/>
    <x v="1"/>
    <x v="901"/>
    <d v="2012-12-10T00:00:00"/>
    <x v="1"/>
    <x v="334"/>
    <s v="George Bell"/>
    <x v="1"/>
    <s v="United States"/>
    <s v="Los Angeles"/>
    <x v="1"/>
    <n v="90049"/>
    <s v="West"/>
    <s v="TEC-AC-10001266"/>
    <x v="2"/>
    <x v="11"/>
    <x v="196"/>
    <n v="39"/>
    <n v="3"/>
    <x v="0"/>
    <n v="17.549999999999997"/>
  </r>
  <r>
    <n v="8549"/>
    <x v="4250"/>
    <x v="1"/>
    <x v="901"/>
    <d v="2012-12-10T00:00:00"/>
    <x v="1"/>
    <x v="334"/>
    <s v="George Bell"/>
    <x v="1"/>
    <s v="United States"/>
    <s v="Los Angeles"/>
    <x v="1"/>
    <n v="90049"/>
    <s v="West"/>
    <s v="OFF-LA-10000452"/>
    <x v="1"/>
    <x v="2"/>
    <x v="804"/>
    <n v="12.6"/>
    <n v="4"/>
    <x v="0"/>
    <n v="6.048"/>
  </r>
  <r>
    <n v="8550"/>
    <x v="4251"/>
    <x v="1"/>
    <x v="861"/>
    <d v="2012-09-12T00:00:00"/>
    <x v="2"/>
    <x v="334"/>
    <s v="George Bell"/>
    <x v="1"/>
    <s v="United States"/>
    <s v="Aurora"/>
    <x v="22"/>
    <n v="80013"/>
    <s v="West"/>
    <s v="FUR-FU-10000073"/>
    <x v="0"/>
    <x v="5"/>
    <x v="437"/>
    <n v="24.64"/>
    <n v="4"/>
    <x v="2"/>
    <n v="4.0039999999999978"/>
  </r>
  <r>
    <n v="8551"/>
    <x v="4252"/>
    <x v="1"/>
    <x v="789"/>
    <d v="2012-07-24T00:00:00"/>
    <x v="1"/>
    <x v="146"/>
    <s v="Victoria Brennan"/>
    <x v="1"/>
    <s v="United States"/>
    <s v="Houston"/>
    <x v="5"/>
    <n v="77041"/>
    <s v="Central"/>
    <s v="OFF-LA-10002368"/>
    <x v="1"/>
    <x v="2"/>
    <x v="1777"/>
    <n v="6.2640000000000002"/>
    <n v="3"/>
    <x v="2"/>
    <n v="2.0358000000000001"/>
  </r>
  <r>
    <n v="8552"/>
    <x v="4252"/>
    <x v="1"/>
    <x v="789"/>
    <d v="2012-07-24T00:00:00"/>
    <x v="1"/>
    <x v="146"/>
    <s v="Victoria Brennan"/>
    <x v="1"/>
    <s v="United States"/>
    <s v="Houston"/>
    <x v="5"/>
    <n v="77041"/>
    <s v="Central"/>
    <s v="OFF-FA-10004248"/>
    <x v="1"/>
    <x v="13"/>
    <x v="480"/>
    <n v="14.432"/>
    <n v="4"/>
    <x v="2"/>
    <n v="3.4276000000000004"/>
  </r>
  <r>
    <n v="8553"/>
    <x v="4253"/>
    <x v="2"/>
    <x v="992"/>
    <d v="2011-06-03T00:00:00"/>
    <x v="1"/>
    <x v="466"/>
    <s v="Mark Cousins"/>
    <x v="1"/>
    <s v="United States"/>
    <s v="Chicago"/>
    <x v="10"/>
    <n v="60623"/>
    <s v="Central"/>
    <s v="TEC-CO-10004202"/>
    <x v="2"/>
    <x v="16"/>
    <x v="836"/>
    <n v="719.97600000000011"/>
    <n v="3"/>
    <x v="2"/>
    <n v="134.99549999999999"/>
  </r>
  <r>
    <n v="8554"/>
    <x v="4254"/>
    <x v="3"/>
    <x v="38"/>
    <d v="2014-11-21T00:00:00"/>
    <x v="1"/>
    <x v="90"/>
    <s v="Cassandra Brandow"/>
    <x v="0"/>
    <s v="United States"/>
    <s v="Decatur"/>
    <x v="19"/>
    <n v="35601"/>
    <s v="South"/>
    <s v="TEC-AC-10000927"/>
    <x v="2"/>
    <x v="11"/>
    <x v="694"/>
    <n v="239.92"/>
    <n v="8"/>
    <x v="0"/>
    <n v="23.99199999999999"/>
  </r>
  <r>
    <n v="8555"/>
    <x v="4255"/>
    <x v="0"/>
    <x v="10"/>
    <d v="2013-12-12T00:00:00"/>
    <x v="2"/>
    <x v="400"/>
    <s v="Paul MacIntyre"/>
    <x v="0"/>
    <s v="United States"/>
    <s v="Springfield"/>
    <x v="17"/>
    <n v="22153"/>
    <s v="South"/>
    <s v="FUR-TA-10002530"/>
    <x v="0"/>
    <x v="3"/>
    <x v="983"/>
    <n v="1056.8599999999999"/>
    <n v="7"/>
    <x v="0"/>
    <n v="158.52899999999994"/>
  </r>
  <r>
    <n v="8556"/>
    <x v="4256"/>
    <x v="1"/>
    <x v="204"/>
    <d v="2012-03-22T00:00:00"/>
    <x v="3"/>
    <x v="290"/>
    <s v="Debra Catini"/>
    <x v="0"/>
    <s v="United States"/>
    <s v="Plantation"/>
    <x v="2"/>
    <n v="33317"/>
    <s v="South"/>
    <s v="TEC-AC-10002567"/>
    <x v="2"/>
    <x v="11"/>
    <x v="423"/>
    <n v="447.94399999999996"/>
    <n v="7"/>
    <x v="2"/>
    <n v="89.588799999999992"/>
  </r>
  <r>
    <n v="8557"/>
    <x v="4256"/>
    <x v="1"/>
    <x v="204"/>
    <d v="2012-03-22T00:00:00"/>
    <x v="3"/>
    <x v="290"/>
    <s v="Debra Catini"/>
    <x v="0"/>
    <s v="United States"/>
    <s v="Plantation"/>
    <x v="2"/>
    <n v="33317"/>
    <s v="South"/>
    <s v="OFF-ST-10002182"/>
    <x v="1"/>
    <x v="4"/>
    <x v="1732"/>
    <n v="150.40799999999999"/>
    <n v="9"/>
    <x v="2"/>
    <n v="-33.841799999999999"/>
  </r>
  <r>
    <n v="8558"/>
    <x v="4257"/>
    <x v="0"/>
    <x v="443"/>
    <d v="2013-12-27T00:00:00"/>
    <x v="0"/>
    <x v="156"/>
    <s v="Laura Armstrong"/>
    <x v="1"/>
    <s v="United States"/>
    <s v="Houston"/>
    <x v="5"/>
    <n v="77041"/>
    <s v="Central"/>
    <s v="TEC-PH-10004539"/>
    <x v="2"/>
    <x v="7"/>
    <x v="852"/>
    <n v="453.57600000000002"/>
    <n v="3"/>
    <x v="2"/>
    <n v="39.687899999999985"/>
  </r>
  <r>
    <n v="8559"/>
    <x v="4257"/>
    <x v="0"/>
    <x v="443"/>
    <d v="2013-12-27T00:00:00"/>
    <x v="0"/>
    <x v="156"/>
    <s v="Laura Armstrong"/>
    <x v="1"/>
    <s v="United States"/>
    <s v="Houston"/>
    <x v="5"/>
    <n v="77041"/>
    <s v="Central"/>
    <s v="OFF-LA-10002945"/>
    <x v="1"/>
    <x v="2"/>
    <x v="1603"/>
    <n v="45.36"/>
    <n v="9"/>
    <x v="2"/>
    <n v="14.741999999999997"/>
  </r>
  <r>
    <n v="8560"/>
    <x v="4257"/>
    <x v="0"/>
    <x v="443"/>
    <d v="2013-12-27T00:00:00"/>
    <x v="0"/>
    <x v="156"/>
    <s v="Laura Armstrong"/>
    <x v="1"/>
    <s v="United States"/>
    <s v="Houston"/>
    <x v="5"/>
    <n v="77041"/>
    <s v="Central"/>
    <s v="TEC-PH-10004345"/>
    <x v="2"/>
    <x v="7"/>
    <x v="1167"/>
    <n v="287.88"/>
    <n v="3"/>
    <x v="2"/>
    <n v="35.984999999999999"/>
  </r>
  <r>
    <n v="8561"/>
    <x v="4257"/>
    <x v="0"/>
    <x v="443"/>
    <d v="2013-12-27T00:00:00"/>
    <x v="0"/>
    <x v="156"/>
    <s v="Laura Armstrong"/>
    <x v="1"/>
    <s v="United States"/>
    <s v="Houston"/>
    <x v="5"/>
    <n v="77041"/>
    <s v="Central"/>
    <s v="TEC-PH-10004912"/>
    <x v="2"/>
    <x v="7"/>
    <x v="1492"/>
    <n v="131.88000000000002"/>
    <n v="3"/>
    <x v="2"/>
    <n v="14.836499999999987"/>
  </r>
  <r>
    <n v="8562"/>
    <x v="4257"/>
    <x v="0"/>
    <x v="443"/>
    <d v="2013-12-27T00:00:00"/>
    <x v="0"/>
    <x v="156"/>
    <s v="Laura Armstrong"/>
    <x v="1"/>
    <s v="United States"/>
    <s v="Houston"/>
    <x v="5"/>
    <n v="77041"/>
    <s v="Central"/>
    <s v="FUR-FU-10000206"/>
    <x v="0"/>
    <x v="5"/>
    <x v="392"/>
    <n v="2.3280000000000003"/>
    <n v="2"/>
    <x v="7"/>
    <n v="-0.75660000000000016"/>
  </r>
  <r>
    <n v="8563"/>
    <x v="4258"/>
    <x v="0"/>
    <x v="1197"/>
    <d v="2013-04-07T00:00:00"/>
    <x v="0"/>
    <x v="249"/>
    <s v="Denny Joy"/>
    <x v="1"/>
    <s v="United States"/>
    <s v="Milwaukee"/>
    <x v="6"/>
    <n v="53209"/>
    <s v="Central"/>
    <s v="FUR-CH-10000847"/>
    <x v="0"/>
    <x v="1"/>
    <x v="986"/>
    <n v="1454.9"/>
    <n v="5"/>
    <x v="0"/>
    <n v="378.274"/>
  </r>
  <r>
    <n v="8564"/>
    <x v="4259"/>
    <x v="3"/>
    <x v="504"/>
    <d v="2014-05-05T00:00:00"/>
    <x v="1"/>
    <x v="414"/>
    <s v="Mick Hernandez"/>
    <x v="2"/>
    <s v="United States"/>
    <s v="Sanford"/>
    <x v="2"/>
    <n v="32771"/>
    <s v="South"/>
    <s v="OFF-BI-10000822"/>
    <x v="1"/>
    <x v="8"/>
    <x v="958"/>
    <n v="4.8420000000000005"/>
    <n v="3"/>
    <x v="6"/>
    <n v="-3.5507999999999988"/>
  </r>
  <r>
    <n v="8565"/>
    <x v="4259"/>
    <x v="3"/>
    <x v="504"/>
    <d v="2014-05-05T00:00:00"/>
    <x v="1"/>
    <x v="414"/>
    <s v="Mick Hernandez"/>
    <x v="2"/>
    <s v="United States"/>
    <s v="Sanford"/>
    <x v="2"/>
    <n v="32771"/>
    <s v="South"/>
    <s v="FUR-FU-10000747"/>
    <x v="0"/>
    <x v="5"/>
    <x v="1742"/>
    <n v="220.70400000000001"/>
    <n v="6"/>
    <x v="2"/>
    <n v="-8.2764000000000379"/>
  </r>
  <r>
    <n v="8566"/>
    <x v="4260"/>
    <x v="0"/>
    <x v="1019"/>
    <d v="2013-11-19T00:00:00"/>
    <x v="2"/>
    <x v="767"/>
    <s v="Barry Gonzalez"/>
    <x v="0"/>
    <s v="United States"/>
    <s v="The Colony"/>
    <x v="5"/>
    <n v="75056"/>
    <s v="Central"/>
    <s v="TEC-PH-10002350"/>
    <x v="2"/>
    <x v="7"/>
    <x v="1458"/>
    <n v="67.176000000000002"/>
    <n v="3"/>
    <x v="2"/>
    <n v="6.7175999999999974"/>
  </r>
  <r>
    <n v="8567"/>
    <x v="4260"/>
    <x v="0"/>
    <x v="1019"/>
    <d v="2013-11-19T00:00:00"/>
    <x v="2"/>
    <x v="767"/>
    <s v="Barry Gonzalez"/>
    <x v="0"/>
    <s v="United States"/>
    <s v="The Colony"/>
    <x v="5"/>
    <n v="75056"/>
    <s v="Central"/>
    <s v="OFF-PA-10000697"/>
    <x v="1"/>
    <x v="10"/>
    <x v="1370"/>
    <n v="15.231999999999999"/>
    <n v="4"/>
    <x v="2"/>
    <n v="5.5215999999999994"/>
  </r>
  <r>
    <n v="8568"/>
    <x v="4261"/>
    <x v="0"/>
    <x v="338"/>
    <d v="2013-11-13T00:00:00"/>
    <x v="2"/>
    <x v="277"/>
    <s v="Seth Vernon"/>
    <x v="0"/>
    <s v="United States"/>
    <s v="Troy"/>
    <x v="24"/>
    <n v="45373"/>
    <s v="East"/>
    <s v="OFF-PA-10002787"/>
    <x v="1"/>
    <x v="10"/>
    <x v="1267"/>
    <n v="31.104000000000006"/>
    <n v="6"/>
    <x v="2"/>
    <n v="10.8864"/>
  </r>
  <r>
    <n v="8569"/>
    <x v="4262"/>
    <x v="0"/>
    <x v="409"/>
    <d v="2013-12-13T00:00:00"/>
    <x v="1"/>
    <x v="317"/>
    <s v="Dave Poirier"/>
    <x v="1"/>
    <s v="United States"/>
    <s v="Hempstead"/>
    <x v="15"/>
    <n v="11550"/>
    <s v="East"/>
    <s v="OFF-BI-10004318"/>
    <x v="1"/>
    <x v="8"/>
    <x v="1574"/>
    <n v="968.74400000000014"/>
    <n v="7"/>
    <x v="2"/>
    <n v="314.84180000000003"/>
  </r>
  <r>
    <n v="8570"/>
    <x v="4262"/>
    <x v="0"/>
    <x v="409"/>
    <d v="2013-12-13T00:00:00"/>
    <x v="1"/>
    <x v="317"/>
    <s v="Dave Poirier"/>
    <x v="1"/>
    <s v="United States"/>
    <s v="Hempstead"/>
    <x v="15"/>
    <n v="11550"/>
    <s v="East"/>
    <s v="OFF-BI-10001721"/>
    <x v="1"/>
    <x v="8"/>
    <x v="94"/>
    <n v="222.35199999999998"/>
    <n v="13"/>
    <x v="2"/>
    <n v="77.823200000000014"/>
  </r>
  <r>
    <n v="8571"/>
    <x v="4262"/>
    <x v="0"/>
    <x v="409"/>
    <d v="2013-12-13T00:00:00"/>
    <x v="1"/>
    <x v="317"/>
    <s v="Dave Poirier"/>
    <x v="1"/>
    <s v="United States"/>
    <s v="Hempstead"/>
    <x v="15"/>
    <n v="11550"/>
    <s v="East"/>
    <s v="TEC-CO-10004202"/>
    <x v="2"/>
    <x v="16"/>
    <x v="836"/>
    <n v="479.98400000000004"/>
    <n v="2"/>
    <x v="2"/>
    <n v="89.996999999999986"/>
  </r>
  <r>
    <n v="8572"/>
    <x v="4263"/>
    <x v="0"/>
    <x v="1015"/>
    <d v="2013-04-04T00:00:00"/>
    <x v="3"/>
    <x v="256"/>
    <s v="Steven Roelle"/>
    <x v="2"/>
    <s v="United States"/>
    <s v="Dallas"/>
    <x v="5"/>
    <n v="75081"/>
    <s v="Central"/>
    <s v="OFF-PA-10003893"/>
    <x v="1"/>
    <x v="10"/>
    <x v="1096"/>
    <n v="10.272000000000002"/>
    <n v="3"/>
    <x v="2"/>
    <n v="3.2099999999999982"/>
  </r>
  <r>
    <n v="8573"/>
    <x v="4264"/>
    <x v="2"/>
    <x v="683"/>
    <d v="2011-12-02T00:00:00"/>
    <x v="1"/>
    <x v="537"/>
    <s v="Brian Thompson"/>
    <x v="0"/>
    <s v="United States"/>
    <s v="Houston"/>
    <x v="5"/>
    <n v="77041"/>
    <s v="Central"/>
    <s v="TEC-MA-10004679"/>
    <x v="2"/>
    <x v="15"/>
    <x v="1074"/>
    <n v="998.84999999999991"/>
    <n v="5"/>
    <x v="10"/>
    <n v="-199.7700000000001"/>
  </r>
  <r>
    <n v="8574"/>
    <x v="4265"/>
    <x v="1"/>
    <x v="1182"/>
    <d v="2012-10-22T00:00:00"/>
    <x v="2"/>
    <x v="474"/>
    <s v="Maxwell Schwartz"/>
    <x v="0"/>
    <s v="United States"/>
    <s v="New York City"/>
    <x v="15"/>
    <n v="10035"/>
    <s v="East"/>
    <s v="OFF-PA-10000249"/>
    <x v="1"/>
    <x v="10"/>
    <x v="33"/>
    <n v="24.56"/>
    <n v="2"/>
    <x v="0"/>
    <n v="11.543199999999999"/>
  </r>
  <r>
    <n v="8575"/>
    <x v="4266"/>
    <x v="2"/>
    <x v="111"/>
    <d v="2011-09-19T00:00:00"/>
    <x v="3"/>
    <x v="82"/>
    <s v="Jim Kriz"/>
    <x v="2"/>
    <s v="United States"/>
    <s v="San Francisco"/>
    <x v="1"/>
    <n v="94110"/>
    <s v="West"/>
    <s v="OFF-FA-10000053"/>
    <x v="1"/>
    <x v="13"/>
    <x v="953"/>
    <n v="5.67"/>
    <n v="3"/>
    <x v="0"/>
    <n v="0.11340000000000017"/>
  </r>
  <r>
    <n v="8576"/>
    <x v="4267"/>
    <x v="3"/>
    <x v="151"/>
    <d v="2014-08-31T00:00:00"/>
    <x v="0"/>
    <x v="461"/>
    <s v="Shui Tom"/>
    <x v="0"/>
    <s v="United States"/>
    <s v="Port Saint Lucie"/>
    <x v="2"/>
    <n v="34952"/>
    <s v="South"/>
    <s v="OFF-AP-10000804"/>
    <x v="1"/>
    <x v="9"/>
    <x v="561"/>
    <n v="14.336000000000002"/>
    <n v="4"/>
    <x v="2"/>
    <n v="0.89599999999999991"/>
  </r>
  <r>
    <n v="8577"/>
    <x v="4268"/>
    <x v="3"/>
    <x v="445"/>
    <d v="2014-07-05T00:00:00"/>
    <x v="2"/>
    <x v="700"/>
    <s v="Tony Sayre"/>
    <x v="0"/>
    <s v="United States"/>
    <s v="Concord"/>
    <x v="38"/>
    <n v="3301"/>
    <s v="East"/>
    <s v="FUR-FU-10004188"/>
    <x v="0"/>
    <x v="5"/>
    <x v="734"/>
    <n v="102.3"/>
    <n v="1"/>
    <x v="0"/>
    <n v="26.597999999999999"/>
  </r>
  <r>
    <n v="8578"/>
    <x v="4269"/>
    <x v="3"/>
    <x v="66"/>
    <d v="2014-12-27T00:00:00"/>
    <x v="1"/>
    <x v="496"/>
    <s v="Charlotte Melton"/>
    <x v="0"/>
    <s v="United States"/>
    <s v="Rochester"/>
    <x v="11"/>
    <n v="55901"/>
    <s v="Central"/>
    <s v="FUR-TA-10004915"/>
    <x v="0"/>
    <x v="3"/>
    <x v="331"/>
    <n v="607.52"/>
    <n v="2"/>
    <x v="0"/>
    <n v="97.203200000000038"/>
  </r>
  <r>
    <n v="8579"/>
    <x v="4269"/>
    <x v="3"/>
    <x v="66"/>
    <d v="2014-12-27T00:00:00"/>
    <x v="1"/>
    <x v="496"/>
    <s v="Charlotte Melton"/>
    <x v="0"/>
    <s v="United States"/>
    <s v="Rochester"/>
    <x v="11"/>
    <n v="55901"/>
    <s v="Central"/>
    <s v="OFF-ST-10001228"/>
    <x v="1"/>
    <x v="4"/>
    <x v="445"/>
    <n v="31.16"/>
    <n v="2"/>
    <x v="0"/>
    <n v="7.7899999999999991"/>
  </r>
  <r>
    <n v="8580"/>
    <x v="4270"/>
    <x v="0"/>
    <x v="797"/>
    <d v="2014-01-03T00:00:00"/>
    <x v="1"/>
    <x v="527"/>
    <s v="Joni Wasserman"/>
    <x v="0"/>
    <s v="United States"/>
    <s v="Louisville"/>
    <x v="0"/>
    <n v="40214"/>
    <s v="South"/>
    <s v="OFF-LA-10002368"/>
    <x v="1"/>
    <x v="2"/>
    <x v="1777"/>
    <n v="2.61"/>
    <n v="1"/>
    <x v="0"/>
    <n v="1.2005999999999999"/>
  </r>
  <r>
    <n v="8581"/>
    <x v="4271"/>
    <x v="2"/>
    <x v="671"/>
    <d v="2011-05-22T00:00:00"/>
    <x v="0"/>
    <x v="565"/>
    <s v="Matt Collister"/>
    <x v="1"/>
    <s v="United States"/>
    <s v="San Marcos"/>
    <x v="5"/>
    <n v="78666"/>
    <s v="Central"/>
    <s v="FUR-FU-10003489"/>
    <x v="0"/>
    <x v="5"/>
    <x v="1762"/>
    <n v="10.332000000000001"/>
    <n v="3"/>
    <x v="7"/>
    <n v="-5.9408999999999992"/>
  </r>
  <r>
    <n v="8582"/>
    <x v="4271"/>
    <x v="2"/>
    <x v="671"/>
    <d v="2011-05-22T00:00:00"/>
    <x v="0"/>
    <x v="565"/>
    <s v="Matt Collister"/>
    <x v="1"/>
    <s v="United States"/>
    <s v="San Marcos"/>
    <x v="5"/>
    <n v="78666"/>
    <s v="Central"/>
    <s v="OFF-PA-10000289"/>
    <x v="1"/>
    <x v="10"/>
    <x v="722"/>
    <n v="10.368000000000002"/>
    <n v="2"/>
    <x v="2"/>
    <n v="3.6288"/>
  </r>
  <r>
    <n v="8583"/>
    <x v="4271"/>
    <x v="2"/>
    <x v="671"/>
    <d v="2011-05-22T00:00:00"/>
    <x v="0"/>
    <x v="565"/>
    <s v="Matt Collister"/>
    <x v="1"/>
    <s v="United States"/>
    <s v="San Marcos"/>
    <x v="5"/>
    <n v="78666"/>
    <s v="Central"/>
    <s v="TEC-AC-10004227"/>
    <x v="2"/>
    <x v="11"/>
    <x v="1400"/>
    <n v="20.784000000000002"/>
    <n v="2"/>
    <x v="2"/>
    <n v="-3.6372000000000027"/>
  </r>
  <r>
    <n v="8584"/>
    <x v="4271"/>
    <x v="2"/>
    <x v="671"/>
    <d v="2011-05-22T00:00:00"/>
    <x v="0"/>
    <x v="565"/>
    <s v="Matt Collister"/>
    <x v="1"/>
    <s v="United States"/>
    <s v="San Marcos"/>
    <x v="5"/>
    <n v="78666"/>
    <s v="Central"/>
    <s v="OFF-ST-10000636"/>
    <x v="1"/>
    <x v="4"/>
    <x v="1744"/>
    <n v="66.959999999999994"/>
    <n v="5"/>
    <x v="2"/>
    <n v="-13.392000000000003"/>
  </r>
  <r>
    <n v="8585"/>
    <x v="4272"/>
    <x v="2"/>
    <x v="519"/>
    <d v="2011-02-09T00:00:00"/>
    <x v="0"/>
    <x v="775"/>
    <s v="Mark Haberlin"/>
    <x v="1"/>
    <s v="United States"/>
    <s v="Escondido"/>
    <x v="1"/>
    <n v="92025"/>
    <s v="West"/>
    <s v="OFF-BI-10003676"/>
    <x v="1"/>
    <x v="8"/>
    <x v="816"/>
    <n v="17.248000000000001"/>
    <n v="2"/>
    <x v="2"/>
    <n v="6.0367999999999986"/>
  </r>
  <r>
    <n v="8586"/>
    <x v="4273"/>
    <x v="3"/>
    <x v="34"/>
    <d v="2014-12-16T00:00:00"/>
    <x v="1"/>
    <x v="742"/>
    <s v="Roger Demir"/>
    <x v="0"/>
    <s v="United States"/>
    <s v="Philadelphia"/>
    <x v="9"/>
    <n v="19134"/>
    <s v="East"/>
    <s v="OFF-BI-10001116"/>
    <x v="1"/>
    <x v="8"/>
    <x v="1066"/>
    <n v="11.088000000000003"/>
    <n v="7"/>
    <x v="6"/>
    <n v="-8.1311999999999998"/>
  </r>
  <r>
    <n v="8587"/>
    <x v="4274"/>
    <x v="3"/>
    <x v="497"/>
    <d v="2014-07-19T00:00:00"/>
    <x v="1"/>
    <x v="208"/>
    <s v="Karen Bern"/>
    <x v="1"/>
    <s v="United States"/>
    <s v="Los Angeles"/>
    <x v="1"/>
    <n v="90049"/>
    <s v="West"/>
    <s v="TEC-AC-10003832"/>
    <x v="2"/>
    <x v="11"/>
    <x v="216"/>
    <n v="1287.45"/>
    <n v="5"/>
    <x v="0"/>
    <n v="244.61549999999988"/>
  </r>
  <r>
    <n v="8588"/>
    <x v="4274"/>
    <x v="3"/>
    <x v="497"/>
    <d v="2014-07-19T00:00:00"/>
    <x v="1"/>
    <x v="208"/>
    <s v="Karen Bern"/>
    <x v="1"/>
    <s v="United States"/>
    <s v="Los Angeles"/>
    <x v="1"/>
    <n v="90049"/>
    <s v="West"/>
    <s v="OFF-AP-10003040"/>
    <x v="1"/>
    <x v="9"/>
    <x v="723"/>
    <n v="168.1"/>
    <n v="5"/>
    <x v="0"/>
    <n v="43.705999999999996"/>
  </r>
  <r>
    <n v="8589"/>
    <x v="4275"/>
    <x v="1"/>
    <x v="1060"/>
    <d v="2012-05-22T00:00:00"/>
    <x v="1"/>
    <x v="712"/>
    <s v="Fred Chung"/>
    <x v="1"/>
    <s v="United States"/>
    <s v="Philadelphia"/>
    <x v="9"/>
    <n v="19140"/>
    <s v="East"/>
    <s v="OFF-ST-10002583"/>
    <x v="1"/>
    <x v="4"/>
    <x v="566"/>
    <n v="51.967999999999996"/>
    <n v="2"/>
    <x v="2"/>
    <n v="-10.393600000000001"/>
  </r>
  <r>
    <n v="8590"/>
    <x v="4276"/>
    <x v="3"/>
    <x v="926"/>
    <d v="2014-02-02T00:00:00"/>
    <x v="2"/>
    <x v="420"/>
    <s v="Bryan Davis"/>
    <x v="0"/>
    <s v="United States"/>
    <s v="Philadelphia"/>
    <x v="9"/>
    <n v="19120"/>
    <s v="East"/>
    <s v="OFF-AR-10002053"/>
    <x v="1"/>
    <x v="6"/>
    <x v="79"/>
    <n v="4.7679999999999998"/>
    <n v="2"/>
    <x v="2"/>
    <n v="0.47680000000000011"/>
  </r>
  <r>
    <n v="8591"/>
    <x v="4277"/>
    <x v="3"/>
    <x v="365"/>
    <d v="2014-10-02T00:00:00"/>
    <x v="2"/>
    <x v="92"/>
    <s v="Fred Hopkins"/>
    <x v="1"/>
    <s v="United States"/>
    <s v="Hempstead"/>
    <x v="15"/>
    <n v="11550"/>
    <s v="East"/>
    <s v="OFF-EN-10004846"/>
    <x v="1"/>
    <x v="12"/>
    <x v="1488"/>
    <n v="7.98"/>
    <n v="3"/>
    <x v="0"/>
    <n v="3.9102000000000006"/>
  </r>
  <r>
    <n v="8592"/>
    <x v="4278"/>
    <x v="3"/>
    <x v="756"/>
    <d v="2014-04-27T00:00:00"/>
    <x v="2"/>
    <x v="2"/>
    <s v="Sean O'Donnell"/>
    <x v="0"/>
    <s v="United States"/>
    <s v="Greeley"/>
    <x v="22"/>
    <n v="80634"/>
    <s v="West"/>
    <s v="OFF-EN-10003134"/>
    <x v="1"/>
    <x v="12"/>
    <x v="33"/>
    <n v="18.687999999999999"/>
    <n v="2"/>
    <x v="2"/>
    <n v="7.008"/>
  </r>
  <r>
    <n v="8593"/>
    <x v="4278"/>
    <x v="3"/>
    <x v="756"/>
    <d v="2014-04-27T00:00:00"/>
    <x v="2"/>
    <x v="2"/>
    <s v="Sean O'Donnell"/>
    <x v="0"/>
    <s v="United States"/>
    <s v="Greeley"/>
    <x v="22"/>
    <n v="80634"/>
    <s v="West"/>
    <s v="FUR-FU-10001025"/>
    <x v="0"/>
    <x v="5"/>
    <x v="1699"/>
    <n v="11.664000000000001"/>
    <n v="3"/>
    <x v="2"/>
    <n v="3.3534000000000006"/>
  </r>
  <r>
    <n v="8594"/>
    <x v="4279"/>
    <x v="3"/>
    <x v="45"/>
    <d v="2014-11-14T00:00:00"/>
    <x v="1"/>
    <x v="327"/>
    <s v="Peter McVee"/>
    <x v="2"/>
    <s v="United States"/>
    <s v="Jacksonville"/>
    <x v="2"/>
    <n v="32216"/>
    <s v="South"/>
    <s v="TEC-AC-10002567"/>
    <x v="2"/>
    <x v="11"/>
    <x v="423"/>
    <n v="191.976"/>
    <n v="3"/>
    <x v="2"/>
    <n v="38.395199999999988"/>
  </r>
  <r>
    <n v="8595"/>
    <x v="4279"/>
    <x v="3"/>
    <x v="45"/>
    <d v="2014-11-14T00:00:00"/>
    <x v="1"/>
    <x v="327"/>
    <s v="Peter McVee"/>
    <x v="2"/>
    <s v="United States"/>
    <s v="Jacksonville"/>
    <x v="2"/>
    <n v="32216"/>
    <s v="South"/>
    <s v="TEC-PH-10004094"/>
    <x v="2"/>
    <x v="7"/>
    <x v="1788"/>
    <n v="499.16800000000006"/>
    <n v="4"/>
    <x v="2"/>
    <n v="31.197999999999993"/>
  </r>
  <r>
    <n v="8596"/>
    <x v="4280"/>
    <x v="2"/>
    <x v="952"/>
    <d v="2011-05-07T00:00:00"/>
    <x v="2"/>
    <x v="241"/>
    <s v="Giulietta Dortch"/>
    <x v="1"/>
    <s v="United States"/>
    <s v="Arlington"/>
    <x v="17"/>
    <n v="22204"/>
    <s v="South"/>
    <s v="OFF-BI-10004364"/>
    <x v="1"/>
    <x v="8"/>
    <x v="302"/>
    <n v="11.88"/>
    <n v="2"/>
    <x v="0"/>
    <n v="5.3460000000000001"/>
  </r>
  <r>
    <n v="8597"/>
    <x v="4280"/>
    <x v="2"/>
    <x v="952"/>
    <d v="2011-05-07T00:00:00"/>
    <x v="2"/>
    <x v="241"/>
    <s v="Giulietta Dortch"/>
    <x v="1"/>
    <s v="United States"/>
    <s v="Arlington"/>
    <x v="17"/>
    <n v="22204"/>
    <s v="South"/>
    <s v="OFF-PA-10000474"/>
    <x v="1"/>
    <x v="10"/>
    <x v="33"/>
    <n v="35.44"/>
    <n v="1"/>
    <x v="0"/>
    <n v="16.656799999999997"/>
  </r>
  <r>
    <n v="8598"/>
    <x v="4281"/>
    <x v="0"/>
    <x v="189"/>
    <d v="2013-11-01T00:00:00"/>
    <x v="1"/>
    <x v="50"/>
    <s v="Pete Armstrong"/>
    <x v="2"/>
    <s v="United States"/>
    <s v="San Francisco"/>
    <x v="1"/>
    <n v="94122"/>
    <s v="West"/>
    <s v="OFF-BI-10004308"/>
    <x v="1"/>
    <x v="8"/>
    <x v="1767"/>
    <n v="67.13600000000001"/>
    <n v="4"/>
    <x v="2"/>
    <n v="25.175999999999998"/>
  </r>
  <r>
    <n v="8599"/>
    <x v="4282"/>
    <x v="2"/>
    <x v="35"/>
    <d v="2011-12-01T00:00:00"/>
    <x v="1"/>
    <x v="624"/>
    <s v="Luke Schmidt"/>
    <x v="1"/>
    <s v="United States"/>
    <s v="Fresno"/>
    <x v="1"/>
    <n v="93727"/>
    <s v="West"/>
    <s v="OFF-BI-10002012"/>
    <x v="1"/>
    <x v="8"/>
    <x v="742"/>
    <n v="4.32"/>
    <n v="3"/>
    <x v="2"/>
    <n v="1.512"/>
  </r>
  <r>
    <n v="8600"/>
    <x v="4282"/>
    <x v="2"/>
    <x v="35"/>
    <d v="2011-12-01T00:00:00"/>
    <x v="1"/>
    <x v="624"/>
    <s v="Luke Schmidt"/>
    <x v="1"/>
    <s v="United States"/>
    <s v="Fresno"/>
    <x v="1"/>
    <n v="93727"/>
    <s v="West"/>
    <s v="OFF-PA-10002586"/>
    <x v="1"/>
    <x v="10"/>
    <x v="1007"/>
    <n v="14.940000000000001"/>
    <n v="3"/>
    <x v="0"/>
    <n v="7.0218000000000007"/>
  </r>
  <r>
    <n v="8601"/>
    <x v="4282"/>
    <x v="2"/>
    <x v="35"/>
    <d v="2011-12-01T00:00:00"/>
    <x v="1"/>
    <x v="624"/>
    <s v="Luke Schmidt"/>
    <x v="1"/>
    <s v="United States"/>
    <s v="Fresno"/>
    <x v="1"/>
    <n v="93727"/>
    <s v="West"/>
    <s v="OFF-AP-10000692"/>
    <x v="1"/>
    <x v="9"/>
    <x v="1241"/>
    <n v="40.54"/>
    <n v="2"/>
    <x v="0"/>
    <n v="11.351200000000002"/>
  </r>
  <r>
    <n v="8602"/>
    <x v="4282"/>
    <x v="2"/>
    <x v="35"/>
    <d v="2011-12-01T00:00:00"/>
    <x v="1"/>
    <x v="624"/>
    <s v="Luke Schmidt"/>
    <x v="1"/>
    <s v="United States"/>
    <s v="Fresno"/>
    <x v="1"/>
    <n v="93727"/>
    <s v="West"/>
    <s v="OFF-BI-10001553"/>
    <x v="1"/>
    <x v="8"/>
    <x v="1293"/>
    <n v="7.3120000000000012"/>
    <n v="1"/>
    <x v="2"/>
    <n v="2.5591999999999997"/>
  </r>
  <r>
    <n v="8603"/>
    <x v="4283"/>
    <x v="2"/>
    <x v="520"/>
    <d v="2011-12-31T00:00:00"/>
    <x v="3"/>
    <x v="311"/>
    <s v="James Lanier"/>
    <x v="2"/>
    <s v="United States"/>
    <s v="Reno"/>
    <x v="33"/>
    <n v="89502"/>
    <s v="West"/>
    <s v="TEC-PH-10004908"/>
    <x v="2"/>
    <x v="7"/>
    <x v="1474"/>
    <n v="475.94400000000002"/>
    <n v="7"/>
    <x v="2"/>
    <n v="59.492999999999952"/>
  </r>
  <r>
    <n v="8604"/>
    <x v="4284"/>
    <x v="0"/>
    <x v="835"/>
    <d v="2013-01-08T00:00:00"/>
    <x v="1"/>
    <x v="119"/>
    <s v="Christine Abelman"/>
    <x v="1"/>
    <s v="United States"/>
    <s v="San Antonio"/>
    <x v="5"/>
    <n v="78207"/>
    <s v="Central"/>
    <s v="TEC-AC-10002217"/>
    <x v="2"/>
    <x v="11"/>
    <x v="1178"/>
    <n v="30.080000000000002"/>
    <n v="2"/>
    <x v="2"/>
    <n v="-5.2640000000000002"/>
  </r>
  <r>
    <n v="8605"/>
    <x v="4284"/>
    <x v="0"/>
    <x v="835"/>
    <d v="2013-01-08T00:00:00"/>
    <x v="1"/>
    <x v="119"/>
    <s v="Christine Abelman"/>
    <x v="1"/>
    <s v="United States"/>
    <s v="San Antonio"/>
    <x v="5"/>
    <n v="78207"/>
    <s v="Central"/>
    <s v="TEC-AC-10002942"/>
    <x v="2"/>
    <x v="11"/>
    <x v="1597"/>
    <n v="165.60000000000002"/>
    <n v="3"/>
    <x v="2"/>
    <n v="-6.2100000000000151"/>
  </r>
  <r>
    <n v="8606"/>
    <x v="4284"/>
    <x v="0"/>
    <x v="835"/>
    <d v="2013-01-08T00:00:00"/>
    <x v="1"/>
    <x v="119"/>
    <s v="Christine Abelman"/>
    <x v="1"/>
    <s v="United States"/>
    <s v="San Antonio"/>
    <x v="5"/>
    <n v="78207"/>
    <s v="Central"/>
    <s v="TEC-PH-10002890"/>
    <x v="2"/>
    <x v="7"/>
    <x v="1387"/>
    <n v="180.96"/>
    <n v="5"/>
    <x v="2"/>
    <n v="13.571999999999996"/>
  </r>
  <r>
    <n v="8607"/>
    <x v="4285"/>
    <x v="3"/>
    <x v="238"/>
    <d v="2014-08-23T00:00:00"/>
    <x v="1"/>
    <x v="380"/>
    <s v="Charles McCrossin"/>
    <x v="0"/>
    <s v="United States"/>
    <s v="New Bedford"/>
    <x v="31"/>
    <n v="2740"/>
    <s v="East"/>
    <s v="TEC-AC-10003614"/>
    <x v="2"/>
    <x v="11"/>
    <x v="562"/>
    <n v="23.18"/>
    <n v="2"/>
    <x v="0"/>
    <n v="7.6493999999999982"/>
  </r>
  <r>
    <n v="8608"/>
    <x v="4286"/>
    <x v="2"/>
    <x v="611"/>
    <d v="2011-06-09T00:00:00"/>
    <x v="1"/>
    <x v="590"/>
    <s v="Bobby Trafton"/>
    <x v="0"/>
    <s v="United States"/>
    <s v="New York City"/>
    <x v="15"/>
    <n v="10035"/>
    <s v="East"/>
    <s v="FUR-FU-10002878"/>
    <x v="0"/>
    <x v="5"/>
    <x v="1125"/>
    <n v="56.96"/>
    <n v="2"/>
    <x v="0"/>
    <n v="21.075200000000002"/>
  </r>
  <r>
    <n v="8609"/>
    <x v="4286"/>
    <x v="2"/>
    <x v="611"/>
    <d v="2011-06-09T00:00:00"/>
    <x v="1"/>
    <x v="590"/>
    <s v="Bobby Trafton"/>
    <x v="0"/>
    <s v="United States"/>
    <s v="New York City"/>
    <x v="15"/>
    <n v="10035"/>
    <s v="East"/>
    <s v="OFF-AP-10001626"/>
    <x v="1"/>
    <x v="9"/>
    <x v="1016"/>
    <n v="15.56"/>
    <n v="4"/>
    <x v="0"/>
    <n v="4.0456000000000003"/>
  </r>
  <r>
    <n v="8610"/>
    <x v="4286"/>
    <x v="2"/>
    <x v="611"/>
    <d v="2011-06-09T00:00:00"/>
    <x v="1"/>
    <x v="590"/>
    <s v="Bobby Trafton"/>
    <x v="0"/>
    <s v="United States"/>
    <s v="New York City"/>
    <x v="15"/>
    <n v="10035"/>
    <s v="East"/>
    <s v="FUR-BO-10003272"/>
    <x v="0"/>
    <x v="0"/>
    <x v="582"/>
    <n v="353.56799999999998"/>
    <n v="2"/>
    <x v="2"/>
    <n v="-44.196000000000026"/>
  </r>
  <r>
    <n v="8611"/>
    <x v="4286"/>
    <x v="2"/>
    <x v="611"/>
    <d v="2011-06-09T00:00:00"/>
    <x v="1"/>
    <x v="590"/>
    <s v="Bobby Trafton"/>
    <x v="0"/>
    <s v="United States"/>
    <s v="New York City"/>
    <x v="15"/>
    <n v="10035"/>
    <s v="East"/>
    <s v="FUR-FU-10002191"/>
    <x v="0"/>
    <x v="5"/>
    <x v="762"/>
    <n v="13.96"/>
    <n v="2"/>
    <x v="0"/>
    <n v="6.7008000000000001"/>
  </r>
  <r>
    <n v="8612"/>
    <x v="4287"/>
    <x v="3"/>
    <x v="38"/>
    <d v="2014-11-18T00:00:00"/>
    <x v="0"/>
    <x v="339"/>
    <s v="Sanjit Engle"/>
    <x v="0"/>
    <s v="United States"/>
    <s v="Oxnard"/>
    <x v="1"/>
    <n v="93030"/>
    <s v="West"/>
    <s v="TEC-AC-10000682"/>
    <x v="2"/>
    <x v="11"/>
    <x v="1327"/>
    <n v="82.95"/>
    <n v="5"/>
    <x v="0"/>
    <n v="29.032499999999999"/>
  </r>
  <r>
    <n v="8613"/>
    <x v="4288"/>
    <x v="0"/>
    <x v="1198"/>
    <d v="2013-02-01T00:00:00"/>
    <x v="0"/>
    <x v="428"/>
    <s v="Henry Goldwyn"/>
    <x v="1"/>
    <s v="United States"/>
    <s v="Los Angeles"/>
    <x v="1"/>
    <n v="90036"/>
    <s v="West"/>
    <s v="OFF-AR-10000588"/>
    <x v="1"/>
    <x v="6"/>
    <x v="393"/>
    <n v="39.68"/>
    <n v="2"/>
    <x v="0"/>
    <n v="10.316800000000001"/>
  </r>
  <r>
    <n v="8614"/>
    <x v="4289"/>
    <x v="0"/>
    <x v="1199"/>
    <d v="2013-11-15T00:00:00"/>
    <x v="1"/>
    <x v="58"/>
    <s v="Philip Fox"/>
    <x v="0"/>
    <s v="United States"/>
    <s v="Oakland"/>
    <x v="1"/>
    <n v="94601"/>
    <s v="West"/>
    <s v="TEC-AC-10002001"/>
    <x v="2"/>
    <x v="11"/>
    <x v="262"/>
    <n v="479.97"/>
    <n v="3"/>
    <x v="0"/>
    <n v="177.58890000000002"/>
  </r>
  <r>
    <n v="8615"/>
    <x v="4290"/>
    <x v="0"/>
    <x v="545"/>
    <d v="2013-09-15T00:00:00"/>
    <x v="1"/>
    <x v="420"/>
    <s v="Bryan Davis"/>
    <x v="0"/>
    <s v="United States"/>
    <s v="Edmonds"/>
    <x v="4"/>
    <n v="98026"/>
    <s v="West"/>
    <s v="OFF-LA-10003720"/>
    <x v="1"/>
    <x v="2"/>
    <x v="1627"/>
    <n v="7.38"/>
    <n v="2"/>
    <x v="0"/>
    <n v="3.4685999999999999"/>
  </r>
  <r>
    <n v="8616"/>
    <x v="4290"/>
    <x v="0"/>
    <x v="545"/>
    <d v="2013-09-15T00:00:00"/>
    <x v="1"/>
    <x v="420"/>
    <s v="Bryan Davis"/>
    <x v="0"/>
    <s v="United States"/>
    <s v="Edmonds"/>
    <x v="4"/>
    <n v="98026"/>
    <s v="West"/>
    <s v="OFF-BI-10004364"/>
    <x v="1"/>
    <x v="8"/>
    <x v="302"/>
    <n v="14.256000000000002"/>
    <n v="3"/>
    <x v="2"/>
    <n v="4.4550000000000001"/>
  </r>
  <r>
    <n v="8617"/>
    <x v="4290"/>
    <x v="0"/>
    <x v="545"/>
    <d v="2013-09-15T00:00:00"/>
    <x v="1"/>
    <x v="420"/>
    <s v="Bryan Davis"/>
    <x v="0"/>
    <s v="United States"/>
    <s v="Edmonds"/>
    <x v="4"/>
    <n v="98026"/>
    <s v="West"/>
    <s v="OFF-PA-10000100"/>
    <x v="1"/>
    <x v="10"/>
    <x v="825"/>
    <n v="81.98"/>
    <n v="2"/>
    <x v="0"/>
    <n v="40.170200000000001"/>
  </r>
  <r>
    <n v="8618"/>
    <x v="4290"/>
    <x v="0"/>
    <x v="545"/>
    <d v="2013-09-15T00:00:00"/>
    <x v="1"/>
    <x v="420"/>
    <s v="Bryan Davis"/>
    <x v="0"/>
    <s v="United States"/>
    <s v="Edmonds"/>
    <x v="4"/>
    <n v="98026"/>
    <s v="West"/>
    <s v="OFF-BI-10004826"/>
    <x v="1"/>
    <x v="8"/>
    <x v="721"/>
    <n v="39.624000000000009"/>
    <n v="3"/>
    <x v="2"/>
    <n v="13.868400000000001"/>
  </r>
  <r>
    <n v="8619"/>
    <x v="4291"/>
    <x v="3"/>
    <x v="448"/>
    <d v="2014-03-09T00:00:00"/>
    <x v="1"/>
    <x v="387"/>
    <s v="Bill Tyler"/>
    <x v="1"/>
    <s v="United States"/>
    <s v="Los Angeles"/>
    <x v="1"/>
    <n v="90004"/>
    <s v="West"/>
    <s v="FUR-TA-10001520"/>
    <x v="0"/>
    <x v="3"/>
    <x v="711"/>
    <n v="399.67200000000003"/>
    <n v="7"/>
    <x v="2"/>
    <n v="-14.987700000000061"/>
  </r>
  <r>
    <n v="8620"/>
    <x v="4292"/>
    <x v="3"/>
    <x v="565"/>
    <d v="2014-09-14T00:00:00"/>
    <x v="0"/>
    <x v="313"/>
    <s v="Eudokia Martin"/>
    <x v="1"/>
    <s v="United States"/>
    <s v="New York City"/>
    <x v="15"/>
    <n v="10024"/>
    <s v="East"/>
    <s v="OFF-ST-10001031"/>
    <x v="1"/>
    <x v="4"/>
    <x v="1551"/>
    <n v="65.12"/>
    <n v="4"/>
    <x v="0"/>
    <n v="16.931200000000004"/>
  </r>
  <r>
    <n v="8621"/>
    <x v="4293"/>
    <x v="3"/>
    <x v="44"/>
    <d v="2014-11-10T00:00:00"/>
    <x v="0"/>
    <x v="702"/>
    <s v="Liz Carlisle"/>
    <x v="0"/>
    <s v="United States"/>
    <s v="Dallas"/>
    <x v="5"/>
    <n v="75217"/>
    <s v="Central"/>
    <s v="FUR-FU-10003878"/>
    <x v="0"/>
    <x v="5"/>
    <x v="671"/>
    <n v="30.560000000000002"/>
    <n v="5"/>
    <x v="7"/>
    <n v="-19.863999999999997"/>
  </r>
  <r>
    <n v="8622"/>
    <x v="4294"/>
    <x v="3"/>
    <x v="726"/>
    <d v="2014-05-19T00:00:00"/>
    <x v="1"/>
    <x v="395"/>
    <s v="Frank Hawley"/>
    <x v="1"/>
    <s v="United States"/>
    <s v="Franklin"/>
    <x v="18"/>
    <n v="37064"/>
    <s v="South"/>
    <s v="OFF-AP-10000358"/>
    <x v="1"/>
    <x v="9"/>
    <x v="95"/>
    <n v="20.768000000000001"/>
    <n v="2"/>
    <x v="2"/>
    <n v="2.3363999999999976"/>
  </r>
  <r>
    <n v="8623"/>
    <x v="4295"/>
    <x v="0"/>
    <x v="581"/>
    <d v="2013-12-02T00:00:00"/>
    <x v="1"/>
    <x v="632"/>
    <s v="Chris McAfee"/>
    <x v="0"/>
    <s v="United States"/>
    <s v="Phoenix"/>
    <x v="16"/>
    <n v="85023"/>
    <s v="West"/>
    <s v="OFF-ST-10000876"/>
    <x v="1"/>
    <x v="4"/>
    <x v="251"/>
    <n v="39.808"/>
    <n v="4"/>
    <x v="2"/>
    <n v="3.9808000000000003"/>
  </r>
  <r>
    <n v="8624"/>
    <x v="4296"/>
    <x v="1"/>
    <x v="50"/>
    <d v="2012-11-18T00:00:00"/>
    <x v="1"/>
    <x v="248"/>
    <s v="Fred McMath"/>
    <x v="0"/>
    <s v="United States"/>
    <s v="Miami"/>
    <x v="2"/>
    <n v="33178"/>
    <s v="South"/>
    <s v="OFF-BI-10004224"/>
    <x v="1"/>
    <x v="8"/>
    <x v="1061"/>
    <n v="121.10400000000003"/>
    <n v="6"/>
    <x v="6"/>
    <n v="-100.91999999999999"/>
  </r>
  <r>
    <n v="8625"/>
    <x v="4296"/>
    <x v="1"/>
    <x v="50"/>
    <d v="2012-11-18T00:00:00"/>
    <x v="1"/>
    <x v="248"/>
    <s v="Fred McMath"/>
    <x v="0"/>
    <s v="United States"/>
    <s v="Miami"/>
    <x v="2"/>
    <n v="33178"/>
    <s v="South"/>
    <s v="TEC-AC-10004568"/>
    <x v="2"/>
    <x v="11"/>
    <x v="1109"/>
    <n v="111.96"/>
    <n v="5"/>
    <x v="2"/>
    <n v="-1.3995000000000104"/>
  </r>
  <r>
    <n v="8626"/>
    <x v="4297"/>
    <x v="1"/>
    <x v="575"/>
    <d v="2012-12-12T00:00:00"/>
    <x v="1"/>
    <x v="428"/>
    <s v="Henry Goldwyn"/>
    <x v="1"/>
    <s v="United States"/>
    <s v="Colorado Springs"/>
    <x v="22"/>
    <n v="80906"/>
    <s v="West"/>
    <s v="OFF-PA-10000533"/>
    <x v="1"/>
    <x v="10"/>
    <x v="1196"/>
    <n v="15.696000000000002"/>
    <n v="3"/>
    <x v="2"/>
    <n v="5.1011999999999995"/>
  </r>
  <r>
    <n v="8627"/>
    <x v="4298"/>
    <x v="1"/>
    <x v="67"/>
    <d v="2012-09-12T00:00:00"/>
    <x v="1"/>
    <x v="132"/>
    <s v="Andy Gerbode"/>
    <x v="1"/>
    <s v="United States"/>
    <s v="New York City"/>
    <x v="15"/>
    <n v="10011"/>
    <s v="East"/>
    <s v="OFF-ST-10003638"/>
    <x v="1"/>
    <x v="4"/>
    <x v="1222"/>
    <n v="70.260000000000005"/>
    <n v="3"/>
    <x v="0"/>
    <n v="18.970199999999998"/>
  </r>
  <r>
    <n v="8628"/>
    <x v="4298"/>
    <x v="1"/>
    <x v="67"/>
    <d v="2012-09-12T00:00:00"/>
    <x v="1"/>
    <x v="132"/>
    <s v="Andy Gerbode"/>
    <x v="1"/>
    <s v="United States"/>
    <s v="New York City"/>
    <x v="15"/>
    <n v="10011"/>
    <s v="East"/>
    <s v="TEC-AC-10002305"/>
    <x v="2"/>
    <x v="11"/>
    <x v="1521"/>
    <n v="90"/>
    <n v="5"/>
    <x v="0"/>
    <n v="16.199999999999992"/>
  </r>
  <r>
    <n v="8629"/>
    <x v="4298"/>
    <x v="1"/>
    <x v="67"/>
    <d v="2012-09-12T00:00:00"/>
    <x v="1"/>
    <x v="132"/>
    <s v="Andy Gerbode"/>
    <x v="1"/>
    <s v="United States"/>
    <s v="New York City"/>
    <x v="15"/>
    <n v="10011"/>
    <s v="East"/>
    <s v="OFF-BI-10000605"/>
    <x v="1"/>
    <x v="8"/>
    <x v="531"/>
    <n v="6.0960000000000001"/>
    <n v="2"/>
    <x v="2"/>
    <n v="2.0573999999999995"/>
  </r>
  <r>
    <n v="8630"/>
    <x v="4298"/>
    <x v="1"/>
    <x v="67"/>
    <d v="2012-09-12T00:00:00"/>
    <x v="1"/>
    <x v="132"/>
    <s v="Andy Gerbode"/>
    <x v="1"/>
    <s v="United States"/>
    <s v="New York City"/>
    <x v="15"/>
    <n v="10011"/>
    <s v="East"/>
    <s v="FUR-TA-10003569"/>
    <x v="0"/>
    <x v="3"/>
    <x v="1358"/>
    <n v="481.17599999999999"/>
    <n v="2"/>
    <x v="10"/>
    <n v="-120.29400000000004"/>
  </r>
  <r>
    <n v="8631"/>
    <x v="4298"/>
    <x v="1"/>
    <x v="67"/>
    <d v="2012-09-12T00:00:00"/>
    <x v="1"/>
    <x v="132"/>
    <s v="Andy Gerbode"/>
    <x v="1"/>
    <s v="United States"/>
    <s v="New York City"/>
    <x v="15"/>
    <n v="10011"/>
    <s v="East"/>
    <s v="OFF-FA-10003059"/>
    <x v="1"/>
    <x v="13"/>
    <x v="794"/>
    <n v="7.24"/>
    <n v="4"/>
    <x v="0"/>
    <n v="2.3891999999999998"/>
  </r>
  <r>
    <n v="8632"/>
    <x v="4299"/>
    <x v="0"/>
    <x v="1062"/>
    <d v="2013-07-30T00:00:00"/>
    <x v="2"/>
    <x v="220"/>
    <s v="Olvera Toch"/>
    <x v="0"/>
    <s v="United States"/>
    <s v="Bethlehem"/>
    <x v="9"/>
    <n v="18018"/>
    <s v="East"/>
    <s v="FUR-BO-10004409"/>
    <x v="0"/>
    <x v="0"/>
    <x v="625"/>
    <n v="177.45000000000002"/>
    <n v="5"/>
    <x v="5"/>
    <n v="-78.078000000000003"/>
  </r>
  <r>
    <n v="8633"/>
    <x v="4299"/>
    <x v="0"/>
    <x v="1062"/>
    <d v="2013-07-30T00:00:00"/>
    <x v="2"/>
    <x v="220"/>
    <s v="Olvera Toch"/>
    <x v="0"/>
    <s v="United States"/>
    <s v="Bethlehem"/>
    <x v="9"/>
    <n v="18018"/>
    <s v="East"/>
    <s v="OFF-BI-10000545"/>
    <x v="1"/>
    <x v="8"/>
    <x v="685"/>
    <n v="1369.7640000000001"/>
    <n v="6"/>
    <x v="6"/>
    <n v="-913.17599999999993"/>
  </r>
  <r>
    <n v="8634"/>
    <x v="4299"/>
    <x v="0"/>
    <x v="1062"/>
    <d v="2013-07-30T00:00:00"/>
    <x v="2"/>
    <x v="220"/>
    <s v="Olvera Toch"/>
    <x v="0"/>
    <s v="United States"/>
    <s v="Bethlehem"/>
    <x v="9"/>
    <n v="18018"/>
    <s v="East"/>
    <s v="OFF-AP-10004052"/>
    <x v="1"/>
    <x v="9"/>
    <x v="1662"/>
    <n v="9.48"/>
    <n v="3"/>
    <x v="2"/>
    <n v="0.7110000000000003"/>
  </r>
  <r>
    <n v="8635"/>
    <x v="4300"/>
    <x v="3"/>
    <x v="326"/>
    <d v="2014-08-30T00:00:00"/>
    <x v="1"/>
    <x v="277"/>
    <s v="Seth Vernon"/>
    <x v="0"/>
    <s v="United States"/>
    <s v="Philadelphia"/>
    <x v="9"/>
    <n v="19140"/>
    <s v="East"/>
    <s v="FUR-BO-10001798"/>
    <x v="0"/>
    <x v="0"/>
    <x v="0"/>
    <n v="130.97999999999999"/>
    <n v="2"/>
    <x v="5"/>
    <n v="-89.066399999999987"/>
  </r>
  <r>
    <n v="8636"/>
    <x v="4301"/>
    <x v="2"/>
    <x v="1013"/>
    <d v="2011-05-02T00:00:00"/>
    <x v="2"/>
    <x v="594"/>
    <s v="Justin MacKendrick"/>
    <x v="0"/>
    <s v="United States"/>
    <s v="Louisville"/>
    <x v="0"/>
    <n v="40214"/>
    <s v="South"/>
    <s v="OFF-AR-10004010"/>
    <x v="1"/>
    <x v="6"/>
    <x v="1734"/>
    <n v="174.95000000000002"/>
    <n v="5"/>
    <x v="0"/>
    <n v="45.487000000000002"/>
  </r>
  <r>
    <n v="8637"/>
    <x v="4301"/>
    <x v="2"/>
    <x v="1013"/>
    <d v="2011-05-02T00:00:00"/>
    <x v="2"/>
    <x v="594"/>
    <s v="Justin MacKendrick"/>
    <x v="0"/>
    <s v="United States"/>
    <s v="Louisville"/>
    <x v="0"/>
    <n v="40214"/>
    <s v="South"/>
    <s v="OFF-ST-10000585"/>
    <x v="1"/>
    <x v="4"/>
    <x v="541"/>
    <n v="826"/>
    <n v="5"/>
    <x v="0"/>
    <n v="214.76"/>
  </r>
  <r>
    <n v="8638"/>
    <x v="4302"/>
    <x v="3"/>
    <x v="842"/>
    <d v="2014-05-03T00:00:00"/>
    <x v="1"/>
    <x v="31"/>
    <s v="Henry MacAllister"/>
    <x v="0"/>
    <s v="United States"/>
    <s v="Seattle"/>
    <x v="4"/>
    <n v="98105"/>
    <s v="West"/>
    <s v="FUR-FU-10000397"/>
    <x v="0"/>
    <x v="5"/>
    <x v="63"/>
    <n v="139.58000000000001"/>
    <n v="7"/>
    <x v="0"/>
    <n v="39.082400000000007"/>
  </r>
  <r>
    <n v="8639"/>
    <x v="4303"/>
    <x v="3"/>
    <x v="283"/>
    <d v="2014-07-25T00:00:00"/>
    <x v="2"/>
    <x v="178"/>
    <s v="Philisse Overcash"/>
    <x v="2"/>
    <s v="United States"/>
    <s v="Kenosha"/>
    <x v="6"/>
    <n v="53142"/>
    <s v="Central"/>
    <s v="TEC-AC-10000736"/>
    <x v="2"/>
    <x v="11"/>
    <x v="1085"/>
    <n v="399.95"/>
    <n v="5"/>
    <x v="0"/>
    <n v="143.982"/>
  </r>
  <r>
    <n v="8640"/>
    <x v="4304"/>
    <x v="2"/>
    <x v="736"/>
    <d v="2011-12-15T00:00:00"/>
    <x v="0"/>
    <x v="169"/>
    <s v="Kimberly Carter"/>
    <x v="1"/>
    <s v="United States"/>
    <s v="Henderson"/>
    <x v="0"/>
    <n v="42420"/>
    <s v="South"/>
    <s v="OFF-BI-10004970"/>
    <x v="1"/>
    <x v="8"/>
    <x v="908"/>
    <n v="12.39"/>
    <n v="3"/>
    <x v="0"/>
    <n v="5.8232999999999997"/>
  </r>
  <r>
    <n v="8641"/>
    <x v="4305"/>
    <x v="3"/>
    <x v="602"/>
    <d v="2014-01-17T00:00:00"/>
    <x v="1"/>
    <x v="106"/>
    <s v="David Bremer"/>
    <x v="1"/>
    <s v="United States"/>
    <s v="Dallas"/>
    <x v="5"/>
    <n v="75217"/>
    <s v="Central"/>
    <s v="OFF-BI-10000545"/>
    <x v="1"/>
    <x v="8"/>
    <x v="685"/>
    <n v="760.97999999999979"/>
    <n v="5"/>
    <x v="3"/>
    <n v="-1141.47"/>
  </r>
  <r>
    <n v="8642"/>
    <x v="4306"/>
    <x v="3"/>
    <x v="574"/>
    <d v="2014-12-03T00:00:00"/>
    <x v="3"/>
    <x v="603"/>
    <s v="Susan Vittorini"/>
    <x v="0"/>
    <s v="United States"/>
    <s v="Peoria"/>
    <x v="16"/>
    <n v="85345"/>
    <s v="West"/>
    <s v="OFF-BI-10001670"/>
    <x v="1"/>
    <x v="8"/>
    <x v="438"/>
    <n v="67.860000000000014"/>
    <n v="6"/>
    <x v="6"/>
    <n v="-45.239999999999995"/>
  </r>
  <r>
    <n v="8643"/>
    <x v="4307"/>
    <x v="1"/>
    <x v="627"/>
    <d v="2012-11-15T00:00:00"/>
    <x v="1"/>
    <x v="374"/>
    <s v="Noel Staavos"/>
    <x v="1"/>
    <s v="United States"/>
    <s v="Jacksonville"/>
    <x v="3"/>
    <n v="28540"/>
    <s v="South"/>
    <s v="OFF-FA-10000624"/>
    <x v="1"/>
    <x v="13"/>
    <x v="291"/>
    <n v="31.504000000000005"/>
    <n v="11"/>
    <x v="2"/>
    <n v="11.814"/>
  </r>
  <r>
    <n v="8644"/>
    <x v="4307"/>
    <x v="1"/>
    <x v="627"/>
    <d v="2012-11-15T00:00:00"/>
    <x v="1"/>
    <x v="374"/>
    <s v="Noel Staavos"/>
    <x v="1"/>
    <s v="United States"/>
    <s v="Jacksonville"/>
    <x v="3"/>
    <n v="28540"/>
    <s v="South"/>
    <s v="OFF-LA-10002945"/>
    <x v="1"/>
    <x v="2"/>
    <x v="1603"/>
    <n v="5.04"/>
    <n v="1"/>
    <x v="2"/>
    <n v="1.6379999999999997"/>
  </r>
  <r>
    <n v="8645"/>
    <x v="4307"/>
    <x v="1"/>
    <x v="627"/>
    <d v="2012-11-15T00:00:00"/>
    <x v="1"/>
    <x v="374"/>
    <s v="Noel Staavos"/>
    <x v="1"/>
    <s v="United States"/>
    <s v="Jacksonville"/>
    <x v="3"/>
    <n v="28540"/>
    <s v="South"/>
    <s v="OFF-BI-10000315"/>
    <x v="1"/>
    <x v="8"/>
    <x v="407"/>
    <n v="39.878999999999998"/>
    <n v="7"/>
    <x v="6"/>
    <n v="-29.244599999999991"/>
  </r>
  <r>
    <n v="8646"/>
    <x v="4307"/>
    <x v="1"/>
    <x v="627"/>
    <d v="2012-11-15T00:00:00"/>
    <x v="1"/>
    <x v="374"/>
    <s v="Noel Staavos"/>
    <x v="1"/>
    <s v="United States"/>
    <s v="Jacksonville"/>
    <x v="3"/>
    <n v="28540"/>
    <s v="South"/>
    <s v="FUR-FU-10000023"/>
    <x v="0"/>
    <x v="5"/>
    <x v="322"/>
    <n v="4.7119999999999997"/>
    <n v="1"/>
    <x v="2"/>
    <n v="1.4136000000000002"/>
  </r>
  <r>
    <n v="8647"/>
    <x v="4308"/>
    <x v="0"/>
    <x v="881"/>
    <d v="2013-11-30T00:00:00"/>
    <x v="1"/>
    <x v="708"/>
    <s v="Mark Hamilton"/>
    <x v="0"/>
    <s v="United States"/>
    <s v="Los Angeles"/>
    <x v="1"/>
    <n v="90032"/>
    <s v="West"/>
    <s v="FUR-CH-10004698"/>
    <x v="0"/>
    <x v="1"/>
    <x v="166"/>
    <n v="194.35200000000003"/>
    <n v="3"/>
    <x v="2"/>
    <n v="19.435200000000009"/>
  </r>
  <r>
    <n v="8648"/>
    <x v="4309"/>
    <x v="1"/>
    <x v="901"/>
    <d v="2012-12-08T00:00:00"/>
    <x v="2"/>
    <x v="645"/>
    <s v="Rick Reed"/>
    <x v="1"/>
    <s v="United States"/>
    <s v="Nashville"/>
    <x v="18"/>
    <n v="37211"/>
    <s v="South"/>
    <s v="FUR-CH-10004477"/>
    <x v="0"/>
    <x v="1"/>
    <x v="211"/>
    <n v="97.424000000000007"/>
    <n v="2"/>
    <x v="2"/>
    <n v="10.960199999999993"/>
  </r>
  <r>
    <n v="8649"/>
    <x v="4310"/>
    <x v="0"/>
    <x v="875"/>
    <d v="2013-08-04T00:00:00"/>
    <x v="1"/>
    <x v="653"/>
    <s v="Ritsa Hightower"/>
    <x v="0"/>
    <s v="United States"/>
    <s v="Charlotte"/>
    <x v="3"/>
    <n v="28205"/>
    <s v="South"/>
    <s v="OFF-ST-10003816"/>
    <x v="1"/>
    <x v="4"/>
    <x v="710"/>
    <n v="704.76"/>
    <n v="5"/>
    <x v="2"/>
    <n v="26.428499999999957"/>
  </r>
  <r>
    <n v="8650"/>
    <x v="4310"/>
    <x v="0"/>
    <x v="875"/>
    <d v="2013-08-04T00:00:00"/>
    <x v="1"/>
    <x v="653"/>
    <s v="Ritsa Hightower"/>
    <x v="0"/>
    <s v="United States"/>
    <s v="Charlotte"/>
    <x v="3"/>
    <n v="28205"/>
    <s v="South"/>
    <s v="OFF-BI-10002429"/>
    <x v="1"/>
    <x v="8"/>
    <x v="467"/>
    <n v="27.396000000000004"/>
    <n v="3"/>
    <x v="6"/>
    <n v="-20.090399999999995"/>
  </r>
  <r>
    <n v="8651"/>
    <x v="4311"/>
    <x v="2"/>
    <x v="103"/>
    <d v="2011-09-13T00:00:00"/>
    <x v="3"/>
    <x v="261"/>
    <s v="Resi Pölking"/>
    <x v="0"/>
    <s v="United States"/>
    <s v="Seattle"/>
    <x v="4"/>
    <n v="98103"/>
    <s v="West"/>
    <s v="OFF-FA-10000840"/>
    <x v="1"/>
    <x v="13"/>
    <x v="1685"/>
    <n v="5.6999999999999993"/>
    <n v="5"/>
    <x v="0"/>
    <n v="2.6789999999999998"/>
  </r>
  <r>
    <n v="8652"/>
    <x v="4311"/>
    <x v="2"/>
    <x v="103"/>
    <d v="2011-09-13T00:00:00"/>
    <x v="3"/>
    <x v="261"/>
    <s v="Resi Pölking"/>
    <x v="0"/>
    <s v="United States"/>
    <s v="Seattle"/>
    <x v="4"/>
    <n v="98103"/>
    <s v="West"/>
    <s v="FUR-FU-10001918"/>
    <x v="0"/>
    <x v="5"/>
    <x v="280"/>
    <n v="14.190000000000001"/>
    <n v="3"/>
    <x v="0"/>
    <n v="5.5341000000000014"/>
  </r>
  <r>
    <n v="8653"/>
    <x v="4311"/>
    <x v="2"/>
    <x v="103"/>
    <d v="2011-09-13T00:00:00"/>
    <x v="3"/>
    <x v="261"/>
    <s v="Resi Pölking"/>
    <x v="0"/>
    <s v="United States"/>
    <s v="Seattle"/>
    <x v="4"/>
    <n v="98103"/>
    <s v="West"/>
    <s v="OFF-SU-10001574"/>
    <x v="1"/>
    <x v="14"/>
    <x v="498"/>
    <n v="7.3"/>
    <n v="2"/>
    <x v="0"/>
    <n v="2.1899999999999995"/>
  </r>
  <r>
    <n v="8654"/>
    <x v="4311"/>
    <x v="2"/>
    <x v="103"/>
    <d v="2011-09-13T00:00:00"/>
    <x v="3"/>
    <x v="261"/>
    <s v="Resi Pölking"/>
    <x v="0"/>
    <s v="United States"/>
    <s v="Seattle"/>
    <x v="4"/>
    <n v="98103"/>
    <s v="West"/>
    <s v="TEC-AC-10001606"/>
    <x v="2"/>
    <x v="11"/>
    <x v="585"/>
    <n v="199.98"/>
    <n v="2"/>
    <x v="0"/>
    <n v="75.992400000000004"/>
  </r>
  <r>
    <n v="8655"/>
    <x v="4311"/>
    <x v="2"/>
    <x v="103"/>
    <d v="2011-09-13T00:00:00"/>
    <x v="3"/>
    <x v="261"/>
    <s v="Resi Pölking"/>
    <x v="0"/>
    <s v="United States"/>
    <s v="Seattle"/>
    <x v="4"/>
    <n v="98103"/>
    <s v="West"/>
    <s v="TEC-AC-10003399"/>
    <x v="2"/>
    <x v="11"/>
    <x v="1497"/>
    <n v="144.96"/>
    <n v="4"/>
    <x v="0"/>
    <n v="60.883200000000002"/>
  </r>
  <r>
    <n v="8656"/>
    <x v="4311"/>
    <x v="2"/>
    <x v="103"/>
    <d v="2011-09-13T00:00:00"/>
    <x v="3"/>
    <x v="261"/>
    <s v="Resi Pölking"/>
    <x v="0"/>
    <s v="United States"/>
    <s v="Seattle"/>
    <x v="4"/>
    <n v="98103"/>
    <s v="West"/>
    <s v="TEC-AC-10000865"/>
    <x v="2"/>
    <x v="11"/>
    <x v="996"/>
    <n v="118"/>
    <n v="2"/>
    <x v="0"/>
    <n v="20.059999999999988"/>
  </r>
  <r>
    <n v="8657"/>
    <x v="4311"/>
    <x v="2"/>
    <x v="103"/>
    <d v="2011-09-13T00:00:00"/>
    <x v="3"/>
    <x v="261"/>
    <s v="Resi Pölking"/>
    <x v="0"/>
    <s v="United States"/>
    <s v="Seattle"/>
    <x v="4"/>
    <n v="98103"/>
    <s v="West"/>
    <s v="OFF-PA-10002923"/>
    <x v="1"/>
    <x v="10"/>
    <x v="1417"/>
    <n v="48.94"/>
    <n v="1"/>
    <x v="0"/>
    <n v="24.47"/>
  </r>
  <r>
    <n v="8658"/>
    <x v="4311"/>
    <x v="2"/>
    <x v="103"/>
    <d v="2011-09-13T00:00:00"/>
    <x v="3"/>
    <x v="261"/>
    <s v="Resi Pölking"/>
    <x v="0"/>
    <s v="United States"/>
    <s v="Seattle"/>
    <x v="4"/>
    <n v="98103"/>
    <s v="West"/>
    <s v="OFF-AP-10004785"/>
    <x v="1"/>
    <x v="9"/>
    <x v="1177"/>
    <n v="22.66"/>
    <n v="2"/>
    <x v="0"/>
    <n v="9.743800000000002"/>
  </r>
  <r>
    <n v="8659"/>
    <x v="4312"/>
    <x v="0"/>
    <x v="1028"/>
    <d v="2013-06-26T00:00:00"/>
    <x v="1"/>
    <x v="33"/>
    <s v="Ken Brennan"/>
    <x v="1"/>
    <s v="United States"/>
    <s v="Chicago"/>
    <x v="10"/>
    <n v="60623"/>
    <s v="Central"/>
    <s v="OFF-BI-10003727"/>
    <x v="1"/>
    <x v="8"/>
    <x v="797"/>
    <n v="0.83599999999999974"/>
    <n v="1"/>
    <x v="3"/>
    <n v="-1.3376000000000001"/>
  </r>
  <r>
    <n v="8660"/>
    <x v="4313"/>
    <x v="0"/>
    <x v="323"/>
    <d v="2013-09-09T00:00:00"/>
    <x v="1"/>
    <x v="588"/>
    <s v="Matt Hagelstein"/>
    <x v="1"/>
    <s v="United States"/>
    <s v="Cincinnati"/>
    <x v="24"/>
    <n v="45231"/>
    <s v="East"/>
    <s v="OFF-PA-10002246"/>
    <x v="1"/>
    <x v="10"/>
    <x v="1386"/>
    <n v="30.96"/>
    <n v="6"/>
    <x v="2"/>
    <n v="11.223000000000001"/>
  </r>
  <r>
    <n v="8661"/>
    <x v="4314"/>
    <x v="3"/>
    <x v="920"/>
    <d v="2014-12-01T00:00:00"/>
    <x v="1"/>
    <x v="521"/>
    <s v="Henia Zydlo"/>
    <x v="0"/>
    <s v="United States"/>
    <s v="Fort Lauderdale"/>
    <x v="2"/>
    <n v="33311"/>
    <s v="South"/>
    <s v="FUR-BO-10003965"/>
    <x v="0"/>
    <x v="0"/>
    <x v="1083"/>
    <n v="723.92"/>
    <n v="5"/>
    <x v="2"/>
    <n v="-81.440999999999946"/>
  </r>
  <r>
    <n v="8662"/>
    <x v="4315"/>
    <x v="1"/>
    <x v="793"/>
    <d v="2012-05-17T00:00:00"/>
    <x v="1"/>
    <x v="506"/>
    <s v="James Galang"/>
    <x v="0"/>
    <s v="United States"/>
    <s v="Houston"/>
    <x v="5"/>
    <n v="77041"/>
    <s v="Central"/>
    <s v="FUR-FU-10000175"/>
    <x v="0"/>
    <x v="5"/>
    <x v="1629"/>
    <n v="21.968000000000004"/>
    <n v="4"/>
    <x v="7"/>
    <n v="-15.9268"/>
  </r>
  <r>
    <n v="8663"/>
    <x v="4315"/>
    <x v="1"/>
    <x v="793"/>
    <d v="2012-05-17T00:00:00"/>
    <x v="1"/>
    <x v="506"/>
    <s v="James Galang"/>
    <x v="0"/>
    <s v="United States"/>
    <s v="Houston"/>
    <x v="5"/>
    <n v="77041"/>
    <s v="Central"/>
    <s v="TEC-PH-10001336"/>
    <x v="2"/>
    <x v="7"/>
    <x v="941"/>
    <n v="619.15200000000004"/>
    <n v="6"/>
    <x v="2"/>
    <n v="69.654599999999988"/>
  </r>
  <r>
    <n v="8664"/>
    <x v="4315"/>
    <x v="1"/>
    <x v="793"/>
    <d v="2012-05-17T00:00:00"/>
    <x v="1"/>
    <x v="506"/>
    <s v="James Galang"/>
    <x v="0"/>
    <s v="United States"/>
    <s v="Houston"/>
    <x v="5"/>
    <n v="77041"/>
    <s v="Central"/>
    <s v="OFF-PA-10001954"/>
    <x v="1"/>
    <x v="10"/>
    <x v="595"/>
    <n v="127.90400000000001"/>
    <n v="7"/>
    <x v="2"/>
    <n v="41.568799999999996"/>
  </r>
  <r>
    <n v="8665"/>
    <x v="4316"/>
    <x v="3"/>
    <x v="983"/>
    <d v="2014-04-02T00:00:00"/>
    <x v="0"/>
    <x v="269"/>
    <s v="Alan Barnes"/>
    <x v="0"/>
    <s v="United States"/>
    <s v="Lakewood"/>
    <x v="1"/>
    <n v="90712"/>
    <s v="West"/>
    <s v="FUR-FU-10004973"/>
    <x v="0"/>
    <x v="5"/>
    <x v="1134"/>
    <n v="94.2"/>
    <n v="5"/>
    <x v="0"/>
    <n v="39.564000000000007"/>
  </r>
  <r>
    <n v="8666"/>
    <x v="4317"/>
    <x v="0"/>
    <x v="1019"/>
    <d v="2013-11-19T00:00:00"/>
    <x v="2"/>
    <x v="707"/>
    <s v="Heather Jas"/>
    <x v="2"/>
    <s v="United States"/>
    <s v="San Francisco"/>
    <x v="1"/>
    <n v="94122"/>
    <s v="West"/>
    <s v="OFF-SU-10004231"/>
    <x v="1"/>
    <x v="14"/>
    <x v="552"/>
    <n v="49.5"/>
    <n v="5"/>
    <x v="0"/>
    <n v="13.365"/>
  </r>
  <r>
    <n v="8667"/>
    <x v="4318"/>
    <x v="0"/>
    <x v="945"/>
    <d v="2014-01-03T00:00:00"/>
    <x v="2"/>
    <x v="788"/>
    <s v="Carl Jackson"/>
    <x v="1"/>
    <s v="United States"/>
    <s v="Philadelphia"/>
    <x v="9"/>
    <n v="19140"/>
    <s v="East"/>
    <s v="OFF-AR-10004269"/>
    <x v="1"/>
    <x v="6"/>
    <x v="1541"/>
    <n v="16.520000000000003"/>
    <n v="5"/>
    <x v="2"/>
    <n v="1.6519999999999992"/>
  </r>
  <r>
    <n v="8668"/>
    <x v="4319"/>
    <x v="0"/>
    <x v="596"/>
    <d v="2013-12-25T00:00:00"/>
    <x v="0"/>
    <x v="525"/>
    <s v="Emily Ducich"/>
    <x v="2"/>
    <s v="United States"/>
    <s v="Seattle"/>
    <x v="4"/>
    <n v="98115"/>
    <s v="West"/>
    <s v="OFF-BI-10004002"/>
    <x v="1"/>
    <x v="8"/>
    <x v="152"/>
    <n v="55.360000000000007"/>
    <n v="4"/>
    <x v="2"/>
    <n v="19.375999999999998"/>
  </r>
  <r>
    <n v="8669"/>
    <x v="4319"/>
    <x v="0"/>
    <x v="596"/>
    <d v="2013-12-25T00:00:00"/>
    <x v="0"/>
    <x v="525"/>
    <s v="Emily Ducich"/>
    <x v="2"/>
    <s v="United States"/>
    <s v="Seattle"/>
    <x v="4"/>
    <n v="98115"/>
    <s v="West"/>
    <s v="TEC-MA-10000752"/>
    <x v="2"/>
    <x v="15"/>
    <x v="1683"/>
    <n v="11.56"/>
    <n v="1"/>
    <x v="2"/>
    <n v="3.7569999999999992"/>
  </r>
  <r>
    <n v="8670"/>
    <x v="4320"/>
    <x v="1"/>
    <x v="139"/>
    <d v="2012-12-25T00:00:00"/>
    <x v="0"/>
    <x v="482"/>
    <s v="Arianne Irving"/>
    <x v="0"/>
    <s v="United States"/>
    <s v="Los Angeles"/>
    <x v="1"/>
    <n v="90036"/>
    <s v="West"/>
    <s v="OFF-PA-10004947"/>
    <x v="1"/>
    <x v="10"/>
    <x v="33"/>
    <n v="17.12"/>
    <n v="4"/>
    <x v="0"/>
    <n v="7.7039999999999988"/>
  </r>
  <r>
    <n v="8671"/>
    <x v="4321"/>
    <x v="2"/>
    <x v="422"/>
    <d v="2012-01-01T00:00:00"/>
    <x v="0"/>
    <x v="41"/>
    <s v="Karl Braun"/>
    <x v="0"/>
    <s v="United States"/>
    <s v="Cleveland"/>
    <x v="24"/>
    <n v="44105"/>
    <s v="East"/>
    <s v="FUR-FU-10004904"/>
    <x v="0"/>
    <x v="5"/>
    <x v="1580"/>
    <n v="182.35200000000003"/>
    <n v="3"/>
    <x v="2"/>
    <n v="-18.23520000000002"/>
  </r>
  <r>
    <n v="8672"/>
    <x v="4321"/>
    <x v="2"/>
    <x v="422"/>
    <d v="2012-01-01T00:00:00"/>
    <x v="0"/>
    <x v="41"/>
    <s v="Karl Braun"/>
    <x v="0"/>
    <s v="United States"/>
    <s v="Cleveland"/>
    <x v="24"/>
    <n v="44105"/>
    <s v="East"/>
    <s v="OFF-ST-10002790"/>
    <x v="1"/>
    <x v="4"/>
    <x v="233"/>
    <n v="118.16"/>
    <n v="2"/>
    <x v="2"/>
    <n v="-25.108999999999988"/>
  </r>
  <r>
    <n v="8673"/>
    <x v="4322"/>
    <x v="3"/>
    <x v="911"/>
    <d v="2014-02-22T00:00:00"/>
    <x v="1"/>
    <x v="559"/>
    <s v="Joy Smith"/>
    <x v="0"/>
    <s v="United States"/>
    <s v="Decatur"/>
    <x v="10"/>
    <n v="62521"/>
    <s v="Central"/>
    <s v="OFF-FA-10004854"/>
    <x v="1"/>
    <x v="13"/>
    <x v="268"/>
    <n v="18.368000000000002"/>
    <n v="2"/>
    <x v="2"/>
    <n v="6.1991999999999994"/>
  </r>
  <r>
    <n v="8674"/>
    <x v="4322"/>
    <x v="3"/>
    <x v="911"/>
    <d v="2014-02-22T00:00:00"/>
    <x v="1"/>
    <x v="559"/>
    <s v="Joy Smith"/>
    <x v="0"/>
    <s v="United States"/>
    <s v="Decatur"/>
    <x v="10"/>
    <n v="62521"/>
    <s v="Central"/>
    <s v="FUR-CH-10004063"/>
    <x v="0"/>
    <x v="1"/>
    <x v="120"/>
    <n v="600.55799999999999"/>
    <n v="3"/>
    <x v="4"/>
    <n v="-8.5794000000000779"/>
  </r>
  <r>
    <n v="8675"/>
    <x v="4322"/>
    <x v="3"/>
    <x v="911"/>
    <d v="2014-02-22T00:00:00"/>
    <x v="1"/>
    <x v="559"/>
    <s v="Joy Smith"/>
    <x v="0"/>
    <s v="United States"/>
    <s v="Decatur"/>
    <x v="10"/>
    <n v="62521"/>
    <s v="Central"/>
    <s v="OFF-ST-10000642"/>
    <x v="1"/>
    <x v="4"/>
    <x v="192"/>
    <n v="50.352000000000004"/>
    <n v="3"/>
    <x v="2"/>
    <n v="-8.1822000000000052"/>
  </r>
  <r>
    <n v="8676"/>
    <x v="4322"/>
    <x v="3"/>
    <x v="911"/>
    <d v="2014-02-22T00:00:00"/>
    <x v="1"/>
    <x v="559"/>
    <s v="Joy Smith"/>
    <x v="0"/>
    <s v="United States"/>
    <s v="Decatur"/>
    <x v="10"/>
    <n v="62521"/>
    <s v="Central"/>
    <s v="OFF-AR-10004078"/>
    <x v="1"/>
    <x v="6"/>
    <x v="507"/>
    <n v="28.031999999999996"/>
    <n v="6"/>
    <x v="2"/>
    <n v="3.5039999999999996"/>
  </r>
  <r>
    <n v="8677"/>
    <x v="4322"/>
    <x v="3"/>
    <x v="911"/>
    <d v="2014-02-22T00:00:00"/>
    <x v="1"/>
    <x v="559"/>
    <s v="Joy Smith"/>
    <x v="0"/>
    <s v="United States"/>
    <s v="Decatur"/>
    <x v="10"/>
    <n v="62521"/>
    <s v="Central"/>
    <s v="FUR-FU-10004270"/>
    <x v="0"/>
    <x v="5"/>
    <x v="1372"/>
    <n v="7.6920000000000002"/>
    <n v="1"/>
    <x v="7"/>
    <n v="-3.6536999999999988"/>
  </r>
  <r>
    <n v="8678"/>
    <x v="4323"/>
    <x v="3"/>
    <x v="1200"/>
    <d v="2014-10-27T00:00:00"/>
    <x v="2"/>
    <x v="138"/>
    <s v="Patrick O'Brill"/>
    <x v="0"/>
    <s v="United States"/>
    <s v="Mansfield"/>
    <x v="5"/>
    <n v="76063"/>
    <s v="Central"/>
    <s v="FUR-TA-10004607"/>
    <x v="0"/>
    <x v="3"/>
    <x v="1095"/>
    <n v="517.40500000000009"/>
    <n v="5"/>
    <x v="4"/>
    <n v="-81.306500000000028"/>
  </r>
  <r>
    <n v="8679"/>
    <x v="4324"/>
    <x v="0"/>
    <x v="476"/>
    <d v="2013-09-08T00:00:00"/>
    <x v="0"/>
    <x v="279"/>
    <s v="Ross DeVincentis"/>
    <x v="2"/>
    <s v="United States"/>
    <s v="Houston"/>
    <x v="5"/>
    <n v="77070"/>
    <s v="Central"/>
    <s v="OFF-BI-10001132"/>
    <x v="1"/>
    <x v="8"/>
    <x v="630"/>
    <n v="8.6079999999999988"/>
    <n v="8"/>
    <x v="3"/>
    <n v="-13.342400000000001"/>
  </r>
  <r>
    <n v="8680"/>
    <x v="4324"/>
    <x v="0"/>
    <x v="476"/>
    <d v="2013-09-08T00:00:00"/>
    <x v="0"/>
    <x v="279"/>
    <s v="Ross DeVincentis"/>
    <x v="2"/>
    <s v="United States"/>
    <s v="Houston"/>
    <x v="5"/>
    <n v="77070"/>
    <s v="Central"/>
    <s v="TEC-AC-10001714"/>
    <x v="2"/>
    <x v="11"/>
    <x v="678"/>
    <n v="159.56"/>
    <n v="5"/>
    <x v="2"/>
    <n v="33.906499999999994"/>
  </r>
  <r>
    <n v="8681"/>
    <x v="4325"/>
    <x v="0"/>
    <x v="49"/>
    <d v="2013-12-04T00:00:00"/>
    <x v="0"/>
    <x v="63"/>
    <s v="Jonathan Doherty"/>
    <x v="1"/>
    <s v="United States"/>
    <s v="Richmond"/>
    <x v="17"/>
    <n v="23223"/>
    <s v="South"/>
    <s v="OFF-AP-10002945"/>
    <x v="1"/>
    <x v="9"/>
    <x v="225"/>
    <n v="2104.5499999999997"/>
    <n v="7"/>
    <x v="0"/>
    <n v="694.50149999999985"/>
  </r>
  <r>
    <n v="8682"/>
    <x v="4325"/>
    <x v="0"/>
    <x v="49"/>
    <d v="2013-12-04T00:00:00"/>
    <x v="0"/>
    <x v="63"/>
    <s v="Jonathan Doherty"/>
    <x v="1"/>
    <s v="United States"/>
    <s v="Richmond"/>
    <x v="17"/>
    <n v="23223"/>
    <s v="South"/>
    <s v="OFF-SU-10004664"/>
    <x v="1"/>
    <x v="14"/>
    <x v="592"/>
    <n v="40.700000000000003"/>
    <n v="5"/>
    <x v="0"/>
    <n v="11.802999999999999"/>
  </r>
  <r>
    <n v="8683"/>
    <x v="4326"/>
    <x v="2"/>
    <x v="1127"/>
    <d v="2011-11-10T00:00:00"/>
    <x v="1"/>
    <x v="256"/>
    <s v="Steven Roelle"/>
    <x v="2"/>
    <s v="United States"/>
    <s v="Arlington"/>
    <x v="17"/>
    <n v="22204"/>
    <s v="South"/>
    <s v="TEC-AC-10002550"/>
    <x v="2"/>
    <x v="11"/>
    <x v="1342"/>
    <n v="47.79"/>
    <n v="3"/>
    <x v="0"/>
    <n v="16.2486"/>
  </r>
  <r>
    <n v="8684"/>
    <x v="4327"/>
    <x v="3"/>
    <x v="920"/>
    <d v="2014-12-02T00:00:00"/>
    <x v="1"/>
    <x v="356"/>
    <s v="Tracy Zic"/>
    <x v="0"/>
    <s v="United States"/>
    <s v="San Francisco"/>
    <x v="1"/>
    <n v="94122"/>
    <s v="West"/>
    <s v="OFF-AR-10002335"/>
    <x v="1"/>
    <x v="6"/>
    <x v="673"/>
    <n v="5.16"/>
    <n v="2"/>
    <x v="0"/>
    <n v="1.3416000000000001"/>
  </r>
  <r>
    <n v="8685"/>
    <x v="4328"/>
    <x v="0"/>
    <x v="186"/>
    <d v="2013-12-24T00:00:00"/>
    <x v="1"/>
    <x v="184"/>
    <s v="Tanja Norvell"/>
    <x v="2"/>
    <s v="United States"/>
    <s v="San Diego"/>
    <x v="1"/>
    <n v="92024"/>
    <s v="West"/>
    <s v="TEC-AC-10001445"/>
    <x v="2"/>
    <x v="11"/>
    <x v="422"/>
    <n v="21.209999999999997"/>
    <n v="7"/>
    <x v="0"/>
    <n v="4.4540999999999986"/>
  </r>
  <r>
    <n v="8686"/>
    <x v="4329"/>
    <x v="3"/>
    <x v="237"/>
    <d v="2014-11-19T00:00:00"/>
    <x v="0"/>
    <x v="463"/>
    <s v="Pauline Webber"/>
    <x v="1"/>
    <s v="United States"/>
    <s v="Watertown"/>
    <x v="15"/>
    <n v="13601"/>
    <s v="East"/>
    <s v="OFF-ST-10003996"/>
    <x v="1"/>
    <x v="4"/>
    <x v="1203"/>
    <n v="96.359999999999985"/>
    <n v="6"/>
    <x v="0"/>
    <n v="25.053599999999996"/>
  </r>
  <r>
    <n v="8687"/>
    <x v="4330"/>
    <x v="0"/>
    <x v="190"/>
    <d v="2013-06-27T00:00:00"/>
    <x v="3"/>
    <x v="340"/>
    <s v="Adam Hart"/>
    <x v="1"/>
    <s v="United States"/>
    <s v="Los Angeles"/>
    <x v="1"/>
    <n v="90036"/>
    <s v="West"/>
    <s v="OFF-SU-10003505"/>
    <x v="1"/>
    <x v="14"/>
    <x v="408"/>
    <n v="231.72"/>
    <n v="2"/>
    <x v="0"/>
    <n v="11.585999999999984"/>
  </r>
  <r>
    <n v="8688"/>
    <x v="4330"/>
    <x v="0"/>
    <x v="190"/>
    <d v="2013-06-27T00:00:00"/>
    <x v="3"/>
    <x v="340"/>
    <s v="Adam Hart"/>
    <x v="1"/>
    <s v="United States"/>
    <s v="Los Angeles"/>
    <x v="1"/>
    <n v="90036"/>
    <s v="West"/>
    <s v="OFF-FA-10000624"/>
    <x v="1"/>
    <x v="13"/>
    <x v="291"/>
    <n v="17.899999999999999"/>
    <n v="5"/>
    <x v="0"/>
    <n v="8.9499999999999993"/>
  </r>
  <r>
    <n v="8689"/>
    <x v="4330"/>
    <x v="0"/>
    <x v="190"/>
    <d v="2013-06-27T00:00:00"/>
    <x v="3"/>
    <x v="340"/>
    <s v="Adam Hart"/>
    <x v="1"/>
    <s v="United States"/>
    <s v="Los Angeles"/>
    <x v="1"/>
    <n v="90036"/>
    <s v="West"/>
    <s v="OFF-PA-10002870"/>
    <x v="1"/>
    <x v="10"/>
    <x v="893"/>
    <n v="12.48"/>
    <n v="2"/>
    <x v="0"/>
    <n v="5.6159999999999997"/>
  </r>
  <r>
    <n v="8690"/>
    <x v="4331"/>
    <x v="2"/>
    <x v="58"/>
    <d v="2011-12-30T00:00:00"/>
    <x v="1"/>
    <x v="672"/>
    <s v="Andy Yotov"/>
    <x v="1"/>
    <s v="United States"/>
    <s v="Philadelphia"/>
    <x v="9"/>
    <n v="19140"/>
    <s v="East"/>
    <s v="OFF-AR-10002257"/>
    <x v="1"/>
    <x v="6"/>
    <x v="1191"/>
    <n v="8.016"/>
    <n v="3"/>
    <x v="2"/>
    <n v="1.102199999999999"/>
  </r>
  <r>
    <n v="8691"/>
    <x v="4332"/>
    <x v="0"/>
    <x v="1041"/>
    <d v="2013-08-19T00:00:00"/>
    <x v="1"/>
    <x v="70"/>
    <s v="Stephanie Phelps"/>
    <x v="1"/>
    <s v="United States"/>
    <s v="Akron"/>
    <x v="24"/>
    <n v="44312"/>
    <s v="East"/>
    <s v="TEC-PH-10003580"/>
    <x v="2"/>
    <x v="7"/>
    <x v="997"/>
    <n v="259.89600000000002"/>
    <n v="2"/>
    <x v="10"/>
    <n v="-56.310799999999972"/>
  </r>
  <r>
    <n v="8692"/>
    <x v="4332"/>
    <x v="0"/>
    <x v="1041"/>
    <d v="2013-08-19T00:00:00"/>
    <x v="1"/>
    <x v="70"/>
    <s v="Stephanie Phelps"/>
    <x v="1"/>
    <s v="United States"/>
    <s v="Akron"/>
    <x v="24"/>
    <n v="44312"/>
    <s v="East"/>
    <s v="TEC-PH-10001530"/>
    <x v="2"/>
    <x v="7"/>
    <x v="752"/>
    <n v="247.18799999999999"/>
    <n v="2"/>
    <x v="10"/>
    <n v="-49.437600000000032"/>
  </r>
  <r>
    <n v="8693"/>
    <x v="4332"/>
    <x v="0"/>
    <x v="1041"/>
    <d v="2013-08-19T00:00:00"/>
    <x v="1"/>
    <x v="70"/>
    <s v="Stephanie Phelps"/>
    <x v="1"/>
    <s v="United States"/>
    <s v="Akron"/>
    <x v="24"/>
    <n v="44312"/>
    <s v="East"/>
    <s v="TEC-AC-10000420"/>
    <x v="2"/>
    <x v="11"/>
    <x v="1487"/>
    <n v="279.95999999999998"/>
    <n v="5"/>
    <x v="2"/>
    <n v="48.992999999999995"/>
  </r>
  <r>
    <n v="8694"/>
    <x v="4333"/>
    <x v="0"/>
    <x v="1057"/>
    <d v="2013-10-29T00:00:00"/>
    <x v="1"/>
    <x v="525"/>
    <s v="Emily Ducich"/>
    <x v="2"/>
    <s v="United States"/>
    <s v="San Francisco"/>
    <x v="1"/>
    <n v="94110"/>
    <s v="West"/>
    <s v="TEC-AC-10000892"/>
    <x v="2"/>
    <x v="11"/>
    <x v="290"/>
    <n v="450"/>
    <n v="5"/>
    <x v="0"/>
    <n v="162"/>
  </r>
  <r>
    <n v="8695"/>
    <x v="4334"/>
    <x v="2"/>
    <x v="709"/>
    <d v="2011-08-28T00:00:00"/>
    <x v="0"/>
    <x v="128"/>
    <s v="Corey Roper"/>
    <x v="2"/>
    <s v="United States"/>
    <s v="Grand Rapids"/>
    <x v="12"/>
    <n v="49505"/>
    <s v="Central"/>
    <s v="OFF-PA-10001934"/>
    <x v="1"/>
    <x v="10"/>
    <x v="543"/>
    <n v="19.440000000000001"/>
    <n v="3"/>
    <x v="0"/>
    <n v="9.5256000000000007"/>
  </r>
  <r>
    <n v="8696"/>
    <x v="4335"/>
    <x v="3"/>
    <x v="175"/>
    <d v="2014-09-18T00:00:00"/>
    <x v="0"/>
    <x v="37"/>
    <s v="Christopher Schild"/>
    <x v="2"/>
    <s v="United States"/>
    <s v="San Francisco"/>
    <x v="1"/>
    <n v="94109"/>
    <s v="West"/>
    <s v="FUR-TA-10003473"/>
    <x v="0"/>
    <x v="3"/>
    <x v="214"/>
    <n v="300.904"/>
    <n v="1"/>
    <x v="2"/>
    <n v="11.283900000000017"/>
  </r>
  <r>
    <n v="8697"/>
    <x v="4336"/>
    <x v="3"/>
    <x v="140"/>
    <d v="2014-06-21T00:00:00"/>
    <x v="1"/>
    <x v="131"/>
    <s v="Thomas Seio"/>
    <x v="1"/>
    <s v="United States"/>
    <s v="Nashville"/>
    <x v="18"/>
    <n v="37211"/>
    <s v="South"/>
    <s v="TEC-PH-10001051"/>
    <x v="2"/>
    <x v="7"/>
    <x v="1254"/>
    <n v="239.976"/>
    <n v="3"/>
    <x v="2"/>
    <n v="26.997299999999967"/>
  </r>
  <r>
    <n v="8698"/>
    <x v="4336"/>
    <x v="3"/>
    <x v="140"/>
    <d v="2014-06-21T00:00:00"/>
    <x v="1"/>
    <x v="131"/>
    <s v="Thomas Seio"/>
    <x v="1"/>
    <s v="United States"/>
    <s v="Nashville"/>
    <x v="18"/>
    <n v="37211"/>
    <s v="South"/>
    <s v="FUR-FU-10004351"/>
    <x v="0"/>
    <x v="5"/>
    <x v="33"/>
    <n v="31.168000000000003"/>
    <n v="4"/>
    <x v="2"/>
    <n v="9.3504000000000005"/>
  </r>
  <r>
    <n v="8699"/>
    <x v="4336"/>
    <x v="3"/>
    <x v="140"/>
    <d v="2014-06-21T00:00:00"/>
    <x v="1"/>
    <x v="131"/>
    <s v="Thomas Seio"/>
    <x v="1"/>
    <s v="United States"/>
    <s v="Nashville"/>
    <x v="18"/>
    <n v="37211"/>
    <s v="South"/>
    <s v="FUR-TA-10004152"/>
    <x v="0"/>
    <x v="3"/>
    <x v="1507"/>
    <n v="120.96"/>
    <n v="2"/>
    <x v="10"/>
    <n v="-28.224000000000004"/>
  </r>
  <r>
    <n v="8700"/>
    <x v="4336"/>
    <x v="3"/>
    <x v="140"/>
    <d v="2014-06-21T00:00:00"/>
    <x v="1"/>
    <x v="131"/>
    <s v="Thomas Seio"/>
    <x v="1"/>
    <s v="United States"/>
    <s v="Nashville"/>
    <x v="18"/>
    <n v="37211"/>
    <s v="South"/>
    <s v="TEC-PH-10000560"/>
    <x v="2"/>
    <x v="7"/>
    <x v="745"/>
    <n v="2239.9360000000001"/>
    <n v="8"/>
    <x v="2"/>
    <n v="223.99360000000013"/>
  </r>
  <r>
    <n v="8701"/>
    <x v="4336"/>
    <x v="3"/>
    <x v="140"/>
    <d v="2014-06-21T00:00:00"/>
    <x v="1"/>
    <x v="131"/>
    <s v="Thomas Seio"/>
    <x v="1"/>
    <s v="United States"/>
    <s v="Nashville"/>
    <x v="18"/>
    <n v="37211"/>
    <s v="South"/>
    <s v="OFF-AP-10004249"/>
    <x v="1"/>
    <x v="9"/>
    <x v="33"/>
    <n v="76.608000000000004"/>
    <n v="8"/>
    <x v="2"/>
    <n v="6.7031999999999954"/>
  </r>
  <r>
    <n v="8702"/>
    <x v="4336"/>
    <x v="3"/>
    <x v="140"/>
    <d v="2014-06-21T00:00:00"/>
    <x v="1"/>
    <x v="131"/>
    <s v="Thomas Seio"/>
    <x v="1"/>
    <s v="United States"/>
    <s v="Nashville"/>
    <x v="18"/>
    <n v="37211"/>
    <s v="South"/>
    <s v="OFF-ST-10001490"/>
    <x v="1"/>
    <x v="4"/>
    <x v="513"/>
    <n v="142.77600000000001"/>
    <n v="1"/>
    <x v="2"/>
    <n v="17.84699999999998"/>
  </r>
  <r>
    <n v="8703"/>
    <x v="4336"/>
    <x v="3"/>
    <x v="140"/>
    <d v="2014-06-21T00:00:00"/>
    <x v="1"/>
    <x v="131"/>
    <s v="Thomas Seio"/>
    <x v="1"/>
    <s v="United States"/>
    <s v="Nashville"/>
    <x v="18"/>
    <n v="37211"/>
    <s v="South"/>
    <s v="OFF-PA-10000312"/>
    <x v="1"/>
    <x v="10"/>
    <x v="1820"/>
    <n v="91.360000000000014"/>
    <n v="5"/>
    <x v="2"/>
    <n v="29.691999999999993"/>
  </r>
  <r>
    <n v="8704"/>
    <x v="4337"/>
    <x v="1"/>
    <x v="1201"/>
    <d v="2012-03-05T00:00:00"/>
    <x v="1"/>
    <x v="261"/>
    <s v="Resi Pölking"/>
    <x v="0"/>
    <s v="United States"/>
    <s v="Philadelphia"/>
    <x v="9"/>
    <n v="19120"/>
    <s v="East"/>
    <s v="OFF-AP-10002906"/>
    <x v="1"/>
    <x v="9"/>
    <x v="1088"/>
    <n v="3.5520000000000005"/>
    <n v="2"/>
    <x v="2"/>
    <n v="0.44399999999999973"/>
  </r>
  <r>
    <n v="8705"/>
    <x v="4338"/>
    <x v="0"/>
    <x v="310"/>
    <d v="2013-07-27T00:00:00"/>
    <x v="2"/>
    <x v="582"/>
    <s v="Ivan Liston"/>
    <x v="0"/>
    <s v="United States"/>
    <s v="Houston"/>
    <x v="5"/>
    <n v="77041"/>
    <s v="Central"/>
    <s v="TEC-PH-10004100"/>
    <x v="2"/>
    <x v="7"/>
    <x v="1743"/>
    <n v="115.136"/>
    <n v="8"/>
    <x v="2"/>
    <n v="11.513600000000004"/>
  </r>
  <r>
    <n v="8706"/>
    <x v="4339"/>
    <x v="2"/>
    <x v="1202"/>
    <d v="2011-10-05T00:00:00"/>
    <x v="1"/>
    <x v="739"/>
    <s v="Neil Französisch"/>
    <x v="2"/>
    <s v="United States"/>
    <s v="Reno"/>
    <x v="33"/>
    <n v="89502"/>
    <s v="West"/>
    <s v="OFF-FA-10000254"/>
    <x v="1"/>
    <x v="13"/>
    <x v="1814"/>
    <n v="4.71"/>
    <n v="1"/>
    <x v="0"/>
    <n v="0"/>
  </r>
  <r>
    <n v="8707"/>
    <x v="4340"/>
    <x v="2"/>
    <x v="78"/>
    <d v="2011-09-13T00:00:00"/>
    <x v="1"/>
    <x v="452"/>
    <s v="Paul Prost"/>
    <x v="2"/>
    <s v="United States"/>
    <s v="New York City"/>
    <x v="15"/>
    <n v="10009"/>
    <s v="East"/>
    <s v="FUR-CH-10004289"/>
    <x v="0"/>
    <x v="1"/>
    <x v="975"/>
    <n v="172.76400000000001"/>
    <n v="2"/>
    <x v="9"/>
    <n v="13.437199999999986"/>
  </r>
  <r>
    <n v="8708"/>
    <x v="4340"/>
    <x v="2"/>
    <x v="78"/>
    <d v="2011-09-13T00:00:00"/>
    <x v="1"/>
    <x v="452"/>
    <s v="Paul Prost"/>
    <x v="2"/>
    <s v="United States"/>
    <s v="New York City"/>
    <x v="15"/>
    <n v="10009"/>
    <s v="East"/>
    <s v="OFF-AR-10003469"/>
    <x v="1"/>
    <x v="6"/>
    <x v="1249"/>
    <n v="3.52"/>
    <n v="2"/>
    <x v="0"/>
    <n v="1.6896"/>
  </r>
  <r>
    <n v="8709"/>
    <x v="4341"/>
    <x v="2"/>
    <x v="912"/>
    <d v="2011-11-18T00:00:00"/>
    <x v="2"/>
    <x v="251"/>
    <s v="Justin Deggeller"/>
    <x v="1"/>
    <s v="United States"/>
    <s v="Los Angeles"/>
    <x v="1"/>
    <n v="90008"/>
    <s v="West"/>
    <s v="TEC-PH-10004188"/>
    <x v="2"/>
    <x v="7"/>
    <x v="763"/>
    <n v="79.968000000000004"/>
    <n v="4"/>
    <x v="2"/>
    <n v="-17.992799999999999"/>
  </r>
  <r>
    <n v="8710"/>
    <x v="4341"/>
    <x v="2"/>
    <x v="912"/>
    <d v="2011-11-18T00:00:00"/>
    <x v="2"/>
    <x v="251"/>
    <s v="Justin Deggeller"/>
    <x v="1"/>
    <s v="United States"/>
    <s v="Los Angeles"/>
    <x v="1"/>
    <n v="90008"/>
    <s v="West"/>
    <s v="FUR-BO-10004015"/>
    <x v="0"/>
    <x v="0"/>
    <x v="569"/>
    <n v="305.97449999999998"/>
    <n v="3"/>
    <x v="11"/>
    <n v="25.197899999999969"/>
  </r>
  <r>
    <n v="8711"/>
    <x v="4341"/>
    <x v="2"/>
    <x v="912"/>
    <d v="2011-11-18T00:00:00"/>
    <x v="2"/>
    <x v="251"/>
    <s v="Justin Deggeller"/>
    <x v="1"/>
    <s v="United States"/>
    <s v="Los Angeles"/>
    <x v="1"/>
    <n v="90008"/>
    <s v="West"/>
    <s v="OFF-ST-10000991"/>
    <x v="1"/>
    <x v="4"/>
    <x v="155"/>
    <n v="344.90999999999997"/>
    <n v="3"/>
    <x v="0"/>
    <n v="10.347300000000004"/>
  </r>
  <r>
    <n v="8712"/>
    <x v="4342"/>
    <x v="2"/>
    <x v="223"/>
    <d v="2011-03-07T00:00:00"/>
    <x v="1"/>
    <x v="412"/>
    <s v="Eva Jacobs"/>
    <x v="0"/>
    <s v="United States"/>
    <s v="San Diego"/>
    <x v="1"/>
    <n v="92037"/>
    <s v="West"/>
    <s v="FUR-TA-10002958"/>
    <x v="0"/>
    <x v="3"/>
    <x v="956"/>
    <n v="626.35200000000009"/>
    <n v="3"/>
    <x v="2"/>
    <n v="-23.488200000000091"/>
  </r>
  <r>
    <n v="8713"/>
    <x v="4343"/>
    <x v="1"/>
    <x v="155"/>
    <d v="2012-12-07T00:00:00"/>
    <x v="1"/>
    <x v="617"/>
    <s v="Pierre Wener"/>
    <x v="0"/>
    <s v="United States"/>
    <s v="San Francisco"/>
    <x v="1"/>
    <n v="94110"/>
    <s v="West"/>
    <s v="FUR-BO-10002213"/>
    <x v="0"/>
    <x v="0"/>
    <x v="1325"/>
    <n v="359.49899999999997"/>
    <n v="3"/>
    <x v="11"/>
    <n v="-29.605799999999981"/>
  </r>
  <r>
    <n v="8714"/>
    <x v="4344"/>
    <x v="3"/>
    <x v="497"/>
    <d v="2014-07-17T00:00:00"/>
    <x v="1"/>
    <x v="747"/>
    <s v="Tom Stivers"/>
    <x v="1"/>
    <s v="United States"/>
    <s v="San Diego"/>
    <x v="1"/>
    <n v="92105"/>
    <s v="West"/>
    <s v="TEC-PH-10000004"/>
    <x v="2"/>
    <x v="7"/>
    <x v="606"/>
    <n v="71.951999999999998"/>
    <n v="6"/>
    <x v="2"/>
    <n v="5.3963999999999963"/>
  </r>
  <r>
    <n v="8715"/>
    <x v="4344"/>
    <x v="3"/>
    <x v="497"/>
    <d v="2014-07-17T00:00:00"/>
    <x v="1"/>
    <x v="747"/>
    <s v="Tom Stivers"/>
    <x v="1"/>
    <s v="United States"/>
    <s v="San Diego"/>
    <x v="1"/>
    <n v="92105"/>
    <s v="West"/>
    <s v="OFF-BI-10003708"/>
    <x v="1"/>
    <x v="8"/>
    <x v="969"/>
    <n v="29.800000000000004"/>
    <n v="5"/>
    <x v="2"/>
    <n v="9.3124999999999982"/>
  </r>
  <r>
    <n v="8716"/>
    <x v="4345"/>
    <x v="3"/>
    <x v="673"/>
    <d v="2014-11-21T00:00:00"/>
    <x v="0"/>
    <x v="312"/>
    <s v="Brian Moss"/>
    <x v="1"/>
    <s v="United States"/>
    <s v="Elyria"/>
    <x v="24"/>
    <n v="44035"/>
    <s v="East"/>
    <s v="OFF-BI-10002949"/>
    <x v="1"/>
    <x v="8"/>
    <x v="520"/>
    <n v="1.8240000000000003"/>
    <n v="1"/>
    <x v="6"/>
    <n v="-1.3983999999999996"/>
  </r>
  <r>
    <n v="8717"/>
    <x v="4346"/>
    <x v="0"/>
    <x v="1"/>
    <d v="2013-06-17T00:00:00"/>
    <x v="0"/>
    <x v="585"/>
    <s v="Arthur Wiediger"/>
    <x v="2"/>
    <s v="United States"/>
    <s v="Houston"/>
    <x v="5"/>
    <n v="77070"/>
    <s v="Central"/>
    <s v="OFF-AP-10001242"/>
    <x v="1"/>
    <x v="9"/>
    <x v="1408"/>
    <n v="64.383999999999986"/>
    <n v="4"/>
    <x v="3"/>
    <n v="-160.96"/>
  </r>
  <r>
    <n v="8718"/>
    <x v="4346"/>
    <x v="0"/>
    <x v="1"/>
    <d v="2013-06-17T00:00:00"/>
    <x v="0"/>
    <x v="585"/>
    <s v="Arthur Wiediger"/>
    <x v="2"/>
    <s v="United States"/>
    <s v="Houston"/>
    <x v="5"/>
    <n v="77070"/>
    <s v="Central"/>
    <s v="FUR-FU-10001424"/>
    <x v="0"/>
    <x v="5"/>
    <x v="691"/>
    <n v="6.9840000000000009"/>
    <n v="2"/>
    <x v="7"/>
    <n v="-4.5396000000000019"/>
  </r>
  <r>
    <n v="8719"/>
    <x v="4346"/>
    <x v="0"/>
    <x v="1"/>
    <d v="2013-06-17T00:00:00"/>
    <x v="0"/>
    <x v="585"/>
    <s v="Arthur Wiediger"/>
    <x v="2"/>
    <s v="United States"/>
    <s v="Houston"/>
    <x v="5"/>
    <n v="77070"/>
    <s v="Central"/>
    <s v="OFF-AR-10003469"/>
    <x v="1"/>
    <x v="6"/>
    <x v="1249"/>
    <n v="11.264000000000001"/>
    <n v="8"/>
    <x v="2"/>
    <n v="3.9423999999999997"/>
  </r>
  <r>
    <n v="8720"/>
    <x v="4346"/>
    <x v="0"/>
    <x v="1"/>
    <d v="2013-06-17T00:00:00"/>
    <x v="0"/>
    <x v="585"/>
    <s v="Arthur Wiediger"/>
    <x v="2"/>
    <s v="United States"/>
    <s v="Houston"/>
    <x v="5"/>
    <n v="77070"/>
    <s v="Central"/>
    <s v="OFF-PA-10000232"/>
    <x v="1"/>
    <x v="10"/>
    <x v="1622"/>
    <n v="15.552000000000003"/>
    <n v="3"/>
    <x v="2"/>
    <n v="5.6375999999999999"/>
  </r>
  <r>
    <n v="8721"/>
    <x v="4346"/>
    <x v="0"/>
    <x v="1"/>
    <d v="2013-06-17T00:00:00"/>
    <x v="0"/>
    <x v="585"/>
    <s v="Arthur Wiediger"/>
    <x v="2"/>
    <s v="United States"/>
    <s v="Houston"/>
    <x v="5"/>
    <n v="77070"/>
    <s v="Central"/>
    <s v="FUR-CH-10000229"/>
    <x v="0"/>
    <x v="1"/>
    <x v="1612"/>
    <n v="379.37200000000001"/>
    <n v="2"/>
    <x v="4"/>
    <n v="-119.23120000000003"/>
  </r>
  <r>
    <n v="8722"/>
    <x v="4346"/>
    <x v="0"/>
    <x v="1"/>
    <d v="2013-06-17T00:00:00"/>
    <x v="0"/>
    <x v="585"/>
    <s v="Arthur Wiediger"/>
    <x v="2"/>
    <s v="United States"/>
    <s v="Houston"/>
    <x v="5"/>
    <n v="77070"/>
    <s v="Central"/>
    <s v="OFF-ST-10002562"/>
    <x v="1"/>
    <x v="4"/>
    <x v="33"/>
    <n v="67.536000000000016"/>
    <n v="9"/>
    <x v="2"/>
    <n v="6.7535999999999987"/>
  </r>
  <r>
    <n v="8723"/>
    <x v="4346"/>
    <x v="0"/>
    <x v="1"/>
    <d v="2013-06-17T00:00:00"/>
    <x v="0"/>
    <x v="585"/>
    <s v="Arthur Wiediger"/>
    <x v="2"/>
    <s v="United States"/>
    <s v="Houston"/>
    <x v="5"/>
    <n v="77070"/>
    <s v="Central"/>
    <s v="OFF-BI-10001525"/>
    <x v="1"/>
    <x v="8"/>
    <x v="31"/>
    <n v="1.5239999999999996"/>
    <n v="2"/>
    <x v="3"/>
    <n v="-2.6670000000000007"/>
  </r>
  <r>
    <n v="8724"/>
    <x v="4347"/>
    <x v="0"/>
    <x v="723"/>
    <d v="2014-01-01T00:00:00"/>
    <x v="0"/>
    <x v="762"/>
    <s v="Marc Harrigan"/>
    <x v="2"/>
    <s v="United States"/>
    <s v="Miami"/>
    <x v="2"/>
    <n v="33178"/>
    <s v="South"/>
    <s v="OFF-PA-10002986"/>
    <x v="1"/>
    <x v="10"/>
    <x v="477"/>
    <n v="37.408000000000001"/>
    <n v="7"/>
    <x v="2"/>
    <n v="13.0928"/>
  </r>
  <r>
    <n v="8725"/>
    <x v="4347"/>
    <x v="0"/>
    <x v="723"/>
    <d v="2014-01-01T00:00:00"/>
    <x v="0"/>
    <x v="762"/>
    <s v="Marc Harrigan"/>
    <x v="2"/>
    <s v="United States"/>
    <s v="Miami"/>
    <x v="2"/>
    <n v="33178"/>
    <s v="South"/>
    <s v="OFF-PA-10000143"/>
    <x v="1"/>
    <x v="10"/>
    <x v="1692"/>
    <n v="25.344000000000001"/>
    <n v="6"/>
    <x v="2"/>
    <n v="8.8704000000000018"/>
  </r>
  <r>
    <n v="8726"/>
    <x v="4348"/>
    <x v="3"/>
    <x v="257"/>
    <d v="2014-03-24T00:00:00"/>
    <x v="1"/>
    <x v="349"/>
    <s v="Scott Williamson"/>
    <x v="0"/>
    <s v="United States"/>
    <s v="Seattle"/>
    <x v="4"/>
    <n v="98115"/>
    <s v="West"/>
    <s v="OFF-AR-10003752"/>
    <x v="1"/>
    <x v="6"/>
    <x v="677"/>
    <n v="46.2"/>
    <n v="4"/>
    <x v="0"/>
    <n v="21.251999999999999"/>
  </r>
  <r>
    <n v="8727"/>
    <x v="4349"/>
    <x v="1"/>
    <x v="17"/>
    <d v="2012-12-31T00:00:00"/>
    <x v="1"/>
    <x v="133"/>
    <s v="Sung Pak"/>
    <x v="1"/>
    <s v="United States"/>
    <s v="Murfreesboro"/>
    <x v="18"/>
    <n v="37130"/>
    <s v="South"/>
    <s v="TEC-AC-10002370"/>
    <x v="2"/>
    <x v="11"/>
    <x v="1816"/>
    <n v="4.7279999999999998"/>
    <n v="3"/>
    <x v="2"/>
    <n v="0.70919999999999961"/>
  </r>
  <r>
    <n v="8728"/>
    <x v="4349"/>
    <x v="1"/>
    <x v="17"/>
    <d v="2012-12-31T00:00:00"/>
    <x v="1"/>
    <x v="133"/>
    <s v="Sung Pak"/>
    <x v="1"/>
    <s v="United States"/>
    <s v="Murfreesboro"/>
    <x v="18"/>
    <n v="37130"/>
    <s v="South"/>
    <s v="FUR-FU-10002030"/>
    <x v="0"/>
    <x v="5"/>
    <x v="1813"/>
    <n v="53.352000000000004"/>
    <n v="3"/>
    <x v="2"/>
    <n v="16.005600000000005"/>
  </r>
  <r>
    <n v="8729"/>
    <x v="4349"/>
    <x v="1"/>
    <x v="17"/>
    <d v="2012-12-31T00:00:00"/>
    <x v="1"/>
    <x v="133"/>
    <s v="Sung Pak"/>
    <x v="1"/>
    <s v="United States"/>
    <s v="Murfreesboro"/>
    <x v="18"/>
    <n v="37130"/>
    <s v="South"/>
    <s v="FUR-BO-10002853"/>
    <x v="0"/>
    <x v="0"/>
    <x v="1613"/>
    <n v="131.10400000000001"/>
    <n v="2"/>
    <x v="2"/>
    <n v="8.1939999999999955"/>
  </r>
  <r>
    <n v="8730"/>
    <x v="4349"/>
    <x v="1"/>
    <x v="17"/>
    <d v="2012-12-31T00:00:00"/>
    <x v="1"/>
    <x v="133"/>
    <s v="Sung Pak"/>
    <x v="1"/>
    <s v="United States"/>
    <s v="Murfreesboro"/>
    <x v="18"/>
    <n v="37130"/>
    <s v="South"/>
    <s v="OFF-ST-10002562"/>
    <x v="1"/>
    <x v="4"/>
    <x v="33"/>
    <n v="22.512000000000004"/>
    <n v="3"/>
    <x v="2"/>
    <n v="2.2511999999999999"/>
  </r>
  <r>
    <n v="8731"/>
    <x v="4349"/>
    <x v="1"/>
    <x v="17"/>
    <d v="2012-12-31T00:00:00"/>
    <x v="1"/>
    <x v="133"/>
    <s v="Sung Pak"/>
    <x v="1"/>
    <s v="United States"/>
    <s v="Murfreesboro"/>
    <x v="18"/>
    <n v="37130"/>
    <s v="South"/>
    <s v="TEC-AC-10004227"/>
    <x v="2"/>
    <x v="11"/>
    <x v="1400"/>
    <n v="72.744000000000014"/>
    <n v="7"/>
    <x v="2"/>
    <n v="-12.730200000000011"/>
  </r>
  <r>
    <n v="8732"/>
    <x v="4350"/>
    <x v="1"/>
    <x v="374"/>
    <d v="2012-08-06T00:00:00"/>
    <x v="1"/>
    <x v="281"/>
    <s v="Steve Chapman"/>
    <x v="1"/>
    <s v="United States"/>
    <s v="Saint Louis"/>
    <x v="25"/>
    <n v="63116"/>
    <s v="Central"/>
    <s v="OFF-SU-10002573"/>
    <x v="1"/>
    <x v="14"/>
    <x v="350"/>
    <n v="52.59"/>
    <n v="3"/>
    <x v="0"/>
    <n v="15.776999999999996"/>
  </r>
  <r>
    <n v="8733"/>
    <x v="4351"/>
    <x v="3"/>
    <x v="818"/>
    <d v="2014-06-30T00:00:00"/>
    <x v="0"/>
    <x v="463"/>
    <s v="Pauline Webber"/>
    <x v="1"/>
    <s v="United States"/>
    <s v="Seattle"/>
    <x v="4"/>
    <n v="98105"/>
    <s v="West"/>
    <s v="OFF-PA-10003848"/>
    <x v="1"/>
    <x v="10"/>
    <x v="1442"/>
    <n v="19.440000000000001"/>
    <n v="3"/>
    <x v="0"/>
    <n v="9.3312000000000008"/>
  </r>
  <r>
    <n v="8734"/>
    <x v="4351"/>
    <x v="3"/>
    <x v="818"/>
    <d v="2014-06-30T00:00:00"/>
    <x v="0"/>
    <x v="463"/>
    <s v="Pauline Webber"/>
    <x v="1"/>
    <s v="United States"/>
    <s v="Seattle"/>
    <x v="4"/>
    <n v="98105"/>
    <s v="West"/>
    <s v="FUR-FU-10001290"/>
    <x v="0"/>
    <x v="5"/>
    <x v="447"/>
    <n v="126.30000000000001"/>
    <n v="3"/>
    <x v="0"/>
    <n v="40.415999999999997"/>
  </r>
  <r>
    <n v="8735"/>
    <x v="4351"/>
    <x v="3"/>
    <x v="818"/>
    <d v="2014-06-30T00:00:00"/>
    <x v="0"/>
    <x v="463"/>
    <s v="Pauline Webber"/>
    <x v="1"/>
    <s v="United States"/>
    <s v="Seattle"/>
    <x v="4"/>
    <n v="98105"/>
    <s v="West"/>
    <s v="TEC-AC-10003832"/>
    <x v="2"/>
    <x v="11"/>
    <x v="216"/>
    <n v="1287.45"/>
    <n v="5"/>
    <x v="0"/>
    <n v="244.61549999999988"/>
  </r>
  <r>
    <n v="8736"/>
    <x v="4352"/>
    <x v="2"/>
    <x v="315"/>
    <d v="2011-02-11T00:00:00"/>
    <x v="0"/>
    <x v="294"/>
    <s v="Chris Selesnick"/>
    <x v="1"/>
    <s v="United States"/>
    <s v="New York City"/>
    <x v="15"/>
    <n v="10024"/>
    <s v="East"/>
    <s v="OFF-ST-10001558"/>
    <x v="1"/>
    <x v="4"/>
    <x v="712"/>
    <n v="64.959999999999994"/>
    <n v="4"/>
    <x v="0"/>
    <n v="9.7439999999999998"/>
  </r>
  <r>
    <n v="8737"/>
    <x v="4353"/>
    <x v="0"/>
    <x v="913"/>
    <d v="2013-09-10T00:00:00"/>
    <x v="1"/>
    <x v="532"/>
    <s v="Roy Phan"/>
    <x v="1"/>
    <s v="United States"/>
    <s v="Woodbury"/>
    <x v="11"/>
    <n v="55125"/>
    <s v="Central"/>
    <s v="OFF-ST-10001490"/>
    <x v="1"/>
    <x v="4"/>
    <x v="513"/>
    <n v="535.41"/>
    <n v="3"/>
    <x v="0"/>
    <n v="160.62299999999993"/>
  </r>
  <r>
    <n v="8738"/>
    <x v="4354"/>
    <x v="3"/>
    <x v="1191"/>
    <d v="2014-04-11T00:00:00"/>
    <x v="1"/>
    <x v="728"/>
    <s v="Charles Sheldon"/>
    <x v="1"/>
    <s v="United States"/>
    <s v="Chattanooga"/>
    <x v="18"/>
    <n v="37421"/>
    <s v="South"/>
    <s v="OFF-BI-10003669"/>
    <x v="1"/>
    <x v="8"/>
    <x v="796"/>
    <n v="8.1000000000000014"/>
    <n v="5"/>
    <x v="6"/>
    <n v="-5.9399999999999977"/>
  </r>
  <r>
    <n v="8739"/>
    <x v="4355"/>
    <x v="3"/>
    <x v="166"/>
    <d v="2014-12-12T00:00:00"/>
    <x v="2"/>
    <x v="77"/>
    <s v="Max Jones"/>
    <x v="0"/>
    <s v="United States"/>
    <s v="Philadelphia"/>
    <x v="9"/>
    <n v="19140"/>
    <s v="East"/>
    <s v="OFF-AR-10004441"/>
    <x v="1"/>
    <x v="6"/>
    <x v="153"/>
    <n v="13.247999999999999"/>
    <n v="4"/>
    <x v="2"/>
    <n v="3.6431999999999998"/>
  </r>
  <r>
    <n v="8740"/>
    <x v="4355"/>
    <x v="3"/>
    <x v="166"/>
    <d v="2014-12-12T00:00:00"/>
    <x v="2"/>
    <x v="77"/>
    <s v="Max Jones"/>
    <x v="0"/>
    <s v="United States"/>
    <s v="Philadelphia"/>
    <x v="9"/>
    <n v="19140"/>
    <s v="East"/>
    <s v="TEC-PH-10001924"/>
    <x v="2"/>
    <x v="7"/>
    <x v="426"/>
    <n v="83.987999999999985"/>
    <n v="2"/>
    <x v="10"/>
    <n v="-20.996999999999993"/>
  </r>
  <r>
    <n v="8741"/>
    <x v="4356"/>
    <x v="0"/>
    <x v="1131"/>
    <d v="2013-07-26T00:00:00"/>
    <x v="2"/>
    <x v="506"/>
    <s v="James Galang"/>
    <x v="0"/>
    <s v="United States"/>
    <s v="Lafayette"/>
    <x v="28"/>
    <n v="70506"/>
    <s v="South"/>
    <s v="OFF-AR-10004456"/>
    <x v="1"/>
    <x v="6"/>
    <x v="1044"/>
    <n v="73.2"/>
    <n v="5"/>
    <x v="0"/>
    <n v="21.227999999999998"/>
  </r>
  <r>
    <n v="8742"/>
    <x v="4357"/>
    <x v="1"/>
    <x v="529"/>
    <d v="2012-11-09T00:00:00"/>
    <x v="3"/>
    <x v="326"/>
    <s v="Anthony Garverick"/>
    <x v="2"/>
    <s v="United States"/>
    <s v="Lawrence"/>
    <x v="14"/>
    <n v="46226"/>
    <s v="Central"/>
    <s v="OFF-BI-10001890"/>
    <x v="1"/>
    <x v="8"/>
    <x v="174"/>
    <n v="10.74"/>
    <n v="3"/>
    <x v="0"/>
    <n v="5.1551999999999998"/>
  </r>
  <r>
    <n v="8743"/>
    <x v="4358"/>
    <x v="1"/>
    <x v="653"/>
    <d v="2012-10-04T00:00:00"/>
    <x v="2"/>
    <x v="237"/>
    <s v="Chloris Kastensmidt"/>
    <x v="0"/>
    <s v="United States"/>
    <s v="Hillsboro"/>
    <x v="21"/>
    <n v="97123"/>
    <s v="West"/>
    <s v="FUR-FU-10000629"/>
    <x v="0"/>
    <x v="5"/>
    <x v="93"/>
    <n v="11.032"/>
    <n v="1"/>
    <x v="2"/>
    <n v="3.0338000000000003"/>
  </r>
  <r>
    <n v="8744"/>
    <x v="4358"/>
    <x v="1"/>
    <x v="653"/>
    <d v="2012-10-04T00:00:00"/>
    <x v="2"/>
    <x v="237"/>
    <s v="Chloris Kastensmidt"/>
    <x v="0"/>
    <s v="United States"/>
    <s v="Hillsboro"/>
    <x v="21"/>
    <n v="97123"/>
    <s v="West"/>
    <s v="TEC-AC-10002323"/>
    <x v="2"/>
    <x v="11"/>
    <x v="175"/>
    <n v="53.040000000000006"/>
    <n v="3"/>
    <x v="2"/>
    <n v="-4.6409999999999982"/>
  </r>
  <r>
    <n v="8745"/>
    <x v="4359"/>
    <x v="1"/>
    <x v="6"/>
    <d v="2012-11-25T00:00:00"/>
    <x v="0"/>
    <x v="787"/>
    <s v="Harold Dahlen"/>
    <x v="2"/>
    <s v="United States"/>
    <s v="Cambridge"/>
    <x v="31"/>
    <n v="2138"/>
    <s v="East"/>
    <s v="OFF-AR-10003056"/>
    <x v="1"/>
    <x v="6"/>
    <x v="18"/>
    <n v="17.12"/>
    <n v="4"/>
    <x v="0"/>
    <n v="4.9647999999999985"/>
  </r>
  <r>
    <n v="8746"/>
    <x v="4359"/>
    <x v="1"/>
    <x v="6"/>
    <d v="2012-11-25T00:00:00"/>
    <x v="0"/>
    <x v="787"/>
    <s v="Harold Dahlen"/>
    <x v="2"/>
    <s v="United States"/>
    <s v="Cambridge"/>
    <x v="31"/>
    <n v="2138"/>
    <s v="East"/>
    <s v="OFF-PA-10000300"/>
    <x v="1"/>
    <x v="10"/>
    <x v="1766"/>
    <n v="59.94"/>
    <n v="3"/>
    <x v="0"/>
    <n v="28.171799999999998"/>
  </r>
  <r>
    <n v="8747"/>
    <x v="4360"/>
    <x v="3"/>
    <x v="62"/>
    <d v="2014-02-08T00:00:00"/>
    <x v="1"/>
    <x v="635"/>
    <s v="Bill Overfelt"/>
    <x v="1"/>
    <s v="United States"/>
    <s v="San Diego"/>
    <x v="1"/>
    <n v="92105"/>
    <s v="West"/>
    <s v="FUR-FU-10000293"/>
    <x v="0"/>
    <x v="5"/>
    <x v="783"/>
    <n v="210.58"/>
    <n v="2"/>
    <x v="0"/>
    <n v="12.634799999999984"/>
  </r>
  <r>
    <n v="8748"/>
    <x v="4360"/>
    <x v="3"/>
    <x v="62"/>
    <d v="2014-02-08T00:00:00"/>
    <x v="1"/>
    <x v="635"/>
    <s v="Bill Overfelt"/>
    <x v="1"/>
    <s v="United States"/>
    <s v="San Diego"/>
    <x v="1"/>
    <n v="92105"/>
    <s v="West"/>
    <s v="OFF-BI-10003638"/>
    <x v="1"/>
    <x v="8"/>
    <x v="607"/>
    <n v="30.960000000000004"/>
    <n v="2"/>
    <x v="2"/>
    <n v="10.061999999999998"/>
  </r>
  <r>
    <n v="8749"/>
    <x v="4360"/>
    <x v="3"/>
    <x v="62"/>
    <d v="2014-02-08T00:00:00"/>
    <x v="1"/>
    <x v="635"/>
    <s v="Bill Overfelt"/>
    <x v="1"/>
    <s v="United States"/>
    <s v="San Diego"/>
    <x v="1"/>
    <n v="92105"/>
    <s v="West"/>
    <s v="TEC-MA-10002109"/>
    <x v="2"/>
    <x v="15"/>
    <x v="1729"/>
    <n v="239.98400000000004"/>
    <n v="2"/>
    <x v="2"/>
    <n v="38.997399999999971"/>
  </r>
  <r>
    <n v="8750"/>
    <x v="4361"/>
    <x v="1"/>
    <x v="382"/>
    <d v="2012-06-19T00:00:00"/>
    <x v="2"/>
    <x v="62"/>
    <s v="Lena Creighton"/>
    <x v="0"/>
    <s v="United States"/>
    <s v="New York City"/>
    <x v="15"/>
    <n v="10009"/>
    <s v="East"/>
    <s v="OFF-BI-10003527"/>
    <x v="1"/>
    <x v="8"/>
    <x v="446"/>
    <n v="3050.3760000000002"/>
    <n v="3"/>
    <x v="2"/>
    <n v="1143.8910000000001"/>
  </r>
  <r>
    <n v="8751"/>
    <x v="4361"/>
    <x v="1"/>
    <x v="382"/>
    <d v="2012-06-19T00:00:00"/>
    <x v="2"/>
    <x v="62"/>
    <s v="Lena Creighton"/>
    <x v="0"/>
    <s v="United States"/>
    <s v="New York City"/>
    <x v="15"/>
    <n v="10009"/>
    <s v="East"/>
    <s v="TEC-PH-10004922"/>
    <x v="2"/>
    <x v="7"/>
    <x v="1067"/>
    <n v="133.97999999999999"/>
    <n v="2"/>
    <x v="0"/>
    <n v="33.495000000000005"/>
  </r>
  <r>
    <n v="8752"/>
    <x v="4362"/>
    <x v="0"/>
    <x v="465"/>
    <d v="2013-05-10T00:00:00"/>
    <x v="1"/>
    <x v="46"/>
    <s v="Rick Bensley"/>
    <x v="2"/>
    <s v="United States"/>
    <s v="Tallahassee"/>
    <x v="2"/>
    <n v="32303"/>
    <s v="South"/>
    <s v="OFF-PA-10001001"/>
    <x v="1"/>
    <x v="10"/>
    <x v="1821"/>
    <n v="93.248000000000005"/>
    <n v="4"/>
    <x v="2"/>
    <n v="31.4712"/>
  </r>
  <r>
    <n v="8753"/>
    <x v="4362"/>
    <x v="0"/>
    <x v="465"/>
    <d v="2013-05-10T00:00:00"/>
    <x v="1"/>
    <x v="46"/>
    <s v="Rick Bensley"/>
    <x v="2"/>
    <s v="United States"/>
    <s v="Tallahassee"/>
    <x v="2"/>
    <n v="32303"/>
    <s v="South"/>
    <s v="TEC-PH-10001198"/>
    <x v="2"/>
    <x v="7"/>
    <x v="1168"/>
    <n v="177.48000000000002"/>
    <n v="3"/>
    <x v="2"/>
    <n v="19.966499999999982"/>
  </r>
  <r>
    <n v="8754"/>
    <x v="4363"/>
    <x v="3"/>
    <x v="428"/>
    <d v="2014-09-11T00:00:00"/>
    <x v="2"/>
    <x v="557"/>
    <s v="Joy Daniels"/>
    <x v="0"/>
    <s v="United States"/>
    <s v="Toledo"/>
    <x v="24"/>
    <n v="43615"/>
    <s v="East"/>
    <s v="OFF-LA-10000443"/>
    <x v="1"/>
    <x v="2"/>
    <x v="1118"/>
    <n v="17.712"/>
    <n v="6"/>
    <x v="2"/>
    <n v="5.9777999999999993"/>
  </r>
  <r>
    <n v="8755"/>
    <x v="4363"/>
    <x v="3"/>
    <x v="428"/>
    <d v="2014-09-11T00:00:00"/>
    <x v="2"/>
    <x v="557"/>
    <s v="Joy Daniels"/>
    <x v="0"/>
    <s v="United States"/>
    <s v="Toledo"/>
    <x v="24"/>
    <n v="43615"/>
    <s v="East"/>
    <s v="OFF-BI-10003669"/>
    <x v="1"/>
    <x v="8"/>
    <x v="796"/>
    <n v="4.8600000000000012"/>
    <n v="3"/>
    <x v="6"/>
    <n v="-3.5640000000000001"/>
  </r>
  <r>
    <n v="8756"/>
    <x v="4363"/>
    <x v="3"/>
    <x v="428"/>
    <d v="2014-09-11T00:00:00"/>
    <x v="2"/>
    <x v="557"/>
    <s v="Joy Daniels"/>
    <x v="0"/>
    <s v="United States"/>
    <s v="Toledo"/>
    <x v="24"/>
    <n v="43615"/>
    <s v="East"/>
    <s v="OFF-BI-10001628"/>
    <x v="1"/>
    <x v="8"/>
    <x v="1103"/>
    <n v="6.2580000000000009"/>
    <n v="2"/>
    <x v="6"/>
    <n v="-5.2149999999999999"/>
  </r>
  <r>
    <n v="8757"/>
    <x v="4364"/>
    <x v="0"/>
    <x v="405"/>
    <d v="2013-07-27T00:00:00"/>
    <x v="1"/>
    <x v="716"/>
    <s v="Maureen Fritzler"/>
    <x v="1"/>
    <s v="United States"/>
    <s v="Columbia"/>
    <x v="39"/>
    <n v="21044"/>
    <s v="East"/>
    <s v="OFF-AP-10002350"/>
    <x v="1"/>
    <x v="9"/>
    <x v="545"/>
    <n v="37.68"/>
    <n v="2"/>
    <x v="0"/>
    <n v="10.5504"/>
  </r>
  <r>
    <n v="8758"/>
    <x v="4364"/>
    <x v="0"/>
    <x v="405"/>
    <d v="2013-07-27T00:00:00"/>
    <x v="1"/>
    <x v="716"/>
    <s v="Maureen Fritzler"/>
    <x v="1"/>
    <s v="United States"/>
    <s v="Columbia"/>
    <x v="39"/>
    <n v="21044"/>
    <s v="East"/>
    <s v="OFF-PA-10004100"/>
    <x v="1"/>
    <x v="10"/>
    <x v="257"/>
    <n v="51.84"/>
    <n v="8"/>
    <x v="0"/>
    <n v="24.883200000000002"/>
  </r>
  <r>
    <n v="8759"/>
    <x v="4364"/>
    <x v="0"/>
    <x v="405"/>
    <d v="2013-07-27T00:00:00"/>
    <x v="1"/>
    <x v="716"/>
    <s v="Maureen Fritzler"/>
    <x v="1"/>
    <s v="United States"/>
    <s v="Columbia"/>
    <x v="39"/>
    <n v="21044"/>
    <s v="East"/>
    <s v="FUR-FU-10000794"/>
    <x v="0"/>
    <x v="5"/>
    <x v="639"/>
    <n v="27.42"/>
    <n v="3"/>
    <x v="0"/>
    <n v="9.3227999999999991"/>
  </r>
  <r>
    <n v="8760"/>
    <x v="4364"/>
    <x v="0"/>
    <x v="405"/>
    <d v="2013-07-27T00:00:00"/>
    <x v="1"/>
    <x v="716"/>
    <s v="Maureen Fritzler"/>
    <x v="1"/>
    <s v="United States"/>
    <s v="Columbia"/>
    <x v="39"/>
    <n v="21044"/>
    <s v="East"/>
    <s v="OFF-BI-10002012"/>
    <x v="1"/>
    <x v="8"/>
    <x v="742"/>
    <n v="5.4"/>
    <n v="3"/>
    <x v="0"/>
    <n v="2.5920000000000001"/>
  </r>
  <r>
    <n v="8761"/>
    <x v="4365"/>
    <x v="0"/>
    <x v="1011"/>
    <d v="2013-02-06T00:00:00"/>
    <x v="1"/>
    <x v="408"/>
    <s v="Ben Ferrer"/>
    <x v="2"/>
    <s v="United States"/>
    <s v="Atlanta"/>
    <x v="32"/>
    <n v="30318"/>
    <s v="South"/>
    <s v="OFF-BI-10003527"/>
    <x v="1"/>
    <x v="8"/>
    <x v="446"/>
    <n v="1270.99"/>
    <n v="1"/>
    <x v="0"/>
    <n v="635.495"/>
  </r>
  <r>
    <n v="8762"/>
    <x v="4365"/>
    <x v="0"/>
    <x v="1011"/>
    <d v="2013-02-06T00:00:00"/>
    <x v="1"/>
    <x v="408"/>
    <s v="Ben Ferrer"/>
    <x v="2"/>
    <s v="United States"/>
    <s v="Atlanta"/>
    <x v="32"/>
    <n v="30318"/>
    <s v="South"/>
    <s v="OFF-EN-10004483"/>
    <x v="1"/>
    <x v="12"/>
    <x v="1335"/>
    <n v="125.36"/>
    <n v="8"/>
    <x v="0"/>
    <n v="58.919199999999989"/>
  </r>
  <r>
    <n v="8763"/>
    <x v="4366"/>
    <x v="0"/>
    <x v="723"/>
    <d v="2014-01-03T00:00:00"/>
    <x v="1"/>
    <x v="383"/>
    <s v="Frank Olsen"/>
    <x v="0"/>
    <s v="United States"/>
    <s v="Sacramento"/>
    <x v="1"/>
    <n v="95823"/>
    <s v="West"/>
    <s v="OFF-ST-10003722"/>
    <x v="1"/>
    <x v="4"/>
    <x v="760"/>
    <n v="14.03"/>
    <n v="1"/>
    <x v="0"/>
    <n v="4.068699999999998"/>
  </r>
  <r>
    <n v="8764"/>
    <x v="4366"/>
    <x v="0"/>
    <x v="723"/>
    <d v="2014-01-03T00:00:00"/>
    <x v="1"/>
    <x v="383"/>
    <s v="Frank Olsen"/>
    <x v="0"/>
    <s v="United States"/>
    <s v="Sacramento"/>
    <x v="1"/>
    <n v="95823"/>
    <s v="West"/>
    <s v="OFF-SU-10002557"/>
    <x v="1"/>
    <x v="14"/>
    <x v="1329"/>
    <n v="27.96"/>
    <n v="2"/>
    <x v="0"/>
    <n v="7.2696000000000005"/>
  </r>
  <r>
    <n v="8765"/>
    <x v="4367"/>
    <x v="1"/>
    <x v="82"/>
    <d v="2012-11-27T00:00:00"/>
    <x v="1"/>
    <x v="179"/>
    <s v="Brenda Bowman"/>
    <x v="1"/>
    <s v="United States"/>
    <s v="Fort Worth"/>
    <x v="5"/>
    <n v="76106"/>
    <s v="Central"/>
    <s v="OFF-AR-10002257"/>
    <x v="1"/>
    <x v="6"/>
    <x v="1191"/>
    <n v="5.3440000000000003"/>
    <n v="2"/>
    <x v="2"/>
    <n v="0.73479999999999923"/>
  </r>
  <r>
    <n v="8766"/>
    <x v="4367"/>
    <x v="1"/>
    <x v="82"/>
    <d v="2012-11-27T00:00:00"/>
    <x v="1"/>
    <x v="179"/>
    <s v="Brenda Bowman"/>
    <x v="1"/>
    <s v="United States"/>
    <s v="Fort Worth"/>
    <x v="5"/>
    <n v="76106"/>
    <s v="Central"/>
    <s v="OFF-BI-10000756"/>
    <x v="1"/>
    <x v="8"/>
    <x v="15"/>
    <n v="1.6959999999999997"/>
    <n v="2"/>
    <x v="3"/>
    <n v="-2.5440000000000005"/>
  </r>
  <r>
    <n v="8767"/>
    <x v="4367"/>
    <x v="1"/>
    <x v="82"/>
    <d v="2012-11-27T00:00:00"/>
    <x v="1"/>
    <x v="179"/>
    <s v="Brenda Bowman"/>
    <x v="1"/>
    <s v="United States"/>
    <s v="Fort Worth"/>
    <x v="5"/>
    <n v="76106"/>
    <s v="Central"/>
    <s v="OFF-AP-10004136"/>
    <x v="1"/>
    <x v="9"/>
    <x v="1815"/>
    <n v="24.587999999999994"/>
    <n v="3"/>
    <x v="3"/>
    <n v="-67.617000000000019"/>
  </r>
  <r>
    <n v="8768"/>
    <x v="4367"/>
    <x v="1"/>
    <x v="82"/>
    <d v="2012-11-27T00:00:00"/>
    <x v="1"/>
    <x v="179"/>
    <s v="Brenda Bowman"/>
    <x v="1"/>
    <s v="United States"/>
    <s v="Fort Worth"/>
    <x v="5"/>
    <n v="76106"/>
    <s v="Central"/>
    <s v="OFF-BI-10002194"/>
    <x v="1"/>
    <x v="8"/>
    <x v="411"/>
    <n v="7.9799999999999986"/>
    <n v="5"/>
    <x v="3"/>
    <n v="-13.167000000000002"/>
  </r>
  <r>
    <n v="8769"/>
    <x v="4368"/>
    <x v="1"/>
    <x v="348"/>
    <d v="2012-10-09T00:00:00"/>
    <x v="1"/>
    <x v="582"/>
    <s v="Ivan Liston"/>
    <x v="0"/>
    <s v="United States"/>
    <s v="Columbus"/>
    <x v="24"/>
    <n v="43229"/>
    <s v="East"/>
    <s v="TEC-AC-10000892"/>
    <x v="2"/>
    <x v="11"/>
    <x v="290"/>
    <n v="288"/>
    <n v="4"/>
    <x v="2"/>
    <n v="57.599999999999994"/>
  </r>
  <r>
    <n v="8770"/>
    <x v="4369"/>
    <x v="0"/>
    <x v="126"/>
    <d v="2013-09-14T00:00:00"/>
    <x v="3"/>
    <x v="178"/>
    <s v="Philisse Overcash"/>
    <x v="2"/>
    <s v="United States"/>
    <s v="Louisville"/>
    <x v="22"/>
    <n v="80027"/>
    <s v="West"/>
    <s v="TEC-PH-10001870"/>
    <x v="2"/>
    <x v="7"/>
    <x v="1731"/>
    <n v="146.952"/>
    <n v="3"/>
    <x v="2"/>
    <n v="9.1844999999999928"/>
  </r>
  <r>
    <n v="8771"/>
    <x v="4369"/>
    <x v="0"/>
    <x v="126"/>
    <d v="2013-09-14T00:00:00"/>
    <x v="3"/>
    <x v="178"/>
    <s v="Philisse Overcash"/>
    <x v="2"/>
    <s v="United States"/>
    <s v="Louisville"/>
    <x v="22"/>
    <n v="80027"/>
    <s v="West"/>
    <s v="FUR-CH-10002304"/>
    <x v="0"/>
    <x v="1"/>
    <x v="782"/>
    <n v="83.13600000000001"/>
    <n v="4"/>
    <x v="2"/>
    <n v="5.1960000000000015"/>
  </r>
  <r>
    <n v="8772"/>
    <x v="4370"/>
    <x v="3"/>
    <x v="32"/>
    <d v="2014-09-18T00:00:00"/>
    <x v="2"/>
    <x v="587"/>
    <s v="Dorothy Badders"/>
    <x v="1"/>
    <s v="United States"/>
    <s v="Raleigh"/>
    <x v="3"/>
    <n v="27604"/>
    <s v="South"/>
    <s v="OFF-AP-10002534"/>
    <x v="1"/>
    <x v="9"/>
    <x v="1193"/>
    <n v="942.78400000000011"/>
    <n v="4"/>
    <x v="2"/>
    <n v="94.278400000000033"/>
  </r>
  <r>
    <n v="8773"/>
    <x v="4370"/>
    <x v="3"/>
    <x v="32"/>
    <d v="2014-09-18T00:00:00"/>
    <x v="2"/>
    <x v="587"/>
    <s v="Dorothy Badders"/>
    <x v="1"/>
    <s v="United States"/>
    <s v="Raleigh"/>
    <x v="3"/>
    <n v="27604"/>
    <s v="South"/>
    <s v="OFF-PA-10001125"/>
    <x v="1"/>
    <x v="10"/>
    <x v="1012"/>
    <n v="74.352000000000004"/>
    <n v="3"/>
    <x v="2"/>
    <n v="23.234999999999992"/>
  </r>
  <r>
    <n v="8774"/>
    <x v="4371"/>
    <x v="1"/>
    <x v="1203"/>
    <d v="2012-02-28T00:00:00"/>
    <x v="1"/>
    <x v="784"/>
    <s v="Lindsay Castell"/>
    <x v="2"/>
    <s v="United States"/>
    <s v="New York City"/>
    <x v="15"/>
    <n v="10024"/>
    <s v="East"/>
    <s v="OFF-AP-10000804"/>
    <x v="1"/>
    <x v="9"/>
    <x v="561"/>
    <n v="26.880000000000003"/>
    <n v="6"/>
    <x v="0"/>
    <n v="6.7200000000000006"/>
  </r>
  <r>
    <n v="8775"/>
    <x v="4371"/>
    <x v="1"/>
    <x v="1203"/>
    <d v="2012-02-28T00:00:00"/>
    <x v="1"/>
    <x v="784"/>
    <s v="Lindsay Castell"/>
    <x v="2"/>
    <s v="United States"/>
    <s v="New York City"/>
    <x v="15"/>
    <n v="10024"/>
    <s v="East"/>
    <s v="OFF-BI-10002982"/>
    <x v="1"/>
    <x v="8"/>
    <x v="1258"/>
    <n v="10.896000000000001"/>
    <n v="2"/>
    <x v="2"/>
    <n v="3.8135999999999992"/>
  </r>
  <r>
    <n v="8776"/>
    <x v="4372"/>
    <x v="0"/>
    <x v="5"/>
    <d v="2013-12-10T00:00:00"/>
    <x v="0"/>
    <x v="486"/>
    <s v="Mike Pelletier"/>
    <x v="2"/>
    <s v="United States"/>
    <s v="Chicago"/>
    <x v="10"/>
    <n v="60623"/>
    <s v="Central"/>
    <s v="OFF-AR-10001547"/>
    <x v="1"/>
    <x v="6"/>
    <x v="147"/>
    <n v="3.536"/>
    <n v="2"/>
    <x v="2"/>
    <n v="0.30940000000000001"/>
  </r>
  <r>
    <n v="8777"/>
    <x v="4373"/>
    <x v="0"/>
    <x v="415"/>
    <d v="2013-07-04T00:00:00"/>
    <x v="2"/>
    <x v="105"/>
    <s v="Erin Ashbrook"/>
    <x v="1"/>
    <s v="United States"/>
    <s v="Huntsville"/>
    <x v="5"/>
    <n v="77340"/>
    <s v="Central"/>
    <s v="FUR-CH-10000665"/>
    <x v="0"/>
    <x v="1"/>
    <x v="656"/>
    <n v="528.42999999999995"/>
    <n v="5"/>
    <x v="4"/>
    <n v="0"/>
  </r>
  <r>
    <n v="8778"/>
    <x v="4373"/>
    <x v="0"/>
    <x v="415"/>
    <d v="2013-07-04T00:00:00"/>
    <x v="2"/>
    <x v="105"/>
    <s v="Erin Ashbrook"/>
    <x v="1"/>
    <s v="United States"/>
    <s v="Huntsville"/>
    <x v="5"/>
    <n v="77340"/>
    <s v="Central"/>
    <s v="OFF-PA-10000520"/>
    <x v="1"/>
    <x v="10"/>
    <x v="1419"/>
    <n v="41.472000000000008"/>
    <n v="8"/>
    <x v="2"/>
    <n v="14.5152"/>
  </r>
  <r>
    <n v="8779"/>
    <x v="4374"/>
    <x v="3"/>
    <x v="1096"/>
    <d v="2014-12-19T00:00:00"/>
    <x v="1"/>
    <x v="162"/>
    <s v="Bart Pistole"/>
    <x v="1"/>
    <s v="United States"/>
    <s v="New York City"/>
    <x v="15"/>
    <n v="10024"/>
    <s v="East"/>
    <s v="FUR-BO-10004015"/>
    <x v="0"/>
    <x v="0"/>
    <x v="569"/>
    <n v="287.976"/>
    <n v="3"/>
    <x v="2"/>
    <n v="7.1993999999999687"/>
  </r>
  <r>
    <n v="8780"/>
    <x v="4375"/>
    <x v="1"/>
    <x v="305"/>
    <d v="2012-03-22T00:00:00"/>
    <x v="0"/>
    <x v="298"/>
    <s v="Bryan Mills"/>
    <x v="0"/>
    <s v="United States"/>
    <s v="Salem"/>
    <x v="21"/>
    <n v="97301"/>
    <s v="West"/>
    <s v="OFF-ST-10004258"/>
    <x v="1"/>
    <x v="4"/>
    <x v="754"/>
    <n v="29.304000000000002"/>
    <n v="3"/>
    <x v="2"/>
    <n v="2.5641000000000034"/>
  </r>
  <r>
    <n v="8781"/>
    <x v="4376"/>
    <x v="1"/>
    <x v="1201"/>
    <d v="2012-03-04T00:00:00"/>
    <x v="2"/>
    <x v="782"/>
    <s v="Craig Molinari"/>
    <x v="1"/>
    <s v="United States"/>
    <s v="Houston"/>
    <x v="5"/>
    <n v="77070"/>
    <s v="Central"/>
    <s v="OFF-AR-10003696"/>
    <x v="1"/>
    <x v="6"/>
    <x v="1236"/>
    <n v="55.328000000000003"/>
    <n v="2"/>
    <x v="2"/>
    <n v="6.2243999999999957"/>
  </r>
  <r>
    <n v="8782"/>
    <x v="4376"/>
    <x v="1"/>
    <x v="1201"/>
    <d v="2012-03-04T00:00:00"/>
    <x v="2"/>
    <x v="782"/>
    <s v="Craig Molinari"/>
    <x v="1"/>
    <s v="United States"/>
    <s v="Houston"/>
    <x v="5"/>
    <n v="77070"/>
    <s v="Central"/>
    <s v="FUR-BO-10001811"/>
    <x v="0"/>
    <x v="0"/>
    <x v="779"/>
    <n v="1227.9983999999999"/>
    <n v="6"/>
    <x v="8"/>
    <n v="-36.117600000000152"/>
  </r>
  <r>
    <n v="8783"/>
    <x v="4377"/>
    <x v="0"/>
    <x v="306"/>
    <d v="2013-09-21T00:00:00"/>
    <x v="1"/>
    <x v="251"/>
    <s v="Justin Deggeller"/>
    <x v="1"/>
    <s v="United States"/>
    <s v="Twin Falls"/>
    <x v="45"/>
    <n v="83301"/>
    <s v="West"/>
    <s v="OFF-BI-10001249"/>
    <x v="1"/>
    <x v="8"/>
    <x v="1182"/>
    <n v="20.416"/>
    <n v="4"/>
    <x v="2"/>
    <n v="6.6351999999999984"/>
  </r>
  <r>
    <n v="8784"/>
    <x v="4377"/>
    <x v="0"/>
    <x v="306"/>
    <d v="2013-09-21T00:00:00"/>
    <x v="1"/>
    <x v="251"/>
    <s v="Justin Deggeller"/>
    <x v="1"/>
    <s v="United States"/>
    <s v="Twin Falls"/>
    <x v="45"/>
    <n v="83301"/>
    <s v="West"/>
    <s v="FUR-TA-10003473"/>
    <x v="0"/>
    <x v="3"/>
    <x v="214"/>
    <n v="1128.3899999999999"/>
    <n v="3"/>
    <x v="0"/>
    <n v="259.52970000000005"/>
  </r>
  <r>
    <n v="8785"/>
    <x v="4378"/>
    <x v="3"/>
    <x v="294"/>
    <d v="2014-03-24T00:00:00"/>
    <x v="1"/>
    <x v="357"/>
    <s v="Ann Steele"/>
    <x v="2"/>
    <s v="United States"/>
    <s v="Knoxville"/>
    <x v="18"/>
    <n v="37918"/>
    <s v="South"/>
    <s v="OFF-LA-10003190"/>
    <x v="1"/>
    <x v="2"/>
    <x v="1163"/>
    <n v="4.6079999999999997"/>
    <n v="2"/>
    <x v="2"/>
    <n v="1.6704000000000001"/>
  </r>
  <r>
    <n v="8786"/>
    <x v="4379"/>
    <x v="3"/>
    <x v="39"/>
    <d v="2014-06-03T00:00:00"/>
    <x v="1"/>
    <x v="698"/>
    <s v="Candace McMahon"/>
    <x v="1"/>
    <s v="United States"/>
    <s v="Phoenix"/>
    <x v="16"/>
    <n v="85023"/>
    <s v="West"/>
    <s v="TEC-PH-10001305"/>
    <x v="2"/>
    <x v="7"/>
    <x v="1671"/>
    <n v="195.96000000000004"/>
    <n v="5"/>
    <x v="2"/>
    <n v="19.596000000000018"/>
  </r>
  <r>
    <n v="8787"/>
    <x v="4379"/>
    <x v="3"/>
    <x v="39"/>
    <d v="2014-06-03T00:00:00"/>
    <x v="1"/>
    <x v="698"/>
    <s v="Candace McMahon"/>
    <x v="1"/>
    <s v="United States"/>
    <s v="Phoenix"/>
    <x v="16"/>
    <n v="85023"/>
    <s v="West"/>
    <s v="OFF-PA-10001534"/>
    <x v="1"/>
    <x v="10"/>
    <x v="1461"/>
    <n v="15.552000000000003"/>
    <n v="3"/>
    <x v="2"/>
    <n v="5.4432"/>
  </r>
  <r>
    <n v="8788"/>
    <x v="4379"/>
    <x v="3"/>
    <x v="39"/>
    <d v="2014-06-03T00:00:00"/>
    <x v="1"/>
    <x v="698"/>
    <s v="Candace McMahon"/>
    <x v="1"/>
    <s v="United States"/>
    <s v="Phoenix"/>
    <x v="16"/>
    <n v="85023"/>
    <s v="West"/>
    <s v="TEC-AC-10000844"/>
    <x v="2"/>
    <x v="11"/>
    <x v="106"/>
    <n v="271.96800000000002"/>
    <n v="4"/>
    <x v="2"/>
    <n v="54.393599999999978"/>
  </r>
  <r>
    <n v="8789"/>
    <x v="4380"/>
    <x v="3"/>
    <x v="140"/>
    <d v="2014-06-20T00:00:00"/>
    <x v="1"/>
    <x v="555"/>
    <s v="Joe Elijah"/>
    <x v="0"/>
    <s v="United States"/>
    <s v="Monroe"/>
    <x v="3"/>
    <n v="28110"/>
    <s v="South"/>
    <s v="FUR-CH-10000847"/>
    <x v="0"/>
    <x v="1"/>
    <x v="986"/>
    <n v="698.35200000000009"/>
    <n v="3"/>
    <x v="2"/>
    <n v="52.376399999999961"/>
  </r>
  <r>
    <n v="8790"/>
    <x v="4380"/>
    <x v="3"/>
    <x v="140"/>
    <d v="2014-06-20T00:00:00"/>
    <x v="1"/>
    <x v="555"/>
    <s v="Joe Elijah"/>
    <x v="0"/>
    <s v="United States"/>
    <s v="Monroe"/>
    <x v="3"/>
    <n v="28110"/>
    <s v="South"/>
    <s v="FUR-BO-10000468"/>
    <x v="0"/>
    <x v="0"/>
    <x v="1171"/>
    <n v="77.728000000000009"/>
    <n v="2"/>
    <x v="2"/>
    <n v="-3.8863999999999947"/>
  </r>
  <r>
    <n v="8791"/>
    <x v="4381"/>
    <x v="1"/>
    <x v="684"/>
    <d v="2012-09-12T00:00:00"/>
    <x v="1"/>
    <x v="132"/>
    <s v="Andy Gerbode"/>
    <x v="1"/>
    <s v="United States"/>
    <s v="Richmond"/>
    <x v="17"/>
    <n v="23223"/>
    <s v="South"/>
    <s v="OFF-BI-10002799"/>
    <x v="1"/>
    <x v="8"/>
    <x v="1450"/>
    <n v="46.62"/>
    <n v="9"/>
    <x v="0"/>
    <n v="21.445199999999996"/>
  </r>
  <r>
    <n v="8792"/>
    <x v="4382"/>
    <x v="3"/>
    <x v="257"/>
    <d v="2014-03-25T00:00:00"/>
    <x v="1"/>
    <x v="627"/>
    <s v="Thomas Thornton"/>
    <x v="0"/>
    <s v="United States"/>
    <s v="Houston"/>
    <x v="5"/>
    <n v="77041"/>
    <s v="Central"/>
    <s v="TEC-PH-10001557"/>
    <x v="2"/>
    <x v="7"/>
    <x v="658"/>
    <n v="537.54399999999998"/>
    <n v="7"/>
    <x v="2"/>
    <n v="47.035099999999971"/>
  </r>
  <r>
    <n v="8793"/>
    <x v="4383"/>
    <x v="2"/>
    <x v="174"/>
    <d v="2011-12-21T00:00:00"/>
    <x v="2"/>
    <x v="162"/>
    <s v="Bart Pistole"/>
    <x v="1"/>
    <s v="United States"/>
    <s v="Los Angeles"/>
    <x v="1"/>
    <n v="90008"/>
    <s v="West"/>
    <s v="OFF-LA-10001934"/>
    <x v="1"/>
    <x v="2"/>
    <x v="568"/>
    <n v="14.62"/>
    <n v="2"/>
    <x v="0"/>
    <n v="6.8713999999999995"/>
  </r>
  <r>
    <n v="8794"/>
    <x v="4383"/>
    <x v="2"/>
    <x v="174"/>
    <d v="2011-12-21T00:00:00"/>
    <x v="2"/>
    <x v="162"/>
    <s v="Bart Pistole"/>
    <x v="1"/>
    <s v="United States"/>
    <s v="Los Angeles"/>
    <x v="1"/>
    <n v="90008"/>
    <s v="West"/>
    <s v="OFF-FA-10004248"/>
    <x v="1"/>
    <x v="13"/>
    <x v="480"/>
    <n v="22.549999999999997"/>
    <n v="5"/>
    <x v="0"/>
    <n v="8.7945000000000011"/>
  </r>
  <r>
    <n v="8795"/>
    <x v="4383"/>
    <x v="2"/>
    <x v="174"/>
    <d v="2011-12-21T00:00:00"/>
    <x v="2"/>
    <x v="162"/>
    <s v="Bart Pistole"/>
    <x v="1"/>
    <s v="United States"/>
    <s v="Los Angeles"/>
    <x v="1"/>
    <n v="90008"/>
    <s v="West"/>
    <s v="TEC-PH-10001944"/>
    <x v="2"/>
    <x v="7"/>
    <x v="1262"/>
    <n v="583.79999999999995"/>
    <n v="5"/>
    <x v="2"/>
    <n v="72.974999999999909"/>
  </r>
  <r>
    <n v="8796"/>
    <x v="4383"/>
    <x v="2"/>
    <x v="174"/>
    <d v="2011-12-21T00:00:00"/>
    <x v="2"/>
    <x v="162"/>
    <s v="Bart Pistole"/>
    <x v="1"/>
    <s v="United States"/>
    <s v="Los Angeles"/>
    <x v="1"/>
    <n v="90008"/>
    <s v="West"/>
    <s v="TEC-PH-10002085"/>
    <x v="2"/>
    <x v="7"/>
    <x v="659"/>
    <n v="211.16800000000001"/>
    <n v="4"/>
    <x v="2"/>
    <n v="15.837600000000009"/>
  </r>
  <r>
    <n v="8797"/>
    <x v="4384"/>
    <x v="0"/>
    <x v="274"/>
    <d v="2013-07-14T00:00:00"/>
    <x v="1"/>
    <x v="77"/>
    <s v="Max Jones"/>
    <x v="0"/>
    <s v="United States"/>
    <s v="Orem"/>
    <x v="7"/>
    <n v="84057"/>
    <s v="West"/>
    <s v="OFF-PA-10003441"/>
    <x v="1"/>
    <x v="10"/>
    <x v="485"/>
    <n v="12.96"/>
    <n v="2"/>
    <x v="0"/>
    <n v="6.2208000000000006"/>
  </r>
  <r>
    <n v="8798"/>
    <x v="4384"/>
    <x v="0"/>
    <x v="274"/>
    <d v="2013-07-14T00:00:00"/>
    <x v="1"/>
    <x v="77"/>
    <s v="Max Jones"/>
    <x v="0"/>
    <s v="United States"/>
    <s v="Orem"/>
    <x v="7"/>
    <n v="84057"/>
    <s v="West"/>
    <s v="OFF-AR-10004602"/>
    <x v="1"/>
    <x v="6"/>
    <x v="1217"/>
    <n v="45.98"/>
    <n v="2"/>
    <x v="0"/>
    <n v="12.874400000000001"/>
  </r>
  <r>
    <n v="8799"/>
    <x v="4385"/>
    <x v="0"/>
    <x v="1204"/>
    <d v="2013-04-11T00:00:00"/>
    <x v="1"/>
    <x v="91"/>
    <s v="Valerie Mitchum"/>
    <x v="2"/>
    <s v="United States"/>
    <s v="Burlington"/>
    <x v="42"/>
    <s v="05408"/>
    <s v="East"/>
    <s v="TEC-PH-10002555"/>
    <x v="2"/>
    <x v="7"/>
    <x v="1343"/>
    <n v="1294.75"/>
    <n v="5"/>
    <x v="0"/>
    <n v="336.63499999999999"/>
  </r>
  <r>
    <n v="8800"/>
    <x v="4386"/>
    <x v="2"/>
    <x v="1205"/>
    <d v="2011-05-10T00:00:00"/>
    <x v="2"/>
    <x v="409"/>
    <s v="Kean Thornton"/>
    <x v="0"/>
    <s v="United States"/>
    <s v="Philadelphia"/>
    <x v="9"/>
    <n v="19134"/>
    <s v="East"/>
    <s v="TEC-CO-10001449"/>
    <x v="2"/>
    <x v="16"/>
    <x v="303"/>
    <n v="1799.9699999999998"/>
    <n v="5"/>
    <x v="10"/>
    <n v="239.99600000000009"/>
  </r>
  <r>
    <n v="8801"/>
    <x v="4387"/>
    <x v="3"/>
    <x v="51"/>
    <d v="2014-11-28T00:00:00"/>
    <x v="1"/>
    <x v="294"/>
    <s v="Chris Selesnick"/>
    <x v="1"/>
    <s v="United States"/>
    <s v="Chicago"/>
    <x v="10"/>
    <n v="60623"/>
    <s v="Central"/>
    <s v="OFF-PA-10004285"/>
    <x v="1"/>
    <x v="10"/>
    <x v="1259"/>
    <n v="10.688000000000001"/>
    <n v="2"/>
    <x v="2"/>
    <n v="3.7407999999999997"/>
  </r>
  <r>
    <n v="8802"/>
    <x v="4388"/>
    <x v="0"/>
    <x v="338"/>
    <d v="2013-11-13T00:00:00"/>
    <x v="2"/>
    <x v="755"/>
    <s v="Aaron Bergman"/>
    <x v="0"/>
    <s v="United States"/>
    <s v="Oklahoma City"/>
    <x v="26"/>
    <n v="73120"/>
    <s v="Central"/>
    <s v="TEC-PH-10000562"/>
    <x v="2"/>
    <x v="7"/>
    <x v="1698"/>
    <n v="221.98"/>
    <n v="2"/>
    <x v="0"/>
    <n v="62.15440000000001"/>
  </r>
  <r>
    <n v="8803"/>
    <x v="4388"/>
    <x v="0"/>
    <x v="338"/>
    <d v="2013-11-13T00:00:00"/>
    <x v="2"/>
    <x v="755"/>
    <s v="Aaron Bergman"/>
    <x v="0"/>
    <s v="United States"/>
    <s v="Oklahoma City"/>
    <x v="26"/>
    <n v="73120"/>
    <s v="Central"/>
    <s v="FUR-BO-10003966"/>
    <x v="0"/>
    <x v="0"/>
    <x v="1086"/>
    <n v="341.96"/>
    <n v="2"/>
    <x v="0"/>
    <n v="54.713599999999985"/>
  </r>
  <r>
    <n v="8804"/>
    <x v="4389"/>
    <x v="2"/>
    <x v="520"/>
    <d v="2012-01-01T00:00:00"/>
    <x v="2"/>
    <x v="692"/>
    <s v="Aaron Hawkins"/>
    <x v="1"/>
    <s v="United States"/>
    <s v="New York City"/>
    <x v="15"/>
    <n v="10035"/>
    <s v="East"/>
    <s v="TEC-AC-10003614"/>
    <x v="2"/>
    <x v="11"/>
    <x v="562"/>
    <n v="34.769999999999996"/>
    <n v="3"/>
    <x v="0"/>
    <n v="11.474099999999996"/>
  </r>
  <r>
    <n v="8805"/>
    <x v="4389"/>
    <x v="2"/>
    <x v="520"/>
    <d v="2012-01-01T00:00:00"/>
    <x v="2"/>
    <x v="692"/>
    <s v="Aaron Hawkins"/>
    <x v="1"/>
    <s v="United States"/>
    <s v="New York City"/>
    <x v="15"/>
    <n v="10035"/>
    <s v="East"/>
    <s v="OFF-LA-10003148"/>
    <x v="1"/>
    <x v="2"/>
    <x v="164"/>
    <n v="18.899999999999999"/>
    <n v="3"/>
    <x v="0"/>
    <n v="8.6939999999999991"/>
  </r>
  <r>
    <n v="8806"/>
    <x v="4390"/>
    <x v="3"/>
    <x v="971"/>
    <d v="2014-08-24T00:00:00"/>
    <x v="1"/>
    <x v="157"/>
    <s v="Denny Ordway"/>
    <x v="0"/>
    <s v="United States"/>
    <s v="Salt Lake City"/>
    <x v="7"/>
    <n v="84106"/>
    <s v="West"/>
    <s v="OFF-BI-10002133"/>
    <x v="1"/>
    <x v="8"/>
    <x v="1138"/>
    <n v="102.72"/>
    <n v="3"/>
    <x v="2"/>
    <n v="37.235999999999997"/>
  </r>
  <r>
    <n v="8807"/>
    <x v="4391"/>
    <x v="0"/>
    <x v="126"/>
    <d v="2013-09-17T00:00:00"/>
    <x v="1"/>
    <x v="565"/>
    <s v="Matt Collister"/>
    <x v="1"/>
    <s v="United States"/>
    <s v="Utica"/>
    <x v="15"/>
    <n v="13501"/>
    <s v="East"/>
    <s v="FUR-FU-10002813"/>
    <x v="0"/>
    <x v="5"/>
    <x v="1682"/>
    <n v="40.479999999999997"/>
    <n v="2"/>
    <x v="0"/>
    <n v="14.572799999999997"/>
  </r>
  <r>
    <n v="8808"/>
    <x v="4392"/>
    <x v="3"/>
    <x v="40"/>
    <d v="2014-11-01T00:00:00"/>
    <x v="1"/>
    <x v="440"/>
    <s v="Jamie Frazer"/>
    <x v="0"/>
    <s v="United States"/>
    <s v="Philadelphia"/>
    <x v="9"/>
    <n v="19134"/>
    <s v="East"/>
    <s v="OFF-BI-10004330"/>
    <x v="1"/>
    <x v="8"/>
    <x v="795"/>
    <n v="33.282000000000004"/>
    <n v="3"/>
    <x v="6"/>
    <n v="-27.734999999999992"/>
  </r>
  <r>
    <n v="8809"/>
    <x v="4392"/>
    <x v="3"/>
    <x v="40"/>
    <d v="2014-11-01T00:00:00"/>
    <x v="1"/>
    <x v="440"/>
    <s v="Jamie Frazer"/>
    <x v="0"/>
    <s v="United States"/>
    <s v="Philadelphia"/>
    <x v="9"/>
    <n v="19134"/>
    <s v="East"/>
    <s v="TEC-PH-10002807"/>
    <x v="2"/>
    <x v="7"/>
    <x v="1230"/>
    <n v="118.64999999999998"/>
    <n v="5"/>
    <x v="10"/>
    <n v="19.775000000000006"/>
  </r>
  <r>
    <n v="8810"/>
    <x v="4392"/>
    <x v="3"/>
    <x v="40"/>
    <d v="2014-11-01T00:00:00"/>
    <x v="1"/>
    <x v="440"/>
    <s v="Jamie Frazer"/>
    <x v="0"/>
    <s v="United States"/>
    <s v="Philadelphia"/>
    <x v="9"/>
    <n v="19134"/>
    <s v="East"/>
    <s v="OFF-LA-10001404"/>
    <x v="1"/>
    <x v="2"/>
    <x v="916"/>
    <n v="14.76"/>
    <n v="5"/>
    <x v="2"/>
    <n v="4.9815000000000005"/>
  </r>
  <r>
    <n v="8811"/>
    <x v="4393"/>
    <x v="3"/>
    <x v="1109"/>
    <d v="2014-06-05T00:00:00"/>
    <x v="1"/>
    <x v="416"/>
    <s v="Suzanne McNair"/>
    <x v="1"/>
    <s v="United States"/>
    <s v="Los Angeles"/>
    <x v="1"/>
    <n v="90004"/>
    <s v="West"/>
    <s v="OFF-PA-10004911"/>
    <x v="1"/>
    <x v="10"/>
    <x v="929"/>
    <n v="37.520000000000003"/>
    <n v="4"/>
    <x v="0"/>
    <n v="18.009600000000002"/>
  </r>
  <r>
    <n v="8812"/>
    <x v="4394"/>
    <x v="0"/>
    <x v="387"/>
    <d v="2013-03-14T00:00:00"/>
    <x v="1"/>
    <x v="70"/>
    <s v="Stephanie Phelps"/>
    <x v="1"/>
    <s v="United States"/>
    <s v="Jackson"/>
    <x v="12"/>
    <n v="49201"/>
    <s v="Central"/>
    <s v="OFF-AP-10004233"/>
    <x v="1"/>
    <x v="9"/>
    <x v="1122"/>
    <n v="207.14400000000001"/>
    <n v="3"/>
    <x v="9"/>
    <n v="48.333599999999976"/>
  </r>
  <r>
    <n v="8813"/>
    <x v="4394"/>
    <x v="0"/>
    <x v="387"/>
    <d v="2013-03-14T00:00:00"/>
    <x v="1"/>
    <x v="70"/>
    <s v="Stephanie Phelps"/>
    <x v="1"/>
    <s v="United States"/>
    <s v="Jackson"/>
    <x v="12"/>
    <n v="49201"/>
    <s v="Central"/>
    <s v="OFF-AR-10002766"/>
    <x v="1"/>
    <x v="6"/>
    <x v="1041"/>
    <n v="13.899999999999999"/>
    <n v="5"/>
    <x v="0"/>
    <n v="3.7529999999999997"/>
  </r>
  <r>
    <n v="8814"/>
    <x v="4395"/>
    <x v="1"/>
    <x v="353"/>
    <d v="2012-07-31T00:00:00"/>
    <x v="1"/>
    <x v="316"/>
    <s v="Cyma Kinney"/>
    <x v="1"/>
    <s v="United States"/>
    <s v="Glendale"/>
    <x v="16"/>
    <n v="85301"/>
    <s v="West"/>
    <s v="FUR-CH-10003199"/>
    <x v="0"/>
    <x v="1"/>
    <x v="631"/>
    <n v="266.35200000000003"/>
    <n v="3"/>
    <x v="2"/>
    <n v="13.317599999999985"/>
  </r>
  <r>
    <n v="8815"/>
    <x v="4396"/>
    <x v="1"/>
    <x v="521"/>
    <d v="2012-11-25T00:00:00"/>
    <x v="0"/>
    <x v="617"/>
    <s v="Pierre Wener"/>
    <x v="0"/>
    <s v="United States"/>
    <s v="Wilmington"/>
    <x v="13"/>
    <n v="19805"/>
    <s v="East"/>
    <s v="TEC-PH-10003012"/>
    <x v="2"/>
    <x v="7"/>
    <x v="344"/>
    <n v="307.98"/>
    <n v="2"/>
    <x v="0"/>
    <n v="89.314199999999971"/>
  </r>
  <r>
    <n v="8816"/>
    <x v="4396"/>
    <x v="1"/>
    <x v="521"/>
    <d v="2012-11-25T00:00:00"/>
    <x v="0"/>
    <x v="617"/>
    <s v="Pierre Wener"/>
    <x v="0"/>
    <s v="United States"/>
    <s v="Wilmington"/>
    <x v="13"/>
    <n v="19805"/>
    <s v="East"/>
    <s v="OFF-PA-10001583"/>
    <x v="1"/>
    <x v="10"/>
    <x v="1822"/>
    <n v="44.099999999999994"/>
    <n v="6"/>
    <x v="0"/>
    <n v="20.726999999999997"/>
  </r>
  <r>
    <n v="8817"/>
    <x v="4396"/>
    <x v="1"/>
    <x v="521"/>
    <d v="2012-11-25T00:00:00"/>
    <x v="0"/>
    <x v="617"/>
    <s v="Pierre Wener"/>
    <x v="0"/>
    <s v="United States"/>
    <s v="Wilmington"/>
    <x v="13"/>
    <n v="19805"/>
    <s v="East"/>
    <s v="OFF-AR-10001940"/>
    <x v="1"/>
    <x v="6"/>
    <x v="168"/>
    <n v="13.12"/>
    <n v="4"/>
    <x v="0"/>
    <n v="5.6416000000000004"/>
  </r>
  <r>
    <n v="8818"/>
    <x v="4396"/>
    <x v="1"/>
    <x v="521"/>
    <d v="2012-11-25T00:00:00"/>
    <x v="0"/>
    <x v="617"/>
    <s v="Pierre Wener"/>
    <x v="0"/>
    <s v="United States"/>
    <s v="Wilmington"/>
    <x v="13"/>
    <n v="19805"/>
    <s v="East"/>
    <s v="OFF-EN-10003286"/>
    <x v="1"/>
    <x v="12"/>
    <x v="33"/>
    <n v="16.559999999999999"/>
    <n v="2"/>
    <x v="0"/>
    <n v="7.783199999999999"/>
  </r>
  <r>
    <n v="8819"/>
    <x v="4396"/>
    <x v="1"/>
    <x v="521"/>
    <d v="2012-11-25T00:00:00"/>
    <x v="0"/>
    <x v="617"/>
    <s v="Pierre Wener"/>
    <x v="0"/>
    <s v="United States"/>
    <s v="Wilmington"/>
    <x v="13"/>
    <n v="19805"/>
    <s v="East"/>
    <s v="OFF-PA-10003441"/>
    <x v="1"/>
    <x v="10"/>
    <x v="485"/>
    <n v="38.880000000000003"/>
    <n v="6"/>
    <x v="0"/>
    <n v="18.662400000000002"/>
  </r>
  <r>
    <n v="8820"/>
    <x v="4397"/>
    <x v="1"/>
    <x v="109"/>
    <d v="2012-12-02T00:00:00"/>
    <x v="1"/>
    <x v="432"/>
    <s v="Evan Bailliet"/>
    <x v="0"/>
    <s v="United States"/>
    <s v="Austin"/>
    <x v="5"/>
    <n v="78745"/>
    <s v="Central"/>
    <s v="OFF-PA-10003395"/>
    <x v="1"/>
    <x v="10"/>
    <x v="650"/>
    <n v="335.52"/>
    <n v="4"/>
    <x v="2"/>
    <n v="117.43199999999999"/>
  </r>
  <r>
    <n v="8821"/>
    <x v="4398"/>
    <x v="3"/>
    <x v="132"/>
    <d v="2014-11-08T00:00:00"/>
    <x v="1"/>
    <x v="54"/>
    <s v="Dave Kipp"/>
    <x v="0"/>
    <s v="United States"/>
    <s v="Orlando"/>
    <x v="2"/>
    <n v="32839"/>
    <s v="South"/>
    <s v="TEC-CO-10003236"/>
    <x v="2"/>
    <x v="16"/>
    <x v="451"/>
    <n v="959.98400000000004"/>
    <n v="2"/>
    <x v="2"/>
    <n v="311.99479999999994"/>
  </r>
  <r>
    <n v="8822"/>
    <x v="4398"/>
    <x v="3"/>
    <x v="132"/>
    <d v="2014-11-08T00:00:00"/>
    <x v="1"/>
    <x v="54"/>
    <s v="Dave Kipp"/>
    <x v="0"/>
    <s v="United States"/>
    <s v="Orlando"/>
    <x v="2"/>
    <n v="32839"/>
    <s v="South"/>
    <s v="OFF-BI-10002982"/>
    <x v="1"/>
    <x v="8"/>
    <x v="1258"/>
    <n v="4.0860000000000003"/>
    <n v="2"/>
    <x v="6"/>
    <n v="-2.9963999999999995"/>
  </r>
  <r>
    <n v="8823"/>
    <x v="4398"/>
    <x v="3"/>
    <x v="132"/>
    <d v="2014-11-08T00:00:00"/>
    <x v="1"/>
    <x v="54"/>
    <s v="Dave Kipp"/>
    <x v="0"/>
    <s v="United States"/>
    <s v="Orlando"/>
    <x v="2"/>
    <n v="32839"/>
    <s v="South"/>
    <s v="OFF-AR-10004010"/>
    <x v="1"/>
    <x v="6"/>
    <x v="1734"/>
    <n v="55.984000000000009"/>
    <n v="2"/>
    <x v="2"/>
    <n v="4.1987999999999985"/>
  </r>
  <r>
    <n v="8824"/>
    <x v="4398"/>
    <x v="3"/>
    <x v="132"/>
    <d v="2014-11-08T00:00:00"/>
    <x v="1"/>
    <x v="54"/>
    <s v="Dave Kipp"/>
    <x v="0"/>
    <s v="United States"/>
    <s v="Orlando"/>
    <x v="2"/>
    <n v="32839"/>
    <s v="South"/>
    <s v="OFF-PA-10002947"/>
    <x v="1"/>
    <x v="10"/>
    <x v="703"/>
    <n v="10.688000000000001"/>
    <n v="2"/>
    <x v="2"/>
    <n v="3.7407999999999997"/>
  </r>
  <r>
    <n v="8825"/>
    <x v="4399"/>
    <x v="3"/>
    <x v="708"/>
    <d v="2014-03-24T00:00:00"/>
    <x v="0"/>
    <x v="26"/>
    <s v="Ted Butterfield"/>
    <x v="0"/>
    <s v="United States"/>
    <s v="Reading"/>
    <x v="9"/>
    <n v="19601"/>
    <s v="East"/>
    <s v="OFF-EN-10003845"/>
    <x v="1"/>
    <x v="12"/>
    <x v="431"/>
    <n v="8.8559999999999999"/>
    <n v="3"/>
    <x v="2"/>
    <n v="2.8781999999999992"/>
  </r>
  <r>
    <n v="8826"/>
    <x v="4400"/>
    <x v="1"/>
    <x v="546"/>
    <d v="2012-12-22T00:00:00"/>
    <x v="2"/>
    <x v="151"/>
    <s v="Arthur Gainer"/>
    <x v="0"/>
    <s v="United States"/>
    <s v="Philadelphia"/>
    <x v="9"/>
    <n v="19134"/>
    <s v="East"/>
    <s v="OFF-LA-10003190"/>
    <x v="1"/>
    <x v="2"/>
    <x v="1163"/>
    <n v="6.911999999999999"/>
    <n v="3"/>
    <x v="2"/>
    <n v="2.5056000000000003"/>
  </r>
  <r>
    <n v="8827"/>
    <x v="4401"/>
    <x v="2"/>
    <x v="1063"/>
    <d v="2011-04-06T00:00:00"/>
    <x v="0"/>
    <x v="710"/>
    <s v="Sam Craven"/>
    <x v="0"/>
    <s v="United States"/>
    <s v="Houston"/>
    <x v="5"/>
    <n v="77095"/>
    <s v="Central"/>
    <s v="OFF-PA-10002986"/>
    <x v="1"/>
    <x v="10"/>
    <x v="477"/>
    <n v="26.720000000000002"/>
    <n v="5"/>
    <x v="2"/>
    <n v="9.3520000000000003"/>
  </r>
  <r>
    <n v="8828"/>
    <x v="4401"/>
    <x v="2"/>
    <x v="1063"/>
    <d v="2011-04-06T00:00:00"/>
    <x v="0"/>
    <x v="710"/>
    <s v="Sam Craven"/>
    <x v="0"/>
    <s v="United States"/>
    <s v="Houston"/>
    <x v="5"/>
    <n v="77095"/>
    <s v="Central"/>
    <s v="OFF-PA-10001593"/>
    <x v="1"/>
    <x v="10"/>
    <x v="1755"/>
    <n v="33.488000000000007"/>
    <n v="7"/>
    <x v="2"/>
    <n v="10.464999999999998"/>
  </r>
  <r>
    <n v="8829"/>
    <x v="4402"/>
    <x v="1"/>
    <x v="1117"/>
    <d v="2012-06-09T00:00:00"/>
    <x v="1"/>
    <x v="179"/>
    <s v="Brenda Bowman"/>
    <x v="1"/>
    <s v="United States"/>
    <s v="Saint Charles"/>
    <x v="25"/>
    <n v="63301"/>
    <s v="Central"/>
    <s v="OFF-PA-10000528"/>
    <x v="1"/>
    <x v="10"/>
    <x v="1136"/>
    <n v="10.56"/>
    <n v="2"/>
    <x v="0"/>
    <n v="4.7519999999999998"/>
  </r>
  <r>
    <n v="8830"/>
    <x v="4403"/>
    <x v="2"/>
    <x v="191"/>
    <d v="2011-10-09T00:00:00"/>
    <x v="2"/>
    <x v="778"/>
    <s v="Victoria Pisteka"/>
    <x v="1"/>
    <s v="United States"/>
    <s v="Indianapolis"/>
    <x v="14"/>
    <n v="46203"/>
    <s v="Central"/>
    <s v="OFF-ST-10001932"/>
    <x v="1"/>
    <x v="4"/>
    <x v="1641"/>
    <n v="386.34"/>
    <n v="2"/>
    <x v="0"/>
    <n v="54.087600000000009"/>
  </r>
  <r>
    <n v="8831"/>
    <x v="4404"/>
    <x v="0"/>
    <x v="1036"/>
    <d v="2013-08-25T00:00:00"/>
    <x v="0"/>
    <x v="345"/>
    <s v="Rachel Payne"/>
    <x v="1"/>
    <s v="United States"/>
    <s v="Seattle"/>
    <x v="4"/>
    <n v="98115"/>
    <s v="West"/>
    <s v="OFF-BI-10003727"/>
    <x v="1"/>
    <x v="8"/>
    <x v="797"/>
    <n v="33.44"/>
    <n v="10"/>
    <x v="2"/>
    <n v="11.703999999999997"/>
  </r>
  <r>
    <n v="8832"/>
    <x v="4405"/>
    <x v="1"/>
    <x v="219"/>
    <d v="2012-11-19T00:00:00"/>
    <x v="1"/>
    <x v="723"/>
    <s v="Duane Huffman"/>
    <x v="2"/>
    <s v="United States"/>
    <s v="Harrisonburg"/>
    <x v="17"/>
    <n v="22801"/>
    <s v="South"/>
    <s v="FUR-FU-10002759"/>
    <x v="0"/>
    <x v="5"/>
    <x v="555"/>
    <n v="39.96"/>
    <n v="2"/>
    <x v="0"/>
    <n v="14.3856"/>
  </r>
  <r>
    <n v="8833"/>
    <x v="4406"/>
    <x v="1"/>
    <x v="137"/>
    <d v="2012-06-27T00:00:00"/>
    <x v="1"/>
    <x v="517"/>
    <s v="Shaun Weien"/>
    <x v="0"/>
    <s v="United States"/>
    <s v="Rochester"/>
    <x v="15"/>
    <n v="14609"/>
    <s v="East"/>
    <s v="OFF-BI-10000545"/>
    <x v="1"/>
    <x v="8"/>
    <x v="685"/>
    <n v="1217.568"/>
    <n v="2"/>
    <x v="2"/>
    <n v="456.58800000000002"/>
  </r>
  <r>
    <n v="8834"/>
    <x v="4407"/>
    <x v="3"/>
    <x v="241"/>
    <d v="2014-09-29T00:00:00"/>
    <x v="1"/>
    <x v="580"/>
    <s v="Karen Ferguson"/>
    <x v="2"/>
    <s v="United States"/>
    <s v="Sandy Springs"/>
    <x v="32"/>
    <n v="30328"/>
    <s v="South"/>
    <s v="OFF-ST-10004950"/>
    <x v="1"/>
    <x v="4"/>
    <x v="1510"/>
    <n v="15.51"/>
    <n v="1"/>
    <x v="0"/>
    <n v="3.8774999999999995"/>
  </r>
  <r>
    <n v="8835"/>
    <x v="4407"/>
    <x v="3"/>
    <x v="241"/>
    <d v="2014-09-29T00:00:00"/>
    <x v="1"/>
    <x v="580"/>
    <s v="Karen Ferguson"/>
    <x v="2"/>
    <s v="United States"/>
    <s v="Sandy Springs"/>
    <x v="32"/>
    <n v="30328"/>
    <s v="South"/>
    <s v="TEC-PH-10003171"/>
    <x v="2"/>
    <x v="7"/>
    <x v="1495"/>
    <n v="89.9"/>
    <n v="2"/>
    <x v="0"/>
    <n v="25.171999999999997"/>
  </r>
  <r>
    <n v="8836"/>
    <x v="4407"/>
    <x v="3"/>
    <x v="241"/>
    <d v="2014-09-29T00:00:00"/>
    <x v="1"/>
    <x v="580"/>
    <s v="Karen Ferguson"/>
    <x v="2"/>
    <s v="United States"/>
    <s v="Sandy Springs"/>
    <x v="32"/>
    <n v="30328"/>
    <s v="South"/>
    <s v="OFF-AR-10000614"/>
    <x v="1"/>
    <x v="6"/>
    <x v="1722"/>
    <n v="14.28"/>
    <n v="4"/>
    <x v="0"/>
    <n v="3.7127999999999997"/>
  </r>
  <r>
    <n v="8837"/>
    <x v="4407"/>
    <x v="3"/>
    <x v="241"/>
    <d v="2014-09-29T00:00:00"/>
    <x v="1"/>
    <x v="580"/>
    <s v="Karen Ferguson"/>
    <x v="2"/>
    <s v="United States"/>
    <s v="Sandy Springs"/>
    <x v="32"/>
    <n v="30328"/>
    <s v="South"/>
    <s v="OFF-AR-10000034"/>
    <x v="1"/>
    <x v="6"/>
    <x v="744"/>
    <n v="12.72"/>
    <n v="3"/>
    <x v="0"/>
    <n v="4.9607999999999999"/>
  </r>
  <r>
    <n v="8838"/>
    <x v="4407"/>
    <x v="3"/>
    <x v="241"/>
    <d v="2014-09-29T00:00:00"/>
    <x v="1"/>
    <x v="580"/>
    <s v="Karen Ferguson"/>
    <x v="2"/>
    <s v="United States"/>
    <s v="Sandy Springs"/>
    <x v="32"/>
    <n v="30328"/>
    <s v="South"/>
    <s v="OFF-LA-10003766"/>
    <x v="1"/>
    <x v="2"/>
    <x v="360"/>
    <n v="15.75"/>
    <n v="5"/>
    <x v="0"/>
    <n v="7.5600000000000005"/>
  </r>
  <r>
    <n v="8839"/>
    <x v="4408"/>
    <x v="2"/>
    <x v="322"/>
    <d v="2011-04-10T00:00:00"/>
    <x v="0"/>
    <x v="395"/>
    <s v="Frank Hawley"/>
    <x v="1"/>
    <s v="United States"/>
    <s v="Los Angeles"/>
    <x v="1"/>
    <n v="90004"/>
    <s v="West"/>
    <s v="OFF-AR-10001725"/>
    <x v="1"/>
    <x v="6"/>
    <x v="1540"/>
    <n v="70.949999999999989"/>
    <n v="3"/>
    <x v="0"/>
    <n v="18.447000000000003"/>
  </r>
  <r>
    <n v="8840"/>
    <x v="4408"/>
    <x v="2"/>
    <x v="322"/>
    <d v="2011-04-10T00:00:00"/>
    <x v="0"/>
    <x v="395"/>
    <s v="Frank Hawley"/>
    <x v="1"/>
    <s v="United States"/>
    <s v="Los Angeles"/>
    <x v="1"/>
    <n v="90004"/>
    <s v="West"/>
    <s v="OFF-BI-10002794"/>
    <x v="1"/>
    <x v="8"/>
    <x v="102"/>
    <n v="65.567999999999998"/>
    <n v="2"/>
    <x v="2"/>
    <n v="23.768399999999996"/>
  </r>
  <r>
    <n v="8841"/>
    <x v="4408"/>
    <x v="2"/>
    <x v="322"/>
    <d v="2011-04-10T00:00:00"/>
    <x v="0"/>
    <x v="395"/>
    <s v="Frank Hawley"/>
    <x v="1"/>
    <s v="United States"/>
    <s v="Los Angeles"/>
    <x v="1"/>
    <n v="90004"/>
    <s v="West"/>
    <s v="TEC-AC-10004171"/>
    <x v="2"/>
    <x v="11"/>
    <x v="1312"/>
    <n v="299.96999999999997"/>
    <n v="3"/>
    <x v="0"/>
    <n v="131.98680000000002"/>
  </r>
  <r>
    <n v="8842"/>
    <x v="4409"/>
    <x v="0"/>
    <x v="1206"/>
    <d v="2013-02-13T00:00:00"/>
    <x v="1"/>
    <x v="335"/>
    <s v="Justin Ritter"/>
    <x v="1"/>
    <s v="United States"/>
    <s v="San Francisco"/>
    <x v="1"/>
    <n v="94110"/>
    <s v="West"/>
    <s v="TEC-AC-10003628"/>
    <x v="2"/>
    <x v="11"/>
    <x v="244"/>
    <n v="89.97"/>
    <n v="3"/>
    <x v="0"/>
    <n v="39.586800000000011"/>
  </r>
  <r>
    <n v="8843"/>
    <x v="4409"/>
    <x v="0"/>
    <x v="1206"/>
    <d v="2013-02-13T00:00:00"/>
    <x v="1"/>
    <x v="335"/>
    <s v="Justin Ritter"/>
    <x v="1"/>
    <s v="United States"/>
    <s v="San Francisco"/>
    <x v="1"/>
    <n v="94110"/>
    <s v="West"/>
    <s v="TEC-AC-10004761"/>
    <x v="2"/>
    <x v="11"/>
    <x v="778"/>
    <n v="31.86"/>
    <n v="2"/>
    <x v="0"/>
    <n v="11.151"/>
  </r>
  <r>
    <n v="8844"/>
    <x v="4410"/>
    <x v="2"/>
    <x v="728"/>
    <d v="2011-11-20T00:00:00"/>
    <x v="0"/>
    <x v="36"/>
    <s v="Julie Creighton"/>
    <x v="1"/>
    <s v="United States"/>
    <s v="Minneapolis"/>
    <x v="11"/>
    <n v="55407"/>
    <s v="Central"/>
    <s v="OFF-ST-10000885"/>
    <x v="1"/>
    <x v="4"/>
    <x v="1657"/>
    <n v="67.150000000000006"/>
    <n v="5"/>
    <x v="0"/>
    <n v="16.787500000000001"/>
  </r>
  <r>
    <n v="8845"/>
    <x v="4411"/>
    <x v="3"/>
    <x v="404"/>
    <d v="2014-12-24T00:00:00"/>
    <x v="1"/>
    <x v="443"/>
    <s v="Beth Paige"/>
    <x v="0"/>
    <s v="United States"/>
    <s v="Columbus"/>
    <x v="24"/>
    <n v="43229"/>
    <s v="East"/>
    <s v="OFF-BI-10004209"/>
    <x v="1"/>
    <x v="8"/>
    <x v="1206"/>
    <n v="7.2359999999999998"/>
    <n v="3"/>
    <x v="6"/>
    <n v="-6.0299999999999976"/>
  </r>
  <r>
    <n v="8846"/>
    <x v="4411"/>
    <x v="3"/>
    <x v="404"/>
    <d v="2014-12-24T00:00:00"/>
    <x v="1"/>
    <x v="443"/>
    <s v="Beth Paige"/>
    <x v="0"/>
    <s v="United States"/>
    <s v="Columbus"/>
    <x v="24"/>
    <n v="43229"/>
    <s v="East"/>
    <s v="OFF-FA-10002988"/>
    <x v="1"/>
    <x v="13"/>
    <x v="131"/>
    <n v="4.8239999999999998"/>
    <n v="3"/>
    <x v="2"/>
    <n v="1.7486999999999999"/>
  </r>
  <r>
    <n v="8847"/>
    <x v="4411"/>
    <x v="3"/>
    <x v="404"/>
    <d v="2014-12-24T00:00:00"/>
    <x v="1"/>
    <x v="443"/>
    <s v="Beth Paige"/>
    <x v="0"/>
    <s v="United States"/>
    <s v="Columbus"/>
    <x v="24"/>
    <n v="43229"/>
    <s v="East"/>
    <s v="OFF-PA-10002222"/>
    <x v="1"/>
    <x v="10"/>
    <x v="389"/>
    <n v="91.360000000000014"/>
    <n v="5"/>
    <x v="2"/>
    <n v="29.691999999999993"/>
  </r>
  <r>
    <n v="8848"/>
    <x v="4411"/>
    <x v="3"/>
    <x v="404"/>
    <d v="2014-12-24T00:00:00"/>
    <x v="1"/>
    <x v="443"/>
    <s v="Beth Paige"/>
    <x v="0"/>
    <s v="United States"/>
    <s v="Columbus"/>
    <x v="24"/>
    <n v="43229"/>
    <s v="East"/>
    <s v="OFF-AP-10004487"/>
    <x v="1"/>
    <x v="9"/>
    <x v="715"/>
    <n v="130.11199999999999"/>
    <n v="2"/>
    <x v="2"/>
    <n v="13.011199999999995"/>
  </r>
  <r>
    <n v="8849"/>
    <x v="4412"/>
    <x v="1"/>
    <x v="740"/>
    <d v="2012-07-04T00:00:00"/>
    <x v="2"/>
    <x v="135"/>
    <s v="Frank Atkinson"/>
    <x v="1"/>
    <s v="United States"/>
    <s v="Raleigh"/>
    <x v="3"/>
    <n v="27604"/>
    <s v="South"/>
    <s v="TEC-PH-10003505"/>
    <x v="2"/>
    <x v="7"/>
    <x v="901"/>
    <n v="74.239999999999995"/>
    <n v="1"/>
    <x v="2"/>
    <n v="8.3519999999999932"/>
  </r>
  <r>
    <n v="8850"/>
    <x v="4412"/>
    <x v="1"/>
    <x v="740"/>
    <d v="2012-07-04T00:00:00"/>
    <x v="2"/>
    <x v="135"/>
    <s v="Frank Atkinson"/>
    <x v="1"/>
    <s v="United States"/>
    <s v="Raleigh"/>
    <x v="3"/>
    <n v="27604"/>
    <s v="South"/>
    <s v="FUR-FU-10000076"/>
    <x v="0"/>
    <x v="5"/>
    <x v="875"/>
    <n v="159.84000000000003"/>
    <n v="10"/>
    <x v="2"/>
    <n v="45.954000000000008"/>
  </r>
  <r>
    <n v="8851"/>
    <x v="4412"/>
    <x v="1"/>
    <x v="740"/>
    <d v="2012-07-04T00:00:00"/>
    <x v="2"/>
    <x v="135"/>
    <s v="Frank Atkinson"/>
    <x v="1"/>
    <s v="United States"/>
    <s v="Raleigh"/>
    <x v="3"/>
    <n v="27604"/>
    <s v="South"/>
    <s v="OFF-BI-10004728"/>
    <x v="1"/>
    <x v="8"/>
    <x v="539"/>
    <n v="2.8920000000000008"/>
    <n v="2"/>
    <x v="6"/>
    <n v="-2.3136000000000001"/>
  </r>
  <r>
    <n v="8852"/>
    <x v="4412"/>
    <x v="1"/>
    <x v="740"/>
    <d v="2012-07-04T00:00:00"/>
    <x v="2"/>
    <x v="135"/>
    <s v="Frank Atkinson"/>
    <x v="1"/>
    <s v="United States"/>
    <s v="Raleigh"/>
    <x v="3"/>
    <n v="27604"/>
    <s v="South"/>
    <s v="OFF-PA-10002250"/>
    <x v="1"/>
    <x v="10"/>
    <x v="699"/>
    <n v="9.3920000000000012"/>
    <n v="2"/>
    <x v="2"/>
    <n v="3.2871999999999999"/>
  </r>
  <r>
    <n v="8853"/>
    <x v="4413"/>
    <x v="2"/>
    <x v="1169"/>
    <d v="2011-10-13T00:00:00"/>
    <x v="0"/>
    <x v="35"/>
    <s v="Duane Noonan"/>
    <x v="0"/>
    <s v="United States"/>
    <s v="New York City"/>
    <x v="15"/>
    <n v="10011"/>
    <s v="East"/>
    <s v="OFF-PA-10003823"/>
    <x v="1"/>
    <x v="10"/>
    <x v="1001"/>
    <n v="123.92"/>
    <n v="4"/>
    <x v="0"/>
    <n v="55.763999999999996"/>
  </r>
  <r>
    <n v="8854"/>
    <x v="4414"/>
    <x v="1"/>
    <x v="357"/>
    <d v="2012-09-25T00:00:00"/>
    <x v="2"/>
    <x v="383"/>
    <s v="Frank Olsen"/>
    <x v="0"/>
    <s v="United States"/>
    <s v="Philadelphia"/>
    <x v="9"/>
    <n v="19143"/>
    <s v="East"/>
    <s v="OFF-SU-10000898"/>
    <x v="1"/>
    <x v="14"/>
    <x v="1181"/>
    <n v="55.600000000000009"/>
    <n v="5"/>
    <x v="2"/>
    <n v="6.2549999999999919"/>
  </r>
  <r>
    <n v="8855"/>
    <x v="4414"/>
    <x v="1"/>
    <x v="357"/>
    <d v="2012-09-25T00:00:00"/>
    <x v="2"/>
    <x v="383"/>
    <s v="Frank Olsen"/>
    <x v="0"/>
    <s v="United States"/>
    <s v="Philadelphia"/>
    <x v="9"/>
    <n v="19143"/>
    <s v="East"/>
    <s v="TEC-AC-10003832"/>
    <x v="2"/>
    <x v="11"/>
    <x v="216"/>
    <n v="617.97600000000011"/>
    <n v="3"/>
    <x v="2"/>
    <n v="-7.724700000000098"/>
  </r>
  <r>
    <n v="8856"/>
    <x v="4415"/>
    <x v="3"/>
    <x v="165"/>
    <d v="2014-12-31T00:00:00"/>
    <x v="1"/>
    <x v="317"/>
    <s v="Dave Poirier"/>
    <x v="1"/>
    <s v="United States"/>
    <s v="Meridian"/>
    <x v="45"/>
    <n v="83642"/>
    <s v="West"/>
    <s v="OFF-BI-10001679"/>
    <x v="1"/>
    <x v="8"/>
    <x v="212"/>
    <n v="21.312000000000005"/>
    <n v="3"/>
    <x v="2"/>
    <n v="7.9919999999999991"/>
  </r>
  <r>
    <n v="8857"/>
    <x v="4416"/>
    <x v="3"/>
    <x v="119"/>
    <d v="2014-10-21T00:00:00"/>
    <x v="1"/>
    <x v="478"/>
    <s v="Jane Waco"/>
    <x v="1"/>
    <s v="United States"/>
    <s v="Sacramento"/>
    <x v="1"/>
    <n v="95823"/>
    <s v="West"/>
    <s v="TEC-AC-10002335"/>
    <x v="2"/>
    <x v="11"/>
    <x v="339"/>
    <n v="209.94"/>
    <n v="6"/>
    <x v="0"/>
    <n v="39.888599999999997"/>
  </r>
  <r>
    <n v="8858"/>
    <x v="4416"/>
    <x v="3"/>
    <x v="119"/>
    <d v="2014-10-21T00:00:00"/>
    <x v="1"/>
    <x v="478"/>
    <s v="Jane Waco"/>
    <x v="1"/>
    <s v="United States"/>
    <s v="Sacramento"/>
    <x v="1"/>
    <n v="95823"/>
    <s v="West"/>
    <s v="TEC-PH-10003187"/>
    <x v="2"/>
    <x v="7"/>
    <x v="1410"/>
    <n v="31.983999999999998"/>
    <n v="2"/>
    <x v="2"/>
    <n v="-7.9959999999999996"/>
  </r>
  <r>
    <n v="8859"/>
    <x v="4416"/>
    <x v="3"/>
    <x v="119"/>
    <d v="2014-10-21T00:00:00"/>
    <x v="1"/>
    <x v="478"/>
    <s v="Jane Waco"/>
    <x v="1"/>
    <s v="United States"/>
    <s v="Sacramento"/>
    <x v="1"/>
    <n v="95823"/>
    <s v="West"/>
    <s v="OFF-BI-10003527"/>
    <x v="1"/>
    <x v="8"/>
    <x v="446"/>
    <n v="5083.96"/>
    <n v="5"/>
    <x v="2"/>
    <n v="1906.4849999999999"/>
  </r>
  <r>
    <n v="8860"/>
    <x v="4417"/>
    <x v="3"/>
    <x v="648"/>
    <d v="2014-08-27T00:00:00"/>
    <x v="1"/>
    <x v="499"/>
    <s v="Tonja Turnell"/>
    <x v="2"/>
    <s v="United States"/>
    <s v="Charlotte"/>
    <x v="3"/>
    <n v="28205"/>
    <s v="South"/>
    <s v="TEC-PH-10003171"/>
    <x v="2"/>
    <x v="7"/>
    <x v="1495"/>
    <n v="35.96"/>
    <n v="1"/>
    <x v="2"/>
    <n v="3.5959999999999983"/>
  </r>
  <r>
    <n v="8861"/>
    <x v="4418"/>
    <x v="1"/>
    <x v="861"/>
    <d v="2012-09-18T00:00:00"/>
    <x v="1"/>
    <x v="381"/>
    <s v="Skye Norling"/>
    <x v="2"/>
    <s v="United States"/>
    <s v="Paterson"/>
    <x v="30"/>
    <n v="7501"/>
    <s v="East"/>
    <s v="OFF-LA-10000414"/>
    <x v="1"/>
    <x v="2"/>
    <x v="1634"/>
    <n v="31.049999999999997"/>
    <n v="3"/>
    <x v="0"/>
    <n v="14.904"/>
  </r>
  <r>
    <n v="8862"/>
    <x v="4418"/>
    <x v="1"/>
    <x v="861"/>
    <d v="2012-09-18T00:00:00"/>
    <x v="1"/>
    <x v="381"/>
    <s v="Skye Norling"/>
    <x v="2"/>
    <s v="United States"/>
    <s v="Paterson"/>
    <x v="30"/>
    <n v="7501"/>
    <s v="East"/>
    <s v="FUR-FU-10002107"/>
    <x v="0"/>
    <x v="5"/>
    <x v="1324"/>
    <n v="8.92"/>
    <n v="4"/>
    <x v="0"/>
    <n v="3.9248000000000003"/>
  </r>
  <r>
    <n v="8863"/>
    <x v="4418"/>
    <x v="1"/>
    <x v="861"/>
    <d v="2012-09-18T00:00:00"/>
    <x v="1"/>
    <x v="381"/>
    <s v="Skye Norling"/>
    <x v="2"/>
    <s v="United States"/>
    <s v="Paterson"/>
    <x v="30"/>
    <n v="7501"/>
    <s v="East"/>
    <s v="OFF-BI-10004593"/>
    <x v="1"/>
    <x v="8"/>
    <x v="267"/>
    <n v="209.6"/>
    <n v="4"/>
    <x v="0"/>
    <n v="96.415999999999997"/>
  </r>
  <r>
    <n v="8864"/>
    <x v="4418"/>
    <x v="1"/>
    <x v="861"/>
    <d v="2012-09-18T00:00:00"/>
    <x v="1"/>
    <x v="381"/>
    <s v="Skye Norling"/>
    <x v="2"/>
    <s v="United States"/>
    <s v="Paterson"/>
    <x v="30"/>
    <n v="7501"/>
    <s v="East"/>
    <s v="OFF-AP-10003860"/>
    <x v="1"/>
    <x v="9"/>
    <x v="1089"/>
    <n v="111.04"/>
    <n v="4"/>
    <x v="0"/>
    <n v="29.980800000000002"/>
  </r>
  <r>
    <n v="8865"/>
    <x v="4418"/>
    <x v="1"/>
    <x v="861"/>
    <d v="2012-09-18T00:00:00"/>
    <x v="1"/>
    <x v="381"/>
    <s v="Skye Norling"/>
    <x v="2"/>
    <s v="United States"/>
    <s v="Paterson"/>
    <x v="30"/>
    <n v="7501"/>
    <s v="East"/>
    <s v="OFF-PA-10000556"/>
    <x v="1"/>
    <x v="10"/>
    <x v="1630"/>
    <n v="38.880000000000003"/>
    <n v="6"/>
    <x v="0"/>
    <n v="18.662400000000002"/>
  </r>
  <r>
    <n v="8866"/>
    <x v="4419"/>
    <x v="1"/>
    <x v="139"/>
    <d v="2012-12-26T00:00:00"/>
    <x v="1"/>
    <x v="622"/>
    <s v="John Murray"/>
    <x v="0"/>
    <s v="United States"/>
    <s v="Arlington"/>
    <x v="17"/>
    <n v="22204"/>
    <s v="South"/>
    <s v="OFF-AP-10003281"/>
    <x v="1"/>
    <x v="9"/>
    <x v="1180"/>
    <n v="36.269999999999996"/>
    <n v="3"/>
    <x v="0"/>
    <n v="10.880999999999997"/>
  </r>
  <r>
    <n v="8867"/>
    <x v="4420"/>
    <x v="2"/>
    <x v="59"/>
    <d v="2011-09-23T00:00:00"/>
    <x v="2"/>
    <x v="766"/>
    <s v="Sarah Brown"/>
    <x v="0"/>
    <s v="United States"/>
    <s v="Chicago"/>
    <x v="10"/>
    <n v="60653"/>
    <s v="Central"/>
    <s v="FUR-BO-10004218"/>
    <x v="0"/>
    <x v="0"/>
    <x v="1584"/>
    <n v="493.42999999999995"/>
    <n v="5"/>
    <x v="4"/>
    <n v="-70.489999999999981"/>
  </r>
  <r>
    <n v="8868"/>
    <x v="4420"/>
    <x v="2"/>
    <x v="59"/>
    <d v="2011-09-23T00:00:00"/>
    <x v="2"/>
    <x v="766"/>
    <s v="Sarah Brown"/>
    <x v="0"/>
    <s v="United States"/>
    <s v="Chicago"/>
    <x v="10"/>
    <n v="60653"/>
    <s v="Central"/>
    <s v="TEC-PH-10002185"/>
    <x v="2"/>
    <x v="7"/>
    <x v="1072"/>
    <n v="11.120000000000001"/>
    <n v="2"/>
    <x v="2"/>
    <n v="3.4749999999999996"/>
  </r>
  <r>
    <n v="8869"/>
    <x v="4421"/>
    <x v="0"/>
    <x v="254"/>
    <d v="2013-11-09T00:00:00"/>
    <x v="1"/>
    <x v="693"/>
    <s v="Cindy Chapman"/>
    <x v="0"/>
    <s v="United States"/>
    <s v="San Diego"/>
    <x v="1"/>
    <n v="92037"/>
    <s v="West"/>
    <s v="TEC-MA-10003176"/>
    <x v="2"/>
    <x v="15"/>
    <x v="1752"/>
    <n v="686.40000000000009"/>
    <n v="2"/>
    <x v="2"/>
    <n v="77.219999999999914"/>
  </r>
  <r>
    <n v="8870"/>
    <x v="4422"/>
    <x v="3"/>
    <x v="96"/>
    <d v="2014-12-07T00:00:00"/>
    <x v="1"/>
    <x v="64"/>
    <s v="Sally Hughsby"/>
    <x v="1"/>
    <s v="United States"/>
    <s v="Seattle"/>
    <x v="4"/>
    <n v="98105"/>
    <s v="West"/>
    <s v="OFF-BI-10002003"/>
    <x v="1"/>
    <x v="8"/>
    <x v="1384"/>
    <n v="15.920000000000002"/>
    <n v="5"/>
    <x v="2"/>
    <n v="5.3729999999999993"/>
  </r>
  <r>
    <n v="8871"/>
    <x v="4422"/>
    <x v="3"/>
    <x v="96"/>
    <d v="2014-12-07T00:00:00"/>
    <x v="1"/>
    <x v="64"/>
    <s v="Sally Hughsby"/>
    <x v="1"/>
    <s v="United States"/>
    <s v="Seattle"/>
    <x v="4"/>
    <n v="98105"/>
    <s v="West"/>
    <s v="FUR-FU-10000023"/>
    <x v="0"/>
    <x v="5"/>
    <x v="322"/>
    <n v="70.679999999999993"/>
    <n v="12"/>
    <x v="0"/>
    <n v="31.099200000000003"/>
  </r>
  <r>
    <n v="8872"/>
    <x v="4422"/>
    <x v="3"/>
    <x v="96"/>
    <d v="2014-12-07T00:00:00"/>
    <x v="1"/>
    <x v="64"/>
    <s v="Sally Hughsby"/>
    <x v="1"/>
    <s v="United States"/>
    <s v="Seattle"/>
    <x v="4"/>
    <n v="98105"/>
    <s v="West"/>
    <s v="OFF-ST-10002756"/>
    <x v="1"/>
    <x v="4"/>
    <x v="270"/>
    <n v="541.24"/>
    <n v="4"/>
    <x v="0"/>
    <n v="5.4124000000000478"/>
  </r>
  <r>
    <n v="8873"/>
    <x v="4423"/>
    <x v="2"/>
    <x v="982"/>
    <d v="2011-10-10T00:00:00"/>
    <x v="3"/>
    <x v="579"/>
    <s v="Richard Bierner"/>
    <x v="0"/>
    <s v="United States"/>
    <s v="Columbus"/>
    <x v="24"/>
    <n v="43229"/>
    <s v="East"/>
    <s v="TEC-MA-10002694"/>
    <x v="2"/>
    <x v="15"/>
    <x v="1823"/>
    <n v="101.99400000000001"/>
    <n v="2"/>
    <x v="6"/>
    <n v="-71.39579999999998"/>
  </r>
  <r>
    <n v="8874"/>
    <x v="4423"/>
    <x v="2"/>
    <x v="982"/>
    <d v="2011-10-10T00:00:00"/>
    <x v="3"/>
    <x v="579"/>
    <s v="Richard Bierner"/>
    <x v="0"/>
    <s v="United States"/>
    <s v="Columbus"/>
    <x v="24"/>
    <n v="43229"/>
    <s v="East"/>
    <s v="OFF-BI-10002429"/>
    <x v="1"/>
    <x v="8"/>
    <x v="467"/>
    <n v="18.264000000000003"/>
    <n v="2"/>
    <x v="6"/>
    <n v="-13.393599999999999"/>
  </r>
  <r>
    <n v="8875"/>
    <x v="4424"/>
    <x v="3"/>
    <x v="237"/>
    <d v="2014-11-17T00:00:00"/>
    <x v="0"/>
    <x v="646"/>
    <s v="Toby Carlisle"/>
    <x v="0"/>
    <s v="United States"/>
    <s v="Houston"/>
    <x v="5"/>
    <n v="77095"/>
    <s v="Central"/>
    <s v="OFF-BI-10003684"/>
    <x v="1"/>
    <x v="8"/>
    <x v="707"/>
    <n v="21.989999999999995"/>
    <n v="5"/>
    <x v="3"/>
    <n v="-32.984999999999999"/>
  </r>
  <r>
    <n v="8876"/>
    <x v="4425"/>
    <x v="0"/>
    <x v="572"/>
    <d v="2013-08-20T00:00:00"/>
    <x v="1"/>
    <x v="564"/>
    <s v="Carol Triggs"/>
    <x v="0"/>
    <s v="United States"/>
    <s v="Irving"/>
    <x v="5"/>
    <n v="75061"/>
    <s v="Central"/>
    <s v="OFF-SU-10003505"/>
    <x v="1"/>
    <x v="14"/>
    <x v="408"/>
    <n v="185.376"/>
    <n v="2"/>
    <x v="2"/>
    <n v="-34.758000000000017"/>
  </r>
  <r>
    <n v="8877"/>
    <x v="4425"/>
    <x v="0"/>
    <x v="572"/>
    <d v="2013-08-20T00:00:00"/>
    <x v="1"/>
    <x v="564"/>
    <s v="Carol Triggs"/>
    <x v="0"/>
    <s v="United States"/>
    <s v="Irving"/>
    <x v="5"/>
    <n v="75061"/>
    <s v="Central"/>
    <s v="OFF-AP-10002534"/>
    <x v="1"/>
    <x v="9"/>
    <x v="1193"/>
    <n v="58.923999999999985"/>
    <n v="1"/>
    <x v="3"/>
    <n v="-153.20240000000001"/>
  </r>
  <r>
    <n v="8878"/>
    <x v="4426"/>
    <x v="3"/>
    <x v="697"/>
    <d v="2014-09-24T00:00:00"/>
    <x v="1"/>
    <x v="47"/>
    <s v="Gary Zandusky"/>
    <x v="0"/>
    <s v="United States"/>
    <s v="Morristown"/>
    <x v="30"/>
    <n v="7960"/>
    <s v="East"/>
    <s v="TEC-MA-10004626"/>
    <x v="2"/>
    <x v="15"/>
    <x v="1824"/>
    <n v="480"/>
    <n v="4"/>
    <x v="0"/>
    <n v="225.6"/>
  </r>
  <r>
    <n v="8879"/>
    <x v="4426"/>
    <x v="3"/>
    <x v="697"/>
    <d v="2014-09-24T00:00:00"/>
    <x v="1"/>
    <x v="47"/>
    <s v="Gary Zandusky"/>
    <x v="0"/>
    <s v="United States"/>
    <s v="Morristown"/>
    <x v="30"/>
    <n v="7960"/>
    <s v="East"/>
    <s v="OFF-ST-10000615"/>
    <x v="1"/>
    <x v="4"/>
    <x v="75"/>
    <n v="34.049999999999997"/>
    <n v="3"/>
    <x v="0"/>
    <n v="9.5340000000000025"/>
  </r>
  <r>
    <n v="8880"/>
    <x v="4427"/>
    <x v="1"/>
    <x v="391"/>
    <d v="2012-03-25T00:00:00"/>
    <x v="2"/>
    <x v="87"/>
    <s v="Alice McCarthy"/>
    <x v="1"/>
    <s v="United States"/>
    <s v="Los Angeles"/>
    <x v="1"/>
    <n v="90008"/>
    <s v="West"/>
    <s v="OFF-PA-10000659"/>
    <x v="1"/>
    <x v="10"/>
    <x v="1286"/>
    <n v="192.72"/>
    <n v="11"/>
    <x v="0"/>
    <n v="92.505599999999987"/>
  </r>
  <r>
    <n v="8881"/>
    <x v="4427"/>
    <x v="1"/>
    <x v="391"/>
    <d v="2012-03-25T00:00:00"/>
    <x v="2"/>
    <x v="87"/>
    <s v="Alice McCarthy"/>
    <x v="1"/>
    <s v="United States"/>
    <s v="Los Angeles"/>
    <x v="1"/>
    <n v="90008"/>
    <s v="West"/>
    <s v="TEC-AC-10000736"/>
    <x v="2"/>
    <x v="11"/>
    <x v="1085"/>
    <n v="239.96999999999997"/>
    <n v="3"/>
    <x v="0"/>
    <n v="86.389199999999988"/>
  </r>
  <r>
    <n v="8882"/>
    <x v="4428"/>
    <x v="0"/>
    <x v="1186"/>
    <d v="2013-07-04T00:00:00"/>
    <x v="0"/>
    <x v="571"/>
    <s v="Adrian Hane"/>
    <x v="2"/>
    <s v="United States"/>
    <s v="Aurora"/>
    <x v="10"/>
    <n v="60505"/>
    <s v="Central"/>
    <s v="TEC-AC-10003038"/>
    <x v="2"/>
    <x v="11"/>
    <x v="1024"/>
    <n v="50.120000000000005"/>
    <n v="7"/>
    <x v="2"/>
    <n v="-0.62650000000000716"/>
  </r>
  <r>
    <n v="8883"/>
    <x v="4429"/>
    <x v="3"/>
    <x v="179"/>
    <d v="2014-10-26T00:00:00"/>
    <x v="1"/>
    <x v="501"/>
    <s v="Muhammed Yedwab"/>
    <x v="1"/>
    <s v="United States"/>
    <s v="Durham"/>
    <x v="3"/>
    <n v="27707"/>
    <s v="South"/>
    <s v="TEC-PH-10004071"/>
    <x v="2"/>
    <x v="7"/>
    <x v="1537"/>
    <n v="15.984000000000002"/>
    <n v="2"/>
    <x v="2"/>
    <n v="1.3986000000000001"/>
  </r>
  <r>
    <n v="8884"/>
    <x v="4429"/>
    <x v="3"/>
    <x v="179"/>
    <d v="2014-10-26T00:00:00"/>
    <x v="1"/>
    <x v="501"/>
    <s v="Muhammed Yedwab"/>
    <x v="1"/>
    <s v="United States"/>
    <s v="Durham"/>
    <x v="3"/>
    <n v="27707"/>
    <s v="South"/>
    <s v="OFF-PA-10001667"/>
    <x v="1"/>
    <x v="10"/>
    <x v="453"/>
    <n v="14.352000000000002"/>
    <n v="3"/>
    <x v="2"/>
    <n v="4.4849999999999994"/>
  </r>
  <r>
    <n v="8885"/>
    <x v="4430"/>
    <x v="2"/>
    <x v="55"/>
    <d v="2011-08-30T00:00:00"/>
    <x v="1"/>
    <x v="29"/>
    <s v="Brendan Sweed"/>
    <x v="1"/>
    <s v="United States"/>
    <s v="Columbus"/>
    <x v="24"/>
    <n v="43229"/>
    <s v="East"/>
    <s v="OFF-BI-10001982"/>
    <x v="1"/>
    <x v="8"/>
    <x v="301"/>
    <n v="6.5280000000000014"/>
    <n v="4"/>
    <x v="6"/>
    <n v="-4.5695999999999994"/>
  </r>
  <r>
    <n v="8886"/>
    <x v="4430"/>
    <x v="2"/>
    <x v="55"/>
    <d v="2011-08-30T00:00:00"/>
    <x v="1"/>
    <x v="29"/>
    <s v="Brendan Sweed"/>
    <x v="1"/>
    <s v="United States"/>
    <s v="Columbus"/>
    <x v="24"/>
    <n v="43229"/>
    <s v="East"/>
    <s v="OFF-BI-10004141"/>
    <x v="1"/>
    <x v="8"/>
    <x v="1287"/>
    <n v="2.8620000000000005"/>
    <n v="3"/>
    <x v="6"/>
    <n v="-2.2896000000000001"/>
  </r>
  <r>
    <n v="8887"/>
    <x v="4430"/>
    <x v="2"/>
    <x v="55"/>
    <d v="2011-08-30T00:00:00"/>
    <x v="1"/>
    <x v="29"/>
    <s v="Brendan Sweed"/>
    <x v="1"/>
    <s v="United States"/>
    <s v="Columbus"/>
    <x v="24"/>
    <n v="43229"/>
    <s v="East"/>
    <s v="OFF-BI-10002103"/>
    <x v="1"/>
    <x v="8"/>
    <x v="525"/>
    <n v="20.856000000000002"/>
    <n v="8"/>
    <x v="6"/>
    <n v="-16.684799999999996"/>
  </r>
  <r>
    <n v="8888"/>
    <x v="4431"/>
    <x v="2"/>
    <x v="923"/>
    <d v="2011-07-30T00:00:00"/>
    <x v="0"/>
    <x v="121"/>
    <s v="Barry Blumstein"/>
    <x v="1"/>
    <s v="United States"/>
    <s v="Los Angeles"/>
    <x v="1"/>
    <n v="90036"/>
    <s v="West"/>
    <s v="OFF-ST-10002574"/>
    <x v="1"/>
    <x v="4"/>
    <x v="926"/>
    <n v="276.27999999999997"/>
    <n v="2"/>
    <x v="0"/>
    <n v="0"/>
  </r>
  <r>
    <n v="8889"/>
    <x v="4432"/>
    <x v="3"/>
    <x v="96"/>
    <d v="2014-12-08T00:00:00"/>
    <x v="1"/>
    <x v="529"/>
    <s v="Max Ludwig"/>
    <x v="2"/>
    <s v="United States"/>
    <s v="Stockton"/>
    <x v="1"/>
    <n v="95207"/>
    <s v="West"/>
    <s v="FUR-FU-10003394"/>
    <x v="0"/>
    <x v="5"/>
    <x v="578"/>
    <n v="629.64"/>
    <n v="9"/>
    <x v="0"/>
    <n v="107.03879999999994"/>
  </r>
  <r>
    <n v="8890"/>
    <x v="4433"/>
    <x v="0"/>
    <x v="508"/>
    <d v="2013-10-22T00:00:00"/>
    <x v="0"/>
    <x v="763"/>
    <s v="Frank Carlisle"/>
    <x v="2"/>
    <s v="United States"/>
    <s v="Columbia"/>
    <x v="25"/>
    <n v="65203"/>
    <s v="Central"/>
    <s v="TEC-PH-10003072"/>
    <x v="2"/>
    <x v="7"/>
    <x v="1310"/>
    <n v="449.97"/>
    <n v="3"/>
    <x v="0"/>
    <n v="220.48530000000002"/>
  </r>
  <r>
    <n v="8891"/>
    <x v="4433"/>
    <x v="0"/>
    <x v="508"/>
    <d v="2013-10-22T00:00:00"/>
    <x v="0"/>
    <x v="763"/>
    <s v="Frank Carlisle"/>
    <x v="2"/>
    <s v="United States"/>
    <s v="Columbia"/>
    <x v="25"/>
    <n v="65203"/>
    <s v="Central"/>
    <s v="OFF-AP-10003057"/>
    <x v="1"/>
    <x v="9"/>
    <x v="1317"/>
    <n v="1927.5900000000001"/>
    <n v="7"/>
    <x v="0"/>
    <n v="751.76010000000008"/>
  </r>
  <r>
    <n v="8892"/>
    <x v="4434"/>
    <x v="0"/>
    <x v="1142"/>
    <d v="2013-09-19T00:00:00"/>
    <x v="2"/>
    <x v="128"/>
    <s v="Corey Roper"/>
    <x v="2"/>
    <s v="United States"/>
    <s v="Columbus"/>
    <x v="32"/>
    <n v="31907"/>
    <s v="South"/>
    <s v="FUR-CH-10001146"/>
    <x v="0"/>
    <x v="1"/>
    <x v="64"/>
    <n v="121.78"/>
    <n v="2"/>
    <x v="0"/>
    <n v="30.444999999999993"/>
  </r>
  <r>
    <n v="8893"/>
    <x v="4435"/>
    <x v="1"/>
    <x v="494"/>
    <d v="2012-12-06T00:00:00"/>
    <x v="1"/>
    <x v="784"/>
    <s v="Lindsay Castell"/>
    <x v="2"/>
    <s v="United States"/>
    <s v="San Diego"/>
    <x v="1"/>
    <n v="92037"/>
    <s v="West"/>
    <s v="FUR-CH-10003973"/>
    <x v="0"/>
    <x v="1"/>
    <x v="858"/>
    <n v="2676.672"/>
    <n v="9"/>
    <x v="2"/>
    <n v="267.66720000000009"/>
  </r>
  <r>
    <n v="8894"/>
    <x v="4436"/>
    <x v="2"/>
    <x v="79"/>
    <d v="2011-08-12T00:00:00"/>
    <x v="1"/>
    <x v="47"/>
    <s v="Gary Zandusky"/>
    <x v="0"/>
    <s v="United States"/>
    <s v="Texas City"/>
    <x v="5"/>
    <n v="77590"/>
    <s v="Central"/>
    <s v="FUR-TA-10001307"/>
    <x v="0"/>
    <x v="3"/>
    <x v="1090"/>
    <n v="489.22999999999996"/>
    <n v="2"/>
    <x v="4"/>
    <n v="41.933999999999997"/>
  </r>
  <r>
    <n v="8895"/>
    <x v="4437"/>
    <x v="0"/>
    <x v="243"/>
    <d v="2013-08-23T00:00:00"/>
    <x v="1"/>
    <x v="217"/>
    <s v="Bill Donatelli"/>
    <x v="0"/>
    <s v="United States"/>
    <s v="Los Angeles"/>
    <x v="1"/>
    <n v="90004"/>
    <s v="West"/>
    <s v="FUR-FU-10004071"/>
    <x v="0"/>
    <x v="5"/>
    <x v="570"/>
    <n v="312.03000000000003"/>
    <n v="3"/>
    <x v="0"/>
    <n v="43.684200000000018"/>
  </r>
  <r>
    <n v="8896"/>
    <x v="4437"/>
    <x v="0"/>
    <x v="243"/>
    <d v="2013-08-23T00:00:00"/>
    <x v="1"/>
    <x v="217"/>
    <s v="Bill Donatelli"/>
    <x v="0"/>
    <s v="United States"/>
    <s v="Los Angeles"/>
    <x v="1"/>
    <n v="90004"/>
    <s v="West"/>
    <s v="OFF-ST-10001505"/>
    <x v="1"/>
    <x v="4"/>
    <x v="1174"/>
    <n v="17.940000000000001"/>
    <n v="3"/>
    <x v="0"/>
    <n v="3.0497999999999985"/>
  </r>
  <r>
    <n v="8897"/>
    <x v="4437"/>
    <x v="0"/>
    <x v="243"/>
    <d v="2013-08-23T00:00:00"/>
    <x v="1"/>
    <x v="217"/>
    <s v="Bill Donatelli"/>
    <x v="0"/>
    <s v="United States"/>
    <s v="Los Angeles"/>
    <x v="1"/>
    <n v="90004"/>
    <s v="West"/>
    <s v="TEC-PH-10004614"/>
    <x v="2"/>
    <x v="7"/>
    <x v="299"/>
    <n v="165.60000000000002"/>
    <n v="3"/>
    <x v="2"/>
    <n v="10.349999999999994"/>
  </r>
  <r>
    <n v="8898"/>
    <x v="4437"/>
    <x v="0"/>
    <x v="243"/>
    <d v="2013-08-23T00:00:00"/>
    <x v="1"/>
    <x v="217"/>
    <s v="Bill Donatelli"/>
    <x v="0"/>
    <s v="United States"/>
    <s v="Los Angeles"/>
    <x v="1"/>
    <n v="90004"/>
    <s v="West"/>
    <s v="OFF-PA-10004911"/>
    <x v="1"/>
    <x v="10"/>
    <x v="929"/>
    <n v="37.520000000000003"/>
    <n v="4"/>
    <x v="0"/>
    <n v="18.009600000000002"/>
  </r>
  <r>
    <n v="8899"/>
    <x v="4438"/>
    <x v="1"/>
    <x v="976"/>
    <d v="2012-08-09T00:00:00"/>
    <x v="0"/>
    <x v="313"/>
    <s v="Eudokia Martin"/>
    <x v="1"/>
    <s v="United States"/>
    <s v="Springfield"/>
    <x v="17"/>
    <n v="22153"/>
    <s v="South"/>
    <s v="TEC-PH-10003601"/>
    <x v="2"/>
    <x v="7"/>
    <x v="1383"/>
    <n v="494.97"/>
    <n v="3"/>
    <x v="0"/>
    <n v="148.49099999999996"/>
  </r>
  <r>
    <n v="8900"/>
    <x v="4438"/>
    <x v="1"/>
    <x v="976"/>
    <d v="2012-08-09T00:00:00"/>
    <x v="0"/>
    <x v="313"/>
    <s v="Eudokia Martin"/>
    <x v="1"/>
    <s v="United States"/>
    <s v="Springfield"/>
    <x v="17"/>
    <n v="22153"/>
    <s v="South"/>
    <s v="OFF-LA-10004545"/>
    <x v="1"/>
    <x v="2"/>
    <x v="1328"/>
    <n v="25.06"/>
    <n v="2"/>
    <x v="0"/>
    <n v="11.778199999999998"/>
  </r>
  <r>
    <n v="8901"/>
    <x v="4439"/>
    <x v="0"/>
    <x v="1207"/>
    <d v="2013-06-05T00:00:00"/>
    <x v="1"/>
    <x v="443"/>
    <s v="Beth Paige"/>
    <x v="0"/>
    <s v="United States"/>
    <s v="Decatur"/>
    <x v="10"/>
    <n v="62521"/>
    <s v="Central"/>
    <s v="FUR-FU-10001379"/>
    <x v="0"/>
    <x v="5"/>
    <x v="1810"/>
    <n v="32.064"/>
    <n v="3"/>
    <x v="7"/>
    <n v="-12.825599999999994"/>
  </r>
  <r>
    <n v="8902"/>
    <x v="4439"/>
    <x v="0"/>
    <x v="1207"/>
    <d v="2013-06-05T00:00:00"/>
    <x v="1"/>
    <x v="443"/>
    <s v="Beth Paige"/>
    <x v="0"/>
    <s v="United States"/>
    <s v="Decatur"/>
    <x v="10"/>
    <n v="62521"/>
    <s v="Central"/>
    <s v="OFF-PA-10001846"/>
    <x v="1"/>
    <x v="10"/>
    <x v="1807"/>
    <n v="18.496000000000002"/>
    <n v="4"/>
    <x v="2"/>
    <n v="6.7048000000000005"/>
  </r>
  <r>
    <n v="8903"/>
    <x v="4439"/>
    <x v="0"/>
    <x v="1207"/>
    <d v="2013-06-05T00:00:00"/>
    <x v="1"/>
    <x v="443"/>
    <s v="Beth Paige"/>
    <x v="0"/>
    <s v="United States"/>
    <s v="Decatur"/>
    <x v="10"/>
    <n v="62521"/>
    <s v="Central"/>
    <s v="FUR-CH-10000422"/>
    <x v="0"/>
    <x v="1"/>
    <x v="1432"/>
    <n v="191.07899999999998"/>
    <n v="3"/>
    <x v="4"/>
    <n v="-38.215799999999973"/>
  </r>
  <r>
    <n v="8904"/>
    <x v="4439"/>
    <x v="0"/>
    <x v="1207"/>
    <d v="2013-06-05T00:00:00"/>
    <x v="1"/>
    <x v="443"/>
    <s v="Beth Paige"/>
    <x v="0"/>
    <s v="United States"/>
    <s v="Decatur"/>
    <x v="10"/>
    <n v="62521"/>
    <s v="Central"/>
    <s v="OFF-PA-10004621"/>
    <x v="1"/>
    <x v="10"/>
    <x v="738"/>
    <n v="10.368000000000002"/>
    <n v="2"/>
    <x v="2"/>
    <n v="3.6288"/>
  </r>
  <r>
    <n v="8905"/>
    <x v="4440"/>
    <x v="0"/>
    <x v="949"/>
    <d v="2013-07-02T00:00:00"/>
    <x v="3"/>
    <x v="711"/>
    <s v="Stephanie Ulpright"/>
    <x v="2"/>
    <s v="United States"/>
    <s v="New York City"/>
    <x v="15"/>
    <n v="10009"/>
    <s v="East"/>
    <s v="OFF-LA-10001474"/>
    <x v="1"/>
    <x v="2"/>
    <x v="917"/>
    <n v="30.53"/>
    <n v="1"/>
    <x v="0"/>
    <n v="14.043800000000001"/>
  </r>
  <r>
    <n v="8906"/>
    <x v="4440"/>
    <x v="0"/>
    <x v="949"/>
    <d v="2013-07-02T00:00:00"/>
    <x v="3"/>
    <x v="711"/>
    <s v="Stephanie Ulpright"/>
    <x v="2"/>
    <s v="United States"/>
    <s v="New York City"/>
    <x v="15"/>
    <n v="10009"/>
    <s v="East"/>
    <s v="TEC-AC-10001635"/>
    <x v="2"/>
    <x v="11"/>
    <x v="1363"/>
    <n v="30.839999999999996"/>
    <n v="3"/>
    <x v="0"/>
    <n v="6.1679999999999975"/>
  </r>
  <r>
    <n v="8907"/>
    <x v="4440"/>
    <x v="0"/>
    <x v="949"/>
    <d v="2013-07-02T00:00:00"/>
    <x v="3"/>
    <x v="711"/>
    <s v="Stephanie Ulpright"/>
    <x v="2"/>
    <s v="United States"/>
    <s v="New York City"/>
    <x v="15"/>
    <n v="10009"/>
    <s v="East"/>
    <s v="OFF-PA-10001950"/>
    <x v="1"/>
    <x v="10"/>
    <x v="144"/>
    <n v="75.06"/>
    <n v="9"/>
    <x v="0"/>
    <n v="33.776999999999994"/>
  </r>
  <r>
    <n v="8908"/>
    <x v="4441"/>
    <x v="0"/>
    <x v="122"/>
    <d v="2013-12-21T00:00:00"/>
    <x v="2"/>
    <x v="672"/>
    <s v="Andy Yotov"/>
    <x v="1"/>
    <s v="United States"/>
    <s v="San Francisco"/>
    <x v="1"/>
    <n v="94110"/>
    <s v="West"/>
    <s v="TEC-PH-10001552"/>
    <x v="2"/>
    <x v="7"/>
    <x v="178"/>
    <n v="66.976000000000013"/>
    <n v="7"/>
    <x v="2"/>
    <n v="6.6976000000000013"/>
  </r>
  <r>
    <n v="8909"/>
    <x v="4442"/>
    <x v="1"/>
    <x v="1208"/>
    <d v="2012-02-01T00:00:00"/>
    <x v="1"/>
    <x v="605"/>
    <s v="Elizabeth Moffitt"/>
    <x v="1"/>
    <s v="United States"/>
    <s v="Moreno Valley"/>
    <x v="1"/>
    <n v="92553"/>
    <s v="West"/>
    <s v="OFF-PA-10003790"/>
    <x v="1"/>
    <x v="10"/>
    <x v="1250"/>
    <n v="182.72"/>
    <n v="8"/>
    <x v="0"/>
    <n v="84.051199999999994"/>
  </r>
  <r>
    <n v="8910"/>
    <x v="4443"/>
    <x v="3"/>
    <x v="960"/>
    <d v="2014-11-02T00:00:00"/>
    <x v="1"/>
    <x v="193"/>
    <s v="Sue Ann Reed"/>
    <x v="0"/>
    <s v="United States"/>
    <s v="Everett"/>
    <x v="31"/>
    <n v="2149"/>
    <s v="East"/>
    <s v="OFF-LA-10002475"/>
    <x v="1"/>
    <x v="2"/>
    <x v="148"/>
    <n v="21.93"/>
    <n v="3"/>
    <x v="0"/>
    <n v="10.307099999999998"/>
  </r>
  <r>
    <n v="8911"/>
    <x v="4444"/>
    <x v="3"/>
    <x v="259"/>
    <d v="2014-11-09T00:00:00"/>
    <x v="1"/>
    <x v="244"/>
    <s v="Christina Anderson"/>
    <x v="0"/>
    <s v="United States"/>
    <s v="Chattanooga"/>
    <x v="18"/>
    <n v="37421"/>
    <s v="South"/>
    <s v="TEC-AC-10000303"/>
    <x v="2"/>
    <x v="11"/>
    <x v="429"/>
    <n v="95.976000000000013"/>
    <n v="3"/>
    <x v="2"/>
    <n v="15.596099999999996"/>
  </r>
  <r>
    <n v="8912"/>
    <x v="4444"/>
    <x v="3"/>
    <x v="259"/>
    <d v="2014-11-09T00:00:00"/>
    <x v="1"/>
    <x v="244"/>
    <s v="Christina Anderson"/>
    <x v="0"/>
    <s v="United States"/>
    <s v="Chattanooga"/>
    <x v="18"/>
    <n v="37421"/>
    <s v="South"/>
    <s v="TEC-PH-10000127"/>
    <x v="2"/>
    <x v="7"/>
    <x v="1758"/>
    <n v="143.928"/>
    <n v="9"/>
    <x v="2"/>
    <n v="-32.383800000000008"/>
  </r>
  <r>
    <n v="8913"/>
    <x v="4444"/>
    <x v="3"/>
    <x v="259"/>
    <d v="2014-11-09T00:00:00"/>
    <x v="1"/>
    <x v="244"/>
    <s v="Christina Anderson"/>
    <x v="0"/>
    <s v="United States"/>
    <s v="Chattanooga"/>
    <x v="18"/>
    <n v="37421"/>
    <s v="South"/>
    <s v="OFF-BI-10004364"/>
    <x v="1"/>
    <x v="8"/>
    <x v="302"/>
    <n v="3.5640000000000009"/>
    <n v="2"/>
    <x v="6"/>
    <n v="-2.9700000000000006"/>
  </r>
  <r>
    <n v="8914"/>
    <x v="4444"/>
    <x v="3"/>
    <x v="259"/>
    <d v="2014-11-09T00:00:00"/>
    <x v="1"/>
    <x v="244"/>
    <s v="Christina Anderson"/>
    <x v="0"/>
    <s v="United States"/>
    <s v="Chattanooga"/>
    <x v="18"/>
    <n v="37421"/>
    <s v="South"/>
    <s v="OFF-LA-10002195"/>
    <x v="1"/>
    <x v="2"/>
    <x v="1019"/>
    <n v="4.9280000000000008"/>
    <n v="2"/>
    <x v="2"/>
    <n v="1.7247999999999997"/>
  </r>
  <r>
    <n v="8915"/>
    <x v="4445"/>
    <x v="0"/>
    <x v="195"/>
    <d v="2013-05-14T00:00:00"/>
    <x v="1"/>
    <x v="51"/>
    <s v="Cynthia Voltz"/>
    <x v="1"/>
    <s v="United States"/>
    <s v="Austin"/>
    <x v="5"/>
    <n v="78745"/>
    <s v="Central"/>
    <s v="OFF-ST-10001490"/>
    <x v="1"/>
    <x v="4"/>
    <x v="513"/>
    <n v="856.65600000000006"/>
    <n v="6"/>
    <x v="2"/>
    <n v="107.08199999999985"/>
  </r>
  <r>
    <n v="8916"/>
    <x v="4445"/>
    <x v="0"/>
    <x v="195"/>
    <d v="2013-05-14T00:00:00"/>
    <x v="1"/>
    <x v="51"/>
    <s v="Cynthia Voltz"/>
    <x v="1"/>
    <s v="United States"/>
    <s v="Austin"/>
    <x v="5"/>
    <n v="78745"/>
    <s v="Central"/>
    <s v="OFF-BI-10002852"/>
    <x v="1"/>
    <x v="8"/>
    <x v="91"/>
    <n v="13.183999999999997"/>
    <n v="4"/>
    <x v="3"/>
    <n v="-20.435200000000002"/>
  </r>
  <r>
    <n v="8917"/>
    <x v="4445"/>
    <x v="0"/>
    <x v="195"/>
    <d v="2013-05-14T00:00:00"/>
    <x v="1"/>
    <x v="51"/>
    <s v="Cynthia Voltz"/>
    <x v="1"/>
    <s v="United States"/>
    <s v="Austin"/>
    <x v="5"/>
    <n v="78745"/>
    <s v="Central"/>
    <s v="OFF-AP-10000390"/>
    <x v="1"/>
    <x v="9"/>
    <x v="1691"/>
    <n v="48.783999999999985"/>
    <n v="4"/>
    <x v="3"/>
    <n v="-131.71680000000001"/>
  </r>
  <r>
    <n v="8918"/>
    <x v="4445"/>
    <x v="0"/>
    <x v="195"/>
    <d v="2013-05-14T00:00:00"/>
    <x v="1"/>
    <x v="51"/>
    <s v="Cynthia Voltz"/>
    <x v="1"/>
    <s v="United States"/>
    <s v="Austin"/>
    <x v="5"/>
    <n v="78745"/>
    <s v="Central"/>
    <s v="OFF-PA-10004327"/>
    <x v="1"/>
    <x v="10"/>
    <x v="136"/>
    <n v="76.64"/>
    <n v="2"/>
    <x v="2"/>
    <n v="26.823999999999995"/>
  </r>
  <r>
    <n v="8919"/>
    <x v="4445"/>
    <x v="0"/>
    <x v="195"/>
    <d v="2013-05-14T00:00:00"/>
    <x v="1"/>
    <x v="51"/>
    <s v="Cynthia Voltz"/>
    <x v="1"/>
    <s v="United States"/>
    <s v="Austin"/>
    <x v="5"/>
    <n v="78745"/>
    <s v="Central"/>
    <s v="OFF-BI-10002353"/>
    <x v="1"/>
    <x v="8"/>
    <x v="1068"/>
    <n v="18.527999999999995"/>
    <n v="6"/>
    <x v="3"/>
    <n v="-27.791999999999994"/>
  </r>
  <r>
    <n v="8920"/>
    <x v="4446"/>
    <x v="2"/>
    <x v="1063"/>
    <d v="2011-04-08T00:00:00"/>
    <x v="1"/>
    <x v="706"/>
    <s v="Anna Häberlin"/>
    <x v="1"/>
    <s v="United States"/>
    <s v="Virginia Beach"/>
    <x v="17"/>
    <n v="23464"/>
    <s v="South"/>
    <s v="FUR-FU-10003192"/>
    <x v="0"/>
    <x v="5"/>
    <x v="1720"/>
    <n v="177.68"/>
    <n v="2"/>
    <x v="0"/>
    <n v="46.196799999999996"/>
  </r>
  <r>
    <n v="8921"/>
    <x v="4447"/>
    <x v="2"/>
    <x v="582"/>
    <d v="2011-05-03T00:00:00"/>
    <x v="1"/>
    <x v="103"/>
    <s v="David Smith"/>
    <x v="1"/>
    <s v="United States"/>
    <s v="Jamestown"/>
    <x v="15"/>
    <n v="14701"/>
    <s v="East"/>
    <s v="TEC-AC-10000736"/>
    <x v="2"/>
    <x v="11"/>
    <x v="1085"/>
    <n v="159.97999999999999"/>
    <n v="2"/>
    <x v="0"/>
    <n v="57.592799999999997"/>
  </r>
  <r>
    <n v="8922"/>
    <x v="4448"/>
    <x v="0"/>
    <x v="964"/>
    <d v="2013-10-09T00:00:00"/>
    <x v="1"/>
    <x v="706"/>
    <s v="Anna Häberlin"/>
    <x v="1"/>
    <s v="United States"/>
    <s v="Coral Gables"/>
    <x v="2"/>
    <n v="33134"/>
    <s v="South"/>
    <s v="TEC-PH-10003095"/>
    <x v="2"/>
    <x v="7"/>
    <x v="1491"/>
    <n v="52.679999999999993"/>
    <n v="3"/>
    <x v="2"/>
    <n v="19.754999999999999"/>
  </r>
  <r>
    <n v="8923"/>
    <x v="4448"/>
    <x v="0"/>
    <x v="964"/>
    <d v="2013-10-09T00:00:00"/>
    <x v="1"/>
    <x v="706"/>
    <s v="Anna Häberlin"/>
    <x v="1"/>
    <s v="United States"/>
    <s v="Coral Gables"/>
    <x v="2"/>
    <n v="33134"/>
    <s v="South"/>
    <s v="FUR-FU-10002885"/>
    <x v="0"/>
    <x v="5"/>
    <x v="755"/>
    <n v="11.568000000000001"/>
    <n v="3"/>
    <x v="2"/>
    <n v="2.6028000000000011"/>
  </r>
  <r>
    <n v="8924"/>
    <x v="4449"/>
    <x v="3"/>
    <x v="532"/>
    <d v="2014-06-18T00:00:00"/>
    <x v="1"/>
    <x v="233"/>
    <s v="Zuschuss Carroll"/>
    <x v="0"/>
    <s v="United States"/>
    <s v="Hickory"/>
    <x v="3"/>
    <n v="28601"/>
    <s v="South"/>
    <s v="OFF-BI-10001525"/>
    <x v="1"/>
    <x v="8"/>
    <x v="31"/>
    <n v="4.572000000000001"/>
    <n v="4"/>
    <x v="6"/>
    <n v="-3.8100000000000005"/>
  </r>
  <r>
    <n v="8925"/>
    <x v="4450"/>
    <x v="0"/>
    <x v="806"/>
    <d v="2013-02-03T00:00:00"/>
    <x v="1"/>
    <x v="650"/>
    <s v="David Flashing"/>
    <x v="0"/>
    <s v="United States"/>
    <s v="Rockford"/>
    <x v="10"/>
    <n v="61107"/>
    <s v="Central"/>
    <s v="TEC-PH-10004241"/>
    <x v="2"/>
    <x v="7"/>
    <x v="1825"/>
    <n v="1439.9680000000001"/>
    <n v="4"/>
    <x v="2"/>
    <n v="143.99680000000006"/>
  </r>
  <r>
    <n v="8926"/>
    <x v="4450"/>
    <x v="0"/>
    <x v="806"/>
    <d v="2013-02-03T00:00:00"/>
    <x v="1"/>
    <x v="650"/>
    <s v="David Flashing"/>
    <x v="0"/>
    <s v="United States"/>
    <s v="Rockford"/>
    <x v="10"/>
    <n v="61107"/>
    <s v="Central"/>
    <s v="OFF-BI-10000546"/>
    <x v="1"/>
    <x v="8"/>
    <x v="609"/>
    <n v="1.7279999999999995"/>
    <n v="3"/>
    <x v="3"/>
    <n v="-2.678399999999999"/>
  </r>
  <r>
    <n v="8927"/>
    <x v="4450"/>
    <x v="0"/>
    <x v="806"/>
    <d v="2013-02-03T00:00:00"/>
    <x v="1"/>
    <x v="650"/>
    <s v="David Flashing"/>
    <x v="0"/>
    <s v="United States"/>
    <s v="Rockford"/>
    <x v="10"/>
    <n v="61107"/>
    <s v="Central"/>
    <s v="FUR-TA-10004256"/>
    <x v="0"/>
    <x v="3"/>
    <x v="484"/>
    <n v="626.09999999999991"/>
    <n v="3"/>
    <x v="5"/>
    <n v="-538.44600000000003"/>
  </r>
  <r>
    <n v="8928"/>
    <x v="4451"/>
    <x v="1"/>
    <x v="874"/>
    <d v="2012-09-29T00:00:00"/>
    <x v="0"/>
    <x v="164"/>
    <s v="Saphhira Shifley"/>
    <x v="1"/>
    <s v="United States"/>
    <s v="Seattle"/>
    <x v="4"/>
    <n v="98103"/>
    <s v="West"/>
    <s v="OFF-AR-10002067"/>
    <x v="1"/>
    <x v="6"/>
    <x v="1145"/>
    <n v="99.2"/>
    <n v="5"/>
    <x v="0"/>
    <n v="25.792000000000002"/>
  </r>
  <r>
    <n v="8929"/>
    <x v="4452"/>
    <x v="1"/>
    <x v="657"/>
    <d v="2012-04-17T00:00:00"/>
    <x v="1"/>
    <x v="224"/>
    <s v="Frank Preis"/>
    <x v="0"/>
    <s v="United States"/>
    <s v="Huntsville"/>
    <x v="5"/>
    <n v="77340"/>
    <s v="Central"/>
    <s v="FUR-TA-10000688"/>
    <x v="0"/>
    <x v="3"/>
    <x v="556"/>
    <n v="609.9799999999999"/>
    <n v="4"/>
    <x v="4"/>
    <n v="-113.28200000000004"/>
  </r>
  <r>
    <n v="8930"/>
    <x v="4452"/>
    <x v="1"/>
    <x v="657"/>
    <d v="2012-04-17T00:00:00"/>
    <x v="1"/>
    <x v="224"/>
    <s v="Frank Preis"/>
    <x v="0"/>
    <s v="United States"/>
    <s v="Huntsville"/>
    <x v="5"/>
    <n v="77340"/>
    <s v="Central"/>
    <s v="FUR-TA-10002530"/>
    <x v="0"/>
    <x v="3"/>
    <x v="983"/>
    <n v="211.37199999999999"/>
    <n v="2"/>
    <x v="4"/>
    <n v="-45.294000000000011"/>
  </r>
  <r>
    <n v="8931"/>
    <x v="4452"/>
    <x v="1"/>
    <x v="657"/>
    <d v="2012-04-17T00:00:00"/>
    <x v="1"/>
    <x v="224"/>
    <s v="Frank Preis"/>
    <x v="0"/>
    <s v="United States"/>
    <s v="Huntsville"/>
    <x v="5"/>
    <n v="77340"/>
    <s v="Central"/>
    <s v="TEC-PH-10001061"/>
    <x v="2"/>
    <x v="7"/>
    <x v="822"/>
    <n v="239.976"/>
    <n v="3"/>
    <x v="2"/>
    <n v="17.998199999999997"/>
  </r>
  <r>
    <n v="8932"/>
    <x v="4453"/>
    <x v="3"/>
    <x v="404"/>
    <d v="2014-12-25T00:00:00"/>
    <x v="1"/>
    <x v="785"/>
    <s v="Harold Engle"/>
    <x v="1"/>
    <s v="United States"/>
    <s v="Milwaukee"/>
    <x v="6"/>
    <n v="53209"/>
    <s v="Central"/>
    <s v="FUR-FU-10001057"/>
    <x v="0"/>
    <x v="5"/>
    <x v="1782"/>
    <n v="99.949999999999989"/>
    <n v="5"/>
    <x v="0"/>
    <n v="22.988499999999998"/>
  </r>
  <r>
    <n v="8933"/>
    <x v="4453"/>
    <x v="3"/>
    <x v="404"/>
    <d v="2014-12-25T00:00:00"/>
    <x v="1"/>
    <x v="785"/>
    <s v="Harold Engle"/>
    <x v="1"/>
    <s v="United States"/>
    <s v="Milwaukee"/>
    <x v="6"/>
    <n v="53209"/>
    <s v="Central"/>
    <s v="TEC-AC-10002331"/>
    <x v="2"/>
    <x v="11"/>
    <x v="1582"/>
    <n v="29.339999999999996"/>
    <n v="3"/>
    <x v="0"/>
    <n v="10.855799999999999"/>
  </r>
  <r>
    <n v="8934"/>
    <x v="4454"/>
    <x v="0"/>
    <x v="560"/>
    <d v="2013-03-20T00:00:00"/>
    <x v="1"/>
    <x v="259"/>
    <s v="Sibella Parks"/>
    <x v="1"/>
    <s v="United States"/>
    <s v="Green Bay"/>
    <x v="6"/>
    <n v="54302"/>
    <s v="Central"/>
    <s v="FUR-FU-10003724"/>
    <x v="0"/>
    <x v="5"/>
    <x v="887"/>
    <n v="16.739999999999998"/>
    <n v="2"/>
    <x v="0"/>
    <n v="4.3523999999999994"/>
  </r>
  <r>
    <n v="8935"/>
    <x v="4455"/>
    <x v="3"/>
    <x v="151"/>
    <d v="2014-08-28T00:00:00"/>
    <x v="3"/>
    <x v="130"/>
    <s v="Ben Peterman"/>
    <x v="1"/>
    <s v="United States"/>
    <s v="Philadelphia"/>
    <x v="9"/>
    <n v="19120"/>
    <s v="East"/>
    <s v="OFF-PA-10000528"/>
    <x v="1"/>
    <x v="10"/>
    <x v="1136"/>
    <n v="12.672000000000001"/>
    <n v="3"/>
    <x v="2"/>
    <n v="3.96"/>
  </r>
  <r>
    <n v="8936"/>
    <x v="4455"/>
    <x v="3"/>
    <x v="151"/>
    <d v="2014-08-28T00:00:00"/>
    <x v="3"/>
    <x v="130"/>
    <s v="Ben Peterman"/>
    <x v="1"/>
    <s v="United States"/>
    <s v="Philadelphia"/>
    <x v="9"/>
    <n v="19120"/>
    <s v="East"/>
    <s v="TEC-AC-10001908"/>
    <x v="2"/>
    <x v="11"/>
    <x v="292"/>
    <n v="1119.8880000000001"/>
    <n v="14"/>
    <x v="2"/>
    <n v="209.97899999999993"/>
  </r>
  <r>
    <n v="8937"/>
    <x v="4456"/>
    <x v="1"/>
    <x v="997"/>
    <d v="2012-12-19T00:00:00"/>
    <x v="0"/>
    <x v="38"/>
    <s v="Paul Gonzalez"/>
    <x v="0"/>
    <s v="United States"/>
    <s v="Los Angeles"/>
    <x v="1"/>
    <n v="90008"/>
    <s v="West"/>
    <s v="OFF-AR-10003903"/>
    <x v="1"/>
    <x v="6"/>
    <x v="878"/>
    <n v="204.85"/>
    <n v="5"/>
    <x v="0"/>
    <n v="53.261000000000003"/>
  </r>
  <r>
    <n v="8938"/>
    <x v="4456"/>
    <x v="1"/>
    <x v="997"/>
    <d v="2012-12-19T00:00:00"/>
    <x v="0"/>
    <x v="38"/>
    <s v="Paul Gonzalez"/>
    <x v="0"/>
    <s v="United States"/>
    <s v="Los Angeles"/>
    <x v="1"/>
    <n v="90008"/>
    <s v="West"/>
    <s v="TEC-PH-10004908"/>
    <x v="2"/>
    <x v="7"/>
    <x v="1474"/>
    <n v="135.98400000000001"/>
    <n v="2"/>
    <x v="2"/>
    <n v="16.997999999999983"/>
  </r>
  <r>
    <n v="8939"/>
    <x v="4456"/>
    <x v="1"/>
    <x v="997"/>
    <d v="2012-12-19T00:00:00"/>
    <x v="0"/>
    <x v="38"/>
    <s v="Paul Gonzalez"/>
    <x v="0"/>
    <s v="United States"/>
    <s v="Los Angeles"/>
    <x v="1"/>
    <n v="90008"/>
    <s v="West"/>
    <s v="OFF-AR-10001940"/>
    <x v="1"/>
    <x v="6"/>
    <x v="168"/>
    <n v="16.399999999999999"/>
    <n v="5"/>
    <x v="0"/>
    <n v="7.0520000000000005"/>
  </r>
  <r>
    <n v="8940"/>
    <x v="4456"/>
    <x v="1"/>
    <x v="997"/>
    <d v="2012-12-19T00:00:00"/>
    <x v="0"/>
    <x v="38"/>
    <s v="Paul Gonzalez"/>
    <x v="0"/>
    <s v="United States"/>
    <s v="Los Angeles"/>
    <x v="1"/>
    <n v="90008"/>
    <s v="West"/>
    <s v="OFF-BI-10002026"/>
    <x v="1"/>
    <x v="8"/>
    <x v="903"/>
    <n v="92.960000000000008"/>
    <n v="2"/>
    <x v="2"/>
    <n v="31.373999999999995"/>
  </r>
  <r>
    <n v="8941"/>
    <x v="4457"/>
    <x v="2"/>
    <x v="963"/>
    <d v="2011-08-24T00:00:00"/>
    <x v="0"/>
    <x v="187"/>
    <s v="Jeremy Pistek"/>
    <x v="0"/>
    <s v="United States"/>
    <s v="North Miami"/>
    <x v="2"/>
    <n v="33161"/>
    <s v="South"/>
    <s v="OFF-SU-10003936"/>
    <x v="1"/>
    <x v="14"/>
    <x v="1826"/>
    <n v="7.6320000000000014"/>
    <n v="3"/>
    <x v="2"/>
    <n v="-1.8126000000000002"/>
  </r>
  <r>
    <n v="8942"/>
    <x v="4458"/>
    <x v="0"/>
    <x v="54"/>
    <d v="2013-11-06T00:00:00"/>
    <x v="2"/>
    <x v="508"/>
    <s v="Natalie Webber"/>
    <x v="0"/>
    <s v="United States"/>
    <s v="Portland"/>
    <x v="21"/>
    <n v="97206"/>
    <s v="West"/>
    <s v="OFF-BI-10002813"/>
    <x v="1"/>
    <x v="8"/>
    <x v="905"/>
    <n v="4.1580000000000004"/>
    <n v="7"/>
    <x v="6"/>
    <n v="-3.4649999999999999"/>
  </r>
  <r>
    <n v="8943"/>
    <x v="4458"/>
    <x v="0"/>
    <x v="54"/>
    <d v="2013-11-06T00:00:00"/>
    <x v="2"/>
    <x v="508"/>
    <s v="Natalie Webber"/>
    <x v="0"/>
    <s v="United States"/>
    <s v="Portland"/>
    <x v="21"/>
    <n v="97206"/>
    <s v="West"/>
    <s v="TEC-MA-10003337"/>
    <x v="2"/>
    <x v="15"/>
    <x v="1827"/>
    <n v="179.99100000000004"/>
    <n v="3"/>
    <x v="6"/>
    <n v="-251.98739999999992"/>
  </r>
  <r>
    <n v="8944"/>
    <x v="4459"/>
    <x v="3"/>
    <x v="1209"/>
    <d v="2014-10-17T00:00:00"/>
    <x v="1"/>
    <x v="573"/>
    <s v="Scot Wooten"/>
    <x v="0"/>
    <s v="United States"/>
    <s v="Aurora"/>
    <x v="10"/>
    <n v="60505"/>
    <s v="Central"/>
    <s v="FUR-CH-10001545"/>
    <x v="0"/>
    <x v="1"/>
    <x v="1737"/>
    <n v="239.358"/>
    <n v="3"/>
    <x v="4"/>
    <n v="-47.871600000000001"/>
  </r>
  <r>
    <n v="8945"/>
    <x v="4460"/>
    <x v="2"/>
    <x v="1035"/>
    <d v="2011-12-08T00:00:00"/>
    <x v="2"/>
    <x v="382"/>
    <s v="Erica Hernandez"/>
    <x v="2"/>
    <s v="United States"/>
    <s v="San Francisco"/>
    <x v="1"/>
    <n v="94109"/>
    <s v="West"/>
    <s v="OFF-PA-10000062"/>
    <x v="1"/>
    <x v="10"/>
    <x v="1375"/>
    <n v="164.88"/>
    <n v="3"/>
    <x v="0"/>
    <n v="80.791200000000003"/>
  </r>
  <r>
    <n v="8946"/>
    <x v="4461"/>
    <x v="2"/>
    <x v="647"/>
    <d v="2011-11-17T00:00:00"/>
    <x v="0"/>
    <x v="609"/>
    <s v="Scott Cohen"/>
    <x v="1"/>
    <s v="United States"/>
    <s v="San Francisco"/>
    <x v="1"/>
    <n v="94110"/>
    <s v="West"/>
    <s v="OFF-SU-10001574"/>
    <x v="1"/>
    <x v="14"/>
    <x v="498"/>
    <n v="10.95"/>
    <n v="3"/>
    <x v="0"/>
    <n v="3.2849999999999993"/>
  </r>
  <r>
    <n v="8947"/>
    <x v="4462"/>
    <x v="3"/>
    <x v="165"/>
    <d v="2014-12-29T00:00:00"/>
    <x v="1"/>
    <x v="714"/>
    <s v="Nick Crebassa"/>
    <x v="1"/>
    <s v="United States"/>
    <s v="New Bedford"/>
    <x v="31"/>
    <n v="2740"/>
    <s v="East"/>
    <s v="OFF-PA-10001972"/>
    <x v="1"/>
    <x v="10"/>
    <x v="1169"/>
    <n v="19.440000000000001"/>
    <n v="3"/>
    <x v="0"/>
    <n v="9.3312000000000008"/>
  </r>
  <r>
    <n v="8948"/>
    <x v="4462"/>
    <x v="3"/>
    <x v="165"/>
    <d v="2014-12-29T00:00:00"/>
    <x v="1"/>
    <x v="714"/>
    <s v="Nick Crebassa"/>
    <x v="1"/>
    <s v="United States"/>
    <s v="New Bedford"/>
    <x v="31"/>
    <n v="2740"/>
    <s v="East"/>
    <s v="OFF-BI-10000201"/>
    <x v="1"/>
    <x v="8"/>
    <x v="1678"/>
    <n v="12.3"/>
    <n v="5"/>
    <x v="0"/>
    <n v="6.15"/>
  </r>
  <r>
    <n v="8949"/>
    <x v="4463"/>
    <x v="2"/>
    <x v="163"/>
    <d v="2011-12-26T00:00:00"/>
    <x v="2"/>
    <x v="548"/>
    <s v="Adam Shillingsburg"/>
    <x v="0"/>
    <s v="United States"/>
    <s v="San Diego"/>
    <x v="1"/>
    <n v="92037"/>
    <s v="West"/>
    <s v="OFF-AP-10003278"/>
    <x v="1"/>
    <x v="9"/>
    <x v="1784"/>
    <n v="13.97"/>
    <n v="1"/>
    <x v="0"/>
    <n v="3.632200000000001"/>
  </r>
  <r>
    <n v="8950"/>
    <x v="4464"/>
    <x v="3"/>
    <x v="66"/>
    <d v="2014-12-29T00:00:00"/>
    <x v="1"/>
    <x v="691"/>
    <s v="Jack Lebron"/>
    <x v="0"/>
    <s v="United States"/>
    <s v="Jackson"/>
    <x v="18"/>
    <n v="38301"/>
    <s v="South"/>
    <s v="FUR-TA-10002903"/>
    <x v="0"/>
    <x v="3"/>
    <x v="255"/>
    <n v="934.9559999999999"/>
    <n v="6"/>
    <x v="10"/>
    <n v="-249.32159999999999"/>
  </r>
  <r>
    <n v="8951"/>
    <x v="4464"/>
    <x v="3"/>
    <x v="66"/>
    <d v="2014-12-29T00:00:00"/>
    <x v="1"/>
    <x v="691"/>
    <s v="Jack Lebron"/>
    <x v="0"/>
    <s v="United States"/>
    <s v="Jackson"/>
    <x v="18"/>
    <n v="38301"/>
    <s v="South"/>
    <s v="TEC-AC-10001013"/>
    <x v="2"/>
    <x v="11"/>
    <x v="813"/>
    <n v="46.864000000000004"/>
    <n v="2"/>
    <x v="2"/>
    <n v="7.615399999999994"/>
  </r>
  <r>
    <n v="8952"/>
    <x v="4464"/>
    <x v="3"/>
    <x v="66"/>
    <d v="2014-12-29T00:00:00"/>
    <x v="1"/>
    <x v="691"/>
    <s v="Jack Lebron"/>
    <x v="0"/>
    <s v="United States"/>
    <s v="Jackson"/>
    <x v="18"/>
    <n v="38301"/>
    <s v="South"/>
    <s v="OFF-ST-10000918"/>
    <x v="1"/>
    <x v="4"/>
    <x v="372"/>
    <n v="26.160000000000004"/>
    <n v="3"/>
    <x v="2"/>
    <n v="1.961999999999998"/>
  </r>
  <r>
    <n v="8953"/>
    <x v="4464"/>
    <x v="3"/>
    <x v="66"/>
    <d v="2014-12-29T00:00:00"/>
    <x v="1"/>
    <x v="691"/>
    <s v="Jack Lebron"/>
    <x v="0"/>
    <s v="United States"/>
    <s v="Jackson"/>
    <x v="18"/>
    <n v="38301"/>
    <s v="South"/>
    <s v="OFF-AR-10001419"/>
    <x v="1"/>
    <x v="6"/>
    <x v="1006"/>
    <n v="23.128"/>
    <n v="7"/>
    <x v="2"/>
    <n v="2.8909999999999982"/>
  </r>
  <r>
    <n v="8954"/>
    <x v="4464"/>
    <x v="3"/>
    <x v="66"/>
    <d v="2014-12-29T00:00:00"/>
    <x v="1"/>
    <x v="691"/>
    <s v="Jack Lebron"/>
    <x v="0"/>
    <s v="United States"/>
    <s v="Jackson"/>
    <x v="18"/>
    <n v="38301"/>
    <s v="South"/>
    <s v="OFF-AP-10003266"/>
    <x v="1"/>
    <x v="9"/>
    <x v="661"/>
    <n v="59.24"/>
    <n v="5"/>
    <x v="2"/>
    <n v="16.290999999999997"/>
  </r>
  <r>
    <n v="8955"/>
    <x v="4465"/>
    <x v="2"/>
    <x v="233"/>
    <d v="2011-08-10T00:00:00"/>
    <x v="0"/>
    <x v="364"/>
    <s v="Vivek Gonzalez"/>
    <x v="0"/>
    <s v="United States"/>
    <s v="Jacksonville"/>
    <x v="2"/>
    <n v="32216"/>
    <s v="South"/>
    <s v="FUR-BO-10000468"/>
    <x v="0"/>
    <x v="0"/>
    <x v="1171"/>
    <n v="155.45600000000002"/>
    <n v="4"/>
    <x v="2"/>
    <n v="-7.7727999999999895"/>
  </r>
  <r>
    <n v="8956"/>
    <x v="4466"/>
    <x v="2"/>
    <x v="59"/>
    <d v="2011-09-24T00:00:00"/>
    <x v="1"/>
    <x v="428"/>
    <s v="Henry Goldwyn"/>
    <x v="1"/>
    <s v="United States"/>
    <s v="San Diego"/>
    <x v="1"/>
    <n v="92024"/>
    <s v="West"/>
    <s v="OFF-PA-10004610"/>
    <x v="1"/>
    <x v="10"/>
    <x v="1511"/>
    <n v="8.56"/>
    <n v="2"/>
    <x v="0"/>
    <n v="3.8519999999999994"/>
  </r>
  <r>
    <n v="8957"/>
    <x v="4467"/>
    <x v="3"/>
    <x v="53"/>
    <d v="2014-12-29T00:00:00"/>
    <x v="2"/>
    <x v="371"/>
    <s v="Jennifer Halladay"/>
    <x v="0"/>
    <s v="United States"/>
    <s v="Hialeah"/>
    <x v="2"/>
    <n v="33012"/>
    <s v="South"/>
    <s v="FUR-FU-10004963"/>
    <x v="0"/>
    <x v="5"/>
    <x v="1434"/>
    <n v="21"/>
    <n v="3"/>
    <x v="2"/>
    <n v="5.7750000000000021"/>
  </r>
  <r>
    <n v="8958"/>
    <x v="4467"/>
    <x v="3"/>
    <x v="53"/>
    <d v="2014-12-29T00:00:00"/>
    <x v="2"/>
    <x v="371"/>
    <s v="Jennifer Halladay"/>
    <x v="0"/>
    <s v="United States"/>
    <s v="Hialeah"/>
    <x v="2"/>
    <n v="33012"/>
    <s v="South"/>
    <s v="TEC-MA-10004626"/>
    <x v="2"/>
    <x v="15"/>
    <x v="1824"/>
    <n v="120"/>
    <n v="2"/>
    <x v="5"/>
    <n v="-7.2000000000000028"/>
  </r>
  <r>
    <n v="8959"/>
    <x v="4468"/>
    <x v="3"/>
    <x v="920"/>
    <d v="2014-12-01T00:00:00"/>
    <x v="1"/>
    <x v="197"/>
    <s v="Rose O'Brian"/>
    <x v="0"/>
    <s v="United States"/>
    <s v="Houston"/>
    <x v="5"/>
    <n v="77070"/>
    <s v="Central"/>
    <s v="TEC-PH-10003437"/>
    <x v="2"/>
    <x v="7"/>
    <x v="913"/>
    <n v="299.95999999999998"/>
    <n v="5"/>
    <x v="2"/>
    <n v="37.494999999999962"/>
  </r>
  <r>
    <n v="8960"/>
    <x v="4468"/>
    <x v="3"/>
    <x v="920"/>
    <d v="2014-12-01T00:00:00"/>
    <x v="1"/>
    <x v="197"/>
    <s v="Rose O'Brian"/>
    <x v="0"/>
    <s v="United States"/>
    <s v="Houston"/>
    <x v="5"/>
    <n v="77070"/>
    <s v="Central"/>
    <s v="OFF-AP-10002867"/>
    <x v="1"/>
    <x v="9"/>
    <x v="1505"/>
    <n v="67.839999999999989"/>
    <n v="5"/>
    <x v="3"/>
    <n v="-179.77600000000001"/>
  </r>
  <r>
    <n v="8961"/>
    <x v="4468"/>
    <x v="3"/>
    <x v="920"/>
    <d v="2014-12-01T00:00:00"/>
    <x v="1"/>
    <x v="197"/>
    <s v="Rose O'Brian"/>
    <x v="0"/>
    <s v="United States"/>
    <s v="Houston"/>
    <x v="5"/>
    <n v="77070"/>
    <s v="Central"/>
    <s v="FUR-CH-10002126"/>
    <x v="0"/>
    <x v="1"/>
    <x v="841"/>
    <n v="853.92999999999984"/>
    <n v="5"/>
    <x v="4"/>
    <n v="-24.397999999999911"/>
  </r>
  <r>
    <n v="8962"/>
    <x v="4468"/>
    <x v="3"/>
    <x v="920"/>
    <d v="2014-12-01T00:00:00"/>
    <x v="1"/>
    <x v="197"/>
    <s v="Rose O'Brian"/>
    <x v="0"/>
    <s v="United States"/>
    <s v="Houston"/>
    <x v="5"/>
    <n v="77070"/>
    <s v="Central"/>
    <s v="OFF-AR-10001761"/>
    <x v="1"/>
    <x v="6"/>
    <x v="1642"/>
    <n v="18.687999999999999"/>
    <n v="4"/>
    <x v="2"/>
    <n v="3.7375999999999996"/>
  </r>
  <r>
    <n v="8963"/>
    <x v="4469"/>
    <x v="0"/>
    <x v="732"/>
    <d v="2013-11-08T00:00:00"/>
    <x v="2"/>
    <x v="752"/>
    <s v="Liz Willingham"/>
    <x v="0"/>
    <s v="United States"/>
    <s v="Virginia Beach"/>
    <x v="17"/>
    <n v="23464"/>
    <s v="South"/>
    <s v="FUR-FU-10004665"/>
    <x v="0"/>
    <x v="5"/>
    <x v="1345"/>
    <n v="273.95999999999998"/>
    <n v="2"/>
    <x v="0"/>
    <n v="71.229600000000005"/>
  </r>
  <r>
    <n v="8964"/>
    <x v="4469"/>
    <x v="0"/>
    <x v="732"/>
    <d v="2013-11-08T00:00:00"/>
    <x v="2"/>
    <x v="752"/>
    <s v="Liz Willingham"/>
    <x v="0"/>
    <s v="United States"/>
    <s v="Virginia Beach"/>
    <x v="17"/>
    <n v="23464"/>
    <s v="South"/>
    <s v="TEC-AC-10000057"/>
    <x v="2"/>
    <x v="11"/>
    <x v="626"/>
    <n v="89.97"/>
    <n v="3"/>
    <x v="0"/>
    <n v="18.893699999999995"/>
  </r>
  <r>
    <n v="8965"/>
    <x v="4469"/>
    <x v="0"/>
    <x v="732"/>
    <d v="2013-11-08T00:00:00"/>
    <x v="2"/>
    <x v="752"/>
    <s v="Liz Willingham"/>
    <x v="0"/>
    <s v="United States"/>
    <s v="Virginia Beach"/>
    <x v="17"/>
    <n v="23464"/>
    <s v="South"/>
    <s v="FUR-FU-10003806"/>
    <x v="0"/>
    <x v="5"/>
    <x v="1795"/>
    <n v="756.80000000000007"/>
    <n v="5"/>
    <x v="0"/>
    <n v="75.679999999999978"/>
  </r>
  <r>
    <n v="8966"/>
    <x v="4470"/>
    <x v="3"/>
    <x v="44"/>
    <d v="2014-11-13T00:00:00"/>
    <x v="1"/>
    <x v="666"/>
    <s v="Christopher Conant"/>
    <x v="0"/>
    <s v="United States"/>
    <s v="Houston"/>
    <x v="5"/>
    <n v="77070"/>
    <s v="Central"/>
    <s v="OFF-BI-10000145"/>
    <x v="1"/>
    <x v="8"/>
    <x v="735"/>
    <n v="1.2479999999999998"/>
    <n v="2"/>
    <x v="3"/>
    <n v="-1.934400000000001"/>
  </r>
  <r>
    <n v="8967"/>
    <x v="4471"/>
    <x v="0"/>
    <x v="54"/>
    <d v="2013-11-08T00:00:00"/>
    <x v="1"/>
    <x v="655"/>
    <s v="Julie Prescott"/>
    <x v="2"/>
    <s v="United States"/>
    <s v="Philadelphia"/>
    <x v="9"/>
    <n v="19120"/>
    <s v="East"/>
    <s v="TEC-AC-10000892"/>
    <x v="2"/>
    <x v="11"/>
    <x v="290"/>
    <n v="72"/>
    <n v="1"/>
    <x v="2"/>
    <n v="14.399999999999999"/>
  </r>
  <r>
    <n v="8968"/>
    <x v="4471"/>
    <x v="0"/>
    <x v="54"/>
    <d v="2013-11-08T00:00:00"/>
    <x v="1"/>
    <x v="655"/>
    <s v="Julie Prescott"/>
    <x v="2"/>
    <s v="United States"/>
    <s v="Philadelphia"/>
    <x v="9"/>
    <n v="19120"/>
    <s v="East"/>
    <s v="FUR-CH-10004886"/>
    <x v="0"/>
    <x v="1"/>
    <x v="366"/>
    <n v="470.15499999999997"/>
    <n v="7"/>
    <x v="4"/>
    <n v="-13.432999999999993"/>
  </r>
  <r>
    <n v="8969"/>
    <x v="4472"/>
    <x v="2"/>
    <x v="125"/>
    <d v="2012-01-01T00:00:00"/>
    <x v="2"/>
    <x v="732"/>
    <s v="Dorothy Dickinson"/>
    <x v="0"/>
    <s v="United States"/>
    <s v="Memphis"/>
    <x v="18"/>
    <n v="38109"/>
    <s v="South"/>
    <s v="OFF-ST-10002554"/>
    <x v="1"/>
    <x v="4"/>
    <x v="1144"/>
    <n v="39.128"/>
    <n v="1"/>
    <x v="2"/>
    <n v="-8.803799999999999"/>
  </r>
  <r>
    <n v="8970"/>
    <x v="4473"/>
    <x v="3"/>
    <x v="574"/>
    <d v="2014-12-08T00:00:00"/>
    <x v="1"/>
    <x v="20"/>
    <s v="Erin Smith"/>
    <x v="1"/>
    <s v="United States"/>
    <s v="Lakewood"/>
    <x v="24"/>
    <n v="44107"/>
    <s v="East"/>
    <s v="OFF-AR-10001662"/>
    <x v="1"/>
    <x v="6"/>
    <x v="443"/>
    <n v="19.728000000000002"/>
    <n v="9"/>
    <x v="2"/>
    <n v="1.7262000000000022"/>
  </r>
  <r>
    <n v="8971"/>
    <x v="4473"/>
    <x v="3"/>
    <x v="574"/>
    <d v="2014-12-08T00:00:00"/>
    <x v="1"/>
    <x v="20"/>
    <s v="Erin Smith"/>
    <x v="1"/>
    <s v="United States"/>
    <s v="Lakewood"/>
    <x v="24"/>
    <n v="44107"/>
    <s v="East"/>
    <s v="TEC-PH-10004531"/>
    <x v="2"/>
    <x v="7"/>
    <x v="1395"/>
    <n v="151.18799999999999"/>
    <n v="2"/>
    <x v="10"/>
    <n v="-25.198000000000008"/>
  </r>
  <r>
    <n v="8972"/>
    <x v="4474"/>
    <x v="3"/>
    <x v="668"/>
    <d v="2014-03-29T00:00:00"/>
    <x v="1"/>
    <x v="597"/>
    <s v="Mark Van Huff"/>
    <x v="0"/>
    <s v="United States"/>
    <s v="New York City"/>
    <x v="15"/>
    <n v="10011"/>
    <s v="East"/>
    <s v="FUR-CH-10000665"/>
    <x v="0"/>
    <x v="1"/>
    <x v="656"/>
    <n v="271.76400000000001"/>
    <n v="2"/>
    <x v="9"/>
    <n v="60.391999999999967"/>
  </r>
  <r>
    <n v="8973"/>
    <x v="4475"/>
    <x v="2"/>
    <x v="84"/>
    <d v="2011-11-21T00:00:00"/>
    <x v="2"/>
    <x v="76"/>
    <s v="Ruben Dartt"/>
    <x v="0"/>
    <s v="United States"/>
    <s v="Philadelphia"/>
    <x v="9"/>
    <n v="19120"/>
    <s v="East"/>
    <s v="TEC-AC-10003023"/>
    <x v="2"/>
    <x v="11"/>
    <x v="1070"/>
    <n v="47.496000000000002"/>
    <n v="1"/>
    <x v="2"/>
    <n v="-1.187400000000002"/>
  </r>
  <r>
    <n v="8974"/>
    <x v="4476"/>
    <x v="3"/>
    <x v="1016"/>
    <d v="2014-04-28T00:00:00"/>
    <x v="0"/>
    <x v="210"/>
    <s v="Rob Lucas"/>
    <x v="0"/>
    <s v="United States"/>
    <s v="Los Angeles"/>
    <x v="1"/>
    <n v="90008"/>
    <s v="West"/>
    <s v="FUR-BO-10004709"/>
    <x v="0"/>
    <x v="0"/>
    <x v="263"/>
    <n v="344.98099999999994"/>
    <n v="7"/>
    <x v="11"/>
    <n v="28.410200000000017"/>
  </r>
  <r>
    <n v="8975"/>
    <x v="4477"/>
    <x v="3"/>
    <x v="51"/>
    <d v="2014-11-27T00:00:00"/>
    <x v="2"/>
    <x v="687"/>
    <s v="Jennifer Patt"/>
    <x v="1"/>
    <s v="United States"/>
    <s v="Dallas"/>
    <x v="5"/>
    <n v="75220"/>
    <s v="Central"/>
    <s v="OFF-PA-10000477"/>
    <x v="1"/>
    <x v="10"/>
    <x v="1261"/>
    <n v="36.288000000000011"/>
    <n v="7"/>
    <x v="2"/>
    <n v="12.700800000000001"/>
  </r>
  <r>
    <n v="8976"/>
    <x v="4477"/>
    <x v="3"/>
    <x v="51"/>
    <d v="2014-11-27T00:00:00"/>
    <x v="2"/>
    <x v="687"/>
    <s v="Jennifer Patt"/>
    <x v="1"/>
    <s v="United States"/>
    <s v="Dallas"/>
    <x v="5"/>
    <n v="75220"/>
    <s v="Central"/>
    <s v="OFF-PA-10002923"/>
    <x v="1"/>
    <x v="10"/>
    <x v="1417"/>
    <n v="78.304000000000002"/>
    <n v="2"/>
    <x v="2"/>
    <n v="29.363999999999997"/>
  </r>
  <r>
    <n v="8977"/>
    <x v="4477"/>
    <x v="3"/>
    <x v="51"/>
    <d v="2014-11-27T00:00:00"/>
    <x v="2"/>
    <x v="687"/>
    <s v="Jennifer Patt"/>
    <x v="1"/>
    <s v="United States"/>
    <s v="Dallas"/>
    <x v="5"/>
    <n v="75220"/>
    <s v="Central"/>
    <s v="FUR-TA-10003008"/>
    <x v="0"/>
    <x v="3"/>
    <x v="946"/>
    <n v="127.785"/>
    <n v="1"/>
    <x v="4"/>
    <n v="-31.033499999999989"/>
  </r>
  <r>
    <n v="8978"/>
    <x v="4477"/>
    <x v="3"/>
    <x v="51"/>
    <d v="2014-11-27T00:00:00"/>
    <x v="2"/>
    <x v="687"/>
    <s v="Jennifer Patt"/>
    <x v="1"/>
    <s v="United States"/>
    <s v="Dallas"/>
    <x v="5"/>
    <n v="75220"/>
    <s v="Central"/>
    <s v="OFF-BI-10003707"/>
    <x v="1"/>
    <x v="8"/>
    <x v="776"/>
    <n v="6.1039999999999983"/>
    <n v="2"/>
    <x v="3"/>
    <n v="-9.1560000000000006"/>
  </r>
  <r>
    <n v="8979"/>
    <x v="4478"/>
    <x v="2"/>
    <x v="935"/>
    <d v="2011-11-05T00:00:00"/>
    <x v="0"/>
    <x v="664"/>
    <s v="Denise Monton"/>
    <x v="1"/>
    <s v="United States"/>
    <s v="Orange"/>
    <x v="30"/>
    <n v="7050"/>
    <s v="East"/>
    <s v="OFF-BI-10000546"/>
    <x v="1"/>
    <x v="8"/>
    <x v="609"/>
    <n v="5.76"/>
    <n v="2"/>
    <x v="0"/>
    <n v="2.8224"/>
  </r>
  <r>
    <n v="8980"/>
    <x v="4479"/>
    <x v="1"/>
    <x v="324"/>
    <d v="2012-10-24T00:00:00"/>
    <x v="0"/>
    <x v="750"/>
    <s v="Cari Schnelling"/>
    <x v="0"/>
    <s v="United States"/>
    <s v="Dallas"/>
    <x v="5"/>
    <n v="75220"/>
    <s v="Central"/>
    <s v="OFF-BI-10000404"/>
    <x v="1"/>
    <x v="8"/>
    <x v="476"/>
    <n v="1.7199999999999995"/>
    <n v="1"/>
    <x v="3"/>
    <n v="-2.8380000000000001"/>
  </r>
  <r>
    <n v="8981"/>
    <x v="4480"/>
    <x v="2"/>
    <x v="644"/>
    <d v="2011-02-11T00:00:00"/>
    <x v="0"/>
    <x v="111"/>
    <s v="Delfina Latchford"/>
    <x v="0"/>
    <s v="United States"/>
    <s v="Romeoville"/>
    <x v="10"/>
    <n v="60441"/>
    <s v="Central"/>
    <s v="OFF-BI-10001196"/>
    <x v="1"/>
    <x v="8"/>
    <x v="1381"/>
    <n v="8.9519999999999982"/>
    <n v="2"/>
    <x v="3"/>
    <n v="-14.770800000000001"/>
  </r>
  <r>
    <n v="8982"/>
    <x v="4481"/>
    <x v="0"/>
    <x v="1193"/>
    <d v="2013-03-13T00:00:00"/>
    <x v="1"/>
    <x v="48"/>
    <s v="Lena Cacioppo"/>
    <x v="0"/>
    <s v="United States"/>
    <s v="Chicago"/>
    <x v="10"/>
    <n v="60623"/>
    <s v="Central"/>
    <s v="OFF-AP-10001626"/>
    <x v="1"/>
    <x v="9"/>
    <x v="1016"/>
    <n v="2.3339999999999996"/>
    <n v="3"/>
    <x v="3"/>
    <n v="-6.3018000000000001"/>
  </r>
  <r>
    <n v="8983"/>
    <x v="4481"/>
    <x v="0"/>
    <x v="1193"/>
    <d v="2013-03-13T00:00:00"/>
    <x v="1"/>
    <x v="48"/>
    <s v="Lena Cacioppo"/>
    <x v="0"/>
    <s v="United States"/>
    <s v="Chicago"/>
    <x v="10"/>
    <n v="60623"/>
    <s v="Central"/>
    <s v="OFF-BI-10004656"/>
    <x v="1"/>
    <x v="8"/>
    <x v="855"/>
    <n v="1.7279999999999998"/>
    <n v="4"/>
    <x v="3"/>
    <n v="-2.764800000000001"/>
  </r>
  <r>
    <n v="8984"/>
    <x v="4481"/>
    <x v="0"/>
    <x v="1193"/>
    <d v="2013-03-13T00:00:00"/>
    <x v="1"/>
    <x v="48"/>
    <s v="Lena Cacioppo"/>
    <x v="0"/>
    <s v="United States"/>
    <s v="Chicago"/>
    <x v="10"/>
    <n v="60623"/>
    <s v="Central"/>
    <s v="FUR-FU-10003773"/>
    <x v="0"/>
    <x v="5"/>
    <x v="125"/>
    <n v="159.04"/>
    <n v="5"/>
    <x v="7"/>
    <n v="-194.82400000000001"/>
  </r>
  <r>
    <n v="8985"/>
    <x v="4481"/>
    <x v="0"/>
    <x v="1193"/>
    <d v="2013-03-13T00:00:00"/>
    <x v="1"/>
    <x v="48"/>
    <s v="Lena Cacioppo"/>
    <x v="0"/>
    <s v="United States"/>
    <s v="Chicago"/>
    <x v="10"/>
    <n v="60623"/>
    <s v="Central"/>
    <s v="FUR-TA-10000849"/>
    <x v="0"/>
    <x v="3"/>
    <x v="1318"/>
    <n v="145.97999999999999"/>
    <n v="2"/>
    <x v="5"/>
    <n v="-99.266399999999976"/>
  </r>
  <r>
    <n v="8986"/>
    <x v="4482"/>
    <x v="1"/>
    <x v="155"/>
    <d v="2012-12-07T00:00:00"/>
    <x v="1"/>
    <x v="161"/>
    <s v="Jack Garza"/>
    <x v="0"/>
    <s v="United States"/>
    <s v="Jacksonville"/>
    <x v="3"/>
    <n v="28540"/>
    <s v="South"/>
    <s v="FUR-FU-10000222"/>
    <x v="0"/>
    <x v="5"/>
    <x v="591"/>
    <n v="77.951999999999998"/>
    <n v="3"/>
    <x v="2"/>
    <n v="12.667199999999994"/>
  </r>
  <r>
    <n v="8987"/>
    <x v="4482"/>
    <x v="1"/>
    <x v="155"/>
    <d v="2012-12-07T00:00:00"/>
    <x v="1"/>
    <x v="161"/>
    <s v="Jack Garza"/>
    <x v="0"/>
    <s v="United States"/>
    <s v="Jacksonville"/>
    <x v="3"/>
    <n v="28540"/>
    <s v="South"/>
    <s v="OFF-BI-10001718"/>
    <x v="1"/>
    <x v="8"/>
    <x v="1216"/>
    <n v="95.970000000000013"/>
    <n v="5"/>
    <x v="6"/>
    <n v="-73.57699999999997"/>
  </r>
  <r>
    <n v="8988"/>
    <x v="4482"/>
    <x v="1"/>
    <x v="155"/>
    <d v="2012-12-07T00:00:00"/>
    <x v="1"/>
    <x v="161"/>
    <s v="Jack Garza"/>
    <x v="0"/>
    <s v="United States"/>
    <s v="Jacksonville"/>
    <x v="3"/>
    <n v="28540"/>
    <s v="South"/>
    <s v="TEC-PH-10001700"/>
    <x v="2"/>
    <x v="7"/>
    <x v="193"/>
    <n v="105.584"/>
    <n v="2"/>
    <x v="2"/>
    <n v="9.2386000000000053"/>
  </r>
  <r>
    <n v="8989"/>
    <x v="4482"/>
    <x v="1"/>
    <x v="155"/>
    <d v="2012-12-07T00:00:00"/>
    <x v="1"/>
    <x v="161"/>
    <s v="Jack Garza"/>
    <x v="0"/>
    <s v="United States"/>
    <s v="Jacksonville"/>
    <x v="3"/>
    <n v="28540"/>
    <s v="South"/>
    <s v="OFF-AR-10004078"/>
    <x v="1"/>
    <x v="6"/>
    <x v="507"/>
    <n v="9.3439999999999994"/>
    <n v="2"/>
    <x v="2"/>
    <n v="1.1679999999999997"/>
  </r>
  <r>
    <n v="8990"/>
    <x v="4483"/>
    <x v="1"/>
    <x v="100"/>
    <d v="2012-12-30T00:00:00"/>
    <x v="1"/>
    <x v="447"/>
    <s v="Harry Marie"/>
    <x v="1"/>
    <s v="United States"/>
    <s v="Springfield"/>
    <x v="25"/>
    <n v="65807"/>
    <s v="Central"/>
    <s v="FUR-FU-10003026"/>
    <x v="0"/>
    <x v="5"/>
    <x v="1555"/>
    <n v="9.68"/>
    <n v="2"/>
    <x v="0"/>
    <n v="3.7751999999999999"/>
  </r>
  <r>
    <n v="8991"/>
    <x v="4483"/>
    <x v="1"/>
    <x v="100"/>
    <d v="2012-12-30T00:00:00"/>
    <x v="1"/>
    <x v="447"/>
    <s v="Harry Marie"/>
    <x v="1"/>
    <s v="United States"/>
    <s v="Springfield"/>
    <x v="25"/>
    <n v="65807"/>
    <s v="Central"/>
    <s v="TEC-CO-10003763"/>
    <x v="2"/>
    <x v="16"/>
    <x v="1270"/>
    <n v="4899.93"/>
    <n v="7"/>
    <x v="0"/>
    <n v="2302.9670999999998"/>
  </r>
  <r>
    <n v="8992"/>
    <x v="4484"/>
    <x v="3"/>
    <x v="172"/>
    <d v="2014-10-07T00:00:00"/>
    <x v="1"/>
    <x v="184"/>
    <s v="Tanja Norvell"/>
    <x v="2"/>
    <s v="United States"/>
    <s v="San Francisco"/>
    <x v="1"/>
    <n v="94110"/>
    <s v="West"/>
    <s v="TEC-AC-10004708"/>
    <x v="2"/>
    <x v="11"/>
    <x v="337"/>
    <n v="104.75"/>
    <n v="5"/>
    <x v="0"/>
    <n v="21.997499999999999"/>
  </r>
  <r>
    <n v="8993"/>
    <x v="4485"/>
    <x v="3"/>
    <x v="524"/>
    <d v="2014-10-22T00:00:00"/>
    <x v="1"/>
    <x v="778"/>
    <s v="Victoria Pisteka"/>
    <x v="1"/>
    <s v="United States"/>
    <s v="Columbia"/>
    <x v="18"/>
    <n v="38401"/>
    <s v="South"/>
    <s v="TEC-AC-10003499"/>
    <x v="2"/>
    <x v="11"/>
    <x v="103"/>
    <n v="18.528000000000002"/>
    <n v="2"/>
    <x v="2"/>
    <n v="4.4004000000000003"/>
  </r>
  <r>
    <n v="8994"/>
    <x v="4485"/>
    <x v="3"/>
    <x v="524"/>
    <d v="2014-10-22T00:00:00"/>
    <x v="1"/>
    <x v="778"/>
    <s v="Victoria Pisteka"/>
    <x v="1"/>
    <s v="United States"/>
    <s v="Columbia"/>
    <x v="18"/>
    <n v="38401"/>
    <s v="South"/>
    <s v="FUR-TA-10001950"/>
    <x v="0"/>
    <x v="3"/>
    <x v="1275"/>
    <n v="1875.258"/>
    <n v="7"/>
    <x v="10"/>
    <n v="-968.88329999999996"/>
  </r>
  <r>
    <n v="8995"/>
    <x v="4486"/>
    <x v="2"/>
    <x v="860"/>
    <d v="2011-08-17T00:00:00"/>
    <x v="2"/>
    <x v="394"/>
    <s v="Christine Sundaresam"/>
    <x v="0"/>
    <s v="United States"/>
    <s v="Hollywood"/>
    <x v="2"/>
    <n v="33021"/>
    <s v="South"/>
    <s v="OFF-PA-10000312"/>
    <x v="1"/>
    <x v="10"/>
    <x v="1820"/>
    <n v="91.360000000000014"/>
    <n v="5"/>
    <x v="2"/>
    <n v="29.691999999999993"/>
  </r>
  <r>
    <n v="8996"/>
    <x v="4486"/>
    <x v="2"/>
    <x v="860"/>
    <d v="2011-08-17T00:00:00"/>
    <x v="2"/>
    <x v="394"/>
    <s v="Christine Sundaresam"/>
    <x v="0"/>
    <s v="United States"/>
    <s v="Hollywood"/>
    <x v="2"/>
    <n v="33021"/>
    <s v="South"/>
    <s v="OFF-AP-10004708"/>
    <x v="1"/>
    <x v="9"/>
    <x v="508"/>
    <n v="152.24"/>
    <n v="5"/>
    <x v="2"/>
    <n v="17.126999999999988"/>
  </r>
  <r>
    <n v="8997"/>
    <x v="4487"/>
    <x v="3"/>
    <x v="343"/>
    <d v="2014-11-14T00:00:00"/>
    <x v="2"/>
    <x v="310"/>
    <s v="Patrick Gardner"/>
    <x v="0"/>
    <s v="United States"/>
    <s v="Dallas"/>
    <x v="5"/>
    <n v="75081"/>
    <s v="Central"/>
    <s v="TEC-PH-10004531"/>
    <x v="2"/>
    <x v="7"/>
    <x v="714"/>
    <n v="35.183999999999997"/>
    <n v="2"/>
    <x v="2"/>
    <n v="12.314399999999999"/>
  </r>
  <r>
    <n v="8998"/>
    <x v="4488"/>
    <x v="3"/>
    <x v="177"/>
    <d v="2014-03-21T00:00:00"/>
    <x v="3"/>
    <x v="668"/>
    <s v="Harry Greene"/>
    <x v="0"/>
    <s v="United States"/>
    <s v="Houston"/>
    <x v="5"/>
    <n v="77041"/>
    <s v="Central"/>
    <s v="OFF-PA-10000474"/>
    <x v="1"/>
    <x v="10"/>
    <x v="33"/>
    <n v="56.704000000000001"/>
    <n v="2"/>
    <x v="2"/>
    <n v="19.137599999999992"/>
  </r>
  <r>
    <n v="8999"/>
    <x v="4488"/>
    <x v="3"/>
    <x v="177"/>
    <d v="2014-03-21T00:00:00"/>
    <x v="3"/>
    <x v="668"/>
    <s v="Harry Greene"/>
    <x v="0"/>
    <s v="United States"/>
    <s v="Houston"/>
    <x v="5"/>
    <n v="77041"/>
    <s v="Central"/>
    <s v="OFF-PA-10002377"/>
    <x v="1"/>
    <x v="10"/>
    <x v="127"/>
    <n v="274.06400000000002"/>
    <n v="7"/>
    <x v="2"/>
    <n v="102.77399999999999"/>
  </r>
  <r>
    <n v="9000"/>
    <x v="4489"/>
    <x v="3"/>
    <x v="726"/>
    <d v="2014-05-18T00:00:00"/>
    <x v="1"/>
    <x v="414"/>
    <s v="Mick Hernandez"/>
    <x v="2"/>
    <s v="United States"/>
    <s v="Philadelphia"/>
    <x v="9"/>
    <n v="19140"/>
    <s v="East"/>
    <s v="FUR-CH-10001482"/>
    <x v="0"/>
    <x v="1"/>
    <x v="536"/>
    <n v="458.42999999999995"/>
    <n v="5"/>
    <x v="4"/>
    <n v="-124.431"/>
  </r>
  <r>
    <n v="9001"/>
    <x v="4490"/>
    <x v="2"/>
    <x v="169"/>
    <d v="2011-06-22T00:00:00"/>
    <x v="3"/>
    <x v="509"/>
    <s v="Toby Braunhardt"/>
    <x v="0"/>
    <s v="United States"/>
    <s v="Phoenix"/>
    <x v="16"/>
    <n v="85023"/>
    <s v="West"/>
    <s v="OFF-BI-10001553"/>
    <x v="1"/>
    <x v="8"/>
    <x v="1293"/>
    <n v="8.2260000000000009"/>
    <n v="3"/>
    <x v="6"/>
    <n v="-6.0323999999999991"/>
  </r>
  <r>
    <n v="9002"/>
    <x v="4491"/>
    <x v="2"/>
    <x v="266"/>
    <d v="2011-12-09T00:00:00"/>
    <x v="1"/>
    <x v="605"/>
    <s v="Elizabeth Moffitt"/>
    <x v="1"/>
    <s v="United States"/>
    <s v="Sandy Springs"/>
    <x v="32"/>
    <n v="30328"/>
    <s v="South"/>
    <s v="TEC-AC-10000199"/>
    <x v="2"/>
    <x v="11"/>
    <x v="1609"/>
    <n v="5.95"/>
    <n v="1"/>
    <x v="0"/>
    <n v="0.83300000000000018"/>
  </r>
  <r>
    <n v="9003"/>
    <x v="4491"/>
    <x v="2"/>
    <x v="266"/>
    <d v="2011-12-09T00:00:00"/>
    <x v="1"/>
    <x v="605"/>
    <s v="Elizabeth Moffitt"/>
    <x v="1"/>
    <s v="United States"/>
    <s v="Sandy Springs"/>
    <x v="32"/>
    <n v="30328"/>
    <s v="South"/>
    <s v="OFF-PA-10002195"/>
    <x v="1"/>
    <x v="10"/>
    <x v="719"/>
    <n v="15.24"/>
    <n v="3"/>
    <x v="0"/>
    <n v="7.1627999999999998"/>
  </r>
  <r>
    <n v="9004"/>
    <x v="4492"/>
    <x v="1"/>
    <x v="57"/>
    <d v="2012-04-06T00:00:00"/>
    <x v="3"/>
    <x v="226"/>
    <s v="Jennifer Ferguson"/>
    <x v="0"/>
    <s v="United States"/>
    <s v="Spokane"/>
    <x v="4"/>
    <n v="99207"/>
    <s v="West"/>
    <s v="TEC-AC-10001767"/>
    <x v="2"/>
    <x v="11"/>
    <x v="97"/>
    <n v="239.94"/>
    <n v="6"/>
    <x v="0"/>
    <n v="26.393399999999986"/>
  </r>
  <r>
    <n v="9005"/>
    <x v="4492"/>
    <x v="1"/>
    <x v="57"/>
    <d v="2012-04-06T00:00:00"/>
    <x v="3"/>
    <x v="226"/>
    <s v="Jennifer Ferguson"/>
    <x v="0"/>
    <s v="United States"/>
    <s v="Spokane"/>
    <x v="4"/>
    <n v="99207"/>
    <s v="West"/>
    <s v="OFF-AR-10002467"/>
    <x v="1"/>
    <x v="6"/>
    <x v="1681"/>
    <n v="23.84"/>
    <n v="8"/>
    <x v="0"/>
    <n v="6.4368000000000016"/>
  </r>
  <r>
    <n v="9006"/>
    <x v="4493"/>
    <x v="3"/>
    <x v="551"/>
    <d v="2014-11-19T00:00:00"/>
    <x v="3"/>
    <x v="240"/>
    <s v="Nona Balk"/>
    <x v="1"/>
    <s v="United States"/>
    <s v="Milwaukee"/>
    <x v="6"/>
    <n v="53209"/>
    <s v="Central"/>
    <s v="OFF-ST-10001321"/>
    <x v="1"/>
    <x v="4"/>
    <x v="416"/>
    <n v="92.52"/>
    <n v="6"/>
    <x v="0"/>
    <n v="24.980400000000007"/>
  </r>
  <r>
    <n v="9007"/>
    <x v="4493"/>
    <x v="3"/>
    <x v="551"/>
    <d v="2014-11-19T00:00:00"/>
    <x v="3"/>
    <x v="240"/>
    <s v="Nona Balk"/>
    <x v="1"/>
    <s v="United States"/>
    <s v="Milwaukee"/>
    <x v="6"/>
    <n v="53209"/>
    <s v="Central"/>
    <s v="OFF-ST-10000777"/>
    <x v="1"/>
    <x v="4"/>
    <x v="117"/>
    <n v="37.76"/>
    <n v="1"/>
    <x v="0"/>
    <n v="10.572800000000001"/>
  </r>
  <r>
    <n v="9008"/>
    <x v="4493"/>
    <x v="3"/>
    <x v="551"/>
    <d v="2014-11-19T00:00:00"/>
    <x v="3"/>
    <x v="240"/>
    <s v="Nona Balk"/>
    <x v="1"/>
    <s v="United States"/>
    <s v="Milwaukee"/>
    <x v="6"/>
    <n v="53209"/>
    <s v="Central"/>
    <s v="OFF-LA-10003720"/>
    <x v="1"/>
    <x v="2"/>
    <x v="1627"/>
    <n v="7.38"/>
    <n v="2"/>
    <x v="0"/>
    <n v="3.4685999999999999"/>
  </r>
  <r>
    <n v="9009"/>
    <x v="4493"/>
    <x v="3"/>
    <x v="551"/>
    <d v="2014-11-19T00:00:00"/>
    <x v="3"/>
    <x v="240"/>
    <s v="Nona Balk"/>
    <x v="1"/>
    <s v="United States"/>
    <s v="Milwaukee"/>
    <x v="6"/>
    <n v="53209"/>
    <s v="Central"/>
    <s v="FUR-FU-10000206"/>
    <x v="0"/>
    <x v="5"/>
    <x v="392"/>
    <n v="5.82"/>
    <n v="2"/>
    <x v="0"/>
    <n v="2.7353999999999998"/>
  </r>
  <r>
    <n v="9010"/>
    <x v="4494"/>
    <x v="3"/>
    <x v="1210"/>
    <d v="2014-07-19T00:00:00"/>
    <x v="1"/>
    <x v="750"/>
    <s v="Cari Schnelling"/>
    <x v="0"/>
    <s v="United States"/>
    <s v="Fairfield"/>
    <x v="24"/>
    <n v="45014"/>
    <s v="East"/>
    <s v="OFF-PA-10000791"/>
    <x v="1"/>
    <x v="10"/>
    <x v="1424"/>
    <n v="3.8159999999999998"/>
    <n v="1"/>
    <x v="2"/>
    <n v="1.1924999999999997"/>
  </r>
  <r>
    <n v="9011"/>
    <x v="4495"/>
    <x v="3"/>
    <x v="240"/>
    <d v="2014-05-24T00:00:00"/>
    <x v="1"/>
    <x v="540"/>
    <s v="Neil Ducich"/>
    <x v="1"/>
    <s v="United States"/>
    <s v="Huntsville"/>
    <x v="19"/>
    <n v="35810"/>
    <s v="South"/>
    <s v="OFF-BI-10001787"/>
    <x v="1"/>
    <x v="8"/>
    <x v="1482"/>
    <n v="26.16"/>
    <n v="4"/>
    <x v="0"/>
    <n v="12.8184"/>
  </r>
  <r>
    <n v="9012"/>
    <x v="4496"/>
    <x v="1"/>
    <x v="139"/>
    <d v="2012-12-21T00:00:00"/>
    <x v="2"/>
    <x v="525"/>
    <s v="Emily Ducich"/>
    <x v="2"/>
    <s v="United States"/>
    <s v="Houston"/>
    <x v="5"/>
    <n v="77036"/>
    <s v="Central"/>
    <s v="TEC-AC-10004353"/>
    <x v="2"/>
    <x v="11"/>
    <x v="717"/>
    <n v="100.80000000000001"/>
    <n v="2"/>
    <x v="2"/>
    <n v="21.42"/>
  </r>
  <r>
    <n v="9013"/>
    <x v="4497"/>
    <x v="0"/>
    <x v="823"/>
    <d v="2013-02-22T00:00:00"/>
    <x v="2"/>
    <x v="105"/>
    <s v="Erin Ashbrook"/>
    <x v="1"/>
    <s v="United States"/>
    <s v="New York City"/>
    <x v="15"/>
    <n v="10011"/>
    <s v="East"/>
    <s v="FUR-FU-10001861"/>
    <x v="0"/>
    <x v="5"/>
    <x v="272"/>
    <n v="135.79999999999998"/>
    <n v="7"/>
    <x v="0"/>
    <n v="66.541999999999987"/>
  </r>
  <r>
    <n v="9014"/>
    <x v="4498"/>
    <x v="3"/>
    <x v="257"/>
    <d v="2014-03-23T00:00:00"/>
    <x v="1"/>
    <x v="771"/>
    <s v="Barry Pond"/>
    <x v="1"/>
    <s v="United States"/>
    <s v="Los Angeles"/>
    <x v="1"/>
    <n v="90008"/>
    <s v="West"/>
    <s v="OFF-AR-10002766"/>
    <x v="1"/>
    <x v="6"/>
    <x v="1041"/>
    <n v="13.899999999999999"/>
    <n v="5"/>
    <x v="0"/>
    <n v="3.7529999999999997"/>
  </r>
  <r>
    <n v="9015"/>
    <x v="4498"/>
    <x v="3"/>
    <x v="257"/>
    <d v="2014-03-23T00:00:00"/>
    <x v="1"/>
    <x v="771"/>
    <s v="Barry Pond"/>
    <x v="1"/>
    <s v="United States"/>
    <s v="Los Angeles"/>
    <x v="1"/>
    <n v="90008"/>
    <s v="West"/>
    <s v="OFF-EN-10003072"/>
    <x v="1"/>
    <x v="12"/>
    <x v="767"/>
    <n v="19.399999999999999"/>
    <n v="5"/>
    <x v="0"/>
    <n v="9.3120000000000012"/>
  </r>
  <r>
    <n v="9016"/>
    <x v="4499"/>
    <x v="0"/>
    <x v="907"/>
    <d v="2013-12-24T00:00:00"/>
    <x v="1"/>
    <x v="374"/>
    <s v="Noel Staavos"/>
    <x v="1"/>
    <s v="United States"/>
    <s v="Carlsbad"/>
    <x v="27"/>
    <n v="88220"/>
    <s v="West"/>
    <s v="OFF-BI-10001636"/>
    <x v="1"/>
    <x v="8"/>
    <x v="668"/>
    <n v="13.488"/>
    <n v="2"/>
    <x v="2"/>
    <n v="4.3835999999999995"/>
  </r>
  <r>
    <n v="9017"/>
    <x v="4499"/>
    <x v="0"/>
    <x v="907"/>
    <d v="2013-12-24T00:00:00"/>
    <x v="1"/>
    <x v="374"/>
    <s v="Noel Staavos"/>
    <x v="1"/>
    <s v="United States"/>
    <s v="Carlsbad"/>
    <x v="27"/>
    <n v="88220"/>
    <s v="West"/>
    <s v="OFF-BI-10000948"/>
    <x v="1"/>
    <x v="8"/>
    <x v="1373"/>
    <n v="11.416"/>
    <n v="1"/>
    <x v="2"/>
    <n v="3.8528999999999991"/>
  </r>
  <r>
    <n v="9018"/>
    <x v="4500"/>
    <x v="0"/>
    <x v="253"/>
    <d v="2013-03-29T00:00:00"/>
    <x v="0"/>
    <x v="597"/>
    <s v="Mark Van Huff"/>
    <x v="0"/>
    <s v="United States"/>
    <s v="Pocatello"/>
    <x v="45"/>
    <n v="83201"/>
    <s v="West"/>
    <s v="OFF-PA-10001838"/>
    <x v="1"/>
    <x v="10"/>
    <x v="999"/>
    <n v="17.64"/>
    <n v="3"/>
    <x v="0"/>
    <n v="8.6435999999999993"/>
  </r>
  <r>
    <n v="9019"/>
    <x v="4500"/>
    <x v="0"/>
    <x v="253"/>
    <d v="2013-03-29T00:00:00"/>
    <x v="0"/>
    <x v="597"/>
    <s v="Mark Van Huff"/>
    <x v="0"/>
    <s v="United States"/>
    <s v="Pocatello"/>
    <x v="45"/>
    <n v="83201"/>
    <s v="West"/>
    <s v="OFF-BI-10002215"/>
    <x v="1"/>
    <x v="8"/>
    <x v="20"/>
    <n v="17.04"/>
    <n v="3"/>
    <x v="2"/>
    <n v="5.5379999999999985"/>
  </r>
  <r>
    <n v="9020"/>
    <x v="4501"/>
    <x v="2"/>
    <x v="757"/>
    <d v="2011-12-18T00:00:00"/>
    <x v="0"/>
    <x v="97"/>
    <s v="Laurel Elliston"/>
    <x v="0"/>
    <s v="United States"/>
    <s v="Springfield"/>
    <x v="17"/>
    <n v="22153"/>
    <s v="South"/>
    <s v="TEC-AC-10001314"/>
    <x v="2"/>
    <x v="11"/>
    <x v="943"/>
    <n v="99.98"/>
    <n v="2"/>
    <x v="0"/>
    <n v="7.9983999999999895"/>
  </r>
  <r>
    <n v="9021"/>
    <x v="4501"/>
    <x v="2"/>
    <x v="757"/>
    <d v="2011-12-18T00:00:00"/>
    <x v="0"/>
    <x v="97"/>
    <s v="Laurel Elliston"/>
    <x v="0"/>
    <s v="United States"/>
    <s v="Springfield"/>
    <x v="17"/>
    <n v="22153"/>
    <s v="South"/>
    <s v="FUR-FU-10002268"/>
    <x v="0"/>
    <x v="5"/>
    <x v="860"/>
    <n v="29.46"/>
    <n v="6"/>
    <x v="0"/>
    <n v="9.7217999999999982"/>
  </r>
  <r>
    <n v="9022"/>
    <x v="4502"/>
    <x v="1"/>
    <x v="219"/>
    <d v="2012-11-20T00:00:00"/>
    <x v="1"/>
    <x v="778"/>
    <s v="Victoria Pisteka"/>
    <x v="1"/>
    <s v="United States"/>
    <s v="Toledo"/>
    <x v="24"/>
    <n v="43615"/>
    <s v="East"/>
    <s v="OFF-BI-10002133"/>
    <x v="1"/>
    <x v="8"/>
    <x v="1138"/>
    <n v="166.92000000000002"/>
    <n v="13"/>
    <x v="6"/>
    <n v="-116.84399999999999"/>
  </r>
  <r>
    <n v="9023"/>
    <x v="4503"/>
    <x v="0"/>
    <x v="250"/>
    <d v="2013-08-24T00:00:00"/>
    <x v="2"/>
    <x v="679"/>
    <s v="Tony Chapman"/>
    <x v="2"/>
    <s v="United States"/>
    <s v="Fort Collins"/>
    <x v="22"/>
    <n v="80525"/>
    <s v="West"/>
    <s v="FUR-FU-10001979"/>
    <x v="0"/>
    <x v="5"/>
    <x v="509"/>
    <n v="98.328000000000003"/>
    <n v="3"/>
    <x v="2"/>
    <n v="9.832800000000006"/>
  </r>
  <r>
    <n v="9024"/>
    <x v="4504"/>
    <x v="1"/>
    <x v="685"/>
    <d v="2012-07-02T00:00:00"/>
    <x v="2"/>
    <x v="495"/>
    <s v="Sheri Gordon"/>
    <x v="0"/>
    <s v="United States"/>
    <s v="New York City"/>
    <x v="15"/>
    <n v="10024"/>
    <s v="East"/>
    <s v="FUR-CH-10001482"/>
    <x v="0"/>
    <x v="1"/>
    <x v="536"/>
    <n v="117.88199999999999"/>
    <n v="1"/>
    <x v="9"/>
    <n v="1.3097999999999956"/>
  </r>
  <r>
    <n v="9025"/>
    <x v="4505"/>
    <x v="0"/>
    <x v="190"/>
    <d v="2013-07-03T00:00:00"/>
    <x v="1"/>
    <x v="778"/>
    <s v="Victoria Pisteka"/>
    <x v="1"/>
    <s v="United States"/>
    <s v="New York City"/>
    <x v="15"/>
    <n v="10035"/>
    <s v="East"/>
    <s v="TEC-AC-10002018"/>
    <x v="2"/>
    <x v="11"/>
    <x v="1674"/>
    <n v="20.97"/>
    <n v="3"/>
    <x v="0"/>
    <n v="9.017100000000001"/>
  </r>
  <r>
    <n v="9026"/>
    <x v="4505"/>
    <x v="0"/>
    <x v="190"/>
    <d v="2013-07-03T00:00:00"/>
    <x v="1"/>
    <x v="778"/>
    <s v="Victoria Pisteka"/>
    <x v="1"/>
    <s v="United States"/>
    <s v="New York City"/>
    <x v="15"/>
    <n v="10035"/>
    <s v="East"/>
    <s v="TEC-AC-10000397"/>
    <x v="2"/>
    <x v="11"/>
    <x v="1459"/>
    <n v="139.96"/>
    <n v="4"/>
    <x v="0"/>
    <n v="9.7972000000000037"/>
  </r>
  <r>
    <n v="9027"/>
    <x v="4505"/>
    <x v="0"/>
    <x v="190"/>
    <d v="2013-07-03T00:00:00"/>
    <x v="1"/>
    <x v="778"/>
    <s v="Victoria Pisteka"/>
    <x v="1"/>
    <s v="United States"/>
    <s v="New York City"/>
    <x v="15"/>
    <n v="10035"/>
    <s v="East"/>
    <s v="FUR-FU-10003976"/>
    <x v="0"/>
    <x v="5"/>
    <x v="964"/>
    <n v="37.74"/>
    <n v="3"/>
    <x v="0"/>
    <n v="12.831599999999996"/>
  </r>
  <r>
    <n v="9028"/>
    <x v="4506"/>
    <x v="0"/>
    <x v="42"/>
    <d v="2013-09-23T00:00:00"/>
    <x v="1"/>
    <x v="22"/>
    <s v="Patrick O'Donnell"/>
    <x v="0"/>
    <s v="United States"/>
    <s v="Marlborough"/>
    <x v="31"/>
    <n v="1752"/>
    <s v="East"/>
    <s v="FUR-FU-10002597"/>
    <x v="0"/>
    <x v="5"/>
    <x v="621"/>
    <n v="14.82"/>
    <n v="3"/>
    <x v="0"/>
    <n v="6.224400000000001"/>
  </r>
  <r>
    <n v="9029"/>
    <x v="4506"/>
    <x v="0"/>
    <x v="42"/>
    <d v="2013-09-23T00:00:00"/>
    <x v="1"/>
    <x v="22"/>
    <s v="Patrick O'Donnell"/>
    <x v="0"/>
    <s v="United States"/>
    <s v="Marlborough"/>
    <x v="31"/>
    <n v="1752"/>
    <s v="East"/>
    <s v="FUR-FU-10004864"/>
    <x v="0"/>
    <x v="5"/>
    <x v="436"/>
    <n v="191.82"/>
    <n v="3"/>
    <x v="0"/>
    <n v="61.382399999999997"/>
  </r>
  <r>
    <n v="9030"/>
    <x v="4507"/>
    <x v="2"/>
    <x v="667"/>
    <d v="2011-07-23T00:00:00"/>
    <x v="1"/>
    <x v="691"/>
    <s v="Jack Lebron"/>
    <x v="0"/>
    <s v="United States"/>
    <s v="New Rochelle"/>
    <x v="15"/>
    <n v="10801"/>
    <s v="East"/>
    <s v="OFF-BI-10002103"/>
    <x v="1"/>
    <x v="8"/>
    <x v="525"/>
    <n v="13.904"/>
    <n v="2"/>
    <x v="2"/>
    <n v="4.5187999999999997"/>
  </r>
  <r>
    <n v="9031"/>
    <x v="4508"/>
    <x v="3"/>
    <x v="853"/>
    <d v="2014-09-02T00:00:00"/>
    <x v="3"/>
    <x v="459"/>
    <s v="Rick Wilson"/>
    <x v="1"/>
    <s v="United States"/>
    <s v="Seattle"/>
    <x v="4"/>
    <n v="98103"/>
    <s v="West"/>
    <s v="OFF-AP-10001005"/>
    <x v="1"/>
    <x v="9"/>
    <x v="1131"/>
    <n v="314.60000000000002"/>
    <n v="4"/>
    <x v="0"/>
    <n v="103.81799999999998"/>
  </r>
  <r>
    <n v="9032"/>
    <x v="4508"/>
    <x v="3"/>
    <x v="853"/>
    <d v="2014-09-02T00:00:00"/>
    <x v="3"/>
    <x v="459"/>
    <s v="Rick Wilson"/>
    <x v="1"/>
    <s v="United States"/>
    <s v="Seattle"/>
    <x v="4"/>
    <n v="98103"/>
    <s v="West"/>
    <s v="FUR-TA-10002607"/>
    <x v="0"/>
    <x v="3"/>
    <x v="221"/>
    <n v="283.56"/>
    <n v="4"/>
    <x v="0"/>
    <n v="45.36960000000002"/>
  </r>
  <r>
    <n v="9033"/>
    <x v="4509"/>
    <x v="3"/>
    <x v="738"/>
    <d v="2014-06-27T00:00:00"/>
    <x v="1"/>
    <x v="46"/>
    <s v="Rick Bensley"/>
    <x v="2"/>
    <s v="United States"/>
    <s v="Detroit"/>
    <x v="12"/>
    <n v="48227"/>
    <s v="Central"/>
    <s v="FUR-CH-10000454"/>
    <x v="0"/>
    <x v="1"/>
    <x v="1"/>
    <n v="487.96"/>
    <n v="2"/>
    <x v="0"/>
    <n v="146.38799999999998"/>
  </r>
  <r>
    <n v="9034"/>
    <x v="4510"/>
    <x v="2"/>
    <x v="814"/>
    <d v="2011-09-07T00:00:00"/>
    <x v="1"/>
    <x v="183"/>
    <s v="Sanjit Chand"/>
    <x v="0"/>
    <s v="United States"/>
    <s v="Fayetteville"/>
    <x v="36"/>
    <n v="72701"/>
    <s v="South"/>
    <s v="OFF-BI-10001359"/>
    <x v="1"/>
    <x v="8"/>
    <x v="1153"/>
    <n v="1793.98"/>
    <n v="2"/>
    <x v="0"/>
    <n v="843.17059999999992"/>
  </r>
  <r>
    <n v="9035"/>
    <x v="4511"/>
    <x v="1"/>
    <x v="486"/>
    <d v="2012-10-05T00:00:00"/>
    <x v="1"/>
    <x v="75"/>
    <s v="Eric Murdock"/>
    <x v="0"/>
    <s v="United States"/>
    <s v="Quincy"/>
    <x v="10"/>
    <n v="62301"/>
    <s v="Central"/>
    <s v="OFF-BI-10003196"/>
    <x v="1"/>
    <x v="8"/>
    <x v="1367"/>
    <n v="2.9919999999999995"/>
    <n v="4"/>
    <x v="3"/>
    <n v="-4.4880000000000013"/>
  </r>
  <r>
    <n v="9036"/>
    <x v="4511"/>
    <x v="1"/>
    <x v="486"/>
    <d v="2012-10-05T00:00:00"/>
    <x v="1"/>
    <x v="75"/>
    <s v="Eric Murdock"/>
    <x v="0"/>
    <s v="United States"/>
    <s v="Quincy"/>
    <x v="10"/>
    <n v="62301"/>
    <s v="Central"/>
    <s v="TEC-AC-10003657"/>
    <x v="2"/>
    <x v="11"/>
    <x v="151"/>
    <n v="108.76800000000001"/>
    <n v="4"/>
    <x v="2"/>
    <n v="2.7191999999999901"/>
  </r>
  <r>
    <n v="9037"/>
    <x v="4512"/>
    <x v="1"/>
    <x v="1003"/>
    <d v="2012-04-10T00:00:00"/>
    <x v="2"/>
    <x v="261"/>
    <s v="Resi Pölking"/>
    <x v="0"/>
    <s v="United States"/>
    <s v="New York City"/>
    <x v="15"/>
    <n v="10035"/>
    <s v="East"/>
    <s v="OFF-PA-10002262"/>
    <x v="1"/>
    <x v="10"/>
    <x v="992"/>
    <n v="25.92"/>
    <n v="4"/>
    <x v="0"/>
    <n v="12.441600000000001"/>
  </r>
  <r>
    <n v="9038"/>
    <x v="4512"/>
    <x v="1"/>
    <x v="1003"/>
    <d v="2012-04-10T00:00:00"/>
    <x v="2"/>
    <x v="261"/>
    <s v="Resi Pölking"/>
    <x v="0"/>
    <s v="United States"/>
    <s v="New York City"/>
    <x v="15"/>
    <n v="10035"/>
    <s v="East"/>
    <s v="OFF-ST-10002214"/>
    <x v="1"/>
    <x v="4"/>
    <x v="994"/>
    <n v="22.58"/>
    <n v="2"/>
    <x v="0"/>
    <n v="5.8707999999999991"/>
  </r>
  <r>
    <n v="9039"/>
    <x v="4513"/>
    <x v="3"/>
    <x v="610"/>
    <d v="2014-11-22T00:00:00"/>
    <x v="3"/>
    <x v="521"/>
    <s v="Henia Zydlo"/>
    <x v="0"/>
    <s v="United States"/>
    <s v="Houston"/>
    <x v="5"/>
    <n v="77095"/>
    <s v="Central"/>
    <s v="TEC-PH-10003555"/>
    <x v="2"/>
    <x v="7"/>
    <x v="457"/>
    <n v="55.176000000000002"/>
    <n v="3"/>
    <x v="2"/>
    <n v="-12.414599999999997"/>
  </r>
  <r>
    <n v="9040"/>
    <x v="4514"/>
    <x v="0"/>
    <x v="907"/>
    <d v="2013-12-22T00:00:00"/>
    <x v="1"/>
    <x v="455"/>
    <s v="Adrian Barton"/>
    <x v="0"/>
    <s v="United States"/>
    <s v="Detroit"/>
    <x v="12"/>
    <n v="48205"/>
    <s v="Central"/>
    <s v="OFF-BI-10000545"/>
    <x v="1"/>
    <x v="8"/>
    <x v="685"/>
    <n v="9892.74"/>
    <n v="13"/>
    <x v="0"/>
    <n v="4946.37"/>
  </r>
  <r>
    <n v="9041"/>
    <x v="4515"/>
    <x v="2"/>
    <x v="111"/>
    <d v="2011-09-24T00:00:00"/>
    <x v="1"/>
    <x v="540"/>
    <s v="Neil Ducich"/>
    <x v="1"/>
    <s v="United States"/>
    <s v="Chandler"/>
    <x v="16"/>
    <n v="85224"/>
    <s v="West"/>
    <s v="FUR-TA-10004607"/>
    <x v="0"/>
    <x v="3"/>
    <x v="1095"/>
    <n v="73.915000000000006"/>
    <n v="1"/>
    <x v="5"/>
    <n v="-45.827300000000008"/>
  </r>
  <r>
    <n v="9042"/>
    <x v="4516"/>
    <x v="2"/>
    <x v="450"/>
    <d v="2011-10-03T00:00:00"/>
    <x v="1"/>
    <x v="190"/>
    <s v="Xylona Preis"/>
    <x v="0"/>
    <s v="United States"/>
    <s v="Hollywood"/>
    <x v="2"/>
    <n v="33021"/>
    <s v="South"/>
    <s v="FUR-FU-10000277"/>
    <x v="0"/>
    <x v="5"/>
    <x v="1786"/>
    <n v="337.08800000000002"/>
    <n v="4"/>
    <x v="2"/>
    <n v="16.854399999999984"/>
  </r>
  <r>
    <n v="9043"/>
    <x v="4517"/>
    <x v="1"/>
    <x v="357"/>
    <d v="2012-09-26T00:00:00"/>
    <x v="0"/>
    <x v="152"/>
    <s v="Muhammed MacIntyre"/>
    <x v="1"/>
    <s v="United States"/>
    <s v="Los Angeles"/>
    <x v="1"/>
    <n v="90049"/>
    <s v="West"/>
    <s v="OFF-AP-10004532"/>
    <x v="1"/>
    <x v="9"/>
    <x v="559"/>
    <n v="61.44"/>
    <n v="3"/>
    <x v="0"/>
    <n v="16.588799999999999"/>
  </r>
  <r>
    <n v="9044"/>
    <x v="4518"/>
    <x v="0"/>
    <x v="77"/>
    <d v="2013-11-14T00:00:00"/>
    <x v="1"/>
    <x v="504"/>
    <s v="Marina Lichtenstein"/>
    <x v="1"/>
    <s v="United States"/>
    <s v="San Francisco"/>
    <x v="1"/>
    <n v="94122"/>
    <s v="West"/>
    <s v="TEC-AC-10003911"/>
    <x v="2"/>
    <x v="11"/>
    <x v="327"/>
    <n v="479.97"/>
    <n v="3"/>
    <x v="0"/>
    <n v="163.18979999999999"/>
  </r>
  <r>
    <n v="9045"/>
    <x v="4519"/>
    <x v="3"/>
    <x v="819"/>
    <d v="2014-12-21T00:00:00"/>
    <x v="0"/>
    <x v="366"/>
    <s v="Kalyca Meade"/>
    <x v="1"/>
    <s v="United States"/>
    <s v="Sunnyvale"/>
    <x v="1"/>
    <n v="94086"/>
    <s v="West"/>
    <s v="OFF-BI-10003196"/>
    <x v="1"/>
    <x v="8"/>
    <x v="1367"/>
    <n v="5.9840000000000009"/>
    <n v="2"/>
    <x v="2"/>
    <n v="2.2439999999999998"/>
  </r>
  <r>
    <n v="9046"/>
    <x v="4519"/>
    <x v="3"/>
    <x v="819"/>
    <d v="2014-12-21T00:00:00"/>
    <x v="0"/>
    <x v="366"/>
    <s v="Kalyca Meade"/>
    <x v="1"/>
    <s v="United States"/>
    <s v="Sunnyvale"/>
    <x v="1"/>
    <n v="94086"/>
    <s v="West"/>
    <s v="TEC-AC-10000358"/>
    <x v="2"/>
    <x v="11"/>
    <x v="1278"/>
    <n v="189.95000000000002"/>
    <n v="5"/>
    <x v="0"/>
    <n v="45.587999999999994"/>
  </r>
  <r>
    <n v="9047"/>
    <x v="4519"/>
    <x v="3"/>
    <x v="819"/>
    <d v="2014-12-21T00:00:00"/>
    <x v="0"/>
    <x v="366"/>
    <s v="Kalyca Meade"/>
    <x v="1"/>
    <s v="United States"/>
    <s v="Sunnyvale"/>
    <x v="1"/>
    <n v="94086"/>
    <s v="West"/>
    <s v="TEC-AC-10000057"/>
    <x v="2"/>
    <x v="11"/>
    <x v="626"/>
    <n v="149.94999999999999"/>
    <n v="5"/>
    <x v="0"/>
    <n v="31.489499999999992"/>
  </r>
  <r>
    <n v="9048"/>
    <x v="4519"/>
    <x v="3"/>
    <x v="819"/>
    <d v="2014-12-21T00:00:00"/>
    <x v="0"/>
    <x v="366"/>
    <s v="Kalyca Meade"/>
    <x v="1"/>
    <s v="United States"/>
    <s v="Sunnyvale"/>
    <x v="1"/>
    <n v="94086"/>
    <s v="West"/>
    <s v="OFF-AR-10001988"/>
    <x v="1"/>
    <x v="6"/>
    <x v="749"/>
    <n v="29.950000000000003"/>
    <n v="5"/>
    <x v="0"/>
    <n v="8.6854999999999993"/>
  </r>
  <r>
    <n v="9049"/>
    <x v="4519"/>
    <x v="3"/>
    <x v="819"/>
    <d v="2014-12-21T00:00:00"/>
    <x v="0"/>
    <x v="366"/>
    <s v="Kalyca Meade"/>
    <x v="1"/>
    <s v="United States"/>
    <s v="Sunnyvale"/>
    <x v="1"/>
    <n v="94086"/>
    <s v="West"/>
    <s v="OFF-LA-10003498"/>
    <x v="1"/>
    <x v="2"/>
    <x v="1740"/>
    <n v="44.400000000000006"/>
    <n v="3"/>
    <x v="0"/>
    <n v="22.200000000000003"/>
  </r>
  <r>
    <n v="9050"/>
    <x v="4520"/>
    <x v="2"/>
    <x v="158"/>
    <d v="2011-09-25T00:00:00"/>
    <x v="1"/>
    <x v="359"/>
    <s v="Sara Luxemburg"/>
    <x v="2"/>
    <s v="United States"/>
    <s v="New York City"/>
    <x v="15"/>
    <n v="10011"/>
    <s v="East"/>
    <s v="OFF-AR-10002956"/>
    <x v="1"/>
    <x v="6"/>
    <x v="660"/>
    <n v="66.03"/>
    <n v="3"/>
    <x v="0"/>
    <n v="17.1678"/>
  </r>
  <r>
    <n v="9051"/>
    <x v="4521"/>
    <x v="1"/>
    <x v="1211"/>
    <d v="2012-05-22T00:00:00"/>
    <x v="1"/>
    <x v="321"/>
    <s v="Anthony Jacobs"/>
    <x v="1"/>
    <s v="United States"/>
    <s v="Los Angeles"/>
    <x v="1"/>
    <n v="90004"/>
    <s v="West"/>
    <s v="OFF-PA-10003724"/>
    <x v="1"/>
    <x v="10"/>
    <x v="357"/>
    <n v="10.86"/>
    <n v="2"/>
    <x v="0"/>
    <n v="5.3213999999999997"/>
  </r>
  <r>
    <n v="9052"/>
    <x v="4522"/>
    <x v="2"/>
    <x v="959"/>
    <d v="2011-03-31T00:00:00"/>
    <x v="0"/>
    <x v="460"/>
    <s v="Damala Kotsonis"/>
    <x v="1"/>
    <s v="United States"/>
    <s v="San Francisco"/>
    <x v="1"/>
    <n v="94122"/>
    <s v="West"/>
    <s v="OFF-AR-10004272"/>
    <x v="1"/>
    <x v="6"/>
    <x v="1220"/>
    <n v="3.36"/>
    <n v="2"/>
    <x v="0"/>
    <n v="0.83999999999999986"/>
  </r>
  <r>
    <n v="9053"/>
    <x v="4522"/>
    <x v="2"/>
    <x v="959"/>
    <d v="2011-03-31T00:00:00"/>
    <x v="0"/>
    <x v="460"/>
    <s v="Damala Kotsonis"/>
    <x v="1"/>
    <s v="United States"/>
    <s v="San Francisco"/>
    <x v="1"/>
    <n v="94122"/>
    <s v="West"/>
    <s v="OFF-BI-10003291"/>
    <x v="1"/>
    <x v="8"/>
    <x v="44"/>
    <n v="27.936000000000003"/>
    <n v="4"/>
    <x v="2"/>
    <n v="9.4283999999999963"/>
  </r>
  <r>
    <n v="9054"/>
    <x v="4522"/>
    <x v="2"/>
    <x v="959"/>
    <d v="2011-03-31T00:00:00"/>
    <x v="0"/>
    <x v="460"/>
    <s v="Damala Kotsonis"/>
    <x v="1"/>
    <s v="United States"/>
    <s v="San Francisco"/>
    <x v="1"/>
    <n v="94122"/>
    <s v="West"/>
    <s v="TEC-PH-10004100"/>
    <x v="2"/>
    <x v="7"/>
    <x v="1743"/>
    <n v="28.783999999999999"/>
    <n v="2"/>
    <x v="2"/>
    <n v="2.878400000000001"/>
  </r>
  <r>
    <n v="9055"/>
    <x v="4523"/>
    <x v="3"/>
    <x v="585"/>
    <d v="2014-09-29T00:00:00"/>
    <x v="1"/>
    <x v="318"/>
    <s v="Berenike Kampe"/>
    <x v="0"/>
    <s v="United States"/>
    <s v="Santa Ana"/>
    <x v="1"/>
    <n v="92704"/>
    <s v="West"/>
    <s v="OFF-SU-10001218"/>
    <x v="1"/>
    <x v="14"/>
    <x v="133"/>
    <n v="21.96"/>
    <n v="2"/>
    <x v="0"/>
    <n v="6.1488000000000014"/>
  </r>
  <r>
    <n v="9056"/>
    <x v="4524"/>
    <x v="1"/>
    <x v="811"/>
    <d v="2012-09-17T00:00:00"/>
    <x v="0"/>
    <x v="113"/>
    <s v="Craig Carreira"/>
    <x v="0"/>
    <s v="United States"/>
    <s v="Seattle"/>
    <x v="4"/>
    <n v="98103"/>
    <s v="West"/>
    <s v="TEC-AC-10004209"/>
    <x v="2"/>
    <x v="11"/>
    <x v="899"/>
    <n v="21.98"/>
    <n v="2"/>
    <x v="0"/>
    <n v="8.5722000000000005"/>
  </r>
  <r>
    <n v="9057"/>
    <x v="4525"/>
    <x v="1"/>
    <x v="121"/>
    <d v="2012-11-04T00:00:00"/>
    <x v="2"/>
    <x v="525"/>
    <s v="Emily Ducich"/>
    <x v="2"/>
    <s v="United States"/>
    <s v="New York City"/>
    <x v="15"/>
    <n v="10011"/>
    <s v="East"/>
    <s v="FUR-CH-10002073"/>
    <x v="0"/>
    <x v="1"/>
    <x v="1783"/>
    <n v="2621.3220000000001"/>
    <n v="11"/>
    <x v="9"/>
    <n v="553.39019999999982"/>
  </r>
  <r>
    <n v="9058"/>
    <x v="4526"/>
    <x v="1"/>
    <x v="1182"/>
    <d v="2012-10-24T00:00:00"/>
    <x v="1"/>
    <x v="647"/>
    <s v="Stewart Visinsky"/>
    <x v="0"/>
    <s v="United States"/>
    <s v="Los Angeles"/>
    <x v="1"/>
    <n v="90045"/>
    <s v="West"/>
    <s v="FUR-FU-10003424"/>
    <x v="0"/>
    <x v="5"/>
    <x v="1659"/>
    <n v="74.759999999999991"/>
    <n v="7"/>
    <x v="0"/>
    <n v="23.923199999999994"/>
  </r>
  <r>
    <n v="9059"/>
    <x v="4526"/>
    <x v="1"/>
    <x v="1182"/>
    <d v="2012-10-24T00:00:00"/>
    <x v="1"/>
    <x v="647"/>
    <s v="Stewart Visinsky"/>
    <x v="0"/>
    <s v="United States"/>
    <s v="Los Angeles"/>
    <x v="1"/>
    <n v="90045"/>
    <s v="West"/>
    <s v="FUR-TA-10001086"/>
    <x v="0"/>
    <x v="3"/>
    <x v="1727"/>
    <n v="364.77600000000007"/>
    <n v="3"/>
    <x v="2"/>
    <n v="27.358200000000011"/>
  </r>
  <r>
    <n v="9060"/>
    <x v="4527"/>
    <x v="0"/>
    <x v="403"/>
    <d v="2013-06-19T00:00:00"/>
    <x v="1"/>
    <x v="255"/>
    <s v="Anthony Rawles"/>
    <x v="1"/>
    <s v="United States"/>
    <s v="Seattle"/>
    <x v="4"/>
    <n v="98103"/>
    <s v="West"/>
    <s v="FUR-TA-10004619"/>
    <x v="0"/>
    <x v="3"/>
    <x v="882"/>
    <n v="1115.17"/>
    <n v="7"/>
    <x v="0"/>
    <n v="334.55099999999993"/>
  </r>
  <r>
    <n v="9061"/>
    <x v="4528"/>
    <x v="1"/>
    <x v="312"/>
    <d v="2012-11-21T00:00:00"/>
    <x v="2"/>
    <x v="294"/>
    <s v="Chris Selesnick"/>
    <x v="1"/>
    <s v="United States"/>
    <s v="San Diego"/>
    <x v="1"/>
    <n v="92024"/>
    <s v="West"/>
    <s v="OFF-BI-10002854"/>
    <x v="1"/>
    <x v="8"/>
    <x v="895"/>
    <n v="89.696000000000012"/>
    <n v="4"/>
    <x v="2"/>
    <n v="33.635999999999996"/>
  </r>
  <r>
    <n v="9062"/>
    <x v="4528"/>
    <x v="1"/>
    <x v="312"/>
    <d v="2012-11-21T00:00:00"/>
    <x v="2"/>
    <x v="294"/>
    <s v="Chris Selesnick"/>
    <x v="1"/>
    <s v="United States"/>
    <s v="San Diego"/>
    <x v="1"/>
    <n v="92024"/>
    <s v="West"/>
    <s v="OFF-LA-10002762"/>
    <x v="1"/>
    <x v="2"/>
    <x v="49"/>
    <n v="50.12"/>
    <n v="4"/>
    <x v="0"/>
    <n v="23.556399999999996"/>
  </r>
  <r>
    <n v="9063"/>
    <x v="4529"/>
    <x v="0"/>
    <x v="1212"/>
    <d v="2013-03-07T00:00:00"/>
    <x v="1"/>
    <x v="645"/>
    <s v="Rick Reed"/>
    <x v="1"/>
    <s v="United States"/>
    <s v="New York City"/>
    <x v="15"/>
    <n v="10035"/>
    <s v="East"/>
    <s v="OFF-FA-10003495"/>
    <x v="1"/>
    <x v="13"/>
    <x v="33"/>
    <n v="36.480000000000004"/>
    <n v="6"/>
    <x v="0"/>
    <n v="18.240000000000002"/>
  </r>
  <r>
    <n v="9064"/>
    <x v="4530"/>
    <x v="2"/>
    <x v="1005"/>
    <d v="2011-10-20T00:00:00"/>
    <x v="1"/>
    <x v="214"/>
    <s v="Bradley Drucker"/>
    <x v="0"/>
    <s v="United States"/>
    <s v="Chicago"/>
    <x v="10"/>
    <n v="60653"/>
    <s v="Central"/>
    <s v="OFF-PA-10002581"/>
    <x v="1"/>
    <x v="10"/>
    <x v="1300"/>
    <n v="322.19200000000001"/>
    <n v="13"/>
    <x v="2"/>
    <n v="100.68499999999997"/>
  </r>
  <r>
    <n v="9065"/>
    <x v="4530"/>
    <x v="2"/>
    <x v="1005"/>
    <d v="2011-10-20T00:00:00"/>
    <x v="1"/>
    <x v="214"/>
    <s v="Bradley Drucker"/>
    <x v="0"/>
    <s v="United States"/>
    <s v="Chicago"/>
    <x v="10"/>
    <n v="60653"/>
    <s v="Central"/>
    <s v="OFF-BI-10000343"/>
    <x v="1"/>
    <x v="8"/>
    <x v="184"/>
    <n v="2.9459999999999993"/>
    <n v="3"/>
    <x v="3"/>
    <n v="-4.8609000000000009"/>
  </r>
  <r>
    <n v="9066"/>
    <x v="4530"/>
    <x v="2"/>
    <x v="1005"/>
    <d v="2011-10-20T00:00:00"/>
    <x v="1"/>
    <x v="214"/>
    <s v="Bradley Drucker"/>
    <x v="0"/>
    <s v="United States"/>
    <s v="Chicago"/>
    <x v="10"/>
    <n v="60653"/>
    <s v="Central"/>
    <s v="OFF-PA-10001184"/>
    <x v="1"/>
    <x v="10"/>
    <x v="1307"/>
    <n v="19.136000000000003"/>
    <n v="4"/>
    <x v="2"/>
    <n v="6.9367999999999999"/>
  </r>
  <r>
    <n v="9067"/>
    <x v="4531"/>
    <x v="3"/>
    <x v="1143"/>
    <d v="2014-05-31T00:00:00"/>
    <x v="1"/>
    <x v="298"/>
    <s v="Bryan Mills"/>
    <x v="0"/>
    <s v="United States"/>
    <s v="Harrisonburg"/>
    <x v="17"/>
    <n v="22801"/>
    <s v="South"/>
    <s v="TEC-AC-10000521"/>
    <x v="2"/>
    <x v="11"/>
    <x v="1557"/>
    <n v="23.08"/>
    <n v="2"/>
    <x v="0"/>
    <n v="6.9239999999999995"/>
  </r>
  <r>
    <n v="9068"/>
    <x v="4532"/>
    <x v="0"/>
    <x v="1084"/>
    <d v="2013-02-10T00:00:00"/>
    <x v="1"/>
    <x v="333"/>
    <s v="Maribeth Schnelling"/>
    <x v="0"/>
    <s v="United States"/>
    <s v="Rockville"/>
    <x v="39"/>
    <n v="20852"/>
    <s v="East"/>
    <s v="TEC-PH-10002890"/>
    <x v="2"/>
    <x v="7"/>
    <x v="1387"/>
    <n v="90.48"/>
    <n v="2"/>
    <x v="0"/>
    <n v="23.524799999999999"/>
  </r>
  <r>
    <n v="9069"/>
    <x v="4533"/>
    <x v="0"/>
    <x v="476"/>
    <d v="2013-09-06T00:00:00"/>
    <x v="0"/>
    <x v="78"/>
    <s v="Becky Martin"/>
    <x v="0"/>
    <s v="United States"/>
    <s v="Des Moines"/>
    <x v="4"/>
    <n v="98198"/>
    <s v="West"/>
    <s v="FUR-CH-10003061"/>
    <x v="0"/>
    <x v="1"/>
    <x v="51"/>
    <n v="215.976"/>
    <n v="3"/>
    <x v="2"/>
    <n v="-2.6997000000000355"/>
  </r>
  <r>
    <n v="9070"/>
    <x v="4533"/>
    <x v="0"/>
    <x v="476"/>
    <d v="2013-09-06T00:00:00"/>
    <x v="0"/>
    <x v="78"/>
    <s v="Becky Martin"/>
    <x v="0"/>
    <s v="United States"/>
    <s v="Des Moines"/>
    <x v="4"/>
    <n v="98198"/>
    <s v="West"/>
    <s v="OFF-EN-10003567"/>
    <x v="1"/>
    <x v="12"/>
    <x v="1643"/>
    <n v="65.94"/>
    <n v="3"/>
    <x v="0"/>
    <n v="30.991800000000001"/>
  </r>
  <r>
    <n v="9071"/>
    <x v="4534"/>
    <x v="3"/>
    <x v="769"/>
    <d v="2014-12-06T00:00:00"/>
    <x v="2"/>
    <x v="722"/>
    <s v="Katrina Edelman"/>
    <x v="1"/>
    <s v="United States"/>
    <s v="Philadelphia"/>
    <x v="9"/>
    <n v="19134"/>
    <s v="East"/>
    <s v="FUR-FU-10001918"/>
    <x v="0"/>
    <x v="5"/>
    <x v="280"/>
    <n v="11.352000000000002"/>
    <n v="3"/>
    <x v="2"/>
    <n v="2.6961000000000008"/>
  </r>
  <r>
    <n v="9072"/>
    <x v="4535"/>
    <x v="1"/>
    <x v="821"/>
    <d v="2012-06-16T00:00:00"/>
    <x v="1"/>
    <x v="449"/>
    <s v="Sam Zeldin"/>
    <x v="2"/>
    <s v="United States"/>
    <s v="Columbus"/>
    <x v="14"/>
    <n v="47201"/>
    <s v="Central"/>
    <s v="OFF-ST-10002444"/>
    <x v="1"/>
    <x v="4"/>
    <x v="571"/>
    <n v="24.56"/>
    <n v="2"/>
    <x v="0"/>
    <n v="6.8767999999999994"/>
  </r>
  <r>
    <n v="9073"/>
    <x v="4536"/>
    <x v="0"/>
    <x v="913"/>
    <d v="2013-09-09T00:00:00"/>
    <x v="1"/>
    <x v="469"/>
    <s v="Mick Brown"/>
    <x v="0"/>
    <s v="United States"/>
    <s v="Springfield"/>
    <x v="25"/>
    <n v="65807"/>
    <s v="Central"/>
    <s v="OFF-EN-10003286"/>
    <x v="1"/>
    <x v="12"/>
    <x v="33"/>
    <n v="16.559999999999999"/>
    <n v="2"/>
    <x v="0"/>
    <n v="7.783199999999999"/>
  </r>
  <r>
    <n v="9074"/>
    <x v="4536"/>
    <x v="0"/>
    <x v="913"/>
    <d v="2013-09-09T00:00:00"/>
    <x v="1"/>
    <x v="469"/>
    <s v="Mick Brown"/>
    <x v="0"/>
    <s v="United States"/>
    <s v="Springfield"/>
    <x v="25"/>
    <n v="65807"/>
    <s v="Central"/>
    <s v="TEC-AC-10000109"/>
    <x v="2"/>
    <x v="11"/>
    <x v="200"/>
    <n v="279.95"/>
    <n v="5"/>
    <x v="0"/>
    <n v="67.188000000000017"/>
  </r>
  <r>
    <n v="9075"/>
    <x v="4537"/>
    <x v="2"/>
    <x v="419"/>
    <d v="2011-04-26T00:00:00"/>
    <x v="1"/>
    <x v="587"/>
    <s v="Dorothy Badders"/>
    <x v="1"/>
    <s v="United States"/>
    <s v="Henderson"/>
    <x v="0"/>
    <n v="42420"/>
    <s v="South"/>
    <s v="OFF-ST-10002574"/>
    <x v="1"/>
    <x v="4"/>
    <x v="926"/>
    <n v="828.83999999999992"/>
    <n v="6"/>
    <x v="0"/>
    <n v="0"/>
  </r>
  <r>
    <n v="9076"/>
    <x v="4538"/>
    <x v="1"/>
    <x v="599"/>
    <d v="2012-11-08T00:00:00"/>
    <x v="2"/>
    <x v="558"/>
    <s v="Christy Brittain"/>
    <x v="0"/>
    <s v="United States"/>
    <s v="Lakewood"/>
    <x v="24"/>
    <n v="44107"/>
    <s v="East"/>
    <s v="OFF-BI-10000773"/>
    <x v="1"/>
    <x v="8"/>
    <x v="381"/>
    <n v="7.218"/>
    <n v="3"/>
    <x v="6"/>
    <n v="-5.5338000000000012"/>
  </r>
  <r>
    <n v="9077"/>
    <x v="4538"/>
    <x v="1"/>
    <x v="599"/>
    <d v="2012-11-08T00:00:00"/>
    <x v="2"/>
    <x v="558"/>
    <s v="Christy Brittain"/>
    <x v="0"/>
    <s v="United States"/>
    <s v="Lakewood"/>
    <x v="24"/>
    <n v="44107"/>
    <s v="East"/>
    <s v="OFF-SU-10004661"/>
    <x v="1"/>
    <x v="14"/>
    <x v="1748"/>
    <n v="27.200000000000003"/>
    <n v="4"/>
    <x v="2"/>
    <n v="2.0399999999999991"/>
  </r>
  <r>
    <n v="9078"/>
    <x v="4539"/>
    <x v="2"/>
    <x v="935"/>
    <d v="2011-11-07T00:00:00"/>
    <x v="1"/>
    <x v="70"/>
    <s v="Stephanie Phelps"/>
    <x v="1"/>
    <s v="United States"/>
    <s v="Omaha"/>
    <x v="8"/>
    <n v="68104"/>
    <s v="Central"/>
    <s v="TEC-AC-10003280"/>
    <x v="2"/>
    <x v="11"/>
    <x v="1028"/>
    <n v="89.97"/>
    <n v="3"/>
    <x v="0"/>
    <n v="18.893699999999995"/>
  </r>
  <r>
    <n v="9079"/>
    <x v="4540"/>
    <x v="0"/>
    <x v="595"/>
    <d v="2013-02-23T00:00:00"/>
    <x v="1"/>
    <x v="543"/>
    <s v="Giulietta Weimer"/>
    <x v="0"/>
    <s v="United States"/>
    <s v="Henderson"/>
    <x v="0"/>
    <n v="42420"/>
    <s v="South"/>
    <s v="FUR-FU-10003773"/>
    <x v="0"/>
    <x v="5"/>
    <x v="125"/>
    <n v="318.08"/>
    <n v="4"/>
    <x v="0"/>
    <n v="34.988799999999969"/>
  </r>
  <r>
    <n v="9080"/>
    <x v="4540"/>
    <x v="0"/>
    <x v="595"/>
    <d v="2013-02-23T00:00:00"/>
    <x v="1"/>
    <x v="543"/>
    <s v="Giulietta Weimer"/>
    <x v="0"/>
    <s v="United States"/>
    <s v="Henderson"/>
    <x v="0"/>
    <n v="42420"/>
    <s v="South"/>
    <s v="OFF-BI-10002412"/>
    <x v="1"/>
    <x v="8"/>
    <x v="323"/>
    <n v="5.8"/>
    <n v="1"/>
    <x v="0"/>
    <n v="2.61"/>
  </r>
  <r>
    <n v="9081"/>
    <x v="4541"/>
    <x v="3"/>
    <x v="220"/>
    <d v="2014-09-14T00:00:00"/>
    <x v="0"/>
    <x v="175"/>
    <s v="Ken Heidel"/>
    <x v="1"/>
    <s v="United States"/>
    <s v="Santa Ana"/>
    <x v="1"/>
    <n v="92704"/>
    <s v="West"/>
    <s v="TEC-PH-10002564"/>
    <x v="2"/>
    <x v="7"/>
    <x v="976"/>
    <n v="143.952"/>
    <n v="6"/>
    <x v="2"/>
    <n v="17.993999999999978"/>
  </r>
  <r>
    <n v="9082"/>
    <x v="4541"/>
    <x v="3"/>
    <x v="220"/>
    <d v="2014-09-14T00:00:00"/>
    <x v="0"/>
    <x v="175"/>
    <s v="Ken Heidel"/>
    <x v="1"/>
    <s v="United States"/>
    <s v="Santa Ana"/>
    <x v="1"/>
    <n v="92704"/>
    <s v="West"/>
    <s v="OFF-PA-10002262"/>
    <x v="1"/>
    <x v="10"/>
    <x v="992"/>
    <n v="19.440000000000001"/>
    <n v="3"/>
    <x v="0"/>
    <n v="9.3312000000000008"/>
  </r>
  <r>
    <n v="9083"/>
    <x v="4542"/>
    <x v="3"/>
    <x v="808"/>
    <d v="2014-11-07T00:00:00"/>
    <x v="1"/>
    <x v="767"/>
    <s v="Barry Gonzalez"/>
    <x v="0"/>
    <s v="United States"/>
    <s v="Springfield"/>
    <x v="17"/>
    <n v="22153"/>
    <s v="South"/>
    <s v="OFF-AR-10000246"/>
    <x v="1"/>
    <x v="6"/>
    <x v="21"/>
    <n v="5.56"/>
    <n v="2"/>
    <x v="0"/>
    <n v="1.4455999999999998"/>
  </r>
  <r>
    <n v="9084"/>
    <x v="4543"/>
    <x v="1"/>
    <x v="525"/>
    <d v="2012-02-08T00:00:00"/>
    <x v="2"/>
    <x v="628"/>
    <s v="Lori Olson"/>
    <x v="1"/>
    <s v="United States"/>
    <s v="Suffolk"/>
    <x v="17"/>
    <n v="23434"/>
    <s v="South"/>
    <s v="OFF-ST-10002554"/>
    <x v="1"/>
    <x v="4"/>
    <x v="1144"/>
    <n v="146.72999999999999"/>
    <n v="3"/>
    <x v="0"/>
    <n v="2.9346000000000032"/>
  </r>
  <r>
    <n v="9085"/>
    <x v="4543"/>
    <x v="1"/>
    <x v="525"/>
    <d v="2012-02-08T00:00:00"/>
    <x v="2"/>
    <x v="628"/>
    <s v="Lori Olson"/>
    <x v="1"/>
    <s v="United States"/>
    <s v="Suffolk"/>
    <x v="17"/>
    <n v="23434"/>
    <s v="South"/>
    <s v="OFF-PA-10002751"/>
    <x v="1"/>
    <x v="10"/>
    <x v="150"/>
    <n v="29.900000000000002"/>
    <n v="5"/>
    <x v="0"/>
    <n v="13.454999999999998"/>
  </r>
  <r>
    <n v="9086"/>
    <x v="4544"/>
    <x v="0"/>
    <x v="545"/>
    <d v="2013-09-13T00:00:00"/>
    <x v="0"/>
    <x v="231"/>
    <s v="Dianna Vittorini"/>
    <x v="0"/>
    <s v="United States"/>
    <s v="Los Angeles"/>
    <x v="1"/>
    <n v="90049"/>
    <s v="West"/>
    <s v="OFF-BI-10004318"/>
    <x v="1"/>
    <x v="8"/>
    <x v="1574"/>
    <n v="276.78400000000005"/>
    <n v="2"/>
    <x v="2"/>
    <n v="89.954799999999992"/>
  </r>
  <r>
    <n v="9087"/>
    <x v="4545"/>
    <x v="0"/>
    <x v="182"/>
    <d v="2013-10-01T00:00:00"/>
    <x v="1"/>
    <x v="756"/>
    <s v="Lisa Ryan"/>
    <x v="1"/>
    <s v="United States"/>
    <s v="Houston"/>
    <x v="5"/>
    <n v="77041"/>
    <s v="Central"/>
    <s v="OFF-AP-10001564"/>
    <x v="1"/>
    <x v="9"/>
    <x v="1759"/>
    <n v="93.031999999999982"/>
    <n v="2"/>
    <x v="3"/>
    <n v="-251.18640000000005"/>
  </r>
  <r>
    <n v="9088"/>
    <x v="4545"/>
    <x v="0"/>
    <x v="182"/>
    <d v="2013-10-01T00:00:00"/>
    <x v="1"/>
    <x v="756"/>
    <s v="Lisa Ryan"/>
    <x v="1"/>
    <s v="United States"/>
    <s v="Houston"/>
    <x v="5"/>
    <n v="77041"/>
    <s v="Central"/>
    <s v="FUR-CH-10000513"/>
    <x v="0"/>
    <x v="1"/>
    <x v="70"/>
    <n v="454.96499999999997"/>
    <n v="5"/>
    <x v="4"/>
    <n v="-136.48950000000002"/>
  </r>
  <r>
    <n v="9089"/>
    <x v="4546"/>
    <x v="1"/>
    <x v="83"/>
    <d v="2012-12-20T00:00:00"/>
    <x v="1"/>
    <x v="645"/>
    <s v="Rick Reed"/>
    <x v="1"/>
    <s v="United States"/>
    <s v="Cary"/>
    <x v="3"/>
    <n v="27511"/>
    <s v="South"/>
    <s v="TEC-PH-10001433"/>
    <x v="2"/>
    <x v="7"/>
    <x v="237"/>
    <n v="246.16800000000001"/>
    <n v="3"/>
    <x v="2"/>
    <n v="21.539699999999996"/>
  </r>
  <r>
    <n v="9090"/>
    <x v="4547"/>
    <x v="0"/>
    <x v="42"/>
    <d v="2013-09-21T00:00:00"/>
    <x v="0"/>
    <x v="59"/>
    <s v="Troy Staebel"/>
    <x v="0"/>
    <s v="United States"/>
    <s v="Springfield"/>
    <x v="24"/>
    <n v="45503"/>
    <s v="East"/>
    <s v="OFF-ST-10002790"/>
    <x v="1"/>
    <x v="4"/>
    <x v="233"/>
    <n v="295.39999999999998"/>
    <n v="5"/>
    <x v="2"/>
    <n v="-62.772499999999965"/>
  </r>
  <r>
    <n v="9091"/>
    <x v="4548"/>
    <x v="3"/>
    <x v="119"/>
    <d v="2014-10-16T00:00:00"/>
    <x v="2"/>
    <x v="117"/>
    <s v="Alan Hwang"/>
    <x v="0"/>
    <s v="United States"/>
    <s v="Louisville"/>
    <x v="0"/>
    <n v="40214"/>
    <s v="South"/>
    <s v="OFF-ST-10002974"/>
    <x v="1"/>
    <x v="4"/>
    <x v="123"/>
    <n v="348.56"/>
    <n v="8"/>
    <x v="0"/>
    <n v="104.56799999999998"/>
  </r>
  <r>
    <n v="9092"/>
    <x v="4549"/>
    <x v="1"/>
    <x v="1141"/>
    <d v="2012-07-03T00:00:00"/>
    <x v="0"/>
    <x v="61"/>
    <s v="Dorothy Wardle"/>
    <x v="1"/>
    <s v="United States"/>
    <s v="Troy"/>
    <x v="24"/>
    <n v="45373"/>
    <s v="East"/>
    <s v="OFF-PA-10003177"/>
    <x v="1"/>
    <x v="10"/>
    <x v="89"/>
    <n v="15.552000000000003"/>
    <n v="3"/>
    <x v="2"/>
    <n v="5.4432"/>
  </r>
  <r>
    <n v="9093"/>
    <x v="4549"/>
    <x v="1"/>
    <x v="1141"/>
    <d v="2012-07-03T00:00:00"/>
    <x v="0"/>
    <x v="61"/>
    <s v="Dorothy Wardle"/>
    <x v="1"/>
    <s v="United States"/>
    <s v="Troy"/>
    <x v="24"/>
    <n v="45373"/>
    <s v="East"/>
    <s v="FUR-BO-10001918"/>
    <x v="0"/>
    <x v="0"/>
    <x v="1140"/>
    <n v="482.93999999999994"/>
    <n v="6"/>
    <x v="5"/>
    <n v="-376.69319999999999"/>
  </r>
  <r>
    <n v="9094"/>
    <x v="4550"/>
    <x v="1"/>
    <x v="932"/>
    <d v="2012-06-05T00:00:00"/>
    <x v="1"/>
    <x v="219"/>
    <s v="Ashley Jarboe"/>
    <x v="0"/>
    <s v="United States"/>
    <s v="Detroit"/>
    <x v="12"/>
    <n v="48227"/>
    <s v="Central"/>
    <s v="TEC-PH-10001299"/>
    <x v="2"/>
    <x v="7"/>
    <x v="1480"/>
    <n v="299.98"/>
    <n v="2"/>
    <x v="0"/>
    <n v="83.994400000000013"/>
  </r>
  <r>
    <n v="9095"/>
    <x v="4550"/>
    <x v="1"/>
    <x v="932"/>
    <d v="2012-06-05T00:00:00"/>
    <x v="1"/>
    <x v="219"/>
    <s v="Ashley Jarboe"/>
    <x v="0"/>
    <s v="United States"/>
    <s v="Detroit"/>
    <x v="12"/>
    <n v="48227"/>
    <s v="Central"/>
    <s v="OFF-BI-10004224"/>
    <x v="1"/>
    <x v="8"/>
    <x v="1061"/>
    <n v="403.68"/>
    <n v="6"/>
    <x v="0"/>
    <n v="181.65599999999998"/>
  </r>
  <r>
    <n v="9096"/>
    <x v="4550"/>
    <x v="1"/>
    <x v="932"/>
    <d v="2012-06-05T00:00:00"/>
    <x v="1"/>
    <x v="219"/>
    <s v="Ashley Jarboe"/>
    <x v="0"/>
    <s v="United States"/>
    <s v="Detroit"/>
    <x v="12"/>
    <n v="48227"/>
    <s v="Central"/>
    <s v="TEC-PH-10001300"/>
    <x v="2"/>
    <x v="7"/>
    <x v="1002"/>
    <n v="41.9"/>
    <n v="2"/>
    <x v="0"/>
    <n v="11.731999999999999"/>
  </r>
  <r>
    <n v="9097"/>
    <x v="4550"/>
    <x v="1"/>
    <x v="932"/>
    <d v="2012-06-05T00:00:00"/>
    <x v="1"/>
    <x v="219"/>
    <s v="Ashley Jarboe"/>
    <x v="0"/>
    <s v="United States"/>
    <s v="Detroit"/>
    <x v="12"/>
    <n v="48227"/>
    <s v="Central"/>
    <s v="OFF-LA-10004178"/>
    <x v="1"/>
    <x v="2"/>
    <x v="1700"/>
    <n v="28.91"/>
    <n v="7"/>
    <x v="0"/>
    <n v="13.2986"/>
  </r>
  <r>
    <n v="9098"/>
    <x v="4551"/>
    <x v="2"/>
    <x v="791"/>
    <d v="2011-04-17T00:00:00"/>
    <x v="1"/>
    <x v="647"/>
    <s v="Stewart Visinsky"/>
    <x v="0"/>
    <s v="United States"/>
    <s v="Bloomington"/>
    <x v="14"/>
    <n v="47401"/>
    <s v="Central"/>
    <s v="OFF-PA-10000289"/>
    <x v="1"/>
    <x v="10"/>
    <x v="722"/>
    <n v="32.400000000000006"/>
    <n v="5"/>
    <x v="0"/>
    <n v="15.552000000000001"/>
  </r>
  <r>
    <n v="9099"/>
    <x v="4552"/>
    <x v="3"/>
    <x v="386"/>
    <d v="2014-10-17T00:00:00"/>
    <x v="1"/>
    <x v="377"/>
    <s v="Matthew Grinstein"/>
    <x v="2"/>
    <s v="United States"/>
    <s v="Dallas"/>
    <x v="5"/>
    <n v="75081"/>
    <s v="Central"/>
    <s v="TEC-PH-10002085"/>
    <x v="2"/>
    <x v="7"/>
    <x v="659"/>
    <n v="369.54399999999998"/>
    <n v="7"/>
    <x v="2"/>
    <n v="27.71580000000003"/>
  </r>
  <r>
    <n v="9100"/>
    <x v="4552"/>
    <x v="3"/>
    <x v="386"/>
    <d v="2014-10-17T00:00:00"/>
    <x v="1"/>
    <x v="377"/>
    <s v="Matthew Grinstein"/>
    <x v="2"/>
    <s v="United States"/>
    <s v="Dallas"/>
    <x v="5"/>
    <n v="75081"/>
    <s v="Central"/>
    <s v="OFF-PA-10001934"/>
    <x v="1"/>
    <x v="10"/>
    <x v="543"/>
    <n v="10.368000000000002"/>
    <n v="2"/>
    <x v="2"/>
    <n v="3.7584"/>
  </r>
  <r>
    <n v="9101"/>
    <x v="4552"/>
    <x v="3"/>
    <x v="386"/>
    <d v="2014-10-17T00:00:00"/>
    <x v="1"/>
    <x v="377"/>
    <s v="Matthew Grinstein"/>
    <x v="2"/>
    <s v="United States"/>
    <s v="Dallas"/>
    <x v="5"/>
    <n v="75081"/>
    <s v="Central"/>
    <s v="TEC-AC-10003033"/>
    <x v="2"/>
    <x v="11"/>
    <x v="756"/>
    <n v="791.87999999999988"/>
    <n v="3"/>
    <x v="2"/>
    <n v="128.68049999999994"/>
  </r>
  <r>
    <n v="9102"/>
    <x v="4553"/>
    <x v="1"/>
    <x v="209"/>
    <d v="2012-11-12T00:00:00"/>
    <x v="1"/>
    <x v="455"/>
    <s v="Adrian Barton"/>
    <x v="0"/>
    <s v="United States"/>
    <s v="Houston"/>
    <x v="5"/>
    <n v="77041"/>
    <s v="Central"/>
    <s v="OFF-AR-10001683"/>
    <x v="1"/>
    <x v="6"/>
    <x v="32"/>
    <n v="23.64"/>
    <n v="3"/>
    <x v="2"/>
    <n v="5.3190000000000008"/>
  </r>
  <r>
    <n v="9103"/>
    <x v="4553"/>
    <x v="1"/>
    <x v="209"/>
    <d v="2012-11-12T00:00:00"/>
    <x v="1"/>
    <x v="455"/>
    <s v="Adrian Barton"/>
    <x v="0"/>
    <s v="United States"/>
    <s v="Houston"/>
    <x v="5"/>
    <n v="77041"/>
    <s v="Central"/>
    <s v="OFF-ST-10001713"/>
    <x v="1"/>
    <x v="4"/>
    <x v="45"/>
    <n v="84.784000000000006"/>
    <n v="2"/>
    <x v="2"/>
    <n v="-16.956800000000005"/>
  </r>
  <r>
    <n v="9104"/>
    <x v="4553"/>
    <x v="1"/>
    <x v="209"/>
    <d v="2012-11-12T00:00:00"/>
    <x v="1"/>
    <x v="455"/>
    <s v="Adrian Barton"/>
    <x v="0"/>
    <s v="United States"/>
    <s v="Houston"/>
    <x v="5"/>
    <n v="77041"/>
    <s v="Central"/>
    <s v="FUR-FU-10000193"/>
    <x v="0"/>
    <x v="5"/>
    <x v="1503"/>
    <n v="64.959999999999994"/>
    <n v="5"/>
    <x v="7"/>
    <n v="-84.447999999999993"/>
  </r>
  <r>
    <n v="9105"/>
    <x v="4553"/>
    <x v="1"/>
    <x v="209"/>
    <d v="2012-11-12T00:00:00"/>
    <x v="1"/>
    <x v="455"/>
    <s v="Adrian Barton"/>
    <x v="0"/>
    <s v="United States"/>
    <s v="Houston"/>
    <x v="5"/>
    <n v="77041"/>
    <s v="Central"/>
    <s v="OFF-BI-10000474"/>
    <x v="1"/>
    <x v="8"/>
    <x v="27"/>
    <n v="32.059999999999995"/>
    <n v="10"/>
    <x v="3"/>
    <n v="-51.296000000000006"/>
  </r>
  <r>
    <n v="9106"/>
    <x v="4553"/>
    <x v="1"/>
    <x v="209"/>
    <d v="2012-11-12T00:00:00"/>
    <x v="1"/>
    <x v="455"/>
    <s v="Adrian Barton"/>
    <x v="0"/>
    <s v="United States"/>
    <s v="Houston"/>
    <x v="5"/>
    <n v="77041"/>
    <s v="Central"/>
    <s v="OFF-ST-10000129"/>
    <x v="1"/>
    <x v="4"/>
    <x v="1646"/>
    <n v="177.64800000000002"/>
    <n v="2"/>
    <x v="2"/>
    <n v="-28.867800000000017"/>
  </r>
  <r>
    <n v="9107"/>
    <x v="4553"/>
    <x v="1"/>
    <x v="209"/>
    <d v="2012-11-12T00:00:00"/>
    <x v="1"/>
    <x v="455"/>
    <s v="Adrian Barton"/>
    <x v="0"/>
    <s v="United States"/>
    <s v="Houston"/>
    <x v="5"/>
    <n v="77041"/>
    <s v="Central"/>
    <s v="TEC-MA-10001016"/>
    <x v="2"/>
    <x v="15"/>
    <x v="1598"/>
    <n v="287.90999999999997"/>
    <n v="3"/>
    <x v="10"/>
    <n v="33.589499999999987"/>
  </r>
  <r>
    <n v="9108"/>
    <x v="4554"/>
    <x v="1"/>
    <x v="442"/>
    <d v="2012-05-28T00:00:00"/>
    <x v="2"/>
    <x v="152"/>
    <s v="Muhammed MacIntyre"/>
    <x v="1"/>
    <s v="United States"/>
    <s v="Haltom City"/>
    <x v="5"/>
    <n v="76117"/>
    <s v="Central"/>
    <s v="OFF-SU-10002557"/>
    <x v="1"/>
    <x v="14"/>
    <x v="1329"/>
    <n v="22.368000000000002"/>
    <n v="2"/>
    <x v="2"/>
    <n v="1.6776"/>
  </r>
  <r>
    <n v="9109"/>
    <x v="4554"/>
    <x v="1"/>
    <x v="442"/>
    <d v="2012-05-28T00:00:00"/>
    <x v="2"/>
    <x v="152"/>
    <s v="Muhammed MacIntyre"/>
    <x v="1"/>
    <s v="United States"/>
    <s v="Haltom City"/>
    <x v="5"/>
    <n v="76117"/>
    <s v="Central"/>
    <s v="OFF-PA-10002160"/>
    <x v="1"/>
    <x v="10"/>
    <x v="1190"/>
    <n v="32.368000000000002"/>
    <n v="7"/>
    <x v="2"/>
    <n v="11.733400000000001"/>
  </r>
  <r>
    <n v="9110"/>
    <x v="4554"/>
    <x v="1"/>
    <x v="442"/>
    <d v="2012-05-28T00:00:00"/>
    <x v="2"/>
    <x v="152"/>
    <s v="Muhammed MacIntyre"/>
    <x v="1"/>
    <s v="United States"/>
    <s v="Haltom City"/>
    <x v="5"/>
    <n v="76117"/>
    <s v="Central"/>
    <s v="TEC-AC-10003095"/>
    <x v="2"/>
    <x v="11"/>
    <x v="1277"/>
    <n v="207.98400000000004"/>
    <n v="2"/>
    <x v="2"/>
    <n v="36.397199999999998"/>
  </r>
  <r>
    <n v="9111"/>
    <x v="4555"/>
    <x v="2"/>
    <x v="303"/>
    <d v="2011-10-15T00:00:00"/>
    <x v="2"/>
    <x v="671"/>
    <s v="Michelle Arnett"/>
    <x v="2"/>
    <s v="United States"/>
    <s v="Richmond"/>
    <x v="17"/>
    <n v="23223"/>
    <s v="South"/>
    <s v="OFF-EN-10003160"/>
    <x v="1"/>
    <x v="12"/>
    <x v="1027"/>
    <n v="36.4"/>
    <n v="5"/>
    <x v="0"/>
    <n v="17.472000000000001"/>
  </r>
  <r>
    <n v="9112"/>
    <x v="4555"/>
    <x v="2"/>
    <x v="303"/>
    <d v="2011-10-15T00:00:00"/>
    <x v="2"/>
    <x v="671"/>
    <s v="Michelle Arnett"/>
    <x v="2"/>
    <s v="United States"/>
    <s v="Richmond"/>
    <x v="17"/>
    <n v="23223"/>
    <s v="South"/>
    <s v="TEC-AC-10001542"/>
    <x v="2"/>
    <x v="11"/>
    <x v="1669"/>
    <n v="22.96"/>
    <n v="2"/>
    <x v="0"/>
    <n v="4.3623999999999974"/>
  </r>
  <r>
    <n v="9113"/>
    <x v="4555"/>
    <x v="2"/>
    <x v="303"/>
    <d v="2011-10-15T00:00:00"/>
    <x v="2"/>
    <x v="671"/>
    <s v="Michelle Arnett"/>
    <x v="2"/>
    <s v="United States"/>
    <s v="Richmond"/>
    <x v="17"/>
    <n v="23223"/>
    <s v="South"/>
    <s v="OFF-ST-10003641"/>
    <x v="1"/>
    <x v="4"/>
    <x v="1799"/>
    <n v="315.2"/>
    <n v="4"/>
    <x v="0"/>
    <n v="6.3040000000000305"/>
  </r>
  <r>
    <n v="9114"/>
    <x v="4555"/>
    <x v="2"/>
    <x v="303"/>
    <d v="2011-10-15T00:00:00"/>
    <x v="2"/>
    <x v="671"/>
    <s v="Michelle Arnett"/>
    <x v="2"/>
    <s v="United States"/>
    <s v="Richmond"/>
    <x v="17"/>
    <n v="23223"/>
    <s v="South"/>
    <s v="OFF-BI-10002432"/>
    <x v="1"/>
    <x v="8"/>
    <x v="866"/>
    <n v="15.18"/>
    <n v="3"/>
    <x v="0"/>
    <n v="7.1345999999999989"/>
  </r>
  <r>
    <n v="9115"/>
    <x v="4556"/>
    <x v="0"/>
    <x v="569"/>
    <d v="2013-02-10T00:00:00"/>
    <x v="0"/>
    <x v="424"/>
    <s v="Erica Bern"/>
    <x v="1"/>
    <s v="United States"/>
    <s v="Los Angeles"/>
    <x v="1"/>
    <n v="90049"/>
    <s v="West"/>
    <s v="TEC-PH-10004094"/>
    <x v="2"/>
    <x v="7"/>
    <x v="1788"/>
    <n v="623.96"/>
    <n v="5"/>
    <x v="2"/>
    <n v="38.997500000000002"/>
  </r>
  <r>
    <n v="9116"/>
    <x v="4557"/>
    <x v="3"/>
    <x v="617"/>
    <d v="2014-01-25T00:00:00"/>
    <x v="0"/>
    <x v="515"/>
    <s v="Neola Schneider"/>
    <x v="0"/>
    <s v="United States"/>
    <s v="Philadelphia"/>
    <x v="9"/>
    <n v="19140"/>
    <s v="East"/>
    <s v="TEC-PH-10001817"/>
    <x v="2"/>
    <x v="7"/>
    <x v="1097"/>
    <n v="429.59999999999997"/>
    <n v="2"/>
    <x v="10"/>
    <n v="-93.079999999999984"/>
  </r>
  <r>
    <n v="9117"/>
    <x v="4557"/>
    <x v="3"/>
    <x v="617"/>
    <d v="2014-01-25T00:00:00"/>
    <x v="0"/>
    <x v="515"/>
    <s v="Neola Schneider"/>
    <x v="0"/>
    <s v="United States"/>
    <s v="Philadelphia"/>
    <x v="9"/>
    <n v="19140"/>
    <s v="East"/>
    <s v="FUR-FU-10002759"/>
    <x v="0"/>
    <x v="5"/>
    <x v="555"/>
    <n v="31.968000000000004"/>
    <n v="2"/>
    <x v="2"/>
    <n v="6.3935999999999993"/>
  </r>
  <r>
    <n v="9118"/>
    <x v="4557"/>
    <x v="3"/>
    <x v="617"/>
    <d v="2014-01-25T00:00:00"/>
    <x v="0"/>
    <x v="515"/>
    <s v="Neola Schneider"/>
    <x v="0"/>
    <s v="United States"/>
    <s v="Philadelphia"/>
    <x v="9"/>
    <n v="19140"/>
    <s v="East"/>
    <s v="FUR-CH-10000309"/>
    <x v="0"/>
    <x v="1"/>
    <x v="765"/>
    <n v="887.27099999999984"/>
    <n v="3"/>
    <x v="4"/>
    <n v="-63.376499999999965"/>
  </r>
  <r>
    <n v="9119"/>
    <x v="4557"/>
    <x v="3"/>
    <x v="617"/>
    <d v="2014-01-25T00:00:00"/>
    <x v="0"/>
    <x v="515"/>
    <s v="Neola Schneider"/>
    <x v="0"/>
    <s v="United States"/>
    <s v="Philadelphia"/>
    <x v="9"/>
    <n v="19140"/>
    <s v="East"/>
    <s v="OFF-PA-10003673"/>
    <x v="1"/>
    <x v="10"/>
    <x v="971"/>
    <n v="21.696000000000002"/>
    <n v="4"/>
    <x v="2"/>
    <n v="7.0511999999999988"/>
  </r>
  <r>
    <n v="9120"/>
    <x v="4558"/>
    <x v="0"/>
    <x v="112"/>
    <d v="2013-06-13T00:00:00"/>
    <x v="1"/>
    <x v="176"/>
    <s v="Ross Baird"/>
    <x v="2"/>
    <s v="United States"/>
    <s v="Los Angeles"/>
    <x v="1"/>
    <n v="90036"/>
    <s v="West"/>
    <s v="OFF-LA-10000452"/>
    <x v="1"/>
    <x v="2"/>
    <x v="804"/>
    <n v="22.05"/>
    <n v="7"/>
    <x v="0"/>
    <n v="10.584"/>
  </r>
  <r>
    <n v="9121"/>
    <x v="4558"/>
    <x v="0"/>
    <x v="112"/>
    <d v="2013-06-13T00:00:00"/>
    <x v="1"/>
    <x v="176"/>
    <s v="Ross Baird"/>
    <x v="2"/>
    <s v="United States"/>
    <s v="Los Angeles"/>
    <x v="1"/>
    <n v="90036"/>
    <s v="West"/>
    <s v="OFF-PA-10000210"/>
    <x v="1"/>
    <x v="10"/>
    <x v="1828"/>
    <n v="99.9"/>
    <n v="5"/>
    <x v="0"/>
    <n v="46.952999999999996"/>
  </r>
  <r>
    <n v="9122"/>
    <x v="4559"/>
    <x v="3"/>
    <x v="257"/>
    <d v="2014-03-21T00:00:00"/>
    <x v="0"/>
    <x v="759"/>
    <s v="Jason Klamczynski"/>
    <x v="1"/>
    <s v="United States"/>
    <s v="Los Angeles"/>
    <x v="1"/>
    <n v="90032"/>
    <s v="West"/>
    <s v="OFF-AP-10000358"/>
    <x v="1"/>
    <x v="9"/>
    <x v="95"/>
    <n v="90.86"/>
    <n v="7"/>
    <x v="0"/>
    <n v="26.349399999999992"/>
  </r>
  <r>
    <n v="9123"/>
    <x v="4560"/>
    <x v="3"/>
    <x v="221"/>
    <d v="2014-11-25T00:00:00"/>
    <x v="3"/>
    <x v="701"/>
    <s v="Patrick Ryan"/>
    <x v="0"/>
    <s v="United States"/>
    <s v="San Francisco"/>
    <x v="1"/>
    <n v="94109"/>
    <s v="West"/>
    <s v="OFF-PA-10002137"/>
    <x v="1"/>
    <x v="10"/>
    <x v="560"/>
    <n v="7.78"/>
    <n v="1"/>
    <x v="0"/>
    <n v="3.5009999999999994"/>
  </r>
  <r>
    <n v="9124"/>
    <x v="4561"/>
    <x v="0"/>
    <x v="491"/>
    <d v="2013-11-29T00:00:00"/>
    <x v="0"/>
    <x v="13"/>
    <s v="Eric Hoffmann"/>
    <x v="0"/>
    <s v="United States"/>
    <s v="Philadelphia"/>
    <x v="9"/>
    <n v="19120"/>
    <s v="East"/>
    <s v="OFF-BI-10003364"/>
    <x v="1"/>
    <x v="8"/>
    <x v="698"/>
    <n v="78.759000000000015"/>
    <n v="9"/>
    <x v="6"/>
    <n v="-57.75660000000002"/>
  </r>
  <r>
    <n v="9125"/>
    <x v="4562"/>
    <x v="0"/>
    <x v="298"/>
    <d v="2013-08-21T00:00:00"/>
    <x v="0"/>
    <x v="15"/>
    <s v="Matt Abelman"/>
    <x v="2"/>
    <s v="United States"/>
    <s v="Houston"/>
    <x v="5"/>
    <n v="77070"/>
    <s v="Central"/>
    <s v="FUR-FU-10001940"/>
    <x v="0"/>
    <x v="5"/>
    <x v="33"/>
    <n v="9.5519999999999996"/>
    <n v="3"/>
    <x v="7"/>
    <n v="-3.8207999999999984"/>
  </r>
  <r>
    <n v="9126"/>
    <x v="4562"/>
    <x v="0"/>
    <x v="298"/>
    <d v="2013-08-21T00:00:00"/>
    <x v="0"/>
    <x v="15"/>
    <s v="Matt Abelman"/>
    <x v="2"/>
    <s v="United States"/>
    <s v="Houston"/>
    <x v="5"/>
    <n v="77070"/>
    <s v="Central"/>
    <s v="FUR-FU-10000320"/>
    <x v="0"/>
    <x v="5"/>
    <x v="1512"/>
    <n v="5.3440000000000003"/>
    <n v="4"/>
    <x v="7"/>
    <n v="-2.1375999999999991"/>
  </r>
  <r>
    <n v="9127"/>
    <x v="4563"/>
    <x v="1"/>
    <x v="109"/>
    <d v="2012-12-03T00:00:00"/>
    <x v="1"/>
    <x v="671"/>
    <s v="Michelle Arnett"/>
    <x v="2"/>
    <s v="United States"/>
    <s v="Las Cruces"/>
    <x v="27"/>
    <n v="88001"/>
    <s v="West"/>
    <s v="OFF-AR-10004441"/>
    <x v="1"/>
    <x v="6"/>
    <x v="153"/>
    <n v="8.2799999999999994"/>
    <n v="2"/>
    <x v="0"/>
    <n v="3.4775999999999998"/>
  </r>
  <r>
    <n v="9128"/>
    <x v="4564"/>
    <x v="3"/>
    <x v="1126"/>
    <d v="2014-06-02T00:00:00"/>
    <x v="1"/>
    <x v="145"/>
    <s v="Jeremy Lonsdale"/>
    <x v="0"/>
    <s v="United States"/>
    <s v="Houston"/>
    <x v="5"/>
    <n v="77070"/>
    <s v="Central"/>
    <s v="OFF-ST-10002182"/>
    <x v="1"/>
    <x v="4"/>
    <x v="1732"/>
    <n v="50.135999999999996"/>
    <n v="3"/>
    <x v="2"/>
    <n v="-11.2806"/>
  </r>
  <r>
    <n v="9129"/>
    <x v="4565"/>
    <x v="3"/>
    <x v="507"/>
    <d v="2014-09-06T00:00:00"/>
    <x v="2"/>
    <x v="442"/>
    <s v="Aaron Smayling"/>
    <x v="1"/>
    <s v="United States"/>
    <s v="Redmond"/>
    <x v="21"/>
    <n v="97756"/>
    <s v="West"/>
    <s v="OFF-BI-10002931"/>
    <x v="1"/>
    <x v="8"/>
    <x v="727"/>
    <n v="88.074000000000012"/>
    <n v="7"/>
    <x v="6"/>
    <n v="-58.71599999999998"/>
  </r>
  <r>
    <n v="9130"/>
    <x v="4566"/>
    <x v="0"/>
    <x v="830"/>
    <d v="2013-03-27T00:00:00"/>
    <x v="0"/>
    <x v="419"/>
    <s v="Dan Campbell"/>
    <x v="0"/>
    <s v="United States"/>
    <s v="Cleveland"/>
    <x v="24"/>
    <n v="44105"/>
    <s v="East"/>
    <s v="FUR-BO-10004357"/>
    <x v="0"/>
    <x v="0"/>
    <x v="1349"/>
    <n v="301.46999999999997"/>
    <n v="3"/>
    <x v="5"/>
    <n v="-241.17600000000002"/>
  </r>
  <r>
    <n v="9131"/>
    <x v="4566"/>
    <x v="0"/>
    <x v="830"/>
    <d v="2013-03-27T00:00:00"/>
    <x v="0"/>
    <x v="419"/>
    <s v="Dan Campbell"/>
    <x v="0"/>
    <s v="United States"/>
    <s v="Cleveland"/>
    <x v="24"/>
    <n v="44105"/>
    <s v="East"/>
    <s v="OFF-AR-10000475"/>
    <x v="1"/>
    <x v="6"/>
    <x v="1111"/>
    <n v="18.656000000000002"/>
    <n v="2"/>
    <x v="2"/>
    <n v="1.6324000000000014"/>
  </r>
  <r>
    <n v="9132"/>
    <x v="4567"/>
    <x v="3"/>
    <x v="39"/>
    <d v="2014-06-02T00:00:00"/>
    <x v="1"/>
    <x v="550"/>
    <s v="Michael Dominguez"/>
    <x v="1"/>
    <s v="United States"/>
    <s v="Laurel"/>
    <x v="39"/>
    <n v="20707"/>
    <s v="East"/>
    <s v="FUR-FU-10001473"/>
    <x v="0"/>
    <x v="5"/>
    <x v="984"/>
    <n v="27.46"/>
    <n v="2"/>
    <x v="0"/>
    <n v="9.8856000000000002"/>
  </r>
  <r>
    <n v="9133"/>
    <x v="4567"/>
    <x v="3"/>
    <x v="39"/>
    <d v="2014-06-02T00:00:00"/>
    <x v="1"/>
    <x v="550"/>
    <s v="Michael Dominguez"/>
    <x v="1"/>
    <s v="United States"/>
    <s v="Laurel"/>
    <x v="39"/>
    <n v="20707"/>
    <s v="East"/>
    <s v="OFF-AP-10001469"/>
    <x v="1"/>
    <x v="9"/>
    <x v="581"/>
    <n v="125.13"/>
    <n v="3"/>
    <x v="0"/>
    <n v="36.287699999999987"/>
  </r>
  <r>
    <n v="9134"/>
    <x v="4568"/>
    <x v="1"/>
    <x v="284"/>
    <d v="2012-09-04T00:00:00"/>
    <x v="1"/>
    <x v="563"/>
    <s v="Rick Huthwaite"/>
    <x v="2"/>
    <s v="United States"/>
    <s v="San Diego"/>
    <x v="1"/>
    <n v="92037"/>
    <s v="West"/>
    <s v="TEC-PH-10004447"/>
    <x v="2"/>
    <x v="7"/>
    <x v="857"/>
    <n v="555.96"/>
    <n v="5"/>
    <x v="2"/>
    <n v="41.697000000000003"/>
  </r>
  <r>
    <n v="9135"/>
    <x v="4569"/>
    <x v="0"/>
    <x v="408"/>
    <d v="2013-04-18T00:00:00"/>
    <x v="1"/>
    <x v="533"/>
    <s v="Thomas Boland"/>
    <x v="1"/>
    <s v="United States"/>
    <s v="Wilson"/>
    <x v="3"/>
    <n v="27893"/>
    <s v="South"/>
    <s v="OFF-ST-10001469"/>
    <x v="1"/>
    <x v="4"/>
    <x v="394"/>
    <n v="129.55199999999999"/>
    <n v="3"/>
    <x v="2"/>
    <n v="-22.671600000000005"/>
  </r>
  <r>
    <n v="9136"/>
    <x v="4569"/>
    <x v="0"/>
    <x v="408"/>
    <d v="2013-04-18T00:00:00"/>
    <x v="1"/>
    <x v="533"/>
    <s v="Thomas Boland"/>
    <x v="1"/>
    <s v="United States"/>
    <s v="Wilson"/>
    <x v="3"/>
    <n v="27893"/>
    <s v="South"/>
    <s v="OFF-ST-10000060"/>
    <x v="1"/>
    <x v="4"/>
    <x v="387"/>
    <n v="51.984000000000009"/>
    <n v="1"/>
    <x v="2"/>
    <n v="-5.1983999999999995"/>
  </r>
  <r>
    <n v="9137"/>
    <x v="4569"/>
    <x v="0"/>
    <x v="408"/>
    <d v="2013-04-18T00:00:00"/>
    <x v="1"/>
    <x v="533"/>
    <s v="Thomas Boland"/>
    <x v="1"/>
    <s v="United States"/>
    <s v="Wilson"/>
    <x v="3"/>
    <n v="27893"/>
    <s v="South"/>
    <s v="OFF-PA-10000807"/>
    <x v="1"/>
    <x v="10"/>
    <x v="1650"/>
    <n v="10.272000000000002"/>
    <n v="3"/>
    <x v="2"/>
    <n v="3.4668000000000001"/>
  </r>
  <r>
    <n v="9138"/>
    <x v="4570"/>
    <x v="2"/>
    <x v="563"/>
    <d v="2011-02-10T00:00:00"/>
    <x v="1"/>
    <x v="518"/>
    <s v="Eric Barreto"/>
    <x v="0"/>
    <s v="United States"/>
    <s v="Saint Petersburg"/>
    <x v="2"/>
    <n v="33710"/>
    <s v="South"/>
    <s v="OFF-BI-10000666"/>
    <x v="1"/>
    <x v="8"/>
    <x v="980"/>
    <n v="18.336000000000002"/>
    <n v="2"/>
    <x v="6"/>
    <n v="-12.224"/>
  </r>
  <r>
    <n v="9139"/>
    <x v="4570"/>
    <x v="2"/>
    <x v="563"/>
    <d v="2011-02-10T00:00:00"/>
    <x v="1"/>
    <x v="518"/>
    <s v="Eric Barreto"/>
    <x v="0"/>
    <s v="United States"/>
    <s v="Saint Petersburg"/>
    <x v="2"/>
    <n v="33710"/>
    <s v="South"/>
    <s v="TEC-PH-10002890"/>
    <x v="2"/>
    <x v="7"/>
    <x v="1387"/>
    <n v="180.96"/>
    <n v="5"/>
    <x v="2"/>
    <n v="13.571999999999996"/>
  </r>
  <r>
    <n v="9140"/>
    <x v="4571"/>
    <x v="2"/>
    <x v="814"/>
    <d v="2011-09-08T00:00:00"/>
    <x v="1"/>
    <x v="298"/>
    <s v="Bryan Mills"/>
    <x v="0"/>
    <s v="United States"/>
    <s v="Buffalo Grove"/>
    <x v="10"/>
    <n v="60089"/>
    <s v="Central"/>
    <s v="TEC-AC-10000844"/>
    <x v="2"/>
    <x v="11"/>
    <x v="106"/>
    <n v="475.94400000000002"/>
    <n v="7"/>
    <x v="2"/>
    <n v="95.188799999999972"/>
  </r>
  <r>
    <n v="9141"/>
    <x v="4572"/>
    <x v="3"/>
    <x v="1033"/>
    <d v="2014-10-03T00:00:00"/>
    <x v="0"/>
    <x v="404"/>
    <s v="Bradley Talbott"/>
    <x v="2"/>
    <s v="United States"/>
    <s v="Los Angeles"/>
    <x v="1"/>
    <n v="90049"/>
    <s v="West"/>
    <s v="TEC-AC-10002402"/>
    <x v="2"/>
    <x v="11"/>
    <x v="651"/>
    <n v="159.97999999999999"/>
    <n v="2"/>
    <x v="0"/>
    <n v="47.993999999999986"/>
  </r>
  <r>
    <n v="9142"/>
    <x v="4573"/>
    <x v="0"/>
    <x v="64"/>
    <d v="2013-09-08T00:00:00"/>
    <x v="2"/>
    <x v="783"/>
    <s v="Fred Wasserman"/>
    <x v="1"/>
    <s v="United States"/>
    <s v="New York City"/>
    <x v="15"/>
    <n v="10011"/>
    <s v="East"/>
    <s v="TEC-PH-10003988"/>
    <x v="2"/>
    <x v="7"/>
    <x v="47"/>
    <n v="43.6"/>
    <n v="4"/>
    <x v="0"/>
    <n v="12.208000000000002"/>
  </r>
  <r>
    <n v="9143"/>
    <x v="4574"/>
    <x v="3"/>
    <x v="968"/>
    <d v="2014-05-27T00:00:00"/>
    <x v="1"/>
    <x v="502"/>
    <s v="Rick Duston"/>
    <x v="0"/>
    <s v="United States"/>
    <s v="Las Vegas"/>
    <x v="33"/>
    <n v="89115"/>
    <s v="West"/>
    <s v="OFF-BI-10004040"/>
    <x v="1"/>
    <x v="8"/>
    <x v="1478"/>
    <n v="8.2880000000000003"/>
    <n v="2"/>
    <x v="2"/>
    <n v="3.0043999999999995"/>
  </r>
  <r>
    <n v="9144"/>
    <x v="4574"/>
    <x v="3"/>
    <x v="968"/>
    <d v="2014-05-27T00:00:00"/>
    <x v="1"/>
    <x v="502"/>
    <s v="Rick Duston"/>
    <x v="0"/>
    <s v="United States"/>
    <s v="Las Vegas"/>
    <x v="33"/>
    <n v="89115"/>
    <s v="West"/>
    <s v="TEC-PH-10004094"/>
    <x v="2"/>
    <x v="7"/>
    <x v="1788"/>
    <n v="1123.1280000000002"/>
    <n v="9"/>
    <x v="2"/>
    <n v="70.195499999999981"/>
  </r>
  <r>
    <n v="9145"/>
    <x v="4574"/>
    <x v="3"/>
    <x v="968"/>
    <d v="2014-05-27T00:00:00"/>
    <x v="1"/>
    <x v="502"/>
    <s v="Rick Duston"/>
    <x v="0"/>
    <s v="United States"/>
    <s v="Las Vegas"/>
    <x v="33"/>
    <n v="89115"/>
    <s v="West"/>
    <s v="OFF-AP-10000358"/>
    <x v="1"/>
    <x v="9"/>
    <x v="95"/>
    <n v="64.900000000000006"/>
    <n v="5"/>
    <x v="0"/>
    <n v="18.820999999999994"/>
  </r>
  <r>
    <n v="9146"/>
    <x v="4575"/>
    <x v="1"/>
    <x v="1181"/>
    <d v="2012-09-24T00:00:00"/>
    <x v="1"/>
    <x v="236"/>
    <s v="Theone Pippenger"/>
    <x v="0"/>
    <s v="United States"/>
    <s v="Naperville"/>
    <x v="10"/>
    <n v="60540"/>
    <s v="Central"/>
    <s v="OFF-BI-10000138"/>
    <x v="1"/>
    <x v="8"/>
    <x v="600"/>
    <n v="2.8079999999999989"/>
    <n v="3"/>
    <x v="3"/>
    <n v="-4.492799999999999"/>
  </r>
  <r>
    <n v="9147"/>
    <x v="4576"/>
    <x v="0"/>
    <x v="1156"/>
    <d v="2013-01-27T00:00:00"/>
    <x v="1"/>
    <x v="118"/>
    <s v="Claudia Bergmann"/>
    <x v="1"/>
    <s v="United States"/>
    <s v="Burlington"/>
    <x v="42"/>
    <s v="05408"/>
    <s v="East"/>
    <s v="TEC-AC-10002926"/>
    <x v="2"/>
    <x v="11"/>
    <x v="1114"/>
    <n v="99.98"/>
    <n v="2"/>
    <x v="0"/>
    <n v="42.991400000000006"/>
  </r>
  <r>
    <n v="9148"/>
    <x v="4576"/>
    <x v="0"/>
    <x v="1156"/>
    <d v="2013-01-27T00:00:00"/>
    <x v="1"/>
    <x v="118"/>
    <s v="Claudia Bergmann"/>
    <x v="1"/>
    <s v="United States"/>
    <s v="Burlington"/>
    <x v="42"/>
    <s v="05408"/>
    <s v="East"/>
    <s v="OFF-AR-10003477"/>
    <x v="1"/>
    <x v="6"/>
    <x v="1829"/>
    <n v="8.0400000000000009"/>
    <n v="6"/>
    <x v="0"/>
    <n v="2.7336"/>
  </r>
  <r>
    <n v="9149"/>
    <x v="4576"/>
    <x v="0"/>
    <x v="1156"/>
    <d v="2013-01-27T00:00:00"/>
    <x v="1"/>
    <x v="118"/>
    <s v="Claudia Bergmann"/>
    <x v="1"/>
    <s v="United States"/>
    <s v="Burlington"/>
    <x v="42"/>
    <s v="05408"/>
    <s v="East"/>
    <s v="OFF-ST-10001526"/>
    <x v="1"/>
    <x v="4"/>
    <x v="764"/>
    <n v="1564.29"/>
    <n v="13"/>
    <x v="0"/>
    <n v="406.71539999999993"/>
  </r>
  <r>
    <n v="9150"/>
    <x v="4577"/>
    <x v="2"/>
    <x v="106"/>
    <d v="2011-06-06T00:00:00"/>
    <x v="1"/>
    <x v="425"/>
    <s v="Quincy Jones"/>
    <x v="1"/>
    <s v="United States"/>
    <s v="Detroit"/>
    <x v="12"/>
    <n v="48234"/>
    <s v="Central"/>
    <s v="OFF-BI-10001765"/>
    <x v="1"/>
    <x v="8"/>
    <x v="985"/>
    <n v="138.56"/>
    <n v="4"/>
    <x v="0"/>
    <n v="66.508799999999994"/>
  </r>
  <r>
    <n v="9151"/>
    <x v="4577"/>
    <x v="2"/>
    <x v="106"/>
    <d v="2011-06-06T00:00:00"/>
    <x v="1"/>
    <x v="425"/>
    <s v="Quincy Jones"/>
    <x v="1"/>
    <s v="United States"/>
    <s v="Detroit"/>
    <x v="12"/>
    <n v="48234"/>
    <s v="Central"/>
    <s v="OFF-AP-10004859"/>
    <x v="1"/>
    <x v="9"/>
    <x v="921"/>
    <n v="65.52000000000001"/>
    <n v="5"/>
    <x v="9"/>
    <n v="12.376000000000001"/>
  </r>
  <r>
    <n v="9152"/>
    <x v="4578"/>
    <x v="1"/>
    <x v="496"/>
    <d v="2012-09-29T00:00:00"/>
    <x v="0"/>
    <x v="27"/>
    <s v="Kunst Miller"/>
    <x v="0"/>
    <s v="United States"/>
    <s v="Avondale"/>
    <x v="16"/>
    <n v="85323"/>
    <s v="West"/>
    <s v="OFF-AR-10003179"/>
    <x v="1"/>
    <x v="6"/>
    <x v="1565"/>
    <n v="14.576000000000001"/>
    <n v="2"/>
    <x v="2"/>
    <n v="2.3685999999999989"/>
  </r>
  <r>
    <n v="9153"/>
    <x v="4578"/>
    <x v="1"/>
    <x v="496"/>
    <d v="2012-09-29T00:00:00"/>
    <x v="0"/>
    <x v="27"/>
    <s v="Kunst Miller"/>
    <x v="0"/>
    <s v="United States"/>
    <s v="Avondale"/>
    <x v="16"/>
    <n v="85323"/>
    <s v="West"/>
    <s v="TEC-AC-10002345"/>
    <x v="2"/>
    <x v="11"/>
    <x v="173"/>
    <n v="23.200000000000003"/>
    <n v="2"/>
    <x v="2"/>
    <n v="1.4499999999999993"/>
  </r>
  <r>
    <n v="9154"/>
    <x v="4578"/>
    <x v="1"/>
    <x v="496"/>
    <d v="2012-09-29T00:00:00"/>
    <x v="0"/>
    <x v="27"/>
    <s v="Kunst Miller"/>
    <x v="0"/>
    <s v="United States"/>
    <s v="Avondale"/>
    <x v="16"/>
    <n v="85323"/>
    <s v="West"/>
    <s v="OFF-AR-10001246"/>
    <x v="1"/>
    <x v="6"/>
    <x v="450"/>
    <n v="16.463999999999999"/>
    <n v="7"/>
    <x v="2"/>
    <n v="1.852199999999999"/>
  </r>
  <r>
    <n v="9155"/>
    <x v="4579"/>
    <x v="0"/>
    <x v="1147"/>
    <d v="2013-08-04T00:00:00"/>
    <x v="0"/>
    <x v="730"/>
    <s v="Khloe Miller"/>
    <x v="0"/>
    <s v="United States"/>
    <s v="Philadelphia"/>
    <x v="9"/>
    <n v="19140"/>
    <s v="East"/>
    <s v="FUR-FU-10004864"/>
    <x v="0"/>
    <x v="5"/>
    <x v="1710"/>
    <n v="19.312000000000001"/>
    <n v="2"/>
    <x v="2"/>
    <n v="3.1382000000000003"/>
  </r>
  <r>
    <n v="9156"/>
    <x v="4580"/>
    <x v="2"/>
    <x v="1213"/>
    <d v="2011-01-29T00:00:00"/>
    <x v="1"/>
    <x v="780"/>
    <s v="Ionia McGrath"/>
    <x v="0"/>
    <s v="United States"/>
    <s v="Las Vegas"/>
    <x v="33"/>
    <n v="89115"/>
    <s v="West"/>
    <s v="OFF-PA-10001804"/>
    <x v="1"/>
    <x v="10"/>
    <x v="128"/>
    <n v="40.08"/>
    <n v="6"/>
    <x v="0"/>
    <n v="19.238399999999999"/>
  </r>
  <r>
    <n v="9157"/>
    <x v="4581"/>
    <x v="2"/>
    <x v="472"/>
    <d v="2011-08-08T00:00:00"/>
    <x v="1"/>
    <x v="504"/>
    <s v="Marina Lichtenstein"/>
    <x v="1"/>
    <s v="United States"/>
    <s v="Bangor"/>
    <x v="43"/>
    <n v="4401"/>
    <s v="East"/>
    <s v="OFF-AP-10001271"/>
    <x v="1"/>
    <x v="9"/>
    <x v="469"/>
    <n v="101.96"/>
    <n v="2"/>
    <x v="0"/>
    <n v="27.529200000000003"/>
  </r>
  <r>
    <n v="9158"/>
    <x v="4581"/>
    <x v="2"/>
    <x v="472"/>
    <d v="2011-08-08T00:00:00"/>
    <x v="1"/>
    <x v="504"/>
    <s v="Marina Lichtenstein"/>
    <x v="1"/>
    <s v="United States"/>
    <s v="Bangor"/>
    <x v="43"/>
    <n v="4401"/>
    <s v="East"/>
    <s v="OFF-PA-10004353"/>
    <x v="1"/>
    <x v="10"/>
    <x v="1652"/>
    <n v="259.74"/>
    <n v="13"/>
    <x v="0"/>
    <n v="124.6752"/>
  </r>
  <r>
    <n v="9159"/>
    <x v="4581"/>
    <x v="2"/>
    <x v="472"/>
    <d v="2011-08-08T00:00:00"/>
    <x v="1"/>
    <x v="504"/>
    <s v="Marina Lichtenstein"/>
    <x v="1"/>
    <s v="United States"/>
    <s v="Bangor"/>
    <x v="43"/>
    <n v="4401"/>
    <s v="East"/>
    <s v="TEC-AC-10002473"/>
    <x v="2"/>
    <x v="11"/>
    <x v="713"/>
    <n v="255.42"/>
    <n v="9"/>
    <x v="0"/>
    <n v="104.7222"/>
  </r>
  <r>
    <n v="9160"/>
    <x v="4582"/>
    <x v="0"/>
    <x v="888"/>
    <d v="2013-08-15T00:00:00"/>
    <x v="1"/>
    <x v="689"/>
    <s v="Gary Hansen"/>
    <x v="2"/>
    <s v="United States"/>
    <s v="Hendersonville"/>
    <x v="18"/>
    <n v="37075"/>
    <s v="South"/>
    <s v="OFF-BI-10003314"/>
    <x v="1"/>
    <x v="8"/>
    <x v="305"/>
    <n v="4.338000000000001"/>
    <n v="3"/>
    <x v="6"/>
    <n v="-3.0366"/>
  </r>
  <r>
    <n v="9161"/>
    <x v="4582"/>
    <x v="0"/>
    <x v="888"/>
    <d v="2013-08-15T00:00:00"/>
    <x v="1"/>
    <x v="689"/>
    <s v="Gary Hansen"/>
    <x v="2"/>
    <s v="United States"/>
    <s v="Hendersonville"/>
    <x v="18"/>
    <n v="37075"/>
    <s v="South"/>
    <s v="OFF-BI-10004465"/>
    <x v="1"/>
    <x v="8"/>
    <x v="732"/>
    <n v="11.880000000000003"/>
    <n v="5"/>
    <x v="6"/>
    <n v="-7.9199999999999982"/>
  </r>
  <r>
    <n v="9162"/>
    <x v="4583"/>
    <x v="0"/>
    <x v="16"/>
    <d v="2013-12-13T00:00:00"/>
    <x v="1"/>
    <x v="151"/>
    <s v="Arthur Gainer"/>
    <x v="0"/>
    <s v="United States"/>
    <s v="Eau Claire"/>
    <x v="6"/>
    <n v="54703"/>
    <s v="Central"/>
    <s v="FUR-BO-10003450"/>
    <x v="0"/>
    <x v="0"/>
    <x v="1344"/>
    <n v="405.85999999999996"/>
    <n v="7"/>
    <x v="0"/>
    <n v="32.46879999999998"/>
  </r>
  <r>
    <n v="9163"/>
    <x v="4583"/>
    <x v="0"/>
    <x v="16"/>
    <d v="2013-12-13T00:00:00"/>
    <x v="1"/>
    <x v="151"/>
    <s v="Arthur Gainer"/>
    <x v="0"/>
    <s v="United States"/>
    <s v="Eau Claire"/>
    <x v="6"/>
    <n v="54703"/>
    <s v="Central"/>
    <s v="FUR-CH-10002335"/>
    <x v="0"/>
    <x v="1"/>
    <x v="623"/>
    <n v="680.01"/>
    <n v="3"/>
    <x v="0"/>
    <n v="176.80260000000001"/>
  </r>
  <r>
    <n v="9164"/>
    <x v="4584"/>
    <x v="1"/>
    <x v="1214"/>
    <d v="2012-06-12T00:00:00"/>
    <x v="1"/>
    <x v="726"/>
    <s v="Maureen Gnade"/>
    <x v="0"/>
    <s v="United States"/>
    <s v="Chicago"/>
    <x v="10"/>
    <n v="60610"/>
    <s v="Central"/>
    <s v="TEC-AC-10003433"/>
    <x v="2"/>
    <x v="11"/>
    <x v="1409"/>
    <n v="2.3760000000000003"/>
    <n v="3"/>
    <x v="2"/>
    <n v="0.74249999999999994"/>
  </r>
  <r>
    <n v="9165"/>
    <x v="4584"/>
    <x v="1"/>
    <x v="1214"/>
    <d v="2012-06-12T00:00:00"/>
    <x v="1"/>
    <x v="726"/>
    <s v="Maureen Gnade"/>
    <x v="0"/>
    <s v="United States"/>
    <s v="Chicago"/>
    <x v="10"/>
    <n v="60610"/>
    <s v="Central"/>
    <s v="OFF-AP-10003849"/>
    <x v="1"/>
    <x v="9"/>
    <x v="833"/>
    <n v="143.12799999999996"/>
    <n v="2"/>
    <x v="3"/>
    <n v="-393.60200000000009"/>
  </r>
  <r>
    <n v="9166"/>
    <x v="4585"/>
    <x v="0"/>
    <x v="890"/>
    <d v="2013-06-27T00:00:00"/>
    <x v="0"/>
    <x v="77"/>
    <s v="Max Jones"/>
    <x v="0"/>
    <s v="United States"/>
    <s v="San Diego"/>
    <x v="1"/>
    <n v="92037"/>
    <s v="West"/>
    <s v="TEC-MA-10000984"/>
    <x v="2"/>
    <x v="15"/>
    <x v="1811"/>
    <n v="4476.8"/>
    <n v="4"/>
    <x v="2"/>
    <n v="503.63999999999965"/>
  </r>
  <r>
    <n v="9167"/>
    <x v="4585"/>
    <x v="0"/>
    <x v="890"/>
    <d v="2013-06-27T00:00:00"/>
    <x v="0"/>
    <x v="77"/>
    <s v="Max Jones"/>
    <x v="0"/>
    <s v="United States"/>
    <s v="San Diego"/>
    <x v="1"/>
    <n v="92037"/>
    <s v="West"/>
    <s v="OFF-PA-10000418"/>
    <x v="1"/>
    <x v="10"/>
    <x v="961"/>
    <n v="104.85"/>
    <n v="1"/>
    <x v="0"/>
    <n v="50.327999999999996"/>
  </r>
  <r>
    <n v="9168"/>
    <x v="4585"/>
    <x v="0"/>
    <x v="890"/>
    <d v="2013-06-27T00:00:00"/>
    <x v="0"/>
    <x v="77"/>
    <s v="Max Jones"/>
    <x v="0"/>
    <s v="United States"/>
    <s v="San Diego"/>
    <x v="1"/>
    <n v="92037"/>
    <s v="West"/>
    <s v="OFF-AP-10001242"/>
    <x v="1"/>
    <x v="9"/>
    <x v="1408"/>
    <n v="241.44"/>
    <n v="3"/>
    <x v="0"/>
    <n v="72.431999999999988"/>
  </r>
  <r>
    <n v="9169"/>
    <x v="4586"/>
    <x v="0"/>
    <x v="543"/>
    <d v="2013-03-20T00:00:00"/>
    <x v="1"/>
    <x v="319"/>
    <s v="Sanjit Jacobs"/>
    <x v="2"/>
    <s v="United States"/>
    <s v="Jackson"/>
    <x v="35"/>
    <n v="39212"/>
    <s v="South"/>
    <s v="OFF-PA-10001954"/>
    <x v="1"/>
    <x v="10"/>
    <x v="595"/>
    <n v="319.76"/>
    <n v="14"/>
    <x v="0"/>
    <n v="147.08959999999999"/>
  </r>
  <r>
    <n v="9170"/>
    <x v="4586"/>
    <x v="0"/>
    <x v="543"/>
    <d v="2013-03-20T00:00:00"/>
    <x v="1"/>
    <x v="319"/>
    <s v="Sanjit Jacobs"/>
    <x v="2"/>
    <s v="United States"/>
    <s v="Jackson"/>
    <x v="35"/>
    <n v="39212"/>
    <s v="South"/>
    <s v="OFF-PA-10001954"/>
    <x v="1"/>
    <x v="10"/>
    <x v="595"/>
    <n v="45.68"/>
    <n v="2"/>
    <x v="0"/>
    <n v="21.012799999999999"/>
  </r>
  <r>
    <n v="9171"/>
    <x v="4587"/>
    <x v="0"/>
    <x v="49"/>
    <d v="2013-12-02T00:00:00"/>
    <x v="3"/>
    <x v="697"/>
    <s v="Laurel Beltran"/>
    <x v="2"/>
    <s v="United States"/>
    <s v="Oxnard"/>
    <x v="1"/>
    <n v="93030"/>
    <s v="West"/>
    <s v="FUR-FU-10000448"/>
    <x v="0"/>
    <x v="5"/>
    <x v="464"/>
    <n v="31.96"/>
    <n v="2"/>
    <x v="0"/>
    <n v="1.597999999999999"/>
  </r>
  <r>
    <n v="9172"/>
    <x v="4587"/>
    <x v="0"/>
    <x v="49"/>
    <d v="2013-12-02T00:00:00"/>
    <x v="3"/>
    <x v="697"/>
    <s v="Laurel Beltran"/>
    <x v="2"/>
    <s v="United States"/>
    <s v="Oxnard"/>
    <x v="1"/>
    <n v="93030"/>
    <s v="West"/>
    <s v="OFF-PA-10001357"/>
    <x v="1"/>
    <x v="10"/>
    <x v="1032"/>
    <n v="47.9"/>
    <n v="1"/>
    <x v="0"/>
    <n v="22.991999999999997"/>
  </r>
  <r>
    <n v="9173"/>
    <x v="4587"/>
    <x v="0"/>
    <x v="49"/>
    <d v="2013-12-02T00:00:00"/>
    <x v="3"/>
    <x v="697"/>
    <s v="Laurel Beltran"/>
    <x v="2"/>
    <s v="United States"/>
    <s v="Oxnard"/>
    <x v="1"/>
    <n v="93030"/>
    <s v="West"/>
    <s v="OFF-ST-10002292"/>
    <x v="1"/>
    <x v="4"/>
    <x v="863"/>
    <n v="1112.94"/>
    <n v="3"/>
    <x v="0"/>
    <n v="222.58799999999991"/>
  </r>
  <r>
    <n v="9174"/>
    <x v="4587"/>
    <x v="0"/>
    <x v="49"/>
    <d v="2013-12-02T00:00:00"/>
    <x v="3"/>
    <x v="697"/>
    <s v="Laurel Beltran"/>
    <x v="2"/>
    <s v="United States"/>
    <s v="Oxnard"/>
    <x v="1"/>
    <n v="93030"/>
    <s v="West"/>
    <s v="OFF-EN-10001219"/>
    <x v="1"/>
    <x v="12"/>
    <x v="583"/>
    <n v="22.919999999999998"/>
    <n v="3"/>
    <x v="0"/>
    <n v="11.230799999999999"/>
  </r>
  <r>
    <n v="9175"/>
    <x v="4588"/>
    <x v="3"/>
    <x v="492"/>
    <d v="2014-06-15T00:00:00"/>
    <x v="0"/>
    <x v="766"/>
    <s v="Sarah Brown"/>
    <x v="0"/>
    <s v="United States"/>
    <s v="Kent"/>
    <x v="4"/>
    <n v="98031"/>
    <s v="West"/>
    <s v="TEC-PH-10002564"/>
    <x v="2"/>
    <x v="7"/>
    <x v="976"/>
    <n v="71.975999999999999"/>
    <n v="3"/>
    <x v="2"/>
    <n v="8.9969999999999892"/>
  </r>
  <r>
    <n v="9176"/>
    <x v="4588"/>
    <x v="3"/>
    <x v="492"/>
    <d v="2014-06-15T00:00:00"/>
    <x v="0"/>
    <x v="766"/>
    <s v="Sarah Brown"/>
    <x v="0"/>
    <s v="United States"/>
    <s v="Kent"/>
    <x v="4"/>
    <n v="98031"/>
    <s v="West"/>
    <s v="OFF-PA-10001639"/>
    <x v="1"/>
    <x v="10"/>
    <x v="972"/>
    <n v="19.440000000000001"/>
    <n v="3"/>
    <x v="0"/>
    <n v="9.3312000000000008"/>
  </r>
  <r>
    <n v="9177"/>
    <x v="4589"/>
    <x v="0"/>
    <x v="690"/>
    <d v="2013-03-25T00:00:00"/>
    <x v="1"/>
    <x v="566"/>
    <s v="Corey Catlett"/>
    <x v="1"/>
    <s v="United States"/>
    <s v="Nashville"/>
    <x v="18"/>
    <n v="37211"/>
    <s v="South"/>
    <s v="OFF-BI-10001153"/>
    <x v="1"/>
    <x v="8"/>
    <x v="300"/>
    <n v="31.086000000000006"/>
    <n v="3"/>
    <x v="6"/>
    <n v="-20.72399999999999"/>
  </r>
  <r>
    <n v="9178"/>
    <x v="4590"/>
    <x v="0"/>
    <x v="696"/>
    <d v="2013-11-19T00:00:00"/>
    <x v="1"/>
    <x v="24"/>
    <s v="Darren Powers"/>
    <x v="0"/>
    <s v="United States"/>
    <s v="New York City"/>
    <x v="15"/>
    <n v="10035"/>
    <s v="East"/>
    <s v="TEC-PH-10003356"/>
    <x v="2"/>
    <x v="7"/>
    <x v="1689"/>
    <n v="13.98"/>
    <n v="2"/>
    <x v="0"/>
    <n v="3.9144000000000005"/>
  </r>
  <r>
    <n v="9179"/>
    <x v="4590"/>
    <x v="0"/>
    <x v="696"/>
    <d v="2013-11-19T00:00:00"/>
    <x v="1"/>
    <x v="24"/>
    <s v="Darren Powers"/>
    <x v="0"/>
    <s v="United States"/>
    <s v="New York City"/>
    <x v="15"/>
    <n v="10035"/>
    <s v="East"/>
    <s v="OFF-AR-10001725"/>
    <x v="1"/>
    <x v="6"/>
    <x v="1540"/>
    <n v="23.65"/>
    <n v="1"/>
    <x v="0"/>
    <n v="6.1490000000000009"/>
  </r>
  <r>
    <n v="9180"/>
    <x v="4591"/>
    <x v="3"/>
    <x v="783"/>
    <d v="2014-08-12T00:00:00"/>
    <x v="1"/>
    <x v="145"/>
    <s v="Jeremy Lonsdale"/>
    <x v="0"/>
    <s v="United States"/>
    <s v="Westminster"/>
    <x v="1"/>
    <n v="92683"/>
    <s v="West"/>
    <s v="TEC-PH-10002415"/>
    <x v="2"/>
    <x v="7"/>
    <x v="1517"/>
    <n v="707.88"/>
    <n v="3"/>
    <x v="2"/>
    <n v="44.242500000000035"/>
  </r>
  <r>
    <n v="9181"/>
    <x v="4591"/>
    <x v="3"/>
    <x v="783"/>
    <d v="2014-08-12T00:00:00"/>
    <x v="1"/>
    <x v="145"/>
    <s v="Jeremy Lonsdale"/>
    <x v="0"/>
    <s v="United States"/>
    <s v="Westminster"/>
    <x v="1"/>
    <n v="92683"/>
    <s v="West"/>
    <s v="OFF-BI-10003355"/>
    <x v="1"/>
    <x v="8"/>
    <x v="586"/>
    <n v="11.952000000000002"/>
    <n v="3"/>
    <x v="2"/>
    <n v="4.1832000000000003"/>
  </r>
  <r>
    <n v="9182"/>
    <x v="4591"/>
    <x v="3"/>
    <x v="783"/>
    <d v="2014-08-12T00:00:00"/>
    <x v="1"/>
    <x v="145"/>
    <s v="Jeremy Lonsdale"/>
    <x v="0"/>
    <s v="United States"/>
    <s v="Westminster"/>
    <x v="1"/>
    <n v="92683"/>
    <s v="West"/>
    <s v="OFF-BI-10000216"/>
    <x v="1"/>
    <x v="8"/>
    <x v="1625"/>
    <n v="31.128000000000004"/>
    <n v="3"/>
    <x v="2"/>
    <n v="11.673000000000002"/>
  </r>
  <r>
    <n v="9183"/>
    <x v="4591"/>
    <x v="3"/>
    <x v="783"/>
    <d v="2014-08-12T00:00:00"/>
    <x v="1"/>
    <x v="145"/>
    <s v="Jeremy Lonsdale"/>
    <x v="0"/>
    <s v="United States"/>
    <s v="Westminster"/>
    <x v="1"/>
    <n v="92683"/>
    <s v="West"/>
    <s v="TEC-AC-10004803"/>
    <x v="2"/>
    <x v="11"/>
    <x v="1756"/>
    <n v="55.76"/>
    <n v="4"/>
    <x v="0"/>
    <n v="7.8064000000000036"/>
  </r>
  <r>
    <n v="9184"/>
    <x v="4591"/>
    <x v="3"/>
    <x v="783"/>
    <d v="2014-08-12T00:00:00"/>
    <x v="1"/>
    <x v="145"/>
    <s v="Jeremy Lonsdale"/>
    <x v="0"/>
    <s v="United States"/>
    <s v="Westminster"/>
    <x v="1"/>
    <n v="92683"/>
    <s v="West"/>
    <s v="OFF-PA-10001970"/>
    <x v="1"/>
    <x v="10"/>
    <x v="311"/>
    <n v="24.56"/>
    <n v="2"/>
    <x v="0"/>
    <n v="11.543199999999999"/>
  </r>
  <r>
    <n v="9185"/>
    <x v="4591"/>
    <x v="3"/>
    <x v="783"/>
    <d v="2014-08-12T00:00:00"/>
    <x v="1"/>
    <x v="145"/>
    <s v="Jeremy Lonsdale"/>
    <x v="0"/>
    <s v="United States"/>
    <s v="Westminster"/>
    <x v="1"/>
    <n v="92683"/>
    <s v="West"/>
    <s v="FUR-FU-10004848"/>
    <x v="0"/>
    <x v="5"/>
    <x v="28"/>
    <n v="51.75"/>
    <n v="1"/>
    <x v="0"/>
    <n v="15.524999999999999"/>
  </r>
  <r>
    <n v="9186"/>
    <x v="4591"/>
    <x v="3"/>
    <x v="783"/>
    <d v="2014-08-12T00:00:00"/>
    <x v="1"/>
    <x v="145"/>
    <s v="Jeremy Lonsdale"/>
    <x v="0"/>
    <s v="United States"/>
    <s v="Westminster"/>
    <x v="1"/>
    <n v="92683"/>
    <s v="West"/>
    <s v="FUR-CH-10002317"/>
    <x v="0"/>
    <x v="1"/>
    <x v="1830"/>
    <n v="207.18400000000003"/>
    <n v="1"/>
    <x v="2"/>
    <n v="25.897999999999982"/>
  </r>
  <r>
    <n v="9187"/>
    <x v="4591"/>
    <x v="3"/>
    <x v="783"/>
    <d v="2014-08-12T00:00:00"/>
    <x v="1"/>
    <x v="145"/>
    <s v="Jeremy Lonsdale"/>
    <x v="0"/>
    <s v="United States"/>
    <s v="Westminster"/>
    <x v="1"/>
    <n v="92683"/>
    <s v="West"/>
    <s v="OFF-AP-10002534"/>
    <x v="1"/>
    <x v="9"/>
    <x v="1193"/>
    <n v="1473.1"/>
    <n v="5"/>
    <x v="0"/>
    <n v="412.46800000000007"/>
  </r>
  <r>
    <n v="9188"/>
    <x v="4592"/>
    <x v="1"/>
    <x v="291"/>
    <d v="2012-08-25T00:00:00"/>
    <x v="1"/>
    <x v="598"/>
    <s v="Sean Miller"/>
    <x v="2"/>
    <s v="United States"/>
    <s v="Allentown"/>
    <x v="9"/>
    <n v="18103"/>
    <s v="East"/>
    <s v="OFF-SU-10001935"/>
    <x v="1"/>
    <x v="14"/>
    <x v="33"/>
    <n v="3.4880000000000004"/>
    <n v="2"/>
    <x v="2"/>
    <n v="-0.69760000000000066"/>
  </r>
  <r>
    <n v="9189"/>
    <x v="4592"/>
    <x v="1"/>
    <x v="291"/>
    <d v="2012-08-25T00:00:00"/>
    <x v="1"/>
    <x v="598"/>
    <s v="Sean Miller"/>
    <x v="2"/>
    <s v="United States"/>
    <s v="Allentown"/>
    <x v="9"/>
    <n v="18103"/>
    <s v="East"/>
    <s v="TEC-AC-10000290"/>
    <x v="2"/>
    <x v="11"/>
    <x v="232"/>
    <n v="21.728000000000002"/>
    <n v="4"/>
    <x v="2"/>
    <n v="3.8024000000000004"/>
  </r>
  <r>
    <n v="9190"/>
    <x v="4592"/>
    <x v="1"/>
    <x v="291"/>
    <d v="2012-08-25T00:00:00"/>
    <x v="1"/>
    <x v="598"/>
    <s v="Sean Miller"/>
    <x v="2"/>
    <s v="United States"/>
    <s v="Allentown"/>
    <x v="9"/>
    <n v="18103"/>
    <s v="East"/>
    <s v="OFF-ST-10002574"/>
    <x v="1"/>
    <x v="4"/>
    <x v="926"/>
    <n v="663.072"/>
    <n v="6"/>
    <x v="2"/>
    <n v="-165.768"/>
  </r>
  <r>
    <n v="9191"/>
    <x v="4592"/>
    <x v="1"/>
    <x v="291"/>
    <d v="2012-08-25T00:00:00"/>
    <x v="1"/>
    <x v="598"/>
    <s v="Sean Miller"/>
    <x v="2"/>
    <s v="United States"/>
    <s v="Allentown"/>
    <x v="9"/>
    <n v="18103"/>
    <s v="East"/>
    <s v="OFF-BI-10004519"/>
    <x v="1"/>
    <x v="8"/>
    <x v="880"/>
    <n v="99.588000000000008"/>
    <n v="2"/>
    <x v="6"/>
    <n v="-82.989999999999981"/>
  </r>
  <r>
    <n v="9192"/>
    <x v="4592"/>
    <x v="1"/>
    <x v="291"/>
    <d v="2012-08-25T00:00:00"/>
    <x v="1"/>
    <x v="598"/>
    <s v="Sean Miller"/>
    <x v="2"/>
    <s v="United States"/>
    <s v="Allentown"/>
    <x v="9"/>
    <n v="18103"/>
    <s v="East"/>
    <s v="OFF-PA-10003625"/>
    <x v="1"/>
    <x v="10"/>
    <x v="750"/>
    <n v="49.568000000000005"/>
    <n v="2"/>
    <x v="2"/>
    <n v="15.489999999999997"/>
  </r>
  <r>
    <n v="9193"/>
    <x v="4593"/>
    <x v="1"/>
    <x v="121"/>
    <d v="2012-11-07T00:00:00"/>
    <x v="1"/>
    <x v="121"/>
    <s v="Barry Blumstein"/>
    <x v="1"/>
    <s v="United States"/>
    <s v="San Antonio"/>
    <x v="5"/>
    <n v="78207"/>
    <s v="Central"/>
    <s v="OFF-BI-10001524"/>
    <x v="1"/>
    <x v="8"/>
    <x v="298"/>
    <n v="29.371999999999993"/>
    <n v="7"/>
    <x v="3"/>
    <n v="-46.995200000000025"/>
  </r>
  <r>
    <n v="9194"/>
    <x v="4593"/>
    <x v="1"/>
    <x v="121"/>
    <d v="2012-11-07T00:00:00"/>
    <x v="1"/>
    <x v="121"/>
    <s v="Barry Blumstein"/>
    <x v="1"/>
    <s v="United States"/>
    <s v="San Antonio"/>
    <x v="5"/>
    <n v="78207"/>
    <s v="Central"/>
    <s v="TEC-PH-10002200"/>
    <x v="2"/>
    <x v="7"/>
    <x v="1471"/>
    <n v="344.70400000000001"/>
    <n v="2"/>
    <x v="2"/>
    <n v="38.779199999999989"/>
  </r>
  <r>
    <n v="9195"/>
    <x v="4594"/>
    <x v="2"/>
    <x v="953"/>
    <d v="2011-12-06T00:00:00"/>
    <x v="1"/>
    <x v="171"/>
    <s v="Philip Brown"/>
    <x v="0"/>
    <s v="United States"/>
    <s v="Avondale"/>
    <x v="16"/>
    <n v="85323"/>
    <s v="West"/>
    <s v="OFF-SU-10001664"/>
    <x v="1"/>
    <x v="14"/>
    <x v="1232"/>
    <n v="47.992000000000004"/>
    <n v="7"/>
    <x v="2"/>
    <n v="3.5993999999999993"/>
  </r>
  <r>
    <n v="9196"/>
    <x v="4594"/>
    <x v="2"/>
    <x v="953"/>
    <d v="2011-12-06T00:00:00"/>
    <x v="1"/>
    <x v="171"/>
    <s v="Philip Brown"/>
    <x v="0"/>
    <s v="United States"/>
    <s v="Avondale"/>
    <x v="16"/>
    <n v="85323"/>
    <s v="West"/>
    <s v="TEC-AC-10002550"/>
    <x v="2"/>
    <x v="11"/>
    <x v="1539"/>
    <n v="102.24000000000001"/>
    <n v="4"/>
    <x v="2"/>
    <n v="-16.614000000000004"/>
  </r>
  <r>
    <n v="9197"/>
    <x v="4595"/>
    <x v="2"/>
    <x v="1025"/>
    <d v="2011-05-15T00:00:00"/>
    <x v="1"/>
    <x v="411"/>
    <s v="Greg Matthias"/>
    <x v="0"/>
    <s v="United States"/>
    <s v="San Jose"/>
    <x v="1"/>
    <n v="95123"/>
    <s v="West"/>
    <s v="OFF-PA-10004353"/>
    <x v="1"/>
    <x v="10"/>
    <x v="1652"/>
    <n v="39.96"/>
    <n v="2"/>
    <x v="0"/>
    <n v="19.180800000000001"/>
  </r>
  <r>
    <n v="9198"/>
    <x v="4595"/>
    <x v="2"/>
    <x v="1025"/>
    <d v="2011-05-15T00:00:00"/>
    <x v="1"/>
    <x v="411"/>
    <s v="Greg Matthias"/>
    <x v="0"/>
    <s v="United States"/>
    <s v="San Jose"/>
    <x v="1"/>
    <n v="95123"/>
    <s v="West"/>
    <s v="TEC-PH-10001817"/>
    <x v="2"/>
    <x v="7"/>
    <x v="1097"/>
    <n v="1432.0000000000002"/>
    <n v="5"/>
    <x v="2"/>
    <n v="125.30000000000007"/>
  </r>
  <r>
    <n v="9199"/>
    <x v="4595"/>
    <x v="2"/>
    <x v="1025"/>
    <d v="2011-05-15T00:00:00"/>
    <x v="1"/>
    <x v="411"/>
    <s v="Greg Matthias"/>
    <x v="0"/>
    <s v="United States"/>
    <s v="San Jose"/>
    <x v="1"/>
    <n v="95123"/>
    <s v="West"/>
    <s v="OFF-SU-10004737"/>
    <x v="1"/>
    <x v="14"/>
    <x v="1704"/>
    <n v="41.04"/>
    <n v="6"/>
    <x v="0"/>
    <n v="11.0808"/>
  </r>
  <r>
    <n v="9200"/>
    <x v="4595"/>
    <x v="2"/>
    <x v="1025"/>
    <d v="2011-05-15T00:00:00"/>
    <x v="1"/>
    <x v="411"/>
    <s v="Greg Matthias"/>
    <x v="0"/>
    <s v="United States"/>
    <s v="San Jose"/>
    <x v="1"/>
    <n v="95123"/>
    <s v="West"/>
    <s v="FUR-CH-10002320"/>
    <x v="0"/>
    <x v="1"/>
    <x v="1454"/>
    <n v="256.78400000000005"/>
    <n v="1"/>
    <x v="2"/>
    <n v="32.097999999999971"/>
  </r>
  <r>
    <n v="9201"/>
    <x v="4596"/>
    <x v="0"/>
    <x v="508"/>
    <d v="2013-10-21T00:00:00"/>
    <x v="2"/>
    <x v="749"/>
    <s v="Nick Radford"/>
    <x v="0"/>
    <s v="United States"/>
    <s v="Perth Amboy"/>
    <x v="30"/>
    <n v="8861"/>
    <s v="East"/>
    <s v="FUR-BO-10001337"/>
    <x v="0"/>
    <x v="0"/>
    <x v="425"/>
    <n v="120.98"/>
    <n v="1"/>
    <x v="0"/>
    <n v="12.097999999999999"/>
  </r>
  <r>
    <n v="9202"/>
    <x v="4596"/>
    <x v="0"/>
    <x v="508"/>
    <d v="2013-10-21T00:00:00"/>
    <x v="2"/>
    <x v="749"/>
    <s v="Nick Radford"/>
    <x v="0"/>
    <s v="United States"/>
    <s v="Perth Amboy"/>
    <x v="30"/>
    <n v="8861"/>
    <s v="East"/>
    <s v="OFF-BI-10004584"/>
    <x v="1"/>
    <x v="8"/>
    <x v="378"/>
    <n v="315.98"/>
    <n v="1"/>
    <x v="0"/>
    <n v="148.51060000000001"/>
  </r>
  <r>
    <n v="9203"/>
    <x v="4597"/>
    <x v="0"/>
    <x v="859"/>
    <d v="2013-11-04T00:00:00"/>
    <x v="1"/>
    <x v="553"/>
    <s v="Edward Hooks"/>
    <x v="1"/>
    <s v="United States"/>
    <s v="New York City"/>
    <x v="15"/>
    <n v="10011"/>
    <s v="East"/>
    <s v="OFF-BI-10004817"/>
    <x v="1"/>
    <x v="8"/>
    <x v="1199"/>
    <n v="28.752000000000002"/>
    <n v="3"/>
    <x v="2"/>
    <n v="10.0632"/>
  </r>
  <r>
    <n v="9204"/>
    <x v="4597"/>
    <x v="0"/>
    <x v="859"/>
    <d v="2013-11-04T00:00:00"/>
    <x v="1"/>
    <x v="553"/>
    <s v="Edward Hooks"/>
    <x v="1"/>
    <s v="United States"/>
    <s v="New York City"/>
    <x v="15"/>
    <n v="10011"/>
    <s v="East"/>
    <s v="OFF-AR-10004602"/>
    <x v="1"/>
    <x v="6"/>
    <x v="1217"/>
    <n v="114.94999999999999"/>
    <n v="5"/>
    <x v="0"/>
    <n v="32.186000000000007"/>
  </r>
  <r>
    <n v="9205"/>
    <x v="4598"/>
    <x v="0"/>
    <x v="49"/>
    <d v="2013-12-06T00:00:00"/>
    <x v="1"/>
    <x v="92"/>
    <s v="Fred Hopkins"/>
    <x v="1"/>
    <s v="United States"/>
    <s v="Los Angeles"/>
    <x v="1"/>
    <n v="90004"/>
    <s v="West"/>
    <s v="OFF-AR-10001149"/>
    <x v="1"/>
    <x v="6"/>
    <x v="130"/>
    <n v="23.04"/>
    <n v="8"/>
    <x v="0"/>
    <n v="6.911999999999999"/>
  </r>
  <r>
    <n v="9206"/>
    <x v="4599"/>
    <x v="0"/>
    <x v="438"/>
    <d v="2013-04-22T00:00:00"/>
    <x v="3"/>
    <x v="537"/>
    <s v="Brian Thompson"/>
    <x v="0"/>
    <s v="United States"/>
    <s v="Milford"/>
    <x v="29"/>
    <n v="6460"/>
    <s v="East"/>
    <s v="OFF-AR-10004817"/>
    <x v="1"/>
    <x v="6"/>
    <x v="906"/>
    <n v="15.48"/>
    <n v="3"/>
    <x v="0"/>
    <n v="4.4891999999999985"/>
  </r>
  <r>
    <n v="9207"/>
    <x v="4599"/>
    <x v="0"/>
    <x v="438"/>
    <d v="2013-04-22T00:00:00"/>
    <x v="3"/>
    <x v="537"/>
    <s v="Brian Thompson"/>
    <x v="0"/>
    <s v="United States"/>
    <s v="Milford"/>
    <x v="29"/>
    <n v="6460"/>
    <s v="East"/>
    <s v="OFF-PA-10003797"/>
    <x v="1"/>
    <x v="10"/>
    <x v="1701"/>
    <n v="51.84"/>
    <n v="8"/>
    <x v="0"/>
    <n v="24.883200000000002"/>
  </r>
  <r>
    <n v="9208"/>
    <x v="4600"/>
    <x v="3"/>
    <x v="646"/>
    <d v="2014-08-08T00:00:00"/>
    <x v="1"/>
    <x v="455"/>
    <s v="Adrian Barton"/>
    <x v="0"/>
    <s v="United States"/>
    <s v="Bloomington"/>
    <x v="10"/>
    <n v="61701"/>
    <s v="Central"/>
    <s v="TEC-AC-10000682"/>
    <x v="2"/>
    <x v="11"/>
    <x v="1327"/>
    <n v="39.816000000000003"/>
    <n v="3"/>
    <x v="2"/>
    <n v="7.4654999999999987"/>
  </r>
  <r>
    <n v="9209"/>
    <x v="4601"/>
    <x v="3"/>
    <x v="646"/>
    <d v="2014-08-09T00:00:00"/>
    <x v="0"/>
    <x v="554"/>
    <s v="Scot Coram"/>
    <x v="1"/>
    <s v="United States"/>
    <s v="Seattle"/>
    <x v="4"/>
    <n v="98105"/>
    <s v="West"/>
    <s v="OFF-ST-10003996"/>
    <x v="1"/>
    <x v="4"/>
    <x v="1203"/>
    <n v="16.059999999999999"/>
    <n v="1"/>
    <x v="0"/>
    <n v="4.1755999999999993"/>
  </r>
  <r>
    <n v="9210"/>
    <x v="4602"/>
    <x v="3"/>
    <x v="157"/>
    <d v="2014-12-15T00:00:00"/>
    <x v="0"/>
    <x v="789"/>
    <s v="Roy Skaria"/>
    <x v="2"/>
    <s v="United States"/>
    <s v="Burlington"/>
    <x v="23"/>
    <n v="52601"/>
    <s v="Central"/>
    <s v="OFF-EN-10003160"/>
    <x v="1"/>
    <x v="12"/>
    <x v="1027"/>
    <n v="7.28"/>
    <n v="1"/>
    <x v="0"/>
    <n v="3.4944000000000002"/>
  </r>
  <r>
    <n v="9211"/>
    <x v="4602"/>
    <x v="3"/>
    <x v="157"/>
    <d v="2014-12-15T00:00:00"/>
    <x v="0"/>
    <x v="789"/>
    <s v="Roy Skaria"/>
    <x v="2"/>
    <s v="United States"/>
    <s v="Burlington"/>
    <x v="23"/>
    <n v="52601"/>
    <s v="Central"/>
    <s v="OFF-BI-10002012"/>
    <x v="1"/>
    <x v="8"/>
    <x v="742"/>
    <n v="5.4"/>
    <n v="3"/>
    <x v="0"/>
    <n v="2.5920000000000001"/>
  </r>
  <r>
    <n v="9212"/>
    <x v="4603"/>
    <x v="1"/>
    <x v="948"/>
    <d v="2012-03-19T00:00:00"/>
    <x v="1"/>
    <x v="482"/>
    <s v="Arianne Irving"/>
    <x v="0"/>
    <s v="United States"/>
    <s v="Roseville"/>
    <x v="1"/>
    <n v="95661"/>
    <s v="West"/>
    <s v="OFF-PA-10002105"/>
    <x v="1"/>
    <x v="10"/>
    <x v="269"/>
    <n v="19.440000000000001"/>
    <n v="3"/>
    <x v="0"/>
    <n v="9.3312000000000008"/>
  </r>
  <r>
    <n v="9213"/>
    <x v="4604"/>
    <x v="2"/>
    <x v="589"/>
    <d v="2011-12-15T00:00:00"/>
    <x v="1"/>
    <x v="249"/>
    <s v="Denny Joy"/>
    <x v="1"/>
    <s v="United States"/>
    <s v="San Francisco"/>
    <x v="1"/>
    <n v="94110"/>
    <s v="West"/>
    <s v="FUR-FU-10000397"/>
    <x v="0"/>
    <x v="5"/>
    <x v="63"/>
    <n v="39.880000000000003"/>
    <n v="2"/>
    <x v="0"/>
    <n v="11.166400000000003"/>
  </r>
  <r>
    <n v="9214"/>
    <x v="4604"/>
    <x v="2"/>
    <x v="589"/>
    <d v="2011-12-15T00:00:00"/>
    <x v="1"/>
    <x v="249"/>
    <s v="Denny Joy"/>
    <x v="1"/>
    <s v="United States"/>
    <s v="San Francisco"/>
    <x v="1"/>
    <n v="94110"/>
    <s v="West"/>
    <s v="FUR-FU-10000758"/>
    <x v="0"/>
    <x v="5"/>
    <x v="1073"/>
    <n v="79.44"/>
    <n v="3"/>
    <x v="0"/>
    <n v="28.598399999999994"/>
  </r>
  <r>
    <n v="9215"/>
    <x v="4605"/>
    <x v="3"/>
    <x v="1033"/>
    <d v="2014-10-03T00:00:00"/>
    <x v="2"/>
    <x v="541"/>
    <s v="Barbara Fisher"/>
    <x v="1"/>
    <s v="United States"/>
    <s v="Philadelphia"/>
    <x v="9"/>
    <n v="19120"/>
    <s v="East"/>
    <s v="OFF-LA-10004677"/>
    <x v="1"/>
    <x v="2"/>
    <x v="1831"/>
    <n v="20.664000000000001"/>
    <n v="7"/>
    <x v="2"/>
    <n v="6.9741"/>
  </r>
  <r>
    <n v="9216"/>
    <x v="4606"/>
    <x v="0"/>
    <x v="831"/>
    <d v="2013-11-27T00:00:00"/>
    <x v="1"/>
    <x v="260"/>
    <s v="Tiffany House"/>
    <x v="1"/>
    <s v="United States"/>
    <s v="Los Angeles"/>
    <x v="1"/>
    <n v="90049"/>
    <s v="West"/>
    <s v="OFF-PA-10004451"/>
    <x v="1"/>
    <x v="10"/>
    <x v="493"/>
    <n v="32.400000000000006"/>
    <n v="5"/>
    <x v="0"/>
    <n v="15.552000000000001"/>
  </r>
  <r>
    <n v="9217"/>
    <x v="4607"/>
    <x v="3"/>
    <x v="221"/>
    <d v="2014-12-01T00:00:00"/>
    <x v="1"/>
    <x v="684"/>
    <s v="Jason Gross"/>
    <x v="1"/>
    <s v="United States"/>
    <s v="Odessa"/>
    <x v="5"/>
    <n v="79762"/>
    <s v="Central"/>
    <s v="OFF-AP-10002311"/>
    <x v="1"/>
    <x v="9"/>
    <x v="14"/>
    <n v="13.761999999999997"/>
    <n v="1"/>
    <x v="3"/>
    <n v="-24.771599999999999"/>
  </r>
  <r>
    <n v="9218"/>
    <x v="4608"/>
    <x v="3"/>
    <x v="237"/>
    <d v="2014-11-18T00:00:00"/>
    <x v="2"/>
    <x v="585"/>
    <s v="Arthur Wiediger"/>
    <x v="2"/>
    <s v="United States"/>
    <s v="Minneapolis"/>
    <x v="11"/>
    <n v="55407"/>
    <s v="Central"/>
    <s v="OFF-EN-10004459"/>
    <x v="1"/>
    <x v="12"/>
    <x v="655"/>
    <n v="15.28"/>
    <n v="2"/>
    <x v="0"/>
    <n v="7.4871999999999996"/>
  </r>
  <r>
    <n v="9219"/>
    <x v="4609"/>
    <x v="1"/>
    <x v="748"/>
    <d v="2012-08-20T00:00:00"/>
    <x v="1"/>
    <x v="527"/>
    <s v="Joni Wasserman"/>
    <x v="0"/>
    <s v="United States"/>
    <s v="Philadelphia"/>
    <x v="9"/>
    <n v="19120"/>
    <s v="East"/>
    <s v="OFF-ST-10002352"/>
    <x v="1"/>
    <x v="4"/>
    <x v="847"/>
    <n v="44.688000000000002"/>
    <n v="7"/>
    <x v="2"/>
    <n v="3.3515999999999977"/>
  </r>
  <r>
    <n v="9220"/>
    <x v="4609"/>
    <x v="1"/>
    <x v="748"/>
    <d v="2012-08-20T00:00:00"/>
    <x v="1"/>
    <x v="527"/>
    <s v="Joni Wasserman"/>
    <x v="0"/>
    <s v="United States"/>
    <s v="Philadelphia"/>
    <x v="9"/>
    <n v="19120"/>
    <s v="East"/>
    <s v="FUR-BO-10000780"/>
    <x v="0"/>
    <x v="0"/>
    <x v="1309"/>
    <n v="301.46999999999997"/>
    <n v="3"/>
    <x v="5"/>
    <n v="-204.99959999999996"/>
  </r>
  <r>
    <n v="9221"/>
    <x v="4610"/>
    <x v="3"/>
    <x v="119"/>
    <d v="2014-10-15T00:00:00"/>
    <x v="2"/>
    <x v="659"/>
    <s v="Michelle Huthwaite"/>
    <x v="0"/>
    <s v="United States"/>
    <s v="Lafayette"/>
    <x v="28"/>
    <n v="70506"/>
    <s v="South"/>
    <s v="OFF-LA-10000248"/>
    <x v="1"/>
    <x v="2"/>
    <x v="1212"/>
    <n v="11.07"/>
    <n v="3"/>
    <x v="0"/>
    <n v="5.2028999999999996"/>
  </r>
  <r>
    <n v="9222"/>
    <x v="4610"/>
    <x v="3"/>
    <x v="119"/>
    <d v="2014-10-15T00:00:00"/>
    <x v="2"/>
    <x v="659"/>
    <s v="Michelle Huthwaite"/>
    <x v="0"/>
    <s v="United States"/>
    <s v="Lafayette"/>
    <x v="28"/>
    <n v="70506"/>
    <s v="South"/>
    <s v="FUR-TA-10003473"/>
    <x v="0"/>
    <x v="3"/>
    <x v="214"/>
    <n v="1504.52"/>
    <n v="4"/>
    <x v="0"/>
    <n v="346.03960000000006"/>
  </r>
  <r>
    <n v="9223"/>
    <x v="4610"/>
    <x v="3"/>
    <x v="119"/>
    <d v="2014-10-15T00:00:00"/>
    <x v="2"/>
    <x v="659"/>
    <s v="Michelle Huthwaite"/>
    <x v="0"/>
    <s v="United States"/>
    <s v="Lafayette"/>
    <x v="28"/>
    <n v="70506"/>
    <s v="South"/>
    <s v="OFF-PA-10004355"/>
    <x v="1"/>
    <x v="10"/>
    <x v="1094"/>
    <n v="25.92"/>
    <n v="4"/>
    <x v="0"/>
    <n v="12.441600000000001"/>
  </r>
  <r>
    <n v="9224"/>
    <x v="4611"/>
    <x v="3"/>
    <x v="259"/>
    <d v="2014-11-05T00:00:00"/>
    <x v="3"/>
    <x v="86"/>
    <s v="Frank Merwin"/>
    <x v="2"/>
    <s v="United States"/>
    <s v="Bryan"/>
    <x v="5"/>
    <n v="77803"/>
    <s v="Central"/>
    <s v="OFF-BI-10001308"/>
    <x v="1"/>
    <x v="8"/>
    <x v="1351"/>
    <n v="7.5359999999999987"/>
    <n v="6"/>
    <x v="3"/>
    <n v="-13.188000000000009"/>
  </r>
  <r>
    <n v="9225"/>
    <x v="4611"/>
    <x v="3"/>
    <x v="259"/>
    <d v="2014-11-05T00:00:00"/>
    <x v="3"/>
    <x v="86"/>
    <s v="Frank Merwin"/>
    <x v="2"/>
    <s v="United States"/>
    <s v="Bryan"/>
    <x v="5"/>
    <n v="77803"/>
    <s v="Central"/>
    <s v="OFF-BI-10003094"/>
    <x v="1"/>
    <x v="8"/>
    <x v="647"/>
    <n v="1.4079999999999997"/>
    <n v="2"/>
    <x v="3"/>
    <n v="-2.3232000000000008"/>
  </r>
  <r>
    <n v="9226"/>
    <x v="4611"/>
    <x v="3"/>
    <x v="259"/>
    <d v="2014-11-05T00:00:00"/>
    <x v="3"/>
    <x v="86"/>
    <s v="Frank Merwin"/>
    <x v="2"/>
    <s v="United States"/>
    <s v="Bryan"/>
    <x v="5"/>
    <n v="77803"/>
    <s v="Central"/>
    <s v="OFF-BI-10004040"/>
    <x v="1"/>
    <x v="8"/>
    <x v="1478"/>
    <n v="4.1439999999999992"/>
    <n v="4"/>
    <x v="3"/>
    <n v="-6.4232000000000014"/>
  </r>
  <r>
    <n v="9227"/>
    <x v="4611"/>
    <x v="3"/>
    <x v="259"/>
    <d v="2014-11-05T00:00:00"/>
    <x v="3"/>
    <x v="86"/>
    <s v="Frank Merwin"/>
    <x v="2"/>
    <s v="United States"/>
    <s v="Bryan"/>
    <x v="5"/>
    <n v="77803"/>
    <s v="Central"/>
    <s v="OFF-ST-10002485"/>
    <x v="1"/>
    <x v="4"/>
    <x v="209"/>
    <n v="52.751999999999995"/>
    <n v="3"/>
    <x v="2"/>
    <n v="-12.528600000000001"/>
  </r>
  <r>
    <n v="9228"/>
    <x v="4612"/>
    <x v="3"/>
    <x v="498"/>
    <d v="2014-03-25T00:00:00"/>
    <x v="1"/>
    <x v="433"/>
    <s v="George Zrebassa"/>
    <x v="1"/>
    <s v="United States"/>
    <s v="Los Angeles"/>
    <x v="1"/>
    <n v="90008"/>
    <s v="West"/>
    <s v="OFF-AP-10001205"/>
    <x v="1"/>
    <x v="9"/>
    <x v="1285"/>
    <n v="381.35999999999996"/>
    <n v="7"/>
    <x v="0"/>
    <n v="106.78080000000003"/>
  </r>
  <r>
    <n v="9229"/>
    <x v="4613"/>
    <x v="2"/>
    <x v="935"/>
    <d v="2011-11-03T00:00:00"/>
    <x v="3"/>
    <x v="426"/>
    <s v="Tracy Collins"/>
    <x v="2"/>
    <s v="United States"/>
    <s v="Los Angeles"/>
    <x v="1"/>
    <n v="90049"/>
    <s v="West"/>
    <s v="OFF-AR-10001868"/>
    <x v="1"/>
    <x v="6"/>
    <x v="59"/>
    <n v="6.72"/>
    <n v="4"/>
    <x v="0"/>
    <n v="3.36"/>
  </r>
  <r>
    <n v="9230"/>
    <x v="4614"/>
    <x v="3"/>
    <x v="283"/>
    <d v="2014-07-27T00:00:00"/>
    <x v="2"/>
    <x v="14"/>
    <s v="Tracy Blumstein"/>
    <x v="0"/>
    <s v="United States"/>
    <s v="Los Angeles"/>
    <x v="1"/>
    <n v="90045"/>
    <s v="West"/>
    <s v="OFF-BI-10003429"/>
    <x v="1"/>
    <x v="8"/>
    <x v="844"/>
    <n v="15.192"/>
    <n v="3"/>
    <x v="2"/>
    <n v="5.5070999999999994"/>
  </r>
  <r>
    <n v="9231"/>
    <x v="4614"/>
    <x v="3"/>
    <x v="283"/>
    <d v="2014-07-27T00:00:00"/>
    <x v="2"/>
    <x v="14"/>
    <s v="Tracy Blumstein"/>
    <x v="0"/>
    <s v="United States"/>
    <s v="Los Angeles"/>
    <x v="1"/>
    <n v="90045"/>
    <s v="West"/>
    <s v="OFF-PA-10002689"/>
    <x v="1"/>
    <x v="10"/>
    <x v="1057"/>
    <n v="58.320000000000007"/>
    <n v="9"/>
    <x v="0"/>
    <n v="27.993600000000001"/>
  </r>
  <r>
    <n v="9232"/>
    <x v="4615"/>
    <x v="2"/>
    <x v="422"/>
    <d v="2011-12-31T00:00:00"/>
    <x v="1"/>
    <x v="261"/>
    <s v="Resi Pölking"/>
    <x v="0"/>
    <s v="United States"/>
    <s v="Phoenix"/>
    <x v="16"/>
    <n v="85023"/>
    <s v="West"/>
    <s v="OFF-BI-10003650"/>
    <x v="1"/>
    <x v="8"/>
    <x v="115"/>
    <n v="946.76400000000024"/>
    <n v="6"/>
    <x v="6"/>
    <n v="-694.29359999999997"/>
  </r>
  <r>
    <n v="9233"/>
    <x v="4616"/>
    <x v="0"/>
    <x v="476"/>
    <d v="2013-09-07T00:00:00"/>
    <x v="1"/>
    <x v="235"/>
    <s v="Lena Radford"/>
    <x v="0"/>
    <s v="United States"/>
    <s v="Los Angeles"/>
    <x v="1"/>
    <n v="90036"/>
    <s v="West"/>
    <s v="FUR-FU-10001889"/>
    <x v="0"/>
    <x v="5"/>
    <x v="1149"/>
    <n v="94.679999999999993"/>
    <n v="9"/>
    <x v="0"/>
    <n v="31.244399999999995"/>
  </r>
  <r>
    <n v="9234"/>
    <x v="4616"/>
    <x v="0"/>
    <x v="476"/>
    <d v="2013-09-07T00:00:00"/>
    <x v="1"/>
    <x v="235"/>
    <s v="Lena Radford"/>
    <x v="0"/>
    <s v="United States"/>
    <s v="Los Angeles"/>
    <x v="1"/>
    <n v="90036"/>
    <s v="West"/>
    <s v="OFF-ST-10000321"/>
    <x v="1"/>
    <x v="4"/>
    <x v="1534"/>
    <n v="23.669999999999998"/>
    <n v="3"/>
    <x v="0"/>
    <n v="0.94679999999999698"/>
  </r>
  <r>
    <n v="9235"/>
    <x v="4616"/>
    <x v="0"/>
    <x v="476"/>
    <d v="2013-09-07T00:00:00"/>
    <x v="1"/>
    <x v="235"/>
    <s v="Lena Radford"/>
    <x v="0"/>
    <s v="United States"/>
    <s v="Los Angeles"/>
    <x v="1"/>
    <n v="90036"/>
    <s v="West"/>
    <s v="TEC-PH-10001530"/>
    <x v="2"/>
    <x v="7"/>
    <x v="632"/>
    <n v="1091.1680000000001"/>
    <n v="4"/>
    <x v="2"/>
    <n v="68.197999999999979"/>
  </r>
  <r>
    <n v="9236"/>
    <x v="4616"/>
    <x v="0"/>
    <x v="476"/>
    <d v="2013-09-07T00:00:00"/>
    <x v="1"/>
    <x v="235"/>
    <s v="Lena Radford"/>
    <x v="0"/>
    <s v="United States"/>
    <s v="Los Angeles"/>
    <x v="1"/>
    <n v="90036"/>
    <s v="West"/>
    <s v="OFF-AR-10004752"/>
    <x v="1"/>
    <x v="6"/>
    <x v="1105"/>
    <n v="18.689999999999998"/>
    <n v="7"/>
    <x v="0"/>
    <n v="5.2332000000000001"/>
  </r>
  <r>
    <n v="9237"/>
    <x v="4616"/>
    <x v="0"/>
    <x v="476"/>
    <d v="2013-09-07T00:00:00"/>
    <x v="1"/>
    <x v="235"/>
    <s v="Lena Radford"/>
    <x v="0"/>
    <s v="United States"/>
    <s v="Los Angeles"/>
    <x v="1"/>
    <n v="90036"/>
    <s v="West"/>
    <s v="FUR-TA-10001539"/>
    <x v="0"/>
    <x v="3"/>
    <x v="10"/>
    <n v="568.72800000000007"/>
    <n v="3"/>
    <x v="2"/>
    <n v="28.436399999999935"/>
  </r>
  <r>
    <n v="9238"/>
    <x v="4616"/>
    <x v="0"/>
    <x v="476"/>
    <d v="2013-09-07T00:00:00"/>
    <x v="1"/>
    <x v="235"/>
    <s v="Lena Radford"/>
    <x v="0"/>
    <s v="United States"/>
    <s v="Los Angeles"/>
    <x v="1"/>
    <n v="90036"/>
    <s v="West"/>
    <s v="OFF-BI-10001553"/>
    <x v="1"/>
    <x v="8"/>
    <x v="1293"/>
    <n v="7.3120000000000012"/>
    <n v="1"/>
    <x v="2"/>
    <n v="2.5591999999999997"/>
  </r>
  <r>
    <n v="9239"/>
    <x v="4617"/>
    <x v="3"/>
    <x v="512"/>
    <d v="2014-02-15T00:00:00"/>
    <x v="2"/>
    <x v="570"/>
    <s v="Magdelene Morse"/>
    <x v="0"/>
    <s v="United States"/>
    <s v="Columbus"/>
    <x v="24"/>
    <n v="43229"/>
    <s v="East"/>
    <s v="FUR-FU-10003601"/>
    <x v="0"/>
    <x v="5"/>
    <x v="729"/>
    <n v="147.56800000000001"/>
    <n v="2"/>
    <x v="2"/>
    <n v="-3.6892000000000067"/>
  </r>
  <r>
    <n v="9240"/>
    <x v="4618"/>
    <x v="3"/>
    <x v="855"/>
    <d v="2014-11-03T00:00:00"/>
    <x v="1"/>
    <x v="240"/>
    <s v="Nona Balk"/>
    <x v="1"/>
    <s v="United States"/>
    <s v="Tallahassee"/>
    <x v="2"/>
    <n v="32303"/>
    <s v="South"/>
    <s v="OFF-PA-10001685"/>
    <x v="1"/>
    <x v="10"/>
    <x v="33"/>
    <n v="56.783999999999999"/>
    <n v="7"/>
    <x v="2"/>
    <n v="20.584200000000003"/>
  </r>
  <r>
    <n v="9241"/>
    <x v="4618"/>
    <x v="3"/>
    <x v="855"/>
    <d v="2014-11-03T00:00:00"/>
    <x v="1"/>
    <x v="240"/>
    <s v="Nona Balk"/>
    <x v="1"/>
    <s v="United States"/>
    <s v="Tallahassee"/>
    <x v="2"/>
    <n v="32303"/>
    <s v="South"/>
    <s v="OFF-BI-10001097"/>
    <x v="1"/>
    <x v="8"/>
    <x v="789"/>
    <n v="5.6070000000000011"/>
    <n v="3"/>
    <x v="6"/>
    <n v="-3.9248999999999974"/>
  </r>
  <r>
    <n v="9242"/>
    <x v="4618"/>
    <x v="3"/>
    <x v="855"/>
    <d v="2014-11-03T00:00:00"/>
    <x v="1"/>
    <x v="240"/>
    <s v="Nona Balk"/>
    <x v="1"/>
    <s v="United States"/>
    <s v="Tallahassee"/>
    <x v="2"/>
    <n v="32303"/>
    <s v="South"/>
    <s v="OFF-AR-10001662"/>
    <x v="1"/>
    <x v="6"/>
    <x v="443"/>
    <n v="6.5760000000000005"/>
    <n v="3"/>
    <x v="2"/>
    <n v="0.57540000000000058"/>
  </r>
  <r>
    <n v="9243"/>
    <x v="4619"/>
    <x v="2"/>
    <x v="868"/>
    <d v="2011-07-14T00:00:00"/>
    <x v="1"/>
    <x v="284"/>
    <s v="Darrin Sayre"/>
    <x v="2"/>
    <s v="United States"/>
    <s v="San Francisco"/>
    <x v="1"/>
    <n v="94122"/>
    <s v="West"/>
    <s v="OFF-BI-10002609"/>
    <x v="1"/>
    <x v="8"/>
    <x v="98"/>
    <n v="14.303999999999998"/>
    <n v="6"/>
    <x v="2"/>
    <n v="4.6487999999999987"/>
  </r>
  <r>
    <n v="9244"/>
    <x v="4619"/>
    <x v="2"/>
    <x v="868"/>
    <d v="2011-07-14T00:00:00"/>
    <x v="1"/>
    <x v="284"/>
    <s v="Darrin Sayre"/>
    <x v="2"/>
    <s v="United States"/>
    <s v="San Francisco"/>
    <x v="1"/>
    <n v="94122"/>
    <s v="West"/>
    <s v="FUR-BO-10004218"/>
    <x v="0"/>
    <x v="0"/>
    <x v="1584"/>
    <n v="119.83299999999998"/>
    <n v="1"/>
    <x v="11"/>
    <n v="7.0489999999999995"/>
  </r>
  <r>
    <n v="9245"/>
    <x v="4619"/>
    <x v="2"/>
    <x v="868"/>
    <d v="2011-07-14T00:00:00"/>
    <x v="1"/>
    <x v="284"/>
    <s v="Darrin Sayre"/>
    <x v="2"/>
    <s v="United States"/>
    <s v="San Francisco"/>
    <x v="1"/>
    <n v="94122"/>
    <s v="West"/>
    <s v="OFF-AR-10003251"/>
    <x v="1"/>
    <x v="6"/>
    <x v="1041"/>
    <n v="5.56"/>
    <n v="2"/>
    <x v="0"/>
    <n v="2.2239999999999998"/>
  </r>
  <r>
    <n v="9246"/>
    <x v="4619"/>
    <x v="2"/>
    <x v="868"/>
    <d v="2011-07-14T00:00:00"/>
    <x v="1"/>
    <x v="284"/>
    <s v="Darrin Sayre"/>
    <x v="2"/>
    <s v="United States"/>
    <s v="San Francisco"/>
    <x v="1"/>
    <n v="94122"/>
    <s v="West"/>
    <s v="OFF-PA-10002365"/>
    <x v="1"/>
    <x v="10"/>
    <x v="12"/>
    <n v="32.400000000000006"/>
    <n v="5"/>
    <x v="0"/>
    <n v="15.552000000000001"/>
  </r>
  <r>
    <n v="9247"/>
    <x v="4620"/>
    <x v="3"/>
    <x v="1053"/>
    <d v="2014-05-27T00:00:00"/>
    <x v="1"/>
    <x v="665"/>
    <s v="Vicky Freymann"/>
    <x v="2"/>
    <s v="United States"/>
    <s v="San Francisco"/>
    <x v="1"/>
    <n v="94109"/>
    <s v="West"/>
    <s v="OFF-AR-10003651"/>
    <x v="1"/>
    <x v="6"/>
    <x v="276"/>
    <n v="9.84"/>
    <n v="3"/>
    <x v="0"/>
    <n v="2.8535999999999988"/>
  </r>
  <r>
    <n v="9248"/>
    <x v="4620"/>
    <x v="3"/>
    <x v="1053"/>
    <d v="2014-05-27T00:00:00"/>
    <x v="1"/>
    <x v="665"/>
    <s v="Vicky Freymann"/>
    <x v="2"/>
    <s v="United States"/>
    <s v="San Francisco"/>
    <x v="1"/>
    <n v="94109"/>
    <s v="West"/>
    <s v="OFF-AR-10003732"/>
    <x v="1"/>
    <x v="6"/>
    <x v="321"/>
    <n v="2.78"/>
    <n v="1"/>
    <x v="0"/>
    <n v="0.72279999999999989"/>
  </r>
  <r>
    <n v="9249"/>
    <x v="4621"/>
    <x v="0"/>
    <x v="338"/>
    <d v="2013-11-15T00:00:00"/>
    <x v="1"/>
    <x v="349"/>
    <s v="Scott Williamson"/>
    <x v="0"/>
    <s v="United States"/>
    <s v="New York City"/>
    <x v="15"/>
    <n v="10009"/>
    <s v="East"/>
    <s v="OFF-BI-10002557"/>
    <x v="1"/>
    <x v="8"/>
    <x v="246"/>
    <n v="3.64"/>
    <n v="1"/>
    <x v="2"/>
    <n v="1.3649999999999998"/>
  </r>
  <r>
    <n v="9250"/>
    <x v="4621"/>
    <x v="0"/>
    <x v="338"/>
    <d v="2013-11-15T00:00:00"/>
    <x v="1"/>
    <x v="349"/>
    <s v="Scott Williamson"/>
    <x v="0"/>
    <s v="United States"/>
    <s v="New York City"/>
    <x v="15"/>
    <n v="10009"/>
    <s v="East"/>
    <s v="TEC-PH-10003691"/>
    <x v="2"/>
    <x v="7"/>
    <x v="1398"/>
    <n v="881.93"/>
    <n v="7"/>
    <x v="0"/>
    <n v="220.48250000000002"/>
  </r>
  <r>
    <n v="9251"/>
    <x v="4622"/>
    <x v="0"/>
    <x v="499"/>
    <d v="2013-12-07T00:00:00"/>
    <x v="1"/>
    <x v="463"/>
    <s v="Pauline Webber"/>
    <x v="1"/>
    <s v="United States"/>
    <s v="Marion"/>
    <x v="23"/>
    <n v="52302"/>
    <s v="Central"/>
    <s v="OFF-BI-10001107"/>
    <x v="1"/>
    <x v="8"/>
    <x v="492"/>
    <n v="115.84"/>
    <n v="8"/>
    <x v="0"/>
    <n v="54.444800000000001"/>
  </r>
  <r>
    <n v="9252"/>
    <x v="4623"/>
    <x v="3"/>
    <x v="580"/>
    <d v="2014-03-09T00:00:00"/>
    <x v="1"/>
    <x v="629"/>
    <s v="Ken Dana"/>
    <x v="1"/>
    <s v="United States"/>
    <s v="Los Angeles"/>
    <x v="1"/>
    <n v="90008"/>
    <s v="West"/>
    <s v="OFF-BI-10004224"/>
    <x v="1"/>
    <x v="8"/>
    <x v="1061"/>
    <n v="107.64800000000001"/>
    <n v="2"/>
    <x v="2"/>
    <n v="33.639999999999986"/>
  </r>
  <r>
    <n v="9253"/>
    <x v="4624"/>
    <x v="3"/>
    <x v="397"/>
    <d v="2014-09-26T00:00:00"/>
    <x v="0"/>
    <x v="770"/>
    <s v="Doug O'Connell"/>
    <x v="0"/>
    <s v="United States"/>
    <s v="Pine Bluff"/>
    <x v="36"/>
    <n v="71603"/>
    <s v="South"/>
    <s v="TEC-AC-10001114"/>
    <x v="2"/>
    <x v="11"/>
    <x v="1202"/>
    <n v="199.95000000000002"/>
    <n v="5"/>
    <x v="0"/>
    <n v="63.983999999999988"/>
  </r>
  <r>
    <n v="9254"/>
    <x v="4624"/>
    <x v="3"/>
    <x v="397"/>
    <d v="2014-09-26T00:00:00"/>
    <x v="0"/>
    <x v="770"/>
    <s v="Doug O'Connell"/>
    <x v="0"/>
    <s v="United States"/>
    <s v="Pine Bluff"/>
    <x v="36"/>
    <n v="71603"/>
    <s v="South"/>
    <s v="OFF-PA-10002005"/>
    <x v="1"/>
    <x v="10"/>
    <x v="505"/>
    <n v="12.96"/>
    <n v="2"/>
    <x v="0"/>
    <n v="6.2208000000000006"/>
  </r>
  <r>
    <n v="9255"/>
    <x v="4625"/>
    <x v="2"/>
    <x v="1058"/>
    <d v="2011-02-16T00:00:00"/>
    <x v="0"/>
    <x v="315"/>
    <s v="Guy Armstrong"/>
    <x v="0"/>
    <s v="United States"/>
    <s v="Columbia"/>
    <x v="25"/>
    <n v="65203"/>
    <s v="Central"/>
    <s v="FUR-CH-10001146"/>
    <x v="0"/>
    <x v="1"/>
    <x v="64"/>
    <n v="60.89"/>
    <n v="1"/>
    <x v="0"/>
    <n v="15.222499999999997"/>
  </r>
  <r>
    <n v="9256"/>
    <x v="4625"/>
    <x v="2"/>
    <x v="1058"/>
    <d v="2011-02-16T00:00:00"/>
    <x v="0"/>
    <x v="315"/>
    <s v="Guy Armstrong"/>
    <x v="0"/>
    <s v="United States"/>
    <s v="Columbia"/>
    <x v="25"/>
    <n v="65203"/>
    <s v="Central"/>
    <s v="OFF-LA-10004853"/>
    <x v="1"/>
    <x v="2"/>
    <x v="683"/>
    <n v="14.940000000000001"/>
    <n v="3"/>
    <x v="0"/>
    <n v="6.8723999999999998"/>
  </r>
  <r>
    <n v="9257"/>
    <x v="4625"/>
    <x v="2"/>
    <x v="1058"/>
    <d v="2011-02-16T00:00:00"/>
    <x v="0"/>
    <x v="315"/>
    <s v="Guy Armstrong"/>
    <x v="0"/>
    <s v="United States"/>
    <s v="Columbia"/>
    <x v="25"/>
    <n v="65203"/>
    <s v="Central"/>
    <s v="OFF-BI-10004728"/>
    <x v="1"/>
    <x v="8"/>
    <x v="539"/>
    <n v="9.64"/>
    <n v="2"/>
    <x v="0"/>
    <n v="4.4344000000000001"/>
  </r>
  <r>
    <n v="9258"/>
    <x v="4625"/>
    <x v="2"/>
    <x v="1058"/>
    <d v="2011-02-16T00:00:00"/>
    <x v="0"/>
    <x v="315"/>
    <s v="Guy Armstrong"/>
    <x v="0"/>
    <s v="United States"/>
    <s v="Columbia"/>
    <x v="25"/>
    <n v="65203"/>
    <s v="Central"/>
    <s v="FUR-FU-10002298"/>
    <x v="0"/>
    <x v="5"/>
    <x v="1296"/>
    <n v="332.94"/>
    <n v="3"/>
    <x v="0"/>
    <n v="53.270399999999995"/>
  </r>
  <r>
    <n v="9259"/>
    <x v="4625"/>
    <x v="2"/>
    <x v="1058"/>
    <d v="2011-02-16T00:00:00"/>
    <x v="0"/>
    <x v="315"/>
    <s v="Guy Armstrong"/>
    <x v="0"/>
    <s v="United States"/>
    <s v="Columbia"/>
    <x v="25"/>
    <n v="65203"/>
    <s v="Central"/>
    <s v="OFF-BI-10004654"/>
    <x v="1"/>
    <x v="8"/>
    <x v="1444"/>
    <n v="51.900000000000006"/>
    <n v="3"/>
    <x v="0"/>
    <n v="24.393000000000001"/>
  </r>
  <r>
    <n v="9260"/>
    <x v="4625"/>
    <x v="2"/>
    <x v="1058"/>
    <d v="2011-02-16T00:00:00"/>
    <x v="0"/>
    <x v="315"/>
    <s v="Guy Armstrong"/>
    <x v="0"/>
    <s v="United States"/>
    <s v="Columbia"/>
    <x v="25"/>
    <n v="65203"/>
    <s v="Central"/>
    <s v="OFF-ST-10002583"/>
    <x v="1"/>
    <x v="4"/>
    <x v="566"/>
    <n v="64.959999999999994"/>
    <n v="2"/>
    <x v="0"/>
    <n v="2.598399999999998"/>
  </r>
  <r>
    <n v="9261"/>
    <x v="4626"/>
    <x v="3"/>
    <x v="343"/>
    <d v="2014-11-15T00:00:00"/>
    <x v="0"/>
    <x v="145"/>
    <s v="Jeremy Lonsdale"/>
    <x v="0"/>
    <s v="United States"/>
    <s v="Aberdeen"/>
    <x v="44"/>
    <n v="57401"/>
    <s v="Central"/>
    <s v="OFF-SU-10004661"/>
    <x v="1"/>
    <x v="14"/>
    <x v="1748"/>
    <n v="25.5"/>
    <n v="3"/>
    <x v="0"/>
    <n v="6.63"/>
  </r>
  <r>
    <n v="9262"/>
    <x v="4627"/>
    <x v="3"/>
    <x v="264"/>
    <d v="2014-09-03T00:00:00"/>
    <x v="3"/>
    <x v="711"/>
    <s v="Stephanie Ulpright"/>
    <x v="2"/>
    <s v="United States"/>
    <s v="Seattle"/>
    <x v="4"/>
    <n v="98103"/>
    <s v="West"/>
    <s v="FUR-CH-10003061"/>
    <x v="0"/>
    <x v="1"/>
    <x v="51"/>
    <n v="215.976"/>
    <n v="3"/>
    <x v="2"/>
    <n v="-2.6997000000000355"/>
  </r>
  <r>
    <n v="9263"/>
    <x v="4628"/>
    <x v="1"/>
    <x v="330"/>
    <d v="2012-10-13T00:00:00"/>
    <x v="1"/>
    <x v="248"/>
    <s v="Fred McMath"/>
    <x v="0"/>
    <s v="United States"/>
    <s v="Detroit"/>
    <x v="12"/>
    <n v="48227"/>
    <s v="Central"/>
    <s v="FUR-CH-10000513"/>
    <x v="0"/>
    <x v="1"/>
    <x v="70"/>
    <n v="389.97"/>
    <n v="3"/>
    <x v="0"/>
    <n v="35.097300000000004"/>
  </r>
  <r>
    <n v="9264"/>
    <x v="4628"/>
    <x v="1"/>
    <x v="330"/>
    <d v="2012-10-13T00:00:00"/>
    <x v="1"/>
    <x v="248"/>
    <s v="Fred McMath"/>
    <x v="0"/>
    <s v="United States"/>
    <s v="Detroit"/>
    <x v="12"/>
    <n v="48227"/>
    <s v="Central"/>
    <s v="OFF-AP-10002191"/>
    <x v="1"/>
    <x v="9"/>
    <x v="800"/>
    <n v="269.90999999999997"/>
    <n v="5"/>
    <x v="9"/>
    <n v="53.982000000000006"/>
  </r>
  <r>
    <n v="9265"/>
    <x v="4629"/>
    <x v="3"/>
    <x v="221"/>
    <d v="2014-12-02T00:00:00"/>
    <x v="1"/>
    <x v="199"/>
    <s v="Maribeth Yedwab"/>
    <x v="1"/>
    <s v="United States"/>
    <s v="Memphis"/>
    <x v="18"/>
    <n v="38109"/>
    <s v="South"/>
    <s v="OFF-BI-10000216"/>
    <x v="1"/>
    <x v="8"/>
    <x v="1625"/>
    <n v="11.673000000000002"/>
    <n v="3"/>
    <x v="6"/>
    <n v="-7.782"/>
  </r>
  <r>
    <n v="9266"/>
    <x v="4629"/>
    <x v="3"/>
    <x v="221"/>
    <d v="2014-12-02T00:00:00"/>
    <x v="1"/>
    <x v="199"/>
    <s v="Maribeth Yedwab"/>
    <x v="1"/>
    <s v="United States"/>
    <s v="Memphis"/>
    <x v="18"/>
    <n v="38109"/>
    <s v="South"/>
    <s v="OFF-EN-10003448"/>
    <x v="1"/>
    <x v="12"/>
    <x v="1702"/>
    <n v="64.848000000000013"/>
    <n v="7"/>
    <x v="2"/>
    <n v="24.317999999999998"/>
  </r>
  <r>
    <n v="9267"/>
    <x v="4630"/>
    <x v="2"/>
    <x v="1215"/>
    <d v="2011-02-10T00:00:00"/>
    <x v="2"/>
    <x v="134"/>
    <s v="Nathan Mautz"/>
    <x v="2"/>
    <s v="United States"/>
    <s v="North Las Vegas"/>
    <x v="33"/>
    <n v="89031"/>
    <s v="West"/>
    <s v="FUR-FU-10002111"/>
    <x v="0"/>
    <x v="5"/>
    <x v="1656"/>
    <n v="14.56"/>
    <n v="2"/>
    <x v="0"/>
    <n v="5.5327999999999999"/>
  </r>
  <r>
    <n v="9268"/>
    <x v="4631"/>
    <x v="1"/>
    <x v="12"/>
    <d v="2012-09-25T00:00:00"/>
    <x v="3"/>
    <x v="229"/>
    <s v="Carlos Soltero"/>
    <x v="0"/>
    <s v="United States"/>
    <s v="Freeport"/>
    <x v="15"/>
    <n v="11520"/>
    <s v="East"/>
    <s v="FUR-CH-10001545"/>
    <x v="0"/>
    <x v="1"/>
    <x v="1737"/>
    <n v="102.58200000000001"/>
    <n v="1"/>
    <x v="9"/>
    <n v="6.8388000000000009"/>
  </r>
  <r>
    <n v="9269"/>
    <x v="4631"/>
    <x v="1"/>
    <x v="12"/>
    <d v="2012-09-25T00:00:00"/>
    <x v="3"/>
    <x v="229"/>
    <s v="Carlos Soltero"/>
    <x v="0"/>
    <s v="United States"/>
    <s v="Freeport"/>
    <x v="15"/>
    <n v="11520"/>
    <s v="East"/>
    <s v="OFF-PA-10002947"/>
    <x v="1"/>
    <x v="10"/>
    <x v="703"/>
    <n v="20.04"/>
    <n v="3"/>
    <x v="0"/>
    <n v="9.6191999999999993"/>
  </r>
  <r>
    <n v="9270"/>
    <x v="4632"/>
    <x v="3"/>
    <x v="170"/>
    <d v="2014-08-29T00:00:00"/>
    <x v="1"/>
    <x v="7"/>
    <s v="Pete Kriz"/>
    <x v="0"/>
    <s v="United States"/>
    <s v="New York City"/>
    <x v="15"/>
    <n v="10035"/>
    <s v="East"/>
    <s v="OFF-BI-10003476"/>
    <x v="1"/>
    <x v="8"/>
    <x v="1526"/>
    <n v="32.088000000000001"/>
    <n v="7"/>
    <x v="2"/>
    <n v="11.2308"/>
  </r>
  <r>
    <n v="9271"/>
    <x v="4632"/>
    <x v="3"/>
    <x v="170"/>
    <d v="2014-08-29T00:00:00"/>
    <x v="1"/>
    <x v="7"/>
    <s v="Pete Kriz"/>
    <x v="0"/>
    <s v="United States"/>
    <s v="New York City"/>
    <x v="15"/>
    <n v="10035"/>
    <s v="East"/>
    <s v="OFF-BI-10001359"/>
    <x v="1"/>
    <x v="8"/>
    <x v="1153"/>
    <n v="4305.5520000000006"/>
    <n v="6"/>
    <x v="2"/>
    <n v="1453.1237999999996"/>
  </r>
  <r>
    <n v="9272"/>
    <x v="4633"/>
    <x v="0"/>
    <x v="536"/>
    <d v="2013-05-18T00:00:00"/>
    <x v="1"/>
    <x v="447"/>
    <s v="Harry Marie"/>
    <x v="1"/>
    <s v="United States"/>
    <s v="New York City"/>
    <x v="15"/>
    <n v="10024"/>
    <s v="East"/>
    <s v="FUR-FU-10000320"/>
    <x v="0"/>
    <x v="5"/>
    <x v="1512"/>
    <n v="10.02"/>
    <n v="3"/>
    <x v="0"/>
    <n v="4.4088000000000012"/>
  </r>
  <r>
    <n v="9273"/>
    <x v="4633"/>
    <x v="0"/>
    <x v="536"/>
    <d v="2013-05-18T00:00:00"/>
    <x v="1"/>
    <x v="447"/>
    <s v="Harry Marie"/>
    <x v="1"/>
    <s v="United States"/>
    <s v="New York City"/>
    <x v="15"/>
    <n v="10024"/>
    <s v="East"/>
    <s v="TEC-PH-10001835"/>
    <x v="2"/>
    <x v="7"/>
    <x v="1333"/>
    <n v="631.96"/>
    <n v="4"/>
    <x v="0"/>
    <n v="303.3408"/>
  </r>
  <r>
    <n v="9274"/>
    <x v="4634"/>
    <x v="3"/>
    <x v="264"/>
    <d v="2014-09-07T00:00:00"/>
    <x v="1"/>
    <x v="117"/>
    <s v="Alan Hwang"/>
    <x v="0"/>
    <s v="United States"/>
    <s v="Henderson"/>
    <x v="0"/>
    <n v="42420"/>
    <s v="South"/>
    <s v="OFF-BI-10003650"/>
    <x v="1"/>
    <x v="8"/>
    <x v="115"/>
    <n v="1577.94"/>
    <n v="3"/>
    <x v="0"/>
    <n v="757.41120000000001"/>
  </r>
  <r>
    <n v="9275"/>
    <x v="4635"/>
    <x v="2"/>
    <x v="982"/>
    <d v="2011-10-10T00:00:00"/>
    <x v="3"/>
    <x v="712"/>
    <s v="Fred Chung"/>
    <x v="1"/>
    <s v="United States"/>
    <s v="Albuquerque"/>
    <x v="27"/>
    <n v="87105"/>
    <s v="West"/>
    <s v="OFF-AR-10000937"/>
    <x v="1"/>
    <x v="6"/>
    <x v="1812"/>
    <n v="255.84999999999997"/>
    <n v="7"/>
    <x v="0"/>
    <n v="112.57400000000001"/>
  </r>
  <r>
    <n v="9276"/>
    <x v="4636"/>
    <x v="0"/>
    <x v="439"/>
    <d v="2013-05-30T00:00:00"/>
    <x v="0"/>
    <x v="434"/>
    <s v="Cathy Prescott"/>
    <x v="1"/>
    <s v="United States"/>
    <s v="Delray Beach"/>
    <x v="2"/>
    <n v="33445"/>
    <s v="South"/>
    <s v="OFF-ST-10000532"/>
    <x v="1"/>
    <x v="4"/>
    <x v="1403"/>
    <n v="184.70400000000001"/>
    <n v="6"/>
    <x v="2"/>
    <n v="13.852799999999995"/>
  </r>
  <r>
    <n v="9277"/>
    <x v="4636"/>
    <x v="0"/>
    <x v="439"/>
    <d v="2013-05-30T00:00:00"/>
    <x v="0"/>
    <x v="434"/>
    <s v="Cathy Prescott"/>
    <x v="1"/>
    <s v="United States"/>
    <s v="Delray Beach"/>
    <x v="2"/>
    <n v="33445"/>
    <s v="South"/>
    <s v="TEC-AC-10001267"/>
    <x v="2"/>
    <x v="11"/>
    <x v="533"/>
    <n v="47.92"/>
    <n v="2"/>
    <x v="2"/>
    <n v="11.98"/>
  </r>
  <r>
    <n v="9278"/>
    <x v="4637"/>
    <x v="3"/>
    <x v="96"/>
    <d v="2014-12-06T00:00:00"/>
    <x v="1"/>
    <x v="253"/>
    <s v="Sean Christensen"/>
    <x v="0"/>
    <s v="United States"/>
    <s v="Philadelphia"/>
    <x v="9"/>
    <n v="19140"/>
    <s v="East"/>
    <s v="OFF-LA-10004853"/>
    <x v="1"/>
    <x v="2"/>
    <x v="683"/>
    <n v="15.936000000000002"/>
    <n v="4"/>
    <x v="2"/>
    <n v="5.1791999999999998"/>
  </r>
  <r>
    <n v="9279"/>
    <x v="4637"/>
    <x v="3"/>
    <x v="96"/>
    <d v="2014-12-06T00:00:00"/>
    <x v="1"/>
    <x v="253"/>
    <s v="Sean Christensen"/>
    <x v="0"/>
    <s v="United States"/>
    <s v="Philadelphia"/>
    <x v="9"/>
    <n v="19140"/>
    <s v="East"/>
    <s v="OFF-BI-10001759"/>
    <x v="1"/>
    <x v="8"/>
    <x v="725"/>
    <n v="8.0010000000000012"/>
    <n v="7"/>
    <x v="6"/>
    <n v="-5.6006999999999962"/>
  </r>
  <r>
    <n v="9280"/>
    <x v="4637"/>
    <x v="3"/>
    <x v="96"/>
    <d v="2014-12-06T00:00:00"/>
    <x v="1"/>
    <x v="253"/>
    <s v="Sean Christensen"/>
    <x v="0"/>
    <s v="United States"/>
    <s v="Philadelphia"/>
    <x v="9"/>
    <n v="19140"/>
    <s v="East"/>
    <s v="FUR-CH-10003379"/>
    <x v="0"/>
    <x v="1"/>
    <x v="459"/>
    <n v="398.97199999999998"/>
    <n v="2"/>
    <x v="4"/>
    <n v="-28.49799999999999"/>
  </r>
  <r>
    <n v="9281"/>
    <x v="4638"/>
    <x v="0"/>
    <x v="873"/>
    <d v="2013-09-25T00:00:00"/>
    <x v="1"/>
    <x v="707"/>
    <s v="Heather Jas"/>
    <x v="2"/>
    <s v="United States"/>
    <s v="Seattle"/>
    <x v="4"/>
    <n v="98105"/>
    <s v="West"/>
    <s v="FUR-BO-10002853"/>
    <x v="0"/>
    <x v="0"/>
    <x v="1613"/>
    <n v="163.88"/>
    <n v="2"/>
    <x v="0"/>
    <n v="40.97"/>
  </r>
  <r>
    <n v="9282"/>
    <x v="4639"/>
    <x v="3"/>
    <x v="220"/>
    <d v="2014-09-16T00:00:00"/>
    <x v="1"/>
    <x v="90"/>
    <s v="Cassandra Brandow"/>
    <x v="0"/>
    <s v="United States"/>
    <s v="Richmond"/>
    <x v="17"/>
    <n v="23223"/>
    <s v="South"/>
    <s v="OFF-AP-10000027"/>
    <x v="1"/>
    <x v="9"/>
    <x v="1804"/>
    <n v="67.900000000000006"/>
    <n v="5"/>
    <x v="0"/>
    <n v="20.369999999999997"/>
  </r>
  <r>
    <n v="9283"/>
    <x v="4640"/>
    <x v="0"/>
    <x v="945"/>
    <d v="2014-01-05T00:00:00"/>
    <x v="1"/>
    <x v="699"/>
    <s v="Evan Henry"/>
    <x v="0"/>
    <s v="United States"/>
    <s v="West Palm Beach"/>
    <x v="2"/>
    <n v="33407"/>
    <s v="South"/>
    <s v="OFF-PA-10002421"/>
    <x v="1"/>
    <x v="10"/>
    <x v="1416"/>
    <n v="72.224000000000004"/>
    <n v="4"/>
    <x v="2"/>
    <n v="25.278400000000001"/>
  </r>
  <r>
    <n v="9284"/>
    <x v="4641"/>
    <x v="3"/>
    <x v="264"/>
    <d v="2014-09-05T00:00:00"/>
    <x v="0"/>
    <x v="560"/>
    <s v="Luke Weiss"/>
    <x v="0"/>
    <s v="United States"/>
    <s v="Fort Collins"/>
    <x v="22"/>
    <n v="80525"/>
    <s v="West"/>
    <s v="OFF-LA-10002475"/>
    <x v="1"/>
    <x v="2"/>
    <x v="148"/>
    <n v="11.696"/>
    <n v="2"/>
    <x v="2"/>
    <n v="3.9473999999999996"/>
  </r>
  <r>
    <n v="9285"/>
    <x v="4642"/>
    <x v="2"/>
    <x v="728"/>
    <d v="2011-11-23T00:00:00"/>
    <x v="1"/>
    <x v="149"/>
    <s v="Michael Kennedy"/>
    <x v="1"/>
    <s v="United States"/>
    <s v="Franklin"/>
    <x v="6"/>
    <n v="53132"/>
    <s v="Central"/>
    <s v="FUR-CH-10001482"/>
    <x v="0"/>
    <x v="1"/>
    <x v="536"/>
    <n v="392.93999999999994"/>
    <n v="3"/>
    <x v="0"/>
    <n v="43.223399999999984"/>
  </r>
  <r>
    <n v="9286"/>
    <x v="4643"/>
    <x v="1"/>
    <x v="82"/>
    <d v="2012-11-24T00:00:00"/>
    <x v="2"/>
    <x v="581"/>
    <s v="John Huston"/>
    <x v="0"/>
    <s v="United States"/>
    <s v="Monroe"/>
    <x v="3"/>
    <n v="28110"/>
    <s v="South"/>
    <s v="FUR-FU-10000087"/>
    <x v="0"/>
    <x v="5"/>
    <x v="204"/>
    <n v="18.175999999999998"/>
    <n v="1"/>
    <x v="2"/>
    <n v="4.7712000000000012"/>
  </r>
  <r>
    <n v="9287"/>
    <x v="4644"/>
    <x v="3"/>
    <x v="249"/>
    <d v="2014-06-27T00:00:00"/>
    <x v="1"/>
    <x v="489"/>
    <s v="Deborah Brumfield"/>
    <x v="2"/>
    <s v="United States"/>
    <s v="Dallas"/>
    <x v="5"/>
    <n v="75081"/>
    <s v="Central"/>
    <s v="OFF-BI-10003166"/>
    <x v="1"/>
    <x v="8"/>
    <x v="1405"/>
    <n v="6.8879999999999981"/>
    <n v="3"/>
    <x v="3"/>
    <n v="-11.020800000000005"/>
  </r>
  <r>
    <n v="9288"/>
    <x v="4644"/>
    <x v="3"/>
    <x v="249"/>
    <d v="2014-06-27T00:00:00"/>
    <x v="1"/>
    <x v="489"/>
    <s v="Deborah Brumfield"/>
    <x v="2"/>
    <s v="United States"/>
    <s v="Dallas"/>
    <x v="5"/>
    <n v="75081"/>
    <s v="Central"/>
    <s v="FUR-TA-10000688"/>
    <x v="0"/>
    <x v="3"/>
    <x v="556"/>
    <n v="457.4849999999999"/>
    <n v="3"/>
    <x v="4"/>
    <n v="-84.961500000000029"/>
  </r>
  <r>
    <n v="9289"/>
    <x v="4645"/>
    <x v="3"/>
    <x v="329"/>
    <d v="2014-12-04T00:00:00"/>
    <x v="2"/>
    <x v="577"/>
    <s v="Trudy Brown"/>
    <x v="0"/>
    <s v="United States"/>
    <s v="Philadelphia"/>
    <x v="9"/>
    <n v="19134"/>
    <s v="East"/>
    <s v="FUR-CH-10003981"/>
    <x v="0"/>
    <x v="1"/>
    <x v="1166"/>
    <n v="1079.316"/>
    <n v="6"/>
    <x v="4"/>
    <n v="-15.418800000000203"/>
  </r>
  <r>
    <n v="9290"/>
    <x v="4646"/>
    <x v="2"/>
    <x v="488"/>
    <d v="2011-04-26T00:00:00"/>
    <x v="0"/>
    <x v="134"/>
    <s v="Nathan Mautz"/>
    <x v="2"/>
    <s v="United States"/>
    <s v="San Francisco"/>
    <x v="1"/>
    <n v="94109"/>
    <s v="West"/>
    <s v="OFF-PA-10001878"/>
    <x v="1"/>
    <x v="10"/>
    <x v="1161"/>
    <n v="48.91"/>
    <n v="1"/>
    <x v="0"/>
    <n v="22.987699999999997"/>
  </r>
  <r>
    <n v="9291"/>
    <x v="4647"/>
    <x v="2"/>
    <x v="865"/>
    <d v="2011-09-25T00:00:00"/>
    <x v="2"/>
    <x v="627"/>
    <s v="Thomas Thornton"/>
    <x v="0"/>
    <s v="United States"/>
    <s v="Dover"/>
    <x v="13"/>
    <n v="19901"/>
    <s v="East"/>
    <s v="OFF-AR-10002375"/>
    <x v="1"/>
    <x v="6"/>
    <x v="823"/>
    <n v="9.84"/>
    <n v="3"/>
    <x v="0"/>
    <n v="2.8535999999999988"/>
  </r>
  <r>
    <n v="9292"/>
    <x v="4647"/>
    <x v="2"/>
    <x v="865"/>
    <d v="2011-09-25T00:00:00"/>
    <x v="2"/>
    <x v="627"/>
    <s v="Thomas Thornton"/>
    <x v="0"/>
    <s v="United States"/>
    <s v="Dover"/>
    <x v="13"/>
    <n v="19901"/>
    <s v="East"/>
    <s v="OFF-BI-10004965"/>
    <x v="1"/>
    <x v="8"/>
    <x v="1005"/>
    <n v="34.5"/>
    <n v="3"/>
    <x v="0"/>
    <n v="15.524999999999999"/>
  </r>
  <r>
    <n v="9293"/>
    <x v="4648"/>
    <x v="3"/>
    <x v="580"/>
    <d v="2014-03-03T00:00:00"/>
    <x v="3"/>
    <x v="276"/>
    <s v="Roland Schwarz"/>
    <x v="1"/>
    <s v="United States"/>
    <s v="Waco"/>
    <x v="5"/>
    <n v="76706"/>
    <s v="Central"/>
    <s v="OFF-BI-10004022"/>
    <x v="1"/>
    <x v="8"/>
    <x v="748"/>
    <n v="0.55599999999999983"/>
    <n v="1"/>
    <x v="3"/>
    <n v="-0.94520000000000004"/>
  </r>
  <r>
    <n v="9294"/>
    <x v="4649"/>
    <x v="3"/>
    <x v="701"/>
    <d v="2014-11-22T00:00:00"/>
    <x v="0"/>
    <x v="577"/>
    <s v="Trudy Brown"/>
    <x v="0"/>
    <s v="United States"/>
    <s v="Hagerstown"/>
    <x v="39"/>
    <n v="21740"/>
    <s v="East"/>
    <s v="OFF-BI-10000050"/>
    <x v="1"/>
    <x v="8"/>
    <x v="343"/>
    <n v="43.8"/>
    <n v="6"/>
    <x v="0"/>
    <n v="20.585999999999999"/>
  </r>
  <r>
    <n v="9295"/>
    <x v="4650"/>
    <x v="3"/>
    <x v="39"/>
    <d v="2014-06-02T00:00:00"/>
    <x v="1"/>
    <x v="87"/>
    <s v="Alice McCarthy"/>
    <x v="1"/>
    <s v="United States"/>
    <s v="Cleveland"/>
    <x v="24"/>
    <n v="44105"/>
    <s v="East"/>
    <s v="OFF-PA-10002464"/>
    <x v="1"/>
    <x v="10"/>
    <x v="993"/>
    <n v="13.872000000000002"/>
    <n v="3"/>
    <x v="2"/>
    <n v="5.0286000000000008"/>
  </r>
  <r>
    <n v="9296"/>
    <x v="4650"/>
    <x v="3"/>
    <x v="39"/>
    <d v="2014-06-02T00:00:00"/>
    <x v="1"/>
    <x v="87"/>
    <s v="Alice McCarthy"/>
    <x v="1"/>
    <s v="United States"/>
    <s v="Cleveland"/>
    <x v="24"/>
    <n v="44105"/>
    <s v="East"/>
    <s v="FUR-BO-10004709"/>
    <x v="0"/>
    <x v="0"/>
    <x v="263"/>
    <n v="115.96"/>
    <n v="4"/>
    <x v="5"/>
    <n v="-64.937599999999989"/>
  </r>
  <r>
    <n v="9297"/>
    <x v="4651"/>
    <x v="1"/>
    <x v="24"/>
    <d v="2012-04-22T00:00:00"/>
    <x v="0"/>
    <x v="172"/>
    <s v="Michael Paige"/>
    <x v="1"/>
    <s v="United States"/>
    <s v="Mcallen"/>
    <x v="5"/>
    <n v="78501"/>
    <s v="Central"/>
    <s v="TEC-AC-10003590"/>
    <x v="2"/>
    <x v="11"/>
    <x v="1093"/>
    <n v="41.424000000000007"/>
    <n v="2"/>
    <x v="2"/>
    <n v="8.2847999999999971"/>
  </r>
  <r>
    <n v="9298"/>
    <x v="4651"/>
    <x v="1"/>
    <x v="24"/>
    <d v="2012-04-22T00:00:00"/>
    <x v="0"/>
    <x v="172"/>
    <s v="Michael Paige"/>
    <x v="1"/>
    <s v="United States"/>
    <s v="Mcallen"/>
    <x v="5"/>
    <n v="78501"/>
    <s v="Central"/>
    <s v="TEC-PH-10003357"/>
    <x v="2"/>
    <x v="7"/>
    <x v="1062"/>
    <n v="244.768"/>
    <n v="4"/>
    <x v="2"/>
    <n v="24.476800000000004"/>
  </r>
  <r>
    <n v="9299"/>
    <x v="4651"/>
    <x v="1"/>
    <x v="24"/>
    <d v="2012-04-22T00:00:00"/>
    <x v="0"/>
    <x v="172"/>
    <s v="Michael Paige"/>
    <x v="1"/>
    <s v="United States"/>
    <s v="Mcallen"/>
    <x v="5"/>
    <n v="78501"/>
    <s v="Central"/>
    <s v="OFF-AR-10003373"/>
    <x v="1"/>
    <x v="6"/>
    <x v="287"/>
    <n v="74.352000000000004"/>
    <n v="3"/>
    <x v="2"/>
    <n v="6.5057999999999971"/>
  </r>
  <r>
    <n v="9300"/>
    <x v="4651"/>
    <x v="1"/>
    <x v="24"/>
    <d v="2012-04-22T00:00:00"/>
    <x v="0"/>
    <x v="172"/>
    <s v="Michael Paige"/>
    <x v="1"/>
    <s v="United States"/>
    <s v="Mcallen"/>
    <x v="5"/>
    <n v="78501"/>
    <s v="Central"/>
    <s v="OFF-BI-10003676"/>
    <x v="1"/>
    <x v="8"/>
    <x v="816"/>
    <n v="4.3119999999999985"/>
    <n v="2"/>
    <x v="3"/>
    <n v="-6.8992000000000022"/>
  </r>
  <r>
    <n v="9301"/>
    <x v="4651"/>
    <x v="1"/>
    <x v="24"/>
    <d v="2012-04-22T00:00:00"/>
    <x v="0"/>
    <x v="172"/>
    <s v="Michael Paige"/>
    <x v="1"/>
    <s v="United States"/>
    <s v="Mcallen"/>
    <x v="5"/>
    <n v="78501"/>
    <s v="Central"/>
    <s v="FUR-CH-10000225"/>
    <x v="0"/>
    <x v="1"/>
    <x v="401"/>
    <n v="56.686"/>
    <n v="1"/>
    <x v="4"/>
    <n v="-20.245000000000008"/>
  </r>
  <r>
    <n v="9302"/>
    <x v="4651"/>
    <x v="1"/>
    <x v="24"/>
    <d v="2012-04-22T00:00:00"/>
    <x v="0"/>
    <x v="172"/>
    <s v="Michael Paige"/>
    <x v="1"/>
    <s v="United States"/>
    <s v="Mcallen"/>
    <x v="5"/>
    <n v="78501"/>
    <s v="Central"/>
    <s v="TEC-PH-10001870"/>
    <x v="2"/>
    <x v="7"/>
    <x v="1731"/>
    <n v="97.968000000000004"/>
    <n v="2"/>
    <x v="2"/>
    <n v="6.122999999999994"/>
  </r>
  <r>
    <n v="9303"/>
    <x v="4651"/>
    <x v="1"/>
    <x v="24"/>
    <d v="2012-04-22T00:00:00"/>
    <x v="0"/>
    <x v="172"/>
    <s v="Michael Paige"/>
    <x v="1"/>
    <s v="United States"/>
    <s v="Mcallen"/>
    <x v="5"/>
    <n v="78501"/>
    <s v="Central"/>
    <s v="OFF-AR-10003481"/>
    <x v="1"/>
    <x v="6"/>
    <x v="1591"/>
    <n v="7.8719999999999999"/>
    <n v="3"/>
    <x v="2"/>
    <n v="0.88559999999999883"/>
  </r>
  <r>
    <n v="9304"/>
    <x v="4651"/>
    <x v="1"/>
    <x v="24"/>
    <d v="2012-04-22T00:00:00"/>
    <x v="0"/>
    <x v="172"/>
    <s v="Michael Paige"/>
    <x v="1"/>
    <s v="United States"/>
    <s v="Mcallen"/>
    <x v="5"/>
    <n v="78501"/>
    <s v="Central"/>
    <s v="OFF-PA-10003936"/>
    <x v="1"/>
    <x v="10"/>
    <x v="1283"/>
    <n v="15.552000000000003"/>
    <n v="3"/>
    <x v="2"/>
    <n v="5.4432"/>
  </r>
  <r>
    <n v="9305"/>
    <x v="4651"/>
    <x v="1"/>
    <x v="24"/>
    <d v="2012-04-22T00:00:00"/>
    <x v="0"/>
    <x v="172"/>
    <s v="Michael Paige"/>
    <x v="1"/>
    <s v="United States"/>
    <s v="Mcallen"/>
    <x v="5"/>
    <n v="78501"/>
    <s v="Central"/>
    <s v="OFF-BI-10000320"/>
    <x v="1"/>
    <x v="8"/>
    <x v="768"/>
    <n v="1.4759999999999998"/>
    <n v="1"/>
    <x v="3"/>
    <n v="-2.2877999999999998"/>
  </r>
  <r>
    <n v="9306"/>
    <x v="4652"/>
    <x v="1"/>
    <x v="444"/>
    <d v="2012-09-24T00:00:00"/>
    <x v="1"/>
    <x v="762"/>
    <s v="Marc Harrigan"/>
    <x v="2"/>
    <s v="United States"/>
    <s v="Santa Fe"/>
    <x v="27"/>
    <n v="87505"/>
    <s v="West"/>
    <s v="OFF-AR-10001972"/>
    <x v="1"/>
    <x v="6"/>
    <x v="1623"/>
    <n v="8.4"/>
    <n v="5"/>
    <x v="0"/>
    <n v="2.1840000000000002"/>
  </r>
  <r>
    <n v="9307"/>
    <x v="4653"/>
    <x v="2"/>
    <x v="727"/>
    <d v="2011-03-30T00:00:00"/>
    <x v="1"/>
    <x v="244"/>
    <s v="Christina Anderson"/>
    <x v="0"/>
    <s v="United States"/>
    <s v="San Francisco"/>
    <x v="1"/>
    <n v="94110"/>
    <s v="West"/>
    <s v="OFF-AR-10003829"/>
    <x v="1"/>
    <x v="6"/>
    <x v="934"/>
    <n v="6.56"/>
    <n v="2"/>
    <x v="0"/>
    <n v="1.9023999999999992"/>
  </r>
  <r>
    <n v="9308"/>
    <x v="4653"/>
    <x v="2"/>
    <x v="727"/>
    <d v="2011-03-30T00:00:00"/>
    <x v="1"/>
    <x v="244"/>
    <s v="Christina Anderson"/>
    <x v="0"/>
    <s v="United States"/>
    <s v="San Francisco"/>
    <x v="1"/>
    <n v="94110"/>
    <s v="West"/>
    <s v="OFF-AR-10003338"/>
    <x v="1"/>
    <x v="6"/>
    <x v="1430"/>
    <n v="14.88"/>
    <n v="2"/>
    <x v="0"/>
    <n v="3.7200000000000006"/>
  </r>
  <r>
    <n v="9309"/>
    <x v="4653"/>
    <x v="2"/>
    <x v="727"/>
    <d v="2011-03-30T00:00:00"/>
    <x v="1"/>
    <x v="244"/>
    <s v="Christina Anderson"/>
    <x v="0"/>
    <s v="United States"/>
    <s v="San Francisco"/>
    <x v="1"/>
    <n v="94110"/>
    <s v="West"/>
    <s v="TEC-AC-10002558"/>
    <x v="2"/>
    <x v="11"/>
    <x v="1546"/>
    <n v="45.48"/>
    <n v="4"/>
    <x v="0"/>
    <n v="15.917999999999999"/>
  </r>
  <r>
    <n v="9310"/>
    <x v="4653"/>
    <x v="2"/>
    <x v="727"/>
    <d v="2011-03-30T00:00:00"/>
    <x v="1"/>
    <x v="244"/>
    <s v="Christina Anderson"/>
    <x v="0"/>
    <s v="United States"/>
    <s v="San Francisco"/>
    <x v="1"/>
    <n v="94110"/>
    <s v="West"/>
    <s v="OFF-AR-10000034"/>
    <x v="1"/>
    <x v="6"/>
    <x v="744"/>
    <n v="25.44"/>
    <n v="6"/>
    <x v="0"/>
    <n v="9.9215999999999998"/>
  </r>
  <r>
    <n v="9311"/>
    <x v="4654"/>
    <x v="0"/>
    <x v="370"/>
    <d v="2013-09-01T00:00:00"/>
    <x v="1"/>
    <x v="629"/>
    <s v="Ken Dana"/>
    <x v="1"/>
    <s v="United States"/>
    <s v="New York City"/>
    <x v="15"/>
    <n v="10024"/>
    <s v="East"/>
    <s v="OFF-BI-10001510"/>
    <x v="1"/>
    <x v="8"/>
    <x v="702"/>
    <n v="146.68800000000002"/>
    <n v="8"/>
    <x v="2"/>
    <n v="45.839999999999996"/>
  </r>
  <r>
    <n v="9312"/>
    <x v="4655"/>
    <x v="3"/>
    <x v="904"/>
    <d v="2014-03-13T00:00:00"/>
    <x v="1"/>
    <x v="386"/>
    <s v="Don Weiss"/>
    <x v="0"/>
    <s v="United States"/>
    <s v="Dallas"/>
    <x v="5"/>
    <n v="75220"/>
    <s v="Central"/>
    <s v="OFF-LA-10000134"/>
    <x v="1"/>
    <x v="2"/>
    <x v="85"/>
    <n v="4.9280000000000008"/>
    <n v="2"/>
    <x v="2"/>
    <n v="1.7247999999999997"/>
  </r>
  <r>
    <n v="9313"/>
    <x v="4655"/>
    <x v="3"/>
    <x v="904"/>
    <d v="2014-03-13T00:00:00"/>
    <x v="1"/>
    <x v="386"/>
    <s v="Don Weiss"/>
    <x v="0"/>
    <s v="United States"/>
    <s v="Dallas"/>
    <x v="5"/>
    <n v="75220"/>
    <s v="Central"/>
    <s v="OFF-AR-10000588"/>
    <x v="1"/>
    <x v="6"/>
    <x v="393"/>
    <n v="63.488"/>
    <n v="4"/>
    <x v="2"/>
    <n v="4.7616000000000014"/>
  </r>
  <r>
    <n v="9314"/>
    <x v="4656"/>
    <x v="1"/>
    <x v="1216"/>
    <d v="2012-11-11T00:00:00"/>
    <x v="3"/>
    <x v="122"/>
    <s v="Andrew Gjertsen"/>
    <x v="1"/>
    <s v="United States"/>
    <s v="Detroit"/>
    <x v="12"/>
    <n v="48234"/>
    <s v="Central"/>
    <s v="OFF-ST-10003282"/>
    <x v="1"/>
    <x v="4"/>
    <x v="42"/>
    <n v="418.32"/>
    <n v="7"/>
    <x v="0"/>
    <n v="117.12960000000004"/>
  </r>
  <r>
    <n v="9315"/>
    <x v="4656"/>
    <x v="1"/>
    <x v="1216"/>
    <d v="2012-11-11T00:00:00"/>
    <x v="3"/>
    <x v="122"/>
    <s v="Andrew Gjertsen"/>
    <x v="1"/>
    <s v="United States"/>
    <s v="Detroit"/>
    <x v="12"/>
    <n v="48234"/>
    <s v="Central"/>
    <s v="OFF-AP-10002311"/>
    <x v="1"/>
    <x v="9"/>
    <x v="14"/>
    <n v="123.858"/>
    <n v="2"/>
    <x v="9"/>
    <n v="46.790800000000004"/>
  </r>
  <r>
    <n v="9316"/>
    <x v="4657"/>
    <x v="0"/>
    <x v="41"/>
    <d v="2013-04-10T00:00:00"/>
    <x v="1"/>
    <x v="423"/>
    <s v="Justin Hirsh"/>
    <x v="0"/>
    <s v="United States"/>
    <s v="Philadelphia"/>
    <x v="9"/>
    <n v="19140"/>
    <s v="East"/>
    <s v="TEC-PH-10000141"/>
    <x v="2"/>
    <x v="7"/>
    <x v="1303"/>
    <n v="118.78199999999998"/>
    <n v="3"/>
    <x v="10"/>
    <n v="-27.715799999999994"/>
  </r>
  <r>
    <n v="9317"/>
    <x v="4657"/>
    <x v="0"/>
    <x v="41"/>
    <d v="2013-04-10T00:00:00"/>
    <x v="1"/>
    <x v="423"/>
    <s v="Justin Hirsh"/>
    <x v="0"/>
    <s v="United States"/>
    <s v="Philadelphia"/>
    <x v="9"/>
    <n v="19140"/>
    <s v="East"/>
    <s v="OFF-SU-10000646"/>
    <x v="1"/>
    <x v="14"/>
    <x v="259"/>
    <n v="769.18400000000008"/>
    <n v="4"/>
    <x v="2"/>
    <n v="-163.45159999999996"/>
  </r>
  <r>
    <n v="9318"/>
    <x v="4658"/>
    <x v="3"/>
    <x v="1217"/>
    <d v="2014-02-27T00:00:00"/>
    <x v="1"/>
    <x v="54"/>
    <s v="Dave Kipp"/>
    <x v="0"/>
    <s v="United States"/>
    <s v="Carrollton"/>
    <x v="5"/>
    <n v="75007"/>
    <s v="Central"/>
    <s v="TEC-AC-10002076"/>
    <x v="2"/>
    <x v="11"/>
    <x v="329"/>
    <n v="47.904000000000003"/>
    <n v="1"/>
    <x v="2"/>
    <n v="-2.9940000000000015"/>
  </r>
  <r>
    <n v="9319"/>
    <x v="4659"/>
    <x v="3"/>
    <x v="228"/>
    <d v="2014-07-26T00:00:00"/>
    <x v="1"/>
    <x v="255"/>
    <s v="Anthony Rawles"/>
    <x v="1"/>
    <s v="United States"/>
    <s v="New York City"/>
    <x v="15"/>
    <n v="10009"/>
    <s v="East"/>
    <s v="OFF-PA-10000743"/>
    <x v="1"/>
    <x v="10"/>
    <x v="573"/>
    <n v="13.36"/>
    <n v="2"/>
    <x v="0"/>
    <n v="6.4127999999999998"/>
  </r>
  <r>
    <n v="9320"/>
    <x v="4659"/>
    <x v="3"/>
    <x v="228"/>
    <d v="2014-07-26T00:00:00"/>
    <x v="1"/>
    <x v="255"/>
    <s v="Anthony Rawles"/>
    <x v="1"/>
    <s v="United States"/>
    <s v="New York City"/>
    <x v="15"/>
    <n v="10009"/>
    <s v="East"/>
    <s v="FUR-CH-10002780"/>
    <x v="0"/>
    <x v="1"/>
    <x v="1832"/>
    <n v="163.76400000000001"/>
    <n v="2"/>
    <x v="9"/>
    <n v="25.474399999999999"/>
  </r>
  <r>
    <n v="9321"/>
    <x v="4659"/>
    <x v="3"/>
    <x v="228"/>
    <d v="2014-07-26T00:00:00"/>
    <x v="1"/>
    <x v="255"/>
    <s v="Anthony Rawles"/>
    <x v="1"/>
    <s v="United States"/>
    <s v="New York City"/>
    <x v="15"/>
    <n v="10009"/>
    <s v="East"/>
    <s v="FUR-FU-10000747"/>
    <x v="0"/>
    <x v="5"/>
    <x v="1742"/>
    <n v="183.92"/>
    <n v="4"/>
    <x v="0"/>
    <n v="31.266399999999976"/>
  </r>
  <r>
    <n v="9322"/>
    <x v="4660"/>
    <x v="0"/>
    <x v="254"/>
    <d v="2013-11-09T00:00:00"/>
    <x v="1"/>
    <x v="325"/>
    <s v="Sally Matthias"/>
    <x v="0"/>
    <s v="United States"/>
    <s v="Houston"/>
    <x v="5"/>
    <n v="77041"/>
    <s v="Central"/>
    <s v="FUR-FU-10002445"/>
    <x v="0"/>
    <x v="5"/>
    <x v="1439"/>
    <n v="11.376000000000001"/>
    <n v="3"/>
    <x v="7"/>
    <n v="-5.6879999999999988"/>
  </r>
  <r>
    <n v="9323"/>
    <x v="4660"/>
    <x v="0"/>
    <x v="254"/>
    <d v="2013-11-09T00:00:00"/>
    <x v="1"/>
    <x v="325"/>
    <s v="Sally Matthias"/>
    <x v="0"/>
    <s v="United States"/>
    <s v="Houston"/>
    <x v="5"/>
    <n v="77041"/>
    <s v="Central"/>
    <s v="FUR-FU-10000723"/>
    <x v="0"/>
    <x v="5"/>
    <x v="475"/>
    <n v="66.112000000000009"/>
    <n v="4"/>
    <x v="7"/>
    <n v="-84.292799999999986"/>
  </r>
  <r>
    <n v="9324"/>
    <x v="4661"/>
    <x v="3"/>
    <x v="397"/>
    <d v="2014-09-30T00:00:00"/>
    <x v="1"/>
    <x v="551"/>
    <s v="Duane Benoit"/>
    <x v="0"/>
    <s v="United States"/>
    <s v="Los Angeles"/>
    <x v="1"/>
    <n v="90036"/>
    <s v="West"/>
    <s v="OFF-PA-10003641"/>
    <x v="1"/>
    <x v="10"/>
    <x v="938"/>
    <n v="211.04"/>
    <n v="8"/>
    <x v="0"/>
    <n v="97.078399999999988"/>
  </r>
  <r>
    <n v="9325"/>
    <x v="4661"/>
    <x v="3"/>
    <x v="397"/>
    <d v="2014-09-30T00:00:00"/>
    <x v="1"/>
    <x v="551"/>
    <s v="Duane Benoit"/>
    <x v="0"/>
    <s v="United States"/>
    <s v="Los Angeles"/>
    <x v="1"/>
    <n v="90036"/>
    <s v="West"/>
    <s v="FUR-CH-10003973"/>
    <x v="0"/>
    <x v="1"/>
    <x v="858"/>
    <n v="594.81600000000003"/>
    <n v="2"/>
    <x v="2"/>
    <n v="59.481600000000014"/>
  </r>
  <r>
    <n v="9326"/>
    <x v="4661"/>
    <x v="3"/>
    <x v="397"/>
    <d v="2014-09-30T00:00:00"/>
    <x v="1"/>
    <x v="551"/>
    <s v="Duane Benoit"/>
    <x v="0"/>
    <s v="United States"/>
    <s v="Los Angeles"/>
    <x v="1"/>
    <n v="90036"/>
    <s v="West"/>
    <s v="OFF-BI-10000977"/>
    <x v="1"/>
    <x v="8"/>
    <x v="982"/>
    <n v="72.960000000000008"/>
    <n v="3"/>
    <x v="2"/>
    <n v="23.711999999999996"/>
  </r>
  <r>
    <n v="9327"/>
    <x v="4662"/>
    <x v="3"/>
    <x v="210"/>
    <d v="2014-09-11T00:00:00"/>
    <x v="2"/>
    <x v="418"/>
    <s v="Phillip Flathmann"/>
    <x v="0"/>
    <s v="United States"/>
    <s v="Edmonds"/>
    <x v="4"/>
    <n v="98026"/>
    <s v="West"/>
    <s v="FUR-FU-10004053"/>
    <x v="0"/>
    <x v="5"/>
    <x v="1633"/>
    <n v="80.959999999999994"/>
    <n v="4"/>
    <x v="0"/>
    <n v="34.812800000000003"/>
  </r>
  <r>
    <n v="9328"/>
    <x v="4662"/>
    <x v="3"/>
    <x v="210"/>
    <d v="2014-09-11T00:00:00"/>
    <x v="2"/>
    <x v="418"/>
    <s v="Phillip Flathmann"/>
    <x v="0"/>
    <s v="United States"/>
    <s v="Edmonds"/>
    <x v="4"/>
    <n v="98026"/>
    <s v="West"/>
    <s v="TEC-PH-10002033"/>
    <x v="2"/>
    <x v="7"/>
    <x v="11"/>
    <n v="455.71199999999999"/>
    <n v="2"/>
    <x v="2"/>
    <n v="34.178400000000011"/>
  </r>
  <r>
    <n v="9329"/>
    <x v="4662"/>
    <x v="3"/>
    <x v="210"/>
    <d v="2014-09-11T00:00:00"/>
    <x v="2"/>
    <x v="418"/>
    <s v="Phillip Flathmann"/>
    <x v="0"/>
    <s v="United States"/>
    <s v="Edmonds"/>
    <x v="4"/>
    <n v="98026"/>
    <s v="West"/>
    <s v="OFF-AR-10004260"/>
    <x v="1"/>
    <x v="6"/>
    <x v="1481"/>
    <n v="25.98"/>
    <n v="1"/>
    <x v="0"/>
    <n v="7.2744"/>
  </r>
  <r>
    <n v="9330"/>
    <x v="4663"/>
    <x v="1"/>
    <x v="109"/>
    <d v="2012-11-30T00:00:00"/>
    <x v="2"/>
    <x v="219"/>
    <s v="Ashley Jarboe"/>
    <x v="0"/>
    <s v="United States"/>
    <s v="San Francisco"/>
    <x v="1"/>
    <n v="94110"/>
    <s v="West"/>
    <s v="OFF-AP-10004655"/>
    <x v="1"/>
    <x v="9"/>
    <x v="1607"/>
    <n v="45.28"/>
    <n v="4"/>
    <x v="0"/>
    <n v="15.395199999999999"/>
  </r>
  <r>
    <n v="9331"/>
    <x v="4664"/>
    <x v="1"/>
    <x v="768"/>
    <d v="2012-11-18T00:00:00"/>
    <x v="1"/>
    <x v="686"/>
    <s v="Eugene Barchas"/>
    <x v="0"/>
    <s v="United States"/>
    <s v="New York City"/>
    <x v="15"/>
    <n v="10035"/>
    <s v="East"/>
    <s v="OFF-EN-10001539"/>
    <x v="1"/>
    <x v="12"/>
    <x v="33"/>
    <n v="15.56"/>
    <n v="2"/>
    <x v="0"/>
    <n v="7.3132000000000001"/>
  </r>
  <r>
    <n v="9332"/>
    <x v="4665"/>
    <x v="0"/>
    <x v="321"/>
    <d v="2013-10-04T00:00:00"/>
    <x v="1"/>
    <x v="20"/>
    <s v="Erin Smith"/>
    <x v="1"/>
    <s v="United States"/>
    <s v="Springfield"/>
    <x v="21"/>
    <n v="97477"/>
    <s v="West"/>
    <s v="TEC-PH-10001817"/>
    <x v="2"/>
    <x v="7"/>
    <x v="1097"/>
    <n v="859.2"/>
    <n v="3"/>
    <x v="2"/>
    <n v="75.180000000000064"/>
  </r>
  <r>
    <n v="9333"/>
    <x v="4666"/>
    <x v="3"/>
    <x v="220"/>
    <d v="2014-09-14T00:00:00"/>
    <x v="0"/>
    <x v="757"/>
    <s v="Shahid Shariari"/>
    <x v="0"/>
    <s v="United States"/>
    <s v="Georgetown"/>
    <x v="0"/>
    <n v="40324"/>
    <s v="South"/>
    <s v="OFF-AP-10002578"/>
    <x v="1"/>
    <x v="9"/>
    <x v="409"/>
    <n v="195.68"/>
    <n v="4"/>
    <x v="0"/>
    <n v="50.876800000000003"/>
  </r>
  <r>
    <n v="9334"/>
    <x v="4666"/>
    <x v="3"/>
    <x v="220"/>
    <d v="2014-09-14T00:00:00"/>
    <x v="0"/>
    <x v="757"/>
    <s v="Shahid Shariari"/>
    <x v="0"/>
    <s v="United States"/>
    <s v="Georgetown"/>
    <x v="0"/>
    <n v="40324"/>
    <s v="South"/>
    <s v="OFF-FA-10000992"/>
    <x v="1"/>
    <x v="13"/>
    <x v="1033"/>
    <n v="14.2"/>
    <n v="4"/>
    <x v="0"/>
    <n v="6.6739999999999995"/>
  </r>
  <r>
    <n v="9335"/>
    <x v="4667"/>
    <x v="3"/>
    <x v="927"/>
    <d v="2014-05-03T00:00:00"/>
    <x v="2"/>
    <x v="151"/>
    <s v="Arthur Gainer"/>
    <x v="0"/>
    <s v="United States"/>
    <s v="Coral Springs"/>
    <x v="2"/>
    <n v="33065"/>
    <s v="South"/>
    <s v="FUR-BO-10001798"/>
    <x v="0"/>
    <x v="0"/>
    <x v="0"/>
    <n v="314.35199999999998"/>
    <n v="3"/>
    <x v="2"/>
    <n v="-15.71759999999999"/>
  </r>
  <r>
    <n v="9336"/>
    <x v="4667"/>
    <x v="3"/>
    <x v="927"/>
    <d v="2014-05-03T00:00:00"/>
    <x v="2"/>
    <x v="151"/>
    <s v="Arthur Gainer"/>
    <x v="0"/>
    <s v="United States"/>
    <s v="Coral Springs"/>
    <x v="2"/>
    <n v="33065"/>
    <s v="South"/>
    <s v="OFF-LA-10004409"/>
    <x v="1"/>
    <x v="2"/>
    <x v="1550"/>
    <n v="4.6079999999999997"/>
    <n v="2"/>
    <x v="2"/>
    <n v="1.4975999999999996"/>
  </r>
  <r>
    <n v="9337"/>
    <x v="4668"/>
    <x v="3"/>
    <x v="118"/>
    <d v="2014-09-21T00:00:00"/>
    <x v="1"/>
    <x v="388"/>
    <s v="Craig Yedwab"/>
    <x v="1"/>
    <s v="United States"/>
    <s v="San Francisco"/>
    <x v="1"/>
    <n v="94110"/>
    <s v="West"/>
    <s v="OFF-FA-10000621"/>
    <x v="1"/>
    <x v="13"/>
    <x v="110"/>
    <n v="17.899999999999999"/>
    <n v="5"/>
    <x v="0"/>
    <n v="8.7710000000000008"/>
  </r>
  <r>
    <n v="9338"/>
    <x v="4669"/>
    <x v="2"/>
    <x v="538"/>
    <d v="2011-10-22T00:00:00"/>
    <x v="0"/>
    <x v="345"/>
    <s v="Rachel Payne"/>
    <x v="1"/>
    <s v="United States"/>
    <s v="San Francisco"/>
    <x v="1"/>
    <n v="94110"/>
    <s v="West"/>
    <s v="OFF-BI-10003196"/>
    <x v="1"/>
    <x v="8"/>
    <x v="1367"/>
    <n v="2.9920000000000004"/>
    <n v="1"/>
    <x v="2"/>
    <n v="1.1219999999999999"/>
  </r>
  <r>
    <n v="9339"/>
    <x v="4669"/>
    <x v="2"/>
    <x v="538"/>
    <d v="2011-10-22T00:00:00"/>
    <x v="0"/>
    <x v="345"/>
    <s v="Rachel Payne"/>
    <x v="1"/>
    <s v="United States"/>
    <s v="San Francisco"/>
    <x v="1"/>
    <n v="94110"/>
    <s v="West"/>
    <s v="OFF-BI-10003727"/>
    <x v="1"/>
    <x v="8"/>
    <x v="797"/>
    <n v="20.064"/>
    <n v="6"/>
    <x v="2"/>
    <n v="7.0223999999999993"/>
  </r>
  <r>
    <n v="9340"/>
    <x v="4669"/>
    <x v="2"/>
    <x v="538"/>
    <d v="2011-10-22T00:00:00"/>
    <x v="0"/>
    <x v="345"/>
    <s v="Rachel Payne"/>
    <x v="1"/>
    <s v="United States"/>
    <s v="San Francisco"/>
    <x v="1"/>
    <n v="94110"/>
    <s v="West"/>
    <s v="OFF-PA-10003228"/>
    <x v="1"/>
    <x v="10"/>
    <x v="1668"/>
    <n v="146.72999999999999"/>
    <n v="3"/>
    <x v="0"/>
    <n v="68.963099999999997"/>
  </r>
  <r>
    <n v="9341"/>
    <x v="4669"/>
    <x v="2"/>
    <x v="538"/>
    <d v="2011-10-22T00:00:00"/>
    <x v="0"/>
    <x v="345"/>
    <s v="Rachel Payne"/>
    <x v="1"/>
    <s v="United States"/>
    <s v="San Francisco"/>
    <x v="1"/>
    <n v="94110"/>
    <s v="West"/>
    <s v="OFF-LA-10002787"/>
    <x v="1"/>
    <x v="2"/>
    <x v="542"/>
    <n v="18.75"/>
    <n v="5"/>
    <x v="0"/>
    <n v="9"/>
  </r>
  <r>
    <n v="9342"/>
    <x v="4669"/>
    <x v="2"/>
    <x v="538"/>
    <d v="2011-10-22T00:00:00"/>
    <x v="0"/>
    <x v="345"/>
    <s v="Rachel Payne"/>
    <x v="1"/>
    <s v="United States"/>
    <s v="San Francisco"/>
    <x v="1"/>
    <n v="94110"/>
    <s v="West"/>
    <s v="TEC-PH-10001305"/>
    <x v="2"/>
    <x v="7"/>
    <x v="1671"/>
    <n v="117.57600000000002"/>
    <n v="3"/>
    <x v="2"/>
    <n v="11.757600000000011"/>
  </r>
  <r>
    <n v="9343"/>
    <x v="4670"/>
    <x v="0"/>
    <x v="69"/>
    <d v="2013-03-19T00:00:00"/>
    <x v="1"/>
    <x v="748"/>
    <s v="Dennis Bolton"/>
    <x v="2"/>
    <s v="United States"/>
    <s v="Riverside"/>
    <x v="1"/>
    <n v="92503"/>
    <s v="West"/>
    <s v="OFF-BI-10001036"/>
    <x v="1"/>
    <x v="8"/>
    <x v="618"/>
    <n v="51.184000000000012"/>
    <n v="7"/>
    <x v="2"/>
    <n v="19.193999999999999"/>
  </r>
  <r>
    <n v="9344"/>
    <x v="4671"/>
    <x v="3"/>
    <x v="922"/>
    <d v="2014-02-21T00:00:00"/>
    <x v="2"/>
    <x v="278"/>
    <s v="Christine Kargatis"/>
    <x v="2"/>
    <s v="United States"/>
    <s v="Troy"/>
    <x v="24"/>
    <n v="45373"/>
    <s v="East"/>
    <s v="FUR-TA-10001086"/>
    <x v="0"/>
    <x v="3"/>
    <x v="1727"/>
    <n v="455.97"/>
    <n v="5"/>
    <x v="10"/>
    <n v="-106.39299999999997"/>
  </r>
  <r>
    <n v="9345"/>
    <x v="4671"/>
    <x v="3"/>
    <x v="922"/>
    <d v="2014-02-21T00:00:00"/>
    <x v="2"/>
    <x v="278"/>
    <s v="Christine Kargatis"/>
    <x v="2"/>
    <s v="United States"/>
    <s v="Troy"/>
    <x v="24"/>
    <n v="45373"/>
    <s v="East"/>
    <s v="OFF-BI-10001525"/>
    <x v="1"/>
    <x v="8"/>
    <x v="31"/>
    <n v="5.7150000000000016"/>
    <n v="5"/>
    <x v="6"/>
    <n v="-4.7625000000000011"/>
  </r>
  <r>
    <n v="9346"/>
    <x v="4671"/>
    <x v="3"/>
    <x v="922"/>
    <d v="2014-02-21T00:00:00"/>
    <x v="2"/>
    <x v="278"/>
    <s v="Christine Kargatis"/>
    <x v="2"/>
    <s v="United States"/>
    <s v="Troy"/>
    <x v="24"/>
    <n v="45373"/>
    <s v="East"/>
    <s v="TEC-PH-10000526"/>
    <x v="2"/>
    <x v="7"/>
    <x v="1463"/>
    <n v="57.593999999999994"/>
    <n v="1"/>
    <x v="10"/>
    <n v="-11.518799999999999"/>
  </r>
  <r>
    <n v="9347"/>
    <x v="4671"/>
    <x v="3"/>
    <x v="922"/>
    <d v="2014-02-21T00:00:00"/>
    <x v="2"/>
    <x v="278"/>
    <s v="Christine Kargatis"/>
    <x v="2"/>
    <s v="United States"/>
    <s v="Troy"/>
    <x v="24"/>
    <n v="45373"/>
    <s v="East"/>
    <s v="FUR-FU-10004973"/>
    <x v="0"/>
    <x v="5"/>
    <x v="1134"/>
    <n v="30.144000000000002"/>
    <n v="2"/>
    <x v="2"/>
    <n v="8.2896000000000001"/>
  </r>
  <r>
    <n v="9348"/>
    <x v="4671"/>
    <x v="3"/>
    <x v="922"/>
    <d v="2014-02-21T00:00:00"/>
    <x v="2"/>
    <x v="278"/>
    <s v="Christine Kargatis"/>
    <x v="2"/>
    <s v="United States"/>
    <s v="Troy"/>
    <x v="24"/>
    <n v="45373"/>
    <s v="East"/>
    <s v="FUR-CH-10003981"/>
    <x v="0"/>
    <x v="1"/>
    <x v="1166"/>
    <n v="899.43"/>
    <n v="5"/>
    <x v="4"/>
    <n v="-12.84900000000016"/>
  </r>
  <r>
    <n v="9349"/>
    <x v="4672"/>
    <x v="0"/>
    <x v="596"/>
    <d v="2013-12-29T00:00:00"/>
    <x v="1"/>
    <x v="35"/>
    <s v="Duane Noonan"/>
    <x v="0"/>
    <s v="United States"/>
    <s v="Moreno Valley"/>
    <x v="1"/>
    <n v="92553"/>
    <s v="West"/>
    <s v="FUR-FU-10000277"/>
    <x v="0"/>
    <x v="5"/>
    <x v="1786"/>
    <n v="842.72"/>
    <n v="8"/>
    <x v="0"/>
    <n v="202.25279999999998"/>
  </r>
  <r>
    <n v="9350"/>
    <x v="4672"/>
    <x v="0"/>
    <x v="596"/>
    <d v="2013-12-29T00:00:00"/>
    <x v="1"/>
    <x v="35"/>
    <s v="Duane Noonan"/>
    <x v="0"/>
    <s v="United States"/>
    <s v="Moreno Valley"/>
    <x v="1"/>
    <n v="92553"/>
    <s v="West"/>
    <s v="FUR-FU-10001934"/>
    <x v="0"/>
    <x v="5"/>
    <x v="107"/>
    <n v="41.96"/>
    <n v="2"/>
    <x v="0"/>
    <n v="10.909600000000001"/>
  </r>
  <r>
    <n v="9351"/>
    <x v="4673"/>
    <x v="0"/>
    <x v="713"/>
    <d v="2013-09-28T00:00:00"/>
    <x v="1"/>
    <x v="317"/>
    <s v="Dave Poirier"/>
    <x v="1"/>
    <s v="United States"/>
    <s v="Seattle"/>
    <x v="4"/>
    <n v="98115"/>
    <s v="West"/>
    <s v="OFF-BI-10004970"/>
    <x v="1"/>
    <x v="8"/>
    <x v="908"/>
    <n v="13.216000000000001"/>
    <n v="4"/>
    <x v="2"/>
    <n v="4.4603999999999999"/>
  </r>
  <r>
    <n v="9352"/>
    <x v="4673"/>
    <x v="0"/>
    <x v="713"/>
    <d v="2013-09-28T00:00:00"/>
    <x v="1"/>
    <x v="317"/>
    <s v="Dave Poirier"/>
    <x v="1"/>
    <s v="United States"/>
    <s v="Seattle"/>
    <x v="4"/>
    <n v="98115"/>
    <s v="West"/>
    <s v="FUR-CH-10003396"/>
    <x v="0"/>
    <x v="1"/>
    <x v="385"/>
    <n v="184.75200000000001"/>
    <n v="3"/>
    <x v="2"/>
    <n v="-20.784600000000012"/>
  </r>
  <r>
    <n v="9353"/>
    <x v="4674"/>
    <x v="3"/>
    <x v="241"/>
    <d v="2014-09-27T00:00:00"/>
    <x v="2"/>
    <x v="197"/>
    <s v="Rose O'Brian"/>
    <x v="0"/>
    <s v="United States"/>
    <s v="Chicago"/>
    <x v="10"/>
    <n v="60623"/>
    <s v="Central"/>
    <s v="FUR-CH-10003973"/>
    <x v="0"/>
    <x v="1"/>
    <x v="858"/>
    <n v="520.46399999999994"/>
    <n v="2"/>
    <x v="4"/>
    <n v="-14.870399999999961"/>
  </r>
  <r>
    <n v="9354"/>
    <x v="4674"/>
    <x v="3"/>
    <x v="241"/>
    <d v="2014-09-27T00:00:00"/>
    <x v="2"/>
    <x v="197"/>
    <s v="Rose O'Brian"/>
    <x v="0"/>
    <s v="United States"/>
    <s v="Chicago"/>
    <x v="10"/>
    <n v="60623"/>
    <s v="Central"/>
    <s v="OFF-PA-10002109"/>
    <x v="1"/>
    <x v="10"/>
    <x v="1771"/>
    <n v="11.423999999999999"/>
    <n v="3"/>
    <x v="2"/>
    <n v="3.7127999999999988"/>
  </r>
  <r>
    <n v="9355"/>
    <x v="4675"/>
    <x v="1"/>
    <x v="494"/>
    <d v="2012-12-05T00:00:00"/>
    <x v="1"/>
    <x v="15"/>
    <s v="Matt Abelman"/>
    <x v="2"/>
    <s v="United States"/>
    <s v="Jackson"/>
    <x v="12"/>
    <n v="49201"/>
    <s v="Central"/>
    <s v="OFF-PA-10001826"/>
    <x v="1"/>
    <x v="10"/>
    <x v="1750"/>
    <n v="19.440000000000001"/>
    <n v="3"/>
    <x v="0"/>
    <n v="9.3312000000000008"/>
  </r>
  <r>
    <n v="9356"/>
    <x v="4675"/>
    <x v="1"/>
    <x v="494"/>
    <d v="2012-12-05T00:00:00"/>
    <x v="1"/>
    <x v="15"/>
    <s v="Matt Abelman"/>
    <x v="2"/>
    <s v="United States"/>
    <s v="Jackson"/>
    <x v="12"/>
    <n v="49201"/>
    <s v="Central"/>
    <s v="OFF-AR-10000823"/>
    <x v="1"/>
    <x v="6"/>
    <x v="1043"/>
    <n v="3.64"/>
    <n v="2"/>
    <x v="0"/>
    <n v="1.0192000000000001"/>
  </r>
  <r>
    <n v="9357"/>
    <x v="4675"/>
    <x v="1"/>
    <x v="494"/>
    <d v="2012-12-05T00:00:00"/>
    <x v="1"/>
    <x v="15"/>
    <s v="Matt Abelman"/>
    <x v="2"/>
    <s v="United States"/>
    <s v="Jackson"/>
    <x v="12"/>
    <n v="49201"/>
    <s v="Central"/>
    <s v="OFF-PA-10001776"/>
    <x v="1"/>
    <x v="10"/>
    <x v="1263"/>
    <n v="18.54"/>
    <n v="2"/>
    <x v="0"/>
    <n v="8.7137999999999991"/>
  </r>
  <r>
    <n v="9358"/>
    <x v="4676"/>
    <x v="0"/>
    <x v="967"/>
    <d v="2013-01-28T00:00:00"/>
    <x v="0"/>
    <x v="63"/>
    <s v="Jonathan Doherty"/>
    <x v="1"/>
    <s v="United States"/>
    <s v="New York City"/>
    <x v="15"/>
    <n v="10024"/>
    <s v="East"/>
    <s v="OFF-BI-10003676"/>
    <x v="1"/>
    <x v="8"/>
    <x v="816"/>
    <n v="43.120000000000005"/>
    <n v="5"/>
    <x v="2"/>
    <n v="15.091999999999995"/>
  </r>
  <r>
    <n v="9359"/>
    <x v="4676"/>
    <x v="0"/>
    <x v="967"/>
    <d v="2013-01-28T00:00:00"/>
    <x v="0"/>
    <x v="63"/>
    <s v="Jonathan Doherty"/>
    <x v="1"/>
    <s v="United States"/>
    <s v="New York City"/>
    <x v="15"/>
    <n v="10024"/>
    <s v="East"/>
    <s v="FUR-TA-10001095"/>
    <x v="0"/>
    <x v="3"/>
    <x v="611"/>
    <n v="313.72199999999998"/>
    <n v="3"/>
    <x v="10"/>
    <n v="-99.34529999999998"/>
  </r>
  <r>
    <n v="9360"/>
    <x v="4676"/>
    <x v="0"/>
    <x v="967"/>
    <d v="2013-01-28T00:00:00"/>
    <x v="0"/>
    <x v="63"/>
    <s v="Jonathan Doherty"/>
    <x v="1"/>
    <s v="United States"/>
    <s v="New York City"/>
    <x v="15"/>
    <n v="10024"/>
    <s v="East"/>
    <s v="FUR-FU-10000747"/>
    <x v="0"/>
    <x v="5"/>
    <x v="1742"/>
    <n v="45.98"/>
    <n v="1"/>
    <x v="0"/>
    <n v="7.816599999999994"/>
  </r>
  <r>
    <n v="9361"/>
    <x v="4676"/>
    <x v="0"/>
    <x v="967"/>
    <d v="2013-01-28T00:00:00"/>
    <x v="0"/>
    <x v="63"/>
    <s v="Jonathan Doherty"/>
    <x v="1"/>
    <s v="United States"/>
    <s v="New York City"/>
    <x v="15"/>
    <n v="10024"/>
    <s v="East"/>
    <s v="OFF-ST-10004337"/>
    <x v="1"/>
    <x v="4"/>
    <x v="839"/>
    <n v="428.68"/>
    <n v="7"/>
    <x v="0"/>
    <n v="0"/>
  </r>
  <r>
    <n v="9362"/>
    <x v="4677"/>
    <x v="3"/>
    <x v="708"/>
    <d v="2014-03-26T00:00:00"/>
    <x v="1"/>
    <x v="28"/>
    <s v="Paul Stevenson"/>
    <x v="2"/>
    <s v="United States"/>
    <s v="Seattle"/>
    <x v="4"/>
    <n v="98105"/>
    <s v="West"/>
    <s v="OFF-BI-10004410"/>
    <x v="1"/>
    <x v="8"/>
    <x v="48"/>
    <n v="30.576000000000001"/>
    <n v="6"/>
    <x v="2"/>
    <n v="10.3194"/>
  </r>
  <r>
    <n v="9363"/>
    <x v="4677"/>
    <x v="3"/>
    <x v="708"/>
    <d v="2014-03-26T00:00:00"/>
    <x v="1"/>
    <x v="28"/>
    <s v="Paul Stevenson"/>
    <x v="2"/>
    <s v="United States"/>
    <s v="Seattle"/>
    <x v="4"/>
    <n v="98105"/>
    <s v="West"/>
    <s v="OFF-FA-10004838"/>
    <x v="1"/>
    <x v="13"/>
    <x v="792"/>
    <n v="13.020000000000001"/>
    <n v="7"/>
    <x v="0"/>
    <n v="0.3906000000000005"/>
  </r>
  <r>
    <n v="9364"/>
    <x v="4677"/>
    <x v="3"/>
    <x v="708"/>
    <d v="2014-03-26T00:00:00"/>
    <x v="1"/>
    <x v="28"/>
    <s v="Paul Stevenson"/>
    <x v="2"/>
    <s v="United States"/>
    <s v="Seattle"/>
    <x v="4"/>
    <n v="98105"/>
    <s v="West"/>
    <s v="FUR-FU-10002364"/>
    <x v="0"/>
    <x v="5"/>
    <x v="1231"/>
    <n v="22.14"/>
    <n v="3"/>
    <x v="0"/>
    <n v="6.4205999999999976"/>
  </r>
  <r>
    <n v="9365"/>
    <x v="4677"/>
    <x v="3"/>
    <x v="708"/>
    <d v="2014-03-26T00:00:00"/>
    <x v="1"/>
    <x v="28"/>
    <s v="Paul Stevenson"/>
    <x v="2"/>
    <s v="United States"/>
    <s v="Seattle"/>
    <x v="4"/>
    <n v="98105"/>
    <s v="West"/>
    <s v="OFF-ST-10001809"/>
    <x v="1"/>
    <x v="4"/>
    <x v="430"/>
    <n v="359.32"/>
    <n v="4"/>
    <x v="0"/>
    <n v="7.1863999999999919"/>
  </r>
  <r>
    <n v="9366"/>
    <x v="4678"/>
    <x v="2"/>
    <x v="963"/>
    <d v="2011-08-25T00:00:00"/>
    <x v="2"/>
    <x v="226"/>
    <s v="Jennifer Ferguson"/>
    <x v="0"/>
    <s v="United States"/>
    <s v="Saint Charles"/>
    <x v="25"/>
    <n v="63301"/>
    <s v="Central"/>
    <s v="OFF-PA-10001846"/>
    <x v="1"/>
    <x v="10"/>
    <x v="1807"/>
    <n v="11.56"/>
    <n v="2"/>
    <x v="0"/>
    <n v="5.6644000000000005"/>
  </r>
  <r>
    <n v="9367"/>
    <x v="4679"/>
    <x v="2"/>
    <x v="785"/>
    <d v="2011-06-13T00:00:00"/>
    <x v="1"/>
    <x v="502"/>
    <s v="Rick Duston"/>
    <x v="0"/>
    <s v="United States"/>
    <s v="Long Beach"/>
    <x v="15"/>
    <n v="11561"/>
    <s v="East"/>
    <s v="OFF-BI-10003876"/>
    <x v="1"/>
    <x v="8"/>
    <x v="1617"/>
    <n v="68.48"/>
    <n v="2"/>
    <x v="2"/>
    <n v="25.679999999999996"/>
  </r>
  <r>
    <n v="9368"/>
    <x v="4679"/>
    <x v="2"/>
    <x v="785"/>
    <d v="2011-06-13T00:00:00"/>
    <x v="1"/>
    <x v="502"/>
    <s v="Rick Duston"/>
    <x v="0"/>
    <s v="United States"/>
    <s v="Long Beach"/>
    <x v="15"/>
    <n v="11561"/>
    <s v="East"/>
    <s v="OFF-ST-10003470"/>
    <x v="1"/>
    <x v="4"/>
    <x v="1339"/>
    <n v="1676.88"/>
    <n v="6"/>
    <x v="0"/>
    <n v="83.843999999999937"/>
  </r>
  <r>
    <n v="9369"/>
    <x v="4680"/>
    <x v="0"/>
    <x v="281"/>
    <d v="2013-04-10T00:00:00"/>
    <x v="2"/>
    <x v="20"/>
    <s v="Erin Smith"/>
    <x v="1"/>
    <s v="United States"/>
    <s v="Lakewood"/>
    <x v="30"/>
    <n v="8701"/>
    <s v="East"/>
    <s v="OFF-PA-10004243"/>
    <x v="1"/>
    <x v="10"/>
    <x v="271"/>
    <n v="37.94"/>
    <n v="2"/>
    <x v="0"/>
    <n v="18.211199999999998"/>
  </r>
  <r>
    <n v="9370"/>
    <x v="4681"/>
    <x v="3"/>
    <x v="659"/>
    <d v="2014-11-10T00:00:00"/>
    <x v="0"/>
    <x v="471"/>
    <s v="Katherine Nockton"/>
    <x v="1"/>
    <s v="United States"/>
    <s v="Clinton"/>
    <x v="39"/>
    <n v="20735"/>
    <s v="East"/>
    <s v="FUR-CH-10000422"/>
    <x v="0"/>
    <x v="1"/>
    <x v="1432"/>
    <n v="272.96999999999997"/>
    <n v="3"/>
    <x v="0"/>
    <n v="43.675200000000018"/>
  </r>
  <r>
    <n v="9371"/>
    <x v="4682"/>
    <x v="1"/>
    <x v="352"/>
    <d v="2012-05-31T00:00:00"/>
    <x v="2"/>
    <x v="778"/>
    <s v="Victoria Pisteka"/>
    <x v="1"/>
    <s v="United States"/>
    <s v="Columbus"/>
    <x v="24"/>
    <n v="43229"/>
    <s v="East"/>
    <s v="FUR-FU-10002506"/>
    <x v="0"/>
    <x v="5"/>
    <x v="1802"/>
    <n v="41.568000000000005"/>
    <n v="4"/>
    <x v="2"/>
    <n v="-4.1568000000000023"/>
  </r>
  <r>
    <n v="9372"/>
    <x v="4682"/>
    <x v="1"/>
    <x v="352"/>
    <d v="2012-05-31T00:00:00"/>
    <x v="2"/>
    <x v="778"/>
    <s v="Victoria Pisteka"/>
    <x v="1"/>
    <s v="United States"/>
    <s v="Columbus"/>
    <x v="24"/>
    <n v="43229"/>
    <s v="East"/>
    <s v="FUR-CH-10000863"/>
    <x v="0"/>
    <x v="1"/>
    <x v="83"/>
    <n v="317.05799999999999"/>
    <n v="3"/>
    <x v="4"/>
    <n v="-86.058600000000013"/>
  </r>
  <r>
    <n v="9373"/>
    <x v="4682"/>
    <x v="1"/>
    <x v="352"/>
    <d v="2012-05-31T00:00:00"/>
    <x v="2"/>
    <x v="778"/>
    <s v="Victoria Pisteka"/>
    <x v="1"/>
    <s v="United States"/>
    <s v="Columbus"/>
    <x v="24"/>
    <n v="43229"/>
    <s v="East"/>
    <s v="OFF-FA-10002988"/>
    <x v="1"/>
    <x v="13"/>
    <x v="131"/>
    <n v="8.0399999999999991"/>
    <n v="5"/>
    <x v="2"/>
    <n v="2.9144999999999994"/>
  </r>
  <r>
    <n v="9374"/>
    <x v="4683"/>
    <x v="3"/>
    <x v="917"/>
    <d v="2014-05-12T00:00:00"/>
    <x v="1"/>
    <x v="229"/>
    <s v="Carlos Soltero"/>
    <x v="0"/>
    <s v="United States"/>
    <s v="Pasadena"/>
    <x v="1"/>
    <n v="91104"/>
    <s v="West"/>
    <s v="TEC-PH-10003437"/>
    <x v="2"/>
    <x v="7"/>
    <x v="913"/>
    <n v="419.94399999999996"/>
    <n v="7"/>
    <x v="2"/>
    <n v="52.492999999999967"/>
  </r>
  <r>
    <n v="9375"/>
    <x v="4684"/>
    <x v="0"/>
    <x v="410"/>
    <d v="2013-06-10T00:00:00"/>
    <x v="1"/>
    <x v="33"/>
    <s v="Ken Brennan"/>
    <x v="1"/>
    <s v="United States"/>
    <s v="Seattle"/>
    <x v="4"/>
    <n v="98105"/>
    <s v="West"/>
    <s v="OFF-SU-10002537"/>
    <x v="1"/>
    <x v="14"/>
    <x v="676"/>
    <n v="61.38"/>
    <n v="6"/>
    <x v="0"/>
    <n v="15.958800000000004"/>
  </r>
  <r>
    <n v="9376"/>
    <x v="4685"/>
    <x v="1"/>
    <x v="639"/>
    <d v="2012-12-19T00:00:00"/>
    <x v="0"/>
    <x v="219"/>
    <s v="Ashley Jarboe"/>
    <x v="0"/>
    <s v="United States"/>
    <s v="Los Angeles"/>
    <x v="1"/>
    <n v="90045"/>
    <s v="West"/>
    <s v="TEC-AC-10003063"/>
    <x v="2"/>
    <x v="11"/>
    <x v="1052"/>
    <n v="50"/>
    <n v="2"/>
    <x v="0"/>
    <n v="10.5"/>
  </r>
  <r>
    <n v="9377"/>
    <x v="4686"/>
    <x v="3"/>
    <x v="53"/>
    <d v="2014-12-30T00:00:00"/>
    <x v="1"/>
    <x v="22"/>
    <s v="Patrick O'Donnell"/>
    <x v="0"/>
    <s v="United States"/>
    <s v="East Orange"/>
    <x v="30"/>
    <n v="7017"/>
    <s v="East"/>
    <s v="TEC-AC-10003237"/>
    <x v="2"/>
    <x v="11"/>
    <x v="1631"/>
    <n v="31.799999999999997"/>
    <n v="3"/>
    <x v="0"/>
    <n v="13.674000000000003"/>
  </r>
  <r>
    <n v="9378"/>
    <x v="4687"/>
    <x v="3"/>
    <x v="94"/>
    <d v="2014-12-22T00:00:00"/>
    <x v="1"/>
    <x v="317"/>
    <s v="Dave Poirier"/>
    <x v="1"/>
    <s v="United States"/>
    <s v="Eau Claire"/>
    <x v="6"/>
    <n v="54703"/>
    <s v="Central"/>
    <s v="OFF-ST-10001031"/>
    <x v="1"/>
    <x v="4"/>
    <x v="1551"/>
    <n v="32.56"/>
    <n v="2"/>
    <x v="0"/>
    <n v="8.465600000000002"/>
  </r>
  <r>
    <n v="9379"/>
    <x v="4688"/>
    <x v="0"/>
    <x v="1120"/>
    <d v="2013-05-16T00:00:00"/>
    <x v="1"/>
    <x v="421"/>
    <s v="Gene McClure"/>
    <x v="0"/>
    <s v="United States"/>
    <s v="Chicago"/>
    <x v="10"/>
    <n v="60610"/>
    <s v="Central"/>
    <s v="OFF-EN-10001535"/>
    <x v="1"/>
    <x v="12"/>
    <x v="1833"/>
    <n v="7.0720000000000001"/>
    <n v="2"/>
    <x v="2"/>
    <n v="2.3868"/>
  </r>
  <r>
    <n v="9380"/>
    <x v="4689"/>
    <x v="2"/>
    <x v="851"/>
    <d v="2011-12-27T00:00:00"/>
    <x v="0"/>
    <x v="113"/>
    <s v="Craig Carreira"/>
    <x v="0"/>
    <s v="United States"/>
    <s v="Tampa"/>
    <x v="2"/>
    <n v="33614"/>
    <s v="South"/>
    <s v="OFF-PA-10001295"/>
    <x v="1"/>
    <x v="10"/>
    <x v="1211"/>
    <n v="45.527999999999999"/>
    <n v="3"/>
    <x v="2"/>
    <n v="15.934799999999997"/>
  </r>
  <r>
    <n v="9381"/>
    <x v="4689"/>
    <x v="2"/>
    <x v="851"/>
    <d v="2011-12-27T00:00:00"/>
    <x v="0"/>
    <x v="113"/>
    <s v="Craig Carreira"/>
    <x v="0"/>
    <s v="United States"/>
    <s v="Tampa"/>
    <x v="2"/>
    <n v="33614"/>
    <s v="South"/>
    <s v="FUR-CH-10004698"/>
    <x v="0"/>
    <x v="1"/>
    <x v="166"/>
    <n v="64.784000000000006"/>
    <n v="1"/>
    <x v="2"/>
    <n v="6.4784000000000042"/>
  </r>
  <r>
    <n v="9382"/>
    <x v="4689"/>
    <x v="2"/>
    <x v="851"/>
    <d v="2011-12-27T00:00:00"/>
    <x v="0"/>
    <x v="113"/>
    <s v="Craig Carreira"/>
    <x v="0"/>
    <s v="United States"/>
    <s v="Tampa"/>
    <x v="2"/>
    <n v="33614"/>
    <s v="South"/>
    <s v="OFF-ST-10000078"/>
    <x v="1"/>
    <x v="4"/>
    <x v="1218"/>
    <n v="424.27200000000005"/>
    <n v="2"/>
    <x v="2"/>
    <n v="-10.60680000000005"/>
  </r>
  <r>
    <n v="9383"/>
    <x v="4689"/>
    <x v="2"/>
    <x v="851"/>
    <d v="2011-12-27T00:00:00"/>
    <x v="0"/>
    <x v="113"/>
    <s v="Craig Carreira"/>
    <x v="0"/>
    <s v="United States"/>
    <s v="Tampa"/>
    <x v="2"/>
    <n v="33614"/>
    <s v="South"/>
    <s v="OFF-AR-10001868"/>
    <x v="1"/>
    <x v="6"/>
    <x v="59"/>
    <n v="1.3440000000000001"/>
    <n v="1"/>
    <x v="2"/>
    <n v="0.504"/>
  </r>
  <r>
    <n v="9384"/>
    <x v="4689"/>
    <x v="2"/>
    <x v="851"/>
    <d v="2011-12-27T00:00:00"/>
    <x v="0"/>
    <x v="113"/>
    <s v="Craig Carreira"/>
    <x v="0"/>
    <s v="United States"/>
    <s v="Tampa"/>
    <x v="2"/>
    <n v="33614"/>
    <s v="South"/>
    <s v="OFF-ST-10004950"/>
    <x v="1"/>
    <x v="4"/>
    <x v="1000"/>
    <n v="83.920000000000016"/>
    <n v="5"/>
    <x v="2"/>
    <n v="-1.049000000000003"/>
  </r>
  <r>
    <n v="9385"/>
    <x v="4690"/>
    <x v="3"/>
    <x v="938"/>
    <d v="2014-08-17T00:00:00"/>
    <x v="1"/>
    <x v="319"/>
    <s v="Sanjit Jacobs"/>
    <x v="2"/>
    <s v="United States"/>
    <s v="New York City"/>
    <x v="15"/>
    <n v="10009"/>
    <s v="East"/>
    <s v="OFF-PA-10003441"/>
    <x v="1"/>
    <x v="10"/>
    <x v="485"/>
    <n v="25.92"/>
    <n v="4"/>
    <x v="0"/>
    <n v="12.441600000000001"/>
  </r>
  <r>
    <n v="9386"/>
    <x v="4691"/>
    <x v="3"/>
    <x v="151"/>
    <d v="2014-09-01T00:00:00"/>
    <x v="1"/>
    <x v="227"/>
    <s v="Sarah Foster"/>
    <x v="0"/>
    <s v="United States"/>
    <s v="Mesa"/>
    <x v="16"/>
    <n v="85204"/>
    <s v="West"/>
    <s v="FUR-FU-10004973"/>
    <x v="0"/>
    <x v="5"/>
    <x v="1134"/>
    <n v="120.57600000000001"/>
    <n v="8"/>
    <x v="2"/>
    <n v="33.1584"/>
  </r>
  <r>
    <n v="9387"/>
    <x v="4692"/>
    <x v="3"/>
    <x v="617"/>
    <d v="2014-01-24T00:00:00"/>
    <x v="1"/>
    <x v="528"/>
    <s v="Raymond Messe"/>
    <x v="0"/>
    <s v="United States"/>
    <s v="Burlington"/>
    <x v="42"/>
    <s v="05408"/>
    <s v="East"/>
    <s v="OFF-PA-10000157"/>
    <x v="1"/>
    <x v="10"/>
    <x v="364"/>
    <n v="79.92"/>
    <n v="4"/>
    <x v="0"/>
    <n v="37.562399999999997"/>
  </r>
  <r>
    <n v="9388"/>
    <x v="4692"/>
    <x v="3"/>
    <x v="617"/>
    <d v="2014-01-24T00:00:00"/>
    <x v="1"/>
    <x v="528"/>
    <s v="Raymond Messe"/>
    <x v="0"/>
    <s v="United States"/>
    <s v="Burlington"/>
    <x v="42"/>
    <s v="05408"/>
    <s v="East"/>
    <s v="OFF-PA-10001970"/>
    <x v="1"/>
    <x v="10"/>
    <x v="311"/>
    <n v="12.28"/>
    <n v="1"/>
    <x v="0"/>
    <n v="5.7715999999999994"/>
  </r>
  <r>
    <n v="9389"/>
    <x v="4692"/>
    <x v="3"/>
    <x v="617"/>
    <d v="2014-01-24T00:00:00"/>
    <x v="1"/>
    <x v="528"/>
    <s v="Raymond Messe"/>
    <x v="0"/>
    <s v="United States"/>
    <s v="Burlington"/>
    <x v="42"/>
    <s v="05408"/>
    <s v="East"/>
    <s v="OFF-AP-10000828"/>
    <x v="1"/>
    <x v="9"/>
    <x v="1087"/>
    <n v="542.93999999999994"/>
    <n v="3"/>
    <x v="0"/>
    <n v="152.02319999999997"/>
  </r>
  <r>
    <n v="9390"/>
    <x v="4692"/>
    <x v="3"/>
    <x v="617"/>
    <d v="2014-01-24T00:00:00"/>
    <x v="1"/>
    <x v="528"/>
    <s v="Raymond Messe"/>
    <x v="0"/>
    <s v="United States"/>
    <s v="Burlington"/>
    <x v="42"/>
    <s v="05408"/>
    <s v="East"/>
    <s v="OFF-EN-10001509"/>
    <x v="1"/>
    <x v="12"/>
    <x v="29"/>
    <n v="2.04"/>
    <n v="1"/>
    <x v="0"/>
    <n v="0.95879999999999987"/>
  </r>
  <r>
    <n v="9391"/>
    <x v="4693"/>
    <x v="1"/>
    <x v="974"/>
    <d v="2012-06-24T00:00:00"/>
    <x v="1"/>
    <x v="454"/>
    <s v="Katherine Murray"/>
    <x v="2"/>
    <s v="United States"/>
    <s v="Houston"/>
    <x v="5"/>
    <n v="77070"/>
    <s v="Central"/>
    <s v="OFF-ST-10003692"/>
    <x v="1"/>
    <x v="4"/>
    <x v="1253"/>
    <n v="228.92"/>
    <n v="5"/>
    <x v="2"/>
    <n v="14.307499999999997"/>
  </r>
  <r>
    <n v="9392"/>
    <x v="4694"/>
    <x v="3"/>
    <x v="677"/>
    <d v="2014-03-17T00:00:00"/>
    <x v="2"/>
    <x v="395"/>
    <s v="Frank Hawley"/>
    <x v="1"/>
    <s v="United States"/>
    <s v="Aurora"/>
    <x v="10"/>
    <n v="60505"/>
    <s v="Central"/>
    <s v="TEC-PH-10004700"/>
    <x v="2"/>
    <x v="7"/>
    <x v="843"/>
    <n v="7.9920000000000009"/>
    <n v="1"/>
    <x v="2"/>
    <n v="2.5973999999999995"/>
  </r>
  <r>
    <n v="9393"/>
    <x v="4695"/>
    <x v="1"/>
    <x v="969"/>
    <d v="2012-10-25T00:00:00"/>
    <x v="3"/>
    <x v="375"/>
    <s v="Deirdre Greer"/>
    <x v="1"/>
    <s v="United States"/>
    <s v="Denver"/>
    <x v="22"/>
    <n v="80219"/>
    <s v="West"/>
    <s v="FUR-CH-10000422"/>
    <x v="0"/>
    <x v="1"/>
    <x v="1432"/>
    <n v="582.33600000000001"/>
    <n v="8"/>
    <x v="2"/>
    <n v="-29.116799999999955"/>
  </r>
  <r>
    <n v="9394"/>
    <x v="4696"/>
    <x v="2"/>
    <x v="59"/>
    <d v="2011-09-23T00:00:00"/>
    <x v="2"/>
    <x v="596"/>
    <s v="Mitch Webber"/>
    <x v="0"/>
    <s v="United States"/>
    <s v="New York City"/>
    <x v="15"/>
    <n v="10011"/>
    <s v="East"/>
    <s v="TEC-PH-10003484"/>
    <x v="2"/>
    <x v="7"/>
    <x v="1530"/>
    <n v="629.94999999999993"/>
    <n v="5"/>
    <x v="0"/>
    <n v="157.48750000000001"/>
  </r>
  <r>
    <n v="9395"/>
    <x v="4696"/>
    <x v="2"/>
    <x v="59"/>
    <d v="2011-09-23T00:00:00"/>
    <x v="2"/>
    <x v="596"/>
    <s v="Mitch Webber"/>
    <x v="0"/>
    <s v="United States"/>
    <s v="New York City"/>
    <x v="15"/>
    <n v="10011"/>
    <s v="East"/>
    <s v="FUR-CH-10001394"/>
    <x v="0"/>
    <x v="1"/>
    <x v="648"/>
    <n v="631.78200000000004"/>
    <n v="2"/>
    <x v="9"/>
    <n v="140.39599999999993"/>
  </r>
  <r>
    <n v="9396"/>
    <x v="4696"/>
    <x v="2"/>
    <x v="59"/>
    <d v="2011-09-23T00:00:00"/>
    <x v="2"/>
    <x v="596"/>
    <s v="Mitch Webber"/>
    <x v="0"/>
    <s v="United States"/>
    <s v="New York City"/>
    <x v="15"/>
    <n v="10011"/>
    <s v="East"/>
    <s v="FUR-BO-10002213"/>
    <x v="0"/>
    <x v="0"/>
    <x v="1223"/>
    <n v="801.5680000000001"/>
    <n v="2"/>
    <x v="2"/>
    <n v="-10.019600000000054"/>
  </r>
  <r>
    <n v="9397"/>
    <x v="4696"/>
    <x v="2"/>
    <x v="59"/>
    <d v="2011-09-23T00:00:00"/>
    <x v="2"/>
    <x v="596"/>
    <s v="Mitch Webber"/>
    <x v="0"/>
    <s v="United States"/>
    <s v="New York City"/>
    <x v="15"/>
    <n v="10011"/>
    <s v="East"/>
    <s v="OFF-LA-10002762"/>
    <x v="1"/>
    <x v="2"/>
    <x v="49"/>
    <n v="75.179999999999993"/>
    <n v="6"/>
    <x v="0"/>
    <n v="35.334599999999995"/>
  </r>
  <r>
    <n v="9398"/>
    <x v="4696"/>
    <x v="2"/>
    <x v="59"/>
    <d v="2011-09-23T00:00:00"/>
    <x v="2"/>
    <x v="596"/>
    <s v="Mitch Webber"/>
    <x v="0"/>
    <s v="United States"/>
    <s v="New York City"/>
    <x v="15"/>
    <n v="10011"/>
    <s v="East"/>
    <s v="OFF-AP-10003842"/>
    <x v="1"/>
    <x v="9"/>
    <x v="1247"/>
    <n v="30.98"/>
    <n v="1"/>
    <x v="0"/>
    <n v="8.0548000000000002"/>
  </r>
  <r>
    <n v="9399"/>
    <x v="4696"/>
    <x v="2"/>
    <x v="59"/>
    <d v="2011-09-23T00:00:00"/>
    <x v="2"/>
    <x v="596"/>
    <s v="Mitch Webber"/>
    <x v="0"/>
    <s v="United States"/>
    <s v="New York City"/>
    <x v="15"/>
    <n v="10011"/>
    <s v="East"/>
    <s v="TEC-PH-10003072"/>
    <x v="2"/>
    <x v="7"/>
    <x v="1310"/>
    <n v="1349.91"/>
    <n v="9"/>
    <x v="0"/>
    <n v="661.45590000000004"/>
  </r>
  <r>
    <n v="9400"/>
    <x v="4697"/>
    <x v="0"/>
    <x v="583"/>
    <d v="2013-11-16T00:00:00"/>
    <x v="1"/>
    <x v="790"/>
    <s v="Sung Chung"/>
    <x v="0"/>
    <s v="United States"/>
    <s v="Arlington Heights"/>
    <x v="10"/>
    <n v="60004"/>
    <s v="Central"/>
    <s v="OFF-AR-10003394"/>
    <x v="1"/>
    <x v="6"/>
    <x v="496"/>
    <n v="14.111999999999998"/>
    <n v="6"/>
    <x v="2"/>
    <n v="1.2348000000000008"/>
  </r>
  <r>
    <n v="9401"/>
    <x v="4698"/>
    <x v="1"/>
    <x v="1218"/>
    <d v="2012-09-21T00:00:00"/>
    <x v="1"/>
    <x v="214"/>
    <s v="Bradley Drucker"/>
    <x v="0"/>
    <s v="United States"/>
    <s v="Newport News"/>
    <x v="17"/>
    <n v="23602"/>
    <s v="South"/>
    <s v="OFF-EN-10001539"/>
    <x v="1"/>
    <x v="12"/>
    <x v="33"/>
    <n v="31.12"/>
    <n v="4"/>
    <x v="0"/>
    <n v="14.6264"/>
  </r>
  <r>
    <n v="9402"/>
    <x v="4699"/>
    <x v="2"/>
    <x v="1219"/>
    <d v="2011-06-28T00:00:00"/>
    <x v="1"/>
    <x v="221"/>
    <s v="Liz Pelletier"/>
    <x v="0"/>
    <s v="United States"/>
    <s v="Tucson"/>
    <x v="16"/>
    <n v="85705"/>
    <s v="West"/>
    <s v="FUR-FU-10001731"/>
    <x v="0"/>
    <x v="5"/>
    <x v="1547"/>
    <n v="4.2720000000000002"/>
    <n v="2"/>
    <x v="2"/>
    <n v="0.96119999999999983"/>
  </r>
  <r>
    <n v="9403"/>
    <x v="4700"/>
    <x v="0"/>
    <x v="399"/>
    <d v="2013-08-18T00:00:00"/>
    <x v="0"/>
    <x v="413"/>
    <s v="Nora Preis"/>
    <x v="0"/>
    <s v="United States"/>
    <s v="New York City"/>
    <x v="15"/>
    <n v="10024"/>
    <s v="East"/>
    <s v="FUR-TA-10001095"/>
    <x v="0"/>
    <x v="3"/>
    <x v="611"/>
    <n v="209.148"/>
    <n v="2"/>
    <x v="10"/>
    <n v="-66.230199999999996"/>
  </r>
  <r>
    <n v="9404"/>
    <x v="4700"/>
    <x v="0"/>
    <x v="399"/>
    <d v="2013-08-18T00:00:00"/>
    <x v="0"/>
    <x v="413"/>
    <s v="Nora Preis"/>
    <x v="0"/>
    <s v="United States"/>
    <s v="New York City"/>
    <x v="15"/>
    <n v="10024"/>
    <s v="East"/>
    <s v="OFF-ST-10000078"/>
    <x v="1"/>
    <x v="4"/>
    <x v="1218"/>
    <n v="1591.02"/>
    <n v="6"/>
    <x v="0"/>
    <n v="286.38359999999989"/>
  </r>
  <r>
    <n v="9405"/>
    <x v="4701"/>
    <x v="3"/>
    <x v="669"/>
    <d v="2014-04-18T00:00:00"/>
    <x v="1"/>
    <x v="317"/>
    <s v="Dave Poirier"/>
    <x v="1"/>
    <s v="United States"/>
    <s v="Philadelphia"/>
    <x v="9"/>
    <n v="19134"/>
    <s v="East"/>
    <s v="OFF-FA-10004076"/>
    <x v="1"/>
    <x v="13"/>
    <x v="1213"/>
    <n v="7.92"/>
    <n v="5"/>
    <x v="2"/>
    <n v="1.6829999999999994"/>
  </r>
  <r>
    <n v="9406"/>
    <x v="4702"/>
    <x v="2"/>
    <x v="619"/>
    <d v="2011-03-17T00:00:00"/>
    <x v="2"/>
    <x v="46"/>
    <s v="Rick Bensley"/>
    <x v="2"/>
    <s v="United States"/>
    <s v="Chicago"/>
    <x v="10"/>
    <n v="60653"/>
    <s v="Central"/>
    <s v="TEC-MA-10003626"/>
    <x v="2"/>
    <x v="15"/>
    <x v="1388"/>
    <n v="574.91"/>
    <n v="2"/>
    <x v="4"/>
    <n v="156.04699999999997"/>
  </r>
  <r>
    <n v="9407"/>
    <x v="4702"/>
    <x v="2"/>
    <x v="619"/>
    <d v="2011-03-17T00:00:00"/>
    <x v="2"/>
    <x v="46"/>
    <s v="Rick Bensley"/>
    <x v="2"/>
    <s v="United States"/>
    <s v="Chicago"/>
    <x v="10"/>
    <n v="60653"/>
    <s v="Central"/>
    <s v="OFF-PA-10001215"/>
    <x v="1"/>
    <x v="10"/>
    <x v="1717"/>
    <n v="8.4480000000000004"/>
    <n v="2"/>
    <x v="2"/>
    <n v="2.6399999999999997"/>
  </r>
  <r>
    <n v="9408"/>
    <x v="4703"/>
    <x v="3"/>
    <x v="585"/>
    <d v="2014-09-25T00:00:00"/>
    <x v="0"/>
    <x v="95"/>
    <s v="Logan Currie"/>
    <x v="0"/>
    <s v="United States"/>
    <s v="New York City"/>
    <x v="15"/>
    <n v="10035"/>
    <s v="East"/>
    <s v="TEC-AC-10002842"/>
    <x v="2"/>
    <x v="11"/>
    <x v="1176"/>
    <n v="1071"/>
    <n v="9"/>
    <x v="0"/>
    <n v="171.36000000000007"/>
  </r>
  <r>
    <n v="9409"/>
    <x v="4703"/>
    <x v="3"/>
    <x v="585"/>
    <d v="2014-09-25T00:00:00"/>
    <x v="0"/>
    <x v="95"/>
    <s v="Logan Currie"/>
    <x v="0"/>
    <s v="United States"/>
    <s v="New York City"/>
    <x v="15"/>
    <n v="10035"/>
    <s v="East"/>
    <s v="FUR-FU-10004864"/>
    <x v="0"/>
    <x v="5"/>
    <x v="1710"/>
    <n v="12.07"/>
    <n v="1"/>
    <x v="0"/>
    <n v="3.9831000000000003"/>
  </r>
  <r>
    <n v="9410"/>
    <x v="4704"/>
    <x v="3"/>
    <x v="389"/>
    <d v="2014-12-14T00:00:00"/>
    <x v="2"/>
    <x v="576"/>
    <s v="William Brown"/>
    <x v="0"/>
    <s v="United States"/>
    <s v="Philadelphia"/>
    <x v="9"/>
    <n v="19143"/>
    <s v="East"/>
    <s v="OFF-BI-10000014"/>
    <x v="1"/>
    <x v="8"/>
    <x v="628"/>
    <n v="3.2730000000000006"/>
    <n v="1"/>
    <x v="6"/>
    <n v="-2.5092999999999996"/>
  </r>
  <r>
    <n v="9411"/>
    <x v="4704"/>
    <x v="3"/>
    <x v="389"/>
    <d v="2014-12-14T00:00:00"/>
    <x v="2"/>
    <x v="576"/>
    <s v="William Brown"/>
    <x v="0"/>
    <s v="United States"/>
    <s v="Philadelphia"/>
    <x v="9"/>
    <n v="19143"/>
    <s v="East"/>
    <s v="FUR-FU-10001475"/>
    <x v="0"/>
    <x v="5"/>
    <x v="499"/>
    <n v="87.92"/>
    <n v="5"/>
    <x v="2"/>
    <n v="15.385999999999999"/>
  </r>
  <r>
    <n v="9412"/>
    <x v="4705"/>
    <x v="0"/>
    <x v="612"/>
    <d v="2013-03-15T00:00:00"/>
    <x v="0"/>
    <x v="186"/>
    <s v="Maya Herman"/>
    <x v="1"/>
    <s v="United States"/>
    <s v="Glendale"/>
    <x v="16"/>
    <n v="85301"/>
    <s v="West"/>
    <s v="OFF-ST-10001272"/>
    <x v="1"/>
    <x v="4"/>
    <x v="528"/>
    <n v="104.69600000000001"/>
    <n v="1"/>
    <x v="2"/>
    <n v="6.5434999999999981"/>
  </r>
  <r>
    <n v="9413"/>
    <x v="4706"/>
    <x v="1"/>
    <x v="746"/>
    <d v="2012-01-29T00:00:00"/>
    <x v="2"/>
    <x v="253"/>
    <s v="Sean Christensen"/>
    <x v="0"/>
    <s v="United States"/>
    <s v="Los Angeles"/>
    <x v="1"/>
    <n v="90036"/>
    <s v="West"/>
    <s v="FUR-CH-10002024"/>
    <x v="0"/>
    <x v="1"/>
    <x v="478"/>
    <n v="2803.92"/>
    <n v="5"/>
    <x v="2"/>
    <n v="0"/>
  </r>
  <r>
    <n v="9414"/>
    <x v="4707"/>
    <x v="0"/>
    <x v="182"/>
    <d v="2013-09-28T00:00:00"/>
    <x v="2"/>
    <x v="588"/>
    <s v="Matt Hagelstein"/>
    <x v="1"/>
    <s v="United States"/>
    <s v="Houston"/>
    <x v="5"/>
    <n v="77041"/>
    <s v="Central"/>
    <s v="OFF-BI-10004001"/>
    <x v="1"/>
    <x v="8"/>
    <x v="810"/>
    <n v="6.8159999999999981"/>
    <n v="2"/>
    <x v="3"/>
    <n v="-11.587200000000003"/>
  </r>
  <r>
    <n v="9415"/>
    <x v="4708"/>
    <x v="1"/>
    <x v="1090"/>
    <d v="2012-10-22T00:00:00"/>
    <x v="1"/>
    <x v="547"/>
    <s v="John Castell"/>
    <x v="0"/>
    <s v="United States"/>
    <s v="Seattle"/>
    <x v="4"/>
    <n v="98115"/>
    <s v="West"/>
    <s v="TEC-PH-10004094"/>
    <x v="2"/>
    <x v="7"/>
    <x v="1788"/>
    <n v="249.58400000000003"/>
    <n v="2"/>
    <x v="2"/>
    <n v="15.598999999999997"/>
  </r>
  <r>
    <n v="9416"/>
    <x v="4708"/>
    <x v="1"/>
    <x v="1090"/>
    <d v="2012-10-22T00:00:00"/>
    <x v="1"/>
    <x v="547"/>
    <s v="John Castell"/>
    <x v="0"/>
    <s v="United States"/>
    <s v="Seattle"/>
    <x v="4"/>
    <n v="98115"/>
    <s v="West"/>
    <s v="OFF-PA-10001184"/>
    <x v="1"/>
    <x v="10"/>
    <x v="1307"/>
    <n v="17.940000000000001"/>
    <n v="3"/>
    <x v="0"/>
    <n v="8.7906000000000013"/>
  </r>
  <r>
    <n v="9417"/>
    <x v="4708"/>
    <x v="1"/>
    <x v="1090"/>
    <d v="2012-10-22T00:00:00"/>
    <x v="1"/>
    <x v="547"/>
    <s v="John Castell"/>
    <x v="0"/>
    <s v="United States"/>
    <s v="Seattle"/>
    <x v="4"/>
    <n v="98115"/>
    <s v="West"/>
    <s v="FUR-FU-10002505"/>
    <x v="0"/>
    <x v="5"/>
    <x v="222"/>
    <n v="10.11"/>
    <n v="3"/>
    <x v="0"/>
    <n v="3.2351999999999994"/>
  </r>
  <r>
    <n v="9418"/>
    <x v="4709"/>
    <x v="2"/>
    <x v="1220"/>
    <d v="2011-11-01T00:00:00"/>
    <x v="1"/>
    <x v="279"/>
    <s v="Ross DeVincentis"/>
    <x v="2"/>
    <s v="United States"/>
    <s v="Fayetteville"/>
    <x v="3"/>
    <n v="28314"/>
    <s v="South"/>
    <s v="OFF-PA-10001166"/>
    <x v="1"/>
    <x v="10"/>
    <x v="769"/>
    <n v="10.368000000000002"/>
    <n v="2"/>
    <x v="2"/>
    <n v="3.6288"/>
  </r>
  <r>
    <n v="9419"/>
    <x v="4709"/>
    <x v="2"/>
    <x v="1220"/>
    <d v="2011-11-01T00:00:00"/>
    <x v="1"/>
    <x v="279"/>
    <s v="Ross DeVincentis"/>
    <x v="2"/>
    <s v="United States"/>
    <s v="Fayetteville"/>
    <x v="3"/>
    <n v="28314"/>
    <s v="South"/>
    <s v="OFF-PA-10000349"/>
    <x v="1"/>
    <x v="10"/>
    <x v="33"/>
    <n v="11.952000000000002"/>
    <n v="3"/>
    <x v="2"/>
    <n v="4.0338000000000003"/>
  </r>
  <r>
    <n v="9420"/>
    <x v="4710"/>
    <x v="3"/>
    <x v="280"/>
    <d v="2014-10-05T00:00:00"/>
    <x v="0"/>
    <x v="281"/>
    <s v="Steve Chapman"/>
    <x v="1"/>
    <s v="United States"/>
    <s v="Houston"/>
    <x v="5"/>
    <n v="77041"/>
    <s v="Central"/>
    <s v="OFF-AP-10004708"/>
    <x v="1"/>
    <x v="9"/>
    <x v="508"/>
    <n v="15.223999999999997"/>
    <n v="2"/>
    <x v="3"/>
    <n v="-38.821200000000012"/>
  </r>
  <r>
    <n v="9421"/>
    <x v="4710"/>
    <x v="3"/>
    <x v="280"/>
    <d v="2014-10-05T00:00:00"/>
    <x v="0"/>
    <x v="281"/>
    <s v="Steve Chapman"/>
    <x v="1"/>
    <s v="United States"/>
    <s v="Houston"/>
    <x v="5"/>
    <n v="77041"/>
    <s v="Central"/>
    <s v="OFF-AP-10001947"/>
    <x v="1"/>
    <x v="9"/>
    <x v="1528"/>
    <n v="21.983999999999995"/>
    <n v="6"/>
    <x v="3"/>
    <n v="-56.059200000000011"/>
  </r>
  <r>
    <n v="9422"/>
    <x v="4711"/>
    <x v="2"/>
    <x v="149"/>
    <d v="2011-07-27T00:00:00"/>
    <x v="1"/>
    <x v="714"/>
    <s v="Nick Crebassa"/>
    <x v="1"/>
    <s v="United States"/>
    <s v="San Francisco"/>
    <x v="1"/>
    <n v="94122"/>
    <s v="West"/>
    <s v="TEC-PH-10000441"/>
    <x v="2"/>
    <x v="7"/>
    <x v="1046"/>
    <n v="604.75199999999995"/>
    <n v="6"/>
    <x v="2"/>
    <n v="60.475200000000058"/>
  </r>
  <r>
    <n v="9423"/>
    <x v="4711"/>
    <x v="2"/>
    <x v="149"/>
    <d v="2011-07-27T00:00:00"/>
    <x v="1"/>
    <x v="714"/>
    <s v="Nick Crebassa"/>
    <x v="1"/>
    <s v="United States"/>
    <s v="San Francisco"/>
    <x v="1"/>
    <n v="94122"/>
    <s v="West"/>
    <s v="OFF-SU-10004664"/>
    <x v="1"/>
    <x v="14"/>
    <x v="592"/>
    <n v="40.700000000000003"/>
    <n v="5"/>
    <x v="0"/>
    <n v="11.802999999999999"/>
  </r>
  <r>
    <n v="9424"/>
    <x v="4711"/>
    <x v="2"/>
    <x v="149"/>
    <d v="2011-07-27T00:00:00"/>
    <x v="1"/>
    <x v="714"/>
    <s v="Nick Crebassa"/>
    <x v="1"/>
    <s v="United States"/>
    <s v="San Francisco"/>
    <x v="1"/>
    <n v="94122"/>
    <s v="West"/>
    <s v="TEC-PH-10004531"/>
    <x v="2"/>
    <x v="7"/>
    <x v="1395"/>
    <n v="302.37599999999998"/>
    <n v="3"/>
    <x v="2"/>
    <n v="37.796999999999997"/>
  </r>
  <r>
    <n v="9425"/>
    <x v="4711"/>
    <x v="2"/>
    <x v="149"/>
    <d v="2011-07-27T00:00:00"/>
    <x v="1"/>
    <x v="714"/>
    <s v="Nick Crebassa"/>
    <x v="1"/>
    <s v="United States"/>
    <s v="San Francisco"/>
    <x v="1"/>
    <n v="94122"/>
    <s v="West"/>
    <s v="TEC-AC-10002167"/>
    <x v="2"/>
    <x v="11"/>
    <x v="46"/>
    <n v="45"/>
    <n v="3"/>
    <x v="0"/>
    <n v="4.9500000000000011"/>
  </r>
  <r>
    <n v="9426"/>
    <x v="4712"/>
    <x v="2"/>
    <x v="171"/>
    <d v="2011-09-17T00:00:00"/>
    <x v="0"/>
    <x v="560"/>
    <s v="Luke Weiss"/>
    <x v="0"/>
    <s v="United States"/>
    <s v="New York City"/>
    <x v="15"/>
    <n v="10035"/>
    <s v="East"/>
    <s v="FUR-CH-10002024"/>
    <x v="0"/>
    <x v="1"/>
    <x v="478"/>
    <n v="3785.2920000000004"/>
    <n v="6"/>
    <x v="9"/>
    <n v="420.58800000000019"/>
  </r>
  <r>
    <n v="9427"/>
    <x v="4713"/>
    <x v="0"/>
    <x v="306"/>
    <d v="2013-09-21T00:00:00"/>
    <x v="1"/>
    <x v="738"/>
    <s v="Angele Hood"/>
    <x v="0"/>
    <s v="United States"/>
    <s v="Seattle"/>
    <x v="4"/>
    <n v="98105"/>
    <s v="West"/>
    <s v="OFF-AR-10002445"/>
    <x v="1"/>
    <x v="6"/>
    <x v="1637"/>
    <n v="35.4"/>
    <n v="5"/>
    <x v="0"/>
    <n v="13.452000000000002"/>
  </r>
  <r>
    <n v="9428"/>
    <x v="4714"/>
    <x v="2"/>
    <x v="501"/>
    <d v="2011-12-01T00:00:00"/>
    <x v="1"/>
    <x v="705"/>
    <s v="Jack O'Briant"/>
    <x v="1"/>
    <s v="United States"/>
    <s v="Buffalo"/>
    <x v="15"/>
    <n v="14215"/>
    <s v="East"/>
    <s v="FUR-FU-10003268"/>
    <x v="0"/>
    <x v="5"/>
    <x v="876"/>
    <n v="199.89999999999998"/>
    <n v="5"/>
    <x v="0"/>
    <n v="39.97999999999999"/>
  </r>
  <r>
    <n v="9429"/>
    <x v="4715"/>
    <x v="2"/>
    <x v="218"/>
    <d v="2011-05-16T00:00:00"/>
    <x v="1"/>
    <x v="100"/>
    <s v="Victoria Wilson"/>
    <x v="1"/>
    <s v="United States"/>
    <s v="Huntsville"/>
    <x v="5"/>
    <n v="77340"/>
    <s v="Central"/>
    <s v="FUR-CH-10000015"/>
    <x v="0"/>
    <x v="1"/>
    <x v="373"/>
    <n v="1212.9599999999998"/>
    <n v="8"/>
    <x v="4"/>
    <n v="-69.311999999999898"/>
  </r>
  <r>
    <n v="9430"/>
    <x v="4716"/>
    <x v="1"/>
    <x v="834"/>
    <d v="2012-09-01T00:00:00"/>
    <x v="1"/>
    <x v="130"/>
    <s v="Ben Peterman"/>
    <x v="1"/>
    <s v="United States"/>
    <s v="Dallas"/>
    <x v="5"/>
    <n v="75081"/>
    <s v="Central"/>
    <s v="TEC-PH-10004165"/>
    <x v="2"/>
    <x v="7"/>
    <x v="886"/>
    <n v="1099.96"/>
    <n v="5"/>
    <x v="2"/>
    <n v="82.496999999999957"/>
  </r>
  <r>
    <n v="9431"/>
    <x v="4716"/>
    <x v="1"/>
    <x v="834"/>
    <d v="2012-09-01T00:00:00"/>
    <x v="1"/>
    <x v="130"/>
    <s v="Ben Peterman"/>
    <x v="1"/>
    <s v="United States"/>
    <s v="Dallas"/>
    <x v="5"/>
    <n v="75081"/>
    <s v="Central"/>
    <s v="FUR-TA-10004607"/>
    <x v="0"/>
    <x v="3"/>
    <x v="1095"/>
    <n v="103.48100000000001"/>
    <n v="1"/>
    <x v="4"/>
    <n v="-16.261300000000006"/>
  </r>
  <r>
    <n v="9432"/>
    <x v="4717"/>
    <x v="1"/>
    <x v="974"/>
    <d v="2012-06-19T00:00:00"/>
    <x v="3"/>
    <x v="452"/>
    <s v="Paul Prost"/>
    <x v="2"/>
    <s v="United States"/>
    <s v="Philadelphia"/>
    <x v="9"/>
    <n v="19134"/>
    <s v="East"/>
    <s v="OFF-LA-10004677"/>
    <x v="1"/>
    <x v="2"/>
    <x v="1831"/>
    <n v="5.9039999999999999"/>
    <n v="2"/>
    <x v="2"/>
    <n v="1.9925999999999999"/>
  </r>
  <r>
    <n v="9433"/>
    <x v="4718"/>
    <x v="1"/>
    <x v="493"/>
    <d v="2012-08-23T00:00:00"/>
    <x v="1"/>
    <x v="56"/>
    <s v="Steven Cartwright"/>
    <x v="0"/>
    <s v="United States"/>
    <s v="Peoria"/>
    <x v="16"/>
    <n v="85345"/>
    <s v="West"/>
    <s v="TEC-AC-10002217"/>
    <x v="2"/>
    <x v="11"/>
    <x v="1178"/>
    <n v="30.080000000000002"/>
    <n v="2"/>
    <x v="2"/>
    <n v="-5.2640000000000002"/>
  </r>
  <r>
    <n v="9434"/>
    <x v="4718"/>
    <x v="1"/>
    <x v="493"/>
    <d v="2012-08-23T00:00:00"/>
    <x v="1"/>
    <x v="56"/>
    <s v="Steven Cartwright"/>
    <x v="0"/>
    <s v="United States"/>
    <s v="Peoria"/>
    <x v="16"/>
    <n v="85345"/>
    <s v="West"/>
    <s v="OFF-PA-10001937"/>
    <x v="1"/>
    <x v="10"/>
    <x v="286"/>
    <n v="36.288000000000011"/>
    <n v="7"/>
    <x v="2"/>
    <n v="12.700800000000001"/>
  </r>
  <r>
    <n v="9435"/>
    <x v="4718"/>
    <x v="1"/>
    <x v="493"/>
    <d v="2012-08-23T00:00:00"/>
    <x v="1"/>
    <x v="56"/>
    <s v="Steven Cartwright"/>
    <x v="0"/>
    <s v="United States"/>
    <s v="Peoria"/>
    <x v="16"/>
    <n v="85345"/>
    <s v="West"/>
    <s v="OFF-AR-10000203"/>
    <x v="1"/>
    <x v="6"/>
    <x v="777"/>
    <n v="10.272000000000002"/>
    <n v="3"/>
    <x v="2"/>
    <n v="1.1555999999999984"/>
  </r>
  <r>
    <n v="9436"/>
    <x v="4718"/>
    <x v="1"/>
    <x v="493"/>
    <d v="2012-08-23T00:00:00"/>
    <x v="1"/>
    <x v="56"/>
    <s v="Steven Cartwright"/>
    <x v="0"/>
    <s v="United States"/>
    <s v="Peoria"/>
    <x v="16"/>
    <n v="85345"/>
    <s v="West"/>
    <s v="TEC-AC-10001142"/>
    <x v="2"/>
    <x v="11"/>
    <x v="546"/>
    <n v="252.8"/>
    <n v="4"/>
    <x v="2"/>
    <n v="-31.600000000000037"/>
  </r>
  <r>
    <n v="9437"/>
    <x v="4719"/>
    <x v="1"/>
    <x v="12"/>
    <d v="2012-09-25T00:00:00"/>
    <x v="3"/>
    <x v="298"/>
    <s v="Bryan Mills"/>
    <x v="0"/>
    <s v="United States"/>
    <s v="Philadelphia"/>
    <x v="9"/>
    <n v="19143"/>
    <s v="East"/>
    <s v="OFF-BI-10003712"/>
    <x v="1"/>
    <x v="8"/>
    <x v="689"/>
    <n v="2.9460000000000006"/>
    <n v="2"/>
    <x v="6"/>
    <n v="-2.0621999999999998"/>
  </r>
  <r>
    <n v="9438"/>
    <x v="4720"/>
    <x v="3"/>
    <x v="1143"/>
    <d v="2014-06-01T00:00:00"/>
    <x v="1"/>
    <x v="303"/>
    <s v="Carlos Daly"/>
    <x v="0"/>
    <s v="United States"/>
    <s v="Oceanside"/>
    <x v="1"/>
    <n v="92054"/>
    <s v="West"/>
    <s v="OFF-PA-10000520"/>
    <x v="1"/>
    <x v="10"/>
    <x v="1419"/>
    <n v="12.96"/>
    <n v="2"/>
    <x v="0"/>
    <n v="6.2208000000000006"/>
  </r>
  <r>
    <n v="9439"/>
    <x v="4721"/>
    <x v="3"/>
    <x v="689"/>
    <d v="2014-08-06T00:00:00"/>
    <x v="1"/>
    <x v="411"/>
    <s v="Greg Matthias"/>
    <x v="0"/>
    <s v="United States"/>
    <s v="Philadelphia"/>
    <x v="9"/>
    <n v="19134"/>
    <s v="East"/>
    <s v="TEC-PH-10001079"/>
    <x v="2"/>
    <x v="7"/>
    <x v="1246"/>
    <n v="285.57599999999996"/>
    <n v="4"/>
    <x v="10"/>
    <n v="-57.115200000000016"/>
  </r>
  <r>
    <n v="9440"/>
    <x v="4722"/>
    <x v="2"/>
    <x v="36"/>
    <d v="2011-10-17T00:00:00"/>
    <x v="1"/>
    <x v="771"/>
    <s v="Barry Pond"/>
    <x v="1"/>
    <s v="United States"/>
    <s v="Chicago"/>
    <x v="10"/>
    <n v="60623"/>
    <s v="Central"/>
    <s v="OFF-SU-10000898"/>
    <x v="1"/>
    <x v="14"/>
    <x v="1181"/>
    <n v="22.240000000000002"/>
    <n v="2"/>
    <x v="2"/>
    <n v="2.5019999999999971"/>
  </r>
  <r>
    <n v="9441"/>
    <x v="4723"/>
    <x v="2"/>
    <x v="594"/>
    <d v="2011-05-29T00:00:00"/>
    <x v="1"/>
    <x v="768"/>
    <s v="Barry Weirich"/>
    <x v="0"/>
    <s v="United States"/>
    <s v="New York City"/>
    <x v="15"/>
    <n v="10035"/>
    <s v="East"/>
    <s v="OFF-PA-10001471"/>
    <x v="1"/>
    <x v="10"/>
    <x v="1468"/>
    <n v="14.62"/>
    <n v="2"/>
    <x v="0"/>
    <n v="6.7251999999999992"/>
  </r>
  <r>
    <n v="9442"/>
    <x v="4724"/>
    <x v="2"/>
    <x v="282"/>
    <d v="2011-12-31T00:00:00"/>
    <x v="0"/>
    <x v="791"/>
    <s v="Ricardo Emerson"/>
    <x v="0"/>
    <s v="United States"/>
    <s v="Kent"/>
    <x v="24"/>
    <n v="44240"/>
    <s v="East"/>
    <s v="OFF-AP-10003281"/>
    <x v="1"/>
    <x v="9"/>
    <x v="1180"/>
    <n v="48.36"/>
    <n v="5"/>
    <x v="2"/>
    <n v="6.0449999999999946"/>
  </r>
  <r>
    <n v="9443"/>
    <x v="4725"/>
    <x v="3"/>
    <x v="104"/>
    <d v="2014-04-12T00:00:00"/>
    <x v="1"/>
    <x v="367"/>
    <s v="Hallie Redmond"/>
    <x v="2"/>
    <s v="United States"/>
    <s v="Jacksonville"/>
    <x v="2"/>
    <n v="32216"/>
    <s v="South"/>
    <s v="OFF-AR-10003156"/>
    <x v="1"/>
    <x v="6"/>
    <x v="396"/>
    <n v="16.256"/>
    <n v="2"/>
    <x v="2"/>
    <n v="1.2192000000000007"/>
  </r>
  <r>
    <n v="9444"/>
    <x v="4725"/>
    <x v="3"/>
    <x v="104"/>
    <d v="2014-04-12T00:00:00"/>
    <x v="1"/>
    <x v="367"/>
    <s v="Hallie Redmond"/>
    <x v="2"/>
    <s v="United States"/>
    <s v="Jacksonville"/>
    <x v="2"/>
    <n v="32216"/>
    <s v="South"/>
    <s v="TEC-PH-10000576"/>
    <x v="2"/>
    <x v="7"/>
    <x v="807"/>
    <n v="219.18400000000003"/>
    <n v="2"/>
    <x v="2"/>
    <n v="19.178600000000003"/>
  </r>
  <r>
    <n v="9445"/>
    <x v="4726"/>
    <x v="1"/>
    <x v="1201"/>
    <d v="2012-03-02T00:00:00"/>
    <x v="2"/>
    <x v="734"/>
    <s v="Tracy Poddar"/>
    <x v="1"/>
    <s v="United States"/>
    <s v="Coppell"/>
    <x v="5"/>
    <n v="75019"/>
    <s v="Central"/>
    <s v="TEC-PH-10003215"/>
    <x v="2"/>
    <x v="7"/>
    <x v="1602"/>
    <n v="95.84"/>
    <n v="4"/>
    <x v="2"/>
    <n v="34.741999999999997"/>
  </r>
  <r>
    <n v="9446"/>
    <x v="4727"/>
    <x v="1"/>
    <x v="352"/>
    <d v="2012-06-03T00:00:00"/>
    <x v="1"/>
    <x v="41"/>
    <s v="Karl Braun"/>
    <x v="0"/>
    <s v="United States"/>
    <s v="Indianapolis"/>
    <x v="14"/>
    <n v="46203"/>
    <s v="Central"/>
    <s v="OFF-LA-10004484"/>
    <x v="1"/>
    <x v="2"/>
    <x v="612"/>
    <n v="12.39"/>
    <n v="3"/>
    <x v="0"/>
    <n v="5.6993999999999998"/>
  </r>
  <r>
    <n v="9447"/>
    <x v="4728"/>
    <x v="0"/>
    <x v="897"/>
    <d v="2013-09-29T00:00:00"/>
    <x v="1"/>
    <x v="663"/>
    <s v="Anna Chung"/>
    <x v="0"/>
    <s v="United States"/>
    <s v="Lawrence"/>
    <x v="14"/>
    <n v="46226"/>
    <s v="Central"/>
    <s v="OFF-PA-10002245"/>
    <x v="1"/>
    <x v="10"/>
    <x v="1334"/>
    <n v="35.880000000000003"/>
    <n v="6"/>
    <x v="0"/>
    <n v="16.146000000000001"/>
  </r>
  <r>
    <n v="9448"/>
    <x v="4729"/>
    <x v="3"/>
    <x v="837"/>
    <d v="2014-06-04T00:00:00"/>
    <x v="1"/>
    <x v="35"/>
    <s v="Duane Noonan"/>
    <x v="0"/>
    <s v="United States"/>
    <s v="Tulsa"/>
    <x v="26"/>
    <n v="74133"/>
    <s v="Central"/>
    <s v="FUR-FU-10003664"/>
    <x v="0"/>
    <x v="5"/>
    <x v="35"/>
    <n v="477.29999999999995"/>
    <n v="5"/>
    <x v="0"/>
    <n v="138.41699999999997"/>
  </r>
  <r>
    <n v="9449"/>
    <x v="4730"/>
    <x v="0"/>
    <x v="42"/>
    <d v="2013-09-24T00:00:00"/>
    <x v="1"/>
    <x v="254"/>
    <s v="Chuck Clark"/>
    <x v="2"/>
    <s v="United States"/>
    <s v="Redmond"/>
    <x v="4"/>
    <n v="98052"/>
    <s v="West"/>
    <s v="OFF-LA-10002195"/>
    <x v="1"/>
    <x v="2"/>
    <x v="1019"/>
    <n v="12.32"/>
    <n v="4"/>
    <x v="0"/>
    <n v="5.9135999999999997"/>
  </r>
  <r>
    <n v="9450"/>
    <x v="4731"/>
    <x v="2"/>
    <x v="78"/>
    <d v="2011-09-13T00:00:00"/>
    <x v="1"/>
    <x v="358"/>
    <s v="Toby Swindell"/>
    <x v="0"/>
    <s v="United States"/>
    <s v="San Francisco"/>
    <x v="1"/>
    <n v="94109"/>
    <s v="West"/>
    <s v="OFF-BI-10000822"/>
    <x v="1"/>
    <x v="8"/>
    <x v="958"/>
    <n v="8.6080000000000005"/>
    <n v="2"/>
    <x v="2"/>
    <n v="3.0127999999999995"/>
  </r>
  <r>
    <n v="9451"/>
    <x v="4732"/>
    <x v="3"/>
    <x v="95"/>
    <d v="2014-06-08T00:00:00"/>
    <x v="1"/>
    <x v="246"/>
    <s v="Meg O'Connel"/>
    <x v="2"/>
    <s v="United States"/>
    <s v="Spokane"/>
    <x v="4"/>
    <n v="99207"/>
    <s v="West"/>
    <s v="OFF-ST-10004963"/>
    <x v="1"/>
    <x v="4"/>
    <x v="460"/>
    <n v="136.26"/>
    <n v="9"/>
    <x v="0"/>
    <n v="5.4503999999999913"/>
  </r>
  <r>
    <n v="9452"/>
    <x v="4733"/>
    <x v="1"/>
    <x v="694"/>
    <d v="2012-10-05T00:00:00"/>
    <x v="1"/>
    <x v="532"/>
    <s v="Roy Phan"/>
    <x v="1"/>
    <s v="United States"/>
    <s v="Los Angeles"/>
    <x v="1"/>
    <n v="90032"/>
    <s v="West"/>
    <s v="OFF-AP-10002495"/>
    <x v="1"/>
    <x v="9"/>
    <x v="1075"/>
    <n v="186.14999999999998"/>
    <n v="3"/>
    <x v="0"/>
    <n v="55.844999999999985"/>
  </r>
  <r>
    <n v="9453"/>
    <x v="4733"/>
    <x v="1"/>
    <x v="694"/>
    <d v="2012-10-05T00:00:00"/>
    <x v="1"/>
    <x v="532"/>
    <s v="Roy Phan"/>
    <x v="1"/>
    <s v="United States"/>
    <s v="Los Angeles"/>
    <x v="1"/>
    <n v="90032"/>
    <s v="West"/>
    <s v="OFF-BI-10004001"/>
    <x v="1"/>
    <x v="8"/>
    <x v="810"/>
    <n v="81.792000000000002"/>
    <n v="6"/>
    <x v="2"/>
    <n v="26.582399999999986"/>
  </r>
  <r>
    <n v="9454"/>
    <x v="4733"/>
    <x v="1"/>
    <x v="694"/>
    <d v="2012-10-05T00:00:00"/>
    <x v="1"/>
    <x v="532"/>
    <s v="Roy Phan"/>
    <x v="1"/>
    <s v="United States"/>
    <s v="Los Angeles"/>
    <x v="1"/>
    <n v="90032"/>
    <s v="West"/>
    <s v="OFF-SU-10004884"/>
    <x v="1"/>
    <x v="14"/>
    <x v="1780"/>
    <n v="47.19"/>
    <n v="3"/>
    <x v="0"/>
    <n v="13.685099999999995"/>
  </r>
  <r>
    <n v="9455"/>
    <x v="4733"/>
    <x v="1"/>
    <x v="694"/>
    <d v="2012-10-05T00:00:00"/>
    <x v="1"/>
    <x v="532"/>
    <s v="Roy Phan"/>
    <x v="1"/>
    <s v="United States"/>
    <s v="Los Angeles"/>
    <x v="1"/>
    <n v="90032"/>
    <s v="West"/>
    <s v="TEC-PH-10003555"/>
    <x v="2"/>
    <x v="7"/>
    <x v="457"/>
    <n v="36.783999999999999"/>
    <n v="2"/>
    <x v="2"/>
    <n v="-8.2763999999999971"/>
  </r>
  <r>
    <n v="9456"/>
    <x v="4734"/>
    <x v="0"/>
    <x v="950"/>
    <d v="2013-06-20T00:00:00"/>
    <x v="0"/>
    <x v="311"/>
    <s v="James Lanier"/>
    <x v="2"/>
    <s v="United States"/>
    <s v="Chattanooga"/>
    <x v="18"/>
    <n v="37421"/>
    <s v="South"/>
    <s v="TEC-MA-10003493"/>
    <x v="2"/>
    <x v="15"/>
    <x v="1834"/>
    <n v="91.474999999999994"/>
    <n v="1"/>
    <x v="5"/>
    <n v="-1.8294999999999959"/>
  </r>
  <r>
    <n v="9457"/>
    <x v="4735"/>
    <x v="3"/>
    <x v="837"/>
    <d v="2014-06-04T00:00:00"/>
    <x v="1"/>
    <x v="308"/>
    <s v="Bart Watters"/>
    <x v="1"/>
    <s v="United States"/>
    <s v="Greensboro"/>
    <x v="3"/>
    <n v="27405"/>
    <s v="South"/>
    <s v="TEC-AC-10002380"/>
    <x v="2"/>
    <x v="11"/>
    <x v="1835"/>
    <n v="27.192"/>
    <n v="3"/>
    <x v="2"/>
    <n v="0.33989999999999654"/>
  </r>
  <r>
    <n v="9458"/>
    <x v="4735"/>
    <x v="3"/>
    <x v="837"/>
    <d v="2014-06-04T00:00:00"/>
    <x v="1"/>
    <x v="308"/>
    <s v="Bart Watters"/>
    <x v="1"/>
    <s v="United States"/>
    <s v="Greensboro"/>
    <x v="3"/>
    <n v="27405"/>
    <s v="South"/>
    <s v="OFF-BI-10004209"/>
    <x v="1"/>
    <x v="8"/>
    <x v="1206"/>
    <n v="12.059999999999999"/>
    <n v="5"/>
    <x v="6"/>
    <n v="-10.050000000000001"/>
  </r>
  <r>
    <n v="9459"/>
    <x v="4736"/>
    <x v="2"/>
    <x v="1148"/>
    <d v="2011-10-14T00:00:00"/>
    <x v="1"/>
    <x v="81"/>
    <s v="Shirley Jackson"/>
    <x v="0"/>
    <s v="United States"/>
    <s v="San Francisco"/>
    <x v="1"/>
    <n v="94122"/>
    <s v="West"/>
    <s v="OFF-AR-10002135"/>
    <x v="1"/>
    <x v="6"/>
    <x v="278"/>
    <n v="144.60000000000002"/>
    <n v="3"/>
    <x v="0"/>
    <n v="41.933999999999983"/>
  </r>
  <r>
    <n v="9460"/>
    <x v="4736"/>
    <x v="2"/>
    <x v="1148"/>
    <d v="2011-10-14T00:00:00"/>
    <x v="1"/>
    <x v="81"/>
    <s v="Shirley Jackson"/>
    <x v="0"/>
    <s v="United States"/>
    <s v="San Francisco"/>
    <x v="1"/>
    <n v="94122"/>
    <s v="West"/>
    <s v="TEC-PH-10002583"/>
    <x v="2"/>
    <x v="7"/>
    <x v="1708"/>
    <n v="15.991999999999999"/>
    <n v="1"/>
    <x v="2"/>
    <n v="-2.9985000000000022"/>
  </r>
  <r>
    <n v="9461"/>
    <x v="4737"/>
    <x v="2"/>
    <x v="664"/>
    <d v="2011-11-22T00:00:00"/>
    <x v="0"/>
    <x v="435"/>
    <s v="Frank Gastineau"/>
    <x v="2"/>
    <s v="United States"/>
    <s v="New York City"/>
    <x v="15"/>
    <n v="10024"/>
    <s v="East"/>
    <s v="OFF-PA-10003591"/>
    <x v="1"/>
    <x v="10"/>
    <x v="686"/>
    <n v="34.44"/>
    <n v="3"/>
    <x v="0"/>
    <n v="17.22"/>
  </r>
  <r>
    <n v="9462"/>
    <x v="4738"/>
    <x v="2"/>
    <x v="538"/>
    <d v="2011-10-24T00:00:00"/>
    <x v="1"/>
    <x v="258"/>
    <s v="Eugene Hildebrand"/>
    <x v="2"/>
    <s v="United States"/>
    <s v="Lakewood"/>
    <x v="1"/>
    <n v="90712"/>
    <s v="West"/>
    <s v="TEC-PH-10004922"/>
    <x v="2"/>
    <x v="7"/>
    <x v="1067"/>
    <n v="321.55200000000002"/>
    <n v="6"/>
    <x v="2"/>
    <n v="20.097000000000008"/>
  </r>
  <r>
    <n v="9463"/>
    <x v="4739"/>
    <x v="3"/>
    <x v="920"/>
    <d v="2014-12-01T00:00:00"/>
    <x v="0"/>
    <x v="29"/>
    <s v="Brendan Sweed"/>
    <x v="1"/>
    <s v="United States"/>
    <s v="Louisville"/>
    <x v="0"/>
    <n v="40214"/>
    <s v="South"/>
    <s v="FUR-CH-10001854"/>
    <x v="0"/>
    <x v="1"/>
    <x v="1110"/>
    <n v="701.96"/>
    <n v="2"/>
    <x v="0"/>
    <n v="168.47040000000004"/>
  </r>
  <r>
    <n v="9464"/>
    <x v="4740"/>
    <x v="2"/>
    <x v="1221"/>
    <d v="2011-03-03T00:00:00"/>
    <x v="2"/>
    <x v="559"/>
    <s v="Joy Smith"/>
    <x v="0"/>
    <s v="United States"/>
    <s v="Columbus"/>
    <x v="24"/>
    <n v="43229"/>
    <s v="East"/>
    <s v="OFF-AR-10003560"/>
    <x v="1"/>
    <x v="6"/>
    <x v="482"/>
    <n v="19.456000000000003"/>
    <n v="4"/>
    <x v="2"/>
    <n v="3.4047999999999981"/>
  </r>
  <r>
    <n v="9465"/>
    <x v="4741"/>
    <x v="2"/>
    <x v="1059"/>
    <d v="2011-12-25T00:00:00"/>
    <x v="1"/>
    <x v="547"/>
    <s v="John Castell"/>
    <x v="0"/>
    <s v="United States"/>
    <s v="Newark"/>
    <x v="13"/>
    <n v="19711"/>
    <s v="East"/>
    <s v="OFF-LA-10004409"/>
    <x v="1"/>
    <x v="2"/>
    <x v="1550"/>
    <n v="17.28"/>
    <n v="6"/>
    <x v="0"/>
    <n v="7.9487999999999985"/>
  </r>
  <r>
    <n v="9466"/>
    <x v="4742"/>
    <x v="0"/>
    <x v="258"/>
    <d v="2013-11-24T00:00:00"/>
    <x v="1"/>
    <x v="25"/>
    <s v="Janet Molinari"/>
    <x v="1"/>
    <s v="United States"/>
    <s v="Seattle"/>
    <x v="4"/>
    <n v="98115"/>
    <s v="West"/>
    <s v="FUR-FU-10000448"/>
    <x v="0"/>
    <x v="5"/>
    <x v="464"/>
    <n v="31.96"/>
    <n v="2"/>
    <x v="0"/>
    <n v="1.597999999999999"/>
  </r>
  <r>
    <n v="9467"/>
    <x v="4743"/>
    <x v="3"/>
    <x v="60"/>
    <d v="2014-11-11T00:00:00"/>
    <x v="0"/>
    <x v="512"/>
    <s v="Christina DeMoss"/>
    <x v="0"/>
    <s v="United States"/>
    <s v="New York City"/>
    <x v="15"/>
    <n v="10024"/>
    <s v="East"/>
    <s v="OFF-BI-10002735"/>
    <x v="1"/>
    <x v="8"/>
    <x v="141"/>
    <n v="164.68800000000002"/>
    <n v="6"/>
    <x v="2"/>
    <n v="55.582200000000007"/>
  </r>
  <r>
    <n v="9468"/>
    <x v="4743"/>
    <x v="3"/>
    <x v="60"/>
    <d v="2014-11-11T00:00:00"/>
    <x v="0"/>
    <x v="512"/>
    <s v="Christina DeMoss"/>
    <x v="0"/>
    <s v="United States"/>
    <s v="New York City"/>
    <x v="15"/>
    <n v="10024"/>
    <s v="East"/>
    <s v="FUR-TA-10003469"/>
    <x v="0"/>
    <x v="3"/>
    <x v="1564"/>
    <n v="166.5"/>
    <n v="2"/>
    <x v="10"/>
    <n v="-66.599999999999994"/>
  </r>
  <r>
    <n v="9469"/>
    <x v="4743"/>
    <x v="3"/>
    <x v="60"/>
    <d v="2014-11-11T00:00:00"/>
    <x v="0"/>
    <x v="512"/>
    <s v="Christina DeMoss"/>
    <x v="0"/>
    <s v="United States"/>
    <s v="New York City"/>
    <x v="15"/>
    <n v="10024"/>
    <s v="East"/>
    <s v="OFF-PA-10001870"/>
    <x v="1"/>
    <x v="10"/>
    <x v="674"/>
    <n v="12.96"/>
    <n v="2"/>
    <x v="0"/>
    <n v="6.2208000000000006"/>
  </r>
  <r>
    <n v="9470"/>
    <x v="4743"/>
    <x v="3"/>
    <x v="60"/>
    <d v="2014-11-11T00:00:00"/>
    <x v="0"/>
    <x v="512"/>
    <s v="Christina DeMoss"/>
    <x v="0"/>
    <s v="United States"/>
    <s v="New York City"/>
    <x v="15"/>
    <n v="10024"/>
    <s v="East"/>
    <s v="OFF-PA-10004071"/>
    <x v="1"/>
    <x v="10"/>
    <x v="412"/>
    <n v="110.96"/>
    <n v="2"/>
    <x v="0"/>
    <n v="53.260799999999996"/>
  </r>
  <r>
    <n v="9471"/>
    <x v="4743"/>
    <x v="3"/>
    <x v="60"/>
    <d v="2014-11-11T00:00:00"/>
    <x v="0"/>
    <x v="512"/>
    <s v="Christina DeMoss"/>
    <x v="0"/>
    <s v="United States"/>
    <s v="New York City"/>
    <x v="15"/>
    <n v="10024"/>
    <s v="East"/>
    <s v="TEC-PH-10001448"/>
    <x v="2"/>
    <x v="7"/>
    <x v="140"/>
    <n v="99.98"/>
    <n v="2"/>
    <x v="0"/>
    <n v="3.9991999999999877"/>
  </r>
  <r>
    <n v="9472"/>
    <x v="4743"/>
    <x v="3"/>
    <x v="60"/>
    <d v="2014-11-11T00:00:00"/>
    <x v="0"/>
    <x v="512"/>
    <s v="Christina DeMoss"/>
    <x v="0"/>
    <s v="United States"/>
    <s v="New York City"/>
    <x v="15"/>
    <n v="10024"/>
    <s v="East"/>
    <s v="OFF-BI-10002706"/>
    <x v="1"/>
    <x v="8"/>
    <x v="273"/>
    <n v="11.423999999999999"/>
    <n v="1"/>
    <x v="2"/>
    <n v="3.7127999999999997"/>
  </r>
  <r>
    <n v="9473"/>
    <x v="4743"/>
    <x v="3"/>
    <x v="60"/>
    <d v="2014-11-11T00:00:00"/>
    <x v="0"/>
    <x v="512"/>
    <s v="Christina DeMoss"/>
    <x v="0"/>
    <s v="United States"/>
    <s v="New York City"/>
    <x v="15"/>
    <n v="10024"/>
    <s v="East"/>
    <s v="FUR-CH-10004875"/>
    <x v="0"/>
    <x v="1"/>
    <x v="1436"/>
    <n v="128.12400000000002"/>
    <n v="2"/>
    <x v="9"/>
    <n v="24.2012"/>
  </r>
  <r>
    <n v="9474"/>
    <x v="4743"/>
    <x v="3"/>
    <x v="60"/>
    <d v="2014-11-11T00:00:00"/>
    <x v="0"/>
    <x v="512"/>
    <s v="Christina DeMoss"/>
    <x v="0"/>
    <s v="United States"/>
    <s v="New York City"/>
    <x v="15"/>
    <n v="10024"/>
    <s v="East"/>
    <s v="FUR-FU-10004245"/>
    <x v="0"/>
    <x v="5"/>
    <x v="1738"/>
    <n v="101.4"/>
    <n v="5"/>
    <x v="0"/>
    <n v="38.532000000000004"/>
  </r>
  <r>
    <n v="9475"/>
    <x v="4744"/>
    <x v="1"/>
    <x v="70"/>
    <d v="2012-06-05T00:00:00"/>
    <x v="0"/>
    <x v="25"/>
    <s v="Janet Molinari"/>
    <x v="1"/>
    <s v="United States"/>
    <s v="Chicago"/>
    <x v="10"/>
    <n v="60653"/>
    <s v="Central"/>
    <s v="OFF-LA-10000443"/>
    <x v="1"/>
    <x v="2"/>
    <x v="1118"/>
    <n v="5.9039999999999999"/>
    <n v="2"/>
    <x v="2"/>
    <n v="1.9925999999999999"/>
  </r>
  <r>
    <n v="9476"/>
    <x v="4744"/>
    <x v="1"/>
    <x v="70"/>
    <d v="2012-06-05T00:00:00"/>
    <x v="0"/>
    <x v="25"/>
    <s v="Janet Molinari"/>
    <x v="1"/>
    <s v="United States"/>
    <s v="Chicago"/>
    <x v="10"/>
    <n v="60653"/>
    <s v="Central"/>
    <s v="OFF-PA-10001125"/>
    <x v="1"/>
    <x v="10"/>
    <x v="1012"/>
    <n v="173.48800000000003"/>
    <n v="7"/>
    <x v="2"/>
    <n v="54.214999999999982"/>
  </r>
  <r>
    <n v="9477"/>
    <x v="4744"/>
    <x v="1"/>
    <x v="70"/>
    <d v="2012-06-05T00:00:00"/>
    <x v="0"/>
    <x v="25"/>
    <s v="Janet Molinari"/>
    <x v="1"/>
    <s v="United States"/>
    <s v="Chicago"/>
    <x v="10"/>
    <n v="60653"/>
    <s v="Central"/>
    <s v="FUR-FU-10002703"/>
    <x v="0"/>
    <x v="5"/>
    <x v="1516"/>
    <n v="51.56"/>
    <n v="2"/>
    <x v="7"/>
    <n v="-61.872"/>
  </r>
  <r>
    <n v="9478"/>
    <x v="4744"/>
    <x v="1"/>
    <x v="70"/>
    <d v="2012-06-05T00:00:00"/>
    <x v="0"/>
    <x v="25"/>
    <s v="Janet Molinari"/>
    <x v="1"/>
    <s v="United States"/>
    <s v="Chicago"/>
    <x v="10"/>
    <n v="60653"/>
    <s v="Central"/>
    <s v="OFF-BI-10004364"/>
    <x v="1"/>
    <x v="8"/>
    <x v="302"/>
    <n v="3.5639999999999992"/>
    <n v="3"/>
    <x v="3"/>
    <n v="-6.2370000000000019"/>
  </r>
  <r>
    <n v="9479"/>
    <x v="4745"/>
    <x v="2"/>
    <x v="557"/>
    <d v="2011-09-14T00:00:00"/>
    <x v="1"/>
    <x v="757"/>
    <s v="Shahid Shariari"/>
    <x v="0"/>
    <s v="United States"/>
    <s v="Oswego"/>
    <x v="10"/>
    <n v="60543"/>
    <s v="Central"/>
    <s v="OFF-FA-10000936"/>
    <x v="1"/>
    <x v="13"/>
    <x v="1298"/>
    <n v="13.16"/>
    <n v="5"/>
    <x v="2"/>
    <n v="4.1124999999999998"/>
  </r>
  <r>
    <n v="9480"/>
    <x v="4745"/>
    <x v="2"/>
    <x v="557"/>
    <d v="2011-09-14T00:00:00"/>
    <x v="1"/>
    <x v="757"/>
    <s v="Shahid Shariari"/>
    <x v="0"/>
    <s v="United States"/>
    <s v="Oswego"/>
    <x v="10"/>
    <n v="60543"/>
    <s v="Central"/>
    <s v="OFF-BI-10001249"/>
    <x v="1"/>
    <x v="8"/>
    <x v="1182"/>
    <n v="3.8279999999999994"/>
    <n v="3"/>
    <x v="3"/>
    <n v="-6.5076000000000018"/>
  </r>
  <r>
    <n v="9481"/>
    <x v="4745"/>
    <x v="2"/>
    <x v="557"/>
    <d v="2011-09-14T00:00:00"/>
    <x v="1"/>
    <x v="757"/>
    <s v="Shahid Shariari"/>
    <x v="0"/>
    <s v="United States"/>
    <s v="Oswego"/>
    <x v="10"/>
    <n v="60543"/>
    <s v="Central"/>
    <s v="OFF-BI-10004632"/>
    <x v="1"/>
    <x v="8"/>
    <x v="564"/>
    <n v="304.98999999999995"/>
    <n v="5"/>
    <x v="3"/>
    <n v="-533.73250000000007"/>
  </r>
  <r>
    <n v="9482"/>
    <x v="4746"/>
    <x v="3"/>
    <x v="44"/>
    <d v="2014-11-13T00:00:00"/>
    <x v="1"/>
    <x v="668"/>
    <s v="Harry Greene"/>
    <x v="0"/>
    <s v="United States"/>
    <s v="Dallas"/>
    <x v="5"/>
    <n v="75220"/>
    <s v="Central"/>
    <s v="OFF-ST-10000615"/>
    <x v="1"/>
    <x v="4"/>
    <x v="75"/>
    <n v="18.16"/>
    <n v="2"/>
    <x v="2"/>
    <n v="1.8160000000000016"/>
  </r>
  <r>
    <n v="9483"/>
    <x v="4747"/>
    <x v="1"/>
    <x v="782"/>
    <d v="2012-06-24T00:00:00"/>
    <x v="0"/>
    <x v="604"/>
    <s v="Becky Castell"/>
    <x v="2"/>
    <s v="United States"/>
    <s v="Philadelphia"/>
    <x v="9"/>
    <n v="19134"/>
    <s v="East"/>
    <s v="TEC-AC-10001838"/>
    <x v="2"/>
    <x v="11"/>
    <x v="645"/>
    <n v="319.98400000000004"/>
    <n v="2"/>
    <x v="2"/>
    <n v="91.995400000000018"/>
  </r>
  <r>
    <n v="9484"/>
    <x v="4748"/>
    <x v="2"/>
    <x v="192"/>
    <d v="2011-07-28T00:00:00"/>
    <x v="1"/>
    <x v="437"/>
    <s v="Alejandro Ballentine"/>
    <x v="2"/>
    <s v="United States"/>
    <s v="Los Angeles"/>
    <x v="1"/>
    <n v="90008"/>
    <s v="West"/>
    <s v="OFF-AR-10004757"/>
    <x v="1"/>
    <x v="6"/>
    <x v="342"/>
    <n v="19.68"/>
    <n v="6"/>
    <x v="0"/>
    <n v="6.4943999999999988"/>
  </r>
  <r>
    <n v="9485"/>
    <x v="4749"/>
    <x v="0"/>
    <x v="499"/>
    <d v="2013-12-05T00:00:00"/>
    <x v="0"/>
    <x v="501"/>
    <s v="Muhammed Yedwab"/>
    <x v="1"/>
    <s v="United States"/>
    <s v="Houston"/>
    <x v="5"/>
    <n v="77036"/>
    <s v="Central"/>
    <s v="FUR-BO-10003893"/>
    <x v="0"/>
    <x v="0"/>
    <x v="1665"/>
    <n v="781.86399999999992"/>
    <n v="10"/>
    <x v="8"/>
    <n v="-137.97600000000008"/>
  </r>
  <r>
    <n v="9486"/>
    <x v="4749"/>
    <x v="0"/>
    <x v="499"/>
    <d v="2013-12-05T00:00:00"/>
    <x v="0"/>
    <x v="501"/>
    <s v="Muhammed Yedwab"/>
    <x v="1"/>
    <s v="United States"/>
    <s v="Houston"/>
    <x v="5"/>
    <n v="77036"/>
    <s v="Central"/>
    <s v="OFF-PA-10003893"/>
    <x v="1"/>
    <x v="10"/>
    <x v="1096"/>
    <n v="30.816000000000003"/>
    <n v="9"/>
    <x v="2"/>
    <n v="9.6299999999999955"/>
  </r>
  <r>
    <n v="9487"/>
    <x v="4750"/>
    <x v="3"/>
    <x v="386"/>
    <d v="2014-10-13T00:00:00"/>
    <x v="3"/>
    <x v="173"/>
    <s v="Natalie Fritzler"/>
    <x v="0"/>
    <s v="United States"/>
    <s v="Wheeling"/>
    <x v="48"/>
    <n v="26003"/>
    <s v="East"/>
    <s v="FUR-TA-10001932"/>
    <x v="0"/>
    <x v="3"/>
    <x v="840"/>
    <n v="673.34399999999994"/>
    <n v="3"/>
    <x v="4"/>
    <n v="-76.953599999999994"/>
  </r>
  <r>
    <n v="9488"/>
    <x v="4751"/>
    <x v="3"/>
    <x v="157"/>
    <d v="2014-12-14T00:00:00"/>
    <x v="2"/>
    <x v="240"/>
    <s v="Nona Balk"/>
    <x v="1"/>
    <s v="United States"/>
    <s v="Paterson"/>
    <x v="30"/>
    <n v="7501"/>
    <s v="East"/>
    <s v="OFF-FA-10001561"/>
    <x v="1"/>
    <x v="13"/>
    <x v="831"/>
    <n v="6.5400000000000009"/>
    <n v="3"/>
    <x v="0"/>
    <n v="2.1581999999999999"/>
  </r>
  <r>
    <n v="9489"/>
    <x v="4752"/>
    <x v="1"/>
    <x v="486"/>
    <d v="2012-10-04T00:00:00"/>
    <x v="2"/>
    <x v="75"/>
    <s v="Eric Murdock"/>
    <x v="0"/>
    <s v="United States"/>
    <s v="Portland"/>
    <x v="21"/>
    <n v="97206"/>
    <s v="West"/>
    <s v="TEC-PH-10001817"/>
    <x v="2"/>
    <x v="7"/>
    <x v="1097"/>
    <n v="572.80000000000007"/>
    <n v="2"/>
    <x v="2"/>
    <n v="50.120000000000033"/>
  </r>
  <r>
    <n v="9490"/>
    <x v="4753"/>
    <x v="0"/>
    <x v="1222"/>
    <d v="2013-08-12T00:00:00"/>
    <x v="1"/>
    <x v="716"/>
    <s v="Maureen Fritzler"/>
    <x v="1"/>
    <s v="United States"/>
    <s v="Huntsville"/>
    <x v="19"/>
    <n v="35810"/>
    <s v="South"/>
    <s v="OFF-AR-10000538"/>
    <x v="1"/>
    <x v="6"/>
    <x v="1245"/>
    <n v="197.04999999999998"/>
    <n v="7"/>
    <x v="0"/>
    <n v="59.114999999999981"/>
  </r>
  <r>
    <n v="9491"/>
    <x v="4754"/>
    <x v="3"/>
    <x v="1032"/>
    <d v="2014-01-08T00:00:00"/>
    <x v="1"/>
    <x v="200"/>
    <s v="Christopher Martinez"/>
    <x v="0"/>
    <s v="United States"/>
    <s v="San Francisco"/>
    <x v="1"/>
    <n v="94110"/>
    <s v="West"/>
    <s v="OFF-BI-10004584"/>
    <x v="1"/>
    <x v="8"/>
    <x v="378"/>
    <n v="2022.2720000000002"/>
    <n v="8"/>
    <x v="2"/>
    <n v="682.5168000000001"/>
  </r>
  <r>
    <n v="9492"/>
    <x v="4754"/>
    <x v="3"/>
    <x v="1032"/>
    <d v="2014-01-08T00:00:00"/>
    <x v="1"/>
    <x v="200"/>
    <s v="Christopher Martinez"/>
    <x v="0"/>
    <s v="United States"/>
    <s v="San Francisco"/>
    <x v="1"/>
    <n v="94110"/>
    <s v="West"/>
    <s v="OFF-AR-10000817"/>
    <x v="1"/>
    <x v="6"/>
    <x v="1255"/>
    <n v="9.120000000000001"/>
    <n v="3"/>
    <x v="0"/>
    <n v="3.1007999999999996"/>
  </r>
  <r>
    <n v="9493"/>
    <x v="4755"/>
    <x v="3"/>
    <x v="659"/>
    <d v="2014-11-08T00:00:00"/>
    <x v="3"/>
    <x v="685"/>
    <s v="Erin Creighton"/>
    <x v="0"/>
    <s v="United States"/>
    <s v="Oklahoma City"/>
    <x v="26"/>
    <n v="73120"/>
    <s v="Central"/>
    <s v="OFF-BI-10000756"/>
    <x v="1"/>
    <x v="8"/>
    <x v="15"/>
    <n v="38.160000000000004"/>
    <n v="9"/>
    <x v="0"/>
    <n v="19.080000000000002"/>
  </r>
  <r>
    <n v="9494"/>
    <x v="4756"/>
    <x v="0"/>
    <x v="835"/>
    <d v="2013-01-08T00:00:00"/>
    <x v="1"/>
    <x v="635"/>
    <s v="Bill Overfelt"/>
    <x v="1"/>
    <s v="United States"/>
    <s v="Broken Arrow"/>
    <x v="26"/>
    <n v="74012"/>
    <s v="Central"/>
    <s v="FUR-TA-10000617"/>
    <x v="0"/>
    <x v="3"/>
    <x v="338"/>
    <n v="1592.8500000000001"/>
    <n v="7"/>
    <x v="0"/>
    <n v="350.42700000000002"/>
  </r>
  <r>
    <n v="9495"/>
    <x v="4756"/>
    <x v="0"/>
    <x v="835"/>
    <d v="2013-01-08T00:00:00"/>
    <x v="1"/>
    <x v="635"/>
    <s v="Bill Overfelt"/>
    <x v="1"/>
    <s v="United States"/>
    <s v="Broken Arrow"/>
    <x v="26"/>
    <n v="74012"/>
    <s v="Central"/>
    <s v="OFF-BI-10004364"/>
    <x v="1"/>
    <x v="8"/>
    <x v="302"/>
    <n v="11.88"/>
    <n v="2"/>
    <x v="0"/>
    <n v="5.3460000000000001"/>
  </r>
  <r>
    <n v="9496"/>
    <x v="4757"/>
    <x v="0"/>
    <x v="536"/>
    <d v="2013-05-17T00:00:00"/>
    <x v="1"/>
    <x v="718"/>
    <s v="Vivian Mathis"/>
    <x v="0"/>
    <s v="United States"/>
    <s v="Mission Viejo"/>
    <x v="1"/>
    <n v="92691"/>
    <s v="West"/>
    <s v="TEC-AC-10004518"/>
    <x v="2"/>
    <x v="11"/>
    <x v="1803"/>
    <n v="120"/>
    <n v="6"/>
    <x v="0"/>
    <n v="46.800000000000004"/>
  </r>
  <r>
    <n v="9497"/>
    <x v="4757"/>
    <x v="0"/>
    <x v="536"/>
    <d v="2013-05-17T00:00:00"/>
    <x v="1"/>
    <x v="718"/>
    <s v="Vivian Mathis"/>
    <x v="0"/>
    <s v="United States"/>
    <s v="Mission Viejo"/>
    <x v="1"/>
    <n v="92691"/>
    <s v="West"/>
    <s v="OFF-AP-10002222"/>
    <x v="1"/>
    <x v="9"/>
    <x v="33"/>
    <n v="8.67"/>
    <n v="1"/>
    <x v="0"/>
    <n v="2.3409000000000004"/>
  </r>
  <r>
    <n v="9498"/>
    <x v="4758"/>
    <x v="3"/>
    <x v="60"/>
    <d v="2014-11-08T00:00:00"/>
    <x v="2"/>
    <x v="144"/>
    <s v="Adam Bellavance"/>
    <x v="2"/>
    <s v="United States"/>
    <s v="Greenwood"/>
    <x v="14"/>
    <n v="46142"/>
    <s v="Central"/>
    <s v="OFF-PA-10002615"/>
    <x v="1"/>
    <x v="10"/>
    <x v="247"/>
    <n v="4.41"/>
    <n v="1"/>
    <x v="0"/>
    <n v="2.0286"/>
  </r>
  <r>
    <n v="9499"/>
    <x v="4758"/>
    <x v="3"/>
    <x v="60"/>
    <d v="2014-11-08T00:00:00"/>
    <x v="2"/>
    <x v="144"/>
    <s v="Adam Bellavance"/>
    <x v="2"/>
    <s v="United States"/>
    <s v="Greenwood"/>
    <x v="14"/>
    <n v="46142"/>
    <s v="Central"/>
    <s v="OFF-PA-10000565"/>
    <x v="1"/>
    <x v="10"/>
    <x v="33"/>
    <n v="167.94"/>
    <n v="3"/>
    <x v="0"/>
    <n v="82.290599999999998"/>
  </r>
  <r>
    <n v="9500"/>
    <x v="4758"/>
    <x v="3"/>
    <x v="60"/>
    <d v="2014-11-08T00:00:00"/>
    <x v="2"/>
    <x v="144"/>
    <s v="Adam Bellavance"/>
    <x v="2"/>
    <s v="United States"/>
    <s v="Greenwood"/>
    <x v="14"/>
    <n v="46142"/>
    <s v="Central"/>
    <s v="OFF-PA-10003673"/>
    <x v="1"/>
    <x v="10"/>
    <x v="971"/>
    <n v="67.8"/>
    <n v="10"/>
    <x v="0"/>
    <n v="31.187999999999999"/>
  </r>
  <r>
    <n v="9501"/>
    <x v="4759"/>
    <x v="0"/>
    <x v="439"/>
    <d v="2013-05-31T00:00:00"/>
    <x v="1"/>
    <x v="632"/>
    <s v="Chris McAfee"/>
    <x v="0"/>
    <s v="United States"/>
    <s v="Milwaukee"/>
    <x v="6"/>
    <n v="53209"/>
    <s v="Central"/>
    <s v="FUR-FU-10002088"/>
    <x v="0"/>
    <x v="5"/>
    <x v="1084"/>
    <n v="26.94"/>
    <n v="3"/>
    <x v="0"/>
    <n v="11.314800000000002"/>
  </r>
  <r>
    <n v="9502"/>
    <x v="4760"/>
    <x v="1"/>
    <x v="312"/>
    <d v="2012-11-24T00:00:00"/>
    <x v="1"/>
    <x v="608"/>
    <s v="Kelly Williams"/>
    <x v="0"/>
    <s v="United States"/>
    <s v="San Francisco"/>
    <x v="1"/>
    <n v="94109"/>
    <s v="West"/>
    <s v="FUR-FU-10001546"/>
    <x v="0"/>
    <x v="5"/>
    <x v="1423"/>
    <n v="32.04"/>
    <n v="3"/>
    <x v="0"/>
    <n v="8.01"/>
  </r>
  <r>
    <n v="9503"/>
    <x v="4761"/>
    <x v="0"/>
    <x v="183"/>
    <d v="2013-04-30T00:00:00"/>
    <x v="1"/>
    <x v="462"/>
    <s v="Michael Moore"/>
    <x v="0"/>
    <s v="United States"/>
    <s v="Rome"/>
    <x v="15"/>
    <n v="13440"/>
    <s v="East"/>
    <s v="OFF-AR-10000614"/>
    <x v="1"/>
    <x v="6"/>
    <x v="1722"/>
    <n v="32.129999999999995"/>
    <n v="9"/>
    <x v="0"/>
    <n v="8.3537999999999997"/>
  </r>
  <r>
    <n v="9504"/>
    <x v="4761"/>
    <x v="0"/>
    <x v="183"/>
    <d v="2013-04-30T00:00:00"/>
    <x v="1"/>
    <x v="462"/>
    <s v="Michael Moore"/>
    <x v="0"/>
    <s v="United States"/>
    <s v="Rome"/>
    <x v="15"/>
    <n v="13440"/>
    <s v="East"/>
    <s v="OFF-AR-10003190"/>
    <x v="1"/>
    <x v="6"/>
    <x v="643"/>
    <n v="2.88"/>
    <n v="1"/>
    <x v="0"/>
    <n v="0.80640000000000001"/>
  </r>
  <r>
    <n v="9505"/>
    <x v="4762"/>
    <x v="0"/>
    <x v="500"/>
    <d v="2013-10-19T00:00:00"/>
    <x v="1"/>
    <x v="463"/>
    <s v="Pauline Webber"/>
    <x v="1"/>
    <s v="United States"/>
    <s v="New York City"/>
    <x v="15"/>
    <n v="10009"/>
    <s v="East"/>
    <s v="TEC-PH-10004094"/>
    <x v="2"/>
    <x v="7"/>
    <x v="1788"/>
    <n v="1091.93"/>
    <n v="7"/>
    <x v="0"/>
    <n v="272.98250000000002"/>
  </r>
  <r>
    <n v="9506"/>
    <x v="4762"/>
    <x v="0"/>
    <x v="500"/>
    <d v="2013-10-19T00:00:00"/>
    <x v="1"/>
    <x v="463"/>
    <s v="Pauline Webber"/>
    <x v="1"/>
    <s v="United States"/>
    <s v="New York City"/>
    <x v="15"/>
    <n v="10009"/>
    <s v="East"/>
    <s v="OFF-PA-10001970"/>
    <x v="1"/>
    <x v="10"/>
    <x v="361"/>
    <n v="111.96"/>
    <n v="2"/>
    <x v="0"/>
    <n v="54.860399999999998"/>
  </r>
  <r>
    <n v="9507"/>
    <x v="4763"/>
    <x v="2"/>
    <x v="267"/>
    <d v="2011-04-07T00:00:00"/>
    <x v="0"/>
    <x v="76"/>
    <s v="Ruben Dartt"/>
    <x v="0"/>
    <s v="United States"/>
    <s v="Dearborn Heights"/>
    <x v="12"/>
    <n v="48127"/>
    <s v="Central"/>
    <s v="OFF-AR-10002952"/>
    <x v="1"/>
    <x v="6"/>
    <x v="806"/>
    <n v="26.7"/>
    <n v="2"/>
    <x v="0"/>
    <n v="7.4759999999999991"/>
  </r>
  <r>
    <n v="9508"/>
    <x v="4763"/>
    <x v="2"/>
    <x v="267"/>
    <d v="2011-04-07T00:00:00"/>
    <x v="0"/>
    <x v="76"/>
    <s v="Ruben Dartt"/>
    <x v="0"/>
    <s v="United States"/>
    <s v="Dearborn Heights"/>
    <x v="12"/>
    <n v="48127"/>
    <s v="Central"/>
    <s v="OFF-BI-10004209"/>
    <x v="1"/>
    <x v="8"/>
    <x v="1206"/>
    <n v="40.199999999999996"/>
    <n v="5"/>
    <x v="0"/>
    <n v="18.089999999999996"/>
  </r>
  <r>
    <n v="9509"/>
    <x v="4763"/>
    <x v="2"/>
    <x v="267"/>
    <d v="2011-04-07T00:00:00"/>
    <x v="0"/>
    <x v="76"/>
    <s v="Ruben Dartt"/>
    <x v="0"/>
    <s v="United States"/>
    <s v="Dearborn Heights"/>
    <x v="12"/>
    <n v="48127"/>
    <s v="Central"/>
    <s v="OFF-AR-10004685"/>
    <x v="1"/>
    <x v="6"/>
    <x v="181"/>
    <n v="13.89"/>
    <n v="3"/>
    <x v="0"/>
    <n v="4.5836999999999994"/>
  </r>
  <r>
    <n v="9510"/>
    <x v="4763"/>
    <x v="2"/>
    <x v="267"/>
    <d v="2011-04-07T00:00:00"/>
    <x v="0"/>
    <x v="76"/>
    <s v="Ruben Dartt"/>
    <x v="0"/>
    <s v="United States"/>
    <s v="Dearborn Heights"/>
    <x v="12"/>
    <n v="48127"/>
    <s v="Central"/>
    <s v="OFF-ST-10000991"/>
    <x v="1"/>
    <x v="4"/>
    <x v="155"/>
    <n v="689.81999999999994"/>
    <n v="6"/>
    <x v="0"/>
    <n v="20.694600000000008"/>
  </r>
  <r>
    <n v="9511"/>
    <x v="4764"/>
    <x v="0"/>
    <x v="876"/>
    <d v="2013-08-12T00:00:00"/>
    <x v="1"/>
    <x v="215"/>
    <s v="Liz MacKendrick"/>
    <x v="0"/>
    <s v="United States"/>
    <s v="New York City"/>
    <x v="15"/>
    <n v="10024"/>
    <s v="East"/>
    <s v="OFF-AR-10002399"/>
    <x v="1"/>
    <x v="6"/>
    <x v="316"/>
    <n v="38.339999999999996"/>
    <n v="9"/>
    <x v="0"/>
    <n v="15.7194"/>
  </r>
  <r>
    <n v="9512"/>
    <x v="4765"/>
    <x v="2"/>
    <x v="637"/>
    <d v="2011-12-16T00:00:00"/>
    <x v="2"/>
    <x v="688"/>
    <s v="Cari Sayre"/>
    <x v="1"/>
    <s v="United States"/>
    <s v="Chicago"/>
    <x v="10"/>
    <n v="60623"/>
    <s v="Central"/>
    <s v="OFF-BI-10002353"/>
    <x v="1"/>
    <x v="8"/>
    <x v="1068"/>
    <n v="9.2639999999999976"/>
    <n v="3"/>
    <x v="3"/>
    <n v="-13.895999999999997"/>
  </r>
  <r>
    <n v="9513"/>
    <x v="4766"/>
    <x v="3"/>
    <x v="1109"/>
    <d v="2014-06-04T00:00:00"/>
    <x v="0"/>
    <x v="409"/>
    <s v="Kean Thornton"/>
    <x v="0"/>
    <s v="United States"/>
    <s v="Dallas"/>
    <x v="5"/>
    <n v="75217"/>
    <s v="Central"/>
    <s v="FUR-BO-10001811"/>
    <x v="0"/>
    <x v="0"/>
    <x v="779"/>
    <n v="204.66639999999998"/>
    <n v="1"/>
    <x v="8"/>
    <n v="-6.0196000000000254"/>
  </r>
  <r>
    <n v="9514"/>
    <x v="4767"/>
    <x v="0"/>
    <x v="500"/>
    <d v="2013-10-20T00:00:00"/>
    <x v="1"/>
    <x v="648"/>
    <s v="Bobby Elias"/>
    <x v="0"/>
    <s v="United States"/>
    <s v="Appleton"/>
    <x v="6"/>
    <n v="54915"/>
    <s v="Central"/>
    <s v="TEC-AC-10003033"/>
    <x v="2"/>
    <x v="11"/>
    <x v="756"/>
    <n v="1649.75"/>
    <n v="5"/>
    <x v="0"/>
    <n v="544.41749999999979"/>
  </r>
  <r>
    <n v="9515"/>
    <x v="4768"/>
    <x v="2"/>
    <x v="619"/>
    <d v="2011-03-18T00:00:00"/>
    <x v="1"/>
    <x v="739"/>
    <s v="Neil Französisch"/>
    <x v="2"/>
    <s v="United States"/>
    <s v="Jacksonville"/>
    <x v="2"/>
    <n v="32216"/>
    <s v="South"/>
    <s v="OFF-PA-10000176"/>
    <x v="1"/>
    <x v="10"/>
    <x v="634"/>
    <n v="91.055999999999997"/>
    <n v="6"/>
    <x v="2"/>
    <n v="31.869599999999995"/>
  </r>
  <r>
    <n v="9516"/>
    <x v="4769"/>
    <x v="2"/>
    <x v="1223"/>
    <d v="2011-02-25T00:00:00"/>
    <x v="1"/>
    <x v="111"/>
    <s v="Delfina Latchford"/>
    <x v="0"/>
    <s v="United States"/>
    <s v="Chicago"/>
    <x v="10"/>
    <n v="60653"/>
    <s v="Central"/>
    <s v="OFF-AR-10003631"/>
    <x v="1"/>
    <x v="6"/>
    <x v="33"/>
    <n v="54.207999999999998"/>
    <n v="14"/>
    <x v="2"/>
    <n v="8.808799999999998"/>
  </r>
  <r>
    <n v="9517"/>
    <x v="4770"/>
    <x v="1"/>
    <x v="252"/>
    <d v="2012-08-26T00:00:00"/>
    <x v="0"/>
    <x v="384"/>
    <s v="Maurice Satty"/>
    <x v="0"/>
    <s v="United States"/>
    <s v="Bowling Green"/>
    <x v="24"/>
    <n v="43402"/>
    <s v="East"/>
    <s v="TEC-PH-10000923"/>
    <x v="2"/>
    <x v="7"/>
    <x v="1225"/>
    <n v="26.981999999999999"/>
    <n v="3"/>
    <x v="10"/>
    <n v="4.0472999999999999"/>
  </r>
  <r>
    <n v="9518"/>
    <x v="4770"/>
    <x v="1"/>
    <x v="252"/>
    <d v="2012-08-26T00:00:00"/>
    <x v="0"/>
    <x v="384"/>
    <s v="Maurice Satty"/>
    <x v="0"/>
    <s v="United States"/>
    <s v="Bowling Green"/>
    <x v="24"/>
    <n v="43402"/>
    <s v="East"/>
    <s v="OFF-LA-10003190"/>
    <x v="1"/>
    <x v="2"/>
    <x v="1163"/>
    <n v="6.911999999999999"/>
    <n v="3"/>
    <x v="2"/>
    <n v="2.5056000000000003"/>
  </r>
  <r>
    <n v="9519"/>
    <x v="4770"/>
    <x v="1"/>
    <x v="252"/>
    <d v="2012-08-26T00:00:00"/>
    <x v="0"/>
    <x v="384"/>
    <s v="Maurice Satty"/>
    <x v="0"/>
    <s v="United States"/>
    <s v="Bowling Green"/>
    <x v="24"/>
    <n v="43402"/>
    <s v="East"/>
    <s v="OFF-ST-10003208"/>
    <x v="1"/>
    <x v="4"/>
    <x v="243"/>
    <n v="435.50400000000002"/>
    <n v="3"/>
    <x v="2"/>
    <n v="48.994199999999921"/>
  </r>
  <r>
    <n v="9520"/>
    <x v="4771"/>
    <x v="3"/>
    <x v="540"/>
    <d v="2014-05-13T00:00:00"/>
    <x v="0"/>
    <x v="514"/>
    <s v="Michelle Moray"/>
    <x v="0"/>
    <s v="United States"/>
    <s v="San Francisco"/>
    <x v="1"/>
    <n v="94110"/>
    <s v="West"/>
    <s v="OFF-AP-10000692"/>
    <x v="1"/>
    <x v="9"/>
    <x v="1241"/>
    <n v="81.08"/>
    <n v="4"/>
    <x v="0"/>
    <n v="22.702400000000004"/>
  </r>
  <r>
    <n v="9521"/>
    <x v="4772"/>
    <x v="0"/>
    <x v="1084"/>
    <d v="2013-02-09T00:00:00"/>
    <x v="1"/>
    <x v="80"/>
    <s v="Jennifer Braxton"/>
    <x v="1"/>
    <s v="United States"/>
    <s v="Los Angeles"/>
    <x v="1"/>
    <n v="90049"/>
    <s v="West"/>
    <s v="OFF-ST-10004180"/>
    <x v="1"/>
    <x v="4"/>
    <x v="241"/>
    <n v="93.02"/>
    <n v="2"/>
    <x v="0"/>
    <n v="3.720799999999997"/>
  </r>
  <r>
    <n v="9522"/>
    <x v="4773"/>
    <x v="2"/>
    <x v="174"/>
    <d v="2011-12-25T00:00:00"/>
    <x v="1"/>
    <x v="611"/>
    <s v="Speros Goranitis"/>
    <x v="0"/>
    <s v="United States"/>
    <s v="Chicago"/>
    <x v="10"/>
    <n v="60623"/>
    <s v="Central"/>
    <s v="TEC-PH-10002817"/>
    <x v="2"/>
    <x v="7"/>
    <x v="1836"/>
    <n v="323.97600000000006"/>
    <n v="3"/>
    <x v="2"/>
    <n v="36.44729999999997"/>
  </r>
  <r>
    <n v="9523"/>
    <x v="4773"/>
    <x v="2"/>
    <x v="174"/>
    <d v="2011-12-25T00:00:00"/>
    <x v="1"/>
    <x v="611"/>
    <s v="Speros Goranitis"/>
    <x v="0"/>
    <s v="United States"/>
    <s v="Chicago"/>
    <x v="10"/>
    <n v="60623"/>
    <s v="Central"/>
    <s v="OFF-PA-10000295"/>
    <x v="1"/>
    <x v="10"/>
    <x v="1779"/>
    <n v="15.552000000000003"/>
    <n v="3"/>
    <x v="2"/>
    <n v="5.4432"/>
  </r>
  <r>
    <n v="9524"/>
    <x v="4773"/>
    <x v="2"/>
    <x v="174"/>
    <d v="2011-12-25T00:00:00"/>
    <x v="1"/>
    <x v="611"/>
    <s v="Speros Goranitis"/>
    <x v="0"/>
    <s v="United States"/>
    <s v="Chicago"/>
    <x v="10"/>
    <n v="60623"/>
    <s v="Central"/>
    <s v="OFF-ST-10000419"/>
    <x v="1"/>
    <x v="4"/>
    <x v="1015"/>
    <n v="32.591999999999999"/>
    <n v="3"/>
    <x v="2"/>
    <n v="-7.7406000000000006"/>
  </r>
  <r>
    <n v="9525"/>
    <x v="4774"/>
    <x v="3"/>
    <x v="256"/>
    <d v="2014-12-07T00:00:00"/>
    <x v="2"/>
    <x v="583"/>
    <s v="Patrick Bzostek"/>
    <x v="2"/>
    <s v="United States"/>
    <s v="Seattle"/>
    <x v="4"/>
    <n v="98115"/>
    <s v="West"/>
    <s v="OFF-BI-10001524"/>
    <x v="1"/>
    <x v="8"/>
    <x v="298"/>
    <n v="83.920000000000016"/>
    <n v="5"/>
    <x v="2"/>
    <n v="29.371999999999993"/>
  </r>
  <r>
    <n v="9526"/>
    <x v="4774"/>
    <x v="3"/>
    <x v="256"/>
    <d v="2014-12-07T00:00:00"/>
    <x v="2"/>
    <x v="583"/>
    <s v="Patrick Bzostek"/>
    <x v="2"/>
    <s v="United States"/>
    <s v="Seattle"/>
    <x v="4"/>
    <n v="98115"/>
    <s v="West"/>
    <s v="FUR-FU-10003268"/>
    <x v="0"/>
    <x v="5"/>
    <x v="876"/>
    <n v="199.89999999999998"/>
    <n v="5"/>
    <x v="0"/>
    <n v="39.97999999999999"/>
  </r>
  <r>
    <n v="9527"/>
    <x v="4774"/>
    <x v="3"/>
    <x v="256"/>
    <d v="2014-12-07T00:00:00"/>
    <x v="2"/>
    <x v="583"/>
    <s v="Patrick Bzostek"/>
    <x v="2"/>
    <s v="United States"/>
    <s v="Seattle"/>
    <x v="4"/>
    <n v="98115"/>
    <s v="West"/>
    <s v="TEC-PH-10000148"/>
    <x v="2"/>
    <x v="7"/>
    <x v="771"/>
    <n v="31.176000000000002"/>
    <n v="3"/>
    <x v="2"/>
    <n v="-7.0145999999999997"/>
  </r>
  <r>
    <n v="9528"/>
    <x v="4774"/>
    <x v="3"/>
    <x v="256"/>
    <d v="2014-12-07T00:00:00"/>
    <x v="2"/>
    <x v="583"/>
    <s v="Patrick Bzostek"/>
    <x v="2"/>
    <s v="United States"/>
    <s v="Seattle"/>
    <x v="4"/>
    <n v="98115"/>
    <s v="West"/>
    <s v="OFF-BI-10001543"/>
    <x v="1"/>
    <x v="8"/>
    <x v="375"/>
    <n v="172.75200000000001"/>
    <n v="6"/>
    <x v="2"/>
    <n v="60.463200000000015"/>
  </r>
  <r>
    <n v="9529"/>
    <x v="4774"/>
    <x v="3"/>
    <x v="256"/>
    <d v="2014-12-07T00:00:00"/>
    <x v="2"/>
    <x v="583"/>
    <s v="Patrick Bzostek"/>
    <x v="2"/>
    <s v="United States"/>
    <s v="Seattle"/>
    <x v="4"/>
    <n v="98115"/>
    <s v="West"/>
    <s v="OFF-BI-10002071"/>
    <x v="1"/>
    <x v="8"/>
    <x v="692"/>
    <n v="9.2959999999999994"/>
    <n v="2"/>
    <x v="2"/>
    <n v="3.0211999999999994"/>
  </r>
  <r>
    <n v="9530"/>
    <x v="4775"/>
    <x v="3"/>
    <x v="668"/>
    <d v="2014-03-26T00:00:00"/>
    <x v="3"/>
    <x v="556"/>
    <s v="Ann Chong"/>
    <x v="1"/>
    <s v="United States"/>
    <s v="Beaumont"/>
    <x v="5"/>
    <n v="77705"/>
    <s v="Central"/>
    <s v="OFF-ST-10002352"/>
    <x v="1"/>
    <x v="4"/>
    <x v="847"/>
    <n v="12.768000000000001"/>
    <n v="2"/>
    <x v="2"/>
    <n v="0.95759999999999934"/>
  </r>
  <r>
    <n v="9531"/>
    <x v="4776"/>
    <x v="3"/>
    <x v="141"/>
    <d v="2014-07-13T00:00:00"/>
    <x v="1"/>
    <x v="280"/>
    <s v="Mathew Reese"/>
    <x v="2"/>
    <s v="United States"/>
    <s v="Seattle"/>
    <x v="4"/>
    <n v="98103"/>
    <s v="West"/>
    <s v="OFF-PA-10003127"/>
    <x v="1"/>
    <x v="10"/>
    <x v="33"/>
    <n v="52.76"/>
    <n v="2"/>
    <x v="0"/>
    <n v="24.269599999999997"/>
  </r>
  <r>
    <n v="9532"/>
    <x v="4777"/>
    <x v="3"/>
    <x v="40"/>
    <d v="2014-11-01T00:00:00"/>
    <x v="1"/>
    <x v="682"/>
    <s v="Benjamin Farhat"/>
    <x v="2"/>
    <s v="United States"/>
    <s v="Dallas"/>
    <x v="5"/>
    <n v="75217"/>
    <s v="Central"/>
    <s v="OFF-ST-10000464"/>
    <x v="1"/>
    <x v="4"/>
    <x v="1135"/>
    <n v="55.616"/>
    <n v="2"/>
    <x v="2"/>
    <n v="5.5616000000000021"/>
  </r>
  <r>
    <n v="9533"/>
    <x v="4778"/>
    <x v="0"/>
    <x v="189"/>
    <d v="2013-11-01T00:00:00"/>
    <x v="1"/>
    <x v="572"/>
    <s v="Ben Wallace"/>
    <x v="0"/>
    <s v="United States"/>
    <s v="New York City"/>
    <x v="15"/>
    <n v="10011"/>
    <s v="East"/>
    <s v="FUR-CH-10000553"/>
    <x v="0"/>
    <x v="1"/>
    <x v="1248"/>
    <n v="427.64400000000001"/>
    <n v="14"/>
    <x v="9"/>
    <n v="80.777199999999979"/>
  </r>
  <r>
    <n v="9534"/>
    <x v="4778"/>
    <x v="0"/>
    <x v="189"/>
    <d v="2013-11-01T00:00:00"/>
    <x v="1"/>
    <x v="572"/>
    <s v="Ben Wallace"/>
    <x v="0"/>
    <s v="United States"/>
    <s v="New York City"/>
    <x v="15"/>
    <n v="10011"/>
    <s v="East"/>
    <s v="OFF-FA-10000134"/>
    <x v="1"/>
    <x v="13"/>
    <x v="194"/>
    <n v="40.669999999999995"/>
    <n v="7"/>
    <x v="0"/>
    <n v="12.607699999999999"/>
  </r>
  <r>
    <n v="9535"/>
    <x v="4778"/>
    <x v="0"/>
    <x v="189"/>
    <d v="2013-11-01T00:00:00"/>
    <x v="1"/>
    <x v="572"/>
    <s v="Ben Wallace"/>
    <x v="0"/>
    <s v="United States"/>
    <s v="New York City"/>
    <x v="15"/>
    <n v="10011"/>
    <s v="East"/>
    <s v="OFF-ST-10000636"/>
    <x v="1"/>
    <x v="4"/>
    <x v="1744"/>
    <n v="33.479999999999997"/>
    <n v="2"/>
    <x v="0"/>
    <n v="1.3391999999999982"/>
  </r>
  <r>
    <n v="9536"/>
    <x v="4778"/>
    <x v="0"/>
    <x v="189"/>
    <d v="2013-11-01T00:00:00"/>
    <x v="1"/>
    <x v="572"/>
    <s v="Ben Wallace"/>
    <x v="0"/>
    <s v="United States"/>
    <s v="New York City"/>
    <x v="15"/>
    <n v="10011"/>
    <s v="East"/>
    <s v="OFF-BI-10002949"/>
    <x v="1"/>
    <x v="8"/>
    <x v="520"/>
    <n v="9.7280000000000015"/>
    <n v="2"/>
    <x v="2"/>
    <n v="3.283199999999999"/>
  </r>
  <r>
    <n v="9537"/>
    <x v="4779"/>
    <x v="3"/>
    <x v="492"/>
    <d v="2014-06-15T00:00:00"/>
    <x v="0"/>
    <x v="59"/>
    <s v="Troy Staebel"/>
    <x v="0"/>
    <s v="United States"/>
    <s v="Chicago"/>
    <x v="10"/>
    <n v="60610"/>
    <s v="Central"/>
    <s v="FUR-FU-10002364"/>
    <x v="0"/>
    <x v="5"/>
    <x v="1231"/>
    <n v="8.8559999999999999"/>
    <n v="3"/>
    <x v="7"/>
    <n v="-6.8634000000000013"/>
  </r>
  <r>
    <n v="9538"/>
    <x v="4780"/>
    <x v="0"/>
    <x v="477"/>
    <d v="2013-09-28T00:00:00"/>
    <x v="2"/>
    <x v="442"/>
    <s v="Aaron Smayling"/>
    <x v="1"/>
    <s v="United States"/>
    <s v="San Francisco"/>
    <x v="1"/>
    <n v="94110"/>
    <s v="West"/>
    <s v="FUR-BO-10002613"/>
    <x v="0"/>
    <x v="0"/>
    <x v="177"/>
    <n v="477.666"/>
    <n v="2"/>
    <x v="11"/>
    <n v="84.293999999999969"/>
  </r>
  <r>
    <n v="9539"/>
    <x v="4781"/>
    <x v="3"/>
    <x v="210"/>
    <d v="2014-09-10T00:00:00"/>
    <x v="2"/>
    <x v="211"/>
    <s v="Allen Armold"/>
    <x v="0"/>
    <s v="United States"/>
    <s v="Providence"/>
    <x v="34"/>
    <n v="2908"/>
    <s v="East"/>
    <s v="OFF-PA-10002659"/>
    <x v="1"/>
    <x v="10"/>
    <x v="922"/>
    <n v="16.899999999999999"/>
    <n v="5"/>
    <x v="0"/>
    <n v="7.7739999999999991"/>
  </r>
  <r>
    <n v="9540"/>
    <x v="4781"/>
    <x v="3"/>
    <x v="210"/>
    <d v="2014-09-10T00:00:00"/>
    <x v="2"/>
    <x v="211"/>
    <s v="Allen Armold"/>
    <x v="0"/>
    <s v="United States"/>
    <s v="Providence"/>
    <x v="34"/>
    <n v="2908"/>
    <s v="East"/>
    <s v="OFF-PA-10000157"/>
    <x v="1"/>
    <x v="10"/>
    <x v="364"/>
    <n v="39.96"/>
    <n v="2"/>
    <x v="0"/>
    <n v="18.781199999999998"/>
  </r>
  <r>
    <n v="9541"/>
    <x v="4782"/>
    <x v="1"/>
    <x v="1224"/>
    <d v="2012-05-16T00:00:00"/>
    <x v="0"/>
    <x v="28"/>
    <s v="Paul Stevenson"/>
    <x v="2"/>
    <s v="United States"/>
    <s v="Phoenix"/>
    <x v="16"/>
    <n v="85023"/>
    <s v="West"/>
    <s v="FUR-CH-10004540"/>
    <x v="0"/>
    <x v="1"/>
    <x v="862"/>
    <n v="191.96800000000002"/>
    <n v="7"/>
    <x v="2"/>
    <n v="16.797200000000004"/>
  </r>
  <r>
    <n v="9542"/>
    <x v="4783"/>
    <x v="1"/>
    <x v="705"/>
    <d v="2012-08-10T00:00:00"/>
    <x v="1"/>
    <x v="345"/>
    <s v="Rachel Payne"/>
    <x v="1"/>
    <s v="United States"/>
    <s v="Houston"/>
    <x v="5"/>
    <n v="77095"/>
    <s v="Central"/>
    <s v="OFF-LA-10004544"/>
    <x v="1"/>
    <x v="2"/>
    <x v="197"/>
    <n v="35.520000000000003"/>
    <n v="3"/>
    <x v="2"/>
    <n v="13.320000000000002"/>
  </r>
  <r>
    <n v="9543"/>
    <x v="4783"/>
    <x v="1"/>
    <x v="705"/>
    <d v="2012-08-10T00:00:00"/>
    <x v="1"/>
    <x v="345"/>
    <s v="Rachel Payne"/>
    <x v="1"/>
    <s v="United States"/>
    <s v="Houston"/>
    <x v="5"/>
    <n v="77095"/>
    <s v="Central"/>
    <s v="OFF-BI-10001097"/>
    <x v="1"/>
    <x v="8"/>
    <x v="789"/>
    <n v="6.2299999999999986"/>
    <n v="5"/>
    <x v="3"/>
    <n v="-9.6565000000000047"/>
  </r>
  <r>
    <n v="9544"/>
    <x v="4783"/>
    <x v="1"/>
    <x v="705"/>
    <d v="2012-08-10T00:00:00"/>
    <x v="1"/>
    <x v="345"/>
    <s v="Rachel Payne"/>
    <x v="1"/>
    <s v="United States"/>
    <s v="Houston"/>
    <x v="5"/>
    <n v="77095"/>
    <s v="Central"/>
    <s v="OFF-PA-10003302"/>
    <x v="1"/>
    <x v="10"/>
    <x v="1712"/>
    <n v="56.704000000000001"/>
    <n v="2"/>
    <x v="2"/>
    <n v="19.137599999999992"/>
  </r>
  <r>
    <n v="9545"/>
    <x v="4783"/>
    <x v="1"/>
    <x v="705"/>
    <d v="2012-08-10T00:00:00"/>
    <x v="1"/>
    <x v="345"/>
    <s v="Rachel Payne"/>
    <x v="1"/>
    <s v="United States"/>
    <s v="Houston"/>
    <x v="5"/>
    <n v="77095"/>
    <s v="Central"/>
    <s v="FUR-BO-10003965"/>
    <x v="0"/>
    <x v="0"/>
    <x v="1083"/>
    <n v="369.19919999999996"/>
    <n v="3"/>
    <x v="8"/>
    <n v="-114.01739999999995"/>
  </r>
  <r>
    <n v="9546"/>
    <x v="4784"/>
    <x v="2"/>
    <x v="194"/>
    <d v="2011-11-02T00:00:00"/>
    <x v="1"/>
    <x v="544"/>
    <s v="Noah Childs"/>
    <x v="1"/>
    <s v="United States"/>
    <s v="Columbus"/>
    <x v="14"/>
    <n v="47201"/>
    <s v="Central"/>
    <s v="TEC-AC-10003433"/>
    <x v="2"/>
    <x v="11"/>
    <x v="1409"/>
    <n v="1.98"/>
    <n v="2"/>
    <x v="0"/>
    <n v="0.89100000000000001"/>
  </r>
  <r>
    <n v="9547"/>
    <x v="4784"/>
    <x v="2"/>
    <x v="194"/>
    <d v="2011-11-02T00:00:00"/>
    <x v="1"/>
    <x v="544"/>
    <s v="Noah Childs"/>
    <x v="1"/>
    <s v="United States"/>
    <s v="Columbus"/>
    <x v="14"/>
    <n v="47201"/>
    <s v="Central"/>
    <s v="OFF-PA-10000482"/>
    <x v="1"/>
    <x v="10"/>
    <x v="67"/>
    <n v="75.88"/>
    <n v="2"/>
    <x v="0"/>
    <n v="35.663599999999995"/>
  </r>
  <r>
    <n v="9548"/>
    <x v="4785"/>
    <x v="0"/>
    <x v="1133"/>
    <d v="2013-06-21T00:00:00"/>
    <x v="0"/>
    <x v="34"/>
    <s v="Stewart Carmichael"/>
    <x v="1"/>
    <s v="United States"/>
    <s v="Philadelphia"/>
    <x v="9"/>
    <n v="19134"/>
    <s v="East"/>
    <s v="OFF-PA-10004610"/>
    <x v="1"/>
    <x v="10"/>
    <x v="1511"/>
    <n v="6.8480000000000008"/>
    <n v="2"/>
    <x v="2"/>
    <n v="2.1399999999999992"/>
  </r>
  <r>
    <n v="9549"/>
    <x v="4785"/>
    <x v="0"/>
    <x v="1133"/>
    <d v="2013-06-21T00:00:00"/>
    <x v="0"/>
    <x v="34"/>
    <s v="Stewart Carmichael"/>
    <x v="1"/>
    <s v="United States"/>
    <s v="Philadelphia"/>
    <x v="9"/>
    <n v="19134"/>
    <s v="East"/>
    <s v="OFF-BI-10003910"/>
    <x v="1"/>
    <x v="8"/>
    <x v="8"/>
    <n v="4.6260000000000003"/>
    <n v="2"/>
    <x v="6"/>
    <n v="-3.8549999999999986"/>
  </r>
  <r>
    <n v="9550"/>
    <x v="4785"/>
    <x v="0"/>
    <x v="1133"/>
    <d v="2013-06-21T00:00:00"/>
    <x v="0"/>
    <x v="34"/>
    <s v="Stewart Carmichael"/>
    <x v="1"/>
    <s v="United States"/>
    <s v="Philadelphia"/>
    <x v="9"/>
    <n v="19134"/>
    <s v="East"/>
    <s v="OFF-AP-10001394"/>
    <x v="1"/>
    <x v="9"/>
    <x v="1120"/>
    <n v="453.6"/>
    <n v="3"/>
    <x v="2"/>
    <n v="90.71999999999997"/>
  </r>
  <r>
    <n v="9551"/>
    <x v="4786"/>
    <x v="1"/>
    <x v="910"/>
    <d v="2012-05-06T00:00:00"/>
    <x v="2"/>
    <x v="376"/>
    <s v="Nicole Fjeld"/>
    <x v="2"/>
    <s v="United States"/>
    <s v="San Jose"/>
    <x v="1"/>
    <n v="95123"/>
    <s v="West"/>
    <s v="OFF-BI-10004654"/>
    <x v="1"/>
    <x v="8"/>
    <x v="68"/>
    <n v="13.847999999999999"/>
    <n v="3"/>
    <x v="2"/>
    <n v="5.1929999999999996"/>
  </r>
  <r>
    <n v="9552"/>
    <x v="4787"/>
    <x v="1"/>
    <x v="113"/>
    <d v="2012-11-14T00:00:00"/>
    <x v="1"/>
    <x v="710"/>
    <s v="Sam Craven"/>
    <x v="0"/>
    <s v="United States"/>
    <s v="Philadelphia"/>
    <x v="9"/>
    <n v="19140"/>
    <s v="East"/>
    <s v="OFF-ST-10001526"/>
    <x v="1"/>
    <x v="4"/>
    <x v="764"/>
    <n v="577.58400000000006"/>
    <n v="6"/>
    <x v="2"/>
    <n v="43.318799999999953"/>
  </r>
  <r>
    <n v="9553"/>
    <x v="4788"/>
    <x v="1"/>
    <x v="1051"/>
    <d v="2012-06-03T00:00:00"/>
    <x v="1"/>
    <x v="786"/>
    <s v="Brendan Dodson"/>
    <x v="2"/>
    <s v="United States"/>
    <s v="Springfield"/>
    <x v="17"/>
    <n v="22153"/>
    <s v="South"/>
    <s v="TEC-AC-10000358"/>
    <x v="2"/>
    <x v="11"/>
    <x v="1278"/>
    <n v="151.96"/>
    <n v="4"/>
    <x v="0"/>
    <n v="36.470399999999998"/>
  </r>
  <r>
    <n v="9554"/>
    <x v="4789"/>
    <x v="0"/>
    <x v="897"/>
    <d v="2013-09-28T00:00:00"/>
    <x v="1"/>
    <x v="416"/>
    <s v="Suzanne McNair"/>
    <x v="1"/>
    <s v="United States"/>
    <s v="Broomfield"/>
    <x v="22"/>
    <n v="80020"/>
    <s v="West"/>
    <s v="FUR-FU-10000246"/>
    <x v="0"/>
    <x v="5"/>
    <x v="386"/>
    <n v="68.432000000000016"/>
    <n v="7"/>
    <x v="2"/>
    <n v="8.5539999999999878"/>
  </r>
  <r>
    <n v="9555"/>
    <x v="4790"/>
    <x v="1"/>
    <x v="109"/>
    <d v="2012-12-02T00:00:00"/>
    <x v="1"/>
    <x v="686"/>
    <s v="Eugene Barchas"/>
    <x v="0"/>
    <s v="United States"/>
    <s v="Columbus"/>
    <x v="24"/>
    <n v="43229"/>
    <s v="East"/>
    <s v="FUR-FU-10003799"/>
    <x v="0"/>
    <x v="5"/>
    <x v="90"/>
    <n v="71.12"/>
    <n v="5"/>
    <x v="2"/>
    <n v="9.7789999999999964"/>
  </r>
  <r>
    <n v="9556"/>
    <x v="4790"/>
    <x v="1"/>
    <x v="109"/>
    <d v="2012-12-02T00:00:00"/>
    <x v="1"/>
    <x v="686"/>
    <s v="Eugene Barchas"/>
    <x v="0"/>
    <s v="United States"/>
    <s v="Columbus"/>
    <x v="24"/>
    <n v="43229"/>
    <s v="East"/>
    <s v="OFF-FA-10003021"/>
    <x v="1"/>
    <x v="13"/>
    <x v="33"/>
    <n v="3.008"/>
    <n v="2"/>
    <x v="2"/>
    <n v="0.56399999999999983"/>
  </r>
  <r>
    <n v="9557"/>
    <x v="4791"/>
    <x v="1"/>
    <x v="155"/>
    <d v="2012-12-05T00:00:00"/>
    <x v="0"/>
    <x v="6"/>
    <s v="Harold Pawlan"/>
    <x v="2"/>
    <s v="United States"/>
    <s v="Concord"/>
    <x v="38"/>
    <n v="3301"/>
    <s v="East"/>
    <s v="OFF-PA-10003656"/>
    <x v="1"/>
    <x v="10"/>
    <x v="770"/>
    <n v="184.66"/>
    <n v="7"/>
    <x v="0"/>
    <n v="84.943599999999989"/>
  </r>
  <r>
    <n v="9558"/>
    <x v="4792"/>
    <x v="2"/>
    <x v="1136"/>
    <d v="2011-10-19T00:00:00"/>
    <x v="0"/>
    <x v="432"/>
    <s v="Evan Bailliet"/>
    <x v="0"/>
    <s v="United States"/>
    <s v="Houston"/>
    <x v="5"/>
    <n v="77095"/>
    <s v="Central"/>
    <s v="FUR-FU-10004586"/>
    <x v="0"/>
    <x v="5"/>
    <x v="1473"/>
    <n v="5.3120000000000003"/>
    <n v="2"/>
    <x v="7"/>
    <n v="-1.5935999999999995"/>
  </r>
  <r>
    <n v="9559"/>
    <x v="4793"/>
    <x v="0"/>
    <x v="973"/>
    <d v="2013-05-06T00:00:00"/>
    <x v="2"/>
    <x v="792"/>
    <s v="Susan MacKendrick"/>
    <x v="0"/>
    <s v="United States"/>
    <s v="Newark"/>
    <x v="24"/>
    <n v="43055"/>
    <s v="East"/>
    <s v="TEC-AC-10003832"/>
    <x v="2"/>
    <x v="11"/>
    <x v="458"/>
    <n v="132.52000000000004"/>
    <n v="5"/>
    <x v="2"/>
    <n v="34.786500000000004"/>
  </r>
  <r>
    <n v="9560"/>
    <x v="4793"/>
    <x v="0"/>
    <x v="973"/>
    <d v="2013-05-06T00:00:00"/>
    <x v="2"/>
    <x v="792"/>
    <s v="Susan MacKendrick"/>
    <x v="0"/>
    <s v="United States"/>
    <s v="Newark"/>
    <x v="24"/>
    <n v="43055"/>
    <s v="East"/>
    <s v="OFF-ST-10002554"/>
    <x v="1"/>
    <x v="4"/>
    <x v="1144"/>
    <n v="195.64"/>
    <n v="5"/>
    <x v="2"/>
    <n v="-44.018999999999991"/>
  </r>
  <r>
    <n v="9561"/>
    <x v="4793"/>
    <x v="0"/>
    <x v="973"/>
    <d v="2013-05-06T00:00:00"/>
    <x v="2"/>
    <x v="792"/>
    <s v="Susan MacKendrick"/>
    <x v="0"/>
    <s v="United States"/>
    <s v="Newark"/>
    <x v="24"/>
    <n v="43055"/>
    <s v="East"/>
    <s v="FUR-FU-10001876"/>
    <x v="0"/>
    <x v="5"/>
    <x v="1394"/>
    <n v="51.967999999999996"/>
    <n v="2"/>
    <x v="2"/>
    <n v="10.393599999999998"/>
  </r>
  <r>
    <n v="9562"/>
    <x v="4793"/>
    <x v="0"/>
    <x v="973"/>
    <d v="2013-05-06T00:00:00"/>
    <x v="2"/>
    <x v="792"/>
    <s v="Susan MacKendrick"/>
    <x v="0"/>
    <s v="United States"/>
    <s v="Newark"/>
    <x v="24"/>
    <n v="43055"/>
    <s v="East"/>
    <s v="TEC-AC-10002637"/>
    <x v="2"/>
    <x v="11"/>
    <x v="1308"/>
    <n v="431.97600000000006"/>
    <n v="3"/>
    <x v="2"/>
    <n v="-75.59580000000004"/>
  </r>
  <r>
    <n v="9563"/>
    <x v="4793"/>
    <x v="0"/>
    <x v="973"/>
    <d v="2013-05-06T00:00:00"/>
    <x v="2"/>
    <x v="792"/>
    <s v="Susan MacKendrick"/>
    <x v="0"/>
    <s v="United States"/>
    <s v="Newark"/>
    <x v="24"/>
    <n v="43055"/>
    <s v="East"/>
    <s v="TEC-MA-10003589"/>
    <x v="2"/>
    <x v="15"/>
    <x v="1837"/>
    <n v="224.93700000000004"/>
    <n v="3"/>
    <x v="6"/>
    <n v="-164.9538"/>
  </r>
  <r>
    <n v="9564"/>
    <x v="4793"/>
    <x v="0"/>
    <x v="973"/>
    <d v="2013-05-06T00:00:00"/>
    <x v="2"/>
    <x v="792"/>
    <s v="Susan MacKendrick"/>
    <x v="0"/>
    <s v="United States"/>
    <s v="Newark"/>
    <x v="24"/>
    <n v="43055"/>
    <s v="East"/>
    <s v="OFF-LA-10000081"/>
    <x v="1"/>
    <x v="2"/>
    <x v="1321"/>
    <n v="6"/>
    <n v="2"/>
    <x v="2"/>
    <n v="2.0999999999999996"/>
  </r>
  <r>
    <n v="9565"/>
    <x v="4794"/>
    <x v="1"/>
    <x v="932"/>
    <d v="2012-06-08T00:00:00"/>
    <x v="1"/>
    <x v="344"/>
    <s v="Catherine Glotzbach"/>
    <x v="2"/>
    <s v="United States"/>
    <s v="Los Angeles"/>
    <x v="1"/>
    <n v="90045"/>
    <s v="West"/>
    <s v="OFF-PA-10001838"/>
    <x v="1"/>
    <x v="10"/>
    <x v="999"/>
    <n v="11.76"/>
    <n v="2"/>
    <x v="0"/>
    <n v="5.7623999999999995"/>
  </r>
  <r>
    <n v="9566"/>
    <x v="4795"/>
    <x v="2"/>
    <x v="691"/>
    <d v="2011-03-31T00:00:00"/>
    <x v="3"/>
    <x v="228"/>
    <s v="Trudy Glocke"/>
    <x v="0"/>
    <s v="United States"/>
    <s v="Tampa"/>
    <x v="2"/>
    <n v="33614"/>
    <s v="South"/>
    <s v="FUR-CH-10002965"/>
    <x v="0"/>
    <x v="1"/>
    <x v="226"/>
    <n v="1125.4879999999998"/>
    <n v="7"/>
    <x v="2"/>
    <n v="98.480200000000082"/>
  </r>
  <r>
    <n v="9567"/>
    <x v="4795"/>
    <x v="2"/>
    <x v="691"/>
    <d v="2011-03-31T00:00:00"/>
    <x v="3"/>
    <x v="228"/>
    <s v="Trudy Glocke"/>
    <x v="0"/>
    <s v="United States"/>
    <s v="Tampa"/>
    <x v="2"/>
    <n v="33614"/>
    <s v="South"/>
    <s v="OFF-BI-10001636"/>
    <x v="1"/>
    <x v="8"/>
    <x v="668"/>
    <n v="12.645000000000001"/>
    <n v="5"/>
    <x v="6"/>
    <n v="-10.116"/>
  </r>
  <r>
    <n v="9568"/>
    <x v="4795"/>
    <x v="2"/>
    <x v="691"/>
    <d v="2011-03-31T00:00:00"/>
    <x v="3"/>
    <x v="228"/>
    <s v="Trudy Glocke"/>
    <x v="0"/>
    <s v="United States"/>
    <s v="Tampa"/>
    <x v="2"/>
    <n v="33614"/>
    <s v="South"/>
    <s v="OFF-AR-10004027"/>
    <x v="1"/>
    <x v="6"/>
    <x v="182"/>
    <n v="4.032"/>
    <n v="2"/>
    <x v="2"/>
    <n v="1.0584000000000002"/>
  </r>
  <r>
    <n v="9569"/>
    <x v="4796"/>
    <x v="3"/>
    <x v="957"/>
    <d v="2014-07-08T00:00:00"/>
    <x v="2"/>
    <x v="460"/>
    <s v="Damala Kotsonis"/>
    <x v="1"/>
    <s v="United States"/>
    <s v="Fremont"/>
    <x v="8"/>
    <n v="68025"/>
    <s v="Central"/>
    <s v="TEC-PH-10002293"/>
    <x v="2"/>
    <x v="7"/>
    <x v="126"/>
    <n v="79.959999999999994"/>
    <n v="4"/>
    <x v="0"/>
    <n v="22.388800000000003"/>
  </r>
  <r>
    <n v="9570"/>
    <x v="4797"/>
    <x v="1"/>
    <x v="496"/>
    <d v="2012-09-24T00:00:00"/>
    <x v="3"/>
    <x v="93"/>
    <s v="Maria Bertelson"/>
    <x v="0"/>
    <s v="United States"/>
    <s v="Columbus"/>
    <x v="24"/>
    <n v="43229"/>
    <s v="East"/>
    <s v="OFF-BI-10003196"/>
    <x v="1"/>
    <x v="8"/>
    <x v="1367"/>
    <n v="6.732000000000002"/>
    <n v="6"/>
    <x v="6"/>
    <n v="-4.4879999999999978"/>
  </r>
  <r>
    <n v="9571"/>
    <x v="4797"/>
    <x v="1"/>
    <x v="496"/>
    <d v="2012-09-24T00:00:00"/>
    <x v="3"/>
    <x v="93"/>
    <s v="Maria Bertelson"/>
    <x v="0"/>
    <s v="United States"/>
    <s v="Columbus"/>
    <x v="24"/>
    <n v="43229"/>
    <s v="East"/>
    <s v="OFF-ST-10001172"/>
    <x v="1"/>
    <x v="4"/>
    <x v="1197"/>
    <n v="33.568000000000005"/>
    <n v="2"/>
    <x v="2"/>
    <n v="1.6783999999999981"/>
  </r>
  <r>
    <n v="9572"/>
    <x v="4797"/>
    <x v="1"/>
    <x v="496"/>
    <d v="2012-09-24T00:00:00"/>
    <x v="3"/>
    <x v="93"/>
    <s v="Maria Bertelson"/>
    <x v="0"/>
    <s v="United States"/>
    <s v="Columbus"/>
    <x v="24"/>
    <n v="43229"/>
    <s v="East"/>
    <s v="OFF-EN-10003068"/>
    <x v="1"/>
    <x v="12"/>
    <x v="1632"/>
    <n v="15.840000000000002"/>
    <n v="2"/>
    <x v="2"/>
    <n v="5.5439999999999987"/>
  </r>
  <r>
    <n v="9573"/>
    <x v="4797"/>
    <x v="1"/>
    <x v="496"/>
    <d v="2012-09-24T00:00:00"/>
    <x v="3"/>
    <x v="93"/>
    <s v="Maria Bertelson"/>
    <x v="0"/>
    <s v="United States"/>
    <s v="Columbus"/>
    <x v="24"/>
    <n v="43229"/>
    <s v="East"/>
    <s v="OFF-LA-10003510"/>
    <x v="1"/>
    <x v="2"/>
    <x v="575"/>
    <n v="24.424000000000003"/>
    <n v="1"/>
    <x v="2"/>
    <n v="7.9378000000000002"/>
  </r>
  <r>
    <n v="9574"/>
    <x v="4797"/>
    <x v="1"/>
    <x v="496"/>
    <d v="2012-09-24T00:00:00"/>
    <x v="3"/>
    <x v="93"/>
    <s v="Maria Bertelson"/>
    <x v="0"/>
    <s v="United States"/>
    <s v="Columbus"/>
    <x v="24"/>
    <n v="43229"/>
    <s v="East"/>
    <s v="OFF-AR-10003504"/>
    <x v="1"/>
    <x v="6"/>
    <x v="1026"/>
    <n v="17.12"/>
    <n v="5"/>
    <x v="2"/>
    <n v="1.9259999999999975"/>
  </r>
  <r>
    <n v="9575"/>
    <x v="4798"/>
    <x v="1"/>
    <x v="863"/>
    <d v="2012-08-13T00:00:00"/>
    <x v="3"/>
    <x v="11"/>
    <s v="Sandra Flanagan"/>
    <x v="0"/>
    <s v="United States"/>
    <s v="Pomona"/>
    <x v="1"/>
    <n v="91767"/>
    <s v="West"/>
    <s v="FUR-FU-10001889"/>
    <x v="0"/>
    <x v="5"/>
    <x v="1149"/>
    <n v="31.56"/>
    <n v="3"/>
    <x v="0"/>
    <n v="10.4148"/>
  </r>
  <r>
    <n v="9576"/>
    <x v="4799"/>
    <x v="1"/>
    <x v="989"/>
    <d v="2012-05-28T00:00:00"/>
    <x v="0"/>
    <x v="519"/>
    <s v="Pamela Stobb"/>
    <x v="0"/>
    <s v="United States"/>
    <s v="San Antonio"/>
    <x v="5"/>
    <n v="78207"/>
    <s v="Central"/>
    <s v="FUR-CH-10000863"/>
    <x v="0"/>
    <x v="1"/>
    <x v="83"/>
    <n v="105.68599999999999"/>
    <n v="1"/>
    <x v="4"/>
    <n v="-28.686199999999999"/>
  </r>
  <r>
    <n v="9577"/>
    <x v="4799"/>
    <x v="1"/>
    <x v="989"/>
    <d v="2012-05-28T00:00:00"/>
    <x v="0"/>
    <x v="519"/>
    <s v="Pamela Stobb"/>
    <x v="0"/>
    <s v="United States"/>
    <s v="San Antonio"/>
    <x v="5"/>
    <n v="78207"/>
    <s v="Central"/>
    <s v="TEC-MA-10004679"/>
    <x v="2"/>
    <x v="15"/>
    <x v="1074"/>
    <n v="399.53999999999996"/>
    <n v="2"/>
    <x v="10"/>
    <n v="-79.908000000000015"/>
  </r>
  <r>
    <n v="9578"/>
    <x v="4799"/>
    <x v="1"/>
    <x v="989"/>
    <d v="2012-05-28T00:00:00"/>
    <x v="0"/>
    <x v="519"/>
    <s v="Pamela Stobb"/>
    <x v="0"/>
    <s v="United States"/>
    <s v="San Antonio"/>
    <x v="5"/>
    <n v="78207"/>
    <s v="Central"/>
    <s v="FUR-CH-10004754"/>
    <x v="0"/>
    <x v="1"/>
    <x v="1123"/>
    <n v="104.93"/>
    <n v="5"/>
    <x v="4"/>
    <n v="-4.4969999999999999"/>
  </r>
  <r>
    <n v="9579"/>
    <x v="4800"/>
    <x v="3"/>
    <x v="32"/>
    <d v="2014-09-17T00:00:00"/>
    <x v="2"/>
    <x v="42"/>
    <s v="Roger Barcio"/>
    <x v="2"/>
    <s v="United States"/>
    <s v="New York City"/>
    <x v="15"/>
    <n v="10035"/>
    <s v="East"/>
    <s v="TEC-PH-10004586"/>
    <x v="2"/>
    <x v="7"/>
    <x v="890"/>
    <n v="1079.8499999999999"/>
    <n v="3"/>
    <x v="0"/>
    <n v="323.95499999999993"/>
  </r>
  <r>
    <n v="9580"/>
    <x v="4800"/>
    <x v="3"/>
    <x v="32"/>
    <d v="2014-09-17T00:00:00"/>
    <x v="2"/>
    <x v="42"/>
    <s v="Roger Barcio"/>
    <x v="2"/>
    <s v="United States"/>
    <s v="New York City"/>
    <x v="15"/>
    <n v="10035"/>
    <s v="East"/>
    <s v="OFF-ST-10001370"/>
    <x v="1"/>
    <x v="4"/>
    <x v="1023"/>
    <n v="70.98"/>
    <n v="1"/>
    <x v="0"/>
    <n v="3.5489999999999924"/>
  </r>
  <r>
    <n v="9581"/>
    <x v="4800"/>
    <x v="3"/>
    <x v="32"/>
    <d v="2014-09-17T00:00:00"/>
    <x v="2"/>
    <x v="42"/>
    <s v="Roger Barcio"/>
    <x v="2"/>
    <s v="United States"/>
    <s v="New York City"/>
    <x v="15"/>
    <n v="10035"/>
    <s v="East"/>
    <s v="OFF-AR-10001988"/>
    <x v="1"/>
    <x v="6"/>
    <x v="749"/>
    <n v="29.950000000000003"/>
    <n v="5"/>
    <x v="0"/>
    <n v="8.6854999999999993"/>
  </r>
  <r>
    <n v="9582"/>
    <x v="4800"/>
    <x v="3"/>
    <x v="32"/>
    <d v="2014-09-17T00:00:00"/>
    <x v="2"/>
    <x v="42"/>
    <s v="Roger Barcio"/>
    <x v="2"/>
    <s v="United States"/>
    <s v="New York City"/>
    <x v="15"/>
    <n v="10035"/>
    <s v="East"/>
    <s v="FUR-CH-10003298"/>
    <x v="0"/>
    <x v="1"/>
    <x v="1567"/>
    <n v="589.41"/>
    <n v="5"/>
    <x v="9"/>
    <n v="-6.5490000000000492"/>
  </r>
  <r>
    <n v="9583"/>
    <x v="4801"/>
    <x v="0"/>
    <x v="843"/>
    <d v="2013-06-12T00:00:00"/>
    <x v="1"/>
    <x v="789"/>
    <s v="Roy Skaria"/>
    <x v="2"/>
    <s v="United States"/>
    <s v="Philadelphia"/>
    <x v="9"/>
    <n v="19120"/>
    <s v="East"/>
    <s v="OFF-FA-10002988"/>
    <x v="1"/>
    <x v="13"/>
    <x v="131"/>
    <n v="9.6479999999999997"/>
    <n v="6"/>
    <x v="2"/>
    <n v="3.4973999999999998"/>
  </r>
  <r>
    <n v="9584"/>
    <x v="4802"/>
    <x v="3"/>
    <x v="643"/>
    <d v="2014-06-28T00:00:00"/>
    <x v="0"/>
    <x v="766"/>
    <s v="Sarah Brown"/>
    <x v="0"/>
    <s v="United States"/>
    <s v="New York City"/>
    <x v="15"/>
    <n v="10024"/>
    <s v="East"/>
    <s v="FUR-BO-10002213"/>
    <x v="0"/>
    <x v="0"/>
    <x v="1223"/>
    <n v="400.78400000000005"/>
    <n v="1"/>
    <x v="2"/>
    <n v="-5.0098000000000269"/>
  </r>
  <r>
    <n v="9585"/>
    <x v="4803"/>
    <x v="3"/>
    <x v="775"/>
    <d v="2014-08-28T00:00:00"/>
    <x v="2"/>
    <x v="707"/>
    <s v="Heather Jas"/>
    <x v="2"/>
    <s v="United States"/>
    <s v="Detroit"/>
    <x v="12"/>
    <n v="48234"/>
    <s v="Central"/>
    <s v="OFF-ST-10000344"/>
    <x v="1"/>
    <x v="4"/>
    <x v="1013"/>
    <n v="53.72"/>
    <n v="4"/>
    <x v="0"/>
    <n v="13.967199999999998"/>
  </r>
  <r>
    <n v="9586"/>
    <x v="4804"/>
    <x v="0"/>
    <x v="370"/>
    <d v="2013-08-29T00:00:00"/>
    <x v="2"/>
    <x v="458"/>
    <s v="Stuart Van"/>
    <x v="1"/>
    <s v="United States"/>
    <s v="Miami"/>
    <x v="2"/>
    <n v="33142"/>
    <s v="South"/>
    <s v="OFF-PA-10002319"/>
    <x v="1"/>
    <x v="10"/>
    <x v="1391"/>
    <n v="31.007999999999999"/>
    <n v="1"/>
    <x v="2"/>
    <n v="11.240400000000001"/>
  </r>
  <r>
    <n v="9587"/>
    <x v="4805"/>
    <x v="0"/>
    <x v="741"/>
    <d v="2013-11-19T00:00:00"/>
    <x v="3"/>
    <x v="648"/>
    <s v="Bobby Elias"/>
    <x v="0"/>
    <s v="United States"/>
    <s v="Concord"/>
    <x v="1"/>
    <n v="94521"/>
    <s v="West"/>
    <s v="OFF-BI-10002437"/>
    <x v="1"/>
    <x v="8"/>
    <x v="1305"/>
    <n v="61.120000000000005"/>
    <n v="5"/>
    <x v="2"/>
    <n v="22.155999999999999"/>
  </r>
  <r>
    <n v="9588"/>
    <x v="4806"/>
    <x v="3"/>
    <x v="827"/>
    <d v="2014-04-23T00:00:00"/>
    <x v="1"/>
    <x v="606"/>
    <s v="Brendan Murry"/>
    <x v="1"/>
    <s v="United States"/>
    <s v="Chicago"/>
    <x v="10"/>
    <n v="60653"/>
    <s v="Central"/>
    <s v="OFF-ST-10001418"/>
    <x v="1"/>
    <x v="4"/>
    <x v="870"/>
    <n v="195.136"/>
    <n v="4"/>
    <x v="2"/>
    <n v="-43.9056"/>
  </r>
  <r>
    <n v="9589"/>
    <x v="4807"/>
    <x v="3"/>
    <x v="283"/>
    <d v="2014-07-29T00:00:00"/>
    <x v="1"/>
    <x v="616"/>
    <s v="Annie Zypern"/>
    <x v="0"/>
    <s v="United States"/>
    <s v="Wheeling"/>
    <x v="10"/>
    <n v="60090"/>
    <s v="Central"/>
    <s v="OFF-AR-10000380"/>
    <x v="1"/>
    <x v="6"/>
    <x v="108"/>
    <n v="121.536"/>
    <n v="4"/>
    <x v="2"/>
    <n v="15.191999999999979"/>
  </r>
  <r>
    <n v="9590"/>
    <x v="4808"/>
    <x v="2"/>
    <x v="218"/>
    <d v="2011-05-15T00:00:00"/>
    <x v="1"/>
    <x v="787"/>
    <s v="Harold Dahlen"/>
    <x v="2"/>
    <s v="United States"/>
    <s v="Chicago"/>
    <x v="10"/>
    <n v="60610"/>
    <s v="Central"/>
    <s v="OFF-PA-10003036"/>
    <x v="1"/>
    <x v="10"/>
    <x v="1730"/>
    <n v="17.472000000000001"/>
    <n v="3"/>
    <x v="2"/>
    <n v="5.6783999999999981"/>
  </r>
  <r>
    <n v="9591"/>
    <x v="4808"/>
    <x v="2"/>
    <x v="218"/>
    <d v="2011-05-15T00:00:00"/>
    <x v="1"/>
    <x v="787"/>
    <s v="Harold Dahlen"/>
    <x v="2"/>
    <s v="United States"/>
    <s v="Chicago"/>
    <x v="10"/>
    <n v="60610"/>
    <s v="Central"/>
    <s v="OFF-BI-10002026"/>
    <x v="1"/>
    <x v="8"/>
    <x v="903"/>
    <n v="104.57999999999998"/>
    <n v="9"/>
    <x v="3"/>
    <n v="-172.55700000000007"/>
  </r>
  <r>
    <n v="9592"/>
    <x v="4809"/>
    <x v="0"/>
    <x v="1062"/>
    <d v="2013-08-02T00:00:00"/>
    <x v="1"/>
    <x v="593"/>
    <s v="Barry Franz"/>
    <x v="2"/>
    <s v="United States"/>
    <s v="Pasadena"/>
    <x v="5"/>
    <n v="77506"/>
    <s v="Central"/>
    <s v="FUR-FU-10003691"/>
    <x v="0"/>
    <x v="5"/>
    <x v="877"/>
    <n v="24.700000000000003"/>
    <n v="5"/>
    <x v="7"/>
    <n v="-9.8799999999999955"/>
  </r>
  <r>
    <n v="9593"/>
    <x v="4809"/>
    <x v="0"/>
    <x v="1062"/>
    <d v="2013-08-02T00:00:00"/>
    <x v="1"/>
    <x v="593"/>
    <s v="Barry Franz"/>
    <x v="2"/>
    <s v="United States"/>
    <s v="Pasadena"/>
    <x v="5"/>
    <n v="77506"/>
    <s v="Central"/>
    <s v="FUR-FU-10003806"/>
    <x v="0"/>
    <x v="5"/>
    <x v="1795"/>
    <n v="302.72000000000003"/>
    <n v="5"/>
    <x v="7"/>
    <n v="-378.40000000000009"/>
  </r>
  <r>
    <n v="9594"/>
    <x v="4810"/>
    <x v="3"/>
    <x v="32"/>
    <d v="2014-09-20T00:00:00"/>
    <x v="1"/>
    <x v="521"/>
    <s v="Henia Zydlo"/>
    <x v="0"/>
    <s v="United States"/>
    <s v="New York City"/>
    <x v="15"/>
    <n v="10024"/>
    <s v="East"/>
    <s v="OFF-PA-10002741"/>
    <x v="1"/>
    <x v="10"/>
    <x v="1467"/>
    <n v="8.56"/>
    <n v="2"/>
    <x v="0"/>
    <n v="3.8519999999999994"/>
  </r>
  <r>
    <n v="9595"/>
    <x v="4810"/>
    <x v="3"/>
    <x v="32"/>
    <d v="2014-09-20T00:00:00"/>
    <x v="1"/>
    <x v="521"/>
    <s v="Henia Zydlo"/>
    <x v="0"/>
    <s v="United States"/>
    <s v="New York City"/>
    <x v="15"/>
    <n v="10024"/>
    <s v="East"/>
    <s v="OFF-PA-10003845"/>
    <x v="1"/>
    <x v="10"/>
    <x v="367"/>
    <n v="11.56"/>
    <n v="2"/>
    <x v="0"/>
    <n v="5.6644000000000005"/>
  </r>
  <r>
    <n v="9596"/>
    <x v="4811"/>
    <x v="3"/>
    <x v="714"/>
    <d v="2014-01-30T00:00:00"/>
    <x v="1"/>
    <x v="470"/>
    <s v="Keith Dawkins"/>
    <x v="1"/>
    <s v="United States"/>
    <s v="San Jose"/>
    <x v="1"/>
    <n v="95123"/>
    <s v="West"/>
    <s v="OFF-AP-10001492"/>
    <x v="1"/>
    <x v="9"/>
    <x v="22"/>
    <n v="25.86"/>
    <n v="3"/>
    <x v="0"/>
    <n v="6.7236000000000002"/>
  </r>
  <r>
    <n v="9597"/>
    <x v="4811"/>
    <x v="3"/>
    <x v="714"/>
    <d v="2014-01-30T00:00:00"/>
    <x v="1"/>
    <x v="470"/>
    <s v="Keith Dawkins"/>
    <x v="1"/>
    <s v="United States"/>
    <s v="San Jose"/>
    <x v="1"/>
    <n v="95123"/>
    <s v="West"/>
    <s v="OFF-BI-10004318"/>
    <x v="1"/>
    <x v="8"/>
    <x v="1574"/>
    <n v="276.78400000000005"/>
    <n v="2"/>
    <x v="2"/>
    <n v="89.954799999999992"/>
  </r>
  <r>
    <n v="9598"/>
    <x v="4811"/>
    <x v="3"/>
    <x v="714"/>
    <d v="2014-01-30T00:00:00"/>
    <x v="1"/>
    <x v="470"/>
    <s v="Keith Dawkins"/>
    <x v="1"/>
    <s v="United States"/>
    <s v="San Jose"/>
    <x v="1"/>
    <n v="95123"/>
    <s v="West"/>
    <s v="TEC-PH-10000193"/>
    <x v="2"/>
    <x v="7"/>
    <x v="1655"/>
    <n v="110.352"/>
    <n v="3"/>
    <x v="2"/>
    <n v="8.2763999999999953"/>
  </r>
  <r>
    <n v="9599"/>
    <x v="4812"/>
    <x v="1"/>
    <x v="444"/>
    <d v="2012-09-23T00:00:00"/>
    <x v="1"/>
    <x v="763"/>
    <s v="Frank Carlisle"/>
    <x v="2"/>
    <s v="United States"/>
    <s v="Sacramento"/>
    <x v="1"/>
    <n v="95823"/>
    <s v="West"/>
    <s v="FUR-FU-10003464"/>
    <x v="0"/>
    <x v="5"/>
    <x v="1470"/>
    <n v="60.84"/>
    <n v="3"/>
    <x v="0"/>
    <n v="19.468799999999998"/>
  </r>
  <r>
    <n v="9600"/>
    <x v="4813"/>
    <x v="1"/>
    <x v="1225"/>
    <d v="2012-04-18T00:00:00"/>
    <x v="1"/>
    <x v="236"/>
    <s v="Theone Pippenger"/>
    <x v="0"/>
    <s v="United States"/>
    <s v="Springfield"/>
    <x v="21"/>
    <n v="97477"/>
    <s v="West"/>
    <s v="OFF-AP-10002403"/>
    <x v="1"/>
    <x v="9"/>
    <x v="1302"/>
    <n v="35.207999999999998"/>
    <n v="1"/>
    <x v="2"/>
    <n v="2.6405999999999992"/>
  </r>
  <r>
    <n v="9601"/>
    <x v="4814"/>
    <x v="3"/>
    <x v="540"/>
    <d v="2014-05-12T00:00:00"/>
    <x v="0"/>
    <x v="182"/>
    <s v="Ed Braxton"/>
    <x v="1"/>
    <s v="United States"/>
    <s v="Mansfield"/>
    <x v="5"/>
    <n v="76063"/>
    <s v="Central"/>
    <s v="OFF-PA-10003848"/>
    <x v="1"/>
    <x v="10"/>
    <x v="1442"/>
    <n v="41.472000000000008"/>
    <n v="8"/>
    <x v="2"/>
    <n v="14.5152"/>
  </r>
  <r>
    <n v="9602"/>
    <x v="4815"/>
    <x v="0"/>
    <x v="913"/>
    <d v="2013-09-10T00:00:00"/>
    <x v="1"/>
    <x v="187"/>
    <s v="Jeremy Pistek"/>
    <x v="0"/>
    <s v="United States"/>
    <s v="Jonesboro"/>
    <x v="36"/>
    <n v="72401"/>
    <s v="South"/>
    <s v="OFF-PA-10001357"/>
    <x v="1"/>
    <x v="10"/>
    <x v="1032"/>
    <n v="239.5"/>
    <n v="5"/>
    <x v="0"/>
    <n v="114.95999999999998"/>
  </r>
  <r>
    <n v="9603"/>
    <x v="4816"/>
    <x v="2"/>
    <x v="946"/>
    <d v="2011-05-22T00:00:00"/>
    <x v="2"/>
    <x v="143"/>
    <s v="Tamara Dahlen"/>
    <x v="0"/>
    <s v="United States"/>
    <s v="Virginia Beach"/>
    <x v="17"/>
    <n v="23464"/>
    <s v="South"/>
    <s v="OFF-SU-10004737"/>
    <x v="1"/>
    <x v="14"/>
    <x v="1704"/>
    <n v="34.200000000000003"/>
    <n v="5"/>
    <x v="0"/>
    <n v="9.234"/>
  </r>
  <r>
    <n v="9604"/>
    <x v="4817"/>
    <x v="0"/>
    <x v="26"/>
    <d v="2013-06-24T00:00:00"/>
    <x v="1"/>
    <x v="664"/>
    <s v="Denise Monton"/>
    <x v="1"/>
    <s v="United States"/>
    <s v="Rochester"/>
    <x v="15"/>
    <n v="14609"/>
    <s v="East"/>
    <s v="FUR-TA-10003715"/>
    <x v="0"/>
    <x v="3"/>
    <x v="1003"/>
    <n v="376.86599999999999"/>
    <n v="3"/>
    <x v="10"/>
    <n v="-213.55740000000006"/>
  </r>
  <r>
    <n v="9605"/>
    <x v="4818"/>
    <x v="1"/>
    <x v="121"/>
    <d v="2012-11-05T00:00:00"/>
    <x v="2"/>
    <x v="283"/>
    <s v="Emily Grady"/>
    <x v="0"/>
    <s v="United States"/>
    <s v="Chesapeake"/>
    <x v="17"/>
    <n v="23320"/>
    <s v="South"/>
    <s v="OFF-AP-10003099"/>
    <x v="1"/>
    <x v="9"/>
    <x v="1838"/>
    <n v="197.72"/>
    <n v="4"/>
    <x v="0"/>
    <n v="55.36160000000001"/>
  </r>
  <r>
    <n v="9606"/>
    <x v="4819"/>
    <x v="3"/>
    <x v="259"/>
    <d v="2014-11-10T00:00:00"/>
    <x v="1"/>
    <x v="428"/>
    <s v="Henry Goldwyn"/>
    <x v="1"/>
    <s v="United States"/>
    <s v="Lancaster"/>
    <x v="24"/>
    <n v="43130"/>
    <s v="East"/>
    <s v="TEC-AC-10002323"/>
    <x v="2"/>
    <x v="11"/>
    <x v="175"/>
    <n v="70.720000000000013"/>
    <n v="4"/>
    <x v="2"/>
    <n v="-6.1879999999999988"/>
  </r>
  <r>
    <n v="9607"/>
    <x v="4819"/>
    <x v="3"/>
    <x v="259"/>
    <d v="2014-11-10T00:00:00"/>
    <x v="1"/>
    <x v="428"/>
    <s v="Henry Goldwyn"/>
    <x v="1"/>
    <s v="United States"/>
    <s v="Lancaster"/>
    <x v="24"/>
    <n v="43130"/>
    <s v="East"/>
    <s v="OFF-ST-10002344"/>
    <x v="1"/>
    <x v="4"/>
    <x v="856"/>
    <n v="194.35200000000003"/>
    <n v="3"/>
    <x v="2"/>
    <n v="-43.729199999999992"/>
  </r>
  <r>
    <n v="9608"/>
    <x v="4820"/>
    <x v="3"/>
    <x v="256"/>
    <d v="2014-12-09T00:00:00"/>
    <x v="0"/>
    <x v="569"/>
    <s v="Bart Folk"/>
    <x v="0"/>
    <s v="United States"/>
    <s v="New York City"/>
    <x v="15"/>
    <n v="10024"/>
    <s v="East"/>
    <s v="OFF-PA-10000007"/>
    <x v="1"/>
    <x v="10"/>
    <x v="1531"/>
    <n v="21.6"/>
    <n v="6"/>
    <x v="0"/>
    <n v="9.9359999999999999"/>
  </r>
  <r>
    <n v="9609"/>
    <x v="4820"/>
    <x v="3"/>
    <x v="256"/>
    <d v="2014-12-09T00:00:00"/>
    <x v="0"/>
    <x v="569"/>
    <s v="Bart Folk"/>
    <x v="0"/>
    <s v="United States"/>
    <s v="New York City"/>
    <x v="15"/>
    <n v="10024"/>
    <s v="East"/>
    <s v="OFF-LA-10000248"/>
    <x v="1"/>
    <x v="2"/>
    <x v="1212"/>
    <n v="11.07"/>
    <n v="3"/>
    <x v="0"/>
    <n v="5.2028999999999996"/>
  </r>
  <r>
    <n v="9610"/>
    <x v="4821"/>
    <x v="0"/>
    <x v="458"/>
    <d v="2013-05-20T00:00:00"/>
    <x v="0"/>
    <x v="183"/>
    <s v="Sanjit Chand"/>
    <x v="0"/>
    <s v="United States"/>
    <s v="Los Angeles"/>
    <x v="1"/>
    <n v="90045"/>
    <s v="West"/>
    <s v="FUR-FU-10002116"/>
    <x v="0"/>
    <x v="5"/>
    <x v="1431"/>
    <n v="282.83999999999997"/>
    <n v="4"/>
    <x v="0"/>
    <n v="19.798799999999972"/>
  </r>
  <r>
    <n v="9611"/>
    <x v="4821"/>
    <x v="0"/>
    <x v="458"/>
    <d v="2013-05-20T00:00:00"/>
    <x v="0"/>
    <x v="183"/>
    <s v="Sanjit Chand"/>
    <x v="0"/>
    <s v="United States"/>
    <s v="Los Angeles"/>
    <x v="1"/>
    <n v="90045"/>
    <s v="West"/>
    <s v="OFF-LA-10002195"/>
    <x v="1"/>
    <x v="2"/>
    <x v="1019"/>
    <n v="27.72"/>
    <n v="9"/>
    <x v="0"/>
    <n v="13.3056"/>
  </r>
  <r>
    <n v="9612"/>
    <x v="4822"/>
    <x v="3"/>
    <x v="1200"/>
    <d v="2014-10-31T00:00:00"/>
    <x v="1"/>
    <x v="229"/>
    <s v="Carlos Soltero"/>
    <x v="0"/>
    <s v="United States"/>
    <s v="Jackson"/>
    <x v="35"/>
    <n v="39212"/>
    <s v="South"/>
    <s v="OFF-FA-10000735"/>
    <x v="1"/>
    <x v="13"/>
    <x v="33"/>
    <n v="11.68"/>
    <n v="4"/>
    <x v="0"/>
    <n v="5.2559999999999993"/>
  </r>
  <r>
    <n v="9613"/>
    <x v="4823"/>
    <x v="0"/>
    <x v="31"/>
    <d v="2013-09-23T00:00:00"/>
    <x v="1"/>
    <x v="217"/>
    <s v="Bill Donatelli"/>
    <x v="0"/>
    <s v="United States"/>
    <s v="Woodland"/>
    <x v="1"/>
    <n v="95695"/>
    <s v="West"/>
    <s v="TEC-PH-10001299"/>
    <x v="2"/>
    <x v="7"/>
    <x v="1480"/>
    <n v="239.98400000000004"/>
    <n v="2"/>
    <x v="2"/>
    <n v="23.998400000000004"/>
  </r>
  <r>
    <n v="9614"/>
    <x v="4824"/>
    <x v="2"/>
    <x v="7"/>
    <d v="2011-11-13T00:00:00"/>
    <x v="2"/>
    <x v="89"/>
    <s v="Mary Zewe"/>
    <x v="1"/>
    <s v="United States"/>
    <s v="Seattle"/>
    <x v="4"/>
    <n v="98115"/>
    <s v="West"/>
    <s v="OFF-AP-10002892"/>
    <x v="1"/>
    <x v="9"/>
    <x v="9"/>
    <n v="22.98"/>
    <n v="1"/>
    <x v="0"/>
    <n v="6.8939999999999984"/>
  </r>
  <r>
    <n v="9615"/>
    <x v="4824"/>
    <x v="2"/>
    <x v="7"/>
    <d v="2011-11-13T00:00:00"/>
    <x v="2"/>
    <x v="89"/>
    <s v="Mary Zewe"/>
    <x v="1"/>
    <s v="United States"/>
    <s v="Seattle"/>
    <x v="4"/>
    <n v="98115"/>
    <s v="West"/>
    <s v="TEC-AC-10002718"/>
    <x v="2"/>
    <x v="11"/>
    <x v="1183"/>
    <n v="102.13"/>
    <n v="7"/>
    <x v="0"/>
    <n v="15.319499999999996"/>
  </r>
  <r>
    <n v="9616"/>
    <x v="4824"/>
    <x v="2"/>
    <x v="7"/>
    <d v="2011-11-13T00:00:00"/>
    <x v="2"/>
    <x v="89"/>
    <s v="Mary Zewe"/>
    <x v="1"/>
    <s v="United States"/>
    <s v="Seattle"/>
    <x v="4"/>
    <n v="98115"/>
    <s v="West"/>
    <s v="OFF-BI-10003527"/>
    <x v="1"/>
    <x v="8"/>
    <x v="446"/>
    <n v="2033.5840000000001"/>
    <n v="2"/>
    <x v="2"/>
    <n v="762.59400000000005"/>
  </r>
  <r>
    <n v="9617"/>
    <x v="4825"/>
    <x v="0"/>
    <x v="250"/>
    <d v="2013-08-30T00:00:00"/>
    <x v="1"/>
    <x v="463"/>
    <s v="Pauline Webber"/>
    <x v="1"/>
    <s v="United States"/>
    <s v="Los Angeles"/>
    <x v="1"/>
    <n v="90049"/>
    <s v="West"/>
    <s v="OFF-AR-10002255"/>
    <x v="1"/>
    <x v="6"/>
    <x v="814"/>
    <n v="5.76"/>
    <n v="2"/>
    <x v="0"/>
    <n v="1.6703999999999999"/>
  </r>
  <r>
    <n v="9618"/>
    <x v="4826"/>
    <x v="3"/>
    <x v="673"/>
    <d v="2014-11-22T00:00:00"/>
    <x v="1"/>
    <x v="510"/>
    <s v="Bill Stewart"/>
    <x v="1"/>
    <s v="United States"/>
    <s v="Bowling Green"/>
    <x v="24"/>
    <n v="43402"/>
    <s v="East"/>
    <s v="TEC-CO-10002095"/>
    <x v="2"/>
    <x v="16"/>
    <x v="610"/>
    <n v="899.98199999999997"/>
    <n v="3"/>
    <x v="10"/>
    <n v="74.998499999999922"/>
  </r>
  <r>
    <n v="9619"/>
    <x v="4826"/>
    <x v="3"/>
    <x v="673"/>
    <d v="2014-11-22T00:00:00"/>
    <x v="1"/>
    <x v="510"/>
    <s v="Bill Stewart"/>
    <x v="1"/>
    <s v="United States"/>
    <s v="Bowling Green"/>
    <x v="24"/>
    <n v="43402"/>
    <s v="East"/>
    <s v="OFF-AR-10004022"/>
    <x v="1"/>
    <x v="6"/>
    <x v="898"/>
    <n v="86.352000000000004"/>
    <n v="3"/>
    <x v="2"/>
    <n v="5.3969999999999914"/>
  </r>
  <r>
    <n v="9620"/>
    <x v="4826"/>
    <x v="3"/>
    <x v="673"/>
    <d v="2014-11-22T00:00:00"/>
    <x v="1"/>
    <x v="510"/>
    <s v="Bill Stewart"/>
    <x v="1"/>
    <s v="United States"/>
    <s v="Bowling Green"/>
    <x v="24"/>
    <n v="43402"/>
    <s v="East"/>
    <s v="TEC-AC-10002335"/>
    <x v="2"/>
    <x v="11"/>
    <x v="339"/>
    <n v="139.96000000000004"/>
    <n v="5"/>
    <x v="2"/>
    <n v="-1.7495000000000118"/>
  </r>
  <r>
    <n v="9621"/>
    <x v="4827"/>
    <x v="2"/>
    <x v="467"/>
    <d v="2011-09-30T00:00:00"/>
    <x v="1"/>
    <x v="526"/>
    <s v="Dianna Arnett"/>
    <x v="2"/>
    <s v="United States"/>
    <s v="Lancaster"/>
    <x v="24"/>
    <n v="43130"/>
    <s v="East"/>
    <s v="OFF-AP-10001634"/>
    <x v="1"/>
    <x v="9"/>
    <x v="1790"/>
    <n v="16.704000000000001"/>
    <n v="6"/>
    <x v="2"/>
    <n v="1.2527999999999988"/>
  </r>
  <r>
    <n v="9622"/>
    <x v="4827"/>
    <x v="2"/>
    <x v="467"/>
    <d v="2011-09-30T00:00:00"/>
    <x v="1"/>
    <x v="526"/>
    <s v="Dianna Arnett"/>
    <x v="2"/>
    <s v="United States"/>
    <s v="Lancaster"/>
    <x v="24"/>
    <n v="43130"/>
    <s v="East"/>
    <s v="TEC-AC-10002370"/>
    <x v="2"/>
    <x v="11"/>
    <x v="1816"/>
    <n v="3.1520000000000001"/>
    <n v="2"/>
    <x v="2"/>
    <n v="0.47279999999999966"/>
  </r>
  <r>
    <n v="9623"/>
    <x v="4827"/>
    <x v="2"/>
    <x v="467"/>
    <d v="2011-09-30T00:00:00"/>
    <x v="1"/>
    <x v="526"/>
    <s v="Dianna Arnett"/>
    <x v="2"/>
    <s v="United States"/>
    <s v="Lancaster"/>
    <x v="24"/>
    <n v="43130"/>
    <s v="East"/>
    <s v="OFF-PA-10000174"/>
    <x v="1"/>
    <x v="10"/>
    <x v="1515"/>
    <n v="32.896000000000001"/>
    <n v="4"/>
    <x v="2"/>
    <n v="11.102399999999996"/>
  </r>
  <r>
    <n v="9624"/>
    <x v="4828"/>
    <x v="3"/>
    <x v="222"/>
    <d v="2014-07-01T00:00:00"/>
    <x v="2"/>
    <x v="250"/>
    <s v="Max Engle"/>
    <x v="0"/>
    <s v="United States"/>
    <s v="Dallas"/>
    <x v="5"/>
    <n v="75220"/>
    <s v="Central"/>
    <s v="OFF-AP-10000240"/>
    <x v="1"/>
    <x v="9"/>
    <x v="644"/>
    <n v="21.391999999999992"/>
    <n v="2"/>
    <x v="3"/>
    <n v="-54.549600000000012"/>
  </r>
  <r>
    <n v="9625"/>
    <x v="4828"/>
    <x v="3"/>
    <x v="222"/>
    <d v="2014-07-01T00:00:00"/>
    <x v="2"/>
    <x v="250"/>
    <s v="Max Engle"/>
    <x v="0"/>
    <s v="United States"/>
    <s v="Dallas"/>
    <x v="5"/>
    <n v="75220"/>
    <s v="Central"/>
    <s v="FUR-TA-10002855"/>
    <x v="0"/>
    <x v="3"/>
    <x v="1189"/>
    <n v="307.31400000000002"/>
    <n v="3"/>
    <x v="4"/>
    <n v="-39.511800000000036"/>
  </r>
  <r>
    <n v="9626"/>
    <x v="4828"/>
    <x v="3"/>
    <x v="222"/>
    <d v="2014-07-01T00:00:00"/>
    <x v="2"/>
    <x v="250"/>
    <s v="Max Engle"/>
    <x v="0"/>
    <s v="United States"/>
    <s v="Dallas"/>
    <x v="5"/>
    <n v="75220"/>
    <s v="Central"/>
    <s v="FUR-BO-10000780"/>
    <x v="0"/>
    <x v="0"/>
    <x v="1309"/>
    <n v="409.99919999999997"/>
    <n v="3"/>
    <x v="8"/>
    <n v="-96.470399999999955"/>
  </r>
  <r>
    <n v="9627"/>
    <x v="4829"/>
    <x v="3"/>
    <x v="397"/>
    <d v="2014-09-26T00:00:00"/>
    <x v="2"/>
    <x v="186"/>
    <s v="Maya Herman"/>
    <x v="1"/>
    <s v="United States"/>
    <s v="Lubbock"/>
    <x v="5"/>
    <n v="79424"/>
    <s v="Central"/>
    <s v="OFF-PA-10001846"/>
    <x v="1"/>
    <x v="10"/>
    <x v="1807"/>
    <n v="9.2480000000000011"/>
    <n v="2"/>
    <x v="2"/>
    <n v="3.3524000000000003"/>
  </r>
  <r>
    <n v="9628"/>
    <x v="4830"/>
    <x v="2"/>
    <x v="533"/>
    <d v="2011-11-27T00:00:00"/>
    <x v="1"/>
    <x v="590"/>
    <s v="Bobby Trafton"/>
    <x v="0"/>
    <s v="United States"/>
    <s v="Detroit"/>
    <x v="12"/>
    <n v="48227"/>
    <s v="Central"/>
    <s v="OFF-BI-10002049"/>
    <x v="1"/>
    <x v="8"/>
    <x v="758"/>
    <n v="14.669999999999998"/>
    <n v="3"/>
    <x v="0"/>
    <n v="6.7481999999999989"/>
  </r>
  <r>
    <n v="9629"/>
    <x v="4831"/>
    <x v="2"/>
    <x v="286"/>
    <d v="2011-01-19T00:00:00"/>
    <x v="1"/>
    <x v="462"/>
    <s v="Michael Moore"/>
    <x v="0"/>
    <s v="United States"/>
    <s v="Newark"/>
    <x v="24"/>
    <n v="43055"/>
    <s v="East"/>
    <s v="OFF-PA-10002947"/>
    <x v="1"/>
    <x v="10"/>
    <x v="703"/>
    <n v="37.408000000000001"/>
    <n v="7"/>
    <x v="2"/>
    <n v="13.0928"/>
  </r>
  <r>
    <n v="9630"/>
    <x v="4831"/>
    <x v="2"/>
    <x v="286"/>
    <d v="2011-01-19T00:00:00"/>
    <x v="1"/>
    <x v="462"/>
    <s v="Michael Moore"/>
    <x v="0"/>
    <s v="United States"/>
    <s v="Newark"/>
    <x v="24"/>
    <n v="43055"/>
    <s v="East"/>
    <s v="OFF-BI-10003476"/>
    <x v="1"/>
    <x v="8"/>
    <x v="1526"/>
    <n v="3.4380000000000006"/>
    <n v="2"/>
    <x v="6"/>
    <n v="-2.5212000000000003"/>
  </r>
  <r>
    <n v="9631"/>
    <x v="4832"/>
    <x v="0"/>
    <x v="1207"/>
    <d v="2013-06-07T00:00:00"/>
    <x v="1"/>
    <x v="392"/>
    <s v="Neoma Murray"/>
    <x v="0"/>
    <s v="United States"/>
    <s v="New York City"/>
    <x v="15"/>
    <n v="10011"/>
    <s v="East"/>
    <s v="OFF-BI-10002609"/>
    <x v="1"/>
    <x v="8"/>
    <x v="98"/>
    <n v="7.1519999999999992"/>
    <n v="3"/>
    <x v="2"/>
    <n v="2.3243999999999994"/>
  </r>
  <r>
    <n v="9632"/>
    <x v="4832"/>
    <x v="0"/>
    <x v="1207"/>
    <d v="2013-06-07T00:00:00"/>
    <x v="1"/>
    <x v="392"/>
    <s v="Neoma Murray"/>
    <x v="0"/>
    <s v="United States"/>
    <s v="New York City"/>
    <x v="15"/>
    <n v="10011"/>
    <s v="East"/>
    <s v="TEC-PH-10003215"/>
    <x v="2"/>
    <x v="7"/>
    <x v="1602"/>
    <n v="179.7"/>
    <n v="6"/>
    <x v="0"/>
    <n v="88.052999999999997"/>
  </r>
  <r>
    <n v="9633"/>
    <x v="4833"/>
    <x v="3"/>
    <x v="778"/>
    <d v="2014-02-18T00:00:00"/>
    <x v="1"/>
    <x v="708"/>
    <s v="Mark Hamilton"/>
    <x v="0"/>
    <s v="United States"/>
    <s v="Minneapolis"/>
    <x v="11"/>
    <n v="55407"/>
    <s v="Central"/>
    <s v="OFF-AP-10004785"/>
    <x v="1"/>
    <x v="9"/>
    <x v="1177"/>
    <n v="90.64"/>
    <n v="8"/>
    <x v="0"/>
    <n v="38.975200000000008"/>
  </r>
  <r>
    <n v="9634"/>
    <x v="4834"/>
    <x v="2"/>
    <x v="1005"/>
    <d v="2011-10-17T00:00:00"/>
    <x v="2"/>
    <x v="646"/>
    <s v="Toby Carlisle"/>
    <x v="0"/>
    <s v="United States"/>
    <s v="Everett"/>
    <x v="31"/>
    <n v="2149"/>
    <s v="East"/>
    <s v="TEC-AC-10000865"/>
    <x v="2"/>
    <x v="11"/>
    <x v="996"/>
    <n v="177"/>
    <n v="3"/>
    <x v="0"/>
    <n v="30.089999999999982"/>
  </r>
  <r>
    <n v="9635"/>
    <x v="4834"/>
    <x v="2"/>
    <x v="1005"/>
    <d v="2011-10-17T00:00:00"/>
    <x v="2"/>
    <x v="646"/>
    <s v="Toby Carlisle"/>
    <x v="0"/>
    <s v="United States"/>
    <s v="Everett"/>
    <x v="31"/>
    <n v="2149"/>
    <s v="East"/>
    <s v="OFF-ST-10000615"/>
    <x v="1"/>
    <x v="4"/>
    <x v="75"/>
    <n v="79.45"/>
    <n v="7"/>
    <x v="0"/>
    <n v="22.246000000000006"/>
  </r>
  <r>
    <n v="9636"/>
    <x v="4834"/>
    <x v="2"/>
    <x v="1005"/>
    <d v="2011-10-17T00:00:00"/>
    <x v="2"/>
    <x v="646"/>
    <s v="Toby Carlisle"/>
    <x v="0"/>
    <s v="United States"/>
    <s v="Everett"/>
    <x v="31"/>
    <n v="2149"/>
    <s v="East"/>
    <s v="FUR-CH-10000749"/>
    <x v="0"/>
    <x v="1"/>
    <x v="1667"/>
    <n v="1628.82"/>
    <n v="9"/>
    <x v="0"/>
    <n v="260.61120000000017"/>
  </r>
  <r>
    <n v="9637"/>
    <x v="4835"/>
    <x v="2"/>
    <x v="728"/>
    <d v="2011-11-25T00:00:00"/>
    <x v="1"/>
    <x v="186"/>
    <s v="Maya Herman"/>
    <x v="1"/>
    <s v="United States"/>
    <s v="Seattle"/>
    <x v="4"/>
    <n v="98105"/>
    <s v="West"/>
    <s v="FUR-FU-10003553"/>
    <x v="0"/>
    <x v="5"/>
    <x v="563"/>
    <n v="137.54"/>
    <n v="2"/>
    <x v="0"/>
    <n v="55.016000000000005"/>
  </r>
  <r>
    <n v="9638"/>
    <x v="4835"/>
    <x v="2"/>
    <x v="728"/>
    <d v="2011-11-25T00:00:00"/>
    <x v="1"/>
    <x v="186"/>
    <s v="Maya Herman"/>
    <x v="1"/>
    <s v="United States"/>
    <s v="Seattle"/>
    <x v="4"/>
    <n v="98105"/>
    <s v="West"/>
    <s v="FUR-TA-10003008"/>
    <x v="0"/>
    <x v="3"/>
    <x v="946"/>
    <n v="730.2"/>
    <n v="4"/>
    <x v="0"/>
    <n v="94.926000000000045"/>
  </r>
  <r>
    <n v="9639"/>
    <x v="4836"/>
    <x v="3"/>
    <x v="105"/>
    <d v="2014-11-16T00:00:00"/>
    <x v="0"/>
    <x v="212"/>
    <s v="Emily Phan"/>
    <x v="0"/>
    <s v="United States"/>
    <s v="Los Angeles"/>
    <x v="1"/>
    <n v="90032"/>
    <s v="West"/>
    <s v="OFF-PA-10001846"/>
    <x v="1"/>
    <x v="10"/>
    <x v="1807"/>
    <n v="11.56"/>
    <n v="2"/>
    <x v="0"/>
    <n v="5.6644000000000005"/>
  </r>
  <r>
    <n v="9640"/>
    <x v="4837"/>
    <x v="1"/>
    <x v="1226"/>
    <d v="2012-01-31T00:00:00"/>
    <x v="0"/>
    <x v="98"/>
    <s v="Joseph Holt"/>
    <x v="0"/>
    <s v="United States"/>
    <s v="Concord"/>
    <x v="3"/>
    <n v="28027"/>
    <s v="South"/>
    <s v="FUR-TA-10000198"/>
    <x v="0"/>
    <x v="3"/>
    <x v="589"/>
    <n v="4297.6440000000002"/>
    <n v="13"/>
    <x v="10"/>
    <n v="-1862.3124000000003"/>
  </r>
  <r>
    <n v="9641"/>
    <x v="4838"/>
    <x v="2"/>
    <x v="1009"/>
    <d v="2011-03-12T00:00:00"/>
    <x v="1"/>
    <x v="782"/>
    <s v="Craig Molinari"/>
    <x v="1"/>
    <s v="United States"/>
    <s v="Seattle"/>
    <x v="4"/>
    <n v="98103"/>
    <s v="West"/>
    <s v="OFF-AR-10000390"/>
    <x v="1"/>
    <x v="6"/>
    <x v="105"/>
    <n v="20.65"/>
    <n v="5"/>
    <x v="0"/>
    <n v="9.4989999999999988"/>
  </r>
  <r>
    <n v="9642"/>
    <x v="4838"/>
    <x v="2"/>
    <x v="1009"/>
    <d v="2011-03-12T00:00:00"/>
    <x v="1"/>
    <x v="782"/>
    <s v="Craig Molinari"/>
    <x v="1"/>
    <s v="United States"/>
    <s v="Seattle"/>
    <x v="4"/>
    <n v="98103"/>
    <s v="West"/>
    <s v="OFF-ST-10000934"/>
    <x v="1"/>
    <x v="4"/>
    <x v="352"/>
    <n v="204.89999999999998"/>
    <n v="5"/>
    <x v="0"/>
    <n v="0"/>
  </r>
  <r>
    <n v="9643"/>
    <x v="4838"/>
    <x v="2"/>
    <x v="1009"/>
    <d v="2011-03-12T00:00:00"/>
    <x v="1"/>
    <x v="782"/>
    <s v="Craig Molinari"/>
    <x v="1"/>
    <s v="United States"/>
    <s v="Seattle"/>
    <x v="4"/>
    <n v="98103"/>
    <s v="West"/>
    <s v="FUR-CH-10002780"/>
    <x v="0"/>
    <x v="1"/>
    <x v="1832"/>
    <n v="436.70400000000006"/>
    <n v="6"/>
    <x v="2"/>
    <n v="21.835199999999986"/>
  </r>
  <r>
    <n v="9644"/>
    <x v="4838"/>
    <x v="2"/>
    <x v="1009"/>
    <d v="2011-03-12T00:00:00"/>
    <x v="1"/>
    <x v="782"/>
    <s v="Craig Molinari"/>
    <x v="1"/>
    <s v="United States"/>
    <s v="Seattle"/>
    <x v="4"/>
    <n v="98103"/>
    <s v="West"/>
    <s v="FUR-CH-10004495"/>
    <x v="0"/>
    <x v="1"/>
    <x v="1475"/>
    <n v="481.56800000000004"/>
    <n v="2"/>
    <x v="2"/>
    <n v="54.17639999999993"/>
  </r>
  <r>
    <n v="9645"/>
    <x v="4839"/>
    <x v="3"/>
    <x v="110"/>
    <d v="2014-06-14T00:00:00"/>
    <x v="1"/>
    <x v="383"/>
    <s v="Frank Olsen"/>
    <x v="0"/>
    <s v="United States"/>
    <s v="Glendale"/>
    <x v="16"/>
    <n v="85301"/>
    <s v="West"/>
    <s v="TEC-AC-10002006"/>
    <x v="2"/>
    <x v="11"/>
    <x v="1078"/>
    <n v="89.544000000000011"/>
    <n v="7"/>
    <x v="2"/>
    <n v="12.312299999999993"/>
  </r>
  <r>
    <n v="9646"/>
    <x v="4839"/>
    <x v="3"/>
    <x v="110"/>
    <d v="2014-06-14T00:00:00"/>
    <x v="1"/>
    <x v="383"/>
    <s v="Frank Olsen"/>
    <x v="0"/>
    <s v="United States"/>
    <s v="Glendale"/>
    <x v="16"/>
    <n v="85301"/>
    <s v="West"/>
    <s v="OFF-ST-10002485"/>
    <x v="1"/>
    <x v="4"/>
    <x v="209"/>
    <n v="35.167999999999999"/>
    <n v="2"/>
    <x v="2"/>
    <n v="-8.3524000000000012"/>
  </r>
  <r>
    <n v="9647"/>
    <x v="4839"/>
    <x v="3"/>
    <x v="110"/>
    <d v="2014-06-14T00:00:00"/>
    <x v="1"/>
    <x v="383"/>
    <s v="Frank Olsen"/>
    <x v="0"/>
    <s v="United States"/>
    <s v="Glendale"/>
    <x v="16"/>
    <n v="85301"/>
    <s v="West"/>
    <s v="OFF-BI-10000778"/>
    <x v="1"/>
    <x v="8"/>
    <x v="258"/>
    <n v="72.588000000000008"/>
    <n v="2"/>
    <x v="6"/>
    <n v="-48.391999999999982"/>
  </r>
  <r>
    <n v="9648"/>
    <x v="4840"/>
    <x v="2"/>
    <x v="84"/>
    <d v="2011-11-24T00:00:00"/>
    <x v="1"/>
    <x v="596"/>
    <s v="Mitch Webber"/>
    <x v="0"/>
    <s v="United States"/>
    <s v="Coon Rapids"/>
    <x v="11"/>
    <n v="55433"/>
    <s v="Central"/>
    <s v="OFF-ST-10000877"/>
    <x v="1"/>
    <x v="4"/>
    <x v="1104"/>
    <n v="221.16"/>
    <n v="4"/>
    <x v="0"/>
    <n v="57.501599999999996"/>
  </r>
  <r>
    <n v="9649"/>
    <x v="4840"/>
    <x v="2"/>
    <x v="84"/>
    <d v="2011-11-24T00:00:00"/>
    <x v="1"/>
    <x v="596"/>
    <s v="Mitch Webber"/>
    <x v="0"/>
    <s v="United States"/>
    <s v="Coon Rapids"/>
    <x v="11"/>
    <n v="55433"/>
    <s v="Central"/>
    <s v="TEC-PH-10002103"/>
    <x v="2"/>
    <x v="7"/>
    <x v="534"/>
    <n v="281.96999999999997"/>
    <n v="3"/>
    <x v="0"/>
    <n v="78.951599999999999"/>
  </r>
  <r>
    <n v="9650"/>
    <x v="4841"/>
    <x v="0"/>
    <x v="491"/>
    <d v="2013-12-01T00:00:00"/>
    <x v="1"/>
    <x v="333"/>
    <s v="Maribeth Schnelling"/>
    <x v="0"/>
    <s v="United States"/>
    <s v="Los Angeles"/>
    <x v="1"/>
    <n v="90045"/>
    <s v="West"/>
    <s v="FUR-BO-10002213"/>
    <x v="0"/>
    <x v="0"/>
    <x v="1223"/>
    <n v="3406.6640000000002"/>
    <n v="8"/>
    <x v="11"/>
    <n v="160.31359999999984"/>
  </r>
  <r>
    <n v="9651"/>
    <x v="4841"/>
    <x v="0"/>
    <x v="491"/>
    <d v="2013-12-01T00:00:00"/>
    <x v="1"/>
    <x v="333"/>
    <s v="Maribeth Schnelling"/>
    <x v="0"/>
    <s v="United States"/>
    <s v="Los Angeles"/>
    <x v="1"/>
    <n v="90045"/>
    <s v="West"/>
    <s v="OFF-AR-10004269"/>
    <x v="1"/>
    <x v="6"/>
    <x v="1541"/>
    <n v="37.17"/>
    <n v="9"/>
    <x v="0"/>
    <n v="10.4076"/>
  </r>
  <r>
    <n v="9652"/>
    <x v="4841"/>
    <x v="0"/>
    <x v="491"/>
    <d v="2013-12-01T00:00:00"/>
    <x v="1"/>
    <x v="333"/>
    <s v="Maribeth Schnelling"/>
    <x v="0"/>
    <s v="United States"/>
    <s v="Los Angeles"/>
    <x v="1"/>
    <n v="90045"/>
    <s v="West"/>
    <s v="OFF-AP-10000055"/>
    <x v="1"/>
    <x v="9"/>
    <x v="781"/>
    <n v="64.959999999999994"/>
    <n v="2"/>
    <x v="0"/>
    <n v="19.487999999999992"/>
  </r>
  <r>
    <n v="9653"/>
    <x v="4841"/>
    <x v="0"/>
    <x v="491"/>
    <d v="2013-12-01T00:00:00"/>
    <x v="1"/>
    <x v="333"/>
    <s v="Maribeth Schnelling"/>
    <x v="0"/>
    <s v="United States"/>
    <s v="Los Angeles"/>
    <x v="1"/>
    <n v="90045"/>
    <s v="West"/>
    <s v="FUR-FU-10002937"/>
    <x v="0"/>
    <x v="5"/>
    <x v="1051"/>
    <n v="595.38"/>
    <n v="6"/>
    <x v="0"/>
    <n v="297.69"/>
  </r>
  <r>
    <n v="9654"/>
    <x v="4842"/>
    <x v="3"/>
    <x v="205"/>
    <d v="2014-01-28T00:00:00"/>
    <x v="1"/>
    <x v="6"/>
    <s v="Harold Pawlan"/>
    <x v="2"/>
    <s v="United States"/>
    <s v="Tucson"/>
    <x v="16"/>
    <n v="85705"/>
    <s v="West"/>
    <s v="TEC-AC-10001874"/>
    <x v="2"/>
    <x v="11"/>
    <x v="1562"/>
    <n v="95.984000000000009"/>
    <n v="2"/>
    <x v="2"/>
    <n v="11.997999999999998"/>
  </r>
  <r>
    <n v="9655"/>
    <x v="4842"/>
    <x v="3"/>
    <x v="205"/>
    <d v="2014-01-28T00:00:00"/>
    <x v="1"/>
    <x v="6"/>
    <s v="Harold Pawlan"/>
    <x v="2"/>
    <s v="United States"/>
    <s v="Tucson"/>
    <x v="16"/>
    <n v="85705"/>
    <s v="West"/>
    <s v="OFF-BI-10004506"/>
    <x v="1"/>
    <x v="8"/>
    <x v="1238"/>
    <n v="4.9380000000000006"/>
    <n v="2"/>
    <x v="6"/>
    <n v="-3.6212"/>
  </r>
  <r>
    <n v="9656"/>
    <x v="4843"/>
    <x v="2"/>
    <x v="358"/>
    <d v="2011-09-29T00:00:00"/>
    <x v="1"/>
    <x v="548"/>
    <s v="Adam Shillingsburg"/>
    <x v="0"/>
    <s v="United States"/>
    <s v="New York City"/>
    <x v="15"/>
    <n v="10035"/>
    <s v="East"/>
    <s v="FUR-FU-10001876"/>
    <x v="0"/>
    <x v="5"/>
    <x v="1394"/>
    <n v="97.44"/>
    <n v="3"/>
    <x v="0"/>
    <n v="35.078399999999995"/>
  </r>
  <r>
    <n v="9657"/>
    <x v="4843"/>
    <x v="2"/>
    <x v="358"/>
    <d v="2011-09-29T00:00:00"/>
    <x v="1"/>
    <x v="548"/>
    <s v="Adam Shillingsburg"/>
    <x v="0"/>
    <s v="United States"/>
    <s v="New York City"/>
    <x v="15"/>
    <n v="10035"/>
    <s v="East"/>
    <s v="OFF-BI-10003355"/>
    <x v="1"/>
    <x v="8"/>
    <x v="586"/>
    <n v="3.9840000000000004"/>
    <n v="1"/>
    <x v="2"/>
    <n v="1.3944000000000001"/>
  </r>
  <r>
    <n v="9658"/>
    <x v="4843"/>
    <x v="2"/>
    <x v="358"/>
    <d v="2011-09-29T00:00:00"/>
    <x v="1"/>
    <x v="548"/>
    <s v="Adam Shillingsburg"/>
    <x v="0"/>
    <s v="United States"/>
    <s v="New York City"/>
    <x v="15"/>
    <n v="10035"/>
    <s v="East"/>
    <s v="OFF-AR-10003876"/>
    <x v="1"/>
    <x v="6"/>
    <x v="1709"/>
    <n v="13.04"/>
    <n v="4"/>
    <x v="0"/>
    <n v="5.7376000000000005"/>
  </r>
  <r>
    <n v="9659"/>
    <x v="4843"/>
    <x v="2"/>
    <x v="358"/>
    <d v="2011-09-29T00:00:00"/>
    <x v="1"/>
    <x v="548"/>
    <s v="Adam Shillingsburg"/>
    <x v="0"/>
    <s v="United States"/>
    <s v="New York City"/>
    <x v="15"/>
    <n v="10035"/>
    <s v="East"/>
    <s v="FUR-CH-10004983"/>
    <x v="0"/>
    <x v="1"/>
    <x v="1560"/>
    <n v="579.52800000000002"/>
    <n v="4"/>
    <x v="9"/>
    <n v="83.709599999999966"/>
  </r>
  <r>
    <n v="9660"/>
    <x v="4844"/>
    <x v="2"/>
    <x v="959"/>
    <d v="2011-03-30T00:00:00"/>
    <x v="0"/>
    <x v="473"/>
    <s v="Cindy Stewart"/>
    <x v="0"/>
    <s v="United States"/>
    <s v="Pomona"/>
    <x v="1"/>
    <n v="91767"/>
    <s v="West"/>
    <s v="OFF-LA-10001982"/>
    <x v="1"/>
    <x v="2"/>
    <x v="1529"/>
    <n v="18.75"/>
    <n v="5"/>
    <x v="0"/>
    <n v="9"/>
  </r>
  <r>
    <n v="9661"/>
    <x v="4845"/>
    <x v="0"/>
    <x v="112"/>
    <d v="2013-06-12T00:00:00"/>
    <x v="1"/>
    <x v="467"/>
    <s v="Maria Etezadi"/>
    <x v="2"/>
    <s v="United States"/>
    <s v="Santa Barbara"/>
    <x v="1"/>
    <n v="93101"/>
    <s v="West"/>
    <s v="TEC-PH-10001459"/>
    <x v="2"/>
    <x v="7"/>
    <x v="1438"/>
    <n v="3023.9280000000003"/>
    <n v="9"/>
    <x v="2"/>
    <n v="226.79460000000006"/>
  </r>
  <r>
    <n v="9662"/>
    <x v="4845"/>
    <x v="0"/>
    <x v="112"/>
    <d v="2013-06-12T00:00:00"/>
    <x v="1"/>
    <x v="467"/>
    <s v="Maria Etezadi"/>
    <x v="2"/>
    <s v="United States"/>
    <s v="Santa Barbara"/>
    <x v="1"/>
    <n v="93101"/>
    <s v="West"/>
    <s v="TEC-AC-10002134"/>
    <x v="2"/>
    <x v="11"/>
    <x v="1536"/>
    <n v="26.96"/>
    <n v="2"/>
    <x v="0"/>
    <n v="3.7744"/>
  </r>
  <r>
    <n v="9663"/>
    <x v="4845"/>
    <x v="0"/>
    <x v="112"/>
    <d v="2013-06-12T00:00:00"/>
    <x v="1"/>
    <x v="467"/>
    <s v="Maria Etezadi"/>
    <x v="2"/>
    <s v="United States"/>
    <s v="Santa Barbara"/>
    <x v="1"/>
    <n v="93101"/>
    <s v="West"/>
    <s v="TEC-PH-10001760"/>
    <x v="2"/>
    <x v="7"/>
    <x v="254"/>
    <n v="477.6"/>
    <n v="3"/>
    <x v="2"/>
    <n v="161.19000000000003"/>
  </r>
  <r>
    <n v="9664"/>
    <x v="4846"/>
    <x v="3"/>
    <x v="515"/>
    <d v="2014-09-06T00:00:00"/>
    <x v="1"/>
    <x v="474"/>
    <s v="Maxwell Schwartz"/>
    <x v="0"/>
    <s v="United States"/>
    <s v="San Francisco"/>
    <x v="1"/>
    <n v="94109"/>
    <s v="West"/>
    <s v="OFF-ST-10001511"/>
    <x v="1"/>
    <x v="4"/>
    <x v="551"/>
    <n v="193.95000000000002"/>
    <n v="3"/>
    <x v="0"/>
    <n v="9.6974999999999838"/>
  </r>
  <r>
    <n v="9665"/>
    <x v="4847"/>
    <x v="1"/>
    <x v="214"/>
    <d v="2012-12-07T00:00:00"/>
    <x v="3"/>
    <x v="120"/>
    <s v="Kristen Hastings"/>
    <x v="1"/>
    <s v="United States"/>
    <s v="Riverside"/>
    <x v="1"/>
    <n v="92503"/>
    <s v="West"/>
    <s v="OFF-PA-10003953"/>
    <x v="1"/>
    <x v="10"/>
    <x v="638"/>
    <n v="12.96"/>
    <n v="2"/>
    <x v="0"/>
    <n v="6.2208000000000006"/>
  </r>
  <r>
    <n v="9666"/>
    <x v="4848"/>
    <x v="3"/>
    <x v="673"/>
    <d v="2014-11-21T00:00:00"/>
    <x v="1"/>
    <x v="62"/>
    <s v="Lena Creighton"/>
    <x v="0"/>
    <s v="United States"/>
    <s v="Los Angeles"/>
    <x v="1"/>
    <n v="90049"/>
    <s v="West"/>
    <s v="FUR-FU-10003268"/>
    <x v="0"/>
    <x v="5"/>
    <x v="876"/>
    <n v="119.94"/>
    <n v="3"/>
    <x v="0"/>
    <n v="23.987999999999996"/>
  </r>
  <r>
    <n v="9667"/>
    <x v="4848"/>
    <x v="3"/>
    <x v="673"/>
    <d v="2014-11-21T00:00:00"/>
    <x v="1"/>
    <x v="62"/>
    <s v="Lena Creighton"/>
    <x v="0"/>
    <s v="United States"/>
    <s v="Los Angeles"/>
    <x v="1"/>
    <n v="90049"/>
    <s v="West"/>
    <s v="FUR-FU-10001847"/>
    <x v="0"/>
    <x v="5"/>
    <x v="1355"/>
    <n v="12.419999999999998"/>
    <n v="3"/>
    <x v="0"/>
    <n v="4.4711999999999996"/>
  </r>
  <r>
    <n v="9668"/>
    <x v="4849"/>
    <x v="0"/>
    <x v="131"/>
    <d v="2013-04-28T00:00:00"/>
    <x v="1"/>
    <x v="578"/>
    <s v="Art Ferguson"/>
    <x v="0"/>
    <s v="United States"/>
    <s v="San Clemente"/>
    <x v="1"/>
    <n v="92672"/>
    <s v="West"/>
    <s v="OFF-BI-10002764"/>
    <x v="1"/>
    <x v="8"/>
    <x v="502"/>
    <n v="18.088000000000001"/>
    <n v="7"/>
    <x v="2"/>
    <n v="6.5569000000000006"/>
  </r>
  <r>
    <n v="9669"/>
    <x v="4849"/>
    <x v="0"/>
    <x v="131"/>
    <d v="2013-04-28T00:00:00"/>
    <x v="1"/>
    <x v="578"/>
    <s v="Art Ferguson"/>
    <x v="0"/>
    <s v="United States"/>
    <s v="San Clemente"/>
    <x v="1"/>
    <n v="92672"/>
    <s v="West"/>
    <s v="OFF-EN-10004386"/>
    <x v="1"/>
    <x v="12"/>
    <x v="242"/>
    <n v="71.97"/>
    <n v="3"/>
    <x v="0"/>
    <n v="35.984999999999999"/>
  </r>
  <r>
    <n v="9670"/>
    <x v="4850"/>
    <x v="3"/>
    <x v="459"/>
    <d v="2014-04-07T00:00:00"/>
    <x v="1"/>
    <x v="733"/>
    <s v="Amy Hunt"/>
    <x v="0"/>
    <s v="United States"/>
    <s v="Decatur"/>
    <x v="19"/>
    <n v="35601"/>
    <s v="South"/>
    <s v="OFF-LA-10001569"/>
    <x v="1"/>
    <x v="2"/>
    <x v="633"/>
    <n v="14.940000000000001"/>
    <n v="3"/>
    <x v="0"/>
    <n v="6.8723999999999998"/>
  </r>
  <r>
    <n v="9671"/>
    <x v="4851"/>
    <x v="1"/>
    <x v="863"/>
    <d v="2012-08-15T00:00:00"/>
    <x v="2"/>
    <x v="136"/>
    <s v="Grace Kelly"/>
    <x v="1"/>
    <s v="United States"/>
    <s v="Greensboro"/>
    <x v="3"/>
    <n v="27405"/>
    <s v="South"/>
    <s v="OFF-AR-10001446"/>
    <x v="1"/>
    <x v="6"/>
    <x v="1152"/>
    <n v="64.680000000000007"/>
    <n v="7"/>
    <x v="2"/>
    <n v="8.0849999999999973"/>
  </r>
  <r>
    <n v="9672"/>
    <x v="4852"/>
    <x v="3"/>
    <x v="38"/>
    <d v="2014-11-20T00:00:00"/>
    <x v="1"/>
    <x v="107"/>
    <s v="Ken Lonsdale"/>
    <x v="0"/>
    <s v="United States"/>
    <s v="Dublin"/>
    <x v="1"/>
    <n v="94568"/>
    <s v="West"/>
    <s v="TEC-PH-10003442"/>
    <x v="2"/>
    <x v="7"/>
    <x v="879"/>
    <n v="22"/>
    <n v="5"/>
    <x v="2"/>
    <n v="1.375"/>
  </r>
  <r>
    <n v="9673"/>
    <x v="4853"/>
    <x v="0"/>
    <x v="443"/>
    <d v="2013-12-29T00:00:00"/>
    <x v="1"/>
    <x v="86"/>
    <s v="Frank Merwin"/>
    <x v="2"/>
    <s v="United States"/>
    <s v="Philadelphia"/>
    <x v="9"/>
    <n v="19143"/>
    <s v="East"/>
    <s v="OFF-PA-10000477"/>
    <x v="1"/>
    <x v="10"/>
    <x v="1205"/>
    <n v="7.9680000000000009"/>
    <n v="2"/>
    <x v="2"/>
    <n v="2.6892000000000005"/>
  </r>
  <r>
    <n v="9674"/>
    <x v="4853"/>
    <x v="0"/>
    <x v="443"/>
    <d v="2013-12-29T00:00:00"/>
    <x v="1"/>
    <x v="86"/>
    <s v="Frank Merwin"/>
    <x v="2"/>
    <s v="United States"/>
    <s v="Philadelphia"/>
    <x v="9"/>
    <n v="19143"/>
    <s v="East"/>
    <s v="TEC-PH-10002645"/>
    <x v="2"/>
    <x v="7"/>
    <x v="1839"/>
    <n v="1499.9699999999998"/>
    <n v="5"/>
    <x v="10"/>
    <n v="-374.99250000000006"/>
  </r>
  <r>
    <n v="9675"/>
    <x v="4854"/>
    <x v="2"/>
    <x v="192"/>
    <d v="2011-07-24T00:00:00"/>
    <x v="0"/>
    <x v="139"/>
    <s v="John Lucas"/>
    <x v="0"/>
    <s v="United States"/>
    <s v="Houston"/>
    <x v="5"/>
    <n v="77095"/>
    <s v="Central"/>
    <s v="OFF-ST-10003123"/>
    <x v="1"/>
    <x v="4"/>
    <x v="1268"/>
    <n v="26.632000000000001"/>
    <n v="1"/>
    <x v="2"/>
    <n v="1.331599999999999"/>
  </r>
  <r>
    <n v="9676"/>
    <x v="4855"/>
    <x v="0"/>
    <x v="715"/>
    <d v="2013-05-11T00:00:00"/>
    <x v="1"/>
    <x v="421"/>
    <s v="Gene McClure"/>
    <x v="0"/>
    <s v="United States"/>
    <s v="Bakersfield"/>
    <x v="1"/>
    <n v="93309"/>
    <s v="West"/>
    <s v="FUR-FU-10001617"/>
    <x v="0"/>
    <x v="5"/>
    <x v="1141"/>
    <n v="41.6"/>
    <n v="4"/>
    <x v="0"/>
    <n v="14.143999999999998"/>
  </r>
  <r>
    <n v="9677"/>
    <x v="4856"/>
    <x v="2"/>
    <x v="683"/>
    <d v="2011-12-03T00:00:00"/>
    <x v="1"/>
    <x v="637"/>
    <s v="Matthew Clasen"/>
    <x v="1"/>
    <s v="United States"/>
    <s v="Richmond"/>
    <x v="14"/>
    <n v="47374"/>
    <s v="Central"/>
    <s v="OFF-EN-10003862"/>
    <x v="1"/>
    <x v="12"/>
    <x v="753"/>
    <n v="64.02"/>
    <n v="6"/>
    <x v="0"/>
    <n v="29.449199999999998"/>
  </r>
  <r>
    <n v="9678"/>
    <x v="4857"/>
    <x v="0"/>
    <x v="724"/>
    <d v="2013-04-24T00:00:00"/>
    <x v="1"/>
    <x v="703"/>
    <s v="Cindy Schnelling"/>
    <x v="1"/>
    <s v="United States"/>
    <s v="New York City"/>
    <x v="15"/>
    <n v="10009"/>
    <s v="East"/>
    <s v="OFF-AR-10001573"/>
    <x v="1"/>
    <x v="6"/>
    <x v="368"/>
    <n v="6.99"/>
    <n v="3"/>
    <x v="0"/>
    <n v="2.027099999999999"/>
  </r>
  <r>
    <n v="9679"/>
    <x v="4857"/>
    <x v="0"/>
    <x v="724"/>
    <d v="2013-04-24T00:00:00"/>
    <x v="1"/>
    <x v="703"/>
    <s v="Cindy Schnelling"/>
    <x v="1"/>
    <s v="United States"/>
    <s v="New York City"/>
    <x v="15"/>
    <n v="10009"/>
    <s v="East"/>
    <s v="OFF-SU-10004290"/>
    <x v="1"/>
    <x v="14"/>
    <x v="1818"/>
    <n v="6.84"/>
    <n v="1"/>
    <x v="0"/>
    <n v="1.8468"/>
  </r>
  <r>
    <n v="9680"/>
    <x v="4858"/>
    <x v="1"/>
    <x v="17"/>
    <d v="2012-12-31T00:00:00"/>
    <x v="1"/>
    <x v="692"/>
    <s v="Aaron Hawkins"/>
    <x v="1"/>
    <s v="United States"/>
    <s v="San Francisco"/>
    <x v="1"/>
    <n v="94122"/>
    <s v="West"/>
    <s v="OFF-ST-10000046"/>
    <x v="1"/>
    <x v="4"/>
    <x v="757"/>
    <n v="323.10000000000002"/>
    <n v="2"/>
    <x v="0"/>
    <n v="61.38900000000001"/>
  </r>
  <r>
    <n v="9681"/>
    <x v="4858"/>
    <x v="1"/>
    <x v="17"/>
    <d v="2012-12-31T00:00:00"/>
    <x v="1"/>
    <x v="692"/>
    <s v="Aaron Hawkins"/>
    <x v="1"/>
    <s v="United States"/>
    <s v="San Francisco"/>
    <x v="1"/>
    <n v="94122"/>
    <s v="West"/>
    <s v="TEC-PH-10003505"/>
    <x v="2"/>
    <x v="7"/>
    <x v="901"/>
    <n v="668.16"/>
    <n v="9"/>
    <x v="2"/>
    <n v="75.167999999999921"/>
  </r>
  <r>
    <n v="9682"/>
    <x v="4859"/>
    <x v="3"/>
    <x v="1096"/>
    <d v="2014-12-19T00:00:00"/>
    <x v="1"/>
    <x v="212"/>
    <s v="Emily Phan"/>
    <x v="0"/>
    <s v="United States"/>
    <s v="San Francisco"/>
    <x v="1"/>
    <n v="94122"/>
    <s v="West"/>
    <s v="OFF-LA-10004559"/>
    <x v="1"/>
    <x v="2"/>
    <x v="1340"/>
    <n v="8.64"/>
    <n v="3"/>
    <x v="0"/>
    <n v="4.2336"/>
  </r>
  <r>
    <n v="9683"/>
    <x v="4859"/>
    <x v="3"/>
    <x v="1096"/>
    <d v="2014-12-19T00:00:00"/>
    <x v="1"/>
    <x v="212"/>
    <s v="Emily Phan"/>
    <x v="0"/>
    <s v="United States"/>
    <s v="San Francisco"/>
    <x v="1"/>
    <n v="94122"/>
    <s v="West"/>
    <s v="OFF-PA-10003172"/>
    <x v="1"/>
    <x v="10"/>
    <x v="846"/>
    <n v="38.880000000000003"/>
    <n v="6"/>
    <x v="0"/>
    <n v="18.662400000000002"/>
  </r>
  <r>
    <n v="9684"/>
    <x v="4859"/>
    <x v="3"/>
    <x v="1096"/>
    <d v="2014-12-19T00:00:00"/>
    <x v="1"/>
    <x v="212"/>
    <s v="Emily Phan"/>
    <x v="0"/>
    <s v="United States"/>
    <s v="San Francisco"/>
    <x v="1"/>
    <n v="94122"/>
    <s v="West"/>
    <s v="FUR-FU-10001473"/>
    <x v="0"/>
    <x v="5"/>
    <x v="1244"/>
    <n v="201.04"/>
    <n v="8"/>
    <x v="0"/>
    <n v="54.280799999999999"/>
  </r>
  <r>
    <n v="9685"/>
    <x v="4859"/>
    <x v="3"/>
    <x v="1096"/>
    <d v="2014-12-19T00:00:00"/>
    <x v="1"/>
    <x v="212"/>
    <s v="Emily Phan"/>
    <x v="0"/>
    <s v="United States"/>
    <s v="San Francisco"/>
    <x v="1"/>
    <n v="94122"/>
    <s v="West"/>
    <s v="OFF-PA-10000232"/>
    <x v="1"/>
    <x v="10"/>
    <x v="1622"/>
    <n v="12.96"/>
    <n v="2"/>
    <x v="0"/>
    <n v="6.3504000000000005"/>
  </r>
  <r>
    <n v="9686"/>
    <x v="4860"/>
    <x v="3"/>
    <x v="460"/>
    <d v="2014-01-05T00:00:00"/>
    <x v="0"/>
    <x v="783"/>
    <s v="Fred Wasserman"/>
    <x v="1"/>
    <s v="United States"/>
    <s v="Los Angeles"/>
    <x v="1"/>
    <n v="90032"/>
    <s v="West"/>
    <s v="TEC-AC-10000682"/>
    <x v="2"/>
    <x v="11"/>
    <x v="1327"/>
    <n v="16.59"/>
    <n v="1"/>
    <x v="0"/>
    <n v="5.8064999999999998"/>
  </r>
  <r>
    <n v="9687"/>
    <x v="4861"/>
    <x v="3"/>
    <x v="1109"/>
    <d v="2014-06-04T00:00:00"/>
    <x v="1"/>
    <x v="567"/>
    <s v="Kelly Andreada"/>
    <x v="0"/>
    <s v="United States"/>
    <s v="San Diego"/>
    <x v="1"/>
    <n v="92037"/>
    <s v="West"/>
    <s v="OFF-AR-10003405"/>
    <x v="1"/>
    <x v="6"/>
    <x v="622"/>
    <n v="35.099999999999994"/>
    <n v="6"/>
    <x v="0"/>
    <n v="10.178999999999997"/>
  </r>
  <r>
    <n v="9688"/>
    <x v="4862"/>
    <x v="3"/>
    <x v="1033"/>
    <d v="2014-10-07T00:00:00"/>
    <x v="1"/>
    <x v="337"/>
    <s v="Sample Company A"/>
    <x v="2"/>
    <s v="United States"/>
    <s v="Arlington"/>
    <x v="5"/>
    <n v="76017"/>
    <s v="Central"/>
    <s v="OFF-BI-10000301"/>
    <x v="1"/>
    <x v="8"/>
    <x v="619"/>
    <n v="11.645999999999997"/>
    <n v="9"/>
    <x v="3"/>
    <n v="-17.469000000000005"/>
  </r>
  <r>
    <n v="9689"/>
    <x v="4863"/>
    <x v="3"/>
    <x v="308"/>
    <d v="2014-06-28T00:00:00"/>
    <x v="1"/>
    <x v="38"/>
    <s v="Paul Gonzalez"/>
    <x v="0"/>
    <s v="United States"/>
    <s v="Richmond"/>
    <x v="17"/>
    <n v="23223"/>
    <s v="South"/>
    <s v="OFF-PA-10001534"/>
    <x v="1"/>
    <x v="10"/>
    <x v="1461"/>
    <n v="32.400000000000006"/>
    <n v="5"/>
    <x v="0"/>
    <n v="15.552000000000001"/>
  </r>
  <r>
    <n v="9690"/>
    <x v="4863"/>
    <x v="3"/>
    <x v="308"/>
    <d v="2014-06-28T00:00:00"/>
    <x v="1"/>
    <x v="38"/>
    <s v="Paul Gonzalez"/>
    <x v="0"/>
    <s v="United States"/>
    <s v="Richmond"/>
    <x v="17"/>
    <n v="23223"/>
    <s v="South"/>
    <s v="TEC-PH-10003691"/>
    <x v="2"/>
    <x v="7"/>
    <x v="1398"/>
    <n v="503.96"/>
    <n v="4"/>
    <x v="0"/>
    <n v="125.99000000000001"/>
  </r>
  <r>
    <n v="9691"/>
    <x v="4864"/>
    <x v="3"/>
    <x v="1095"/>
    <d v="2014-04-06T00:00:00"/>
    <x v="2"/>
    <x v="638"/>
    <s v="Tom Ashbrook"/>
    <x v="2"/>
    <s v="United States"/>
    <s v="New York City"/>
    <x v="15"/>
    <n v="10035"/>
    <s v="East"/>
    <s v="OFF-AR-10001545"/>
    <x v="1"/>
    <x v="6"/>
    <x v="812"/>
    <n v="7.04"/>
    <n v="4"/>
    <x v="0"/>
    <n v="2.0415999999999999"/>
  </r>
  <r>
    <n v="9692"/>
    <x v="4865"/>
    <x v="1"/>
    <x v="50"/>
    <d v="2012-11-17T00:00:00"/>
    <x v="1"/>
    <x v="138"/>
    <s v="Patrick O'Brill"/>
    <x v="0"/>
    <s v="United States"/>
    <s v="Houston"/>
    <x v="5"/>
    <n v="77041"/>
    <s v="Central"/>
    <s v="FUR-BO-10001811"/>
    <x v="0"/>
    <x v="0"/>
    <x v="779"/>
    <n v="613.99919999999997"/>
    <n v="3"/>
    <x v="8"/>
    <n v="-18.058800000000076"/>
  </r>
  <r>
    <n v="9693"/>
    <x v="4866"/>
    <x v="1"/>
    <x v="834"/>
    <d v="2012-09-02T00:00:00"/>
    <x v="1"/>
    <x v="416"/>
    <s v="Suzanne McNair"/>
    <x v="1"/>
    <s v="United States"/>
    <s v="Fairfield"/>
    <x v="29"/>
    <n v="6824"/>
    <s v="East"/>
    <s v="OFF-ST-10001837"/>
    <x v="1"/>
    <x v="4"/>
    <x v="1331"/>
    <n v="470.35999999999996"/>
    <n v="11"/>
    <x v="0"/>
    <n v="122.2936"/>
  </r>
  <r>
    <n v="9694"/>
    <x v="4867"/>
    <x v="3"/>
    <x v="241"/>
    <d v="2014-09-29T00:00:00"/>
    <x v="0"/>
    <x v="71"/>
    <s v="Neil Knudson"/>
    <x v="2"/>
    <s v="United States"/>
    <s v="San Francisco"/>
    <x v="1"/>
    <n v="94110"/>
    <s v="West"/>
    <s v="OFF-PA-10000551"/>
    <x v="1"/>
    <x v="10"/>
    <x v="1237"/>
    <n v="31.08"/>
    <n v="6"/>
    <x v="0"/>
    <n v="15.229199999999999"/>
  </r>
  <r>
    <n v="9695"/>
    <x v="4867"/>
    <x v="3"/>
    <x v="241"/>
    <d v="2014-09-29T00:00:00"/>
    <x v="0"/>
    <x v="71"/>
    <s v="Neil Knudson"/>
    <x v="2"/>
    <s v="United States"/>
    <s v="San Francisco"/>
    <x v="1"/>
    <n v="94110"/>
    <s v="West"/>
    <s v="OFF-SU-10001574"/>
    <x v="1"/>
    <x v="14"/>
    <x v="498"/>
    <n v="7.3"/>
    <n v="2"/>
    <x v="0"/>
    <n v="2.1899999999999995"/>
  </r>
  <r>
    <n v="9696"/>
    <x v="4868"/>
    <x v="0"/>
    <x v="25"/>
    <d v="2013-12-15T00:00:00"/>
    <x v="2"/>
    <x v="281"/>
    <s v="Steve Chapman"/>
    <x v="1"/>
    <s v="United States"/>
    <s v="Springfield"/>
    <x v="24"/>
    <n v="45503"/>
    <s v="East"/>
    <s v="OFF-AP-10002892"/>
    <x v="1"/>
    <x v="9"/>
    <x v="9"/>
    <n v="73.536000000000001"/>
    <n v="4"/>
    <x v="2"/>
    <n v="9.1919999999999931"/>
  </r>
  <r>
    <n v="9697"/>
    <x v="4869"/>
    <x v="2"/>
    <x v="1227"/>
    <d v="2011-06-15T00:00:00"/>
    <x v="0"/>
    <x v="96"/>
    <s v="Heather Kirkland"/>
    <x v="1"/>
    <s v="United States"/>
    <s v="Detroit"/>
    <x v="12"/>
    <n v="48234"/>
    <s v="Central"/>
    <s v="OFF-LA-10003930"/>
    <x v="1"/>
    <x v="2"/>
    <x v="503"/>
    <n v="491.55"/>
    <n v="5"/>
    <x v="0"/>
    <n v="240.8595"/>
  </r>
  <r>
    <n v="9698"/>
    <x v="4870"/>
    <x v="0"/>
    <x v="21"/>
    <d v="2013-03-12T00:00:00"/>
    <x v="3"/>
    <x v="389"/>
    <s v="Brad Thomas"/>
    <x v="2"/>
    <s v="United States"/>
    <s v="Philadelphia"/>
    <x v="9"/>
    <n v="19140"/>
    <s v="East"/>
    <s v="FUR-FU-10001037"/>
    <x v="0"/>
    <x v="5"/>
    <x v="1160"/>
    <n v="30.336000000000002"/>
    <n v="4"/>
    <x v="2"/>
    <n v="9.48"/>
  </r>
  <r>
    <n v="9699"/>
    <x v="4871"/>
    <x v="3"/>
    <x v="934"/>
    <d v="2014-12-20T00:00:00"/>
    <x v="1"/>
    <x v="730"/>
    <s v="Khloe Miller"/>
    <x v="0"/>
    <s v="United States"/>
    <s v="Inglewood"/>
    <x v="1"/>
    <n v="90301"/>
    <s v="West"/>
    <s v="OFF-PA-10004569"/>
    <x v="1"/>
    <x v="10"/>
    <x v="227"/>
    <n v="22.830000000000002"/>
    <n v="3"/>
    <x v="0"/>
    <n v="10.7301"/>
  </r>
  <r>
    <n v="9700"/>
    <x v="4871"/>
    <x v="3"/>
    <x v="934"/>
    <d v="2014-12-20T00:00:00"/>
    <x v="1"/>
    <x v="730"/>
    <s v="Khloe Miller"/>
    <x v="0"/>
    <s v="United States"/>
    <s v="Inglewood"/>
    <x v="1"/>
    <n v="90301"/>
    <s v="West"/>
    <s v="OFF-AP-10000027"/>
    <x v="1"/>
    <x v="9"/>
    <x v="1804"/>
    <n v="54.32"/>
    <n v="4"/>
    <x v="0"/>
    <n v="16.295999999999999"/>
  </r>
  <r>
    <n v="9701"/>
    <x v="4871"/>
    <x v="3"/>
    <x v="934"/>
    <d v="2014-12-20T00:00:00"/>
    <x v="1"/>
    <x v="730"/>
    <s v="Khloe Miller"/>
    <x v="0"/>
    <s v="United States"/>
    <s v="Inglewood"/>
    <x v="1"/>
    <n v="90301"/>
    <s v="West"/>
    <s v="TEC-PH-10000675"/>
    <x v="2"/>
    <x v="7"/>
    <x v="1338"/>
    <n v="196.77600000000001"/>
    <n v="3"/>
    <x v="2"/>
    <n v="14.758199999999995"/>
  </r>
  <r>
    <n v="9702"/>
    <x v="4872"/>
    <x v="0"/>
    <x v="859"/>
    <d v="2013-11-05T00:00:00"/>
    <x v="1"/>
    <x v="727"/>
    <s v="Susan Pistek"/>
    <x v="0"/>
    <s v="United States"/>
    <s v="San Luis Obispo"/>
    <x v="1"/>
    <n v="93405"/>
    <s v="West"/>
    <s v="OFF-FA-10003059"/>
    <x v="1"/>
    <x v="13"/>
    <x v="794"/>
    <n v="3.62"/>
    <n v="2"/>
    <x v="0"/>
    <n v="1.1945999999999999"/>
  </r>
  <r>
    <n v="9703"/>
    <x v="4873"/>
    <x v="3"/>
    <x v="689"/>
    <d v="2014-08-05T00:00:00"/>
    <x v="1"/>
    <x v="697"/>
    <s v="Laurel Beltran"/>
    <x v="2"/>
    <s v="United States"/>
    <s v="Wilmington"/>
    <x v="13"/>
    <n v="19805"/>
    <s v="East"/>
    <s v="OFF-PA-10003256"/>
    <x v="1"/>
    <x v="10"/>
    <x v="96"/>
    <n v="11.54"/>
    <n v="1"/>
    <x v="0"/>
    <n v="5.5391999999999992"/>
  </r>
  <r>
    <n v="9704"/>
    <x v="4873"/>
    <x v="3"/>
    <x v="689"/>
    <d v="2014-08-05T00:00:00"/>
    <x v="1"/>
    <x v="697"/>
    <s v="Laurel Beltran"/>
    <x v="2"/>
    <s v="United States"/>
    <s v="Wilmington"/>
    <x v="13"/>
    <n v="19805"/>
    <s v="East"/>
    <s v="OFF-BI-10003656"/>
    <x v="1"/>
    <x v="8"/>
    <x v="13"/>
    <n v="849.95"/>
    <n v="5"/>
    <x v="0"/>
    <n v="390.97699999999998"/>
  </r>
  <r>
    <n v="9705"/>
    <x v="4873"/>
    <x v="3"/>
    <x v="689"/>
    <d v="2014-08-05T00:00:00"/>
    <x v="1"/>
    <x v="697"/>
    <s v="Laurel Beltran"/>
    <x v="2"/>
    <s v="United States"/>
    <s v="Wilmington"/>
    <x v="13"/>
    <n v="19805"/>
    <s v="East"/>
    <s v="OFF-BI-10002897"/>
    <x v="1"/>
    <x v="8"/>
    <x v="1793"/>
    <n v="11.01"/>
    <n v="3"/>
    <x v="0"/>
    <n v="5.3948999999999998"/>
  </r>
  <r>
    <n v="9706"/>
    <x v="4874"/>
    <x v="3"/>
    <x v="15"/>
    <d v="2014-10-24T00:00:00"/>
    <x v="1"/>
    <x v="559"/>
    <s v="Joy Smith"/>
    <x v="0"/>
    <s v="United States"/>
    <s v="San Francisco"/>
    <x v="1"/>
    <n v="94122"/>
    <s v="West"/>
    <s v="OFF-BI-10004826"/>
    <x v="1"/>
    <x v="8"/>
    <x v="721"/>
    <n v="39.624000000000009"/>
    <n v="3"/>
    <x v="2"/>
    <n v="13.868400000000001"/>
  </r>
  <r>
    <n v="9707"/>
    <x v="4875"/>
    <x v="0"/>
    <x v="147"/>
    <d v="2013-10-28T00:00:00"/>
    <x v="1"/>
    <x v="229"/>
    <s v="Carlos Soltero"/>
    <x v="0"/>
    <s v="United States"/>
    <s v="Los Angeles"/>
    <x v="1"/>
    <n v="90045"/>
    <s v="West"/>
    <s v="FUR-CH-10004626"/>
    <x v="0"/>
    <x v="1"/>
    <x v="1697"/>
    <n v="242.13600000000002"/>
    <n v="3"/>
    <x v="2"/>
    <n v="12.106799999999993"/>
  </r>
  <r>
    <n v="9708"/>
    <x v="4875"/>
    <x v="0"/>
    <x v="147"/>
    <d v="2013-10-28T00:00:00"/>
    <x v="1"/>
    <x v="229"/>
    <s v="Carlos Soltero"/>
    <x v="0"/>
    <s v="United States"/>
    <s v="Los Angeles"/>
    <x v="1"/>
    <n v="90045"/>
    <s v="West"/>
    <s v="OFF-AR-10000390"/>
    <x v="1"/>
    <x v="6"/>
    <x v="105"/>
    <n v="12.39"/>
    <n v="3"/>
    <x v="0"/>
    <n v="5.6993999999999998"/>
  </r>
  <r>
    <n v="9709"/>
    <x v="4875"/>
    <x v="0"/>
    <x v="147"/>
    <d v="2013-10-28T00:00:00"/>
    <x v="1"/>
    <x v="229"/>
    <s v="Carlos Soltero"/>
    <x v="0"/>
    <s v="United States"/>
    <s v="Los Angeles"/>
    <x v="1"/>
    <n v="90045"/>
    <s v="West"/>
    <s v="FUR-FU-10003731"/>
    <x v="0"/>
    <x v="5"/>
    <x v="1593"/>
    <n v="19.96"/>
    <n v="2"/>
    <x v="0"/>
    <n v="5.5888000000000009"/>
  </r>
  <r>
    <n v="9710"/>
    <x v="4875"/>
    <x v="0"/>
    <x v="147"/>
    <d v="2013-10-28T00:00:00"/>
    <x v="1"/>
    <x v="229"/>
    <s v="Carlos Soltero"/>
    <x v="0"/>
    <s v="United States"/>
    <s v="Los Angeles"/>
    <x v="1"/>
    <n v="90045"/>
    <s v="West"/>
    <s v="OFF-ST-10002743"/>
    <x v="1"/>
    <x v="4"/>
    <x v="413"/>
    <n v="340.92"/>
    <n v="3"/>
    <x v="0"/>
    <n v="3.4091999999999842"/>
  </r>
  <r>
    <n v="9711"/>
    <x v="4876"/>
    <x v="2"/>
    <x v="1127"/>
    <d v="2011-11-10T00:00:00"/>
    <x v="1"/>
    <x v="198"/>
    <s v="Maribeth Dona"/>
    <x v="0"/>
    <s v="United States"/>
    <s v="Philadelphia"/>
    <x v="9"/>
    <n v="19143"/>
    <s v="East"/>
    <s v="FUR-FU-10001468"/>
    <x v="0"/>
    <x v="5"/>
    <x v="1280"/>
    <n v="273.56799999999998"/>
    <n v="2"/>
    <x v="2"/>
    <n v="-34.196000000000026"/>
  </r>
  <r>
    <n v="9712"/>
    <x v="4876"/>
    <x v="2"/>
    <x v="1127"/>
    <d v="2011-11-10T00:00:00"/>
    <x v="1"/>
    <x v="198"/>
    <s v="Maribeth Dona"/>
    <x v="0"/>
    <s v="United States"/>
    <s v="Philadelphia"/>
    <x v="9"/>
    <n v="19143"/>
    <s v="East"/>
    <s v="OFF-BI-10003684"/>
    <x v="1"/>
    <x v="8"/>
    <x v="707"/>
    <n v="13.194000000000001"/>
    <n v="2"/>
    <x v="6"/>
    <n v="-8.7959999999999958"/>
  </r>
  <r>
    <n v="9713"/>
    <x v="4876"/>
    <x v="2"/>
    <x v="1127"/>
    <d v="2011-11-10T00:00:00"/>
    <x v="1"/>
    <x v="198"/>
    <s v="Maribeth Dona"/>
    <x v="0"/>
    <s v="United States"/>
    <s v="Philadelphia"/>
    <x v="9"/>
    <n v="19143"/>
    <s v="East"/>
    <s v="OFF-ST-10003716"/>
    <x v="1"/>
    <x v="4"/>
    <x v="889"/>
    <n v="1080.096"/>
    <n v="6"/>
    <x v="2"/>
    <n v="-94.508399999999995"/>
  </r>
  <r>
    <n v="9714"/>
    <x v="4876"/>
    <x v="2"/>
    <x v="1127"/>
    <d v="2011-11-10T00:00:00"/>
    <x v="1"/>
    <x v="198"/>
    <s v="Maribeth Dona"/>
    <x v="0"/>
    <s v="United States"/>
    <s v="Philadelphia"/>
    <x v="9"/>
    <n v="19143"/>
    <s v="East"/>
    <s v="TEC-AC-10001101"/>
    <x v="2"/>
    <x v="11"/>
    <x v="547"/>
    <n v="51.56"/>
    <n v="5"/>
    <x v="2"/>
    <n v="-6.4450000000000021"/>
  </r>
  <r>
    <n v="9715"/>
    <x v="4876"/>
    <x v="2"/>
    <x v="1127"/>
    <d v="2011-11-10T00:00:00"/>
    <x v="1"/>
    <x v="198"/>
    <s v="Maribeth Dona"/>
    <x v="0"/>
    <s v="United States"/>
    <s v="Philadelphia"/>
    <x v="9"/>
    <n v="19143"/>
    <s v="East"/>
    <s v="TEC-AC-10004864"/>
    <x v="2"/>
    <x v="11"/>
    <x v="1289"/>
    <n v="58.415999999999997"/>
    <n v="2"/>
    <x v="2"/>
    <n v="16.794600000000003"/>
  </r>
  <r>
    <n v="9716"/>
    <x v="4877"/>
    <x v="0"/>
    <x v="77"/>
    <d v="2013-11-13T00:00:00"/>
    <x v="1"/>
    <x v="436"/>
    <s v="Lisa DeCherney"/>
    <x v="0"/>
    <s v="United States"/>
    <s v="San Francisco"/>
    <x v="1"/>
    <n v="94122"/>
    <s v="West"/>
    <s v="OFF-BI-10001543"/>
    <x v="1"/>
    <x v="8"/>
    <x v="375"/>
    <n v="57.584000000000003"/>
    <n v="2"/>
    <x v="2"/>
    <n v="20.154400000000003"/>
  </r>
  <r>
    <n v="9717"/>
    <x v="4878"/>
    <x v="0"/>
    <x v="399"/>
    <d v="2013-08-15T00:00:00"/>
    <x v="0"/>
    <x v="489"/>
    <s v="Deborah Brumfield"/>
    <x v="2"/>
    <s v="United States"/>
    <s v="Philadelphia"/>
    <x v="9"/>
    <n v="19134"/>
    <s v="East"/>
    <s v="OFF-AR-10000914"/>
    <x v="1"/>
    <x v="6"/>
    <x v="1739"/>
    <n v="37.312000000000005"/>
    <n v="4"/>
    <x v="2"/>
    <n v="2.7984000000000027"/>
  </r>
  <r>
    <n v="9718"/>
    <x v="4879"/>
    <x v="0"/>
    <x v="198"/>
    <d v="2013-06-01T00:00:00"/>
    <x v="3"/>
    <x v="247"/>
    <s v="Annie Thurman"/>
    <x v="0"/>
    <s v="United States"/>
    <s v="Houston"/>
    <x v="5"/>
    <n v="77041"/>
    <s v="Central"/>
    <s v="TEC-PH-10002293"/>
    <x v="2"/>
    <x v="7"/>
    <x v="126"/>
    <n v="79.959999999999994"/>
    <n v="5"/>
    <x v="2"/>
    <n v="7.9960000000000058"/>
  </r>
  <r>
    <n v="9719"/>
    <x v="4879"/>
    <x v="0"/>
    <x v="198"/>
    <d v="2013-06-01T00:00:00"/>
    <x v="3"/>
    <x v="247"/>
    <s v="Annie Thurman"/>
    <x v="0"/>
    <s v="United States"/>
    <s v="Houston"/>
    <x v="5"/>
    <n v="77041"/>
    <s v="Central"/>
    <s v="TEC-AC-10000109"/>
    <x v="2"/>
    <x v="11"/>
    <x v="200"/>
    <n v="223.96"/>
    <n v="5"/>
    <x v="2"/>
    <n v="11.198000000000015"/>
  </r>
  <r>
    <n v="9720"/>
    <x v="4880"/>
    <x v="3"/>
    <x v="105"/>
    <d v="2014-11-15T00:00:00"/>
    <x v="0"/>
    <x v="589"/>
    <s v="Dennis Kane"/>
    <x v="0"/>
    <s v="United States"/>
    <s v="Lancaster"/>
    <x v="9"/>
    <n v="17602"/>
    <s v="East"/>
    <s v="OFF-ST-10002574"/>
    <x v="1"/>
    <x v="4"/>
    <x v="926"/>
    <n v="221.024"/>
    <n v="2"/>
    <x v="2"/>
    <n v="-55.256"/>
  </r>
  <r>
    <n v="9721"/>
    <x v="4881"/>
    <x v="0"/>
    <x v="897"/>
    <d v="2013-09-27T00:00:00"/>
    <x v="1"/>
    <x v="294"/>
    <s v="Chris Selesnick"/>
    <x v="1"/>
    <s v="United States"/>
    <s v="Green Bay"/>
    <x v="6"/>
    <n v="54302"/>
    <s v="Central"/>
    <s v="FUR-FU-10002445"/>
    <x v="0"/>
    <x v="5"/>
    <x v="1439"/>
    <n v="18.96"/>
    <n v="2"/>
    <x v="0"/>
    <n v="7.5840000000000014"/>
  </r>
  <r>
    <n v="9722"/>
    <x v="4882"/>
    <x v="0"/>
    <x v="595"/>
    <d v="2013-02-20T00:00:00"/>
    <x v="1"/>
    <x v="535"/>
    <s v="Jill Fjeld"/>
    <x v="0"/>
    <s v="United States"/>
    <s v="New York City"/>
    <x v="15"/>
    <n v="10024"/>
    <s v="East"/>
    <s v="FUR-CH-10001802"/>
    <x v="0"/>
    <x v="1"/>
    <x v="1688"/>
    <n v="326.64600000000002"/>
    <n v="3"/>
    <x v="9"/>
    <n v="39.923399999999994"/>
  </r>
  <r>
    <n v="9723"/>
    <x v="4882"/>
    <x v="0"/>
    <x v="595"/>
    <d v="2013-02-20T00:00:00"/>
    <x v="1"/>
    <x v="535"/>
    <s v="Jill Fjeld"/>
    <x v="0"/>
    <s v="United States"/>
    <s v="New York City"/>
    <x v="15"/>
    <n v="10024"/>
    <s v="East"/>
    <s v="TEC-AC-10003628"/>
    <x v="2"/>
    <x v="11"/>
    <x v="244"/>
    <n v="89.97"/>
    <n v="3"/>
    <x v="0"/>
    <n v="39.586800000000011"/>
  </r>
  <r>
    <n v="9724"/>
    <x v="4883"/>
    <x v="2"/>
    <x v="1091"/>
    <d v="2011-12-26T00:00:00"/>
    <x v="1"/>
    <x v="69"/>
    <s v="Tamara Willingham"/>
    <x v="2"/>
    <s v="United States"/>
    <s v="New York City"/>
    <x v="15"/>
    <n v="10011"/>
    <s v="East"/>
    <s v="OFF-BI-10003984"/>
    <x v="1"/>
    <x v="8"/>
    <x v="690"/>
    <n v="296.71200000000005"/>
    <n v="13"/>
    <x v="2"/>
    <n v="100.14029999999998"/>
  </r>
  <r>
    <n v="9725"/>
    <x v="4884"/>
    <x v="1"/>
    <x v="901"/>
    <d v="2012-12-11T00:00:00"/>
    <x v="1"/>
    <x v="621"/>
    <s v="Tim Brockman"/>
    <x v="0"/>
    <s v="United States"/>
    <s v="Bloomington"/>
    <x v="10"/>
    <n v="61701"/>
    <s v="Central"/>
    <s v="OFF-EN-10004459"/>
    <x v="1"/>
    <x v="12"/>
    <x v="655"/>
    <n v="12.224"/>
    <n v="2"/>
    <x v="2"/>
    <n v="4.4311999999999996"/>
  </r>
  <r>
    <n v="9726"/>
    <x v="4885"/>
    <x v="3"/>
    <x v="697"/>
    <d v="2014-09-21T00:00:00"/>
    <x v="2"/>
    <x v="618"/>
    <s v="Shahid Collister"/>
    <x v="0"/>
    <s v="United States"/>
    <s v="Boise"/>
    <x v="45"/>
    <n v="83704"/>
    <s v="West"/>
    <s v="TEC-AC-10001109"/>
    <x v="2"/>
    <x v="11"/>
    <x v="998"/>
    <n v="89.97"/>
    <n v="3"/>
    <x v="0"/>
    <n v="37.787400000000005"/>
  </r>
  <r>
    <n v="9727"/>
    <x v="4886"/>
    <x v="3"/>
    <x v="574"/>
    <d v="2014-12-05T00:00:00"/>
    <x v="2"/>
    <x v="27"/>
    <s v="Kunst Miller"/>
    <x v="0"/>
    <s v="United States"/>
    <s v="Lowell"/>
    <x v="31"/>
    <n v="1852"/>
    <s v="East"/>
    <s v="OFF-AP-10001293"/>
    <x v="1"/>
    <x v="9"/>
    <x v="1337"/>
    <n v="286.85999999999996"/>
    <n v="7"/>
    <x v="0"/>
    <n v="80.320799999999991"/>
  </r>
  <r>
    <n v="9728"/>
    <x v="4886"/>
    <x v="3"/>
    <x v="574"/>
    <d v="2014-12-05T00:00:00"/>
    <x v="2"/>
    <x v="27"/>
    <s v="Kunst Miller"/>
    <x v="0"/>
    <s v="United States"/>
    <s v="Lowell"/>
    <x v="31"/>
    <n v="1852"/>
    <s v="East"/>
    <s v="TEC-PH-10004977"/>
    <x v="2"/>
    <x v="7"/>
    <x v="34"/>
    <n v="979.95"/>
    <n v="5"/>
    <x v="0"/>
    <n v="284.18549999999993"/>
  </r>
  <r>
    <n v="9729"/>
    <x v="4886"/>
    <x v="3"/>
    <x v="574"/>
    <d v="2014-12-05T00:00:00"/>
    <x v="2"/>
    <x v="27"/>
    <s v="Kunst Miller"/>
    <x v="0"/>
    <s v="United States"/>
    <s v="Lowell"/>
    <x v="31"/>
    <n v="1852"/>
    <s v="East"/>
    <s v="OFF-SU-10001935"/>
    <x v="1"/>
    <x v="14"/>
    <x v="33"/>
    <n v="4.3600000000000003"/>
    <n v="2"/>
    <x v="0"/>
    <n v="0.17439999999999944"/>
  </r>
  <r>
    <n v="9730"/>
    <x v="4887"/>
    <x v="2"/>
    <x v="411"/>
    <d v="2011-10-04T00:00:00"/>
    <x v="1"/>
    <x v="432"/>
    <s v="Evan Bailliet"/>
    <x v="0"/>
    <s v="United States"/>
    <s v="Seattle"/>
    <x v="4"/>
    <n v="98115"/>
    <s v="West"/>
    <s v="OFF-BI-10001308"/>
    <x v="1"/>
    <x v="8"/>
    <x v="1351"/>
    <n v="10.048000000000002"/>
    <n v="2"/>
    <x v="2"/>
    <n v="3.1399999999999988"/>
  </r>
  <r>
    <n v="9731"/>
    <x v="4887"/>
    <x v="2"/>
    <x v="411"/>
    <d v="2011-10-04T00:00:00"/>
    <x v="1"/>
    <x v="432"/>
    <s v="Evan Bailliet"/>
    <x v="0"/>
    <s v="United States"/>
    <s v="Seattle"/>
    <x v="4"/>
    <n v="98115"/>
    <s v="West"/>
    <s v="OFF-ST-10000046"/>
    <x v="1"/>
    <x v="4"/>
    <x v="757"/>
    <n v="807.75"/>
    <n v="5"/>
    <x v="0"/>
    <n v="153.47250000000003"/>
  </r>
  <r>
    <n v="9732"/>
    <x v="4888"/>
    <x v="3"/>
    <x v="237"/>
    <d v="2014-11-20T00:00:00"/>
    <x v="1"/>
    <x v="555"/>
    <s v="Joe Elijah"/>
    <x v="0"/>
    <s v="United States"/>
    <s v="Los Angeles"/>
    <x v="1"/>
    <n v="90049"/>
    <s v="West"/>
    <s v="OFF-AR-10003504"/>
    <x v="1"/>
    <x v="6"/>
    <x v="1026"/>
    <n v="34.24"/>
    <n v="8"/>
    <x v="0"/>
    <n v="9.9295999999999971"/>
  </r>
  <r>
    <n v="9733"/>
    <x v="4889"/>
    <x v="2"/>
    <x v="1071"/>
    <d v="2011-08-25T00:00:00"/>
    <x v="1"/>
    <x v="714"/>
    <s v="Nick Crebassa"/>
    <x v="1"/>
    <s v="United States"/>
    <s v="Hampton"/>
    <x v="17"/>
    <n v="23666"/>
    <s v="South"/>
    <s v="FUR-CH-10001797"/>
    <x v="0"/>
    <x v="1"/>
    <x v="1441"/>
    <n v="500.23999999999995"/>
    <n v="13"/>
    <x v="0"/>
    <n v="145.06959999999992"/>
  </r>
  <r>
    <n v="9734"/>
    <x v="4889"/>
    <x v="2"/>
    <x v="1071"/>
    <d v="2011-08-25T00:00:00"/>
    <x v="1"/>
    <x v="714"/>
    <s v="Nick Crebassa"/>
    <x v="1"/>
    <s v="United States"/>
    <s v="Hampton"/>
    <x v="17"/>
    <n v="23666"/>
    <s v="South"/>
    <s v="OFF-PA-10000246"/>
    <x v="1"/>
    <x v="10"/>
    <x v="1586"/>
    <n v="20.12"/>
    <n v="2"/>
    <x v="0"/>
    <n v="9.2552000000000003"/>
  </r>
  <r>
    <n v="9735"/>
    <x v="4889"/>
    <x v="2"/>
    <x v="1071"/>
    <d v="2011-08-25T00:00:00"/>
    <x v="1"/>
    <x v="714"/>
    <s v="Nick Crebassa"/>
    <x v="1"/>
    <s v="United States"/>
    <s v="Hampton"/>
    <x v="17"/>
    <n v="23666"/>
    <s v="South"/>
    <s v="OFF-BI-10001359"/>
    <x v="1"/>
    <x v="8"/>
    <x v="1153"/>
    <n v="896.99"/>
    <n v="1"/>
    <x v="0"/>
    <n v="421.58529999999996"/>
  </r>
  <r>
    <n v="9736"/>
    <x v="4890"/>
    <x v="2"/>
    <x v="84"/>
    <d v="2011-11-22T00:00:00"/>
    <x v="0"/>
    <x v="57"/>
    <s v="Alan Dominguez"/>
    <x v="2"/>
    <s v="United States"/>
    <s v="Philadelphia"/>
    <x v="9"/>
    <n v="19134"/>
    <s v="East"/>
    <s v="OFF-PA-10001583"/>
    <x v="1"/>
    <x v="10"/>
    <x v="1822"/>
    <n v="5.88"/>
    <n v="1"/>
    <x v="2"/>
    <n v="1.9844999999999995"/>
  </r>
  <r>
    <n v="9737"/>
    <x v="4891"/>
    <x v="1"/>
    <x v="685"/>
    <d v="2012-07-03T00:00:00"/>
    <x v="1"/>
    <x v="739"/>
    <s v="Neil Französisch"/>
    <x v="2"/>
    <s v="United States"/>
    <s v="Omaha"/>
    <x v="8"/>
    <n v="68104"/>
    <s v="Central"/>
    <s v="TEC-PH-10004667"/>
    <x v="2"/>
    <x v="7"/>
    <x v="519"/>
    <n v="269.98"/>
    <n v="2"/>
    <x v="0"/>
    <n v="72.894599999999997"/>
  </r>
  <r>
    <n v="9738"/>
    <x v="4892"/>
    <x v="3"/>
    <x v="633"/>
    <d v="2014-03-22T00:00:00"/>
    <x v="1"/>
    <x v="629"/>
    <s v="Ken Dana"/>
    <x v="1"/>
    <s v="United States"/>
    <s v="Los Angeles"/>
    <x v="1"/>
    <n v="90032"/>
    <s v="West"/>
    <s v="OFF-ST-10002615"/>
    <x v="1"/>
    <x v="4"/>
    <x v="1427"/>
    <n v="310.12"/>
    <n v="2"/>
    <x v="0"/>
    <n v="80.631200000000007"/>
  </r>
  <r>
    <n v="9739"/>
    <x v="4892"/>
    <x v="3"/>
    <x v="633"/>
    <d v="2014-03-22T00:00:00"/>
    <x v="1"/>
    <x v="629"/>
    <s v="Ken Dana"/>
    <x v="1"/>
    <s v="United States"/>
    <s v="Los Angeles"/>
    <x v="1"/>
    <n v="90032"/>
    <s v="West"/>
    <s v="OFF-BI-10004236"/>
    <x v="1"/>
    <x v="8"/>
    <x v="891"/>
    <n v="70.463999999999999"/>
    <n v="6"/>
    <x v="2"/>
    <n v="22.900799999999997"/>
  </r>
  <r>
    <n v="9740"/>
    <x v="4892"/>
    <x v="3"/>
    <x v="633"/>
    <d v="2014-03-22T00:00:00"/>
    <x v="1"/>
    <x v="629"/>
    <s v="Ken Dana"/>
    <x v="1"/>
    <s v="United States"/>
    <s v="Los Angeles"/>
    <x v="1"/>
    <n v="90032"/>
    <s v="West"/>
    <s v="OFF-BI-10001757"/>
    <x v="1"/>
    <x v="8"/>
    <x v="1158"/>
    <n v="19.68"/>
    <n v="5"/>
    <x v="2"/>
    <n v="6.8879999999999981"/>
  </r>
  <r>
    <n v="9741"/>
    <x v="4892"/>
    <x v="3"/>
    <x v="633"/>
    <d v="2014-03-22T00:00:00"/>
    <x v="1"/>
    <x v="629"/>
    <s v="Ken Dana"/>
    <x v="1"/>
    <s v="United States"/>
    <s v="Los Angeles"/>
    <x v="1"/>
    <n v="90032"/>
    <s v="West"/>
    <s v="OFF-AP-10001154"/>
    <x v="1"/>
    <x v="9"/>
    <x v="584"/>
    <n v="140.67000000000002"/>
    <n v="3"/>
    <x v="0"/>
    <n v="54.861300000000007"/>
  </r>
  <r>
    <n v="9742"/>
    <x v="4893"/>
    <x v="1"/>
    <x v="627"/>
    <d v="2012-11-12T00:00:00"/>
    <x v="1"/>
    <x v="425"/>
    <s v="Quincy Jones"/>
    <x v="1"/>
    <s v="United States"/>
    <s v="Burlington"/>
    <x v="42"/>
    <s v="05408"/>
    <s v="East"/>
    <s v="FUR-BO-10004834"/>
    <x v="0"/>
    <x v="0"/>
    <x v="26"/>
    <n v="4404.8999999999996"/>
    <n v="5"/>
    <x v="0"/>
    <n v="1013.1270000000001"/>
  </r>
  <r>
    <n v="9743"/>
    <x v="4894"/>
    <x v="3"/>
    <x v="354"/>
    <d v="2014-12-03T00:00:00"/>
    <x v="1"/>
    <x v="212"/>
    <s v="Emily Phan"/>
    <x v="0"/>
    <s v="United States"/>
    <s v="San Diego"/>
    <x v="1"/>
    <n v="92037"/>
    <s v="West"/>
    <s v="OFF-LA-10001074"/>
    <x v="1"/>
    <x v="2"/>
    <x v="297"/>
    <n v="62.65"/>
    <n v="5"/>
    <x v="0"/>
    <n v="29.445499999999996"/>
  </r>
  <r>
    <n v="9744"/>
    <x v="4895"/>
    <x v="0"/>
    <x v="950"/>
    <d v="2013-06-23T00:00:00"/>
    <x v="1"/>
    <x v="370"/>
    <s v="Jennifer Jackson"/>
    <x v="0"/>
    <s v="United States"/>
    <s v="Newark"/>
    <x v="13"/>
    <n v="19711"/>
    <s v="East"/>
    <s v="OFF-LA-10001641"/>
    <x v="1"/>
    <x v="2"/>
    <x v="1022"/>
    <n v="9.4499999999999993"/>
    <n v="3"/>
    <x v="0"/>
    <n v="4.5359999999999996"/>
  </r>
  <r>
    <n v="9745"/>
    <x v="4896"/>
    <x v="3"/>
    <x v="276"/>
    <d v="2014-01-26T00:00:00"/>
    <x v="1"/>
    <x v="648"/>
    <s v="Bobby Elias"/>
    <x v="0"/>
    <s v="United States"/>
    <s v="Aurora"/>
    <x v="10"/>
    <n v="60505"/>
    <s v="Central"/>
    <s v="OFF-EN-10002230"/>
    <x v="1"/>
    <x v="12"/>
    <x v="550"/>
    <n v="268.57600000000002"/>
    <n v="4"/>
    <x v="2"/>
    <n v="90.64439999999999"/>
  </r>
  <r>
    <n v="9746"/>
    <x v="4897"/>
    <x v="3"/>
    <x v="221"/>
    <d v="2014-11-25T00:00:00"/>
    <x v="3"/>
    <x v="443"/>
    <s v="Beth Paige"/>
    <x v="0"/>
    <s v="United States"/>
    <s v="Los Angeles"/>
    <x v="1"/>
    <n v="90008"/>
    <s v="West"/>
    <s v="FUR-TA-10000617"/>
    <x v="0"/>
    <x v="3"/>
    <x v="338"/>
    <n v="364.08000000000004"/>
    <n v="2"/>
    <x v="2"/>
    <n v="9.1020000000000039"/>
  </r>
  <r>
    <n v="9747"/>
    <x v="4897"/>
    <x v="3"/>
    <x v="221"/>
    <d v="2014-11-25T00:00:00"/>
    <x v="3"/>
    <x v="443"/>
    <s v="Beth Paige"/>
    <x v="0"/>
    <s v="United States"/>
    <s v="Los Angeles"/>
    <x v="1"/>
    <n v="90008"/>
    <s v="West"/>
    <s v="FUR-TA-10001676"/>
    <x v="0"/>
    <x v="3"/>
    <x v="957"/>
    <n v="71.088000000000008"/>
    <n v="2"/>
    <x v="2"/>
    <n v="-1.7772000000000041"/>
  </r>
  <r>
    <n v="9748"/>
    <x v="4898"/>
    <x v="2"/>
    <x v="7"/>
    <d v="2011-11-15T00:00:00"/>
    <x v="1"/>
    <x v="3"/>
    <s v="Brosina Hoffman"/>
    <x v="0"/>
    <s v="United States"/>
    <s v="Chicago"/>
    <x v="10"/>
    <n v="60653"/>
    <s v="Central"/>
    <s v="FUR-FU-10000175"/>
    <x v="0"/>
    <x v="5"/>
    <x v="1629"/>
    <n v="10.984000000000002"/>
    <n v="2"/>
    <x v="7"/>
    <n v="-7.9634"/>
  </r>
  <r>
    <n v="9749"/>
    <x v="4898"/>
    <x v="2"/>
    <x v="7"/>
    <d v="2011-11-15T00:00:00"/>
    <x v="1"/>
    <x v="3"/>
    <s v="Brosina Hoffman"/>
    <x v="0"/>
    <s v="United States"/>
    <s v="Chicago"/>
    <x v="10"/>
    <n v="60653"/>
    <s v="Central"/>
    <s v="FUR-CH-10003379"/>
    <x v="0"/>
    <x v="1"/>
    <x v="459"/>
    <n v="797.94399999999996"/>
    <n v="4"/>
    <x v="4"/>
    <n v="-56.995999999999981"/>
  </r>
  <r>
    <n v="9750"/>
    <x v="4899"/>
    <x v="0"/>
    <x v="758"/>
    <d v="2013-03-09T00:00:00"/>
    <x v="1"/>
    <x v="613"/>
    <s v="Eleni McCrary"/>
    <x v="1"/>
    <s v="United States"/>
    <s v="Dover"/>
    <x v="38"/>
    <n v="3820"/>
    <s v="East"/>
    <s v="TEC-AC-10002567"/>
    <x v="2"/>
    <x v="11"/>
    <x v="423"/>
    <n v="159.97999999999999"/>
    <n v="2"/>
    <x v="0"/>
    <n v="57.592799999999997"/>
  </r>
  <r>
    <n v="9751"/>
    <x v="4900"/>
    <x v="0"/>
    <x v="1228"/>
    <d v="2013-10-16T00:00:00"/>
    <x v="1"/>
    <x v="212"/>
    <s v="Emily Phan"/>
    <x v="0"/>
    <s v="United States"/>
    <s v="Chicago"/>
    <x v="10"/>
    <n v="60610"/>
    <s v="Central"/>
    <s v="OFF-AR-10003183"/>
    <x v="1"/>
    <x v="6"/>
    <x v="1390"/>
    <n v="5.3440000000000003"/>
    <n v="2"/>
    <x v="2"/>
    <n v="0.66799999999999948"/>
  </r>
  <r>
    <n v="9752"/>
    <x v="4900"/>
    <x v="0"/>
    <x v="1228"/>
    <d v="2013-10-16T00:00:00"/>
    <x v="1"/>
    <x v="212"/>
    <s v="Emily Phan"/>
    <x v="0"/>
    <s v="United States"/>
    <s v="Chicago"/>
    <x v="10"/>
    <n v="60610"/>
    <s v="Central"/>
    <s v="OFF-AR-10001446"/>
    <x v="1"/>
    <x v="6"/>
    <x v="1152"/>
    <n v="27.72"/>
    <n v="3"/>
    <x v="2"/>
    <n v="3.4649999999999999"/>
  </r>
  <r>
    <n v="9753"/>
    <x v="4901"/>
    <x v="0"/>
    <x v="949"/>
    <d v="2013-07-03T00:00:00"/>
    <x v="2"/>
    <x v="125"/>
    <s v="Nick Zandusky"/>
    <x v="2"/>
    <s v="United States"/>
    <s v="Seattle"/>
    <x v="4"/>
    <n v="98115"/>
    <s v="West"/>
    <s v="OFF-BI-10000145"/>
    <x v="1"/>
    <x v="8"/>
    <x v="735"/>
    <n v="2.4960000000000004"/>
    <n v="1"/>
    <x v="2"/>
    <n v="0.90479999999999983"/>
  </r>
  <r>
    <n v="9754"/>
    <x v="4902"/>
    <x v="3"/>
    <x v="996"/>
    <d v="2014-03-30T00:00:00"/>
    <x v="0"/>
    <x v="48"/>
    <s v="Lena Cacioppo"/>
    <x v="0"/>
    <s v="United States"/>
    <s v="Richmond"/>
    <x v="17"/>
    <n v="23223"/>
    <s v="South"/>
    <s v="OFF-LA-10000476"/>
    <x v="1"/>
    <x v="2"/>
    <x v="1552"/>
    <n v="8.26"/>
    <n v="2"/>
    <x v="0"/>
    <n v="3.7995999999999999"/>
  </r>
  <r>
    <n v="9755"/>
    <x v="4902"/>
    <x v="3"/>
    <x v="996"/>
    <d v="2014-03-30T00:00:00"/>
    <x v="0"/>
    <x v="48"/>
    <s v="Lena Cacioppo"/>
    <x v="0"/>
    <s v="United States"/>
    <s v="Richmond"/>
    <x v="17"/>
    <n v="23223"/>
    <s v="South"/>
    <s v="OFF-BI-10001679"/>
    <x v="1"/>
    <x v="8"/>
    <x v="212"/>
    <n v="17.760000000000002"/>
    <n v="2"/>
    <x v="0"/>
    <n v="8.8800000000000008"/>
  </r>
  <r>
    <n v="9756"/>
    <x v="4902"/>
    <x v="3"/>
    <x v="996"/>
    <d v="2014-03-30T00:00:00"/>
    <x v="0"/>
    <x v="48"/>
    <s v="Lena Cacioppo"/>
    <x v="0"/>
    <s v="United States"/>
    <s v="Richmond"/>
    <x v="17"/>
    <n v="23223"/>
    <s v="South"/>
    <s v="OFF-ST-10001128"/>
    <x v="1"/>
    <x v="4"/>
    <x v="1418"/>
    <n v="332.94"/>
    <n v="3"/>
    <x v="0"/>
    <n v="9.9882000000000204"/>
  </r>
  <r>
    <n v="9757"/>
    <x v="4902"/>
    <x v="3"/>
    <x v="996"/>
    <d v="2014-03-30T00:00:00"/>
    <x v="0"/>
    <x v="48"/>
    <s v="Lena Cacioppo"/>
    <x v="0"/>
    <s v="United States"/>
    <s v="Richmond"/>
    <x v="17"/>
    <n v="23223"/>
    <s v="South"/>
    <s v="FUR-TA-10002533"/>
    <x v="0"/>
    <x v="3"/>
    <x v="274"/>
    <n v="292.10000000000002"/>
    <n v="2"/>
    <x v="0"/>
    <n v="58.419999999999987"/>
  </r>
  <r>
    <n v="9758"/>
    <x v="4902"/>
    <x v="3"/>
    <x v="996"/>
    <d v="2014-03-30T00:00:00"/>
    <x v="0"/>
    <x v="48"/>
    <s v="Lena Cacioppo"/>
    <x v="0"/>
    <s v="United States"/>
    <s v="Richmond"/>
    <x v="17"/>
    <n v="23223"/>
    <s v="South"/>
    <s v="TEC-PH-10004006"/>
    <x v="2"/>
    <x v="7"/>
    <x v="1764"/>
    <n v="206.1"/>
    <n v="5"/>
    <x v="0"/>
    <n v="55.647000000000006"/>
  </r>
  <r>
    <n v="9759"/>
    <x v="4902"/>
    <x v="3"/>
    <x v="996"/>
    <d v="2014-03-30T00:00:00"/>
    <x v="0"/>
    <x v="48"/>
    <s v="Lena Cacioppo"/>
    <x v="0"/>
    <s v="United States"/>
    <s v="Richmond"/>
    <x v="17"/>
    <n v="23223"/>
    <s v="South"/>
    <s v="OFF-PA-10002615"/>
    <x v="1"/>
    <x v="10"/>
    <x v="247"/>
    <n v="17.64"/>
    <n v="4"/>
    <x v="0"/>
    <n v="8.1143999999999998"/>
  </r>
  <r>
    <n v="9760"/>
    <x v="4903"/>
    <x v="0"/>
    <x v="731"/>
    <d v="2013-11-06T00:00:00"/>
    <x v="1"/>
    <x v="245"/>
    <s v="Sylvia Foulston"/>
    <x v="1"/>
    <s v="United States"/>
    <s v="San Francisco"/>
    <x v="1"/>
    <n v="94109"/>
    <s v="West"/>
    <s v="FUR-CH-10001854"/>
    <x v="0"/>
    <x v="1"/>
    <x v="1110"/>
    <n v="1403.9200000000003"/>
    <n v="5"/>
    <x v="2"/>
    <n v="70.196000000000026"/>
  </r>
  <r>
    <n v="9761"/>
    <x v="4904"/>
    <x v="3"/>
    <x v="259"/>
    <d v="2014-11-09T00:00:00"/>
    <x v="1"/>
    <x v="454"/>
    <s v="Katherine Murray"/>
    <x v="2"/>
    <s v="United States"/>
    <s v="Springdale"/>
    <x v="36"/>
    <n v="72762"/>
    <s v="South"/>
    <s v="OFF-AR-10000657"/>
    <x v="1"/>
    <x v="6"/>
    <x v="1518"/>
    <n v="4.3"/>
    <n v="2"/>
    <x v="0"/>
    <n v="1.4189999999999996"/>
  </r>
  <r>
    <n v="9762"/>
    <x v="4905"/>
    <x v="2"/>
    <x v="1047"/>
    <d v="2011-02-19T00:00:00"/>
    <x v="1"/>
    <x v="504"/>
    <s v="Marina Lichtenstein"/>
    <x v="1"/>
    <s v="United States"/>
    <s v="Seattle"/>
    <x v="4"/>
    <n v="98103"/>
    <s v="West"/>
    <s v="TEC-AC-10000736"/>
    <x v="2"/>
    <x v="11"/>
    <x v="1085"/>
    <n v="239.96999999999997"/>
    <n v="3"/>
    <x v="0"/>
    <n v="86.389199999999988"/>
  </r>
  <r>
    <n v="9763"/>
    <x v="4905"/>
    <x v="2"/>
    <x v="1047"/>
    <d v="2011-02-19T00:00:00"/>
    <x v="1"/>
    <x v="504"/>
    <s v="Marina Lichtenstein"/>
    <x v="1"/>
    <s v="United States"/>
    <s v="Seattle"/>
    <x v="4"/>
    <n v="98103"/>
    <s v="West"/>
    <s v="OFF-AP-10001293"/>
    <x v="1"/>
    <x v="9"/>
    <x v="1337"/>
    <n v="81.96"/>
    <n v="2"/>
    <x v="0"/>
    <n v="22.948799999999999"/>
  </r>
  <r>
    <n v="9764"/>
    <x v="4905"/>
    <x v="2"/>
    <x v="1047"/>
    <d v="2011-02-19T00:00:00"/>
    <x v="1"/>
    <x v="504"/>
    <s v="Marina Lichtenstein"/>
    <x v="1"/>
    <s v="United States"/>
    <s v="Seattle"/>
    <x v="4"/>
    <n v="98103"/>
    <s v="West"/>
    <s v="OFF-SU-10000157"/>
    <x v="1"/>
    <x v="14"/>
    <x v="1399"/>
    <n v="238.62"/>
    <n v="2"/>
    <x v="0"/>
    <n v="4.7724000000000046"/>
  </r>
  <r>
    <n v="9765"/>
    <x v="4906"/>
    <x v="2"/>
    <x v="1229"/>
    <d v="2011-06-23T00:00:00"/>
    <x v="1"/>
    <x v="498"/>
    <s v="Mick Crebagga"/>
    <x v="0"/>
    <s v="United States"/>
    <s v="Los Angeles"/>
    <x v="1"/>
    <n v="90036"/>
    <s v="West"/>
    <s v="TEC-PH-10000215"/>
    <x v="2"/>
    <x v="7"/>
    <x v="139"/>
    <n v="139.80000000000001"/>
    <n v="5"/>
    <x v="2"/>
    <n v="12.232500000000009"/>
  </r>
  <r>
    <n v="9766"/>
    <x v="4907"/>
    <x v="3"/>
    <x v="1230"/>
    <d v="2014-03-07T00:00:00"/>
    <x v="1"/>
    <x v="551"/>
    <s v="Duane Benoit"/>
    <x v="0"/>
    <s v="United States"/>
    <s v="Middletown"/>
    <x v="29"/>
    <n v="6457"/>
    <s v="East"/>
    <s v="OFF-BI-10001757"/>
    <x v="1"/>
    <x v="8"/>
    <x v="1158"/>
    <n v="9.84"/>
    <n v="2"/>
    <x v="0"/>
    <n v="4.7231999999999994"/>
  </r>
  <r>
    <n v="9767"/>
    <x v="4907"/>
    <x v="3"/>
    <x v="1230"/>
    <d v="2014-03-07T00:00:00"/>
    <x v="1"/>
    <x v="551"/>
    <s v="Duane Benoit"/>
    <x v="0"/>
    <s v="United States"/>
    <s v="Middletown"/>
    <x v="29"/>
    <n v="6457"/>
    <s v="East"/>
    <s v="OFF-PA-10002137"/>
    <x v="1"/>
    <x v="10"/>
    <x v="560"/>
    <n v="7.78"/>
    <n v="1"/>
    <x v="0"/>
    <n v="3.5009999999999994"/>
  </r>
  <r>
    <n v="9768"/>
    <x v="4908"/>
    <x v="3"/>
    <x v="34"/>
    <d v="2014-12-16T00:00:00"/>
    <x v="1"/>
    <x v="560"/>
    <s v="Luke Weiss"/>
    <x v="0"/>
    <s v="United States"/>
    <s v="Grand Rapids"/>
    <x v="12"/>
    <n v="49505"/>
    <s v="Central"/>
    <s v="OFF-BI-10000088"/>
    <x v="1"/>
    <x v="8"/>
    <x v="1025"/>
    <n v="54.900000000000006"/>
    <n v="5"/>
    <x v="0"/>
    <n v="26.901000000000003"/>
  </r>
  <r>
    <n v="9769"/>
    <x v="4909"/>
    <x v="3"/>
    <x v="226"/>
    <d v="2014-12-15T00:00:00"/>
    <x v="1"/>
    <x v="426"/>
    <s v="Tracy Collins"/>
    <x v="2"/>
    <s v="United States"/>
    <s v="San Francisco"/>
    <x v="1"/>
    <n v="94122"/>
    <s v="West"/>
    <s v="OFF-PA-10000380"/>
    <x v="1"/>
    <x v="10"/>
    <x v="1281"/>
    <n v="50.04"/>
    <n v="6"/>
    <x v="0"/>
    <n v="25.02"/>
  </r>
  <r>
    <n v="9770"/>
    <x v="4910"/>
    <x v="0"/>
    <x v="390"/>
    <d v="2013-12-01T00:00:00"/>
    <x v="1"/>
    <x v="337"/>
    <s v="Sample Company A"/>
    <x v="2"/>
    <s v="United States"/>
    <s v="Hialeah"/>
    <x v="2"/>
    <n v="33012"/>
    <s v="South"/>
    <s v="FUR-BO-10001619"/>
    <x v="0"/>
    <x v="0"/>
    <x v="599"/>
    <n v="339.92000000000007"/>
    <n v="5"/>
    <x v="2"/>
    <n v="8.4979999999999762"/>
  </r>
  <r>
    <n v="9771"/>
    <x v="4910"/>
    <x v="0"/>
    <x v="390"/>
    <d v="2013-12-01T00:00:00"/>
    <x v="1"/>
    <x v="337"/>
    <s v="Sample Company A"/>
    <x v="2"/>
    <s v="United States"/>
    <s v="Hialeah"/>
    <x v="2"/>
    <n v="33012"/>
    <s v="South"/>
    <s v="OFF-PA-10001609"/>
    <x v="1"/>
    <x v="10"/>
    <x v="1107"/>
    <n v="10.528"/>
    <n v="4"/>
    <x v="2"/>
    <n v="3.4215999999999993"/>
  </r>
  <r>
    <n v="9772"/>
    <x v="4910"/>
    <x v="0"/>
    <x v="390"/>
    <d v="2013-12-01T00:00:00"/>
    <x v="1"/>
    <x v="337"/>
    <s v="Sample Company A"/>
    <x v="2"/>
    <s v="United States"/>
    <s v="Hialeah"/>
    <x v="2"/>
    <n v="33012"/>
    <s v="South"/>
    <s v="OFF-AP-10002765"/>
    <x v="1"/>
    <x v="9"/>
    <x v="1252"/>
    <n v="42.384"/>
    <n v="2"/>
    <x v="2"/>
    <n v="4.2384000000000022"/>
  </r>
  <r>
    <n v="9773"/>
    <x v="4911"/>
    <x v="0"/>
    <x v="894"/>
    <d v="2013-07-04T00:00:00"/>
    <x v="3"/>
    <x v="524"/>
    <s v="Filia McAdams"/>
    <x v="1"/>
    <s v="United States"/>
    <s v="Philadelphia"/>
    <x v="9"/>
    <n v="19143"/>
    <s v="East"/>
    <s v="OFF-PA-10000167"/>
    <x v="1"/>
    <x v="10"/>
    <x v="1071"/>
    <n v="123.92000000000002"/>
    <n v="5"/>
    <x v="2"/>
    <n v="38.724999999999994"/>
  </r>
  <r>
    <n v="9774"/>
    <x v="4912"/>
    <x v="0"/>
    <x v="190"/>
    <d v="2013-07-04T00:00:00"/>
    <x v="1"/>
    <x v="418"/>
    <s v="Phillip Flathmann"/>
    <x v="0"/>
    <s v="United States"/>
    <s v="Atlanta"/>
    <x v="32"/>
    <n v="30318"/>
    <s v="South"/>
    <s v="TEC-PH-10004434"/>
    <x v="2"/>
    <x v="7"/>
    <x v="1604"/>
    <n v="135.94999999999999"/>
    <n v="1"/>
    <x v="0"/>
    <n v="39.425499999999985"/>
  </r>
  <r>
    <n v="9775"/>
    <x v="4913"/>
    <x v="2"/>
    <x v="711"/>
    <d v="2011-07-30T00:00:00"/>
    <x v="1"/>
    <x v="166"/>
    <s v="Luke Foster"/>
    <x v="0"/>
    <s v="United States"/>
    <s v="San Antonio"/>
    <x v="5"/>
    <n v="78207"/>
    <s v="Central"/>
    <s v="OFF-BI-10004995"/>
    <x v="1"/>
    <x v="8"/>
    <x v="313"/>
    <n v="2177.5839999999994"/>
    <n v="8"/>
    <x v="3"/>
    <n v="-3701.8928000000014"/>
  </r>
  <r>
    <n v="9776"/>
    <x v="4913"/>
    <x v="2"/>
    <x v="711"/>
    <d v="2011-07-30T00:00:00"/>
    <x v="1"/>
    <x v="166"/>
    <s v="Luke Foster"/>
    <x v="0"/>
    <s v="United States"/>
    <s v="San Antonio"/>
    <x v="5"/>
    <n v="78207"/>
    <s v="Central"/>
    <s v="FUR-FU-10004666"/>
    <x v="0"/>
    <x v="5"/>
    <x v="1452"/>
    <n v="17.496000000000002"/>
    <n v="3"/>
    <x v="7"/>
    <n v="-10.060199999999998"/>
  </r>
  <r>
    <n v="9777"/>
    <x v="4913"/>
    <x v="2"/>
    <x v="711"/>
    <d v="2011-07-30T00:00:00"/>
    <x v="1"/>
    <x v="166"/>
    <s v="Luke Foster"/>
    <x v="0"/>
    <s v="United States"/>
    <s v="San Antonio"/>
    <x v="5"/>
    <n v="78207"/>
    <s v="Central"/>
    <s v="OFF-BI-10001524"/>
    <x v="1"/>
    <x v="8"/>
    <x v="298"/>
    <n v="16.783999999999995"/>
    <n v="4"/>
    <x v="3"/>
    <n v="-26.854400000000012"/>
  </r>
  <r>
    <n v="9778"/>
    <x v="4913"/>
    <x v="2"/>
    <x v="711"/>
    <d v="2011-07-30T00:00:00"/>
    <x v="1"/>
    <x v="166"/>
    <s v="Luke Foster"/>
    <x v="0"/>
    <s v="United States"/>
    <s v="San Antonio"/>
    <x v="5"/>
    <n v="78207"/>
    <s v="Central"/>
    <s v="TEC-AC-10002076"/>
    <x v="2"/>
    <x v="11"/>
    <x v="329"/>
    <n v="431.13600000000002"/>
    <n v="9"/>
    <x v="2"/>
    <n v="-26.946000000000012"/>
  </r>
  <r>
    <n v="9779"/>
    <x v="4913"/>
    <x v="2"/>
    <x v="711"/>
    <d v="2011-07-30T00:00:00"/>
    <x v="1"/>
    <x v="166"/>
    <s v="Luke Foster"/>
    <x v="0"/>
    <s v="United States"/>
    <s v="San Antonio"/>
    <x v="5"/>
    <n v="78207"/>
    <s v="Central"/>
    <s v="OFF-BI-10001679"/>
    <x v="1"/>
    <x v="8"/>
    <x v="212"/>
    <n v="8.879999999999999"/>
    <n v="5"/>
    <x v="3"/>
    <n v="-13.32"/>
  </r>
  <r>
    <n v="9780"/>
    <x v="4913"/>
    <x v="2"/>
    <x v="711"/>
    <d v="2011-07-30T00:00:00"/>
    <x v="1"/>
    <x v="166"/>
    <s v="Luke Foster"/>
    <x v="0"/>
    <s v="United States"/>
    <s v="San Antonio"/>
    <x v="5"/>
    <n v="78207"/>
    <s v="Central"/>
    <s v="OFF-AP-10003281"/>
    <x v="1"/>
    <x v="9"/>
    <x v="1180"/>
    <n v="4.8359999999999985"/>
    <n v="2"/>
    <x v="3"/>
    <n v="-12.090000000000003"/>
  </r>
  <r>
    <n v="9781"/>
    <x v="4914"/>
    <x v="0"/>
    <x v="749"/>
    <d v="2013-09-19T00:00:00"/>
    <x v="1"/>
    <x v="52"/>
    <s v="Clay Ludtke"/>
    <x v="0"/>
    <s v="United States"/>
    <s v="Long Beach"/>
    <x v="15"/>
    <n v="11561"/>
    <s v="East"/>
    <s v="TEC-PH-10001944"/>
    <x v="2"/>
    <x v="7"/>
    <x v="1262"/>
    <n v="437.84999999999997"/>
    <n v="3"/>
    <x v="0"/>
    <n v="131.35499999999996"/>
  </r>
  <r>
    <n v="9782"/>
    <x v="4914"/>
    <x v="0"/>
    <x v="749"/>
    <d v="2013-09-19T00:00:00"/>
    <x v="1"/>
    <x v="52"/>
    <s v="Clay Ludtke"/>
    <x v="0"/>
    <s v="United States"/>
    <s v="Long Beach"/>
    <x v="15"/>
    <n v="11561"/>
    <s v="East"/>
    <s v="OFF-BI-10004390"/>
    <x v="1"/>
    <x v="8"/>
    <x v="1155"/>
    <n v="673.5680000000001"/>
    <n v="2"/>
    <x v="2"/>
    <n v="252.58799999999999"/>
  </r>
  <r>
    <n v="9783"/>
    <x v="4915"/>
    <x v="1"/>
    <x v="70"/>
    <d v="2012-06-02T00:00:00"/>
    <x v="0"/>
    <x v="605"/>
    <s v="Elizabeth Moffitt"/>
    <x v="1"/>
    <s v="United States"/>
    <s v="Paterson"/>
    <x v="30"/>
    <n v="7501"/>
    <s v="East"/>
    <s v="OFF-PA-10002120"/>
    <x v="1"/>
    <x v="10"/>
    <x v="514"/>
    <n v="274.8"/>
    <n v="5"/>
    <x v="0"/>
    <n v="134.65199999999999"/>
  </r>
  <r>
    <n v="9784"/>
    <x v="4915"/>
    <x v="1"/>
    <x v="70"/>
    <d v="2012-06-02T00:00:00"/>
    <x v="0"/>
    <x v="605"/>
    <s v="Elizabeth Moffitt"/>
    <x v="1"/>
    <s v="United States"/>
    <s v="Paterson"/>
    <x v="30"/>
    <n v="7501"/>
    <s v="East"/>
    <s v="OFF-ST-10004340"/>
    <x v="1"/>
    <x v="4"/>
    <x v="809"/>
    <n v="62.18"/>
    <n v="1"/>
    <x v="0"/>
    <n v="16.788600000000002"/>
  </r>
  <r>
    <n v="9785"/>
    <x v="4915"/>
    <x v="1"/>
    <x v="70"/>
    <d v="2012-06-02T00:00:00"/>
    <x v="0"/>
    <x v="605"/>
    <s v="Elizabeth Moffitt"/>
    <x v="1"/>
    <s v="United States"/>
    <s v="Paterson"/>
    <x v="30"/>
    <n v="7501"/>
    <s v="East"/>
    <s v="FUR-FU-10001847"/>
    <x v="0"/>
    <x v="5"/>
    <x v="1355"/>
    <n v="8.2799999999999994"/>
    <n v="2"/>
    <x v="0"/>
    <n v="2.9807999999999995"/>
  </r>
  <r>
    <n v="9786"/>
    <x v="4916"/>
    <x v="1"/>
    <x v="1231"/>
    <d v="2012-05-13T00:00:00"/>
    <x v="1"/>
    <x v="250"/>
    <s v="Max Engle"/>
    <x v="0"/>
    <s v="United States"/>
    <s v="Louisville"/>
    <x v="0"/>
    <n v="40214"/>
    <s v="South"/>
    <s v="OFF-BI-10000962"/>
    <x v="1"/>
    <x v="8"/>
    <x v="1504"/>
    <n v="48.81"/>
    <n v="3"/>
    <x v="0"/>
    <n v="23.916899999999998"/>
  </r>
  <r>
    <n v="9787"/>
    <x v="4917"/>
    <x v="2"/>
    <x v="1127"/>
    <d v="2011-11-05T00:00:00"/>
    <x v="3"/>
    <x v="767"/>
    <s v="Barry Gonzalez"/>
    <x v="0"/>
    <s v="United States"/>
    <s v="Hampton"/>
    <x v="17"/>
    <n v="23666"/>
    <s v="South"/>
    <s v="FUR-CH-10004754"/>
    <x v="0"/>
    <x v="1"/>
    <x v="1123"/>
    <n v="149.9"/>
    <n v="5"/>
    <x v="0"/>
    <n v="40.472999999999999"/>
  </r>
  <r>
    <n v="9788"/>
    <x v="4918"/>
    <x v="3"/>
    <x v="996"/>
    <d v="2014-04-02T00:00:00"/>
    <x v="1"/>
    <x v="170"/>
    <s v="Caroline Jumper"/>
    <x v="0"/>
    <s v="United States"/>
    <s v="Houston"/>
    <x v="5"/>
    <n v="77070"/>
    <s v="Central"/>
    <s v="FUR-BO-10001811"/>
    <x v="0"/>
    <x v="0"/>
    <x v="779"/>
    <n v="1023.3319999999999"/>
    <n v="5"/>
    <x v="8"/>
    <n v="-30.098000000000127"/>
  </r>
  <r>
    <n v="9789"/>
    <x v="4918"/>
    <x v="3"/>
    <x v="996"/>
    <d v="2014-04-02T00:00:00"/>
    <x v="1"/>
    <x v="170"/>
    <s v="Caroline Jumper"/>
    <x v="0"/>
    <s v="United States"/>
    <s v="Houston"/>
    <x v="5"/>
    <n v="77070"/>
    <s v="Central"/>
    <s v="FUR-CH-10004063"/>
    <x v="0"/>
    <x v="1"/>
    <x v="120"/>
    <n v="600.55799999999999"/>
    <n v="3"/>
    <x v="4"/>
    <n v="-8.5794000000000779"/>
  </r>
  <r>
    <n v="9790"/>
    <x v="4918"/>
    <x v="3"/>
    <x v="996"/>
    <d v="2014-04-02T00:00:00"/>
    <x v="1"/>
    <x v="170"/>
    <s v="Caroline Jumper"/>
    <x v="0"/>
    <s v="United States"/>
    <s v="Houston"/>
    <x v="5"/>
    <n v="77070"/>
    <s v="Central"/>
    <s v="TEC-AC-10004901"/>
    <x v="2"/>
    <x v="11"/>
    <x v="642"/>
    <n v="39.992000000000004"/>
    <n v="1"/>
    <x v="2"/>
    <n v="6.9985999999999997"/>
  </r>
  <r>
    <n v="9791"/>
    <x v="4918"/>
    <x v="3"/>
    <x v="996"/>
    <d v="2014-04-02T00:00:00"/>
    <x v="1"/>
    <x v="170"/>
    <s v="Caroline Jumper"/>
    <x v="0"/>
    <s v="United States"/>
    <s v="Houston"/>
    <x v="5"/>
    <n v="77070"/>
    <s v="Central"/>
    <s v="FUR-CH-10001714"/>
    <x v="0"/>
    <x v="1"/>
    <x v="1295"/>
    <n v="211.24599999999998"/>
    <n v="2"/>
    <x v="4"/>
    <n v="-66.391599999999983"/>
  </r>
  <r>
    <n v="9792"/>
    <x v="4919"/>
    <x v="2"/>
    <x v="371"/>
    <d v="2011-05-23T00:00:00"/>
    <x v="0"/>
    <x v="347"/>
    <s v="Katherine Hughes"/>
    <x v="0"/>
    <s v="United States"/>
    <s v="Houston"/>
    <x v="5"/>
    <n v="77070"/>
    <s v="Central"/>
    <s v="OFF-EN-10003134"/>
    <x v="1"/>
    <x v="12"/>
    <x v="33"/>
    <n v="56.063999999999993"/>
    <n v="6"/>
    <x v="2"/>
    <n v="21.024000000000001"/>
  </r>
  <r>
    <n v="9793"/>
    <x v="4919"/>
    <x v="2"/>
    <x v="371"/>
    <d v="2011-05-23T00:00:00"/>
    <x v="0"/>
    <x v="347"/>
    <s v="Katherine Hughes"/>
    <x v="0"/>
    <s v="United States"/>
    <s v="Houston"/>
    <x v="5"/>
    <n v="77070"/>
    <s v="Central"/>
    <s v="FUR-CH-10003396"/>
    <x v="0"/>
    <x v="1"/>
    <x v="385"/>
    <n v="107.77200000000001"/>
    <n v="2"/>
    <x v="4"/>
    <n v="-29.252400000000009"/>
  </r>
  <r>
    <n v="9794"/>
    <x v="4919"/>
    <x v="2"/>
    <x v="371"/>
    <d v="2011-05-23T00:00:00"/>
    <x v="0"/>
    <x v="347"/>
    <s v="Katherine Hughes"/>
    <x v="0"/>
    <s v="United States"/>
    <s v="Houston"/>
    <x v="5"/>
    <n v="77070"/>
    <s v="Central"/>
    <s v="OFF-PA-10001560"/>
    <x v="1"/>
    <x v="10"/>
    <x v="664"/>
    <n v="4.8320000000000007"/>
    <n v="1"/>
    <x v="2"/>
    <n v="1.6307999999999998"/>
  </r>
  <r>
    <n v="9795"/>
    <x v="4919"/>
    <x v="2"/>
    <x v="371"/>
    <d v="2011-05-23T00:00:00"/>
    <x v="0"/>
    <x v="347"/>
    <s v="Katherine Hughes"/>
    <x v="0"/>
    <s v="United States"/>
    <s v="Houston"/>
    <x v="5"/>
    <n v="77070"/>
    <s v="Central"/>
    <s v="OFF-BI-10000977"/>
    <x v="1"/>
    <x v="8"/>
    <x v="982"/>
    <n v="18.239999999999995"/>
    <n v="3"/>
    <x v="3"/>
    <n v="-31.00800000000001"/>
  </r>
  <r>
    <n v="9796"/>
    <x v="4920"/>
    <x v="0"/>
    <x v="206"/>
    <d v="2013-05-29T00:00:00"/>
    <x v="1"/>
    <x v="64"/>
    <s v="Sally Hughsby"/>
    <x v="1"/>
    <s v="United States"/>
    <s v="Chicago"/>
    <x v="10"/>
    <n v="60610"/>
    <s v="Central"/>
    <s v="OFF-BI-10003429"/>
    <x v="1"/>
    <x v="8"/>
    <x v="844"/>
    <n v="3.7979999999999992"/>
    <n v="3"/>
    <x v="3"/>
    <n v="-5.8869000000000007"/>
  </r>
  <r>
    <n v="9797"/>
    <x v="4921"/>
    <x v="1"/>
    <x v="1026"/>
    <d v="2012-01-17T00:00:00"/>
    <x v="1"/>
    <x v="703"/>
    <s v="Cindy Schnelling"/>
    <x v="1"/>
    <s v="United States"/>
    <s v="Toledo"/>
    <x v="24"/>
    <n v="43615"/>
    <s v="East"/>
    <s v="OFF-AR-10001374"/>
    <x v="1"/>
    <x v="6"/>
    <x v="310"/>
    <n v="10.368000000000002"/>
    <n v="2"/>
    <x v="2"/>
    <n v="1.5551999999999992"/>
  </r>
  <r>
    <n v="9798"/>
    <x v="4921"/>
    <x v="1"/>
    <x v="1026"/>
    <d v="2012-01-17T00:00:00"/>
    <x v="1"/>
    <x v="703"/>
    <s v="Cindy Schnelling"/>
    <x v="1"/>
    <s v="United States"/>
    <s v="Toledo"/>
    <x v="24"/>
    <n v="43615"/>
    <s v="East"/>
    <s v="TEC-PH-10004977"/>
    <x v="2"/>
    <x v="7"/>
    <x v="34"/>
    <n v="235.18799999999999"/>
    <n v="2"/>
    <x v="10"/>
    <n v="-43.117800000000045"/>
  </r>
  <r>
    <n v="9799"/>
    <x v="4921"/>
    <x v="1"/>
    <x v="1026"/>
    <d v="2012-01-17T00:00:00"/>
    <x v="1"/>
    <x v="703"/>
    <s v="Cindy Schnelling"/>
    <x v="1"/>
    <s v="United States"/>
    <s v="Toledo"/>
    <x v="24"/>
    <n v="43615"/>
    <s v="East"/>
    <s v="TEC-PH-10000912"/>
    <x v="2"/>
    <x v="7"/>
    <x v="1330"/>
    <n v="26.376000000000001"/>
    <n v="4"/>
    <x v="10"/>
    <n v="2.6375999999999991"/>
  </r>
  <r>
    <n v="9800"/>
    <x v="4921"/>
    <x v="1"/>
    <x v="1026"/>
    <d v="2012-01-17T00:00:00"/>
    <x v="1"/>
    <x v="703"/>
    <s v="Cindy Schnelling"/>
    <x v="1"/>
    <s v="United States"/>
    <s v="Toledo"/>
    <x v="24"/>
    <n v="43615"/>
    <s v="East"/>
    <s v="TEC-AC-10000487"/>
    <x v="2"/>
    <x v="11"/>
    <x v="1673"/>
    <n v="10.384"/>
    <n v="2"/>
    <x v="2"/>
    <n v="2.2065999999999999"/>
  </r>
  <r>
    <n v="9801"/>
    <x v="4921"/>
    <x v="1"/>
    <x v="1026"/>
    <d v="2012-01-17T00:00:00"/>
    <x v="1"/>
    <x v="703"/>
    <s v="Cindy Schnelling"/>
    <x v="1"/>
    <s v="United States"/>
    <s v="Toledo"/>
    <x v="24"/>
    <n v="43615"/>
    <s v="East"/>
    <s v="TEC-PH-10002262"/>
    <x v="2"/>
    <x v="7"/>
    <x v="472"/>
    <n v="107.11799999999999"/>
    <n v="3"/>
    <x v="10"/>
    <n v="-21.423599999999993"/>
  </r>
  <r>
    <n v="9802"/>
    <x v="4922"/>
    <x v="3"/>
    <x v="365"/>
    <d v="2014-10-07T00:00:00"/>
    <x v="1"/>
    <x v="300"/>
    <s v="Joe Kamberova"/>
    <x v="0"/>
    <s v="United States"/>
    <s v="Lodi"/>
    <x v="1"/>
    <n v="95240"/>
    <s v="West"/>
    <s v="OFF-SU-10000898"/>
    <x v="1"/>
    <x v="14"/>
    <x v="1181"/>
    <n v="97.3"/>
    <n v="7"/>
    <x v="0"/>
    <n v="28.216999999999992"/>
  </r>
  <r>
    <n v="9803"/>
    <x v="4923"/>
    <x v="1"/>
    <x v="1074"/>
    <d v="2012-07-20T00:00:00"/>
    <x v="0"/>
    <x v="307"/>
    <s v="Pauline Johnson"/>
    <x v="0"/>
    <s v="United States"/>
    <s v="New York City"/>
    <x v="15"/>
    <n v="10024"/>
    <s v="East"/>
    <s v="OFF-BI-10004182"/>
    <x v="1"/>
    <x v="8"/>
    <x v="73"/>
    <n v="3.3280000000000003"/>
    <n v="2"/>
    <x v="2"/>
    <n v="1.2064000000000001"/>
  </r>
  <r>
    <n v="9804"/>
    <x v="4923"/>
    <x v="1"/>
    <x v="1074"/>
    <d v="2012-07-20T00:00:00"/>
    <x v="0"/>
    <x v="307"/>
    <s v="Pauline Johnson"/>
    <x v="0"/>
    <s v="United States"/>
    <s v="New York City"/>
    <x v="15"/>
    <n v="10024"/>
    <s v="East"/>
    <s v="TEC-PH-10002468"/>
    <x v="2"/>
    <x v="7"/>
    <x v="1210"/>
    <n v="135.99"/>
    <n v="1"/>
    <x v="0"/>
    <n v="36.717300000000009"/>
  </r>
  <r>
    <n v="9805"/>
    <x v="4923"/>
    <x v="1"/>
    <x v="1074"/>
    <d v="2012-07-20T00:00:00"/>
    <x v="0"/>
    <x v="307"/>
    <s v="Pauline Johnson"/>
    <x v="0"/>
    <s v="United States"/>
    <s v="New York City"/>
    <x v="15"/>
    <n v="10024"/>
    <s v="East"/>
    <s v="FUR-FU-10002364"/>
    <x v="0"/>
    <x v="5"/>
    <x v="1231"/>
    <n v="7.38"/>
    <n v="1"/>
    <x v="0"/>
    <n v="2.1401999999999992"/>
  </r>
  <r>
    <n v="9806"/>
    <x v="4924"/>
    <x v="0"/>
    <x v="147"/>
    <d v="2013-10-27T00:00:00"/>
    <x v="1"/>
    <x v="399"/>
    <s v="Anne Pryor"/>
    <x v="2"/>
    <s v="United States"/>
    <s v="Fort Lauderdale"/>
    <x v="2"/>
    <n v="33311"/>
    <s v="South"/>
    <s v="FUR-FU-10002878"/>
    <x v="0"/>
    <x v="5"/>
    <x v="1125"/>
    <n v="45.568000000000005"/>
    <n v="2"/>
    <x v="2"/>
    <n v="9.6832000000000011"/>
  </r>
  <r>
    <n v="9807"/>
    <x v="4924"/>
    <x v="0"/>
    <x v="147"/>
    <d v="2013-10-27T00:00:00"/>
    <x v="1"/>
    <x v="399"/>
    <s v="Anne Pryor"/>
    <x v="2"/>
    <s v="United States"/>
    <s v="Fort Lauderdale"/>
    <x v="2"/>
    <n v="33311"/>
    <s v="South"/>
    <s v="OFF-BI-10004817"/>
    <x v="1"/>
    <x v="8"/>
    <x v="1199"/>
    <n v="28.752000000000006"/>
    <n v="8"/>
    <x v="6"/>
    <n v="-21.084799999999994"/>
  </r>
  <r>
    <n v="9808"/>
    <x v="4925"/>
    <x v="3"/>
    <x v="944"/>
    <d v="2014-08-02T00:00:00"/>
    <x v="0"/>
    <x v="527"/>
    <s v="Joni Wasserman"/>
    <x v="0"/>
    <s v="United States"/>
    <s v="Raleigh"/>
    <x v="3"/>
    <n v="27604"/>
    <s v="South"/>
    <s v="FUR-CH-10001146"/>
    <x v="0"/>
    <x v="1"/>
    <x v="64"/>
    <n v="194.84800000000001"/>
    <n v="4"/>
    <x v="2"/>
    <n v="12.177999999999983"/>
  </r>
  <r>
    <n v="9809"/>
    <x v="4926"/>
    <x v="3"/>
    <x v="246"/>
    <d v="2014-07-27T00:00:00"/>
    <x v="1"/>
    <x v="690"/>
    <s v="Pete Takahito"/>
    <x v="0"/>
    <s v="United States"/>
    <s v="Chicago"/>
    <x v="10"/>
    <n v="60623"/>
    <s v="Central"/>
    <s v="OFF-BI-10001116"/>
    <x v="1"/>
    <x v="8"/>
    <x v="1066"/>
    <n v="2.1119999999999997"/>
    <n v="2"/>
    <x v="3"/>
    <n v="-3.3792"/>
  </r>
  <r>
    <n v="9810"/>
    <x v="4927"/>
    <x v="2"/>
    <x v="845"/>
    <d v="2011-11-11T00:00:00"/>
    <x v="0"/>
    <x v="180"/>
    <s v="Troy Blackwell"/>
    <x v="0"/>
    <s v="United States"/>
    <s v="Portland"/>
    <x v="21"/>
    <n v="97206"/>
    <s v="West"/>
    <s v="OFF-PA-10000304"/>
    <x v="1"/>
    <x v="10"/>
    <x v="88"/>
    <n v="25.920000000000005"/>
    <n v="5"/>
    <x v="2"/>
    <n v="9.0719999999999992"/>
  </r>
  <r>
    <n v="9811"/>
    <x v="4927"/>
    <x v="2"/>
    <x v="845"/>
    <d v="2011-11-11T00:00:00"/>
    <x v="0"/>
    <x v="180"/>
    <s v="Troy Blackwell"/>
    <x v="0"/>
    <s v="United States"/>
    <s v="Portland"/>
    <x v="21"/>
    <n v="97206"/>
    <s v="West"/>
    <s v="OFF-AR-10002240"/>
    <x v="1"/>
    <x v="6"/>
    <x v="962"/>
    <n v="120.76800000000001"/>
    <n v="4"/>
    <x v="2"/>
    <n v="9.0575999999999972"/>
  </r>
  <r>
    <n v="9812"/>
    <x v="4928"/>
    <x v="0"/>
    <x v="581"/>
    <d v="2013-12-01T00:00:00"/>
    <x v="2"/>
    <x v="90"/>
    <s v="Cassandra Brandow"/>
    <x v="0"/>
    <s v="United States"/>
    <s v="East Orange"/>
    <x v="30"/>
    <n v="7017"/>
    <s v="East"/>
    <s v="OFF-PA-10001246"/>
    <x v="1"/>
    <x v="10"/>
    <x v="1392"/>
    <n v="25.92"/>
    <n v="4"/>
    <x v="0"/>
    <n v="12.441600000000001"/>
  </r>
  <r>
    <n v="9813"/>
    <x v="4928"/>
    <x v="0"/>
    <x v="581"/>
    <d v="2013-12-01T00:00:00"/>
    <x v="2"/>
    <x v="90"/>
    <s v="Cassandra Brandow"/>
    <x v="0"/>
    <s v="United States"/>
    <s v="East Orange"/>
    <x v="30"/>
    <n v="7017"/>
    <s v="East"/>
    <s v="OFF-AR-10000658"/>
    <x v="1"/>
    <x v="6"/>
    <x v="328"/>
    <n v="34.650000000000006"/>
    <n v="3"/>
    <x v="0"/>
    <n v="9.702"/>
  </r>
  <r>
    <n v="9814"/>
    <x v="4928"/>
    <x v="0"/>
    <x v="581"/>
    <d v="2013-12-01T00:00:00"/>
    <x v="2"/>
    <x v="90"/>
    <s v="Cassandra Brandow"/>
    <x v="0"/>
    <s v="United States"/>
    <s v="East Orange"/>
    <x v="30"/>
    <n v="7017"/>
    <s v="East"/>
    <s v="OFF-PA-10000100"/>
    <x v="1"/>
    <x v="10"/>
    <x v="825"/>
    <n v="204.95000000000002"/>
    <n v="5"/>
    <x v="0"/>
    <n v="100.4255"/>
  </r>
  <r>
    <n v="9815"/>
    <x v="4928"/>
    <x v="0"/>
    <x v="581"/>
    <d v="2013-12-01T00:00:00"/>
    <x v="2"/>
    <x v="90"/>
    <s v="Cassandra Brandow"/>
    <x v="0"/>
    <s v="United States"/>
    <s v="East Orange"/>
    <x v="30"/>
    <n v="7017"/>
    <s v="East"/>
    <s v="OFF-BI-10004233"/>
    <x v="1"/>
    <x v="8"/>
    <x v="1377"/>
    <n v="79.95"/>
    <n v="5"/>
    <x v="0"/>
    <n v="38.376000000000005"/>
  </r>
  <r>
    <n v="9816"/>
    <x v="4929"/>
    <x v="1"/>
    <x v="1214"/>
    <d v="2012-06-12T00:00:00"/>
    <x v="1"/>
    <x v="122"/>
    <s v="Andrew Gjertsen"/>
    <x v="1"/>
    <s v="United States"/>
    <s v="Saint Petersburg"/>
    <x v="2"/>
    <n v="33710"/>
    <s v="South"/>
    <s v="OFF-PA-10002581"/>
    <x v="1"/>
    <x v="10"/>
    <x v="1300"/>
    <n v="173.48800000000003"/>
    <n v="7"/>
    <x v="2"/>
    <n v="54.214999999999982"/>
  </r>
  <r>
    <n v="9817"/>
    <x v="4929"/>
    <x v="1"/>
    <x v="1214"/>
    <d v="2012-06-12T00:00:00"/>
    <x v="1"/>
    <x v="122"/>
    <s v="Andrew Gjertsen"/>
    <x v="1"/>
    <s v="United States"/>
    <s v="Saint Petersburg"/>
    <x v="2"/>
    <n v="33710"/>
    <s v="South"/>
    <s v="OFF-ST-10000046"/>
    <x v="1"/>
    <x v="4"/>
    <x v="757"/>
    <n v="516.96"/>
    <n v="4"/>
    <x v="2"/>
    <n v="-6.4619999999999891"/>
  </r>
  <r>
    <n v="9818"/>
    <x v="4929"/>
    <x v="1"/>
    <x v="1214"/>
    <d v="2012-06-12T00:00:00"/>
    <x v="1"/>
    <x v="122"/>
    <s v="Andrew Gjertsen"/>
    <x v="1"/>
    <s v="United States"/>
    <s v="Saint Petersburg"/>
    <x v="2"/>
    <n v="33710"/>
    <s v="South"/>
    <s v="FUR-FU-10001185"/>
    <x v="0"/>
    <x v="5"/>
    <x v="1414"/>
    <n v="173.208"/>
    <n v="7"/>
    <x v="2"/>
    <n v="45.467100000000009"/>
  </r>
  <r>
    <n v="9819"/>
    <x v="4929"/>
    <x v="1"/>
    <x v="1214"/>
    <d v="2012-06-12T00:00:00"/>
    <x v="1"/>
    <x v="122"/>
    <s v="Andrew Gjertsen"/>
    <x v="1"/>
    <s v="United States"/>
    <s v="Saint Petersburg"/>
    <x v="2"/>
    <n v="33710"/>
    <s v="South"/>
    <s v="OFF-AR-10003856"/>
    <x v="1"/>
    <x v="6"/>
    <x v="444"/>
    <n v="4.4479999999999995"/>
    <n v="2"/>
    <x v="2"/>
    <n v="0.3335999999999999"/>
  </r>
  <r>
    <n v="9820"/>
    <x v="4929"/>
    <x v="1"/>
    <x v="1214"/>
    <d v="2012-06-12T00:00:00"/>
    <x v="1"/>
    <x v="122"/>
    <s v="Andrew Gjertsen"/>
    <x v="1"/>
    <s v="United States"/>
    <s v="Saint Petersburg"/>
    <x v="2"/>
    <n v="33710"/>
    <s v="South"/>
    <s v="OFF-LA-10001982"/>
    <x v="1"/>
    <x v="2"/>
    <x v="1529"/>
    <n v="9"/>
    <n v="3"/>
    <x v="2"/>
    <n v="3.1499999999999995"/>
  </r>
  <r>
    <n v="9821"/>
    <x v="4929"/>
    <x v="1"/>
    <x v="1214"/>
    <d v="2012-06-12T00:00:00"/>
    <x v="1"/>
    <x v="122"/>
    <s v="Andrew Gjertsen"/>
    <x v="1"/>
    <s v="United States"/>
    <s v="Saint Petersburg"/>
    <x v="2"/>
    <n v="33710"/>
    <s v="South"/>
    <s v="OFF-PA-10001215"/>
    <x v="1"/>
    <x v="10"/>
    <x v="1717"/>
    <n v="42.24"/>
    <n v="10"/>
    <x v="2"/>
    <n v="13.199999999999998"/>
  </r>
  <r>
    <n v="9822"/>
    <x v="4929"/>
    <x v="1"/>
    <x v="1214"/>
    <d v="2012-06-12T00:00:00"/>
    <x v="1"/>
    <x v="122"/>
    <s v="Andrew Gjertsen"/>
    <x v="1"/>
    <s v="United States"/>
    <s v="Saint Petersburg"/>
    <x v="2"/>
    <n v="33710"/>
    <s v="South"/>
    <s v="OFF-BI-10002429"/>
    <x v="1"/>
    <x v="8"/>
    <x v="467"/>
    <n v="18.264000000000003"/>
    <n v="2"/>
    <x v="6"/>
    <n v="-13.393599999999999"/>
  </r>
  <r>
    <n v="9823"/>
    <x v="4930"/>
    <x v="2"/>
    <x v="860"/>
    <d v="2011-08-19T00:00:00"/>
    <x v="1"/>
    <x v="205"/>
    <s v="Brian Dahlen"/>
    <x v="0"/>
    <s v="United States"/>
    <s v="San Francisco"/>
    <x v="1"/>
    <n v="94122"/>
    <s v="West"/>
    <s v="OFF-AP-10003287"/>
    <x v="1"/>
    <x v="9"/>
    <x v="538"/>
    <n v="152.91"/>
    <n v="3"/>
    <x v="0"/>
    <n v="42.814799999999998"/>
  </r>
  <r>
    <n v="9824"/>
    <x v="4930"/>
    <x v="2"/>
    <x v="860"/>
    <d v="2011-08-19T00:00:00"/>
    <x v="1"/>
    <x v="205"/>
    <s v="Brian Dahlen"/>
    <x v="0"/>
    <s v="United States"/>
    <s v="San Francisco"/>
    <x v="1"/>
    <n v="94122"/>
    <s v="West"/>
    <s v="OFF-PA-10000167"/>
    <x v="1"/>
    <x v="10"/>
    <x v="1071"/>
    <n v="92.94"/>
    <n v="3"/>
    <x v="0"/>
    <n v="41.822999999999993"/>
  </r>
  <r>
    <n v="9825"/>
    <x v="4930"/>
    <x v="2"/>
    <x v="860"/>
    <d v="2011-08-19T00:00:00"/>
    <x v="1"/>
    <x v="205"/>
    <s v="Brian Dahlen"/>
    <x v="0"/>
    <s v="United States"/>
    <s v="San Francisco"/>
    <x v="1"/>
    <n v="94122"/>
    <s v="West"/>
    <s v="OFF-BI-10002309"/>
    <x v="1"/>
    <x v="8"/>
    <x v="78"/>
    <n v="17.856000000000002"/>
    <n v="4"/>
    <x v="2"/>
    <n v="6.2495999999999992"/>
  </r>
  <r>
    <n v="9826"/>
    <x v="4930"/>
    <x v="2"/>
    <x v="860"/>
    <d v="2011-08-19T00:00:00"/>
    <x v="1"/>
    <x v="205"/>
    <s v="Brian Dahlen"/>
    <x v="0"/>
    <s v="United States"/>
    <s v="San Francisco"/>
    <x v="1"/>
    <n v="94122"/>
    <s v="West"/>
    <s v="OFF-BI-10003638"/>
    <x v="1"/>
    <x v="8"/>
    <x v="607"/>
    <n v="46.440000000000005"/>
    <n v="3"/>
    <x v="2"/>
    <n v="15.092999999999998"/>
  </r>
  <r>
    <n v="9827"/>
    <x v="4930"/>
    <x v="2"/>
    <x v="860"/>
    <d v="2011-08-19T00:00:00"/>
    <x v="1"/>
    <x v="205"/>
    <s v="Brian Dahlen"/>
    <x v="0"/>
    <s v="United States"/>
    <s v="San Francisco"/>
    <x v="1"/>
    <n v="94122"/>
    <s v="West"/>
    <s v="FUR-CH-10003833"/>
    <x v="0"/>
    <x v="1"/>
    <x v="1200"/>
    <n v="195.136"/>
    <n v="4"/>
    <x v="2"/>
    <n v="-12.196000000000005"/>
  </r>
  <r>
    <n v="9828"/>
    <x v="4931"/>
    <x v="3"/>
    <x v="249"/>
    <d v="2014-06-27T00:00:00"/>
    <x v="1"/>
    <x v="40"/>
    <s v="Jim Sink"/>
    <x v="1"/>
    <s v="United States"/>
    <s v="New York City"/>
    <x v="15"/>
    <n v="10035"/>
    <s v="East"/>
    <s v="OFF-ST-10001511"/>
    <x v="1"/>
    <x v="4"/>
    <x v="551"/>
    <n v="129.30000000000001"/>
    <n v="2"/>
    <x v="0"/>
    <n v="6.4649999999999892"/>
  </r>
  <r>
    <n v="9829"/>
    <x v="4931"/>
    <x v="3"/>
    <x v="249"/>
    <d v="2014-06-27T00:00:00"/>
    <x v="1"/>
    <x v="40"/>
    <s v="Jim Sink"/>
    <x v="1"/>
    <s v="United States"/>
    <s v="New York City"/>
    <x v="15"/>
    <n v="10035"/>
    <s v="East"/>
    <s v="OFF-BI-10004728"/>
    <x v="1"/>
    <x v="8"/>
    <x v="539"/>
    <n v="11.568000000000001"/>
    <n v="3"/>
    <x v="2"/>
    <n v="3.7595999999999998"/>
  </r>
  <r>
    <n v="9830"/>
    <x v="4932"/>
    <x v="3"/>
    <x v="11"/>
    <d v="2014-07-24T00:00:00"/>
    <x v="1"/>
    <x v="173"/>
    <s v="Natalie Fritzler"/>
    <x v="0"/>
    <s v="United States"/>
    <s v="Charlotte"/>
    <x v="3"/>
    <n v="28205"/>
    <s v="South"/>
    <s v="FUR-CH-10004218"/>
    <x v="0"/>
    <x v="1"/>
    <x v="38"/>
    <n v="242.35200000000003"/>
    <n v="3"/>
    <x v="2"/>
    <n v="15.147000000000006"/>
  </r>
  <r>
    <n v="9831"/>
    <x v="4933"/>
    <x v="2"/>
    <x v="757"/>
    <d v="2011-12-18T00:00:00"/>
    <x v="0"/>
    <x v="253"/>
    <s v="Sean Christensen"/>
    <x v="0"/>
    <s v="United States"/>
    <s v="Beaumont"/>
    <x v="5"/>
    <n v="77705"/>
    <s v="Central"/>
    <s v="TEC-AC-10004171"/>
    <x v="2"/>
    <x v="11"/>
    <x v="1312"/>
    <n v="319.96800000000002"/>
    <n v="4"/>
    <x v="2"/>
    <n v="95.990400000000008"/>
  </r>
  <r>
    <n v="9832"/>
    <x v="4933"/>
    <x v="2"/>
    <x v="757"/>
    <d v="2011-12-18T00:00:00"/>
    <x v="0"/>
    <x v="253"/>
    <s v="Sean Christensen"/>
    <x v="0"/>
    <s v="United States"/>
    <s v="Beaumont"/>
    <x v="5"/>
    <n v="77705"/>
    <s v="Central"/>
    <s v="FUR-FU-10001706"/>
    <x v="0"/>
    <x v="5"/>
    <x v="50"/>
    <n v="8.6240000000000023"/>
    <n v="7"/>
    <x v="7"/>
    <n v="-2.5872000000000011"/>
  </r>
  <r>
    <n v="9833"/>
    <x v="4934"/>
    <x v="2"/>
    <x v="598"/>
    <d v="2011-05-22T00:00:00"/>
    <x v="0"/>
    <x v="654"/>
    <s v="George Ashbrook"/>
    <x v="0"/>
    <s v="United States"/>
    <s v="Dallas"/>
    <x v="5"/>
    <n v="75220"/>
    <s v="Central"/>
    <s v="OFF-PA-10001526"/>
    <x v="1"/>
    <x v="10"/>
    <x v="1030"/>
    <n v="3.9840000000000004"/>
    <n v="1"/>
    <x v="2"/>
    <n v="1.4442000000000004"/>
  </r>
  <r>
    <n v="9834"/>
    <x v="4935"/>
    <x v="3"/>
    <x v="32"/>
    <d v="2014-09-20T00:00:00"/>
    <x v="1"/>
    <x v="388"/>
    <s v="Craig Yedwab"/>
    <x v="1"/>
    <s v="United States"/>
    <s v="Springfield"/>
    <x v="24"/>
    <n v="45503"/>
    <s v="East"/>
    <s v="TEC-AC-10002001"/>
    <x v="2"/>
    <x v="11"/>
    <x v="262"/>
    <n v="895.94400000000019"/>
    <n v="7"/>
    <x v="2"/>
    <n v="190.38810000000001"/>
  </r>
  <r>
    <n v="9835"/>
    <x v="4936"/>
    <x v="0"/>
    <x v="1155"/>
    <d v="2013-10-13T00:00:00"/>
    <x v="2"/>
    <x v="576"/>
    <s v="William Brown"/>
    <x v="0"/>
    <s v="United States"/>
    <s v="La Porte"/>
    <x v="5"/>
    <n v="77571"/>
    <s v="Central"/>
    <s v="FUR-FU-10004963"/>
    <x v="0"/>
    <x v="5"/>
    <x v="1434"/>
    <n v="14"/>
    <n v="4"/>
    <x v="7"/>
    <n v="-6.2999999999999972"/>
  </r>
  <r>
    <n v="9836"/>
    <x v="4936"/>
    <x v="0"/>
    <x v="1155"/>
    <d v="2013-10-13T00:00:00"/>
    <x v="2"/>
    <x v="576"/>
    <s v="William Brown"/>
    <x v="0"/>
    <s v="United States"/>
    <s v="La Porte"/>
    <x v="5"/>
    <n v="77571"/>
    <s v="Central"/>
    <s v="OFF-BI-10001597"/>
    <x v="1"/>
    <x v="8"/>
    <x v="790"/>
    <n v="16.391999999999996"/>
    <n v="2"/>
    <x v="3"/>
    <n v="-26.227200000000003"/>
  </r>
  <r>
    <n v="9837"/>
    <x v="4937"/>
    <x v="0"/>
    <x v="477"/>
    <d v="2013-10-02T00:00:00"/>
    <x v="1"/>
    <x v="297"/>
    <s v="Dan Lawera"/>
    <x v="0"/>
    <s v="United States"/>
    <s v="Long Beach"/>
    <x v="1"/>
    <n v="90805"/>
    <s v="West"/>
    <s v="OFF-PA-10000141"/>
    <x v="1"/>
    <x v="10"/>
    <x v="821"/>
    <n v="10.9"/>
    <n v="5"/>
    <x v="0"/>
    <n v="5.1229999999999993"/>
  </r>
  <r>
    <n v="9838"/>
    <x v="4937"/>
    <x v="0"/>
    <x v="477"/>
    <d v="2013-10-02T00:00:00"/>
    <x v="1"/>
    <x v="297"/>
    <s v="Dan Lawera"/>
    <x v="0"/>
    <s v="United States"/>
    <s v="Long Beach"/>
    <x v="1"/>
    <n v="90805"/>
    <s v="West"/>
    <s v="OFF-LA-10003923"/>
    <x v="1"/>
    <x v="2"/>
    <x v="424"/>
    <n v="29.6"/>
    <n v="2"/>
    <x v="0"/>
    <n v="14.8"/>
  </r>
  <r>
    <n v="9839"/>
    <x v="4937"/>
    <x v="0"/>
    <x v="477"/>
    <d v="2013-10-02T00:00:00"/>
    <x v="1"/>
    <x v="297"/>
    <s v="Dan Lawera"/>
    <x v="0"/>
    <s v="United States"/>
    <s v="Long Beach"/>
    <x v="1"/>
    <n v="90805"/>
    <s v="West"/>
    <s v="OFF-LA-10001771"/>
    <x v="1"/>
    <x v="2"/>
    <x v="1119"/>
    <n v="4.9800000000000004"/>
    <n v="1"/>
    <x v="0"/>
    <n v="2.2907999999999999"/>
  </r>
  <r>
    <n v="9840"/>
    <x v="4937"/>
    <x v="0"/>
    <x v="477"/>
    <d v="2013-10-02T00:00:00"/>
    <x v="1"/>
    <x v="297"/>
    <s v="Dan Lawera"/>
    <x v="0"/>
    <s v="United States"/>
    <s v="Long Beach"/>
    <x v="1"/>
    <n v="90805"/>
    <s v="West"/>
    <s v="TEC-CO-10001943"/>
    <x v="2"/>
    <x v="16"/>
    <x v="1666"/>
    <n v="479.97600000000006"/>
    <n v="3"/>
    <x v="2"/>
    <n v="161.99189999999999"/>
  </r>
  <r>
    <n v="9841"/>
    <x v="4937"/>
    <x v="0"/>
    <x v="477"/>
    <d v="2013-10-02T00:00:00"/>
    <x v="1"/>
    <x v="297"/>
    <s v="Dan Lawera"/>
    <x v="0"/>
    <s v="United States"/>
    <s v="Long Beach"/>
    <x v="1"/>
    <n v="90805"/>
    <s v="West"/>
    <s v="TEC-PH-10003356"/>
    <x v="2"/>
    <x v="7"/>
    <x v="1689"/>
    <n v="44.736000000000004"/>
    <n v="8"/>
    <x v="2"/>
    <n v="4.4736000000000011"/>
  </r>
  <r>
    <n v="9842"/>
    <x v="4937"/>
    <x v="0"/>
    <x v="477"/>
    <d v="2013-10-02T00:00:00"/>
    <x v="1"/>
    <x v="297"/>
    <s v="Dan Lawera"/>
    <x v="0"/>
    <s v="United States"/>
    <s v="Long Beach"/>
    <x v="1"/>
    <n v="90805"/>
    <s v="West"/>
    <s v="OFF-AR-10002255"/>
    <x v="1"/>
    <x v="6"/>
    <x v="814"/>
    <n v="5.76"/>
    <n v="2"/>
    <x v="0"/>
    <n v="1.6703999999999999"/>
  </r>
  <r>
    <n v="9843"/>
    <x v="4937"/>
    <x v="0"/>
    <x v="477"/>
    <d v="2013-10-02T00:00:00"/>
    <x v="1"/>
    <x v="297"/>
    <s v="Dan Lawera"/>
    <x v="0"/>
    <s v="United States"/>
    <s v="Long Beach"/>
    <x v="1"/>
    <n v="90805"/>
    <s v="West"/>
    <s v="FUR-CH-10000665"/>
    <x v="0"/>
    <x v="1"/>
    <x v="656"/>
    <n v="483.13599999999997"/>
    <n v="4"/>
    <x v="2"/>
    <n v="60.391999999999939"/>
  </r>
  <r>
    <n v="9844"/>
    <x v="4938"/>
    <x v="2"/>
    <x v="561"/>
    <d v="2011-06-06T00:00:00"/>
    <x v="2"/>
    <x v="681"/>
    <s v="Richard Eichhorn"/>
    <x v="0"/>
    <s v="United States"/>
    <s v="Decatur"/>
    <x v="10"/>
    <n v="62521"/>
    <s v="Central"/>
    <s v="OFF-LA-10001771"/>
    <x v="1"/>
    <x v="2"/>
    <x v="1119"/>
    <n v="15.936000000000002"/>
    <n v="4"/>
    <x v="2"/>
    <n v="5.1791999999999998"/>
  </r>
  <r>
    <n v="9845"/>
    <x v="4938"/>
    <x v="2"/>
    <x v="561"/>
    <d v="2011-06-06T00:00:00"/>
    <x v="2"/>
    <x v="681"/>
    <s v="Richard Eichhorn"/>
    <x v="0"/>
    <s v="United States"/>
    <s v="Decatur"/>
    <x v="10"/>
    <n v="62521"/>
    <s v="Central"/>
    <s v="FUR-FU-10001475"/>
    <x v="0"/>
    <x v="5"/>
    <x v="499"/>
    <n v="61.543999999999997"/>
    <n v="7"/>
    <x v="7"/>
    <n v="-40.003599999999999"/>
  </r>
  <r>
    <n v="9846"/>
    <x v="4938"/>
    <x v="2"/>
    <x v="561"/>
    <d v="2011-06-06T00:00:00"/>
    <x v="2"/>
    <x v="681"/>
    <s v="Richard Eichhorn"/>
    <x v="0"/>
    <s v="United States"/>
    <s v="Decatur"/>
    <x v="10"/>
    <n v="62521"/>
    <s v="Central"/>
    <s v="OFF-ST-10000877"/>
    <x v="1"/>
    <x v="4"/>
    <x v="1104"/>
    <n v="132.696"/>
    <n v="3"/>
    <x v="2"/>
    <n v="9.9521999999999977"/>
  </r>
  <r>
    <n v="9847"/>
    <x v="4939"/>
    <x v="3"/>
    <x v="264"/>
    <d v="2014-09-05T00:00:00"/>
    <x v="0"/>
    <x v="762"/>
    <s v="Marc Harrigan"/>
    <x v="2"/>
    <s v="United States"/>
    <s v="Los Angeles"/>
    <x v="1"/>
    <n v="90008"/>
    <s v="West"/>
    <s v="OFF-AP-10001492"/>
    <x v="1"/>
    <x v="9"/>
    <x v="22"/>
    <n v="43.099999999999994"/>
    <n v="5"/>
    <x v="0"/>
    <n v="11.206"/>
  </r>
  <r>
    <n v="9848"/>
    <x v="4939"/>
    <x v="3"/>
    <x v="264"/>
    <d v="2014-09-05T00:00:00"/>
    <x v="0"/>
    <x v="762"/>
    <s v="Marc Harrigan"/>
    <x v="2"/>
    <s v="United States"/>
    <s v="Los Angeles"/>
    <x v="1"/>
    <n v="90008"/>
    <s v="West"/>
    <s v="FUR-FU-10004188"/>
    <x v="0"/>
    <x v="5"/>
    <x v="734"/>
    <n v="511.5"/>
    <n v="5"/>
    <x v="0"/>
    <n v="132.99"/>
  </r>
  <r>
    <n v="9849"/>
    <x v="4939"/>
    <x v="3"/>
    <x v="264"/>
    <d v="2014-09-05T00:00:00"/>
    <x v="0"/>
    <x v="762"/>
    <s v="Marc Harrigan"/>
    <x v="2"/>
    <s v="United States"/>
    <s v="Los Angeles"/>
    <x v="1"/>
    <n v="90008"/>
    <s v="West"/>
    <s v="OFF-BI-10004330"/>
    <x v="1"/>
    <x v="8"/>
    <x v="795"/>
    <n v="147.91999999999999"/>
    <n v="5"/>
    <x v="2"/>
    <n v="46.224999999999987"/>
  </r>
  <r>
    <n v="9850"/>
    <x v="4940"/>
    <x v="2"/>
    <x v="791"/>
    <d v="2011-04-18T00:00:00"/>
    <x v="1"/>
    <x v="553"/>
    <s v="Edward Hooks"/>
    <x v="1"/>
    <s v="United States"/>
    <s v="Lodi"/>
    <x v="1"/>
    <n v="95240"/>
    <s v="West"/>
    <s v="OFF-AR-10002987"/>
    <x v="1"/>
    <x v="6"/>
    <x v="1553"/>
    <n v="39.68"/>
    <n v="2"/>
    <x v="0"/>
    <n v="16.268800000000002"/>
  </r>
  <r>
    <n v="9851"/>
    <x v="4941"/>
    <x v="0"/>
    <x v="440"/>
    <d v="2013-05-07T00:00:00"/>
    <x v="1"/>
    <x v="553"/>
    <s v="Edward Hooks"/>
    <x v="1"/>
    <s v="United States"/>
    <s v="New York City"/>
    <x v="15"/>
    <n v="10009"/>
    <s v="East"/>
    <s v="FUR-FU-10000732"/>
    <x v="0"/>
    <x v="5"/>
    <x v="540"/>
    <n v="12.56"/>
    <n v="2"/>
    <x v="0"/>
    <n v="4.0191999999999997"/>
  </r>
  <r>
    <n v="9852"/>
    <x v="4941"/>
    <x v="0"/>
    <x v="440"/>
    <d v="2013-05-07T00:00:00"/>
    <x v="1"/>
    <x v="553"/>
    <s v="Edward Hooks"/>
    <x v="1"/>
    <s v="United States"/>
    <s v="New York City"/>
    <x v="15"/>
    <n v="10009"/>
    <s v="East"/>
    <s v="OFF-BI-10001670"/>
    <x v="1"/>
    <x v="8"/>
    <x v="438"/>
    <n v="90.480000000000018"/>
    <n v="3"/>
    <x v="2"/>
    <n v="33.93"/>
  </r>
  <r>
    <n v="9853"/>
    <x v="4941"/>
    <x v="0"/>
    <x v="440"/>
    <d v="2013-05-07T00:00:00"/>
    <x v="1"/>
    <x v="553"/>
    <s v="Edward Hooks"/>
    <x v="1"/>
    <s v="United States"/>
    <s v="New York City"/>
    <x v="15"/>
    <n v="10009"/>
    <s v="East"/>
    <s v="OFF-PA-10000533"/>
    <x v="1"/>
    <x v="10"/>
    <x v="1196"/>
    <n v="13.08"/>
    <n v="2"/>
    <x v="0"/>
    <n v="6.0167999999999999"/>
  </r>
  <r>
    <n v="9854"/>
    <x v="4941"/>
    <x v="0"/>
    <x v="440"/>
    <d v="2013-05-07T00:00:00"/>
    <x v="1"/>
    <x v="553"/>
    <s v="Edward Hooks"/>
    <x v="1"/>
    <s v="United States"/>
    <s v="New York City"/>
    <x v="15"/>
    <n v="10009"/>
    <s v="East"/>
    <s v="FUR-FU-10002253"/>
    <x v="0"/>
    <x v="5"/>
    <x v="587"/>
    <n v="214.7"/>
    <n v="5"/>
    <x v="0"/>
    <n v="83.733000000000004"/>
  </r>
  <r>
    <n v="9855"/>
    <x v="4942"/>
    <x v="3"/>
    <x v="249"/>
    <d v="2014-06-24T00:00:00"/>
    <x v="1"/>
    <x v="654"/>
    <s v="George Ashbrook"/>
    <x v="0"/>
    <s v="United States"/>
    <s v="San Francisco"/>
    <x v="1"/>
    <n v="94109"/>
    <s v="West"/>
    <s v="FUR-FU-10002396"/>
    <x v="0"/>
    <x v="5"/>
    <x v="1581"/>
    <n v="50.32"/>
    <n v="4"/>
    <x v="0"/>
    <n v="21.134400000000003"/>
  </r>
  <r>
    <n v="9856"/>
    <x v="4942"/>
    <x v="3"/>
    <x v="249"/>
    <d v="2014-06-24T00:00:00"/>
    <x v="1"/>
    <x v="654"/>
    <s v="George Ashbrook"/>
    <x v="0"/>
    <s v="United States"/>
    <s v="San Francisco"/>
    <x v="1"/>
    <n v="94109"/>
    <s v="West"/>
    <s v="OFF-PA-10004438"/>
    <x v="1"/>
    <x v="10"/>
    <x v="1472"/>
    <n v="24.56"/>
    <n v="2"/>
    <x v="0"/>
    <n v="11.543199999999999"/>
  </r>
  <r>
    <n v="9857"/>
    <x v="4943"/>
    <x v="2"/>
    <x v="1232"/>
    <d v="2011-11-11T00:00:00"/>
    <x v="1"/>
    <x v="654"/>
    <s v="George Ashbrook"/>
    <x v="0"/>
    <s v="United States"/>
    <s v="Columbus"/>
    <x v="32"/>
    <n v="31907"/>
    <s v="South"/>
    <s v="OFF-PA-10000587"/>
    <x v="1"/>
    <x v="10"/>
    <x v="57"/>
    <n v="43.68"/>
    <n v="6"/>
    <x v="0"/>
    <n v="20.9664"/>
  </r>
  <r>
    <n v="9858"/>
    <x v="4944"/>
    <x v="1"/>
    <x v="514"/>
    <d v="2012-03-30T00:00:00"/>
    <x v="1"/>
    <x v="225"/>
    <s v="Ellis Ballard"/>
    <x v="1"/>
    <s v="United States"/>
    <s v="Seattle"/>
    <x v="4"/>
    <n v="98103"/>
    <s v="West"/>
    <s v="FUR-TA-10001889"/>
    <x v="0"/>
    <x v="3"/>
    <x v="406"/>
    <n v="3393.68"/>
    <n v="8"/>
    <x v="0"/>
    <n v="610.86239999999998"/>
  </r>
  <r>
    <n v="9859"/>
    <x v="4945"/>
    <x v="3"/>
    <x v="424"/>
    <d v="2014-01-21T00:00:00"/>
    <x v="1"/>
    <x v="367"/>
    <s v="Hallie Redmond"/>
    <x v="2"/>
    <s v="United States"/>
    <s v="Richmond"/>
    <x v="14"/>
    <n v="47374"/>
    <s v="Central"/>
    <s v="OFF-ST-10001590"/>
    <x v="1"/>
    <x v="4"/>
    <x v="146"/>
    <n v="67.400000000000006"/>
    <n v="5"/>
    <x v="0"/>
    <n v="17.523999999999997"/>
  </r>
  <r>
    <n v="9860"/>
    <x v="4945"/>
    <x v="3"/>
    <x v="424"/>
    <d v="2014-01-21T00:00:00"/>
    <x v="1"/>
    <x v="367"/>
    <s v="Hallie Redmond"/>
    <x v="2"/>
    <s v="United States"/>
    <s v="Richmond"/>
    <x v="14"/>
    <n v="47374"/>
    <s v="Central"/>
    <s v="OFF-FA-10003472"/>
    <x v="1"/>
    <x v="13"/>
    <x v="240"/>
    <n v="2.52"/>
    <n v="2"/>
    <x v="0"/>
    <n v="0.1008"/>
  </r>
  <r>
    <n v="9861"/>
    <x v="4945"/>
    <x v="3"/>
    <x v="424"/>
    <d v="2014-01-21T00:00:00"/>
    <x v="1"/>
    <x v="367"/>
    <s v="Hallie Redmond"/>
    <x v="2"/>
    <s v="United States"/>
    <s v="Richmond"/>
    <x v="14"/>
    <n v="47374"/>
    <s v="Central"/>
    <s v="TEC-PH-10000169"/>
    <x v="2"/>
    <x v="7"/>
    <x v="1029"/>
    <n v="67.8"/>
    <n v="4"/>
    <x v="0"/>
    <n v="1.3559999999999945"/>
  </r>
  <r>
    <n v="9862"/>
    <x v="4945"/>
    <x v="3"/>
    <x v="424"/>
    <d v="2014-01-21T00:00:00"/>
    <x v="1"/>
    <x v="367"/>
    <s v="Hallie Redmond"/>
    <x v="2"/>
    <s v="United States"/>
    <s v="Richmond"/>
    <x v="14"/>
    <n v="47374"/>
    <s v="Central"/>
    <s v="OFF-ST-10002562"/>
    <x v="1"/>
    <x v="4"/>
    <x v="33"/>
    <n v="18.760000000000002"/>
    <n v="2"/>
    <x v="0"/>
    <n v="5.2528000000000006"/>
  </r>
  <r>
    <n v="9863"/>
    <x v="4945"/>
    <x v="3"/>
    <x v="424"/>
    <d v="2014-01-21T00:00:00"/>
    <x v="1"/>
    <x v="367"/>
    <s v="Hallie Redmond"/>
    <x v="2"/>
    <s v="United States"/>
    <s v="Richmond"/>
    <x v="14"/>
    <n v="47374"/>
    <s v="Central"/>
    <s v="TEC-AC-10001445"/>
    <x v="2"/>
    <x v="11"/>
    <x v="422"/>
    <n v="12.12"/>
    <n v="4"/>
    <x v="0"/>
    <n v="2.5451999999999995"/>
  </r>
  <r>
    <n v="9864"/>
    <x v="4945"/>
    <x v="3"/>
    <x v="424"/>
    <d v="2014-01-21T00:00:00"/>
    <x v="1"/>
    <x v="367"/>
    <s v="Hallie Redmond"/>
    <x v="2"/>
    <s v="United States"/>
    <s v="Richmond"/>
    <x v="14"/>
    <n v="47374"/>
    <s v="Central"/>
    <s v="OFF-PA-10004156"/>
    <x v="1"/>
    <x v="10"/>
    <x v="743"/>
    <n v="11.34"/>
    <n v="1"/>
    <x v="0"/>
    <n v="5.5565999999999995"/>
  </r>
  <r>
    <n v="9865"/>
    <x v="4945"/>
    <x v="3"/>
    <x v="424"/>
    <d v="2014-01-21T00:00:00"/>
    <x v="1"/>
    <x v="367"/>
    <s v="Hallie Redmond"/>
    <x v="2"/>
    <s v="United States"/>
    <s v="Richmond"/>
    <x v="14"/>
    <n v="47374"/>
    <s v="Central"/>
    <s v="TEC-AC-10004469"/>
    <x v="2"/>
    <x v="11"/>
    <x v="238"/>
    <n v="159.80000000000001"/>
    <n v="4"/>
    <x v="0"/>
    <n v="70.312000000000012"/>
  </r>
  <r>
    <n v="9866"/>
    <x v="4945"/>
    <x v="3"/>
    <x v="424"/>
    <d v="2014-01-21T00:00:00"/>
    <x v="1"/>
    <x v="367"/>
    <s v="Hallie Redmond"/>
    <x v="2"/>
    <s v="United States"/>
    <s v="Richmond"/>
    <x v="14"/>
    <n v="47374"/>
    <s v="Central"/>
    <s v="FUR-FU-10001037"/>
    <x v="0"/>
    <x v="5"/>
    <x v="1160"/>
    <n v="18.96"/>
    <n v="2"/>
    <x v="0"/>
    <n v="8.532"/>
  </r>
  <r>
    <n v="9867"/>
    <x v="4946"/>
    <x v="1"/>
    <x v="514"/>
    <d v="2012-03-28T00:00:00"/>
    <x v="0"/>
    <x v="416"/>
    <s v="Suzanne McNair"/>
    <x v="1"/>
    <s v="United States"/>
    <s v="New York City"/>
    <x v="15"/>
    <n v="10009"/>
    <s v="East"/>
    <s v="OFF-ST-10002615"/>
    <x v="1"/>
    <x v="4"/>
    <x v="1427"/>
    <n v="1085.42"/>
    <n v="7"/>
    <x v="0"/>
    <n v="282.20920000000001"/>
  </r>
  <r>
    <n v="9868"/>
    <x v="4946"/>
    <x v="1"/>
    <x v="514"/>
    <d v="2012-03-28T00:00:00"/>
    <x v="0"/>
    <x v="416"/>
    <s v="Suzanne McNair"/>
    <x v="1"/>
    <s v="United States"/>
    <s v="New York City"/>
    <x v="15"/>
    <n v="10009"/>
    <s v="East"/>
    <s v="OFF-AP-10000595"/>
    <x v="1"/>
    <x v="9"/>
    <x v="1496"/>
    <n v="13.11"/>
    <n v="3"/>
    <x v="0"/>
    <n v="3.4086000000000003"/>
  </r>
  <r>
    <n v="9869"/>
    <x v="4947"/>
    <x v="2"/>
    <x v="301"/>
    <d v="2011-11-03T00:00:00"/>
    <x v="2"/>
    <x v="105"/>
    <s v="Erin Ashbrook"/>
    <x v="1"/>
    <s v="United States"/>
    <s v="Mason"/>
    <x v="24"/>
    <n v="45040"/>
    <s v="East"/>
    <s v="FUR-FU-10002253"/>
    <x v="0"/>
    <x v="5"/>
    <x v="587"/>
    <n v="68.703999999999994"/>
    <n v="2"/>
    <x v="2"/>
    <n v="16.317200000000003"/>
  </r>
  <r>
    <n v="9870"/>
    <x v="4947"/>
    <x v="2"/>
    <x v="301"/>
    <d v="2011-11-03T00:00:00"/>
    <x v="2"/>
    <x v="105"/>
    <s v="Erin Ashbrook"/>
    <x v="1"/>
    <s v="United States"/>
    <s v="Mason"/>
    <x v="24"/>
    <n v="45040"/>
    <s v="East"/>
    <s v="OFF-BI-10000494"/>
    <x v="1"/>
    <x v="8"/>
    <x v="1563"/>
    <n v="3.1320000000000001"/>
    <n v="2"/>
    <x v="6"/>
    <n v="-2.6099999999999994"/>
  </r>
  <r>
    <n v="9871"/>
    <x v="4947"/>
    <x v="2"/>
    <x v="301"/>
    <d v="2011-11-03T00:00:00"/>
    <x v="2"/>
    <x v="105"/>
    <s v="Erin Ashbrook"/>
    <x v="1"/>
    <s v="United States"/>
    <s v="Mason"/>
    <x v="24"/>
    <n v="45040"/>
    <s v="East"/>
    <s v="OFF-BI-10001658"/>
    <x v="1"/>
    <x v="8"/>
    <x v="439"/>
    <n v="22.428000000000004"/>
    <n v="3"/>
    <x v="6"/>
    <n v="-17.942399999999992"/>
  </r>
  <r>
    <n v="9872"/>
    <x v="4948"/>
    <x v="3"/>
    <x v="833"/>
    <d v="2014-10-07T00:00:00"/>
    <x v="3"/>
    <x v="708"/>
    <s v="Mark Hamilton"/>
    <x v="0"/>
    <s v="United States"/>
    <s v="Chicago"/>
    <x v="10"/>
    <n v="60623"/>
    <s v="Central"/>
    <s v="OFF-ST-10003208"/>
    <x v="1"/>
    <x v="4"/>
    <x v="243"/>
    <n v="290.33600000000001"/>
    <n v="2"/>
    <x v="2"/>
    <n v="32.662799999999947"/>
  </r>
  <r>
    <n v="9873"/>
    <x v="4948"/>
    <x v="3"/>
    <x v="833"/>
    <d v="2014-10-07T00:00:00"/>
    <x v="3"/>
    <x v="708"/>
    <s v="Mark Hamilton"/>
    <x v="0"/>
    <s v="United States"/>
    <s v="Chicago"/>
    <x v="10"/>
    <n v="60623"/>
    <s v="Central"/>
    <s v="OFF-AR-10004790"/>
    <x v="1"/>
    <x v="6"/>
    <x v="33"/>
    <n v="19.152000000000001"/>
    <n v="2"/>
    <x v="2"/>
    <n v="1.1969999999999992"/>
  </r>
  <r>
    <n v="9874"/>
    <x v="4949"/>
    <x v="0"/>
    <x v="107"/>
    <d v="2013-12-15T00:00:00"/>
    <x v="1"/>
    <x v="359"/>
    <s v="Sara Luxemburg"/>
    <x v="2"/>
    <s v="United States"/>
    <s v="New York City"/>
    <x v="15"/>
    <n v="10024"/>
    <s v="East"/>
    <s v="OFF-PA-10004609"/>
    <x v="1"/>
    <x v="10"/>
    <x v="1494"/>
    <n v="6.48"/>
    <n v="1"/>
    <x v="0"/>
    <n v="3.1104000000000003"/>
  </r>
  <r>
    <n v="9875"/>
    <x v="4950"/>
    <x v="0"/>
    <x v="897"/>
    <d v="2013-09-25T00:00:00"/>
    <x v="0"/>
    <x v="472"/>
    <s v="Nora Pelletier"/>
    <x v="2"/>
    <s v="United States"/>
    <s v="Parma"/>
    <x v="24"/>
    <n v="44134"/>
    <s v="East"/>
    <s v="OFF-EN-10003055"/>
    <x v="1"/>
    <x v="12"/>
    <x v="873"/>
    <n v="63.967999999999996"/>
    <n v="2"/>
    <x v="2"/>
    <n v="19.989999999999995"/>
  </r>
  <r>
    <n v="9876"/>
    <x v="4951"/>
    <x v="1"/>
    <x v="1233"/>
    <d v="2013-01-05T00:00:00"/>
    <x v="1"/>
    <x v="167"/>
    <s v="Roy Französisch"/>
    <x v="0"/>
    <s v="United States"/>
    <s v="New York City"/>
    <x v="15"/>
    <n v="10035"/>
    <s v="East"/>
    <s v="OFF-SU-10003936"/>
    <x v="1"/>
    <x v="14"/>
    <x v="1826"/>
    <n v="6.36"/>
    <n v="2"/>
    <x v="0"/>
    <n v="6.3600000000000101E-2"/>
  </r>
  <r>
    <n v="9877"/>
    <x v="4952"/>
    <x v="3"/>
    <x v="693"/>
    <d v="2014-04-22T00:00:00"/>
    <x v="2"/>
    <x v="534"/>
    <s v="Brad Eason"/>
    <x v="2"/>
    <s v="United States"/>
    <s v="Cleveland"/>
    <x v="24"/>
    <n v="44105"/>
    <s v="East"/>
    <s v="OFF-ST-10000078"/>
    <x v="1"/>
    <x v="4"/>
    <x v="1218"/>
    <n v="848.5440000000001"/>
    <n v="4"/>
    <x v="2"/>
    <n v="-21.213600000000099"/>
  </r>
  <r>
    <n v="9878"/>
    <x v="4952"/>
    <x v="3"/>
    <x v="693"/>
    <d v="2014-04-22T00:00:00"/>
    <x v="2"/>
    <x v="534"/>
    <s v="Brad Eason"/>
    <x v="2"/>
    <s v="United States"/>
    <s v="Cleveland"/>
    <x v="24"/>
    <n v="44105"/>
    <s v="East"/>
    <s v="OFF-BI-10000174"/>
    <x v="1"/>
    <x v="8"/>
    <x v="1435"/>
    <n v="8.7000000000000011"/>
    <n v="5"/>
    <x v="6"/>
    <n v="-6.379999999999999"/>
  </r>
  <r>
    <n v="9879"/>
    <x v="4952"/>
    <x v="3"/>
    <x v="693"/>
    <d v="2014-04-22T00:00:00"/>
    <x v="2"/>
    <x v="534"/>
    <s v="Brad Eason"/>
    <x v="2"/>
    <s v="United States"/>
    <s v="Cleveland"/>
    <x v="24"/>
    <n v="44105"/>
    <s v="East"/>
    <s v="TEC-PH-10004080"/>
    <x v="2"/>
    <x v="7"/>
    <x v="1768"/>
    <n v="122.38199999999999"/>
    <n v="3"/>
    <x v="10"/>
    <n v="-24.476399999999998"/>
  </r>
  <r>
    <n v="9880"/>
    <x v="4953"/>
    <x v="0"/>
    <x v="1036"/>
    <d v="2013-08-26T00:00:00"/>
    <x v="1"/>
    <x v="271"/>
    <s v="Jay Kimmel"/>
    <x v="0"/>
    <s v="United States"/>
    <s v="New York City"/>
    <x v="15"/>
    <n v="10035"/>
    <s v="East"/>
    <s v="FUR-CH-10002961"/>
    <x v="0"/>
    <x v="1"/>
    <x v="939"/>
    <n v="573.17399999999998"/>
    <n v="7"/>
    <x v="9"/>
    <n v="63.685999999999979"/>
  </r>
  <r>
    <n v="9881"/>
    <x v="4954"/>
    <x v="1"/>
    <x v="352"/>
    <d v="2012-05-31T00:00:00"/>
    <x v="2"/>
    <x v="385"/>
    <s v="Chad Cunningham"/>
    <x v="2"/>
    <s v="United States"/>
    <s v="Cleveland"/>
    <x v="24"/>
    <n v="44105"/>
    <s v="East"/>
    <s v="OFF-PA-10000474"/>
    <x v="1"/>
    <x v="10"/>
    <x v="33"/>
    <n v="85.055999999999997"/>
    <n v="3"/>
    <x v="2"/>
    <n v="28.706399999999991"/>
  </r>
  <r>
    <n v="9882"/>
    <x v="4955"/>
    <x v="2"/>
    <x v="1132"/>
    <d v="2011-08-13T00:00:00"/>
    <x v="2"/>
    <x v="328"/>
    <s v="Lauren Leatherbury"/>
    <x v="0"/>
    <s v="United States"/>
    <s v="Woodstock"/>
    <x v="32"/>
    <n v="30188"/>
    <s v="South"/>
    <s v="OFF-BI-10000138"/>
    <x v="1"/>
    <x v="8"/>
    <x v="600"/>
    <n v="14.04"/>
    <n v="3"/>
    <x v="0"/>
    <n v="6.7392000000000003"/>
  </r>
  <r>
    <n v="9883"/>
    <x v="4955"/>
    <x v="2"/>
    <x v="1132"/>
    <d v="2011-08-13T00:00:00"/>
    <x v="2"/>
    <x v="328"/>
    <s v="Lauren Leatherbury"/>
    <x v="0"/>
    <s v="United States"/>
    <s v="Woodstock"/>
    <x v="32"/>
    <n v="30188"/>
    <s v="South"/>
    <s v="TEC-AC-10000023"/>
    <x v="2"/>
    <x v="11"/>
    <x v="900"/>
    <n v="272.61"/>
    <n v="13"/>
    <x v="0"/>
    <n v="98.139599999999987"/>
  </r>
  <r>
    <n v="9884"/>
    <x v="4956"/>
    <x v="2"/>
    <x v="1234"/>
    <d v="2011-04-08T00:00:00"/>
    <x v="1"/>
    <x v="722"/>
    <s v="Katrina Edelman"/>
    <x v="1"/>
    <s v="United States"/>
    <s v="Los Angeles"/>
    <x v="1"/>
    <n v="90008"/>
    <s v="West"/>
    <s v="OFF-EN-10001415"/>
    <x v="1"/>
    <x v="12"/>
    <x v="33"/>
    <n v="11.16"/>
    <n v="2"/>
    <x v="0"/>
    <n v="5.58"/>
  </r>
  <r>
    <n v="9885"/>
    <x v="4956"/>
    <x v="2"/>
    <x v="1234"/>
    <d v="2011-04-08T00:00:00"/>
    <x v="1"/>
    <x v="722"/>
    <s v="Katrina Edelman"/>
    <x v="1"/>
    <s v="United States"/>
    <s v="Los Angeles"/>
    <x v="1"/>
    <n v="90008"/>
    <s v="West"/>
    <s v="TEC-AC-10001284"/>
    <x v="2"/>
    <x v="11"/>
    <x v="1172"/>
    <n v="62.31"/>
    <n v="3"/>
    <x v="0"/>
    <n v="22.4316"/>
  </r>
  <r>
    <n v="9886"/>
    <x v="4956"/>
    <x v="2"/>
    <x v="1234"/>
    <d v="2011-04-08T00:00:00"/>
    <x v="1"/>
    <x v="722"/>
    <s v="Katrina Edelman"/>
    <x v="1"/>
    <s v="United States"/>
    <s v="Los Angeles"/>
    <x v="1"/>
    <n v="90008"/>
    <s v="West"/>
    <s v="TEC-AC-10000736"/>
    <x v="2"/>
    <x v="11"/>
    <x v="1085"/>
    <n v="159.97999999999999"/>
    <n v="2"/>
    <x v="0"/>
    <n v="57.592799999999997"/>
  </r>
  <r>
    <n v="9887"/>
    <x v="4957"/>
    <x v="2"/>
    <x v="1213"/>
    <d v="2011-01-28T00:00:00"/>
    <x v="1"/>
    <x v="611"/>
    <s v="Speros Goranitis"/>
    <x v="0"/>
    <s v="United States"/>
    <s v="Lafayette"/>
    <x v="14"/>
    <n v="47905"/>
    <s v="Central"/>
    <s v="OFF-FA-10003467"/>
    <x v="1"/>
    <x v="13"/>
    <x v="489"/>
    <n v="5.9399999999999995"/>
    <n v="3"/>
    <x v="0"/>
    <n v="0"/>
  </r>
  <r>
    <n v="9888"/>
    <x v="4958"/>
    <x v="3"/>
    <x v="386"/>
    <d v="2014-10-16T00:00:00"/>
    <x v="2"/>
    <x v="244"/>
    <s v="Christina Anderson"/>
    <x v="0"/>
    <s v="United States"/>
    <s v="New York City"/>
    <x v="15"/>
    <n v="10024"/>
    <s v="East"/>
    <s v="OFF-PA-10000477"/>
    <x v="1"/>
    <x v="10"/>
    <x v="1205"/>
    <n v="9.9600000000000009"/>
    <n v="2"/>
    <x v="0"/>
    <n v="4.6812000000000005"/>
  </r>
  <r>
    <n v="9889"/>
    <x v="4959"/>
    <x v="1"/>
    <x v="816"/>
    <d v="2012-08-12T00:00:00"/>
    <x v="1"/>
    <x v="361"/>
    <s v="Rob Dowd"/>
    <x v="0"/>
    <s v="United States"/>
    <s v="Utica"/>
    <x v="15"/>
    <n v="13501"/>
    <s v="East"/>
    <s v="TEC-AC-10000736"/>
    <x v="2"/>
    <x v="11"/>
    <x v="1085"/>
    <n v="79.989999999999995"/>
    <n v="1"/>
    <x v="0"/>
    <n v="28.796399999999998"/>
  </r>
  <r>
    <n v="9890"/>
    <x v="4960"/>
    <x v="3"/>
    <x v="498"/>
    <d v="2014-03-21T00:00:00"/>
    <x v="2"/>
    <x v="500"/>
    <s v="Vivek Grady"/>
    <x v="1"/>
    <s v="United States"/>
    <s v="Lakewood"/>
    <x v="30"/>
    <n v="8701"/>
    <s v="East"/>
    <s v="OFF-AR-10002467"/>
    <x v="1"/>
    <x v="6"/>
    <x v="1681"/>
    <n v="8.94"/>
    <n v="3"/>
    <x v="0"/>
    <n v="2.4138000000000006"/>
  </r>
  <r>
    <n v="9891"/>
    <x v="4961"/>
    <x v="0"/>
    <x v="197"/>
    <d v="2013-07-29T00:00:00"/>
    <x v="0"/>
    <x v="64"/>
    <s v="Sally Hughsby"/>
    <x v="1"/>
    <s v="United States"/>
    <s v="Milwaukee"/>
    <x v="6"/>
    <n v="53209"/>
    <s v="Central"/>
    <s v="OFF-PA-10004996"/>
    <x v="1"/>
    <x v="10"/>
    <x v="1519"/>
    <n v="20.62"/>
    <n v="2"/>
    <x v="0"/>
    <n v="9.6913999999999998"/>
  </r>
  <r>
    <n v="9892"/>
    <x v="4961"/>
    <x v="0"/>
    <x v="197"/>
    <d v="2013-07-29T00:00:00"/>
    <x v="0"/>
    <x v="64"/>
    <s v="Sally Hughsby"/>
    <x v="1"/>
    <s v="United States"/>
    <s v="Milwaukee"/>
    <x v="6"/>
    <n v="53209"/>
    <s v="Central"/>
    <s v="TEC-AC-10003116"/>
    <x v="2"/>
    <x v="11"/>
    <x v="920"/>
    <n v="124.25"/>
    <n v="7"/>
    <x v="0"/>
    <n v="48.457499999999996"/>
  </r>
  <r>
    <n v="9893"/>
    <x v="4961"/>
    <x v="0"/>
    <x v="197"/>
    <d v="2013-07-29T00:00:00"/>
    <x v="0"/>
    <x v="64"/>
    <s v="Sally Hughsby"/>
    <x v="1"/>
    <s v="United States"/>
    <s v="Milwaukee"/>
    <x v="6"/>
    <n v="53209"/>
    <s v="Central"/>
    <s v="TEC-PH-10002262"/>
    <x v="2"/>
    <x v="7"/>
    <x v="472"/>
    <n v="297.55"/>
    <n v="5"/>
    <x v="0"/>
    <n v="83.314000000000021"/>
  </r>
  <r>
    <n v="9894"/>
    <x v="4961"/>
    <x v="0"/>
    <x v="197"/>
    <d v="2013-07-29T00:00:00"/>
    <x v="0"/>
    <x v="64"/>
    <s v="Sally Hughsby"/>
    <x v="1"/>
    <s v="United States"/>
    <s v="Milwaukee"/>
    <x v="6"/>
    <n v="53209"/>
    <s v="Central"/>
    <s v="FUR-CH-10004626"/>
    <x v="0"/>
    <x v="1"/>
    <x v="1697"/>
    <n v="403.56"/>
    <n v="4"/>
    <x v="0"/>
    <n v="96.854399999999998"/>
  </r>
  <r>
    <n v="9895"/>
    <x v="4961"/>
    <x v="0"/>
    <x v="197"/>
    <d v="2013-07-29T00:00:00"/>
    <x v="0"/>
    <x v="64"/>
    <s v="Sally Hughsby"/>
    <x v="1"/>
    <s v="United States"/>
    <s v="Milwaukee"/>
    <x v="6"/>
    <n v="53209"/>
    <s v="Central"/>
    <s v="FUR-FU-10001756"/>
    <x v="0"/>
    <x v="5"/>
    <x v="282"/>
    <n v="95.199999999999989"/>
    <n v="5"/>
    <x v="0"/>
    <n v="27.60799999999999"/>
  </r>
  <r>
    <n v="9896"/>
    <x v="4962"/>
    <x v="2"/>
    <x v="467"/>
    <d v="2011-10-01T00:00:00"/>
    <x v="1"/>
    <x v="462"/>
    <s v="Michael Moore"/>
    <x v="0"/>
    <s v="United States"/>
    <s v="Chicago"/>
    <x v="10"/>
    <n v="60623"/>
    <s v="Central"/>
    <s v="TEC-AC-10004859"/>
    <x v="2"/>
    <x v="11"/>
    <x v="1545"/>
    <n v="153.82400000000001"/>
    <n v="11"/>
    <x v="2"/>
    <n v="38.456000000000003"/>
  </r>
  <r>
    <n v="9897"/>
    <x v="4963"/>
    <x v="2"/>
    <x v="1103"/>
    <d v="2011-06-20T00:00:00"/>
    <x v="0"/>
    <x v="226"/>
    <s v="Jennifer Ferguson"/>
    <x v="0"/>
    <s v="United States"/>
    <s v="Chicago"/>
    <x v="10"/>
    <n v="60653"/>
    <s v="Central"/>
    <s v="OFF-PA-10001725"/>
    <x v="1"/>
    <x v="10"/>
    <x v="1648"/>
    <n v="62.015999999999998"/>
    <n v="2"/>
    <x v="2"/>
    <n v="22.480800000000002"/>
  </r>
  <r>
    <n v="9898"/>
    <x v="4964"/>
    <x v="0"/>
    <x v="112"/>
    <d v="2013-06-11T00:00:00"/>
    <x v="1"/>
    <x v="431"/>
    <s v="Liz Preis"/>
    <x v="0"/>
    <s v="United States"/>
    <s v="Fairfield"/>
    <x v="24"/>
    <n v="45014"/>
    <s v="East"/>
    <s v="FUR-FU-10004306"/>
    <x v="0"/>
    <x v="5"/>
    <x v="616"/>
    <n v="466.32000000000005"/>
    <n v="3"/>
    <x v="2"/>
    <n v="34.97399999999999"/>
  </r>
  <r>
    <n v="9899"/>
    <x v="4964"/>
    <x v="0"/>
    <x v="112"/>
    <d v="2013-06-11T00:00:00"/>
    <x v="1"/>
    <x v="431"/>
    <s v="Liz Preis"/>
    <x v="0"/>
    <s v="United States"/>
    <s v="Fairfield"/>
    <x v="24"/>
    <n v="45014"/>
    <s v="East"/>
    <s v="FUR-FU-10004845"/>
    <x v="0"/>
    <x v="5"/>
    <x v="1684"/>
    <n v="82.64"/>
    <n v="2"/>
    <x v="2"/>
    <n v="0"/>
  </r>
  <r>
    <n v="9900"/>
    <x v="4965"/>
    <x v="2"/>
    <x v="1176"/>
    <d v="2011-04-03T00:00:00"/>
    <x v="1"/>
    <x v="486"/>
    <s v="Mike Pelletier"/>
    <x v="2"/>
    <s v="United States"/>
    <s v="Springfield"/>
    <x v="24"/>
    <n v="45503"/>
    <s v="East"/>
    <s v="FUR-TA-10000198"/>
    <x v="0"/>
    <x v="3"/>
    <x v="589"/>
    <n v="330.58800000000002"/>
    <n v="1"/>
    <x v="10"/>
    <n v="-143.25480000000002"/>
  </r>
  <r>
    <n v="9901"/>
    <x v="4966"/>
    <x v="3"/>
    <x v="170"/>
    <d v="2014-08-26T00:00:00"/>
    <x v="1"/>
    <x v="790"/>
    <s v="Sung Chung"/>
    <x v="0"/>
    <s v="United States"/>
    <s v="Louisville"/>
    <x v="22"/>
    <n v="80027"/>
    <s v="West"/>
    <s v="OFF-ST-10000036"/>
    <x v="1"/>
    <x v="4"/>
    <x v="590"/>
    <n v="237.09600000000003"/>
    <n v="3"/>
    <x v="2"/>
    <n v="20.745899999999985"/>
  </r>
  <r>
    <n v="9902"/>
    <x v="4966"/>
    <x v="3"/>
    <x v="170"/>
    <d v="2014-08-26T00:00:00"/>
    <x v="1"/>
    <x v="790"/>
    <s v="Sung Chung"/>
    <x v="0"/>
    <s v="United States"/>
    <s v="Louisville"/>
    <x v="22"/>
    <n v="80027"/>
    <s v="West"/>
    <s v="FUR-FU-10001037"/>
    <x v="0"/>
    <x v="5"/>
    <x v="1160"/>
    <n v="22.752000000000002"/>
    <n v="3"/>
    <x v="2"/>
    <n v="7.1099999999999994"/>
  </r>
  <r>
    <n v="9903"/>
    <x v="4966"/>
    <x v="3"/>
    <x v="170"/>
    <d v="2014-08-26T00:00:00"/>
    <x v="1"/>
    <x v="790"/>
    <s v="Sung Chung"/>
    <x v="0"/>
    <s v="United States"/>
    <s v="Louisville"/>
    <x v="22"/>
    <n v="80027"/>
    <s v="West"/>
    <s v="OFF-PA-10001950"/>
    <x v="1"/>
    <x v="10"/>
    <x v="144"/>
    <n v="6.6720000000000006"/>
    <n v="1"/>
    <x v="2"/>
    <n v="2.0849999999999991"/>
  </r>
  <r>
    <n v="9904"/>
    <x v="4967"/>
    <x v="2"/>
    <x v="607"/>
    <d v="2011-11-18T00:00:00"/>
    <x v="1"/>
    <x v="24"/>
    <s v="Darren Powers"/>
    <x v="0"/>
    <s v="United States"/>
    <s v="Carrollton"/>
    <x v="5"/>
    <n v="75007"/>
    <s v="Central"/>
    <s v="FUR-FU-10004587"/>
    <x v="0"/>
    <x v="5"/>
    <x v="1353"/>
    <n v="25.128000000000004"/>
    <n v="3"/>
    <x v="7"/>
    <n v="-6.9101999999999997"/>
  </r>
  <r>
    <n v="9905"/>
    <x v="4967"/>
    <x v="2"/>
    <x v="607"/>
    <d v="2011-11-18T00:00:00"/>
    <x v="1"/>
    <x v="24"/>
    <s v="Darren Powers"/>
    <x v="0"/>
    <s v="United States"/>
    <s v="Carrollton"/>
    <x v="5"/>
    <n v="75007"/>
    <s v="Central"/>
    <s v="TEC-AC-10002567"/>
    <x v="2"/>
    <x v="11"/>
    <x v="423"/>
    <n v="127.98399999999999"/>
    <n v="2"/>
    <x v="2"/>
    <n v="25.596799999999998"/>
  </r>
  <r>
    <n v="9906"/>
    <x v="4968"/>
    <x v="1"/>
    <x v="1023"/>
    <d v="2012-09-15T00:00:00"/>
    <x v="2"/>
    <x v="629"/>
    <s v="Ken Dana"/>
    <x v="1"/>
    <s v="United States"/>
    <s v="Anaheim"/>
    <x v="1"/>
    <n v="92804"/>
    <s v="West"/>
    <s v="FUR-FU-10004973"/>
    <x v="0"/>
    <x v="5"/>
    <x v="1134"/>
    <n v="131.88"/>
    <n v="7"/>
    <x v="0"/>
    <n v="55.389600000000002"/>
  </r>
  <r>
    <n v="9907"/>
    <x v="4968"/>
    <x v="1"/>
    <x v="1023"/>
    <d v="2012-09-15T00:00:00"/>
    <x v="2"/>
    <x v="629"/>
    <s v="Ken Dana"/>
    <x v="1"/>
    <s v="United States"/>
    <s v="Anaheim"/>
    <x v="1"/>
    <n v="92804"/>
    <s v="West"/>
    <s v="OFF-BI-10001628"/>
    <x v="1"/>
    <x v="8"/>
    <x v="1103"/>
    <n v="25.031999999999996"/>
    <n v="3"/>
    <x v="2"/>
    <n v="7.822499999999998"/>
  </r>
  <r>
    <n v="9908"/>
    <x v="4968"/>
    <x v="1"/>
    <x v="1023"/>
    <d v="2012-09-15T00:00:00"/>
    <x v="2"/>
    <x v="629"/>
    <s v="Ken Dana"/>
    <x v="1"/>
    <s v="United States"/>
    <s v="Anaheim"/>
    <x v="1"/>
    <n v="92804"/>
    <s v="West"/>
    <s v="FUR-CH-10000155"/>
    <x v="0"/>
    <x v="1"/>
    <x v="1157"/>
    <n v="717.72"/>
    <n v="3"/>
    <x v="2"/>
    <n v="71.77200000000002"/>
  </r>
  <r>
    <n v="9909"/>
    <x v="4968"/>
    <x v="1"/>
    <x v="1023"/>
    <d v="2012-09-15T00:00:00"/>
    <x v="2"/>
    <x v="629"/>
    <s v="Ken Dana"/>
    <x v="1"/>
    <s v="United States"/>
    <s v="Anaheim"/>
    <x v="1"/>
    <n v="92804"/>
    <s v="West"/>
    <s v="FUR-FU-10002379"/>
    <x v="0"/>
    <x v="5"/>
    <x v="1462"/>
    <n v="207.35"/>
    <n v="5"/>
    <x v="0"/>
    <n v="24.881999999999991"/>
  </r>
  <r>
    <n v="9910"/>
    <x v="4968"/>
    <x v="1"/>
    <x v="1023"/>
    <d v="2012-09-15T00:00:00"/>
    <x v="2"/>
    <x v="629"/>
    <s v="Ken Dana"/>
    <x v="1"/>
    <s v="United States"/>
    <s v="Anaheim"/>
    <x v="1"/>
    <n v="92804"/>
    <s v="West"/>
    <s v="FUR-FU-10004018"/>
    <x v="0"/>
    <x v="5"/>
    <x v="927"/>
    <n v="44.67"/>
    <n v="3"/>
    <x v="0"/>
    <n v="12.060900000000002"/>
  </r>
  <r>
    <n v="9911"/>
    <x v="4968"/>
    <x v="1"/>
    <x v="1023"/>
    <d v="2012-09-15T00:00:00"/>
    <x v="2"/>
    <x v="629"/>
    <s v="Ken Dana"/>
    <x v="1"/>
    <s v="United States"/>
    <s v="Anaheim"/>
    <x v="1"/>
    <n v="92804"/>
    <s v="West"/>
    <s v="OFF-PA-10000994"/>
    <x v="1"/>
    <x v="10"/>
    <x v="904"/>
    <n v="209.7"/>
    <n v="2"/>
    <x v="0"/>
    <n v="100.65599999999999"/>
  </r>
  <r>
    <n v="9912"/>
    <x v="4969"/>
    <x v="2"/>
    <x v="267"/>
    <d v="2011-04-09T00:00:00"/>
    <x v="1"/>
    <x v="532"/>
    <s v="Roy Phan"/>
    <x v="1"/>
    <s v="United States"/>
    <s v="Richmond"/>
    <x v="0"/>
    <n v="40475"/>
    <s v="South"/>
    <s v="OFF-BI-10002852"/>
    <x v="1"/>
    <x v="8"/>
    <x v="91"/>
    <n v="115.36"/>
    <n v="7"/>
    <x v="0"/>
    <n v="56.526400000000002"/>
  </r>
  <r>
    <n v="9913"/>
    <x v="4970"/>
    <x v="1"/>
    <x v="998"/>
    <d v="2012-10-12T00:00:00"/>
    <x v="2"/>
    <x v="471"/>
    <s v="Katherine Nockton"/>
    <x v="1"/>
    <s v="United States"/>
    <s v="Santa Barbara"/>
    <x v="1"/>
    <n v="93101"/>
    <s v="West"/>
    <s v="FUR-CH-10001714"/>
    <x v="0"/>
    <x v="1"/>
    <x v="1295"/>
    <n v="362.13599999999997"/>
    <n v="3"/>
    <x v="2"/>
    <n v="-54.320399999999978"/>
  </r>
  <r>
    <n v="9914"/>
    <x v="4970"/>
    <x v="1"/>
    <x v="998"/>
    <d v="2012-10-12T00:00:00"/>
    <x v="2"/>
    <x v="471"/>
    <s v="Katherine Nockton"/>
    <x v="1"/>
    <s v="United States"/>
    <s v="Santa Barbara"/>
    <x v="1"/>
    <n v="93101"/>
    <s v="West"/>
    <s v="OFF-LA-10000414"/>
    <x v="1"/>
    <x v="2"/>
    <x v="1634"/>
    <n v="31.049999999999997"/>
    <n v="3"/>
    <x v="0"/>
    <n v="14.904"/>
  </r>
  <r>
    <n v="9915"/>
    <x v="4971"/>
    <x v="3"/>
    <x v="926"/>
    <d v="2014-02-01T00:00:00"/>
    <x v="0"/>
    <x v="612"/>
    <s v="Tamara Manning"/>
    <x v="0"/>
    <s v="United States"/>
    <s v="Marion"/>
    <x v="23"/>
    <n v="52302"/>
    <s v="Central"/>
    <s v="OFF-PA-10003848"/>
    <x v="1"/>
    <x v="10"/>
    <x v="1442"/>
    <n v="12.96"/>
    <n v="2"/>
    <x v="0"/>
    <n v="6.2208000000000006"/>
  </r>
  <r>
    <n v="9916"/>
    <x v="4971"/>
    <x v="3"/>
    <x v="926"/>
    <d v="2014-02-01T00:00:00"/>
    <x v="0"/>
    <x v="612"/>
    <s v="Tamara Manning"/>
    <x v="0"/>
    <s v="United States"/>
    <s v="Marion"/>
    <x v="23"/>
    <n v="52302"/>
    <s v="Central"/>
    <s v="OFF-PA-10000176"/>
    <x v="1"/>
    <x v="10"/>
    <x v="634"/>
    <n v="94.85"/>
    <n v="5"/>
    <x v="0"/>
    <n v="45.527999999999992"/>
  </r>
  <r>
    <n v="9917"/>
    <x v="4971"/>
    <x v="3"/>
    <x v="926"/>
    <d v="2014-02-01T00:00:00"/>
    <x v="0"/>
    <x v="612"/>
    <s v="Tamara Manning"/>
    <x v="0"/>
    <s v="United States"/>
    <s v="Marion"/>
    <x v="23"/>
    <n v="52302"/>
    <s v="Central"/>
    <s v="OFF-ST-10001590"/>
    <x v="1"/>
    <x v="4"/>
    <x v="146"/>
    <n v="13.48"/>
    <n v="1"/>
    <x v="0"/>
    <n v="3.5047999999999995"/>
  </r>
  <r>
    <n v="9918"/>
    <x v="4971"/>
    <x v="3"/>
    <x v="926"/>
    <d v="2014-02-01T00:00:00"/>
    <x v="0"/>
    <x v="612"/>
    <s v="Tamara Manning"/>
    <x v="0"/>
    <s v="United States"/>
    <s v="Marion"/>
    <x v="23"/>
    <n v="52302"/>
    <s v="Central"/>
    <s v="FUR-FU-10000010"/>
    <x v="0"/>
    <x v="5"/>
    <x v="522"/>
    <n v="14.91"/>
    <n v="3"/>
    <x v="0"/>
    <n v="4.6220999999999997"/>
  </r>
  <r>
    <n v="9919"/>
    <x v="4972"/>
    <x v="1"/>
    <x v="496"/>
    <d v="2012-09-29T00:00:00"/>
    <x v="1"/>
    <x v="440"/>
    <s v="Jamie Frazer"/>
    <x v="0"/>
    <s v="United States"/>
    <s v="New York City"/>
    <x v="15"/>
    <n v="10035"/>
    <s v="East"/>
    <s v="OFF-EN-10003055"/>
    <x v="1"/>
    <x v="12"/>
    <x v="873"/>
    <n v="39.979999999999997"/>
    <n v="1"/>
    <x v="0"/>
    <n v="17.990999999999996"/>
  </r>
  <r>
    <n v="9920"/>
    <x v="4973"/>
    <x v="0"/>
    <x v="543"/>
    <d v="2013-03-20T00:00:00"/>
    <x v="1"/>
    <x v="501"/>
    <s v="Muhammed Yedwab"/>
    <x v="1"/>
    <s v="United States"/>
    <s v="Bryan"/>
    <x v="5"/>
    <n v="77803"/>
    <s v="Central"/>
    <s v="FUR-CH-10000863"/>
    <x v="0"/>
    <x v="1"/>
    <x v="83"/>
    <n v="528.42999999999995"/>
    <n v="5"/>
    <x v="4"/>
    <n v="-143.43099999999998"/>
  </r>
  <r>
    <n v="9921"/>
    <x v="4973"/>
    <x v="0"/>
    <x v="543"/>
    <d v="2013-03-20T00:00:00"/>
    <x v="1"/>
    <x v="501"/>
    <s v="Muhammed Yedwab"/>
    <x v="1"/>
    <s v="United States"/>
    <s v="Bryan"/>
    <x v="5"/>
    <n v="77803"/>
    <s v="Central"/>
    <s v="OFF-BI-10004233"/>
    <x v="1"/>
    <x v="8"/>
    <x v="1377"/>
    <n v="22.385999999999996"/>
    <n v="7"/>
    <x v="3"/>
    <n v="-35.817600000000013"/>
  </r>
  <r>
    <n v="9922"/>
    <x v="4974"/>
    <x v="2"/>
    <x v="156"/>
    <d v="2011-11-30T00:00:00"/>
    <x v="1"/>
    <x v="401"/>
    <s v="Alyssa Tate"/>
    <x v="2"/>
    <s v="United States"/>
    <s v="Akron"/>
    <x v="24"/>
    <n v="44312"/>
    <s v="East"/>
    <s v="OFF-BI-10003350"/>
    <x v="1"/>
    <x v="8"/>
    <x v="834"/>
    <n v="5.7420000000000009"/>
    <n v="3"/>
    <x v="6"/>
    <n v="-4.5935999999999986"/>
  </r>
  <r>
    <n v="9923"/>
    <x v="4975"/>
    <x v="3"/>
    <x v="636"/>
    <d v="2014-05-11T00:00:00"/>
    <x v="1"/>
    <x v="223"/>
    <s v="Jeremy Farry"/>
    <x v="0"/>
    <s v="United States"/>
    <s v="Chicago"/>
    <x v="10"/>
    <n v="60653"/>
    <s v="Central"/>
    <s v="TEC-AC-10001990"/>
    <x v="2"/>
    <x v="11"/>
    <x v="861"/>
    <n v="191.96800000000002"/>
    <n v="4"/>
    <x v="2"/>
    <n v="28.79519999999998"/>
  </r>
  <r>
    <n v="9924"/>
    <x v="4976"/>
    <x v="1"/>
    <x v="305"/>
    <d v="2012-03-23T00:00:00"/>
    <x v="2"/>
    <x v="704"/>
    <s v="Dave Hallsten"/>
    <x v="1"/>
    <s v="United States"/>
    <s v="New York City"/>
    <x v="15"/>
    <n v="10035"/>
    <s v="East"/>
    <s v="OFF-BI-10003982"/>
    <x v="1"/>
    <x v="8"/>
    <x v="346"/>
    <n v="49.847999999999999"/>
    <n v="3"/>
    <x v="2"/>
    <n v="16.823699999999999"/>
  </r>
  <r>
    <n v="9925"/>
    <x v="4976"/>
    <x v="1"/>
    <x v="305"/>
    <d v="2012-03-23T00:00:00"/>
    <x v="2"/>
    <x v="704"/>
    <s v="Dave Hallsten"/>
    <x v="1"/>
    <s v="United States"/>
    <s v="New York City"/>
    <x v="15"/>
    <n v="10035"/>
    <s v="East"/>
    <s v="OFF-EN-10004386"/>
    <x v="1"/>
    <x v="12"/>
    <x v="242"/>
    <n v="23.99"/>
    <n v="1"/>
    <x v="0"/>
    <n v="11.994999999999999"/>
  </r>
  <r>
    <n v="9926"/>
    <x v="4976"/>
    <x v="1"/>
    <x v="305"/>
    <d v="2012-03-23T00:00:00"/>
    <x v="2"/>
    <x v="704"/>
    <s v="Dave Hallsten"/>
    <x v="1"/>
    <s v="United States"/>
    <s v="New York City"/>
    <x v="15"/>
    <n v="10035"/>
    <s v="East"/>
    <s v="OFF-BI-10003656"/>
    <x v="1"/>
    <x v="8"/>
    <x v="13"/>
    <n v="1087.9360000000001"/>
    <n v="8"/>
    <x v="2"/>
    <n v="353.5791999999999"/>
  </r>
  <r>
    <n v="9927"/>
    <x v="4976"/>
    <x v="1"/>
    <x v="305"/>
    <d v="2012-03-23T00:00:00"/>
    <x v="2"/>
    <x v="704"/>
    <s v="Dave Hallsten"/>
    <x v="1"/>
    <s v="United States"/>
    <s v="New York City"/>
    <x v="15"/>
    <n v="10035"/>
    <s v="East"/>
    <s v="TEC-PH-10002310"/>
    <x v="2"/>
    <x v="7"/>
    <x v="950"/>
    <n v="199.98"/>
    <n v="2"/>
    <x v="0"/>
    <n v="53.994599999999991"/>
  </r>
  <r>
    <n v="9928"/>
    <x v="4976"/>
    <x v="1"/>
    <x v="305"/>
    <d v="2012-03-23T00:00:00"/>
    <x v="2"/>
    <x v="704"/>
    <s v="Dave Hallsten"/>
    <x v="1"/>
    <s v="United States"/>
    <s v="New York City"/>
    <x v="15"/>
    <n v="10035"/>
    <s v="East"/>
    <s v="OFF-ST-10001172"/>
    <x v="1"/>
    <x v="4"/>
    <x v="1197"/>
    <n v="83.92"/>
    <n v="4"/>
    <x v="0"/>
    <n v="20.140799999999999"/>
  </r>
  <r>
    <n v="9929"/>
    <x v="4977"/>
    <x v="0"/>
    <x v="913"/>
    <d v="2013-09-05T00:00:00"/>
    <x v="3"/>
    <x v="780"/>
    <s v="Ionia McGrath"/>
    <x v="0"/>
    <s v="United States"/>
    <s v="San Francisco"/>
    <x v="1"/>
    <n v="94122"/>
    <s v="West"/>
    <s v="FUR-FU-10000260"/>
    <x v="0"/>
    <x v="5"/>
    <x v="74"/>
    <n v="24.27"/>
    <n v="3"/>
    <x v="0"/>
    <n v="8.7371999999999996"/>
  </r>
  <r>
    <n v="9930"/>
    <x v="4977"/>
    <x v="0"/>
    <x v="913"/>
    <d v="2013-09-05T00:00:00"/>
    <x v="3"/>
    <x v="780"/>
    <s v="Ionia McGrath"/>
    <x v="0"/>
    <s v="United States"/>
    <s v="San Francisco"/>
    <x v="1"/>
    <n v="94122"/>
    <s v="West"/>
    <s v="TEC-CO-10003763"/>
    <x v="2"/>
    <x v="16"/>
    <x v="1270"/>
    <n v="2799.9600000000005"/>
    <n v="5"/>
    <x v="2"/>
    <n v="944.98649999999986"/>
  </r>
  <r>
    <n v="9931"/>
    <x v="4978"/>
    <x v="1"/>
    <x v="50"/>
    <d v="2012-11-17T00:00:00"/>
    <x v="1"/>
    <x v="168"/>
    <s v="Keith Herrera"/>
    <x v="0"/>
    <s v="United States"/>
    <s v="San Bernardino"/>
    <x v="1"/>
    <n v="92404"/>
    <s v="West"/>
    <s v="OFF-BI-10001267"/>
    <x v="1"/>
    <x v="8"/>
    <x v="1466"/>
    <n v="9.8719999999999999"/>
    <n v="2"/>
    <x v="2"/>
    <n v="3.4551999999999996"/>
  </r>
  <r>
    <n v="9932"/>
    <x v="4978"/>
    <x v="1"/>
    <x v="50"/>
    <d v="2012-11-17T00:00:00"/>
    <x v="1"/>
    <x v="168"/>
    <s v="Keith Herrera"/>
    <x v="0"/>
    <s v="United States"/>
    <s v="San Bernardino"/>
    <x v="1"/>
    <n v="92404"/>
    <s v="West"/>
    <s v="FUR-BO-10004357"/>
    <x v="0"/>
    <x v="0"/>
    <x v="1349"/>
    <n v="683.33199999999999"/>
    <n v="4"/>
    <x v="11"/>
    <n v="-40.196000000000055"/>
  </r>
  <r>
    <n v="9933"/>
    <x v="4978"/>
    <x v="1"/>
    <x v="50"/>
    <d v="2012-11-17T00:00:00"/>
    <x v="1"/>
    <x v="168"/>
    <s v="Keith Herrera"/>
    <x v="0"/>
    <s v="United States"/>
    <s v="San Bernardino"/>
    <x v="1"/>
    <n v="92404"/>
    <s v="West"/>
    <s v="OFF-PA-10004610"/>
    <x v="1"/>
    <x v="10"/>
    <x v="1511"/>
    <n v="29.96"/>
    <n v="7"/>
    <x v="0"/>
    <n v="13.481999999999998"/>
  </r>
  <r>
    <n v="9934"/>
    <x v="4979"/>
    <x v="2"/>
    <x v="384"/>
    <d v="2011-07-14T00:00:00"/>
    <x v="2"/>
    <x v="523"/>
    <s v="Jamie Kunitz"/>
    <x v="0"/>
    <s v="United States"/>
    <s v="Niagara Falls"/>
    <x v="15"/>
    <n v="14304"/>
    <s v="East"/>
    <s v="TEC-PH-10004912"/>
    <x v="2"/>
    <x v="7"/>
    <x v="1492"/>
    <n v="164.85000000000002"/>
    <n v="3"/>
    <x v="0"/>
    <n v="47.806499999999993"/>
  </r>
  <r>
    <n v="9935"/>
    <x v="4980"/>
    <x v="0"/>
    <x v="281"/>
    <d v="2013-04-13T00:00:00"/>
    <x v="1"/>
    <x v="238"/>
    <s v="Alan Shonely"/>
    <x v="0"/>
    <s v="United States"/>
    <s v="Philadelphia"/>
    <x v="9"/>
    <n v="19120"/>
    <s v="East"/>
    <s v="OFF-AP-10003278"/>
    <x v="1"/>
    <x v="9"/>
    <x v="1784"/>
    <n v="33.528000000000006"/>
    <n v="3"/>
    <x v="2"/>
    <n v="2.5146000000000015"/>
  </r>
  <r>
    <n v="9936"/>
    <x v="4980"/>
    <x v="0"/>
    <x v="281"/>
    <d v="2013-04-13T00:00:00"/>
    <x v="1"/>
    <x v="238"/>
    <s v="Alan Shonely"/>
    <x v="0"/>
    <s v="United States"/>
    <s v="Philadelphia"/>
    <x v="9"/>
    <n v="19120"/>
    <s v="East"/>
    <s v="OFF-ST-10001627"/>
    <x v="1"/>
    <x v="4"/>
    <x v="1840"/>
    <n v="36.744"/>
    <n v="3"/>
    <x v="2"/>
    <n v="3.6744000000000039"/>
  </r>
  <r>
    <n v="9937"/>
    <x v="4981"/>
    <x v="3"/>
    <x v="92"/>
    <d v="2014-06-29T00:00:00"/>
    <x v="1"/>
    <x v="623"/>
    <s v="Sonia Cooley"/>
    <x v="0"/>
    <s v="United States"/>
    <s v="Cranston"/>
    <x v="34"/>
    <n v="2920"/>
    <s v="East"/>
    <s v="OFF-BI-10002735"/>
    <x v="1"/>
    <x v="8"/>
    <x v="141"/>
    <n v="102.93"/>
    <n v="3"/>
    <x v="0"/>
    <n v="48.377100000000006"/>
  </r>
  <r>
    <n v="9938"/>
    <x v="4982"/>
    <x v="0"/>
    <x v="1235"/>
    <d v="2013-06-07T00:00:00"/>
    <x v="0"/>
    <x v="291"/>
    <s v="Christine Phan"/>
    <x v="1"/>
    <s v="United States"/>
    <s v="Los Angeles"/>
    <x v="1"/>
    <n v="90049"/>
    <s v="West"/>
    <s v="FUR-TA-10001676"/>
    <x v="0"/>
    <x v="3"/>
    <x v="957"/>
    <n v="71.088000000000008"/>
    <n v="2"/>
    <x v="2"/>
    <n v="-1.7772000000000041"/>
  </r>
  <r>
    <n v="9939"/>
    <x v="4983"/>
    <x v="0"/>
    <x v="939"/>
    <d v="2013-12-18T00:00:00"/>
    <x v="1"/>
    <x v="374"/>
    <s v="Noel Staavos"/>
    <x v="1"/>
    <s v="United States"/>
    <s v="New York City"/>
    <x v="15"/>
    <n v="10009"/>
    <s v="East"/>
    <s v="FUR-FU-10004864"/>
    <x v="0"/>
    <x v="5"/>
    <x v="1710"/>
    <n v="60.35"/>
    <n v="5"/>
    <x v="0"/>
    <n v="19.915500000000002"/>
  </r>
  <r>
    <n v="9940"/>
    <x v="4983"/>
    <x v="0"/>
    <x v="939"/>
    <d v="2013-12-18T00:00:00"/>
    <x v="1"/>
    <x v="374"/>
    <s v="Noel Staavos"/>
    <x v="1"/>
    <s v="United States"/>
    <s v="New York City"/>
    <x v="15"/>
    <n v="10009"/>
    <s v="East"/>
    <s v="OFF-SU-10000952"/>
    <x v="1"/>
    <x v="14"/>
    <x v="1256"/>
    <n v="35.520000000000003"/>
    <n v="4"/>
    <x v="0"/>
    <n v="9.9456000000000024"/>
  </r>
  <r>
    <n v="9941"/>
    <x v="4983"/>
    <x v="0"/>
    <x v="939"/>
    <d v="2013-12-18T00:00:00"/>
    <x v="1"/>
    <x v="374"/>
    <s v="Noel Staavos"/>
    <x v="1"/>
    <s v="United States"/>
    <s v="New York City"/>
    <x v="15"/>
    <n v="10009"/>
    <s v="East"/>
    <s v="OFF-AR-10000462"/>
    <x v="1"/>
    <x v="6"/>
    <x v="885"/>
    <n v="11.200000000000001"/>
    <n v="7"/>
    <x v="0"/>
    <n v="4.8160000000000007"/>
  </r>
  <r>
    <n v="9942"/>
    <x v="4984"/>
    <x v="3"/>
    <x v="221"/>
    <d v="2014-12-01T00:00:00"/>
    <x v="1"/>
    <x v="252"/>
    <s v="John Lee"/>
    <x v="0"/>
    <s v="United States"/>
    <s v="San Francisco"/>
    <x v="1"/>
    <n v="94122"/>
    <s v="West"/>
    <s v="TEC-AC-10001772"/>
    <x v="2"/>
    <x v="11"/>
    <x v="400"/>
    <n v="223.58"/>
    <n v="14"/>
    <x v="0"/>
    <n v="87.196200000000005"/>
  </r>
  <r>
    <n v="9943"/>
    <x v="4985"/>
    <x v="2"/>
    <x v="129"/>
    <d v="2012-01-03T00:00:00"/>
    <x v="1"/>
    <x v="198"/>
    <s v="Maribeth Dona"/>
    <x v="0"/>
    <s v="United States"/>
    <s v="Anaheim"/>
    <x v="1"/>
    <n v="92804"/>
    <s v="West"/>
    <s v="OFF-ST-10001128"/>
    <x v="1"/>
    <x v="4"/>
    <x v="1418"/>
    <n v="998.82"/>
    <n v="9"/>
    <x v="0"/>
    <n v="29.964600000000061"/>
  </r>
  <r>
    <n v="9944"/>
    <x v="4985"/>
    <x v="2"/>
    <x v="129"/>
    <d v="2012-01-03T00:00:00"/>
    <x v="1"/>
    <x v="198"/>
    <s v="Maribeth Dona"/>
    <x v="0"/>
    <s v="United States"/>
    <s v="Anaheim"/>
    <x v="1"/>
    <n v="92804"/>
    <s v="West"/>
    <s v="OFF-SU-10002537"/>
    <x v="1"/>
    <x v="14"/>
    <x v="676"/>
    <n v="51.150000000000006"/>
    <n v="5"/>
    <x v="0"/>
    <n v="13.299000000000003"/>
  </r>
  <r>
    <n v="9945"/>
    <x v="4986"/>
    <x v="1"/>
    <x v="1236"/>
    <d v="2012-04-17T00:00:00"/>
    <x v="0"/>
    <x v="372"/>
    <s v="Robert Dilbeck"/>
    <x v="2"/>
    <s v="United States"/>
    <s v="Seattle"/>
    <x v="4"/>
    <n v="98103"/>
    <s v="West"/>
    <s v="OFF-ST-10000419"/>
    <x v="1"/>
    <x v="4"/>
    <x v="1015"/>
    <n v="40.74"/>
    <n v="3"/>
    <x v="0"/>
    <n v="0.4073999999999991"/>
  </r>
  <r>
    <n v="9946"/>
    <x v="4987"/>
    <x v="2"/>
    <x v="1086"/>
    <d v="2011-03-06T00:00:00"/>
    <x v="1"/>
    <x v="468"/>
    <s v="Nicole Hansen"/>
    <x v="1"/>
    <s v="United States"/>
    <s v="Philadelphia"/>
    <x v="9"/>
    <n v="19120"/>
    <s v="East"/>
    <s v="OFF-PA-10000327"/>
    <x v="1"/>
    <x v="10"/>
    <x v="1428"/>
    <n v="3.4240000000000004"/>
    <n v="1"/>
    <x v="2"/>
    <n v="1.0699999999999996"/>
  </r>
  <r>
    <n v="9947"/>
    <x v="4987"/>
    <x v="2"/>
    <x v="1086"/>
    <d v="2011-03-06T00:00:00"/>
    <x v="1"/>
    <x v="468"/>
    <s v="Nicole Hansen"/>
    <x v="1"/>
    <s v="United States"/>
    <s v="Philadelphia"/>
    <x v="9"/>
    <n v="19120"/>
    <s v="East"/>
    <s v="TEC-AC-10004353"/>
    <x v="2"/>
    <x v="11"/>
    <x v="717"/>
    <n v="151.20000000000002"/>
    <n v="3"/>
    <x v="2"/>
    <n v="32.130000000000003"/>
  </r>
  <r>
    <n v="9948"/>
    <x v="4988"/>
    <x v="3"/>
    <x v="702"/>
    <d v="2014-06-04T00:00:00"/>
    <x v="0"/>
    <x v="304"/>
    <s v="Helen Wasserman"/>
    <x v="1"/>
    <s v="United States"/>
    <s v="Indianapolis"/>
    <x v="14"/>
    <n v="46203"/>
    <s v="Central"/>
    <s v="FUR-CH-10003746"/>
    <x v="0"/>
    <x v="1"/>
    <x v="617"/>
    <n v="1925.88"/>
    <n v="6"/>
    <x v="0"/>
    <n v="539.24639999999999"/>
  </r>
  <r>
    <n v="9949"/>
    <x v="4988"/>
    <x v="3"/>
    <x v="702"/>
    <d v="2014-06-04T00:00:00"/>
    <x v="0"/>
    <x v="304"/>
    <s v="Helen Wasserman"/>
    <x v="1"/>
    <s v="United States"/>
    <s v="Indianapolis"/>
    <x v="14"/>
    <n v="46203"/>
    <s v="Central"/>
    <s v="OFF-AP-10002945"/>
    <x v="1"/>
    <x v="9"/>
    <x v="225"/>
    <n v="2405.1999999999998"/>
    <n v="8"/>
    <x v="0"/>
    <n v="793.71599999999989"/>
  </r>
  <r>
    <n v="9950"/>
    <x v="4988"/>
    <x v="3"/>
    <x v="702"/>
    <d v="2014-06-04T00:00:00"/>
    <x v="0"/>
    <x v="304"/>
    <s v="Helen Wasserman"/>
    <x v="1"/>
    <s v="United States"/>
    <s v="Indianapolis"/>
    <x v="14"/>
    <n v="46203"/>
    <s v="Central"/>
    <s v="TEC-AC-10004568"/>
    <x v="2"/>
    <x v="11"/>
    <x v="1109"/>
    <n v="83.97"/>
    <n v="3"/>
    <x v="0"/>
    <n v="15.954299999999993"/>
  </r>
  <r>
    <n v="9951"/>
    <x v="4988"/>
    <x v="3"/>
    <x v="702"/>
    <d v="2014-06-04T00:00:00"/>
    <x v="0"/>
    <x v="304"/>
    <s v="Helen Wasserman"/>
    <x v="1"/>
    <s v="United States"/>
    <s v="Indianapolis"/>
    <x v="14"/>
    <n v="46203"/>
    <s v="Central"/>
    <s v="TEC-AC-10001714"/>
    <x v="2"/>
    <x v="11"/>
    <x v="678"/>
    <n v="39.89"/>
    <n v="1"/>
    <x v="0"/>
    <n v="14.7593"/>
  </r>
  <r>
    <n v="9952"/>
    <x v="4988"/>
    <x v="3"/>
    <x v="702"/>
    <d v="2014-06-04T00:00:00"/>
    <x v="0"/>
    <x v="304"/>
    <s v="Helen Wasserman"/>
    <x v="1"/>
    <s v="United States"/>
    <s v="Indianapolis"/>
    <x v="14"/>
    <n v="46203"/>
    <s v="Central"/>
    <s v="OFF-BI-10002072"/>
    <x v="1"/>
    <x v="8"/>
    <x v="830"/>
    <n v="17.38"/>
    <n v="2"/>
    <x v="0"/>
    <n v="8.69"/>
  </r>
  <r>
    <n v="9953"/>
    <x v="4989"/>
    <x v="1"/>
    <x v="639"/>
    <d v="2012-12-16T00:00:00"/>
    <x v="0"/>
    <x v="715"/>
    <s v="Darren Budd"/>
    <x v="1"/>
    <s v="United States"/>
    <s v="Los Angeles"/>
    <x v="1"/>
    <n v="90045"/>
    <s v="West"/>
    <s v="OFF-BI-10001153"/>
    <x v="1"/>
    <x v="8"/>
    <x v="300"/>
    <n v="55.264000000000003"/>
    <n v="2"/>
    <x v="2"/>
    <n v="20.723999999999997"/>
  </r>
  <r>
    <n v="9954"/>
    <x v="4989"/>
    <x v="1"/>
    <x v="639"/>
    <d v="2012-12-16T00:00:00"/>
    <x v="0"/>
    <x v="715"/>
    <s v="Darren Budd"/>
    <x v="1"/>
    <s v="United States"/>
    <s v="Los Angeles"/>
    <x v="1"/>
    <n v="90045"/>
    <s v="West"/>
    <s v="OFF-PA-10004983"/>
    <x v="1"/>
    <x v="10"/>
    <x v="1323"/>
    <n v="6.48"/>
    <n v="1"/>
    <x v="0"/>
    <n v="3.1104000000000003"/>
  </r>
  <r>
    <n v="9955"/>
    <x v="4989"/>
    <x v="1"/>
    <x v="639"/>
    <d v="2012-12-16T00:00:00"/>
    <x v="0"/>
    <x v="715"/>
    <s v="Darren Budd"/>
    <x v="1"/>
    <s v="United States"/>
    <s v="Los Angeles"/>
    <x v="1"/>
    <n v="90045"/>
    <s v="West"/>
    <s v="OFF-BI-10000948"/>
    <x v="1"/>
    <x v="8"/>
    <x v="1373"/>
    <n v="34.248000000000005"/>
    <n v="3"/>
    <x v="2"/>
    <n v="11.558699999999998"/>
  </r>
  <r>
    <n v="9956"/>
    <x v="4989"/>
    <x v="1"/>
    <x v="639"/>
    <d v="2012-12-16T00:00:00"/>
    <x v="0"/>
    <x v="715"/>
    <s v="Darren Budd"/>
    <x v="1"/>
    <s v="United States"/>
    <s v="Los Angeles"/>
    <x v="1"/>
    <n v="90045"/>
    <s v="West"/>
    <s v="FUR-TA-10002622"/>
    <x v="0"/>
    <x v="3"/>
    <x v="960"/>
    <n v="273.56799999999998"/>
    <n v="2"/>
    <x v="2"/>
    <n v="10.258800000000008"/>
  </r>
  <r>
    <n v="9957"/>
    <x v="4990"/>
    <x v="2"/>
    <x v="7"/>
    <d v="2011-11-17T00:00:00"/>
    <x v="1"/>
    <x v="607"/>
    <s v="Kristina Nunn"/>
    <x v="2"/>
    <s v="United States"/>
    <s v="New Rochelle"/>
    <x v="15"/>
    <n v="10801"/>
    <s v="East"/>
    <s v="OFF-PA-10001776"/>
    <x v="1"/>
    <x v="10"/>
    <x v="1263"/>
    <n v="46.349999999999994"/>
    <n v="5"/>
    <x v="0"/>
    <n v="21.784499999999998"/>
  </r>
  <r>
    <n v="9958"/>
    <x v="4990"/>
    <x v="2"/>
    <x v="7"/>
    <d v="2011-11-17T00:00:00"/>
    <x v="1"/>
    <x v="607"/>
    <s v="Kristina Nunn"/>
    <x v="2"/>
    <s v="United States"/>
    <s v="New Rochelle"/>
    <x v="15"/>
    <n v="10801"/>
    <s v="East"/>
    <s v="OFF-PA-10004039"/>
    <x v="1"/>
    <x v="10"/>
    <x v="1538"/>
    <n v="223.92"/>
    <n v="4"/>
    <x v="0"/>
    <n v="109.7208"/>
  </r>
  <r>
    <n v="9959"/>
    <x v="4990"/>
    <x v="2"/>
    <x v="7"/>
    <d v="2011-11-17T00:00:00"/>
    <x v="1"/>
    <x v="607"/>
    <s v="Kristina Nunn"/>
    <x v="2"/>
    <s v="United States"/>
    <s v="New Rochelle"/>
    <x v="15"/>
    <n v="10801"/>
    <s v="East"/>
    <s v="OFF-SU-10001574"/>
    <x v="1"/>
    <x v="14"/>
    <x v="498"/>
    <n v="7.3"/>
    <n v="2"/>
    <x v="0"/>
    <n v="2.1899999999999995"/>
  </r>
  <r>
    <n v="9960"/>
    <x v="4991"/>
    <x v="3"/>
    <x v="833"/>
    <d v="2014-10-12T00:00:00"/>
    <x v="1"/>
    <x v="219"/>
    <s v="Ashley Jarboe"/>
    <x v="0"/>
    <s v="United States"/>
    <s v="Chandler"/>
    <x v="16"/>
    <n v="85224"/>
    <s v="West"/>
    <s v="OFF-AR-10001761"/>
    <x v="1"/>
    <x v="6"/>
    <x v="1642"/>
    <n v="9.3439999999999994"/>
    <n v="2"/>
    <x v="2"/>
    <n v="1.8687999999999998"/>
  </r>
  <r>
    <n v="9961"/>
    <x v="4992"/>
    <x v="3"/>
    <x v="118"/>
    <d v="2014-09-19T00:00:00"/>
    <x v="0"/>
    <x v="642"/>
    <s v="Craig Leslie"/>
    <x v="2"/>
    <s v="United States"/>
    <s v="Florence"/>
    <x v="0"/>
    <n v="41042"/>
    <s v="South"/>
    <s v="TEC-AC-10002305"/>
    <x v="2"/>
    <x v="11"/>
    <x v="1521"/>
    <n v="18"/>
    <n v="1"/>
    <x v="0"/>
    <n v="3.2399999999999984"/>
  </r>
  <r>
    <n v="9962"/>
    <x v="4993"/>
    <x v="1"/>
    <x v="531"/>
    <d v="2012-03-22T00:00:00"/>
    <x v="2"/>
    <x v="475"/>
    <s v="Corinna Mitchell"/>
    <x v="2"/>
    <s v="United States"/>
    <s v="Houston"/>
    <x v="5"/>
    <n v="77041"/>
    <s v="Central"/>
    <s v="OFF-PA-10000675"/>
    <x v="1"/>
    <x v="10"/>
    <x v="1106"/>
    <n v="65.584000000000003"/>
    <n v="2"/>
    <x v="2"/>
    <n v="23.7742"/>
  </r>
  <r>
    <n v="9963"/>
    <x v="4993"/>
    <x v="1"/>
    <x v="531"/>
    <d v="2012-03-22T00:00:00"/>
    <x v="2"/>
    <x v="475"/>
    <s v="Corinna Mitchell"/>
    <x v="2"/>
    <s v="United States"/>
    <s v="Houston"/>
    <x v="5"/>
    <n v="77041"/>
    <s v="Central"/>
    <s v="FUR-BO-10004218"/>
    <x v="0"/>
    <x v="0"/>
    <x v="1584"/>
    <n v="383.46559999999994"/>
    <n v="4"/>
    <x v="8"/>
    <n v="-67.670400000000001"/>
  </r>
  <r>
    <n v="9964"/>
    <x v="4994"/>
    <x v="1"/>
    <x v="353"/>
    <d v="2012-07-26T00:00:00"/>
    <x v="3"/>
    <x v="238"/>
    <s v="Alan Shonely"/>
    <x v="0"/>
    <s v="United States"/>
    <s v="Philadelphia"/>
    <x v="9"/>
    <n v="19140"/>
    <s v="East"/>
    <s v="OFF-PA-10003072"/>
    <x v="1"/>
    <x v="10"/>
    <x v="918"/>
    <n v="10.368000000000002"/>
    <n v="2"/>
    <x v="2"/>
    <n v="3.6288"/>
  </r>
  <r>
    <n v="9965"/>
    <x v="4995"/>
    <x v="0"/>
    <x v="5"/>
    <d v="2013-12-11T00:00:00"/>
    <x v="0"/>
    <x v="785"/>
    <s v="Harold Engle"/>
    <x v="1"/>
    <s v="United States"/>
    <s v="Newark"/>
    <x v="13"/>
    <n v="19711"/>
    <s v="East"/>
    <s v="FUR-FU-10002671"/>
    <x v="0"/>
    <x v="5"/>
    <x v="275"/>
    <n v="13.4"/>
    <n v="1"/>
    <x v="0"/>
    <n v="6.4319999999999995"/>
  </r>
  <r>
    <n v="9966"/>
    <x v="4995"/>
    <x v="0"/>
    <x v="5"/>
    <d v="2013-12-11T00:00:00"/>
    <x v="0"/>
    <x v="785"/>
    <s v="Harold Engle"/>
    <x v="1"/>
    <s v="United States"/>
    <s v="Newark"/>
    <x v="13"/>
    <n v="19711"/>
    <s v="East"/>
    <s v="OFF-PA-10000349"/>
    <x v="1"/>
    <x v="10"/>
    <x v="33"/>
    <n v="4.9800000000000004"/>
    <n v="1"/>
    <x v="0"/>
    <n v="2.3406000000000002"/>
  </r>
  <r>
    <n v="9967"/>
    <x v="4995"/>
    <x v="0"/>
    <x v="5"/>
    <d v="2013-12-11T00:00:00"/>
    <x v="0"/>
    <x v="785"/>
    <s v="Harold Engle"/>
    <x v="1"/>
    <s v="United States"/>
    <s v="Newark"/>
    <x v="13"/>
    <n v="19711"/>
    <s v="East"/>
    <s v="OFF-EN-10004483"/>
    <x v="1"/>
    <x v="12"/>
    <x v="1335"/>
    <n v="109.69"/>
    <n v="7"/>
    <x v="0"/>
    <n v="51.554299999999991"/>
  </r>
  <r>
    <n v="9968"/>
    <x v="4996"/>
    <x v="3"/>
    <x v="157"/>
    <d v="2014-12-18T00:00:00"/>
    <x v="1"/>
    <x v="579"/>
    <s v="Richard Bierner"/>
    <x v="0"/>
    <s v="United States"/>
    <s v="Plainfield"/>
    <x v="30"/>
    <n v="7060"/>
    <s v="East"/>
    <s v="OFF-BI-10004209"/>
    <x v="1"/>
    <x v="8"/>
    <x v="1206"/>
    <n v="40.199999999999996"/>
    <n v="5"/>
    <x v="0"/>
    <n v="18.089999999999996"/>
  </r>
  <r>
    <n v="9969"/>
    <x v="4996"/>
    <x v="3"/>
    <x v="157"/>
    <d v="2014-12-18T00:00:00"/>
    <x v="1"/>
    <x v="579"/>
    <s v="Richard Bierner"/>
    <x v="0"/>
    <s v="United States"/>
    <s v="Plainfield"/>
    <x v="30"/>
    <n v="7060"/>
    <s v="East"/>
    <s v="OFF-BI-10004600"/>
    <x v="1"/>
    <x v="8"/>
    <x v="1477"/>
    <n v="735.98"/>
    <n v="2"/>
    <x v="0"/>
    <n v="331.19099999999997"/>
  </r>
  <r>
    <n v="9970"/>
    <x v="4996"/>
    <x v="3"/>
    <x v="157"/>
    <d v="2014-12-18T00:00:00"/>
    <x v="1"/>
    <x v="579"/>
    <s v="Richard Bierner"/>
    <x v="0"/>
    <s v="United States"/>
    <s v="Plainfield"/>
    <x v="30"/>
    <n v="7060"/>
    <s v="East"/>
    <s v="OFF-AP-10003622"/>
    <x v="1"/>
    <x v="9"/>
    <x v="188"/>
    <n v="22.75"/>
    <n v="7"/>
    <x v="0"/>
    <n v="6.5974999999999993"/>
  </r>
  <r>
    <n v="9971"/>
    <x v="4997"/>
    <x v="1"/>
    <x v="1141"/>
    <d v="2012-07-02T00:00:00"/>
    <x v="1"/>
    <x v="88"/>
    <s v="Mark Packer"/>
    <x v="2"/>
    <s v="United States"/>
    <s v="Smyrna"/>
    <x v="32"/>
    <n v="30080"/>
    <s v="South"/>
    <s v="OFF-BI-10002867"/>
    <x v="1"/>
    <x v="8"/>
    <x v="963"/>
    <n v="119.56"/>
    <n v="2"/>
    <x v="0"/>
    <n v="54.997599999999991"/>
  </r>
  <r>
    <n v="9972"/>
    <x v="4997"/>
    <x v="1"/>
    <x v="1141"/>
    <d v="2012-07-02T00:00:00"/>
    <x v="1"/>
    <x v="88"/>
    <s v="Mark Packer"/>
    <x v="2"/>
    <s v="United States"/>
    <s v="Smyrna"/>
    <x v="32"/>
    <n v="30080"/>
    <s v="South"/>
    <s v="OFF-AR-10000538"/>
    <x v="1"/>
    <x v="6"/>
    <x v="1245"/>
    <n v="140.75"/>
    <n v="5"/>
    <x v="0"/>
    <n v="42.22499999999998"/>
  </r>
  <r>
    <n v="9973"/>
    <x v="4998"/>
    <x v="0"/>
    <x v="108"/>
    <d v="2013-09-18T00:00:00"/>
    <x v="1"/>
    <x v="53"/>
    <s v="Ryan Crowe"/>
    <x v="0"/>
    <s v="United States"/>
    <s v="Houston"/>
    <x v="5"/>
    <n v="77041"/>
    <s v="Central"/>
    <s v="OFF-EN-10000056"/>
    <x v="1"/>
    <x v="12"/>
    <x v="627"/>
    <n v="99.567999999999998"/>
    <n v="2"/>
    <x v="2"/>
    <n v="33.604199999999992"/>
  </r>
  <r>
    <n v="9974"/>
    <x v="4999"/>
    <x v="0"/>
    <x v="409"/>
    <d v="2013-12-11T00:00:00"/>
    <x v="1"/>
    <x v="399"/>
    <s v="Anne Pryor"/>
    <x v="2"/>
    <s v="United States"/>
    <s v="Los Angeles"/>
    <x v="1"/>
    <n v="90032"/>
    <s v="West"/>
    <s v="TEC-PH-10004080"/>
    <x v="2"/>
    <x v="7"/>
    <x v="1768"/>
    <n v="271.95999999999998"/>
    <n v="5"/>
    <x v="2"/>
    <n v="27.195999999999998"/>
  </r>
  <r>
    <n v="9975"/>
    <x v="4999"/>
    <x v="0"/>
    <x v="409"/>
    <d v="2013-12-11T00:00:00"/>
    <x v="1"/>
    <x v="399"/>
    <s v="Anne Pryor"/>
    <x v="2"/>
    <s v="United States"/>
    <s v="Los Angeles"/>
    <x v="1"/>
    <n v="90032"/>
    <s v="West"/>
    <s v="OFF-AR-10004752"/>
    <x v="1"/>
    <x v="6"/>
    <x v="1105"/>
    <n v="18.689999999999998"/>
    <n v="7"/>
    <x v="0"/>
    <n v="5.2332000000000001"/>
  </r>
  <r>
    <n v="9976"/>
    <x v="4999"/>
    <x v="0"/>
    <x v="409"/>
    <d v="2013-12-11T00:00:00"/>
    <x v="1"/>
    <x v="399"/>
    <s v="Anne Pryor"/>
    <x v="2"/>
    <s v="United States"/>
    <s v="Los Angeles"/>
    <x v="1"/>
    <n v="90032"/>
    <s v="West"/>
    <s v="OFF-PA-10000743"/>
    <x v="1"/>
    <x v="10"/>
    <x v="573"/>
    <n v="13.36"/>
    <n v="2"/>
    <x v="0"/>
    <n v="6.4127999999999998"/>
  </r>
  <r>
    <n v="9977"/>
    <x v="4999"/>
    <x v="0"/>
    <x v="409"/>
    <d v="2013-12-11T00:00:00"/>
    <x v="1"/>
    <x v="399"/>
    <s v="Anne Pryor"/>
    <x v="2"/>
    <s v="United States"/>
    <s v="Los Angeles"/>
    <x v="1"/>
    <n v="90032"/>
    <s v="West"/>
    <s v="TEC-PH-10002496"/>
    <x v="2"/>
    <x v="7"/>
    <x v="490"/>
    <n v="249.58400000000003"/>
    <n v="2"/>
    <x v="2"/>
    <n v="31.197999999999986"/>
  </r>
  <r>
    <n v="9978"/>
    <x v="4999"/>
    <x v="0"/>
    <x v="409"/>
    <d v="2013-12-11T00:00:00"/>
    <x v="1"/>
    <x v="399"/>
    <s v="Anne Pryor"/>
    <x v="2"/>
    <s v="United States"/>
    <s v="Los Angeles"/>
    <x v="1"/>
    <n v="90032"/>
    <s v="West"/>
    <s v="OFF-FA-10003467"/>
    <x v="1"/>
    <x v="13"/>
    <x v="489"/>
    <n v="13.86"/>
    <n v="7"/>
    <x v="0"/>
    <n v="0"/>
  </r>
  <r>
    <n v="9979"/>
    <x v="4999"/>
    <x v="0"/>
    <x v="409"/>
    <d v="2013-12-11T00:00:00"/>
    <x v="1"/>
    <x v="399"/>
    <s v="Anne Pryor"/>
    <x v="2"/>
    <s v="United States"/>
    <s v="Los Angeles"/>
    <x v="1"/>
    <n v="90032"/>
    <s v="West"/>
    <s v="OFF-BI-10003727"/>
    <x v="1"/>
    <x v="8"/>
    <x v="797"/>
    <n v="13.375999999999999"/>
    <n v="4"/>
    <x v="2"/>
    <n v="4.6815999999999995"/>
  </r>
  <r>
    <n v="9980"/>
    <x v="4999"/>
    <x v="0"/>
    <x v="409"/>
    <d v="2013-12-11T00:00:00"/>
    <x v="1"/>
    <x v="399"/>
    <s v="Anne Pryor"/>
    <x v="2"/>
    <s v="United States"/>
    <s v="Los Angeles"/>
    <x v="1"/>
    <n v="90032"/>
    <s v="West"/>
    <s v="OFF-BI-10002026"/>
    <x v="1"/>
    <x v="8"/>
    <x v="1749"/>
    <n v="437.47200000000009"/>
    <n v="14"/>
    <x v="2"/>
    <n v="153.11519999999999"/>
  </r>
  <r>
    <n v="9981"/>
    <x v="5000"/>
    <x v="1"/>
    <x v="684"/>
    <d v="2012-09-09T00:00:00"/>
    <x v="0"/>
    <x v="517"/>
    <s v="Shaun Weien"/>
    <x v="0"/>
    <s v="United States"/>
    <s v="Lafayette"/>
    <x v="28"/>
    <n v="70506"/>
    <s v="South"/>
    <s v="FUR-TA-10001039"/>
    <x v="0"/>
    <x v="3"/>
    <x v="824"/>
    <n v="85.98"/>
    <n v="1"/>
    <x v="0"/>
    <n v="22.354800000000004"/>
  </r>
  <r>
    <n v="9982"/>
    <x v="5001"/>
    <x v="3"/>
    <x v="646"/>
    <d v="2014-08-07T00:00:00"/>
    <x v="2"/>
    <x v="26"/>
    <s v="Ted Butterfield"/>
    <x v="0"/>
    <s v="United States"/>
    <s v="Fairfield"/>
    <x v="24"/>
    <n v="45014"/>
    <s v="East"/>
    <s v="OFF-LA-10004484"/>
    <x v="1"/>
    <x v="2"/>
    <x v="612"/>
    <n v="16.520000000000003"/>
    <n v="5"/>
    <x v="2"/>
    <n v="5.368999999999998"/>
  </r>
  <r>
    <n v="9983"/>
    <x v="5002"/>
    <x v="0"/>
    <x v="897"/>
    <d v="2013-09-29T00:00:00"/>
    <x v="1"/>
    <x v="53"/>
    <s v="Ryan Crowe"/>
    <x v="0"/>
    <s v="United States"/>
    <s v="Grand Rapids"/>
    <x v="12"/>
    <n v="49505"/>
    <s v="Central"/>
    <s v="OFF-PA-10002195"/>
    <x v="1"/>
    <x v="10"/>
    <x v="719"/>
    <n v="35.56"/>
    <n v="7"/>
    <x v="0"/>
    <n v="16.713200000000001"/>
  </r>
  <r>
    <n v="9984"/>
    <x v="5002"/>
    <x v="0"/>
    <x v="897"/>
    <d v="2013-09-29T00:00:00"/>
    <x v="1"/>
    <x v="53"/>
    <s v="Ryan Crowe"/>
    <x v="0"/>
    <s v="United States"/>
    <s v="Grand Rapids"/>
    <x v="12"/>
    <n v="49505"/>
    <s v="Central"/>
    <s v="TEC-PH-10001305"/>
    <x v="2"/>
    <x v="7"/>
    <x v="1671"/>
    <n v="97.98"/>
    <n v="2"/>
    <x v="0"/>
    <n v="27.434400000000011"/>
  </r>
  <r>
    <n v="9985"/>
    <x v="5003"/>
    <x v="1"/>
    <x v="961"/>
    <d v="2012-05-23T00:00:00"/>
    <x v="1"/>
    <x v="231"/>
    <s v="Dianna Vittorini"/>
    <x v="0"/>
    <s v="United States"/>
    <s v="Long Beach"/>
    <x v="15"/>
    <n v="11561"/>
    <s v="East"/>
    <s v="OFF-LA-10003766"/>
    <x v="1"/>
    <x v="2"/>
    <x v="360"/>
    <n v="31.5"/>
    <n v="10"/>
    <x v="0"/>
    <n v="15.120000000000001"/>
  </r>
  <r>
    <n v="9986"/>
    <x v="5003"/>
    <x v="1"/>
    <x v="961"/>
    <d v="2012-05-23T00:00:00"/>
    <x v="1"/>
    <x v="231"/>
    <s v="Dianna Vittorini"/>
    <x v="0"/>
    <s v="United States"/>
    <s v="Long Beach"/>
    <x v="15"/>
    <n v="11561"/>
    <s v="East"/>
    <s v="OFF-SU-10000898"/>
    <x v="1"/>
    <x v="14"/>
    <x v="1181"/>
    <n v="55.6"/>
    <n v="4"/>
    <x v="0"/>
    <n v="16.123999999999995"/>
  </r>
  <r>
    <n v="9987"/>
    <x v="5004"/>
    <x v="0"/>
    <x v="321"/>
    <d v="2013-10-04T00:00:00"/>
    <x v="1"/>
    <x v="586"/>
    <s v="Maris LaWare"/>
    <x v="0"/>
    <s v="United States"/>
    <s v="Los Angeles"/>
    <x v="1"/>
    <n v="90008"/>
    <s v="West"/>
    <s v="TEC-AC-10003399"/>
    <x v="2"/>
    <x v="11"/>
    <x v="1497"/>
    <n v="36.24"/>
    <n v="1"/>
    <x v="0"/>
    <n v="15.220800000000001"/>
  </r>
  <r>
    <n v="9988"/>
    <x v="5005"/>
    <x v="3"/>
    <x v="701"/>
    <d v="2014-11-22T00:00:00"/>
    <x v="1"/>
    <x v="19"/>
    <s v="Ruben Ausman"/>
    <x v="1"/>
    <s v="United States"/>
    <s v="Athens"/>
    <x v="32"/>
    <n v="30605"/>
    <s v="South"/>
    <s v="TEC-AC-10001539"/>
    <x v="2"/>
    <x v="11"/>
    <x v="1576"/>
    <n v="79.989999999999995"/>
    <n v="1"/>
    <x v="0"/>
    <n v="28.796399999999998"/>
  </r>
  <r>
    <n v="9989"/>
    <x v="5005"/>
    <x v="3"/>
    <x v="701"/>
    <d v="2014-11-22T00:00:00"/>
    <x v="1"/>
    <x v="19"/>
    <s v="Ruben Ausman"/>
    <x v="1"/>
    <s v="United States"/>
    <s v="Athens"/>
    <x v="32"/>
    <n v="30605"/>
    <s v="South"/>
    <s v="TEC-PH-10004006"/>
    <x v="2"/>
    <x v="7"/>
    <x v="1764"/>
    <n v="206.1"/>
    <n v="5"/>
    <x v="0"/>
    <n v="55.647000000000006"/>
  </r>
  <r>
    <n v="9990"/>
    <x v="5006"/>
    <x v="2"/>
    <x v="1237"/>
    <d v="2011-01-24T00:00:00"/>
    <x v="0"/>
    <x v="483"/>
    <s v="Tom Boeckenhauer"/>
    <x v="0"/>
    <s v="United States"/>
    <s v="Miami"/>
    <x v="2"/>
    <n v="33180"/>
    <s v="South"/>
    <s v="FUR-FU-10001889"/>
    <x v="0"/>
    <x v="5"/>
    <x v="1149"/>
    <n v="25.248000000000001"/>
    <n v="3"/>
    <x v="2"/>
    <n v="4.1027999999999993"/>
  </r>
  <r>
    <n v="9991"/>
    <x v="5007"/>
    <x v="3"/>
    <x v="425"/>
    <d v="2014-03-04T00:00:00"/>
    <x v="1"/>
    <x v="72"/>
    <s v="Dave Brooks"/>
    <x v="0"/>
    <s v="United States"/>
    <s v="Costa Mesa"/>
    <x v="1"/>
    <n v="92627"/>
    <s v="West"/>
    <s v="FUR-FU-10000747"/>
    <x v="0"/>
    <x v="5"/>
    <x v="1742"/>
    <n v="91.96"/>
    <n v="2"/>
    <x v="0"/>
    <n v="15.633199999999988"/>
  </r>
  <r>
    <n v="9992"/>
    <x v="5007"/>
    <x v="3"/>
    <x v="425"/>
    <d v="2014-03-04T00:00:00"/>
    <x v="1"/>
    <x v="72"/>
    <s v="Dave Brooks"/>
    <x v="0"/>
    <s v="United States"/>
    <s v="Costa Mesa"/>
    <x v="1"/>
    <n v="92627"/>
    <s v="West"/>
    <s v="TEC-PH-10003645"/>
    <x v="2"/>
    <x v="7"/>
    <x v="294"/>
    <n v="258.57600000000002"/>
    <n v="2"/>
    <x v="2"/>
    <n v="19.393200000000007"/>
  </r>
  <r>
    <n v="9993"/>
    <x v="5007"/>
    <x v="3"/>
    <x v="425"/>
    <d v="2014-03-04T00:00:00"/>
    <x v="1"/>
    <x v="72"/>
    <s v="Dave Brooks"/>
    <x v="0"/>
    <s v="United States"/>
    <s v="Costa Mesa"/>
    <x v="1"/>
    <n v="92627"/>
    <s v="West"/>
    <s v="OFF-PA-10004041"/>
    <x v="1"/>
    <x v="10"/>
    <x v="940"/>
    <n v="29.6"/>
    <n v="4"/>
    <x v="0"/>
    <n v="13.32"/>
  </r>
  <r>
    <n v="9994"/>
    <x v="5008"/>
    <x v="3"/>
    <x v="464"/>
    <d v="2014-05-10T00:00:00"/>
    <x v="0"/>
    <x v="417"/>
    <s v="Chris Cortes"/>
    <x v="0"/>
    <s v="United States"/>
    <s v="Westminster"/>
    <x v="1"/>
    <n v="92683"/>
    <s v="West"/>
    <s v="OFF-AP-10002684"/>
    <x v="1"/>
    <x v="9"/>
    <x v="165"/>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79CAA4-2D35-4F7C-A143-91E1C71D4B52}" name="PivotTable1"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
  </dataFields>
  <formats count="6">
    <format dxfId="42">
      <pivotArea outline="0" collapsedLevelsAreSubtotals="1" fieldPosition="0">
        <references count="1">
          <reference field="4294967294" count="1" selected="0">
            <x v="0"/>
          </reference>
        </references>
      </pivotArea>
    </format>
    <format dxfId="41">
      <pivotArea collapsedLevelsAreSubtotals="1" fieldPosition="0">
        <references count="2">
          <reference field="4294967294" count="1" selected="0">
            <x v="0"/>
          </reference>
          <reference field="22" count="1">
            <x v="1"/>
          </reference>
        </references>
      </pivotArea>
    </format>
    <format dxfId="40">
      <pivotArea collapsedLevelsAreSubtotals="1" fieldPosition="0">
        <references count="2">
          <reference field="4294967294" count="1" selected="0">
            <x v="1"/>
          </reference>
          <reference field="22" count="1">
            <x v="1"/>
          </reference>
        </references>
      </pivotArea>
    </format>
    <format dxfId="39">
      <pivotArea collapsedLevelsAreSubtotals="1" fieldPosition="0">
        <references count="2">
          <reference field="4294967294" count="1" selected="0">
            <x v="1"/>
          </reference>
          <reference field="22" count="1">
            <x v="2"/>
          </reference>
        </references>
      </pivotArea>
    </format>
    <format dxfId="38">
      <pivotArea collapsedLevelsAreSubtotals="1" fieldPosition="0">
        <references count="2">
          <reference field="4294967294" count="1" selected="0">
            <x v="1"/>
          </reference>
          <reference field="22" count="10">
            <x v="3"/>
            <x v="4"/>
            <x v="5"/>
            <x v="6"/>
            <x v="7"/>
            <x v="8"/>
            <x v="9"/>
            <x v="10"/>
            <x v="11"/>
            <x v="12"/>
          </reference>
        </references>
      </pivotArea>
    </format>
    <format dxfId="37">
      <pivotArea field="22" grandRow="1" outline="0" collapsedLevelsAreSubtotals="1" axis="axisRow" fieldPosition="0">
        <references count="1">
          <reference field="4294967294" count="1" selected="0">
            <x v="1"/>
          </reference>
        </references>
      </pivotArea>
    </format>
  </formats>
  <chartFormats count="4">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6" format="4" series="1">
      <pivotArea type="data" outline="0" fieldPosition="0">
        <references count="1">
          <reference field="4294967294" count="1" selected="0">
            <x v="1"/>
          </reference>
        </references>
      </pivotArea>
    </chartFormat>
    <chartFormat chart="3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F93B86-18CB-43B7-B845-E898A5228303}" name="PivotTable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 showAll="0"/>
    <pivotField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20A6FD-D828-4F97-B9AA-DA5C9B22ABA5}" name="PivotTable8"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6">
    <format dxfId="36">
      <pivotArea outline="0" collapsedLevelsAreSubtotals="1" fieldPosition="0"/>
    </format>
    <format dxfId="35">
      <pivotArea collapsedLevelsAreSubtotals="1" fieldPosition="0">
        <references count="1">
          <reference field="15" count="1">
            <x v="1"/>
          </reference>
        </references>
      </pivotArea>
    </format>
    <format dxfId="34">
      <pivotArea collapsedLevelsAreSubtotals="1" fieldPosition="0">
        <references count="1">
          <reference field="15" count="1">
            <x v="2"/>
          </reference>
        </references>
      </pivotArea>
    </format>
    <format dxfId="33">
      <pivotArea grandRow="1" outline="0" collapsedLevelsAreSubtotals="1" fieldPosition="0"/>
    </format>
    <format dxfId="32">
      <pivotArea collapsedLevelsAreSubtotals="1" fieldPosition="0">
        <references count="1">
          <reference field="15" count="1">
            <x v="0"/>
          </reference>
        </references>
      </pivotArea>
    </format>
    <format dxfId="31">
      <pivotArea outline="0" fieldPosition="0">
        <references count="1">
          <reference field="4294967294" count="1">
            <x v="0"/>
          </reference>
        </references>
      </pivotArea>
    </format>
  </formats>
  <chartFormats count="8">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5" count="1" selected="0">
            <x v="0"/>
          </reference>
        </references>
      </pivotArea>
    </chartFormat>
    <chartFormat chart="20" format="2">
      <pivotArea type="data" outline="0" fieldPosition="0">
        <references count="2">
          <reference field="4294967294" count="1" selected="0">
            <x v="0"/>
          </reference>
          <reference field="15" count="1" selected="0">
            <x v="1"/>
          </reference>
        </references>
      </pivotArea>
    </chartFormat>
    <chartFormat chart="20" format="3">
      <pivotArea type="data" outline="0" fieldPosition="0">
        <references count="2">
          <reference field="4294967294" count="1" selected="0">
            <x v="0"/>
          </reference>
          <reference field="15" count="1" selected="0">
            <x v="2"/>
          </reference>
        </references>
      </pivotArea>
    </chartFormat>
    <chartFormat chart="35" format="8" series="1">
      <pivotArea type="data" outline="0" fieldPosition="0">
        <references count="1">
          <reference field="4294967294" count="1" selected="0">
            <x v="0"/>
          </reference>
        </references>
      </pivotArea>
    </chartFormat>
    <chartFormat chart="35" format="9">
      <pivotArea type="data" outline="0" fieldPosition="0">
        <references count="2">
          <reference field="4294967294" count="1" selected="0">
            <x v="0"/>
          </reference>
          <reference field="15" count="1" selected="0">
            <x v="0"/>
          </reference>
        </references>
      </pivotArea>
    </chartFormat>
    <chartFormat chart="35" format="10">
      <pivotArea type="data" outline="0" fieldPosition="0">
        <references count="2">
          <reference field="4294967294" count="1" selected="0">
            <x v="0"/>
          </reference>
          <reference field="15" count="1" selected="0">
            <x v="1"/>
          </reference>
        </references>
      </pivotArea>
    </chartFormat>
    <chartFormat chart="35"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F753C7-4D18-41C2-B37A-444B47AA71B2}" name="PivotTable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
  </dataFields>
  <formats count="3">
    <format dxfId="30">
      <pivotArea collapsedLevelsAreSubtotals="1" fieldPosition="0">
        <references count="1">
          <reference field="16" count="1">
            <x v="13"/>
          </reference>
        </references>
      </pivotArea>
    </format>
    <format dxfId="29">
      <pivotArea collapsedLevelsAreSubtotals="1" fieldPosition="0">
        <references count="1">
          <reference field="16" count="4">
            <x v="3"/>
            <x v="5"/>
            <x v="14"/>
            <x v="16"/>
          </reference>
        </references>
      </pivotArea>
    </format>
    <format dxfId="28">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93C836A-01B7-400B-B6B3-71AE407501C8}" name="PivotTable10"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D21934-B0C9-4554-B995-B63ADFBE1838}" name="PivotTable1"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
  </dataFields>
  <formats count="1">
    <format dxfId="21">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2C7E20-11AB-4AC4-8C93-0B2B0031D0D8}" name="PivotTable6"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
  </dataFields>
  <formats count="3">
    <format dxfId="24">
      <pivotArea collapsedLevelsAreSubtotals="1" fieldPosition="0">
        <references count="1">
          <reference field="22" count="11">
            <x v="2"/>
            <x v="3"/>
            <x v="4"/>
            <x v="5"/>
            <x v="6"/>
            <x v="7"/>
            <x v="8"/>
            <x v="9"/>
            <x v="10"/>
            <x v="11"/>
            <x v="12"/>
          </reference>
        </references>
      </pivotArea>
    </format>
    <format dxfId="23">
      <pivotArea grandRow="1" outline="0" collapsedLevelsAreSubtotals="1" fieldPosition="0"/>
    </format>
    <format dxfId="22">
      <pivotArea collapsedLevelsAreSubtotals="1" fieldPosition="0">
        <references count="1">
          <reference field="22"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C76D23-DE43-4FF1-B0CB-DD2764CB4CBB}" name="PivotTable4"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3:L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1">
    <format dxfId="25">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979816-12A9-4697-9BFE-1547A4BFDE78}" name="PivotTable3"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dataField="1" showAll="0"/>
    <pivotField numFmtId="9" showAll="0"/>
    <pivotField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1">
    <format dxfId="26">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B03F328-33D1-4A10-A34F-F0300E41AEB0}" name="PivotTable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numFmtId="1"/>
  </dataFields>
  <formats count="1">
    <format dxfId="27">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3167A50-50C2-4DA5-9BC4-5723AC6361F2}" name="PivotTable7" cacheId="1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numFmtId="1" showAll="0"/>
    <pivotField dataField="1" showAll="0"/>
    <pivotField numFmtId="9" showAll="0"/>
    <pivotField dataField="1"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numFmtId="1"/>
    <dataField name="Sum of Profit" fld="21" baseField="0" baseItem="0" numFmtId="1"/>
    <dataField name="Sum of Quantity" fld="19" baseField="0" baseItem="0"/>
    <dataField name="Count of Order ID" fld="1" subtotal="count" baseField="0" baseItem="0"/>
    <dataField name="Sum of Profit Margin" fld="25" baseField="0" baseItem="0" numFmtId="1"/>
  </dataFields>
  <formats count="5">
    <format dxfId="20">
      <pivotArea collapsedLevelsAreSubtotals="1" fieldPosition="0">
        <references count="2">
          <reference field="4294967294" count="1" selected="0">
            <x v="4"/>
          </reference>
          <reference field="2" count="1">
            <x v="0"/>
          </reference>
        </references>
      </pivotArea>
    </format>
    <format dxfId="19">
      <pivotArea collapsedLevelsAreSubtotals="1" fieldPosition="0">
        <references count="2">
          <reference field="4294967294" count="1" selected="0">
            <x v="4"/>
          </reference>
          <reference field="2" count="1">
            <x v="1"/>
          </reference>
        </references>
      </pivotArea>
    </format>
    <format dxfId="18">
      <pivotArea collapsedLevelsAreSubtotals="1" fieldPosition="0">
        <references count="2">
          <reference field="4294967294" count="1" selected="0">
            <x v="4"/>
          </reference>
          <reference field="2" count="1">
            <x v="2"/>
          </reference>
        </references>
      </pivotArea>
    </format>
    <format dxfId="17">
      <pivotArea collapsedLevelsAreSubtotals="1" fieldPosition="0">
        <references count="2">
          <reference field="4294967294" count="1" selected="0">
            <x v="4"/>
          </reference>
          <reference field="2" count="1">
            <x v="3"/>
          </reference>
        </references>
      </pivotArea>
    </format>
    <format dxfId="16">
      <pivotArea field="2" grandRow="1" outline="0" collapsedLevelsAreSubtotals="1"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12ACECF-D053-415C-B50E-AD479EB5D351}" name="PivotTable19" cacheId="10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Sales" fld="1" baseField="0" baseItem="0"/>
    <dataField name="Sum of Profit" fld="2"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s Excel Project.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843177-1D3D-4429-9C40-EBE3A5BC3872}" name="PivotTable29"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797"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1" showAll="0"/>
    <pivotField dataField="1" showAll="0"/>
    <pivotField numFmtId="9" showAll="0"/>
    <pivotField dataField="1" numFmtI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6"/>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Fields count="1">
    <field x="-2"/>
  </colFields>
  <colItems count="4">
    <i>
      <x/>
    </i>
    <i i="1">
      <x v="1"/>
    </i>
    <i i="2">
      <x v="2"/>
    </i>
    <i i="3">
      <x v="3"/>
    </i>
  </colItems>
  <dataFields count="4">
    <dataField name="Sum of Sales" fld="18" baseField="0" baseItem="0" numFmtId="1"/>
    <dataField name="Sum of Profit" fld="21" baseField="0" baseItem="0" numFmtId="1"/>
    <dataField name="Sum of Quantity" fld="19" baseField="0" baseItem="0"/>
    <dataField name="Sum of Profit Margin" fld="25" baseField="0" baseItem="0" numFmtId="1"/>
  </dataFields>
  <formats count="3">
    <format dxfId="11">
      <pivotArea collapsedLevelsAreSubtotals="1" fieldPosition="0">
        <references count="2">
          <reference field="4294967294" count="1" selected="0">
            <x v="3"/>
          </reference>
          <reference field="6" count="1">
            <x v="0"/>
          </reference>
        </references>
      </pivotArea>
    </format>
    <format dxfId="10">
      <pivotArea collapsedLevelsAreSubtotals="1" fieldPosition="0">
        <references count="2">
          <reference field="4294967294" count="1" selected="0">
            <x v="3"/>
          </reference>
          <reference field="6" count="792">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reference>
        </references>
      </pivotArea>
    </format>
    <format dxfId="9">
      <pivotArea field="6" grandRow="1" outline="0" collapsedLevelsAreSubtotals="1" axis="axisRow"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54ACF1-4E67-4067-9932-79BF4199D8D4}" name="PivotTable32"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8"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 showAll="0"/>
    <pivotField showAll="0"/>
    <pivotField numFmtId="9" showAll="0"/>
    <pivotField dataField="1" numFmtI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s>
  <rowFields count="2">
    <field x="24"/>
    <field x="22"/>
  </rowFields>
  <rowItems count="5">
    <i>
      <x v="1"/>
    </i>
    <i>
      <x v="2"/>
    </i>
    <i>
      <x v="3"/>
    </i>
    <i>
      <x v="4"/>
    </i>
    <i t="grand">
      <x/>
    </i>
  </rowItems>
  <colFields count="1">
    <field x="-2"/>
  </colFields>
  <colItems count="2">
    <i>
      <x/>
    </i>
    <i i="1">
      <x v="1"/>
    </i>
  </colItems>
  <dataFields count="2">
    <dataField name="Sum of Sales" fld="18" baseField="0" baseItem="0" numFmtId="1"/>
    <dataField name="Sum of Profit" fld="21" baseField="0" baseItem="0" numFmtId="1"/>
  </dataField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pivotArea type="data" outline="0" fieldPosition="0">
        <references count="2">
          <reference field="4294967294" count="1" selected="0">
            <x v="0"/>
          </reference>
          <reference field="24" count="1" selected="0">
            <x v="3"/>
          </reference>
        </references>
      </pivotArea>
    </chartFormat>
    <chartFormat chart="11" format="3">
      <pivotArea type="data" outline="0" fieldPosition="0">
        <references count="2">
          <reference field="4294967294" count="1" selected="0">
            <x v="0"/>
          </reference>
          <reference field="24" count="1" selected="0">
            <x v="2"/>
          </reference>
        </references>
      </pivotArea>
    </chartFormat>
    <chartFormat chart="11" format="4">
      <pivotArea type="data" outline="0" fieldPosition="0">
        <references count="2">
          <reference field="4294967294" count="1" selected="0">
            <x v="0"/>
          </reference>
          <reference field="24" count="1" selected="0">
            <x v="4"/>
          </reference>
        </references>
      </pivotArea>
    </chartFormat>
    <chartFormat chart="11" format="5">
      <pivotArea type="data" outline="0" fieldPosition="0">
        <references count="2">
          <reference field="4294967294" count="1" selected="0">
            <x v="0"/>
          </reference>
          <reference field="2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11F4587-1FF2-4D4D-8ED5-7C9F284CEAC9}" name="PivotTable35" cacheId="1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9" showAll="0"/>
    <pivotField numFmtI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5"/>
  </rowFields>
  <rowItems count="5">
    <i>
      <x/>
    </i>
    <i>
      <x v="1"/>
    </i>
    <i>
      <x v="2"/>
    </i>
    <i>
      <x v="3"/>
    </i>
    <i t="grand">
      <x/>
    </i>
  </rowItems>
  <colItems count="1">
    <i/>
  </colItems>
  <dataFields count="1">
    <dataField name="% of Total Order " fld="1" subtotal="count" showDataAs="percentOfTotal" baseField="5" baseItem="0" numFmtId="10"/>
  </dataFields>
  <chartFormats count="5">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5" count="1" selected="0">
            <x v="2"/>
          </reference>
        </references>
      </pivotArea>
    </chartFormat>
    <chartFormat chart="11" format="2">
      <pivotArea type="data" outline="0" fieldPosition="0">
        <references count="2">
          <reference field="4294967294" count="1" selected="0">
            <x v="0"/>
          </reference>
          <reference field="5" count="1" selected="0">
            <x v="1"/>
          </reference>
        </references>
      </pivotArea>
    </chartFormat>
    <chartFormat chart="11" format="3">
      <pivotArea type="data" outline="0" fieldPosition="0">
        <references count="2">
          <reference field="4294967294" count="1" selected="0">
            <x v="0"/>
          </reference>
          <reference field="5" count="1" selected="0">
            <x v="0"/>
          </reference>
        </references>
      </pivotArea>
    </chartFormat>
    <chartFormat chart="11"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32B21D-E2E4-4CF0-AD9D-AAF0CFED1BF2}" sourceName="Year">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s>
  <data>
    <tabular pivotCacheId="61244588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AAA41F5-D017-4FE4-80F4-111C3154BCFB}" sourceName="Segment">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D69D45-A47F-433F-96E0-9ADEF2C23C2B}" sourceName="Category">
  <pivotTables>
    <pivotTable tabId="3" name="PivotTable2"/>
    <pivotTable tabId="5" name="PivotTable9"/>
    <pivotTable tabId="2" name="PivotTable1"/>
    <pivotTable tabId="7" name="PivotTable1"/>
    <pivotTable tabId="7" name="PivotTable2"/>
    <pivotTable tabId="7" name="PivotTable3"/>
    <pivotTable tabId="7" name="PivotTable4"/>
    <pivotTable tabId="7" name="PivotTable6"/>
    <pivotTable tabId="4" name="PivotTable8"/>
    <pivotTable tabId="6" name="PivotTable10"/>
    <pivotTable tabId="9" name="PivotTable7"/>
  </pivotTables>
  <data>
    <tabular pivotCacheId="6124458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7CA8F1A-6940-48BE-89FA-B631748E8EA9}" cache="Slicer_Year" caption="Year" rowHeight="222250"/>
  <slicer name="Segment" xr10:uid="{AF564310-7CF3-4FAA-B254-4B199714DB5E}" cache="Slicer_Segment" caption="Segment" rowHeight="222250"/>
  <slicer name="Category" xr10:uid="{480CF64B-B4D2-4840-ABB7-72177F69FD9D}" cache="Slicer_Category" caption="Category"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6FA812F-E5AF-45E7-BF72-D839E65AA94A}" cache="Slicer_Year" caption="Year" style="Slicer Style 1" rowHeight="222250"/>
  <slicer name="Segment 1" xr10:uid="{14EF5223-79C3-4938-88B2-1CA82F899EE7}" cache="Slicer_Segment" caption="Segment" style="Slicer Style 1" rowHeight="222250"/>
  <slicer name="Category 1" xr10:uid="{BC510C02-1A48-481D-A76F-6ED15563A862}" cache="Slicer_Category" caption="Category" style="Slicer Style 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BC8D32-6FB3-49D9-B801-2D673F87C92F}" name="Table1" displayName="Table1" ref="A1:E8" totalsRowShown="0">
  <autoFilter ref="A1:E8" xr:uid="{03BC8D32-6FB3-49D9-B801-2D673F87C92F}"/>
  <tableColumns count="5">
    <tableColumn id="1" xr3:uid="{7F5C8439-B62A-475B-97C3-798C4136C76A}" name="Sum of Profit" dataDxfId="8"/>
    <tableColumn id="2" xr3:uid="{C6E94157-58F3-4F90-BA43-A3D64CB70D6C}" name="Sum of Sales" dataDxfId="7"/>
    <tableColumn id="3" xr3:uid="{E0B1E502-B536-4CC0-89F8-822F1AD3A245}" name="Forecast(Sum of Sales)" dataDxfId="6"/>
    <tableColumn id="4" xr3:uid="{F0CACB77-9262-4F27-B8D0-6FD0842EAABE}" name="Lower Confidence Bound(Sum of Sales)" dataDxfId="5"/>
    <tableColumn id="5" xr3:uid="{3A786C80-6F30-4763-B902-75693366015C}" name="Upper Confidence Bound(Sum of Sales)"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8E2CFF-B9E1-408A-9710-CB248E3A1C47}" name="Table3" displayName="Table3" ref="A1:E10" totalsRowShown="0">
  <autoFilter ref="A1:E10" xr:uid="{658E2CFF-B9E1-408A-9710-CB248E3A1C47}"/>
  <tableColumns count="5">
    <tableColumn id="1" xr3:uid="{422BBC61-179F-4059-8949-71D8BB6090C5}" name="Sum of Profit" dataDxfId="3"/>
    <tableColumn id="2" xr3:uid="{985F304B-8CE7-41C1-99B1-45D63997FC85}" name="Sum of Profit2"/>
    <tableColumn id="3" xr3:uid="{55F9FBB0-F3DC-4D94-9CA5-2FE5B7EA35B9}" name="Forecast(Sum of Profit)" dataDxfId="2">
      <calculatedColumnFormula>_xlfn.FORECAST.ETS(A2,$B$2:$B$6,$A$2:$A$6,1,1)</calculatedColumnFormula>
    </tableColumn>
    <tableColumn id="4" xr3:uid="{432D4ED0-FE6F-4E63-8CC2-3BBD10E3DACE}" name="Lower Confidence Bound(Sum of Profit)" dataDxfId="1">
      <calculatedColumnFormula>C2-_xlfn.FORECAST.ETS.CONFINT(A2,$B$2:$B$6,$A$2:$A$6,0.95,1,1)</calculatedColumnFormula>
    </tableColumn>
    <tableColumn id="5" xr3:uid="{76DAFA14-CC1F-452E-8538-907DB82E9683}" name="Upper Confidence Bound(Sum of Profit)" dataDxfId="0">
      <calculatedColumnFormula>C2+_xlfn.FORECAST.ETS.CONFINT(A2,$B$2:$B$6,$A$2:$A$6,0.95,1,1)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03A809F-D725-4ED0-AA77-A9C11C21B135}" name="Table_1" displayName="Table_1" ref="A1:X9995">
  <autoFilter ref="A1:X9995" xr:uid="{703A809F-D725-4ED0-AA77-A9C11C21B135}"/>
  <tableColumns count="24">
    <tableColumn id="1" xr3:uid="{02CD7F5B-7685-4918-83C8-BC0B3CF99571}" name="Row ID"/>
    <tableColumn id="2" xr3:uid="{2F516414-EF2C-432A-811C-D71605FBE1F0}" name="Order ID"/>
    <tableColumn id="3" xr3:uid="{88CA1BC9-C75A-4669-9AF7-B83BD238BE3A}" name="Year">
      <calculatedColumnFormula>YEAR([1]Data!$D2)</calculatedColumnFormula>
    </tableColumn>
    <tableColumn id="4" xr3:uid="{9F61202A-0842-4F50-9FD1-1D2713FB7817}" name="Order Date"/>
    <tableColumn id="5" xr3:uid="{112B3C2C-0FE8-466D-A1BE-74226284F3CC}" name="Ship Date"/>
    <tableColumn id="6" xr3:uid="{915F886F-ADE4-4C63-A79E-83A6EAED23FD}" name="Ship Mode"/>
    <tableColumn id="7" xr3:uid="{B47EA2CC-6184-4134-960F-B58F107C3752}" name="Customer ID"/>
    <tableColumn id="8" xr3:uid="{DA2B87EC-7CEC-4B98-9402-B79A0B773C4C}" name="Customer Name"/>
    <tableColumn id="9" xr3:uid="{E2498716-40C2-4D1C-8138-841F40E791D9}" name="Segment"/>
    <tableColumn id="10" xr3:uid="{9EB49E3B-374A-45DC-9EE0-1944F49048A4}" name="Country"/>
    <tableColumn id="11" xr3:uid="{C69DCBEC-7A24-456D-8A9E-C81C2CC2C000}" name="City"/>
    <tableColumn id="12" xr3:uid="{86FB296C-EFFB-4AD5-B3A0-623EAF1722C3}" name="State"/>
    <tableColumn id="13" xr3:uid="{3D5F8713-57E0-4D99-816A-3A935E90D014}" name="Postal Code"/>
    <tableColumn id="14" xr3:uid="{56CDF07F-90DF-45F0-8C9E-73C5D48DC4C5}" name="Region"/>
    <tableColumn id="15" xr3:uid="{22DFC9CC-7E23-40DE-B0C7-73B4406965B7}" name="Product ID"/>
    <tableColumn id="16" xr3:uid="{60B1CBAF-FD85-4056-B995-086F0415411B}" name="Category"/>
    <tableColumn id="17" xr3:uid="{72B41077-DF3C-46DA-9189-3E14F1AE25F9}" name="Sub-Category"/>
    <tableColumn id="18" xr3:uid="{7B1B5ED1-6E18-4FD0-BC35-D3BCB64AD18D}" name="Product Name"/>
    <tableColumn id="19" xr3:uid="{A2520603-8BEB-44B3-8480-21E54E6A0CEA}" name="Sales" dataDxfId="15"/>
    <tableColumn id="20" xr3:uid="{C32E23F4-BBD1-42B3-9158-207BBAD91009}" name="Quantity"/>
    <tableColumn id="21" xr3:uid="{5642B3F7-23D9-47A5-8A94-93A73A6BBDCD}" name="Discount" dataDxfId="13" dataCellStyle="Percent"/>
    <tableColumn id="22" xr3:uid="{A931C03D-1121-4166-A359-441EF86F29EC}" name="Profit" dataDxfId="14" dataCellStyle="Percent"/>
    <tableColumn id="23" xr3:uid="{7F3226E0-0E3A-44FC-A60B-1DE3FC3EABCC}" name="Discount %" dataCellStyle="Percent">
      <calculatedColumnFormula>Table_1[[#This Row],[Discount]]/Table_1[[#This Row],[Sales]]</calculatedColumnFormula>
    </tableColumn>
    <tableColumn id="24" xr3:uid="{AB45D8BE-DF64-408D-A7B0-A3508E1A88EE}" name="Discount Range" dataDxfId="12">
      <calculatedColumnFormula>IF(Table_1[[#This Row],[Discount %]]&lt;=0.1, "0-10%", IF(Table_1[[#This Row],[Discount %]]&lt;=0.2, "10-20%", IF(Table_1[[#This Row],[Discount %]]&lt;=0.3, "20-30%", IF(Table_1[[#This Row],[Discount %]]&lt;=0.4, "30-40%", "40%+"))))</calculatedColumnFormula>
    </tableColumn>
  </tableColumns>
  <tableStyleInfo name="TableStyleLight16" showFirstColumn="1" showLastColumn="1"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1.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2.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3.xml.rels><?xml version="1.0" encoding="UTF-8" standalone="yes"?>
<Relationships xmlns="http://schemas.openxmlformats.org/package/2006/relationships"><Relationship Id="rId1" Type="http://schemas.openxmlformats.org/officeDocument/2006/relationships/image" Target="../media/image1.jpeg"/></Relationships>
</file>

<file path=xl/theme/_rels/themeOverride4.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spDef>
      <a:spPr>
        <a:gradFill>
          <a:gsLst>
            <a:gs pos="18881">
              <a:schemeClr val="bg1">
                <a:lumMod val="85000"/>
              </a:schemeClr>
            </a:gs>
            <a:gs pos="97000">
              <a:srgbClr val="002060"/>
            </a:gs>
            <a:gs pos="2000">
              <a:schemeClr val="bg1">
                <a:lumMod val="85000"/>
              </a:schemeClr>
            </a:gs>
          </a:gsLst>
          <a:lin ang="16200000" scaled="1"/>
        </a:gradFill>
      </a:spPr>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defPPr algn="ctr">
          <a:defRPr sz="1100">
            <a:solidFill>
              <a:schemeClr val="accent1"/>
            </a:solidFill>
          </a:defRPr>
        </a:defPPr>
      </a:lstStyle>
      <a:style>
        <a:lnRef idx="1">
          <a:schemeClr val="accent6"/>
        </a:lnRef>
        <a:fillRef idx="1003">
          <a:schemeClr val="lt2"/>
        </a:fillRef>
        <a:effectRef idx="1">
          <a:schemeClr val="accent6"/>
        </a:effectRef>
        <a:fontRef idx="minor">
          <a:schemeClr val="dk1"/>
        </a:fontRef>
      </a:style>
    </a:spDef>
  </a:objectDefaults>
  <a:extraClrSchemeLst/>
  <a:extLst>
    <a:ext uri="{05A4C25C-085E-4340-85A3-A5531E510DB2}">
      <thm15:themeFamily xmlns:thm15="http://schemas.microsoft.com/office/thememl/2012/main" name="Damask" id="{F9A299A0-33D0-4E0F-9F3F-7163E3744208}" vid="{746EEEEA-FB6A-406B-B510-531588D54811}"/>
    </a:ext>
  </a:extLst>
</a:theme>
</file>

<file path=xl/theme/themeOverride1.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2.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3.xml><?xml version="1.0" encoding="utf-8"?>
<a:themeOverride xmlns:a="http://schemas.openxmlformats.org/drawingml/2006/main">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theme/themeOverride4.xml><?xml version="1.0" encoding="utf-8"?>
<a:themeOverride xmlns:a="http://schemas.openxmlformats.org/drawingml/2006/main">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Override>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 dockstate="right" visibility="0" width="438" row="7">
    <wetp:webextensionref xmlns:r="http://schemas.openxmlformats.org/officeDocument/2006/relationships" r:id="rId2"/>
  </wetp:taskpane>
</wetp:taskpanes>
</file>

<file path=xl/webextensions/webextension1.xml><?xml version="1.0" encoding="utf-8"?>
<we:webextension xmlns:we="http://schemas.microsoft.com/office/webextensions/webextension/2010/11" id="{9F49A3A5-721E-4343-8F15-30FC9C2EAA9C}">
  <we:reference id="wa200000018" version="24.3.0.0" store="en-US" storeType="OMEX"/>
  <we:alternateReferences>
    <we:reference id="WA200000018" version="24.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PSINORMAL</we:customFunctionIds>
        <we:customFunctionIds>PSIBERNOULLI</we:customFunctionIds>
        <we:customFunctionIds>PSIBETA</we:customFunctionIds>
        <we:customFunctionIds>PSIBETAGEN</we:customFunctionIds>
        <we:customFunctionIds>PSIBETASUBJ</we:customFunctionIds>
        <we:customFunctionIds>PSIBINOMIAL</we:customFunctionIds>
        <we:customFunctionIds>PSICAUCHY</we:customFunctionIds>
        <we:customFunctionIds>PSICHISQUARE</we:customFunctionIds>
        <we:customFunctionIds>PSICUMUL</we:customFunctionIds>
        <we:customFunctionIds>PSICUMULD</we:customFunctionIds>
        <we:customFunctionIds>PSIDISCRETE</we:customFunctionIds>
        <we:customFunctionIds>PSIDISUNIFORM</we:customFunctionIds>
        <we:customFunctionIds>PSIERF</we:customFunctionIds>
        <we:customFunctionIds>PSIERLANG</we:customFunctionIds>
        <we:customFunctionIds>PSIEXPONENTIAL</we:customFunctionIds>
        <we:customFunctionIds>PSIGAMMA</we:customFunctionIds>
        <we:customFunctionIds>PSIGENERAL</we:customFunctionIds>
        <we:customFunctionIds>PSIGEOMETRIC</we:customFunctionIds>
        <we:customFunctionIds>PSIHISTOGRAM</we:customFunctionIds>
        <we:customFunctionIds>PSIHYPERGEO</we:customFunctionIds>
        <we:customFunctionIds>PSIINTUNIFORM</we:customFunctionIds>
        <we:customFunctionIds>PSIINVNORMAL</we:customFunctionIds>
        <we:customFunctionIds>PSILAPLACE</we:customFunctionIds>
        <we:customFunctionIds>PSILOGARITHMIC</we:customFunctionIds>
        <we:customFunctionIds>PSILOGISTIC</we:customFunctionIds>
        <we:customFunctionIds>PSILOGLOGISTIC</we:customFunctionIds>
        <we:customFunctionIds>PSILOGNORMAL</we:customFunctionIds>
        <we:customFunctionIds>PSILOGNORM2</we:customFunctionIds>
        <we:customFunctionIds>PSIMAXEXTREME</we:customFunctionIds>
        <we:customFunctionIds>PSIMINEXTREME</we:customFunctionIds>
        <we:customFunctionIds>PSIMYERSON</we:customFunctionIds>
        <we:customFunctionIds>PSINEGBINOMIAL</we:customFunctionIds>
        <we:customFunctionIds>PSINORMALSKEW</we:customFunctionIds>
        <we:customFunctionIds>PSIPARETO</we:customFunctionIds>
        <we:customFunctionIds>PSIPARETO2</we:customFunctionIds>
        <we:customFunctionIds>PSIPEARSON5</we:customFunctionIds>
        <we:customFunctionIds>PSIPEARSON6</we:customFunctionIds>
        <we:customFunctionIds>PSIPERT</we:customFunctionIds>
        <we:customFunctionIds>PSIPOISSON</we:customFunctionIds>
        <we:customFunctionIds>PSIRAYLEIGH</we:customFunctionIds>
        <we:customFunctionIds>PSISTUDENT</we:customFunctionIds>
        <we:customFunctionIds>PSITRIANGULAR</we:customFunctionIds>
        <we:customFunctionIds>PSITRIANGGEN</we:customFunctionIds>
        <we:customFunctionIds>PSIUNIFORM</we:customFunctionIds>
        <we:customFunctionIds>PSIWEIBULL</we:customFunctionIds>
        <we:customFunctionIds>PSIBURR12</we:customFunctionIds>
        <we:customFunctionIds>PSIDAGUM</we:customFunctionIds>
        <we:customFunctionIds>PSIDBLTRIANG</we:customFunctionIds>
        <we:customFunctionIds>PSIFDIST</we:customFunctionIds>
        <we:customFunctionIds>PSIFATIGUELIFE</we:customFunctionIds>
        <we:customFunctionIds>PSIFRECHET</we:customFunctionIds>
        <we:customFunctionIds>PSIHYPSECANT</we:customFunctionIds>
        <we:customFunctionIds>PSIJOHNSONSB</we:customFunctionIds>
        <we:customFunctionIds>PSIJOHNSONSU</we:customFunctionIds>
        <we:customFunctionIds>PSIKUMARASWAMY</we:customFunctionIds>
        <we:customFunctionIds>PSILEVY</we:customFunctionIds>
        <we:customFunctionIds>PSIRECIPROCAL</we:customFunctionIds>
        <we:customFunctionIds>PSIVARY</we:customFunctionIds>
        <we:customFunctionIds>PSIMVLOGNORMAL</we:customFunctionIds>
        <we:customFunctionIds>PSIMVNORMAL</we:customFunctionIds>
        <we:customFunctionIds>PSIMVRESAMPLE</we:customFunctionIds>
        <we:customFunctionIds>PSIMVSHUFFLE</we:customFunctionIds>
        <we:customFunctionIds>PSIMEAN</we:customFunctionIds>
        <we:customFunctionIds>PSITHEOMEAN</we:customFunctionIds>
        <we:customFunctionIds>PSILOCK</we:customFunctionIds>
        <we:customFunctionIds>PSINAME</we:customFunctionIds>
        <we:customFunctionIds>PSISHIFT</we:customFunctionIds>
        <we:customFunctionIds>PSISAMPLE</we:customFunctionIds>
        <we:customFunctionIds>PSITRUNCATE</we:customFunctionIds>
        <we:customFunctionIds>PSISEED</we:customFunctionIds>
        <we:customFunctionIds>PSISIXSIGMA</we:customFunctionIds>
        <we:customFunctionIds>PSITSSYNC</we:customFunctionIds>
        <we:customFunctionIds>PSICONVERGENCE</we:customFunctionIds>
        <we:customFunctionIds>PSIISDATE</we:customFunctionIds>
        <we:customFunctionIds>PSIISDISCRETE</we:customFunctionIds>
        <we:customFunctionIds>PSILIBRARY</we:customFunctionIds>
        <we:customFunctionIds>PSIFITINFO</we:customFunctionIds>
        <we:customFunctionIds>PSIOUTPUT</we:customFunctionIds>
        <we:customFunctionIds>PSIINPUT</we:customFunctionIds>
        <we:customFunctionIds>PSISIMPARAM</we:customFunctionIds>
        <we:customFunctionIds>PSISENPARAM</we:customFunctionIds>
        <we:customFunctionIds>PSIOPTPARAM</we:customFunctionIds>
        <we:customFunctionIds>PSICALCPARAM</we:customFunctionIds>
        <we:customFunctionIds>PSISLURP</we:customFunctionIds>
        <we:customFunctionIds>PSISIP</we:customFunctionIds>
        <we:customFunctionIds>PSITSSIP</we:customFunctionIds>
        <we:customFunctionIds>PSICORRMATRIX</we:customFunctionIds>
        <we:customFunctionIds>PSICORRDEPEN</we:customFunctionIds>
        <we:customFunctionIds>PSICORRINDEP</we:customFunctionIds>
        <we:customFunctionIds>PSIFIT</we:customFunctionIds>
        <we:customFunctionIds>PSIDATA</we:customFunctionIds>
        <we:customFunctionIds>PSIKURTOSIS</we:customFunctionIds>
        <we:customFunctionIds>PSITHEOKURTOSIS</we:customFunctionIds>
        <we:customFunctionIds>PSIMAX</we:customFunctionIds>
        <we:customFunctionIds>PSITHEOMAX</we:customFunctionIds>
        <we:customFunctionIds>PSIMIN</we:customFunctionIds>
        <we:customFunctionIds>PSITHEOMIN</we:customFunctionIds>
        <we:customFunctionIds>PSIMODE</we:customFunctionIds>
        <we:customFunctionIds>PSITHEOMODE</we:customFunctionIds>
        <we:customFunctionIds>PSIPERCENTILE</we:customFunctionIds>
        <we:customFunctionIds>PSITHEOPERCENTILE</we:customFunctionIds>
        <we:customFunctionIds>PSIPTOX</we:customFunctionIds>
        <we:customFunctionIds>PSITHEOPTOX</we:customFunctionIds>
        <we:customFunctionIds>PSIPERCENTILED</we:customFunctionIds>
        <we:customFunctionIds>PSITHEOPERCENTILED</we:customFunctionIds>
        <we:customFunctionIds>PSIQTOX</we:customFunctionIds>
        <we:customFunctionIds>PSITHEOQTOX</we:customFunctionIds>
        <we:customFunctionIds>PSIRANGE</we:customFunctionIds>
        <we:customFunctionIds>PSITHEORANGE</we:customFunctionIds>
        <we:customFunctionIds>PSISKEWNESS</we:customFunctionIds>
        <we:customFunctionIds>PSITHEOSKEWNESS</we:customFunctionIds>
        <we:customFunctionIds>PSISTDDEV</we:customFunctionIds>
        <we:customFunctionIds>PSITHEOSTDDEV</we:customFunctionIds>
        <we:customFunctionIds>PSITARGET</we:customFunctionIds>
        <we:customFunctionIds>PSITHEOTARGET</we:customFunctionIds>
        <we:customFunctionIds>PSIXTOP</we:customFunctionIds>
        <we:customFunctionIds>PSITHEOXTOP</we:customFunctionIds>
        <we:customFunctionIds>PSITARGETD</we:customFunctionIds>
        <we:customFunctionIds>PSITHEOTARGETD</we:customFunctionIds>
        <we:customFunctionIds>PSIXTOQ</we:customFunctionIds>
        <we:customFunctionIds>PSITHEOXTOQ</we:customFunctionIds>
        <we:customFunctionIds>PSITHEOXTOY</we:customFunctionIds>
        <we:customFunctionIds>PSIVARIANCE</we:customFunctionIds>
        <we:customFunctionIds>PSITHEOVARIANCE</we:customFunctionIds>
        <we:customFunctionIds>PSIABSDEV</we:customFunctionIds>
        <we:customFunctionIds>PSICITRIALS</we:customFunctionIds>
        <we:customFunctionIds>PSICORRELATION</we:customFunctionIds>
        <we:customFunctionIds>PSIFREQUENCY</we:customFunctionIds>
        <we:customFunctionIds>PSIMEANCI</we:customFunctionIds>
        <we:customFunctionIds>PSIMEANCIB</we:customFunctionIds>
        <we:customFunctionIds>PSISEMIDEV</we:customFunctionIds>
        <we:customFunctionIds>PSISEMIDEV2</we:customFunctionIds>
        <we:customFunctionIds>PSISEMIVAR</we:customFunctionIds>
        <we:customFunctionIds>PSISEMIVAR2</we:customFunctionIds>
        <we:customFunctionIds>PSISTDDEVCI</we:customFunctionIds>
        <we:customFunctionIds>PSIBVAR</we:customFunctionIds>
        <we:customFunctionIds>PSICVAR</we:customFunctionIds>
        <we:customFunctionIds>PSICURRENTTRIAL</we:customFunctionIds>
        <we:customFunctionIds>PSICURRENTSIM</we:customFunctionIds>
        <we:customFunctionIds>PSICOUNT</we:customFunctionIds>
        <we:customFunctionIds>PSISENVALUE</we:customFunctionIds>
        <we:customFunctionIds>PSICURRENTOPT</we:customFunctionIds>
        <we:customFunctionIds>PSIMEDIAN</we:customFunctionIds>
        <we:customFunctionIds>PSITHEOMEDIAN</we:customFunctionIds>
        <we:customFunctionIds>PSIDIM</we:customFunctionIds>
        <we:customFunctionIds>PSICUBE</we:customFunctionIds>
        <we:customFunctionIds>PSIREDUCE</we:customFunctionIds>
        <we:customFunctionIds>PSIJOIN</we:customFunctionIds>
        <we:customFunctionIds>PSIOPTSTATUS</we:customFunctionIds>
        <we:customFunctionIds>PSIPIVOTCUBE</we:customFunctionIds>
        <we:customFunctionIds>PSICALCVALUE</we:customFunctionIds>
        <we:customFunctionIds>PSIOPTDATA</we:customFunctionIds>
        <we:customFunctionIds>PSIPARAMDIM</we:customFunctionIds>
        <we:customFunctionIds>PSIPIVOTDIM</we:customFunctionIds>
        <we:customFunctionIds>PSICUBEOUTPUT</we:customFunctionIds>
        <we:customFunctionIds>PSIDIMLOCK</we:customFunctionIds>
        <we:customFunctionIds>PSIDIMACTIVE</we:customFunctionIds>
        <we:customFunctionIds>PSICUBEDATA</we:customFunctionIds>
        <we:customFunctionIds>PSISIMOUTPUT</we:customFunctionIds>
        <we:customFunctionIds>PSISIMDATA</we:customFunctionIds>
        <we:customFunctionIds>PSIRESAMPLE</we:customFunctionIds>
        <we:customFunctionIds>PSITABLECUBE</we:customFunctionIds>
        <we:customFunctionIds>PSICOMPOUND</we:customFunctionIds>
        <we:customFunctionIds>PSICOPULA</we:customFunctionIds>
        <we:customFunctionIds>PSICOPULASTUDENT</we:customFunctionIds>
        <we:customFunctionIds>PSICOPULAGAUSS</we:customFunctionIds>
        <we:customFunctionIds>PSIKENDALLTAU</we:customFunctionIds>
        <we:customFunctionIds>PSISPEARMANRHO</we:customFunctionIds>
        <we:customFunctionIds>PSIMETALOG</we:customFunctionIds>
        <we:customFunctionIds>PSIMETALOGSPT</we:customFunctionIds>
        <we:customFunctionIds>PSIMETALOGFIT</we:customFunctionIds>
        <we:customFunctionIds>PSIDATASRC</we:customFunctionIds>
        <we:customFunctionIds>PSIMODELSRC</we:customFunctionIds>
        <we:customFunctionIds>PSISIGMACP</we:customFunctionIds>
        <we:customFunctionIds>PSISIGMACPK</we:customFunctionIds>
        <we:customFunctionIds>PSISIGMACPKLOWER</we:customFunctionIds>
        <we:customFunctionIds>PSISIGMACPKUPPER</we:customFunctionIds>
        <we:customFunctionIds>PSISIGMACPM</we:customFunctionIds>
        <we:customFunctionIds>PSISIGMADEFECTPPM</we:customFunctionIds>
        <we:customFunctionIds>PSISIGMADEFECTSHIFTPPM</we:customFunctionIds>
        <we:customFunctionIds>PSISIGMADEFECTSHIFTPPMLower</we:customFunctionIds>
        <we:customFunctionIds>PSISIGMADEFECTSHIFTPPMUPPER</we:customFunctionIds>
        <we:customFunctionIds>PSISIGMAK</we:customFunctionIds>
        <we:customFunctionIds>PSISIGMALOWERBOUND</we:customFunctionIds>
        <we:customFunctionIds>PSISIGMAPROBDEFECTSHIFT</we:customFunctionIds>
        <we:customFunctionIds>PSISIGMAPROBDEFECTSHIFTLOWER</we:customFunctionIds>
        <we:customFunctionIds>PSISIGMAPROBDEFECTSHIFTUPPER</we:customFunctionIds>
        <we:customFunctionIds>PSISIGMASIGMALEVEL</we:customFunctionIds>
        <we:customFunctionIds>PSISIGMAUPPERBOUND</we:customFunctionIds>
        <we:customFunctionIds>PSISIGMAYIELD</we:customFunctionIds>
        <we:customFunctionIds>PSISIGMAZLOWER</we:customFunctionIds>
        <we:customFunctionIds>PSISIGMAZMIN</we:customFunctionIds>
        <we:customFunctionIds>PSISIGMAZUPPER</we:customFunctionIds>
        <we:customFunctionIds>PSIBETAGENALT</we:customFunctionIds>
        <we:customFunctionIds>PSICAUCHYALT</we:customFunctionIds>
        <we:customFunctionIds>PSICHISQUAREALT</we:customFunctionIds>
        <we:customFunctionIds>PSIERFALT</we:customFunctionIds>
        <we:customFunctionIds>PSIEXPONENTIALALT</we:customFunctionIds>
        <we:customFunctionIds>PSIGAMMAALT</we:customFunctionIds>
        <we:customFunctionIds>PSIINVNORMALALT</we:customFunctionIds>
        <we:customFunctionIds>PSILAPLACEALT</we:customFunctionIds>
        <we:customFunctionIds>PSILOGISTICALT</we:customFunctionIds>
        <we:customFunctionIds>PSILOGLOGISTICALT</we:customFunctionIds>
        <we:customFunctionIds>PSILOGNORMALALT</we:customFunctionIds>
        <we:customFunctionIds>PSIMAXEXTREMEALT</we:customFunctionIds>
        <we:customFunctionIds>PSIMINEXTREMEALT</we:customFunctionIds>
        <we:customFunctionIds>PSINORMALALT</we:customFunctionIds>
        <we:customFunctionIds>PSIUNIFORMALT</we:customFunctionIds>
        <we:customFunctionIds>PSITRIANGULARALT</we:customFunctionIds>
        <we:customFunctionIds>PSIPARETOALT</we:customFunctionIds>
        <we:customFunctionIds>PSIPARETO2ALT</we:customFunctionIds>
        <we:customFunctionIds>PSIPEARSON5ALT</we:customFunctionIds>
        <we:customFunctionIds>PSIPEARSON6ALT</we:customFunctionIds>
        <we:customFunctionIds>PSIPERTALT</we:customFunctionIds>
        <we:customFunctionIds>PSIRAYLEIGHALT</we:customFunctionIds>
        <we:customFunctionIds>PSISTUDENTALT</we:customFunctionIds>
        <we:customFunctionIds>PSIWEIBULLALT</we:customFunctionIds>
        <we:customFunctionIds>PSIFATIGUELIFEALT</we:customFunctionIds>
        <we:customFunctionIds>PSIFRECHETALT</we:customFunctionIds>
        <we:customFunctionIds>PSIOPTVALUE</we:customFunctionIds>
        <we:customFunctionIds>PSICOEFFVAR</we:customFunctionIds>
        <we:customFunctionIds>PSISTDERR</we:customFunctionIds>
        <we:customFunctionIds>PSIEXPGAIN</we:customFunctionIds>
        <we:customFunctionIds>PSIEXPGAINRATIO</we:customFunctionIds>
        <we:customFunctionIds>PSIEXPLOSS</we:customFunctionIds>
        <we:customFunctionIds>PSIEXPLOSSRATIO</we:customFunctionIds>
        <we:customFunctionIds>PSIEXPVALMARGIN</we:customFunctionIds>
        <we:customFunctionIds>PSICERTIFIED</we:customFunctionIds>
        <we:customFunctionIds>PSICENSOR</we:customFunctionIds>
        <we:customFunctionIds>PSIBASECASE</we:customFunctionIds>
        <we:customFunctionIds>PSIFORECASTETS</we:customFunctionIds>
        <we:customFunctionIds>PSIFORECASTLINEAR</we:customFunctionIds>
        <we:customFunctionIds>DOTPRODUCT</we:customFunctionIds>
        <we:customFunctionIds>QUADPRODUCT</we:customFunctionIds>
        <we:customFunctionIds>PSIDECTABLE</we:customFunctionIds>
        <we:customFunctionIds>PSIBOXFUNCTION</we:customFunctionIds>
        <we:customFunctionIds>PSIBOXITERATOR</we:customFunctionIds>
        <we:customFunctionIds>PSIINITIALVALUE</we:customFunctionIds>
        <we:customFunctionIds>PSIFINALVALUE</we:customFunctionIds>
        <we:customFunctionIds>PSIDUALVALUE</we:customFunctionIds>
        <we:customFunctionIds>PSISLACKVALUE</we:customFunctionIds>
        <we:customFunctionIds>PSIDUALUPPER</we:customFunctionIds>
        <we:customFunctionIds>PSIDUALLOWER</we:customFunctionIds>
        <we:customFunctionIds>PSITSINTEGRATE</we:customFunctionIds>
        <we:customFunctionIds>PSITRANSFORM</we:customFunctionIds>
        <we:customFunctionIds>PSITSSEASONALITY</we:customFunctionIds>
        <we:customFunctionIds>PSITSLEN</we:customFunctionIds>
        <we:customFunctionIds>PSIAR1</we:customFunctionIds>
        <we:customFunctionIds>PSIAR2</we:customFunctionIds>
        <we:customFunctionIds>PSIMA1</we:customFunctionIds>
        <we:customFunctionIds>PSIMA2</we:customFunctionIds>
        <we:customFunctionIds>PSIARMA11</we:customFunctionIds>
        <we:customFunctionIds>PSIARCH1</we:customFunctionIds>
        <we:customFunctionIds>PSIGARCH11</we:customFunctionIds>
        <we:customFunctionIds>PSIEGARCH11</we:customFunctionIds>
        <we:customFunctionIds>PSIAPARCH11</we:customFunctionIds>
        <we:customFunctionIds>PSITARGETCI</we:customFunctionIds>
        <we:customFunctionIds>PSIPERCENTILECI</we:customFunctionIds>
        <we:customFunctionIds>PSIPERCENTILES</we:customFunctionIds>
        <we:customFunctionIds>PSIMODELDESC</we:customFunctionIds>
        <we:customFunctionIds>PSICORRECTCORMAT</we:customFunctionIds>
        <we:customFunctionIds>PSISTATIC</we:customFunctionIds>
        <we:customFunctionIds>PSIMAKEINPUT</we:customFunctionIds>
        <we:customFunctionIds>PSISIMULATIONINFO</we:customFunctionIds>
        <we:customFunctionIds>PSICONVERGED</we:customFunctionIds>
        <we:customFunctionIds>PSIDISTINFO</we:customFunctionIds>
      </we:customFunctionIdList>
    </a:ext>
  </we:extLst>
</we:webextension>
</file>

<file path=xl/webextensions/webextension2.xml><?xml version="1.0" encoding="utf-8"?>
<we:webextension xmlns:we="http://schemas.microsoft.com/office/webextensions/webextension/2010/11" id="{B1D2AFEB-5D89-409E-A496-4A521B9F1527}">
  <we:reference id="wa200007436" version="1.0.0.0" store="en-US" storeType="OMEX"/>
  <we:alternateReferences>
    <we:reference id="WA200007436" version="1.0.0.0" store="" storeType="OMEX"/>
  </we:alternateReferences>
  <we:properties>
    <we:property name="accessToken" value="&quot;eyJ0eXAiOiJKV1QiLCJhbGciOiJSUzI1NiIsImtpZCI6Ii1jSHZMb1RSTWZXWFd1TnhFVFM3MW9KNXZmYyJ9.eyJ2ZXIiOiIyLjAiLCJpc3MiOiJodHRwczovL2xvZ2luLm1pY3Jvc29mdG9ubGluZS5jb20vOTE4ODA0MGQtNmM2Ny00YzViLWIxMTItMzZhMzA0YjY2ZGFkL3YyLjAiLCJzdWIiOiJBQUFBQUFBQUFBQUFBQUFBQUFBQUFKaWdEbG9nd0VUUF95NkRUUzRfTXE4IiwiYXVkIjoiZjRjMWQyODctNzk2Ni00NzE1LWE0NWQtZGZjMjA5MWMyMDM4IiwiZXhwIjoxNzM4OTU3ODcwLCJpYXQiOjE3Mzg5NTM5NzAsIm5iZiI6MTczODk1Mzk3MCwibmFtZSI6IkFuYW1pa2EgWWFkYXYiLCJwcmVmZXJyZWRfdXNlcm5hbWUiOiJ5YW5hbWlrYTU1MUBnbWFpbC5jb20iLCJvaWQiOiIwMDAwMDAwMC0wMDAwLTAwMDAtMTJhYS1jYmVmNzllZGNmZWIiLCJlbWFpbCI6InlhbmFtaWthNTUxQGdtYWlsLmNvbSIsInRpZCI6IjkxODgwNDBkLTZjNjctNGM1Yi1iMTEyLTM2YTMwNGI2NmRhZCIsImF6cCI6ImY0YzFkMjg3LTc5NjYtNDcxNS1hNDVkLWRmYzIwOTFjMjAzOCIsInNjcCI6ImFjY2Vzc19hc191c2VyIiwiYXpwYWNyIjoiMCIsInV0aSI6ImlZM1VDRS1oVzBRUFlBMEFBQUFBQUEiLCJhaW8iOiJEaVp4azRvUFhJcDlwekhFZk5RVVBxVHF2S2Y3OE1hTzNkTEhzUTljbmF5bVg4dndyZWdJayF0aUV0U1g2N3ladVk3SGJPNW9tVDVKTDlaNWRMa0ZpNlRVQ0JQVDRKOWxmalloUDlnR3VING1SS2JEdmZZWTlWRk5FME5LKnFwWG5qaDlYWkFuVFJnNHpsd05uRDJkZlZhV0tzWnJCWWk2SDR0Uk9vUm9zZm50In0.knizxAT3YbWXNzFUhsMvAlV4Ynuwq6sATqBShjY1LEQiP3vnRJHyIQwxJzkD9qgA7nOJufl1h-bGqAFHzMXZVJGSg2mgdeXUrcMp088TZrvEEMXakC2USo9spvXbXLcePxW7b1l0scufQis3GeFKRrxwrHy8J36K2FdT3bN1rQmvfYGm6i8NDd5-mROXju9w-_8YJS2KUuFo7ct1r7PwvfI3ivoDbEJKGOpgPiHz985zNOC_GcPF6JFe38b8evAplTncGrNHmy8pxT8tIeOEGHhFECM6TwrQ3FuHyGLbSzT-7sw5bVc_TYGsegv2HS32pXnwCA2lwUPUU1BKJNTY8Q&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_xldudf_MFE_GSGETPLACEDETAILS</we:customFunctionIds>
        <we:customFunctionIds>_xldudf_MFE_GSGETPLACEDETAILSJSON</we:customFunctionIds>
        <we:customFunctionIds>_xldudf_MFE_GSGETPLACEPHOTO</we:customFunctionIds>
        <we:customFunctionIds>_xldudf_MFE_GSGETSTREETVIEW</we:customFunctionIds>
        <we:customFunctionIds>_xldudf_MFE_GSFINDPLACES</we:customFunctionIds>
        <we:customFunctionIds>_xldudf_MFE_GSGETPOINT</we:customFunctionIds>
        <we:customFunctionIds>_xldudf_MFE_GSPLUSCODE</we:customFunctionIds>
        <we:customFunctionIds>_xldudf_MFE_GSGETPLACEID</we:customFunctionIds>
        <we:customFunctionIds>_xldudf_MFE_GSGETLATLNG</we:customFunctionIds>
        <we:customFunctionIds>_xldudf_MFE_GSGEOCODE</we:customFunctionIds>
        <we:customFunctionIds>_xldudf_MFE_GSREVERSEGEOCODE</we:customFunctionIds>
        <we:customFunctionIds>_xldudf_MFE_GSPARSELATLNG</we:customFunctionIds>
        <we:customFunctionIds>_xldudf_MFE_GSGETADDRESS</we:customFunctionIds>
        <we:customFunctionIds>_xldudf_MFE_GSGETADDRESSCOMPONENTS</we:customFunctionIds>
        <we:customFunctionIds>_xldudf_MFE_HSFINDPLACES</we:customFunctionIds>
        <we:customFunctionIds>_xldudf_MFE_HSGETLATLNG</we:customFunctionIds>
        <we:customFunctionIds>_xldudf_MFE_HSGEOCODE</we:customFunctionIds>
        <we:customFunctionIds>_xldudf_MFE_HSGETADDRESSCOMPONENTS</we:customFunctionIds>
        <we:customFunctionIds>_xldudf_MFE_GSNEARBYPLACES</we:customFunctionIds>
        <we:customFunctionIds>_xldudf_MFE_GSGETISOLINEMAPFROM</we:customFunctionIds>
        <we:customFunctionIds>_xldudf_MFE_GSGETISOLINEMAPTO</we:customFunctionIds>
        <we:customFunctionIds>_xldudf_MFE_GSGETLINEARDISTANCE</we:customFunctionIds>
        <we:customFunctionIds>_xldudf_MFE_GSGETDISTANCELATLNG</we:customFunctionIds>
        <we:customFunctionIds>_xldudf_MFE_GSGETROUTEDISTANCE</we:customFunctionIds>
        <we:customFunctionIds>_xldudf_MFE_GSGETROUTETIME</we:customFunctionIds>
        <we:customFunctionIds>_xldudf_MFE_GSGETROUTECOST</we:customFunctionIds>
        <we:customFunctionIds>_xldudf_MFE_GSGETROUTEURL</we:customFunctionIds>
        <we:customFunctionIds>_xldudf_MFE_GSGETPLACEURL</we:customFunctionIds>
        <we:customFunctionIds>_xldudf_MFE_GSGETPOINTSMAP</we:customFunctionIds>
        <we:customFunctionIds>_xldudf_MFE_GSGETROUTEMAP</we:customFunctionIds>
        <we:customFunctionIds>_xldudf_MFE_GSCOMMUTEURL</we:customFunctionIds>
        <we:customFunctionIds>_xldudf_MFE_GSCOMMUTETIME</we:customFunctionIds>
        <we:customFunctionIds>_xldudf_MFE_GSCOMMUTEDISTANCE</we:customFunctionIds>
        <we:customFunctionIds>_xldudf_MFE_GSCOMMUTECOST</we:customFunctionIds>
        <we:customFunctionIds>_xldudf_MFE_GSCOMMUTEROUTEMAP</we:customFunctionIds>
        <we:customFunctionIds>_xldudf_MFE_GSINSERTHEATMAP</we:customFunctionIds>
        <we:customFunctionIds>_xldudf_MFE_GSINSERTIMAGE</we:customFunctionIds>
        <we:customFunctionIds>_xldudf_MFE_GSMULTIFINDPLACES</we:customFunctionIds>
        <we:customFunctionIds>_xldudf_MFE_GSMULTINEARBYPLACES</we:customFunctionIds>
        <we:customFunctionIds>_xldudf_MFE_GEOGETTYPE</we:customFunctionIds>
        <we:customFunctionIds>_xldudf_MFE_GEOLOADJSON</we:customFunctionIds>
        <we:customFunctionIds>_xldudf_MFE_GEOFLIP</we:customFunctionIds>
        <we:customFunctionIds>_xldudf_MFE_GEOGETCOORDS</we:customFunctionIds>
        <we:customFunctionIds>_xldudf_MFE_GEOLINKCONTAINED</we:customFunctionIds>
        <we:customFunctionIds>_xldudf_MFE_GEOLINKRESOLVE</we:customFunctionIds>
        <we:customFunctionIds>_xldudf_MFE_GEOCOLLECTION</we:customFunctionIds>
        <we:customFunctionIds>_xldudf_MFE_GEOISOLINEFROM</we:customFunctionIds>
        <we:customFunctionIds>_xldudf_MFE_GEOISOLINETO</we:customFunctionIds>
        <we:customFunctionIds>_xldudf_MFE_GEONEARBYPLACES</we:customFunctionIds>
        <we:customFunctionIds>_xldudf_MFE_GEOFINDPLACES</we:customFunctionIds>
        <we:customFunctionIds>_xldudf_MFE_HSFINDSEQUENCE</we:customFunctionIds>
        <we:customFunctionIds>_xldudf_MFE_GEOINTERSECT</we:customFunctionIds>
        <we:customFunctionIds>_xldudf_MFE_GEOGETCHILDS</we:customFunctionIds>
        <we:customFunctionIds>_xldudf_MFE_GEOCONTAINSPOINTS</we:customFunctionIds>
        <we:customFunctionIds>_xldudf_MFE_GEOPOINT</we:customFunctionIds>
        <we:customFunctionIds>_xldudf_MFE_GEOPOLYGON</we:customFunctionIds>
        <we:customFunctionIds>_xldudf_MFE_GEORECTANGLE</we:customFunctionIds>
        <we:customFunctionIds>_xldudf_MFE_GEOBBOX</we:customFunctionIds>
        <we:customFunctionIds>_xldudf_MFE_GEOCIRCLE</we:customFunctionIds>
        <we:customFunctionIds>_xldudf_MFE_GEOSETCOLOR</we:customFunctionIds>
        <we:customFunctionIds>_xldudf_MFE_GEOSETMARKERICON</we:customFunctionIds>
        <we:customFunctionIds>_xldudf_MFE_GEODISTANCE</we:customFunctionIds>
        <we:customFunctionIds>_xldudf_MFE_GEOGETAREA</we:customFunctionIds>
        <we:customFunctionIds>_xldudf_MFE_GEOGETCENTROID</we:customFunctionIds>
        <we:customFunctionIds>_xldudf_MFE_GEOGETCENTER</we:customFunctionIds>
        <we:customFunctionIds>_xldudf_MFE_GEOGETLATLNG</we:customFunctionIds>
        <we:customFunctionIds>_xldudf_MFE_GEOGETLATLNGSTRING</we:customFunctionIds>
        <we:customFunctionIds>_xldudf_MFE_GEOSHAPE</we:customFunctionIds>
        <we:customFunctionIds>_xldudf_MFE_GEOMAPOPTIONS</we:customFunctionIds>
        <we:customFunctionIds>_xldudf_MFE_GEOTOMAP</we:customFunctionIds>
        <we:customFunctionIds>_xldudf_MFE_GEOTOTABLE</we:customFunctionIds>
        <we:customFunctionIds>_xldudf_MFE_GEOPROPERTIES</we:customFunctionIds>
        <we:customFunctionIds>_xldudf_MFE_GEOGEOMETRY</we:customFunctionIds>
        <we:customFunctionIds>_xldudf_MFE_GEOSETPROPERTY</we:customFunctionIds>
        <we:customFunctionIds>_xldudf_MFE_GEOSETPROPERTIES</we:customFunctionIds>
        <we:customFunctionIds>_xldudf_MFE_GEOSIMPLIFY</we:customFunctionIds>
        <we:customFunctionIds>_xldudf_MFE_GEOGETRADIUS</we:customFunctionIds>
        <we:customFunctionIds>_xldudf_MFE_GEOCIRCUMCIRCLE</we:customFunctionIds>
        <we:customFunctionIds>_xldudf_MFE_GEOGETCOORDSSTRING</we:customFunctionIds>
        <we:customFunctionIds>_xldudf_MFE_GEOISCONTAIN</we:customFunctionIds>
        <we:customFunctionIds>_xldudf_MFE_GEOISOVERLAP</we:customFunctionIds>
        <we:customFunctionIds>_xldudf_MFE_GEOGETGRID</we:customFunctionIds>
        <we:customFunctionIds>_xldudf_MFE_GEOGETGRIDPOINTS</we:customFunctionIds>
        <we:customFunctionIds>_xldudf_MFE_GEOSUBTRACT</we:customFunctionIds>
        <we:customFunctionIds>_xldudf_MFE_GEOUNION</we:customFunctionIds>
        <we:customFunctionIds>_xldudf_MFE_HSREVERSEGEOCODE</we:customFunctionIds>
        <we:customFunctionIds>_xldudf_MFE_GEOTOKML</we:customFunctionIds>
        <we:customFunctionIds>_xldudf_MFE_GSFINDPLACEFROMTEXT</we:customFunctionIds>
        <we:customFunctionIds>_xldudf_MFE_BSDIRECTIONSDISTANCE</we:customFunctionIds>
        <we:customFunctionIds>_xldudf_MFE_BSDIRECTIONSTIME</we:customFunctionIds>
        <we:customFunctionIds>_xldudf_MFE_BSDIRECTIONSCOST</we:customFunctionIds>
        <we:customFunctionIds>_xldudf_MFE_BSDIRECTIONSREGIONTRAVELSUMMARY</we:customFunctionIds>
        <we:customFunctionIds>_xldudf_MFE_BSDIRECTIONSMAP</we:customFunctionIds>
        <we:customFunctionIds>_xldudf_MFE_BSDIRECTIONSURL</we:customFunctionIds>
        <we:customFunctionIds>_xldudf_MFE_BSGEOCODE</we:customFunctionIds>
        <we:customFunctionIds>_xldudf_MFE_BSGETLATLNG</we:customFunctionIds>
        <we:customFunctionIds>_xldudf_MFE_BSGETADDRESSCOMPONENTS</we:customFunctionIds>
        <we:customFunctionIds>_xldudf_MFE_BSREVERSEGEOCODE</we:customFunctionIds>
        <we:customFunctionIds>_xldudf_MFE_GENERATERGBAMONOCHROMATIC</we:customFunctionIds>
        <we:customFunctionIds>_xldudf_MFE_GEOBUFFER</we:customFunctionIds>
        <we:customFunctionIds>_xldudf_MFE_GEOLINESTRING</we:customFunctionIds>
        <we:customFunctionIds>_xldudf_MFE_GEOROUTELINE</we:customFunctionIds>
        <we:customFunctionIds>_xldudf_MFE_GEOCOMMUTELINE</we:customFunctionIds>
        <we:customFunctionIds>_xldudf_MFE_GEOFINDWITHINBOUNDARIES</we:customFunctionIds>
        <we:customFunctionIds>_xldudf_MFE_GEODRAW</we:customFunctionIds>
        <we:customFunctionIds>_xldudf_MFE_HIGHLIGHTDUPLICATES</we:customFunctionIds>
        <we:customFunctionIds>_xldudf_MFE_GSBOUNDARIES</we:customFunctionIds>
        <we:customFunctionIds>_xldudf_MFE_GEOBOUNDARIES</we:customFunctionIds>
        <we:customFunctionIds>_xldudf_MFE_GSNEARBYPLACES2</we:customFunctionIds>
        <we:customFunctionIds>_xldudf_MFE_GSFINDPLACES2</we:customFunctionIds>
        <we:customFunctionIds>_xldudf_MFE_GEOFINDPLACES2</we:customFunctionIds>
        <we:customFunctionIds>_xldudf_MFE_GENERATERGBACOLORS</we:customFunctionIds>
        <we:customFunctionIds>_xldudf_MFE_HSLTORGBA</we:customFunctionIds>
        <we:customFunctionIds>_xldudf_MFE_GSDOWNLOAD</we:customFunctionIds>
        <we:customFunctionIds>_xldudf_MFE_GSDOWNLOADPLACEPHOTO</we:customFunctionIds>
        <we:customFunctionIds>_xldudf_MFE_GSDOWNLOADSTREETVIEWIMAGE</we:customFunctionIds>
        <we:customFunctionIds>_xldudf_MFE_GSDOWNLOADACTIVERANGEIMAGES</we:customFunctionIds>
        <we:customFunctionIds>_xldudf_MFE_GSDOWNLOADFORMULAIMAGES</we:customFunctionIds>
        <we:customFunctionIds>_xldudf_MFE_GSDOWNLOADOVERGRIDIMAGES</we:customFunctionIds>
        <we:customFunctionIds>_xldudf_MFE_GSFORMULASTOGGLE</we:customFunctionIds>
        <we:customFunctionIds>_xldudf_MFE_GSFORMULASENABLE</we:customFunctionIds>
        <we:customFunctionIds>_xldudf_MFE_GSFORMULASDISABLE</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drawing" Target="../drawings/drawing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4.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24F2F-A516-40B2-A255-137F135C151F}">
  <dimension ref="A3:C16"/>
  <sheetViews>
    <sheetView workbookViewId="0">
      <selection activeCell="A3" sqref="A3:C16"/>
    </sheetView>
  </sheetViews>
  <sheetFormatPr defaultRowHeight="13.8" x14ac:dyDescent="0.25"/>
  <cols>
    <col min="1" max="1" width="13.09765625" bestFit="1" customWidth="1"/>
    <col min="2" max="2" width="12" bestFit="1" customWidth="1"/>
    <col min="3" max="3" width="12.19921875" bestFit="1" customWidth="1"/>
  </cols>
  <sheetData>
    <row r="3" spans="1:3" x14ac:dyDescent="0.25">
      <c r="A3" s="12" t="s">
        <v>10932</v>
      </c>
      <c r="B3" t="s">
        <v>10946</v>
      </c>
      <c r="C3" t="s">
        <v>10947</v>
      </c>
    </row>
    <row r="4" spans="1:3" x14ac:dyDescent="0.25">
      <c r="A4" s="13" t="s">
        <v>10934</v>
      </c>
      <c r="B4" s="17">
        <v>95365.937600000019</v>
      </c>
      <c r="C4" s="14">
        <v>9199.2699999999986</v>
      </c>
    </row>
    <row r="5" spans="1:3" x14ac:dyDescent="0.25">
      <c r="A5" s="13" t="s">
        <v>10935</v>
      </c>
      <c r="B5" s="14">
        <v>60172.649400000024</v>
      </c>
      <c r="C5" s="14">
        <v>10288.898699999991</v>
      </c>
    </row>
    <row r="6" spans="1:3" x14ac:dyDescent="0.25">
      <c r="A6" s="13" t="s">
        <v>10936</v>
      </c>
      <c r="B6" s="14">
        <v>199252.98399999991</v>
      </c>
      <c r="C6" s="14">
        <v>26806.573700000015</v>
      </c>
    </row>
    <row r="7" spans="1:3" x14ac:dyDescent="0.25">
      <c r="A7" s="13" t="s">
        <v>10937</v>
      </c>
      <c r="B7" s="14">
        <v>141851.5674</v>
      </c>
      <c r="C7" s="14">
        <v>13437.806799999998</v>
      </c>
    </row>
    <row r="8" spans="1:3" x14ac:dyDescent="0.25">
      <c r="A8" s="13" t="s">
        <v>10938</v>
      </c>
      <c r="B8" s="14">
        <v>156122.28669999994</v>
      </c>
      <c r="C8" s="14">
        <v>22308.51279999999</v>
      </c>
    </row>
    <row r="9" spans="1:3" x14ac:dyDescent="0.25">
      <c r="A9" s="13" t="s">
        <v>10939</v>
      </c>
      <c r="B9" s="14">
        <v>147082.61130000011</v>
      </c>
      <c r="C9" s="14">
        <v>20899.334500000012</v>
      </c>
    </row>
    <row r="10" spans="1:3" x14ac:dyDescent="0.25">
      <c r="A10" s="13" t="s">
        <v>10940</v>
      </c>
      <c r="B10" s="14">
        <v>149580.83800000031</v>
      </c>
      <c r="C10" s="14">
        <v>13535.38299999998</v>
      </c>
    </row>
    <row r="11" spans="1:3" x14ac:dyDescent="0.25">
      <c r="A11" s="13" t="s">
        <v>10941</v>
      </c>
      <c r="B11" s="14">
        <v>159589.45099999988</v>
      </c>
      <c r="C11" s="14">
        <v>21896.715399999972</v>
      </c>
    </row>
    <row r="12" spans="1:3" x14ac:dyDescent="0.25">
      <c r="A12" s="13" t="s">
        <v>10942</v>
      </c>
      <c r="B12" s="14">
        <v>309770.09970000025</v>
      </c>
      <c r="C12" s="14">
        <v>37293.192500000034</v>
      </c>
    </row>
    <row r="13" spans="1:3" x14ac:dyDescent="0.25">
      <c r="A13" s="13" t="s">
        <v>10943</v>
      </c>
      <c r="B13" s="14">
        <v>197115.20170000009</v>
      </c>
      <c r="C13" s="14">
        <v>31469.663800000035</v>
      </c>
    </row>
    <row r="14" spans="1:3" x14ac:dyDescent="0.25">
      <c r="A14" s="13" t="s">
        <v>10944</v>
      </c>
      <c r="B14" s="14">
        <v>349120.07400000008</v>
      </c>
      <c r="C14" s="14">
        <v>35825.536599999927</v>
      </c>
    </row>
    <row r="15" spans="1:3" x14ac:dyDescent="0.25">
      <c r="A15" s="13" t="s">
        <v>10945</v>
      </c>
      <c r="B15" s="14">
        <v>332177.15950000001</v>
      </c>
      <c r="C15" s="14">
        <v>43436.13390000003</v>
      </c>
    </row>
    <row r="16" spans="1:3" x14ac:dyDescent="0.25">
      <c r="A16" s="13" t="s">
        <v>10933</v>
      </c>
      <c r="B16" s="14">
        <v>2297200.8603000008</v>
      </c>
      <c r="C16"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DBEDA-BC4C-4BCB-AF8F-0B8AA10CB0CE}">
  <dimension ref="A3:E7"/>
  <sheetViews>
    <sheetView zoomScaleNormal="100" workbookViewId="0">
      <selection activeCell="A3" sqref="A3:B7"/>
    </sheetView>
  </sheetViews>
  <sheetFormatPr defaultRowHeight="13.8" x14ac:dyDescent="0.25"/>
  <cols>
    <col min="1" max="1" width="13.296875" bestFit="1" customWidth="1"/>
    <col min="2" max="2" width="12.19921875" bestFit="1" customWidth="1"/>
    <col min="4" max="4" width="13.296875" customWidth="1"/>
    <col min="5" max="5" width="9.09765625" customWidth="1"/>
  </cols>
  <sheetData>
    <row r="3" spans="1:5" x14ac:dyDescent="0.25">
      <c r="A3" s="12" t="s">
        <v>10932</v>
      </c>
      <c r="B3" t="s">
        <v>10947</v>
      </c>
      <c r="D3" t="s">
        <v>10948</v>
      </c>
      <c r="E3" t="s">
        <v>21</v>
      </c>
    </row>
    <row r="4" spans="1:5" x14ac:dyDescent="0.25">
      <c r="A4" s="13" t="s">
        <v>32</v>
      </c>
      <c r="B4" s="10">
        <v>18451.272799999992</v>
      </c>
      <c r="D4" t="str">
        <f>A4</f>
        <v>Furniture</v>
      </c>
      <c r="E4" s="14">
        <f>GETPIVOTDATA("Profit",$A$3,"Category",A4)</f>
        <v>18451.272799999992</v>
      </c>
    </row>
    <row r="5" spans="1:5" x14ac:dyDescent="0.25">
      <c r="A5" s="13" t="s">
        <v>46</v>
      </c>
      <c r="B5" s="10">
        <v>122490.8008000001</v>
      </c>
      <c r="D5" t="str">
        <f t="shared" ref="D5:D7" si="0">A5</f>
        <v>Office Supplies</v>
      </c>
      <c r="E5" s="14">
        <f t="shared" ref="E5" si="1">GETPIVOTDATA("Profit",$A$3,"Category",A5)</f>
        <v>122490.8008000001</v>
      </c>
    </row>
    <row r="6" spans="1:5" x14ac:dyDescent="0.25">
      <c r="A6" s="13" t="s">
        <v>71</v>
      </c>
      <c r="B6" s="10">
        <v>145454.9480999998</v>
      </c>
      <c r="D6" t="str">
        <f t="shared" si="0"/>
        <v>Technology</v>
      </c>
      <c r="E6" s="14">
        <f>GETPIVOTDATA("Profit",$A$3,"Category",A6)</f>
        <v>145454.9480999998</v>
      </c>
    </row>
    <row r="7" spans="1:5" x14ac:dyDescent="0.25">
      <c r="A7" s="13" t="s">
        <v>10933</v>
      </c>
      <c r="B7" s="10">
        <v>286397.02169999992</v>
      </c>
      <c r="D7" t="str">
        <f t="shared" si="0"/>
        <v>Grand Total</v>
      </c>
      <c r="E7" s="14">
        <f>GETPIVOTDATA("Profit",$A$3)</f>
        <v>286397.02169999992</v>
      </c>
    </row>
  </sheetData>
  <phoneticPr fontId="6" type="noConversion"/>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D0159-B6FA-4834-A8A8-D02C06CADEB7}">
  <dimension ref="A3:B7"/>
  <sheetViews>
    <sheetView workbookViewId="0">
      <selection activeCell="E18" sqref="E18"/>
    </sheetView>
  </sheetViews>
  <sheetFormatPr defaultRowHeight="13.8" x14ac:dyDescent="0.25"/>
  <cols>
    <col min="1" max="1" width="13.296875" bestFit="1" customWidth="1"/>
    <col min="2" max="2" width="12" bestFit="1" customWidth="1"/>
  </cols>
  <sheetData>
    <row r="3" spans="1:2" x14ac:dyDescent="0.25">
      <c r="A3" s="12" t="s">
        <v>10932</v>
      </c>
      <c r="B3" t="s">
        <v>10946</v>
      </c>
    </row>
    <row r="4" spans="1:2" x14ac:dyDescent="0.25">
      <c r="A4" s="13" t="s">
        <v>32</v>
      </c>
      <c r="B4" s="15">
        <v>0.32300170530281774</v>
      </c>
    </row>
    <row r="5" spans="1:2" x14ac:dyDescent="0.25">
      <c r="A5" s="13" t="s">
        <v>46</v>
      </c>
      <c r="B5" s="15">
        <v>0.31301008302169103</v>
      </c>
    </row>
    <row r="6" spans="1:2" x14ac:dyDescent="0.25">
      <c r="A6" s="13" t="s">
        <v>71</v>
      </c>
      <c r="B6" s="15">
        <v>0.36398821167549117</v>
      </c>
    </row>
    <row r="7" spans="1:2" x14ac:dyDescent="0.25">
      <c r="A7" s="13" t="s">
        <v>10933</v>
      </c>
      <c r="B7" s="1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77C1A-EF76-47A0-B21D-97C1325D1121}">
  <dimension ref="A3:B9"/>
  <sheetViews>
    <sheetView workbookViewId="0">
      <selection activeCell="B1" sqref="B1:B1048576"/>
    </sheetView>
  </sheetViews>
  <sheetFormatPr defaultRowHeight="13.8" x14ac:dyDescent="0.25"/>
  <cols>
    <col min="1" max="1" width="13.09765625" bestFit="1" customWidth="1"/>
    <col min="2" max="2" width="12" bestFit="1" customWidth="1"/>
  </cols>
  <sheetData>
    <row r="3" spans="1:2" x14ac:dyDescent="0.25">
      <c r="A3" s="12" t="s">
        <v>10932</v>
      </c>
      <c r="B3" t="s">
        <v>10946</v>
      </c>
    </row>
    <row r="4" spans="1:2" x14ac:dyDescent="0.25">
      <c r="A4" s="13" t="s">
        <v>72</v>
      </c>
      <c r="B4" s="16">
        <v>330007.05400000012</v>
      </c>
    </row>
    <row r="5" spans="1:2" x14ac:dyDescent="0.25">
      <c r="A5" s="13" t="s">
        <v>36</v>
      </c>
      <c r="B5" s="16">
        <v>328449.1030000007</v>
      </c>
    </row>
    <row r="6" spans="1:2" x14ac:dyDescent="0.25">
      <c r="A6" s="13" t="s">
        <v>59</v>
      </c>
      <c r="B6" s="16">
        <v>223843.60800000012</v>
      </c>
    </row>
    <row r="7" spans="1:2" x14ac:dyDescent="0.25">
      <c r="A7" s="13" t="s">
        <v>56</v>
      </c>
      <c r="B7" s="16">
        <v>206965.53200000009</v>
      </c>
    </row>
    <row r="8" spans="1:2" x14ac:dyDescent="0.25">
      <c r="A8" s="13" t="s">
        <v>75</v>
      </c>
      <c r="B8" s="16">
        <v>203412.73300000009</v>
      </c>
    </row>
    <row r="9" spans="1:2" x14ac:dyDescent="0.25">
      <c r="A9" s="13" t="s">
        <v>10933</v>
      </c>
      <c r="B9" s="16">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4BB65-4B8D-43C1-9655-396A5D080EF6}">
  <dimension ref="A3:E53"/>
  <sheetViews>
    <sheetView topLeftCell="B1" workbookViewId="0">
      <selection activeCell="D3" sqref="D3:E52"/>
    </sheetView>
  </sheetViews>
  <sheetFormatPr defaultRowHeight="13.8" x14ac:dyDescent="0.25"/>
  <cols>
    <col min="1" max="1" width="17.59765625" bestFit="1" customWidth="1"/>
    <col min="2" max="2" width="12" bestFit="1" customWidth="1"/>
    <col min="4" max="4" width="20" customWidth="1"/>
    <col min="5" max="5" width="11.09765625" customWidth="1"/>
    <col min="17" max="17" width="12.296875" bestFit="1" customWidth="1"/>
    <col min="18" max="18" width="13.69921875" bestFit="1" customWidth="1"/>
    <col min="19" max="19" width="18.09765625" bestFit="1" customWidth="1"/>
    <col min="20" max="20" width="11.59765625" bestFit="1" customWidth="1"/>
    <col min="21" max="21" width="9.69921875" bestFit="1" customWidth="1"/>
  </cols>
  <sheetData>
    <row r="3" spans="1:5" x14ac:dyDescent="0.25">
      <c r="A3" s="12" t="s">
        <v>10932</v>
      </c>
      <c r="B3" t="s">
        <v>10946</v>
      </c>
      <c r="D3" t="s">
        <v>11</v>
      </c>
      <c r="E3" t="s">
        <v>10957</v>
      </c>
    </row>
    <row r="4" spans="1:5" x14ac:dyDescent="0.25">
      <c r="A4" s="13" t="s">
        <v>358</v>
      </c>
      <c r="B4" s="10">
        <v>19510.639999999992</v>
      </c>
      <c r="D4" t="s">
        <v>358</v>
      </c>
      <c r="E4" s="10">
        <v>19510.639999999992</v>
      </c>
    </row>
    <row r="5" spans="1:5" x14ac:dyDescent="0.25">
      <c r="A5" s="13" t="s">
        <v>310</v>
      </c>
      <c r="B5" s="10">
        <v>35282.000999999997</v>
      </c>
      <c r="D5" t="s">
        <v>310</v>
      </c>
      <c r="E5" s="10">
        <v>35282.000999999997</v>
      </c>
    </row>
    <row r="6" spans="1:5" x14ac:dyDescent="0.25">
      <c r="A6" s="13" t="s">
        <v>1707</v>
      </c>
      <c r="B6" s="10">
        <v>11678.129999999997</v>
      </c>
      <c r="D6" t="s">
        <v>1707</v>
      </c>
      <c r="E6" s="10">
        <v>11678.129999999997</v>
      </c>
    </row>
    <row r="7" spans="1:5" x14ac:dyDescent="0.25">
      <c r="A7" s="13" t="s">
        <v>43</v>
      </c>
      <c r="B7" s="10">
        <v>457687.63150000101</v>
      </c>
      <c r="D7" t="s">
        <v>43</v>
      </c>
      <c r="E7" s="10">
        <v>457687.63150000101</v>
      </c>
    </row>
    <row r="8" spans="1:5" x14ac:dyDescent="0.25">
      <c r="A8" s="13" t="s">
        <v>457</v>
      </c>
      <c r="B8" s="10">
        <v>32108.117999999995</v>
      </c>
      <c r="D8" t="s">
        <v>457</v>
      </c>
      <c r="E8" s="10">
        <v>32108.117999999995</v>
      </c>
    </row>
    <row r="9" spans="1:5" x14ac:dyDescent="0.25">
      <c r="A9" s="13" t="s">
        <v>747</v>
      </c>
      <c r="B9" s="10">
        <v>13384.356999999996</v>
      </c>
      <c r="D9" t="s">
        <v>747</v>
      </c>
      <c r="E9" s="10">
        <v>13384.356999999996</v>
      </c>
    </row>
    <row r="10" spans="1:5" x14ac:dyDescent="0.25">
      <c r="A10" s="13" t="s">
        <v>245</v>
      </c>
      <c r="B10" s="10">
        <v>27451.068999999992</v>
      </c>
      <c r="D10" t="s">
        <v>245</v>
      </c>
      <c r="E10" s="10">
        <v>27451.068999999992</v>
      </c>
    </row>
    <row r="11" spans="1:5" x14ac:dyDescent="0.25">
      <c r="A11" s="13" t="s">
        <v>3034</v>
      </c>
      <c r="B11" s="10">
        <v>2865.0199999999995</v>
      </c>
      <c r="D11" t="s">
        <v>3034</v>
      </c>
      <c r="E11" s="10">
        <v>2865.0199999999995</v>
      </c>
    </row>
    <row r="12" spans="1:5" x14ac:dyDescent="0.25">
      <c r="A12" s="13" t="s">
        <v>54</v>
      </c>
      <c r="B12" s="10">
        <v>89473.707999999999</v>
      </c>
      <c r="D12" t="s">
        <v>54</v>
      </c>
      <c r="E12" s="10">
        <v>89473.707999999999</v>
      </c>
    </row>
    <row r="13" spans="1:5" x14ac:dyDescent="0.25">
      <c r="A13" s="13" t="s">
        <v>1272</v>
      </c>
      <c r="B13" s="10">
        <v>49095.840000000004</v>
      </c>
      <c r="D13" t="s">
        <v>1272</v>
      </c>
      <c r="E13" s="10">
        <v>49095.840000000004</v>
      </c>
    </row>
    <row r="14" spans="1:5" x14ac:dyDescent="0.25">
      <c r="A14" s="13" t="s">
        <v>6260</v>
      </c>
      <c r="B14" s="10">
        <v>4382.4860000000017</v>
      </c>
      <c r="D14" t="s">
        <v>6260</v>
      </c>
      <c r="E14" s="10">
        <v>4382.4860000000017</v>
      </c>
    </row>
    <row r="15" spans="1:5" x14ac:dyDescent="0.25">
      <c r="A15" s="13" t="s">
        <v>211</v>
      </c>
      <c r="B15" s="10">
        <v>80166.10099999985</v>
      </c>
      <c r="D15" t="s">
        <v>211</v>
      </c>
      <c r="E15" s="10">
        <v>80166.10099999985</v>
      </c>
    </row>
    <row r="16" spans="1:5" x14ac:dyDescent="0.25">
      <c r="A16" s="13" t="s">
        <v>254</v>
      </c>
      <c r="B16" s="10">
        <v>53555.360000000001</v>
      </c>
      <c r="D16" t="s">
        <v>254</v>
      </c>
      <c r="E16" s="10">
        <v>53555.360000000001</v>
      </c>
    </row>
    <row r="17" spans="1:5" x14ac:dyDescent="0.25">
      <c r="A17" s="13" t="s">
        <v>489</v>
      </c>
      <c r="B17" s="10">
        <v>4579.7599999999993</v>
      </c>
      <c r="D17" t="s">
        <v>489</v>
      </c>
      <c r="E17" s="10">
        <v>4579.7599999999993</v>
      </c>
    </row>
    <row r="18" spans="1:5" x14ac:dyDescent="0.25">
      <c r="A18" s="13" t="s">
        <v>4530</v>
      </c>
      <c r="B18" s="10">
        <v>2914.31</v>
      </c>
      <c r="D18" t="s">
        <v>4530</v>
      </c>
      <c r="E18" s="10">
        <v>2914.31</v>
      </c>
    </row>
    <row r="19" spans="1:5" x14ac:dyDescent="0.25">
      <c r="A19" s="13" t="s">
        <v>29</v>
      </c>
      <c r="B19" s="10">
        <v>36591.749999999971</v>
      </c>
      <c r="D19" t="s">
        <v>29</v>
      </c>
      <c r="E19" s="10">
        <v>36591.749999999971</v>
      </c>
    </row>
    <row r="20" spans="1:5" x14ac:dyDescent="0.25">
      <c r="A20" s="13" t="s">
        <v>736</v>
      </c>
      <c r="B20" s="10">
        <v>9217.0299999999988</v>
      </c>
      <c r="D20" t="s">
        <v>736</v>
      </c>
      <c r="E20" s="10">
        <v>9217.0299999999988</v>
      </c>
    </row>
    <row r="21" spans="1:5" x14ac:dyDescent="0.25">
      <c r="A21" s="13" t="s">
        <v>5235</v>
      </c>
      <c r="B21" s="10">
        <v>1270.53</v>
      </c>
      <c r="D21" t="s">
        <v>5235</v>
      </c>
      <c r="E21" s="10">
        <v>1270.53</v>
      </c>
    </row>
    <row r="22" spans="1:5" x14ac:dyDescent="0.25">
      <c r="A22" s="13" t="s">
        <v>2735</v>
      </c>
      <c r="B22" s="10">
        <v>23705.523000000005</v>
      </c>
      <c r="D22" t="s">
        <v>2735</v>
      </c>
      <c r="E22" s="10">
        <v>23705.523000000005</v>
      </c>
    </row>
    <row r="23" spans="1:5" x14ac:dyDescent="0.25">
      <c r="A23" s="13" t="s">
        <v>1245</v>
      </c>
      <c r="B23" s="10">
        <v>28634.43399999999</v>
      </c>
      <c r="D23" t="s">
        <v>1245</v>
      </c>
      <c r="E23" s="10">
        <v>28634.43399999999</v>
      </c>
    </row>
    <row r="24" spans="1:5" x14ac:dyDescent="0.25">
      <c r="A24" s="13" t="s">
        <v>238</v>
      </c>
      <c r="B24" s="10">
        <v>76269.614000000016</v>
      </c>
      <c r="D24" t="s">
        <v>238</v>
      </c>
      <c r="E24" s="10">
        <v>76269.614000000016</v>
      </c>
    </row>
    <row r="25" spans="1:5" x14ac:dyDescent="0.25">
      <c r="A25" s="13" t="s">
        <v>229</v>
      </c>
      <c r="B25" s="10">
        <v>29863.149999999994</v>
      </c>
      <c r="D25" t="s">
        <v>229</v>
      </c>
      <c r="E25" s="10">
        <v>29863.149999999994</v>
      </c>
    </row>
    <row r="26" spans="1:5" x14ac:dyDescent="0.25">
      <c r="A26" s="13" t="s">
        <v>1487</v>
      </c>
      <c r="B26" s="10">
        <v>10771.34</v>
      </c>
      <c r="D26" t="s">
        <v>1487</v>
      </c>
      <c r="E26" s="10">
        <v>10771.34</v>
      </c>
    </row>
    <row r="27" spans="1:5" x14ac:dyDescent="0.25">
      <c r="A27" s="13" t="s">
        <v>596</v>
      </c>
      <c r="B27" s="10">
        <v>22205.149999999998</v>
      </c>
      <c r="D27" t="s">
        <v>596</v>
      </c>
      <c r="E27" s="10">
        <v>22205.149999999998</v>
      </c>
    </row>
    <row r="28" spans="1:5" x14ac:dyDescent="0.25">
      <c r="A28" s="13" t="s">
        <v>1762</v>
      </c>
      <c r="B28" s="10">
        <v>5589.3519999999971</v>
      </c>
      <c r="D28" t="s">
        <v>1762</v>
      </c>
      <c r="E28" s="10">
        <v>5589.3519999999971</v>
      </c>
    </row>
    <row r="29" spans="1:5" x14ac:dyDescent="0.25">
      <c r="A29" s="13" t="s">
        <v>138</v>
      </c>
      <c r="B29" s="10">
        <v>7464.9299999999985</v>
      </c>
      <c r="D29" t="s">
        <v>138</v>
      </c>
      <c r="E29" s="10">
        <v>7464.9299999999985</v>
      </c>
    </row>
    <row r="30" spans="1:5" x14ac:dyDescent="0.25">
      <c r="A30" s="13" t="s">
        <v>1392</v>
      </c>
      <c r="B30" s="10">
        <v>16729.101999999999</v>
      </c>
      <c r="D30" t="s">
        <v>1392</v>
      </c>
      <c r="E30" s="10">
        <v>16729.101999999999</v>
      </c>
    </row>
    <row r="31" spans="1:5" x14ac:dyDescent="0.25">
      <c r="A31" s="13" t="s">
        <v>2694</v>
      </c>
      <c r="B31" s="10">
        <v>7292.5239999999994</v>
      </c>
      <c r="D31" t="s">
        <v>2694</v>
      </c>
      <c r="E31" s="10">
        <v>7292.5239999999994</v>
      </c>
    </row>
    <row r="32" spans="1:5" x14ac:dyDescent="0.25">
      <c r="A32" s="13" t="s">
        <v>788</v>
      </c>
      <c r="B32" s="10">
        <v>35764.312000000013</v>
      </c>
      <c r="D32" t="s">
        <v>788</v>
      </c>
      <c r="E32" s="10">
        <v>35764.312000000013</v>
      </c>
    </row>
    <row r="33" spans="1:5" x14ac:dyDescent="0.25">
      <c r="A33" s="13" t="s">
        <v>668</v>
      </c>
      <c r="B33" s="10">
        <v>4783.5220000000008</v>
      </c>
      <c r="D33" t="s">
        <v>668</v>
      </c>
      <c r="E33" s="10">
        <v>4783.5220000000008</v>
      </c>
    </row>
    <row r="34" spans="1:5" x14ac:dyDescent="0.25">
      <c r="A34" s="13" t="s">
        <v>267</v>
      </c>
      <c r="B34" s="10">
        <v>310876.27099999978</v>
      </c>
      <c r="D34" t="s">
        <v>267</v>
      </c>
      <c r="E34" s="10">
        <v>310876.27099999978</v>
      </c>
    </row>
    <row r="35" spans="1:5" x14ac:dyDescent="0.25">
      <c r="A35" s="13" t="s">
        <v>88</v>
      </c>
      <c r="B35" s="10">
        <v>55603.163999999968</v>
      </c>
      <c r="D35" t="s">
        <v>88</v>
      </c>
      <c r="E35" s="10">
        <v>55603.163999999968</v>
      </c>
    </row>
    <row r="36" spans="1:5" x14ac:dyDescent="0.25">
      <c r="A36" s="13" t="s">
        <v>7449</v>
      </c>
      <c r="B36" s="10">
        <v>919.91</v>
      </c>
      <c r="D36" t="s">
        <v>7449</v>
      </c>
      <c r="E36" s="10">
        <v>919.91</v>
      </c>
    </row>
    <row r="37" spans="1:5" x14ac:dyDescent="0.25">
      <c r="A37" s="13" t="s">
        <v>498</v>
      </c>
      <c r="B37" s="10">
        <v>78258.135999999926</v>
      </c>
      <c r="D37" t="s">
        <v>498</v>
      </c>
      <c r="E37" s="10">
        <v>78258.135999999926</v>
      </c>
    </row>
    <row r="38" spans="1:5" x14ac:dyDescent="0.25">
      <c r="A38" s="13" t="s">
        <v>649</v>
      </c>
      <c r="B38" s="10">
        <v>19683.390000000003</v>
      </c>
      <c r="D38" t="s">
        <v>649</v>
      </c>
      <c r="E38" s="10">
        <v>19683.390000000003</v>
      </c>
    </row>
    <row r="39" spans="1:5" x14ac:dyDescent="0.25">
      <c r="A39" s="13" t="s">
        <v>420</v>
      </c>
      <c r="B39" s="10">
        <v>17431.149999999991</v>
      </c>
      <c r="D39" t="s">
        <v>420</v>
      </c>
      <c r="E39" s="10">
        <v>17431.149999999991</v>
      </c>
    </row>
    <row r="40" spans="1:5" x14ac:dyDescent="0.25">
      <c r="A40" s="13" t="s">
        <v>147</v>
      </c>
      <c r="B40" s="10">
        <v>116511.91400000003</v>
      </c>
      <c r="D40" t="s">
        <v>147</v>
      </c>
      <c r="E40" s="10">
        <v>116511.91400000003</v>
      </c>
    </row>
    <row r="41" spans="1:5" x14ac:dyDescent="0.25">
      <c r="A41" s="13" t="s">
        <v>1399</v>
      </c>
      <c r="B41" s="10">
        <v>22627.955999999995</v>
      </c>
      <c r="D41" t="s">
        <v>1399</v>
      </c>
      <c r="E41" s="10">
        <v>22627.955999999995</v>
      </c>
    </row>
    <row r="42" spans="1:5" x14ac:dyDescent="0.25">
      <c r="A42" s="13" t="s">
        <v>383</v>
      </c>
      <c r="B42" s="10">
        <v>8481.7099999999991</v>
      </c>
      <c r="D42" t="s">
        <v>383</v>
      </c>
      <c r="E42" s="10">
        <v>8481.7099999999991</v>
      </c>
    </row>
    <row r="43" spans="1:5" x14ac:dyDescent="0.25">
      <c r="A43" s="13" t="s">
        <v>5326</v>
      </c>
      <c r="B43" s="10">
        <v>1315.5600000000002</v>
      </c>
      <c r="D43" t="s">
        <v>5326</v>
      </c>
      <c r="E43" s="10">
        <v>1315.5600000000002</v>
      </c>
    </row>
    <row r="44" spans="1:5" x14ac:dyDescent="0.25">
      <c r="A44" s="13" t="s">
        <v>335</v>
      </c>
      <c r="B44" s="10">
        <v>30661.872999999981</v>
      </c>
      <c r="D44" t="s">
        <v>335</v>
      </c>
      <c r="E44" s="10">
        <v>30661.872999999981</v>
      </c>
    </row>
    <row r="45" spans="1:5" x14ac:dyDescent="0.25">
      <c r="A45" s="13" t="s">
        <v>104</v>
      </c>
      <c r="B45" s="10">
        <v>170188.04580000002</v>
      </c>
      <c r="D45" t="s">
        <v>104</v>
      </c>
      <c r="E45" s="10">
        <v>170188.04580000002</v>
      </c>
    </row>
    <row r="46" spans="1:5" x14ac:dyDescent="0.25">
      <c r="A46" s="13" t="s">
        <v>121</v>
      </c>
      <c r="B46" s="10">
        <v>11220.055999999999</v>
      </c>
      <c r="D46" t="s">
        <v>121</v>
      </c>
      <c r="E46" s="10">
        <v>11220.055999999999</v>
      </c>
    </row>
    <row r="47" spans="1:5" x14ac:dyDescent="0.25">
      <c r="A47" s="13" t="s">
        <v>5203</v>
      </c>
      <c r="B47" s="10">
        <v>8929.369999999999</v>
      </c>
      <c r="D47" t="s">
        <v>5203</v>
      </c>
      <c r="E47" s="10">
        <v>8929.369999999999</v>
      </c>
    </row>
    <row r="48" spans="1:5" x14ac:dyDescent="0.25">
      <c r="A48" s="13" t="s">
        <v>319</v>
      </c>
      <c r="B48" s="10">
        <v>70636.719999999987</v>
      </c>
      <c r="D48" t="s">
        <v>319</v>
      </c>
      <c r="E48" s="10">
        <v>70636.719999999987</v>
      </c>
    </row>
    <row r="49" spans="1:5" x14ac:dyDescent="0.25">
      <c r="A49" s="13" t="s">
        <v>96</v>
      </c>
      <c r="B49" s="10">
        <v>138641.26999999993</v>
      </c>
      <c r="D49" t="s">
        <v>96</v>
      </c>
      <c r="E49" s="10">
        <v>138641.26999999993</v>
      </c>
    </row>
    <row r="50" spans="1:5" x14ac:dyDescent="0.25">
      <c r="A50" s="13" t="s">
        <v>9726</v>
      </c>
      <c r="B50" s="10">
        <v>1209.8240000000001</v>
      </c>
      <c r="D50" t="s">
        <v>9726</v>
      </c>
      <c r="E50" s="10">
        <v>1209.8240000000001</v>
      </c>
    </row>
    <row r="51" spans="1:5" x14ac:dyDescent="0.25">
      <c r="A51" s="13" t="s">
        <v>114</v>
      </c>
      <c r="B51" s="10">
        <v>32114.610000000019</v>
      </c>
      <c r="D51" t="s">
        <v>114</v>
      </c>
      <c r="E51" s="10">
        <v>32114.610000000019</v>
      </c>
    </row>
    <row r="52" spans="1:5" x14ac:dyDescent="0.25">
      <c r="A52" s="13" t="s">
        <v>8542</v>
      </c>
      <c r="B52" s="10">
        <v>1603.1360000000002</v>
      </c>
      <c r="D52" t="s">
        <v>8542</v>
      </c>
      <c r="E52" s="10">
        <v>1603.1360000000002</v>
      </c>
    </row>
    <row r="53" spans="1:5" x14ac:dyDescent="0.25">
      <c r="A53" s="13" t="s">
        <v>10933</v>
      </c>
      <c r="B53" s="10">
        <v>2297200.8603000003</v>
      </c>
      <c r="E53" s="1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AECB5-B451-42F9-B628-C3AE7A75977F}">
  <dimension ref="A1:O18"/>
  <sheetViews>
    <sheetView workbookViewId="0">
      <selection activeCell="O4" sqref="O4"/>
    </sheetView>
  </sheetViews>
  <sheetFormatPr defaultRowHeight="13.8" x14ac:dyDescent="0.25"/>
  <cols>
    <col min="1" max="1" width="13.09765625" bestFit="1" customWidth="1"/>
    <col min="2" max="2" width="13.8984375" bestFit="1" customWidth="1"/>
    <col min="5" max="5" width="13.09765625" bestFit="1" customWidth="1"/>
    <col min="6" max="6" width="12.796875" bestFit="1" customWidth="1"/>
    <col min="7" max="7" width="12.19921875" bestFit="1" customWidth="1"/>
    <col min="8" max="8" width="13.09765625" bestFit="1" customWidth="1"/>
    <col min="9" max="9" width="15.19921875" bestFit="1" customWidth="1"/>
    <col min="11" max="11" width="13.09765625" bestFit="1" customWidth="1"/>
    <col min="12" max="12" width="16.59765625" customWidth="1"/>
    <col min="14" max="14" width="13.09765625" bestFit="1" customWidth="1"/>
    <col min="15" max="16" width="19.5" bestFit="1" customWidth="1"/>
  </cols>
  <sheetData>
    <row r="1" spans="1:15" x14ac:dyDescent="0.25">
      <c r="A1" t="s">
        <v>10949</v>
      </c>
      <c r="E1" t="s">
        <v>10950</v>
      </c>
      <c r="H1" t="s">
        <v>10951</v>
      </c>
      <c r="K1" t="s">
        <v>10956</v>
      </c>
      <c r="N1" t="s">
        <v>10954</v>
      </c>
    </row>
    <row r="3" spans="1:15" x14ac:dyDescent="0.25">
      <c r="A3" s="12" t="s">
        <v>10932</v>
      </c>
      <c r="B3" t="s">
        <v>10946</v>
      </c>
      <c r="E3" s="12" t="s">
        <v>10932</v>
      </c>
      <c r="F3" t="s">
        <v>10947</v>
      </c>
      <c r="H3" s="12" t="s">
        <v>10932</v>
      </c>
      <c r="I3" t="s">
        <v>10952</v>
      </c>
      <c r="K3" s="12" t="s">
        <v>10932</v>
      </c>
      <c r="L3" t="s">
        <v>10953</v>
      </c>
      <c r="N3" s="12" t="s">
        <v>10932</v>
      </c>
      <c r="O3" t="s">
        <v>10955</v>
      </c>
    </row>
    <row r="4" spans="1:15" x14ac:dyDescent="0.25">
      <c r="A4" s="13" t="s">
        <v>10934</v>
      </c>
      <c r="B4" s="10">
        <v>95365.937600000019</v>
      </c>
      <c r="E4" s="13" t="s">
        <v>10934</v>
      </c>
      <c r="F4" s="10">
        <v>9199.2699999999986</v>
      </c>
      <c r="H4" s="13" t="s">
        <v>10934</v>
      </c>
      <c r="I4">
        <v>1500</v>
      </c>
      <c r="K4" s="13" t="s">
        <v>10934</v>
      </c>
      <c r="L4">
        <v>387</v>
      </c>
      <c r="N4" s="13" t="s">
        <v>10934</v>
      </c>
      <c r="O4" s="15">
        <v>9.6462848596792869E-2</v>
      </c>
    </row>
    <row r="5" spans="1:15" x14ac:dyDescent="0.25">
      <c r="A5" s="13" t="s">
        <v>10935</v>
      </c>
      <c r="B5" s="10">
        <v>60172.649400000024</v>
      </c>
      <c r="E5" s="13" t="s">
        <v>10935</v>
      </c>
      <c r="F5" s="10">
        <v>10288.898699999991</v>
      </c>
      <c r="H5" s="13" t="s">
        <v>10935</v>
      </c>
      <c r="I5">
        <v>1068</v>
      </c>
      <c r="K5" s="13" t="s">
        <v>10935</v>
      </c>
      <c r="L5">
        <v>301</v>
      </c>
      <c r="N5" s="13" t="s">
        <v>10935</v>
      </c>
      <c r="O5" s="15">
        <v>0.17098962406664425</v>
      </c>
    </row>
    <row r="6" spans="1:15" x14ac:dyDescent="0.25">
      <c r="A6" s="13" t="s">
        <v>10936</v>
      </c>
      <c r="B6" s="10">
        <v>199252.98399999991</v>
      </c>
      <c r="E6" s="13" t="s">
        <v>10936</v>
      </c>
      <c r="F6" s="10">
        <v>26806.573700000015</v>
      </c>
      <c r="H6" s="13" t="s">
        <v>10936</v>
      </c>
      <c r="I6">
        <v>2491</v>
      </c>
      <c r="K6" s="13" t="s">
        <v>10936</v>
      </c>
      <c r="L6">
        <v>680</v>
      </c>
      <c r="N6" s="13" t="s">
        <v>10936</v>
      </c>
      <c r="O6" s="15">
        <v>0.13453536886554246</v>
      </c>
    </row>
    <row r="7" spans="1:15" x14ac:dyDescent="0.25">
      <c r="A7" s="13" t="s">
        <v>10937</v>
      </c>
      <c r="B7" s="10">
        <v>141851.5674</v>
      </c>
      <c r="E7" s="13" t="s">
        <v>10937</v>
      </c>
      <c r="F7" s="10">
        <v>13437.806799999998</v>
      </c>
      <c r="H7" s="13" t="s">
        <v>10937</v>
      </c>
      <c r="I7">
        <v>2441</v>
      </c>
      <c r="K7" s="13" t="s">
        <v>10937</v>
      </c>
      <c r="L7">
        <v>663</v>
      </c>
      <c r="N7" s="13" t="s">
        <v>10937</v>
      </c>
      <c r="O7" s="15">
        <v>9.4731465053942004E-2</v>
      </c>
    </row>
    <row r="8" spans="1:15" x14ac:dyDescent="0.25">
      <c r="A8" s="13" t="s">
        <v>10938</v>
      </c>
      <c r="B8" s="10">
        <v>156122.28669999994</v>
      </c>
      <c r="E8" s="13" t="s">
        <v>10938</v>
      </c>
      <c r="F8" s="10">
        <v>22308.51279999999</v>
      </c>
      <c r="H8" s="13" t="s">
        <v>10938</v>
      </c>
      <c r="I8">
        <v>2850</v>
      </c>
      <c r="K8" s="13" t="s">
        <v>10938</v>
      </c>
      <c r="L8">
        <v>750</v>
      </c>
      <c r="N8" s="13" t="s">
        <v>10938</v>
      </c>
      <c r="O8" s="15">
        <v>0.14289127626517142</v>
      </c>
    </row>
    <row r="9" spans="1:15" x14ac:dyDescent="0.25">
      <c r="A9" s="13" t="s">
        <v>10939</v>
      </c>
      <c r="B9" s="10">
        <v>147082.61130000011</v>
      </c>
      <c r="E9" s="13" t="s">
        <v>10939</v>
      </c>
      <c r="F9" s="10">
        <v>20899.334500000012</v>
      </c>
      <c r="H9" s="13" t="s">
        <v>10939</v>
      </c>
      <c r="I9">
        <v>2644</v>
      </c>
      <c r="K9" s="13" t="s">
        <v>10939</v>
      </c>
      <c r="L9">
        <v>709</v>
      </c>
      <c r="N9" s="13" t="s">
        <v>10939</v>
      </c>
      <c r="O9" s="15">
        <v>0.1420924901678027</v>
      </c>
    </row>
    <row r="10" spans="1:15" x14ac:dyDescent="0.25">
      <c r="A10" s="13" t="s">
        <v>10940</v>
      </c>
      <c r="B10" s="10">
        <v>149580.83800000031</v>
      </c>
      <c r="E10" s="13" t="s">
        <v>10940</v>
      </c>
      <c r="F10" s="10">
        <v>13535.38299999998</v>
      </c>
      <c r="H10" s="13" t="s">
        <v>10940</v>
      </c>
      <c r="I10">
        <v>2705</v>
      </c>
      <c r="K10" s="13" t="s">
        <v>10940</v>
      </c>
      <c r="L10">
        <v>708</v>
      </c>
      <c r="N10" s="13" t="s">
        <v>10940</v>
      </c>
      <c r="O10" s="15">
        <v>9.0488749635163512E-2</v>
      </c>
    </row>
    <row r="11" spans="1:15" x14ac:dyDescent="0.25">
      <c r="A11" s="13" t="s">
        <v>10941</v>
      </c>
      <c r="B11" s="10">
        <v>159589.45099999988</v>
      </c>
      <c r="E11" s="13" t="s">
        <v>10941</v>
      </c>
      <c r="F11" s="10">
        <v>21896.715399999972</v>
      </c>
      <c r="H11" s="13" t="s">
        <v>10941</v>
      </c>
      <c r="I11">
        <v>2796</v>
      </c>
      <c r="K11" s="13" t="s">
        <v>10941</v>
      </c>
      <c r="L11">
        <v>710</v>
      </c>
      <c r="N11" s="13" t="s">
        <v>10941</v>
      </c>
      <c r="O11" s="15">
        <v>0.13720653378273723</v>
      </c>
    </row>
    <row r="12" spans="1:15" x14ac:dyDescent="0.25">
      <c r="A12" s="13" t="s">
        <v>10942</v>
      </c>
      <c r="B12" s="10">
        <v>309770.09970000025</v>
      </c>
      <c r="E12" s="13" t="s">
        <v>10942</v>
      </c>
      <c r="F12" s="10">
        <v>37293.192500000034</v>
      </c>
      <c r="H12" s="13" t="s">
        <v>10942</v>
      </c>
      <c r="I12">
        <v>5073</v>
      </c>
      <c r="K12" s="13" t="s">
        <v>10942</v>
      </c>
      <c r="L12">
        <v>1386</v>
      </c>
      <c r="N12" s="13" t="s">
        <v>10942</v>
      </c>
      <c r="O12" s="15">
        <v>0.12038990379031732</v>
      </c>
    </row>
    <row r="13" spans="1:15" x14ac:dyDescent="0.25">
      <c r="A13" s="13" t="s">
        <v>10943</v>
      </c>
      <c r="B13" s="10">
        <v>197115.20170000009</v>
      </c>
      <c r="E13" s="13" t="s">
        <v>10943</v>
      </c>
      <c r="F13" s="10">
        <v>31469.663800000035</v>
      </c>
      <c r="H13" s="13" t="s">
        <v>10943</v>
      </c>
      <c r="I13">
        <v>3095</v>
      </c>
      <c r="K13" s="13" t="s">
        <v>10943</v>
      </c>
      <c r="L13">
        <v>817</v>
      </c>
      <c r="N13" s="13" t="s">
        <v>10943</v>
      </c>
      <c r="O13" s="15">
        <v>0.15965112547684351</v>
      </c>
    </row>
    <row r="14" spans="1:15" x14ac:dyDescent="0.25">
      <c r="A14" s="13" t="s">
        <v>10944</v>
      </c>
      <c r="B14" s="10">
        <v>349120.07400000008</v>
      </c>
      <c r="E14" s="13" t="s">
        <v>10944</v>
      </c>
      <c r="F14" s="10">
        <v>35825.536599999927</v>
      </c>
      <c r="H14" s="13" t="s">
        <v>10944</v>
      </c>
      <c r="I14">
        <v>5741</v>
      </c>
      <c r="K14" s="13" t="s">
        <v>10944</v>
      </c>
      <c r="L14">
        <v>1462</v>
      </c>
      <c r="N14" s="13" t="s">
        <v>10944</v>
      </c>
      <c r="O14" s="15">
        <v>0.10261666191099604</v>
      </c>
    </row>
    <row r="15" spans="1:15" x14ac:dyDescent="0.25">
      <c r="A15" s="13" t="s">
        <v>10945</v>
      </c>
      <c r="B15" s="10">
        <v>332177.15950000001</v>
      </c>
      <c r="E15" s="13" t="s">
        <v>10945</v>
      </c>
      <c r="F15" s="10">
        <v>43436.13390000003</v>
      </c>
      <c r="H15" s="13" t="s">
        <v>10945</v>
      </c>
      <c r="I15">
        <v>5469</v>
      </c>
      <c r="K15" s="13" t="s">
        <v>10945</v>
      </c>
      <c r="L15">
        <v>1421</v>
      </c>
      <c r="N15" s="13" t="s">
        <v>10945</v>
      </c>
      <c r="O15" s="15">
        <v>0.13076195234308405</v>
      </c>
    </row>
    <row r="16" spans="1:15" x14ac:dyDescent="0.25">
      <c r="A16" s="13" t="s">
        <v>10933</v>
      </c>
      <c r="B16" s="18">
        <v>2297200.8603000008</v>
      </c>
      <c r="E16" s="13" t="s">
        <v>10933</v>
      </c>
      <c r="F16" s="18">
        <v>286397.02169999998</v>
      </c>
      <c r="H16" s="13" t="s">
        <v>10933</v>
      </c>
      <c r="I16" s="20">
        <v>37873</v>
      </c>
      <c r="K16" s="13" t="s">
        <v>10933</v>
      </c>
      <c r="L16" s="20">
        <v>9994</v>
      </c>
      <c r="N16" s="13" t="s">
        <v>10933</v>
      </c>
      <c r="O16" s="15">
        <v>0.12467217240315856</v>
      </c>
    </row>
    <row r="17" spans="2:15" x14ac:dyDescent="0.25">
      <c r="B17" s="18">
        <f>GETPIVOTDATA("Sales",$A$3)</f>
        <v>2297200.8603000008</v>
      </c>
      <c r="F17" s="19">
        <f>GETPIVOTDATA("Profit",$E$3)</f>
        <v>286397.02169999998</v>
      </c>
      <c r="I17" s="20">
        <f>GETPIVOTDATA("Quantity",$H$3)</f>
        <v>37873</v>
      </c>
      <c r="L17" s="20">
        <f>GETPIVOTDATA("Order ID",$K$3)</f>
        <v>9994</v>
      </c>
      <c r="O17" s="21">
        <f>GETPIVOTDATA("Profit Margin",$N$3)</f>
        <v>0.12467217240315856</v>
      </c>
    </row>
    <row r="18" spans="2:15" x14ac:dyDescent="0.25">
      <c r="O18" s="11"/>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94B1B-18CA-46AB-9D1D-32B34F57A9AF}">
  <dimension ref="A3:F8"/>
  <sheetViews>
    <sheetView workbookViewId="0">
      <selection activeCell="F8" sqref="F8"/>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6.59765625" bestFit="1" customWidth="1"/>
    <col min="6" max="6" width="19.5" bestFit="1" customWidth="1"/>
  </cols>
  <sheetData>
    <row r="3" spans="1:6" x14ac:dyDescent="0.25">
      <c r="A3" s="12" t="s">
        <v>10932</v>
      </c>
      <c r="B3" t="s">
        <v>10946</v>
      </c>
      <c r="C3" t="s">
        <v>10947</v>
      </c>
      <c r="D3" t="s">
        <v>10952</v>
      </c>
      <c r="E3" t="s">
        <v>10953</v>
      </c>
      <c r="F3" t="s">
        <v>10955</v>
      </c>
    </row>
    <row r="4" spans="1:6" x14ac:dyDescent="0.25">
      <c r="A4" s="13">
        <v>2011</v>
      </c>
      <c r="B4" s="10">
        <v>484247.49810000096</v>
      </c>
      <c r="C4" s="10">
        <v>49543.974100000007</v>
      </c>
      <c r="D4">
        <v>7581</v>
      </c>
      <c r="E4">
        <v>1993</v>
      </c>
      <c r="F4" s="15">
        <v>0.10231126499236715</v>
      </c>
    </row>
    <row r="5" spans="1:6" x14ac:dyDescent="0.25">
      <c r="A5" s="13">
        <v>2012</v>
      </c>
      <c r="B5" s="10">
        <v>470532.50899999985</v>
      </c>
      <c r="C5" s="10">
        <v>61618.603700000051</v>
      </c>
      <c r="D5">
        <v>7979</v>
      </c>
      <c r="E5">
        <v>2102</v>
      </c>
      <c r="F5" s="15">
        <v>0.13095504034557592</v>
      </c>
    </row>
    <row r="6" spans="1:6" x14ac:dyDescent="0.25">
      <c r="A6" s="13">
        <v>2013</v>
      </c>
      <c r="B6" s="10">
        <v>608473.83000000066</v>
      </c>
      <c r="C6" s="10">
        <v>81726.930800000177</v>
      </c>
      <c r="D6">
        <v>9810</v>
      </c>
      <c r="E6">
        <v>2580</v>
      </c>
      <c r="F6" s="15">
        <v>0.13431461924993568</v>
      </c>
    </row>
    <row r="7" spans="1:6" x14ac:dyDescent="0.25">
      <c r="A7" s="13">
        <v>2014</v>
      </c>
      <c r="B7" s="10">
        <v>733947.0231999997</v>
      </c>
      <c r="C7" s="10">
        <v>93507.513099999967</v>
      </c>
      <c r="D7">
        <v>12503</v>
      </c>
      <c r="E7">
        <v>3319</v>
      </c>
      <c r="F7" s="15">
        <v>0.12740362743390987</v>
      </c>
    </row>
    <row r="8" spans="1:6" x14ac:dyDescent="0.25">
      <c r="B8" s="22">
        <f>(GETPIVOTDATA("Sum of Sales",$A$3,"Year",2014)/GETPIVOTDATA("Sum of Sales",$A$3,"Year",2013))-1</f>
        <v>0.20620967905883303</v>
      </c>
      <c r="C8" s="22">
        <f>(GETPIVOTDATA("Sum of Profit",$A$3,"Year",2014)/GETPIVOTDATA("Sum of Profit",$A$3,"Year",2013))-1</f>
        <v>0.14414565902185772</v>
      </c>
      <c r="D8" s="22">
        <f>(GETPIVOTDATA("Sum of Quantity",$A$3,"Year",2014)/GETPIVOTDATA("Sum of Quantity",$A$3,"Year",2013))-1</f>
        <v>0.27451580020387367</v>
      </c>
      <c r="E8" s="22">
        <f>(GETPIVOTDATA("Count of Order ID",$A$3,"Year",2014)/GETPIVOTDATA("Count of Order ID",$A$3,"Year",2013))-1</f>
        <v>0.2864341085271318</v>
      </c>
      <c r="F8" s="22">
        <f>(GETPIVOTDATA("Sum of Profit Margin",$A$3,"Year",2014)/GETPIVOTDATA("Sum of Profit Margin",$A$3,"Year",2013))-1</f>
        <v>-5.1453757264990463E-2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78907-B530-46E9-B759-61F2B3F3182A}">
  <dimension ref="F8"/>
  <sheetViews>
    <sheetView showGridLines="0" showRowColHeaders="0" zoomScale="90" zoomScaleNormal="90" workbookViewId="0">
      <selection activeCell="A37" sqref="A37"/>
    </sheetView>
  </sheetViews>
  <sheetFormatPr defaultRowHeight="13.8" x14ac:dyDescent="0.25"/>
  <sheetData>
    <row r="8" spans="6:6" x14ac:dyDescent="0.25">
      <c r="F8" s="23"/>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DC5C-CA11-4943-AC07-A293E0F2562F}">
  <dimension ref="A3:I9"/>
  <sheetViews>
    <sheetView workbookViewId="0">
      <selection activeCell="K6" sqref="K6"/>
    </sheetView>
  </sheetViews>
  <sheetFormatPr defaultRowHeight="13.8" x14ac:dyDescent="0.25"/>
  <cols>
    <col min="1" max="1" width="13.09765625" bestFit="1" customWidth="1"/>
    <col min="2" max="2" width="12" bestFit="1" customWidth="1"/>
    <col min="3" max="3" width="12.19921875" bestFit="1" customWidth="1"/>
    <col min="4" max="4" width="11.59765625" bestFit="1" customWidth="1"/>
    <col min="5" max="5" width="13.796875" customWidth="1"/>
    <col min="6" max="6" width="13.8984375" customWidth="1"/>
    <col min="7" max="7" width="15.69921875" customWidth="1"/>
    <col min="8" max="8" width="12.09765625" customWidth="1"/>
    <col min="9" max="9" width="12.59765625" customWidth="1"/>
  </cols>
  <sheetData>
    <row r="3" spans="1:9" x14ac:dyDescent="0.25">
      <c r="A3" s="12" t="s">
        <v>10932</v>
      </c>
      <c r="B3" t="s">
        <v>10946</v>
      </c>
      <c r="C3" t="s">
        <v>10947</v>
      </c>
      <c r="E3" t="s">
        <v>10932</v>
      </c>
      <c r="F3" t="s">
        <v>10946</v>
      </c>
      <c r="G3" t="s">
        <v>10947</v>
      </c>
    </row>
    <row r="4" spans="1:9" x14ac:dyDescent="0.25">
      <c r="A4" s="13" t="s">
        <v>10960</v>
      </c>
      <c r="B4" s="27">
        <v>2296078.3562999712</v>
      </c>
      <c r="C4" s="27">
        <v>287679.32450000051</v>
      </c>
      <c r="E4" t="s">
        <v>10960</v>
      </c>
      <c r="F4">
        <v>2296078.3562999712</v>
      </c>
      <c r="G4">
        <v>287679.32450000051</v>
      </c>
      <c r="H4" s="17"/>
      <c r="I4" s="17"/>
    </row>
    <row r="5" spans="1:9" x14ac:dyDescent="0.25">
      <c r="A5" s="13" t="s">
        <v>10961</v>
      </c>
      <c r="B5" s="27">
        <v>729.71400000000006</v>
      </c>
      <c r="C5" s="27">
        <v>-782.16880000000049</v>
      </c>
      <c r="E5" t="s">
        <v>10961</v>
      </c>
      <c r="F5">
        <v>729.71400000000006</v>
      </c>
      <c r="G5">
        <v>-782.16880000000049</v>
      </c>
      <c r="H5" s="17"/>
      <c r="I5" s="17"/>
    </row>
    <row r="6" spans="1:9" x14ac:dyDescent="0.25">
      <c r="A6" s="13" t="s">
        <v>10962</v>
      </c>
      <c r="B6" s="27">
        <v>259.39</v>
      </c>
      <c r="C6" s="27">
        <v>-310.87950000000012</v>
      </c>
      <c r="E6" t="s">
        <v>10962</v>
      </c>
      <c r="F6">
        <v>259.39</v>
      </c>
      <c r="G6">
        <v>-310.87950000000012</v>
      </c>
      <c r="H6" s="17"/>
      <c r="I6" s="17"/>
    </row>
    <row r="7" spans="1:9" x14ac:dyDescent="0.25">
      <c r="A7" s="13" t="s">
        <v>10963</v>
      </c>
      <c r="B7" s="27">
        <v>68.396999999999991</v>
      </c>
      <c r="C7" s="27">
        <v>-86.343399999999988</v>
      </c>
      <c r="E7" t="s">
        <v>10963</v>
      </c>
      <c r="F7">
        <v>68.396999999999991</v>
      </c>
      <c r="G7">
        <v>-86.343399999999988</v>
      </c>
      <c r="H7" s="17"/>
      <c r="I7" s="17"/>
    </row>
    <row r="8" spans="1:9" x14ac:dyDescent="0.25">
      <c r="A8" s="13" t="s">
        <v>10964</v>
      </c>
      <c r="B8" s="27">
        <v>65.003</v>
      </c>
      <c r="C8" s="27">
        <v>-102.91109999999999</v>
      </c>
      <c r="E8" t="s">
        <v>10964</v>
      </c>
      <c r="F8">
        <v>65.003</v>
      </c>
      <c r="G8">
        <v>-102.91109999999999</v>
      </c>
      <c r="H8" s="17"/>
      <c r="I8" s="17"/>
    </row>
    <row r="9" spans="1:9" x14ac:dyDescent="0.25">
      <c r="A9" s="13" t="s">
        <v>10933</v>
      </c>
      <c r="B9" s="27">
        <v>2297200.8602999551</v>
      </c>
      <c r="C9" s="27">
        <v>286397.02170000126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9E51C-2178-49C7-B678-F793D594BE4B}">
  <dimension ref="A1"/>
  <sheetViews>
    <sheetView showGridLines="0" showRowColHeaders="0" topLeftCell="A19" workbookViewId="0">
      <selection activeCell="D32" sqref="D32"/>
    </sheetView>
  </sheetViews>
  <sheetFormatPr defaultRowHeight="13.8" x14ac:dyDescent="0.25"/>
  <sheetData/>
  <pageMargins left="0.7" right="0.7" top="0.75" bottom="0.75" header="0.3" footer="0.3"/>
  <drawing r:id="rId1"/>
  <picture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C9386-8C79-46A2-8F43-EF509B5D54B5}">
  <dimension ref="A3:N797"/>
  <sheetViews>
    <sheetView topLeftCell="E1" workbookViewId="0">
      <selection activeCell="I3" sqref="I3:N797"/>
    </sheetView>
  </sheetViews>
  <sheetFormatPr defaultRowHeight="13.8" x14ac:dyDescent="0.25"/>
  <cols>
    <col min="1" max="1" width="13.09765625" bestFit="1" customWidth="1"/>
    <col min="2" max="2" width="12" bestFit="1" customWidth="1"/>
    <col min="3" max="3" width="12.19921875" bestFit="1" customWidth="1"/>
    <col min="4" max="4" width="15.19921875" bestFit="1" customWidth="1"/>
    <col min="5" max="5" width="19.5" bestFit="1" customWidth="1"/>
    <col min="9" max="9" width="13.5" customWidth="1"/>
    <col min="10" max="10" width="16.3984375" customWidth="1"/>
    <col min="11" max="11" width="14" customWidth="1"/>
    <col min="12" max="12" width="14.09765625" customWidth="1"/>
    <col min="13" max="13" width="17.8984375" customWidth="1"/>
  </cols>
  <sheetData>
    <row r="3" spans="1:14" x14ac:dyDescent="0.25">
      <c r="A3" s="12" t="s">
        <v>10932</v>
      </c>
      <c r="B3" t="s">
        <v>10946</v>
      </c>
      <c r="C3" t="s">
        <v>10947</v>
      </c>
      <c r="D3" t="s">
        <v>10952</v>
      </c>
      <c r="E3" t="s">
        <v>10955</v>
      </c>
      <c r="I3" t="s">
        <v>10932</v>
      </c>
      <c r="J3" t="s">
        <v>10946</v>
      </c>
      <c r="K3" t="s">
        <v>10947</v>
      </c>
      <c r="L3" t="s">
        <v>10952</v>
      </c>
      <c r="M3" t="s">
        <v>10955</v>
      </c>
      <c r="N3" t="s">
        <v>10965</v>
      </c>
    </row>
    <row r="4" spans="1:14" x14ac:dyDescent="0.25">
      <c r="A4" s="13" t="s">
        <v>3332</v>
      </c>
      <c r="B4" s="10">
        <v>5563.56</v>
      </c>
      <c r="C4" s="10">
        <v>-362.88250000000022</v>
      </c>
      <c r="D4" s="27">
        <v>30</v>
      </c>
      <c r="E4" s="27">
        <v>-6.5224874001538619E-2</v>
      </c>
      <c r="I4" t="s">
        <v>4959</v>
      </c>
      <c r="J4">
        <v>19052.217999999993</v>
      </c>
      <c r="K4">
        <v>8981.3238999999994</v>
      </c>
      <c r="L4">
        <v>42</v>
      </c>
      <c r="M4">
        <v>0.47140568620409457</v>
      </c>
      <c r="N4">
        <f>(J4/L4)*M4</f>
        <v>213.84104523809523</v>
      </c>
    </row>
    <row r="5" spans="1:14" x14ac:dyDescent="0.25">
      <c r="A5" s="13" t="s">
        <v>1821</v>
      </c>
      <c r="B5" s="10">
        <v>1056.3900000000001</v>
      </c>
      <c r="C5" s="10">
        <v>277.38240000000008</v>
      </c>
      <c r="D5" s="27">
        <v>41</v>
      </c>
      <c r="E5" s="27">
        <v>0.26257575327293903</v>
      </c>
      <c r="I5" t="s">
        <v>5737</v>
      </c>
      <c r="J5">
        <v>14595.62</v>
      </c>
      <c r="K5">
        <v>4703.7882999999983</v>
      </c>
      <c r="L5">
        <v>36</v>
      </c>
      <c r="M5">
        <v>0.3222739630108209</v>
      </c>
      <c r="N5">
        <f>(J5/L5)*M5</f>
        <v>130.66078611111107</v>
      </c>
    </row>
    <row r="6" spans="1:14" x14ac:dyDescent="0.25">
      <c r="A6" s="13" t="s">
        <v>85</v>
      </c>
      <c r="B6" s="10">
        <v>1790.5119999999999</v>
      </c>
      <c r="C6" s="10">
        <v>435.82739999999995</v>
      </c>
      <c r="D6" s="27">
        <v>36</v>
      </c>
      <c r="E6" s="27">
        <v>0.24340937117427863</v>
      </c>
      <c r="I6" t="s">
        <v>2976</v>
      </c>
      <c r="J6">
        <v>5253.8760000000002</v>
      </c>
      <c r="K6">
        <v>1665.5159999999998</v>
      </c>
      <c r="L6">
        <v>13</v>
      </c>
      <c r="M6">
        <v>0.31700710104311558</v>
      </c>
      <c r="N6">
        <f>(J6/L6)*M6</f>
        <v>128.11661538461539</v>
      </c>
    </row>
    <row r="7" spans="1:14" x14ac:dyDescent="0.25">
      <c r="A7" s="13" t="s">
        <v>7158</v>
      </c>
      <c r="B7" s="10">
        <v>5086.9350000000013</v>
      </c>
      <c r="C7" s="10">
        <v>857.80329999999981</v>
      </c>
      <c r="D7" s="27">
        <v>64</v>
      </c>
      <c r="E7" s="27">
        <v>0.16862871257446765</v>
      </c>
      <c r="I7" t="s">
        <v>1734</v>
      </c>
      <c r="J7">
        <v>8954.02</v>
      </c>
      <c r="K7">
        <v>3899.8904000000002</v>
      </c>
      <c r="L7">
        <v>34</v>
      </c>
      <c r="M7">
        <v>0.43554631327604809</v>
      </c>
      <c r="N7">
        <f>(J7/L7)*M7</f>
        <v>114.70265882352942</v>
      </c>
    </row>
    <row r="8" spans="1:14" x14ac:dyDescent="0.25">
      <c r="A8" s="13" t="s">
        <v>7899</v>
      </c>
      <c r="B8" s="10">
        <v>886.15599999999995</v>
      </c>
      <c r="C8" s="10">
        <v>129.34649999999999</v>
      </c>
      <c r="D8" s="27">
        <v>13</v>
      </c>
      <c r="E8" s="27">
        <v>0.14596357751908243</v>
      </c>
      <c r="I8" t="s">
        <v>2753</v>
      </c>
      <c r="J8">
        <v>12873.297999999999</v>
      </c>
      <c r="K8">
        <v>5622.4292000000005</v>
      </c>
      <c r="L8">
        <v>50</v>
      </c>
      <c r="M8">
        <v>0.43675126607027981</v>
      </c>
      <c r="N8">
        <f>(J8/L8)*M8</f>
        <v>112.44858400000001</v>
      </c>
    </row>
    <row r="9" spans="1:14" x14ac:dyDescent="0.25">
      <c r="A9" s="13" t="s">
        <v>1249</v>
      </c>
      <c r="B9" s="10">
        <v>7755.6200000000008</v>
      </c>
      <c r="C9" s="10">
        <v>2054.5884999999989</v>
      </c>
      <c r="D9" s="27">
        <v>56</v>
      </c>
      <c r="E9" s="27">
        <v>0.26491608665715943</v>
      </c>
      <c r="I9" t="s">
        <v>1558</v>
      </c>
      <c r="J9">
        <v>15117.339</v>
      </c>
      <c r="K9">
        <v>6976.0958999999993</v>
      </c>
      <c r="L9">
        <v>71</v>
      </c>
      <c r="M9">
        <v>0.46146321783218591</v>
      </c>
      <c r="N9">
        <f>(J9/L9)*M9</f>
        <v>98.254871830985905</v>
      </c>
    </row>
    <row r="10" spans="1:14" x14ac:dyDescent="0.25">
      <c r="A10" s="13" t="s">
        <v>3827</v>
      </c>
      <c r="B10" s="10">
        <v>14473.570999999998</v>
      </c>
      <c r="C10" s="10">
        <v>5444.8054999999995</v>
      </c>
      <c r="D10" s="27">
        <v>73</v>
      </c>
      <c r="E10" s="27">
        <v>0.37618950430408643</v>
      </c>
      <c r="I10" t="s">
        <v>4029</v>
      </c>
      <c r="J10">
        <v>6608.4480000000003</v>
      </c>
      <c r="K10">
        <v>2884.6207999999997</v>
      </c>
      <c r="L10">
        <v>33</v>
      </c>
      <c r="M10">
        <v>0.43650503113590355</v>
      </c>
      <c r="N10">
        <f>(J10/L10)*M10</f>
        <v>87.412751515151498</v>
      </c>
    </row>
    <row r="11" spans="1:14" x14ac:dyDescent="0.25">
      <c r="A11" s="13" t="s">
        <v>4126</v>
      </c>
      <c r="B11" s="10">
        <v>966.70999999999981</v>
      </c>
      <c r="C11" s="10">
        <v>313.65969999999999</v>
      </c>
      <c r="D11" s="27">
        <v>37</v>
      </c>
      <c r="E11" s="27">
        <v>0.32446100692037949</v>
      </c>
      <c r="I11" t="s">
        <v>3827</v>
      </c>
      <c r="J11">
        <v>14473.570999999998</v>
      </c>
      <c r="K11">
        <v>5444.8054999999995</v>
      </c>
      <c r="L11">
        <v>73</v>
      </c>
      <c r="M11">
        <v>0.37618950430408643</v>
      </c>
      <c r="N11">
        <f>(J11/L11)*M11</f>
        <v>74.586376712328772</v>
      </c>
    </row>
    <row r="12" spans="1:14" x14ac:dyDescent="0.25">
      <c r="A12" s="13" t="s">
        <v>2243</v>
      </c>
      <c r="B12" s="10">
        <v>1113.8380000000002</v>
      </c>
      <c r="C12" s="10">
        <v>220.81299999999999</v>
      </c>
      <c r="D12" s="27">
        <v>48</v>
      </c>
      <c r="E12" s="27">
        <v>0.19824516671185571</v>
      </c>
      <c r="I12" t="s">
        <v>7354</v>
      </c>
      <c r="J12">
        <v>10501.652999999998</v>
      </c>
      <c r="K12">
        <v>2616.0643999999993</v>
      </c>
      <c r="L12">
        <v>39</v>
      </c>
      <c r="M12">
        <v>0.24910977348042254</v>
      </c>
      <c r="N12">
        <f>(J12/L12)*M12</f>
        <v>67.07857435897435</v>
      </c>
    </row>
    <row r="13" spans="1:14" x14ac:dyDescent="0.25">
      <c r="A13" s="13" t="s">
        <v>3676</v>
      </c>
      <c r="B13" s="10">
        <v>914.53200000000004</v>
      </c>
      <c r="C13" s="10">
        <v>264.56749999999994</v>
      </c>
      <c r="D13" s="27">
        <v>39</v>
      </c>
      <c r="E13" s="27">
        <v>0.28929277488376559</v>
      </c>
      <c r="I13" t="s">
        <v>1583</v>
      </c>
      <c r="J13">
        <v>14142.333999999999</v>
      </c>
      <c r="K13">
        <v>5757.4119000000001</v>
      </c>
      <c r="L13">
        <v>87</v>
      </c>
      <c r="M13">
        <v>0.40710478906805625</v>
      </c>
      <c r="N13">
        <f>(J13/L13)*M13</f>
        <v>66.177148275862066</v>
      </c>
    </row>
    <row r="14" spans="1:14" x14ac:dyDescent="0.25">
      <c r="A14" s="13" t="s">
        <v>3751</v>
      </c>
      <c r="B14" s="10">
        <v>1515.8620000000001</v>
      </c>
      <c r="C14" s="10">
        <v>-274.96040000000016</v>
      </c>
      <c r="D14" s="27">
        <v>38</v>
      </c>
      <c r="E14" s="27">
        <v>-0.18138880716054637</v>
      </c>
      <c r="I14" t="s">
        <v>6045</v>
      </c>
      <c r="J14">
        <v>12129.071999999998</v>
      </c>
      <c r="K14">
        <v>2177.0492999999988</v>
      </c>
      <c r="L14">
        <v>34</v>
      </c>
      <c r="M14">
        <v>0.17949017863856354</v>
      </c>
      <c r="N14">
        <f>(J14/L14)*M14</f>
        <v>64.030861764705847</v>
      </c>
    </row>
    <row r="15" spans="1:14" x14ac:dyDescent="0.25">
      <c r="A15" s="13" t="s">
        <v>1221</v>
      </c>
      <c r="B15" s="10">
        <v>925.80000000000018</v>
      </c>
      <c r="C15" s="10">
        <v>-62.134200000000071</v>
      </c>
      <c r="D15" s="27">
        <v>17</v>
      </c>
      <c r="E15" s="27">
        <v>-6.7114063512637781E-2</v>
      </c>
      <c r="I15" t="s">
        <v>1162</v>
      </c>
      <c r="J15">
        <v>6459.3439999999991</v>
      </c>
      <c r="K15">
        <v>2751.6848999999988</v>
      </c>
      <c r="L15">
        <v>44</v>
      </c>
      <c r="M15">
        <v>0.42600067437188655</v>
      </c>
      <c r="N15">
        <f>(J15/L15)*M15</f>
        <v>62.538293181818155</v>
      </c>
    </row>
    <row r="16" spans="1:14" x14ac:dyDescent="0.25">
      <c r="A16" s="13" t="s">
        <v>4716</v>
      </c>
      <c r="B16" s="10">
        <v>5527.8460000000005</v>
      </c>
      <c r="C16" s="10">
        <v>1366.0098</v>
      </c>
      <c r="D16" s="27">
        <v>43</v>
      </c>
      <c r="E16" s="27">
        <v>0.24711430094108988</v>
      </c>
      <c r="I16" t="s">
        <v>9099</v>
      </c>
      <c r="J16">
        <v>2872.6300000000006</v>
      </c>
      <c r="K16">
        <v>975.77009999999984</v>
      </c>
      <c r="L16">
        <v>19</v>
      </c>
      <c r="M16">
        <v>0.33967830872754223</v>
      </c>
      <c r="N16">
        <f>(J16/L16)*M16</f>
        <v>51.356321052631564</v>
      </c>
    </row>
    <row r="17" spans="1:14" x14ac:dyDescent="0.25">
      <c r="A17" s="13" t="s">
        <v>4808</v>
      </c>
      <c r="B17" s="10">
        <v>2537.6860000000001</v>
      </c>
      <c r="C17" s="10">
        <v>298.82730000000009</v>
      </c>
      <c r="D17" s="27">
        <v>59</v>
      </c>
      <c r="E17" s="27">
        <v>0.1177558216422363</v>
      </c>
      <c r="I17" t="s">
        <v>4047</v>
      </c>
      <c r="J17">
        <v>9133.99</v>
      </c>
      <c r="K17">
        <v>2798.3688999999995</v>
      </c>
      <c r="L17">
        <v>55</v>
      </c>
      <c r="M17">
        <v>0.30636872823377292</v>
      </c>
      <c r="N17">
        <f>(J17/L17)*M17</f>
        <v>50.879434545454536</v>
      </c>
    </row>
    <row r="18" spans="1:14" x14ac:dyDescent="0.25">
      <c r="A18" s="13" t="s">
        <v>6022</v>
      </c>
      <c r="B18" s="10">
        <v>657.31600000000003</v>
      </c>
      <c r="C18" s="10">
        <v>-28.700400000000002</v>
      </c>
      <c r="D18" s="27">
        <v>16</v>
      </c>
      <c r="E18" s="27">
        <v>-4.3663017483219636E-2</v>
      </c>
      <c r="I18" t="s">
        <v>5993</v>
      </c>
      <c r="J18">
        <v>8350.8680000000004</v>
      </c>
      <c r="K18">
        <v>2869.0759999999996</v>
      </c>
      <c r="L18">
        <v>57</v>
      </c>
      <c r="M18">
        <v>0.34356620174094471</v>
      </c>
      <c r="N18">
        <f>(J18/L18)*M18</f>
        <v>50.334666666666656</v>
      </c>
    </row>
    <row r="19" spans="1:14" x14ac:dyDescent="0.25">
      <c r="A19" s="13" t="s">
        <v>531</v>
      </c>
      <c r="B19" s="10">
        <v>6106.8799999999992</v>
      </c>
      <c r="C19" s="10">
        <v>1869.9293999999998</v>
      </c>
      <c r="D19" s="27">
        <v>40</v>
      </c>
      <c r="E19" s="27">
        <v>0.30620044932928109</v>
      </c>
      <c r="I19" t="s">
        <v>733</v>
      </c>
      <c r="J19">
        <v>5979.0960000000005</v>
      </c>
      <c r="K19">
        <v>1902.5437999999999</v>
      </c>
      <c r="L19">
        <v>39</v>
      </c>
      <c r="M19">
        <v>0.3181992394836945</v>
      </c>
      <c r="N19">
        <f>(J19/L19)*M19</f>
        <v>48.783174358974364</v>
      </c>
    </row>
    <row r="20" spans="1:14" x14ac:dyDescent="0.25">
      <c r="A20" s="13" t="s">
        <v>5077</v>
      </c>
      <c r="B20" s="10">
        <v>2052.9079999999999</v>
      </c>
      <c r="C20" s="10">
        <v>317.97120000000007</v>
      </c>
      <c r="D20" s="27">
        <v>51</v>
      </c>
      <c r="E20" s="27">
        <v>0.15488818787787864</v>
      </c>
      <c r="I20" t="s">
        <v>531</v>
      </c>
      <c r="J20">
        <v>6106.8799999999992</v>
      </c>
      <c r="K20">
        <v>1869.9293999999998</v>
      </c>
      <c r="L20">
        <v>40</v>
      </c>
      <c r="M20">
        <v>0.30620044932928109</v>
      </c>
      <c r="N20">
        <f>(J20/L20)*M20</f>
        <v>46.748234999999994</v>
      </c>
    </row>
    <row r="21" spans="1:14" x14ac:dyDescent="0.25">
      <c r="A21" s="13" t="s">
        <v>2623</v>
      </c>
      <c r="B21" s="10">
        <v>861.56499999999994</v>
      </c>
      <c r="C21" s="10">
        <v>-163.11750000000001</v>
      </c>
      <c r="D21" s="27">
        <v>37</v>
      </c>
      <c r="E21" s="27">
        <v>-0.1893269805528312</v>
      </c>
      <c r="I21" t="s">
        <v>4348</v>
      </c>
      <c r="J21">
        <v>2921.5440000000003</v>
      </c>
      <c r="K21">
        <v>793.65479999999991</v>
      </c>
      <c r="L21">
        <v>18</v>
      </c>
      <c r="M21">
        <v>0.27165594630784262</v>
      </c>
      <c r="N21">
        <f>(J21/L21)*M21</f>
        <v>44.091933333333323</v>
      </c>
    </row>
    <row r="22" spans="1:14" x14ac:dyDescent="0.25">
      <c r="A22" s="13" t="s">
        <v>118</v>
      </c>
      <c r="B22" s="10">
        <v>2582.8979999999997</v>
      </c>
      <c r="C22" s="10">
        <v>732.73989999999981</v>
      </c>
      <c r="D22" s="27">
        <v>58</v>
      </c>
      <c r="E22" s="27">
        <v>0.28368905779477155</v>
      </c>
      <c r="I22" t="s">
        <v>2789</v>
      </c>
      <c r="J22">
        <v>4204.6759999999995</v>
      </c>
      <c r="K22">
        <v>1487.7739000000001</v>
      </c>
      <c r="L22">
        <v>35</v>
      </c>
      <c r="M22">
        <v>0.35383794137764724</v>
      </c>
      <c r="N22">
        <f>(J22/L22)*M22</f>
        <v>42.507825714285715</v>
      </c>
    </row>
    <row r="23" spans="1:14" x14ac:dyDescent="0.25">
      <c r="A23" s="13" t="s">
        <v>5727</v>
      </c>
      <c r="B23" s="10">
        <v>367.54800000000006</v>
      </c>
      <c r="C23" s="10">
        <v>59.288399999999996</v>
      </c>
      <c r="D23" s="27">
        <v>16</v>
      </c>
      <c r="E23" s="27">
        <v>0.16130791080348686</v>
      </c>
      <c r="I23" t="s">
        <v>2394</v>
      </c>
      <c r="J23">
        <v>5454.35</v>
      </c>
      <c r="K23">
        <v>1305.6289999999999</v>
      </c>
      <c r="L23">
        <v>31</v>
      </c>
      <c r="M23">
        <v>0.23937389423120992</v>
      </c>
      <c r="N23">
        <f>(J23/L23)*M23</f>
        <v>42.117064516129034</v>
      </c>
    </row>
    <row r="24" spans="1:14" x14ac:dyDescent="0.25">
      <c r="A24" s="13" t="s">
        <v>7439</v>
      </c>
      <c r="B24" s="10">
        <v>660.97199999999998</v>
      </c>
      <c r="C24" s="10">
        <v>-5.1370999999999789</v>
      </c>
      <c r="D24" s="27">
        <v>47</v>
      </c>
      <c r="E24" s="27">
        <v>-7.7720387550455679E-3</v>
      </c>
      <c r="I24" t="s">
        <v>1278</v>
      </c>
      <c r="J24">
        <v>4416.5200000000004</v>
      </c>
      <c r="K24">
        <v>1756.1349999999995</v>
      </c>
      <c r="L24">
        <v>42</v>
      </c>
      <c r="M24">
        <v>0.39762867597112644</v>
      </c>
      <c r="N24">
        <f>(J24/L24)*M24</f>
        <v>41.812738095238082</v>
      </c>
    </row>
    <row r="25" spans="1:14" x14ac:dyDescent="0.25">
      <c r="A25" s="13" t="s">
        <v>3063</v>
      </c>
      <c r="B25" s="10">
        <v>200.94500000000002</v>
      </c>
      <c r="C25" s="10">
        <v>69.278400000000005</v>
      </c>
      <c r="D25" s="27">
        <v>33</v>
      </c>
      <c r="E25" s="27">
        <v>0.34476299484933687</v>
      </c>
      <c r="I25" t="s">
        <v>4002</v>
      </c>
      <c r="J25">
        <v>11891.751</v>
      </c>
      <c r="K25">
        <v>2371.7143999999994</v>
      </c>
      <c r="L25">
        <v>59</v>
      </c>
      <c r="M25">
        <v>0.19944198293422047</v>
      </c>
      <c r="N25">
        <f>(J25/L25)*M25</f>
        <v>40.198549152542363</v>
      </c>
    </row>
    <row r="26" spans="1:14" x14ac:dyDescent="0.25">
      <c r="A26" s="13" t="s">
        <v>1033</v>
      </c>
      <c r="B26" s="10">
        <v>2356.855</v>
      </c>
      <c r="C26" s="10">
        <v>295.66680000000002</v>
      </c>
      <c r="D26" s="27">
        <v>93</v>
      </c>
      <c r="E26" s="27">
        <v>0.12544972007187546</v>
      </c>
      <c r="I26" t="s">
        <v>2146</v>
      </c>
      <c r="J26">
        <v>4345.8859999999995</v>
      </c>
      <c r="K26">
        <v>1990.4243999999999</v>
      </c>
      <c r="L26">
        <v>50</v>
      </c>
      <c r="M26">
        <v>0.45800198164424932</v>
      </c>
      <c r="N26">
        <f>(J26/L26)*M26</f>
        <v>39.808487999999997</v>
      </c>
    </row>
    <row r="27" spans="1:14" x14ac:dyDescent="0.25">
      <c r="A27" s="13" t="s">
        <v>1149</v>
      </c>
      <c r="B27" s="10">
        <v>1455.038</v>
      </c>
      <c r="C27" s="10">
        <v>-152.76130000000006</v>
      </c>
      <c r="D27" s="27">
        <v>33</v>
      </c>
      <c r="E27" s="27">
        <v>-0.10498784224192087</v>
      </c>
      <c r="I27" t="s">
        <v>5838</v>
      </c>
      <c r="J27">
        <v>2261.4380000000001</v>
      </c>
      <c r="K27">
        <v>755.91509999999971</v>
      </c>
      <c r="L27">
        <v>19</v>
      </c>
      <c r="M27">
        <v>0.3342630220240394</v>
      </c>
      <c r="N27">
        <f>(J27/L27)*M27</f>
        <v>39.785005263157878</v>
      </c>
    </row>
    <row r="28" spans="1:14" x14ac:dyDescent="0.25">
      <c r="A28" s="13" t="s">
        <v>1408</v>
      </c>
      <c r="B28" s="10">
        <v>3489.0396000000001</v>
      </c>
      <c r="C28" s="10">
        <v>-246.42570000000009</v>
      </c>
      <c r="D28" s="27">
        <v>54</v>
      </c>
      <c r="E28" s="27">
        <v>-7.06285190916148E-2</v>
      </c>
      <c r="I28" t="s">
        <v>792</v>
      </c>
      <c r="J28">
        <v>6987.195999999999</v>
      </c>
      <c r="K28">
        <v>2050.2826</v>
      </c>
      <c r="L28">
        <v>52</v>
      </c>
      <c r="M28">
        <v>0.29343424744346663</v>
      </c>
      <c r="N28">
        <f>(J28/L28)*M28</f>
        <v>39.428511538461542</v>
      </c>
    </row>
    <row r="29" spans="1:14" x14ac:dyDescent="0.25">
      <c r="A29" s="13" t="s">
        <v>2707</v>
      </c>
      <c r="B29" s="10">
        <v>170.584</v>
      </c>
      <c r="C29" s="10">
        <v>-8.4310000000000258</v>
      </c>
      <c r="D29" s="27">
        <v>20</v>
      </c>
      <c r="E29" s="27">
        <v>-4.9424330535103089E-2</v>
      </c>
      <c r="I29" t="s">
        <v>6012</v>
      </c>
      <c r="J29">
        <v>3789.7228</v>
      </c>
      <c r="K29">
        <v>1143.3817000000001</v>
      </c>
      <c r="L29">
        <v>29</v>
      </c>
      <c r="M29">
        <v>0.30170589257873959</v>
      </c>
      <c r="N29">
        <f>(J29/L29)*M29</f>
        <v>39.426955172413805</v>
      </c>
    </row>
    <row r="30" spans="1:14" x14ac:dyDescent="0.25">
      <c r="A30" s="13" t="s">
        <v>1308</v>
      </c>
      <c r="B30" s="10">
        <v>4510.7970000000005</v>
      </c>
      <c r="C30" s="10">
        <v>343.6823999999998</v>
      </c>
      <c r="D30" s="27">
        <v>92</v>
      </c>
      <c r="E30" s="27">
        <v>7.6191058919299573E-2</v>
      </c>
      <c r="I30" t="s">
        <v>3907</v>
      </c>
      <c r="J30">
        <v>4432.1379999999999</v>
      </c>
      <c r="K30">
        <v>1802.3903000000003</v>
      </c>
      <c r="L30">
        <v>48</v>
      </c>
      <c r="M30">
        <v>0.40666384936570121</v>
      </c>
      <c r="N30">
        <f>(J30/L30)*M30</f>
        <v>37.54979791666667</v>
      </c>
    </row>
    <row r="31" spans="1:14" x14ac:dyDescent="0.25">
      <c r="A31" s="13" t="s">
        <v>6420</v>
      </c>
      <c r="B31" s="10">
        <v>1744.6999999999998</v>
      </c>
      <c r="C31" s="10">
        <v>365.21519999999987</v>
      </c>
      <c r="D31" s="27">
        <v>54</v>
      </c>
      <c r="E31" s="27">
        <v>0.20932836590817899</v>
      </c>
      <c r="I31" t="s">
        <v>3991</v>
      </c>
      <c r="J31">
        <v>6339.5575999999992</v>
      </c>
      <c r="K31">
        <v>1572.4585000000002</v>
      </c>
      <c r="L31">
        <v>42</v>
      </c>
      <c r="M31">
        <v>0.24803915339455238</v>
      </c>
      <c r="N31">
        <f>(J31/L31)*M31</f>
        <v>37.439488095238097</v>
      </c>
    </row>
    <row r="32" spans="1:14" x14ac:dyDescent="0.25">
      <c r="A32" s="13" t="s">
        <v>2822</v>
      </c>
      <c r="B32" s="10">
        <v>3250.337</v>
      </c>
      <c r="C32" s="10">
        <v>281.18899999999979</v>
      </c>
      <c r="D32" s="27">
        <v>75</v>
      </c>
      <c r="E32" s="27">
        <v>8.6510721811307506E-2</v>
      </c>
      <c r="I32" t="s">
        <v>3217</v>
      </c>
      <c r="J32">
        <v>6843.6339999999991</v>
      </c>
      <c r="K32">
        <v>1742.7296999999999</v>
      </c>
      <c r="L32">
        <v>47</v>
      </c>
      <c r="M32">
        <v>0.25464975187159339</v>
      </c>
      <c r="N32">
        <f>(J32/L32)*M32</f>
        <v>37.079355319148931</v>
      </c>
    </row>
    <row r="33" spans="1:14" x14ac:dyDescent="0.25">
      <c r="A33" s="13" t="s">
        <v>5003</v>
      </c>
      <c r="B33" s="10">
        <v>1735.5140000000001</v>
      </c>
      <c r="C33" s="10">
        <v>-2.3146000000000484</v>
      </c>
      <c r="D33" s="27">
        <v>65</v>
      </c>
      <c r="E33" s="27">
        <v>-1.3336682965392663E-3</v>
      </c>
      <c r="I33" t="s">
        <v>1249</v>
      </c>
      <c r="J33">
        <v>7755.6200000000008</v>
      </c>
      <c r="K33">
        <v>2054.5884999999989</v>
      </c>
      <c r="L33">
        <v>56</v>
      </c>
      <c r="M33">
        <v>0.26491608665715943</v>
      </c>
      <c r="N33">
        <f>(J33/L33)*M33</f>
        <v>36.689080357142835</v>
      </c>
    </row>
    <row r="34" spans="1:14" x14ac:dyDescent="0.25">
      <c r="A34" s="13" t="s">
        <v>1060</v>
      </c>
      <c r="B34" s="10">
        <v>1587.4520000000002</v>
      </c>
      <c r="C34" s="10">
        <v>-378.5508999999999</v>
      </c>
      <c r="D34" s="27">
        <v>28</v>
      </c>
      <c r="E34" s="27">
        <v>-0.23846447010681257</v>
      </c>
      <c r="I34" t="s">
        <v>3083</v>
      </c>
      <c r="J34">
        <v>2786.6319999999996</v>
      </c>
      <c r="K34">
        <v>835.77200000000005</v>
      </c>
      <c r="L34">
        <v>23</v>
      </c>
      <c r="M34">
        <v>0.29992191290417974</v>
      </c>
      <c r="N34">
        <f>(J34/L34)*M34</f>
        <v>36.337913043478267</v>
      </c>
    </row>
    <row r="35" spans="1:14" x14ac:dyDescent="0.25">
      <c r="A35" s="13" t="s">
        <v>989</v>
      </c>
      <c r="B35" s="10">
        <v>4805.3440000000001</v>
      </c>
      <c r="C35" s="10">
        <v>1308.5545999999999</v>
      </c>
      <c r="D35" s="27">
        <v>53</v>
      </c>
      <c r="E35" s="27">
        <v>0.27231236723114932</v>
      </c>
      <c r="I35" t="s">
        <v>3939</v>
      </c>
      <c r="J35">
        <v>8181.2560000000003</v>
      </c>
      <c r="K35">
        <v>3038.6253999999999</v>
      </c>
      <c r="L35">
        <v>84</v>
      </c>
      <c r="M35">
        <v>0.37141306909354749</v>
      </c>
      <c r="N35">
        <f>(J35/L35)*M35</f>
        <v>36.174111904761901</v>
      </c>
    </row>
    <row r="36" spans="1:14" x14ac:dyDescent="0.25">
      <c r="A36" s="13" t="s">
        <v>7259</v>
      </c>
      <c r="B36" s="10">
        <v>2495.3915999999999</v>
      </c>
      <c r="C36" s="10">
        <v>-196.12010000000021</v>
      </c>
      <c r="D36" s="27">
        <v>35</v>
      </c>
      <c r="E36" s="27">
        <v>-7.8592915035860592E-2</v>
      </c>
      <c r="I36" t="s">
        <v>3513</v>
      </c>
      <c r="J36">
        <v>863.87999999999988</v>
      </c>
      <c r="K36">
        <v>107.98499999999996</v>
      </c>
      <c r="L36">
        <v>3</v>
      </c>
      <c r="M36">
        <v>0.12499999999999997</v>
      </c>
      <c r="N36">
        <f>(J36/L36)*M36</f>
        <v>35.99499999999999</v>
      </c>
    </row>
    <row r="37" spans="1:14" x14ac:dyDescent="0.25">
      <c r="A37" s="13" t="s">
        <v>7308</v>
      </c>
      <c r="B37" s="10">
        <v>738.50400000000002</v>
      </c>
      <c r="C37" s="10">
        <v>83.963000000000022</v>
      </c>
      <c r="D37" s="27">
        <v>17</v>
      </c>
      <c r="E37" s="27">
        <v>0.11369335846522161</v>
      </c>
      <c r="I37" t="s">
        <v>4253</v>
      </c>
      <c r="J37">
        <v>1058.1080000000002</v>
      </c>
      <c r="K37">
        <v>502.92440000000005</v>
      </c>
      <c r="L37">
        <v>14</v>
      </c>
      <c r="M37">
        <v>0.47530535635303767</v>
      </c>
      <c r="N37">
        <f>(J37/L37)*M37</f>
        <v>35.923171428571436</v>
      </c>
    </row>
    <row r="38" spans="1:14" x14ac:dyDescent="0.25">
      <c r="A38" s="13" t="s">
        <v>6638</v>
      </c>
      <c r="B38" s="10">
        <v>7888.2940000000008</v>
      </c>
      <c r="C38" s="10">
        <v>1298.0165999999995</v>
      </c>
      <c r="D38" s="27">
        <v>102</v>
      </c>
      <c r="E38" s="27">
        <v>0.16454972393270323</v>
      </c>
      <c r="I38" t="s">
        <v>930</v>
      </c>
      <c r="J38">
        <v>5271.6279999999997</v>
      </c>
      <c r="K38">
        <v>1348.7556000000004</v>
      </c>
      <c r="L38">
        <v>38</v>
      </c>
      <c r="M38">
        <v>0.25585181655458245</v>
      </c>
      <c r="N38">
        <f>(J38/L38)*M38</f>
        <v>35.493568421052636</v>
      </c>
    </row>
    <row r="39" spans="1:14" x14ac:dyDescent="0.25">
      <c r="A39" s="13" t="s">
        <v>4042</v>
      </c>
      <c r="B39" s="10">
        <v>4375.7859999999991</v>
      </c>
      <c r="C39" s="10">
        <v>867.72710000000006</v>
      </c>
      <c r="D39" s="27">
        <v>72</v>
      </c>
      <c r="E39" s="27">
        <v>0.19830199648703117</v>
      </c>
      <c r="I39" t="s">
        <v>1375</v>
      </c>
      <c r="J39">
        <v>2358.6759999999999</v>
      </c>
      <c r="K39">
        <v>684.19110000000001</v>
      </c>
      <c r="L39">
        <v>20</v>
      </c>
      <c r="M39">
        <v>0.29007421960455781</v>
      </c>
      <c r="N39">
        <f>(J39/L39)*M39</f>
        <v>34.209554999999995</v>
      </c>
    </row>
    <row r="40" spans="1:14" x14ac:dyDescent="0.25">
      <c r="A40" s="13" t="s">
        <v>2672</v>
      </c>
      <c r="B40" s="10">
        <v>4867.3439999999991</v>
      </c>
      <c r="C40" s="10">
        <v>150.71299999999971</v>
      </c>
      <c r="D40" s="27">
        <v>62</v>
      </c>
      <c r="E40" s="27">
        <v>3.0964115131373444E-2</v>
      </c>
      <c r="I40" t="s">
        <v>2813</v>
      </c>
      <c r="J40">
        <v>12209.438000000002</v>
      </c>
      <c r="K40">
        <v>2650.676899999999</v>
      </c>
      <c r="L40">
        <v>78</v>
      </c>
      <c r="M40">
        <v>0.21710064787584807</v>
      </c>
      <c r="N40">
        <f>(J40/L40)*M40</f>
        <v>33.98303717948717</v>
      </c>
    </row>
    <row r="41" spans="1:14" x14ac:dyDescent="0.25">
      <c r="A41" s="13" t="s">
        <v>2431</v>
      </c>
      <c r="B41" s="10">
        <v>4501.3909999999996</v>
      </c>
      <c r="C41" s="10">
        <v>1158.7063999999998</v>
      </c>
      <c r="D41" s="27">
        <v>88</v>
      </c>
      <c r="E41" s="27">
        <v>0.25741074259045704</v>
      </c>
      <c r="I41" t="s">
        <v>3658</v>
      </c>
      <c r="J41">
        <v>2454.6220000000003</v>
      </c>
      <c r="K41">
        <v>828.66100000000006</v>
      </c>
      <c r="L41">
        <v>25</v>
      </c>
      <c r="M41">
        <v>0.33759210175741927</v>
      </c>
      <c r="N41">
        <f>(J41/L41)*M41</f>
        <v>33.146440000000005</v>
      </c>
    </row>
    <row r="42" spans="1:14" x14ac:dyDescent="0.25">
      <c r="A42" s="13" t="s">
        <v>1887</v>
      </c>
      <c r="B42" s="10">
        <v>1839.2400000000002</v>
      </c>
      <c r="C42" s="10">
        <v>521.13519999999994</v>
      </c>
      <c r="D42" s="27">
        <v>40</v>
      </c>
      <c r="E42" s="27">
        <v>0.28334268502207427</v>
      </c>
      <c r="I42" t="s">
        <v>5502</v>
      </c>
      <c r="J42">
        <v>3922.4149999999995</v>
      </c>
      <c r="K42">
        <v>1290.354</v>
      </c>
      <c r="L42">
        <v>39</v>
      </c>
      <c r="M42">
        <v>0.32896927020725758</v>
      </c>
      <c r="N42">
        <f>(J42/L42)*M42</f>
        <v>33.085999999999999</v>
      </c>
    </row>
    <row r="43" spans="1:14" x14ac:dyDescent="0.25">
      <c r="A43" s="13" t="s">
        <v>1687</v>
      </c>
      <c r="B43" s="10">
        <v>629.24799999999993</v>
      </c>
      <c r="C43" s="10">
        <v>60.426499999999983</v>
      </c>
      <c r="D43" s="27">
        <v>22</v>
      </c>
      <c r="E43" s="27">
        <v>9.6029705299023577E-2</v>
      </c>
      <c r="I43" t="s">
        <v>4007</v>
      </c>
      <c r="J43">
        <v>7721.7139999999999</v>
      </c>
      <c r="K43">
        <v>2173.7093999999997</v>
      </c>
      <c r="L43">
        <v>66</v>
      </c>
      <c r="M43">
        <v>0.2815060749465727</v>
      </c>
      <c r="N43">
        <f>(J43/L43)*M43</f>
        <v>32.934990909090907</v>
      </c>
    </row>
    <row r="44" spans="1:14" x14ac:dyDescent="0.25">
      <c r="A44" s="13" t="s">
        <v>756</v>
      </c>
      <c r="B44" s="10">
        <v>814.01200000000006</v>
      </c>
      <c r="C44" s="10">
        <v>194.98779999999999</v>
      </c>
      <c r="D44" s="27">
        <v>48</v>
      </c>
      <c r="E44" s="27">
        <v>0.23953922055203114</v>
      </c>
      <c r="I44" t="s">
        <v>2490</v>
      </c>
      <c r="J44">
        <v>3510.4580000000001</v>
      </c>
      <c r="K44">
        <v>1003.2935</v>
      </c>
      <c r="L44">
        <v>31</v>
      </c>
      <c r="M44">
        <v>0.28580131139583498</v>
      </c>
      <c r="N44">
        <f>(J44/L44)*M44</f>
        <v>32.364306451612904</v>
      </c>
    </row>
    <row r="45" spans="1:14" x14ac:dyDescent="0.25">
      <c r="A45" s="13" t="s">
        <v>4893</v>
      </c>
      <c r="B45" s="10">
        <v>5664.0219999999999</v>
      </c>
      <c r="C45" s="10">
        <v>1085.7325999999998</v>
      </c>
      <c r="D45" s="27">
        <v>81</v>
      </c>
      <c r="E45" s="27">
        <v>0.19168933312759023</v>
      </c>
      <c r="I45" t="s">
        <v>6029</v>
      </c>
      <c r="J45">
        <v>4074.4720000000011</v>
      </c>
      <c r="K45">
        <v>1319.0585999999996</v>
      </c>
      <c r="L45">
        <v>41</v>
      </c>
      <c r="M45">
        <v>0.32373730878503992</v>
      </c>
      <c r="N45">
        <f>(J45/L45)*M45</f>
        <v>32.172160975609742</v>
      </c>
    </row>
    <row r="46" spans="1:14" x14ac:dyDescent="0.25">
      <c r="A46" s="13" t="s">
        <v>8701</v>
      </c>
      <c r="B46" s="10">
        <v>161.28</v>
      </c>
      <c r="C46" s="10">
        <v>12.095999999999997</v>
      </c>
      <c r="D46" s="27">
        <v>2</v>
      </c>
      <c r="E46" s="27">
        <v>7.4999999999999983E-2</v>
      </c>
      <c r="I46" t="s">
        <v>3744</v>
      </c>
      <c r="J46">
        <v>8236.7648000000008</v>
      </c>
      <c r="K46">
        <v>2437.9836</v>
      </c>
      <c r="L46">
        <v>76</v>
      </c>
      <c r="M46">
        <v>0.29598800733025665</v>
      </c>
      <c r="N46">
        <f>(J46/L46)*M46</f>
        <v>32.078731578947369</v>
      </c>
    </row>
    <row r="47" spans="1:14" x14ac:dyDescent="0.25">
      <c r="A47" s="13" t="s">
        <v>3340</v>
      </c>
      <c r="B47" s="10">
        <v>1638.5540000000001</v>
      </c>
      <c r="C47" s="10">
        <v>285.78879999999992</v>
      </c>
      <c r="D47" s="27">
        <v>85</v>
      </c>
      <c r="E47" s="27">
        <v>0.17441524661378258</v>
      </c>
      <c r="I47" t="s">
        <v>4716</v>
      </c>
      <c r="J47">
        <v>5527.8460000000005</v>
      </c>
      <c r="K47">
        <v>1366.0098</v>
      </c>
      <c r="L47">
        <v>43</v>
      </c>
      <c r="M47">
        <v>0.24711430094108988</v>
      </c>
      <c r="N47">
        <f>(J47/L47)*M47</f>
        <v>31.767669767441859</v>
      </c>
    </row>
    <row r="48" spans="1:14" x14ac:dyDescent="0.25">
      <c r="A48" s="13" t="s">
        <v>2287</v>
      </c>
      <c r="B48" s="10">
        <v>3323.556</v>
      </c>
      <c r="C48" s="10">
        <v>579.31129999999985</v>
      </c>
      <c r="D48" s="27">
        <v>102</v>
      </c>
      <c r="E48" s="27">
        <v>0.17430466042997314</v>
      </c>
      <c r="I48" t="s">
        <v>5570</v>
      </c>
      <c r="J48">
        <v>7625.0760000000018</v>
      </c>
      <c r="K48">
        <v>1574.6164000000006</v>
      </c>
      <c r="L48">
        <v>50</v>
      </c>
      <c r="M48">
        <v>0.20650501057300941</v>
      </c>
      <c r="N48">
        <f>(J48/L48)*M48</f>
        <v>31.492328000000011</v>
      </c>
    </row>
    <row r="49" spans="1:14" x14ac:dyDescent="0.25">
      <c r="A49" s="13" t="s">
        <v>7867</v>
      </c>
      <c r="B49" s="10">
        <v>1055.694</v>
      </c>
      <c r="C49" s="10">
        <v>-221.0544000000001</v>
      </c>
      <c r="D49" s="27">
        <v>18</v>
      </c>
      <c r="E49" s="27">
        <v>-0.20939249441599564</v>
      </c>
      <c r="I49" t="s">
        <v>4207</v>
      </c>
      <c r="J49">
        <v>5480.7240000000002</v>
      </c>
      <c r="K49">
        <v>1571.8317999999999</v>
      </c>
      <c r="L49">
        <v>50</v>
      </c>
      <c r="M49">
        <v>0.2867927303035146</v>
      </c>
      <c r="N49">
        <f>(J49/L49)*M49</f>
        <v>31.436635999999996</v>
      </c>
    </row>
    <row r="50" spans="1:14" x14ac:dyDescent="0.25">
      <c r="A50" s="13" t="s">
        <v>1324</v>
      </c>
      <c r="B50" s="10">
        <v>2236.1279999999997</v>
      </c>
      <c r="C50" s="10">
        <v>-98.764599999999831</v>
      </c>
      <c r="D50" s="27">
        <v>29</v>
      </c>
      <c r="E50" s="27">
        <v>-4.4167686286294812E-2</v>
      </c>
      <c r="I50" t="s">
        <v>3801</v>
      </c>
      <c r="J50">
        <v>6720.4440000000004</v>
      </c>
      <c r="K50">
        <v>1778.2922999999996</v>
      </c>
      <c r="L50">
        <v>58</v>
      </c>
      <c r="M50">
        <v>0.26460934723955731</v>
      </c>
      <c r="N50">
        <f>(J50/L50)*M50</f>
        <v>30.66021206896551</v>
      </c>
    </row>
    <row r="51" spans="1:14" x14ac:dyDescent="0.25">
      <c r="A51" s="13" t="s">
        <v>2016</v>
      </c>
      <c r="B51" s="10">
        <v>264.86400000000003</v>
      </c>
      <c r="C51" s="10">
        <v>43.669499999999992</v>
      </c>
      <c r="D51" s="27">
        <v>33</v>
      </c>
      <c r="E51" s="27">
        <v>0.16487518122508149</v>
      </c>
      <c r="I51" t="s">
        <v>4900</v>
      </c>
      <c r="J51">
        <v>6979.1800000000012</v>
      </c>
      <c r="K51">
        <v>1289.4534999999996</v>
      </c>
      <c r="L51">
        <v>43</v>
      </c>
      <c r="M51">
        <v>0.18475716344900109</v>
      </c>
      <c r="N51">
        <f>(J51/L51)*M51</f>
        <v>29.98729069767441</v>
      </c>
    </row>
    <row r="52" spans="1:14" x14ac:dyDescent="0.25">
      <c r="A52" s="13" t="s">
        <v>4029</v>
      </c>
      <c r="B52" s="10">
        <v>6608.4480000000003</v>
      </c>
      <c r="C52" s="10">
        <v>2884.6207999999997</v>
      </c>
      <c r="D52" s="27">
        <v>33</v>
      </c>
      <c r="E52" s="27">
        <v>0.43650503113590355</v>
      </c>
      <c r="I52" t="s">
        <v>721</v>
      </c>
      <c r="J52">
        <v>4760.4340000000011</v>
      </c>
      <c r="K52">
        <v>1172.5303000000001</v>
      </c>
      <c r="L52">
        <v>41</v>
      </c>
      <c r="M52">
        <v>0.24630743751515091</v>
      </c>
      <c r="N52">
        <f>(J52/L52)*M52</f>
        <v>28.598300000000005</v>
      </c>
    </row>
    <row r="53" spans="1:14" x14ac:dyDescent="0.25">
      <c r="A53" s="13" t="s">
        <v>9208</v>
      </c>
      <c r="B53" s="10">
        <v>88.15</v>
      </c>
      <c r="C53" s="10">
        <v>32.632999999999996</v>
      </c>
      <c r="D53" s="27">
        <v>6</v>
      </c>
      <c r="E53" s="27">
        <v>0.37019852524106628</v>
      </c>
      <c r="I53" t="s">
        <v>2540</v>
      </c>
      <c r="J53">
        <v>1824.2340000000002</v>
      </c>
      <c r="K53">
        <v>682.99790000000019</v>
      </c>
      <c r="L53">
        <v>25</v>
      </c>
      <c r="M53">
        <v>0.37440257116137521</v>
      </c>
      <c r="N53">
        <f>(J53/L53)*M53</f>
        <v>27.31991600000001</v>
      </c>
    </row>
    <row r="54" spans="1:14" x14ac:dyDescent="0.25">
      <c r="A54" s="13" t="s">
        <v>2140</v>
      </c>
      <c r="B54" s="10">
        <v>4523.3360000000002</v>
      </c>
      <c r="C54" s="10">
        <v>494.83519999999999</v>
      </c>
      <c r="D54" s="27">
        <v>54</v>
      </c>
      <c r="E54" s="27">
        <v>0.1093960740480035</v>
      </c>
      <c r="I54" t="s">
        <v>2109</v>
      </c>
      <c r="J54">
        <v>8828.0304999999989</v>
      </c>
      <c r="K54">
        <v>1619.5198999999993</v>
      </c>
      <c r="L54">
        <v>60</v>
      </c>
      <c r="M54">
        <v>0.18345200551810503</v>
      </c>
      <c r="N54">
        <f>(J54/L54)*M54</f>
        <v>26.991998333333324</v>
      </c>
    </row>
    <row r="55" spans="1:14" x14ac:dyDescent="0.25">
      <c r="A55" s="13" t="s">
        <v>3703</v>
      </c>
      <c r="B55" s="10">
        <v>3050.6920000000005</v>
      </c>
      <c r="C55" s="10">
        <v>-253.57460000000026</v>
      </c>
      <c r="D55" s="27">
        <v>48</v>
      </c>
      <c r="E55" s="27">
        <v>-8.3120354332721955E-2</v>
      </c>
      <c r="I55" t="s">
        <v>2507</v>
      </c>
      <c r="J55">
        <v>9300.2539999999972</v>
      </c>
      <c r="K55">
        <v>2164.1611000000003</v>
      </c>
      <c r="L55">
        <v>85</v>
      </c>
      <c r="M55">
        <v>0.23269913918480087</v>
      </c>
      <c r="N55">
        <f>(J55/L55)*M55</f>
        <v>25.460718823529415</v>
      </c>
    </row>
    <row r="56" spans="1:14" x14ac:dyDescent="0.25">
      <c r="A56" s="13" t="s">
        <v>4708</v>
      </c>
      <c r="B56" s="10">
        <v>3255.3100000000004</v>
      </c>
      <c r="C56" s="10">
        <v>64.537399999999948</v>
      </c>
      <c r="D56" s="27">
        <v>81</v>
      </c>
      <c r="E56" s="27">
        <v>1.9825270097164307E-2</v>
      </c>
      <c r="I56" t="s">
        <v>945</v>
      </c>
      <c r="J56">
        <v>3908.2619999999997</v>
      </c>
      <c r="K56">
        <v>709.42189999999971</v>
      </c>
      <c r="L56">
        <v>28</v>
      </c>
      <c r="M56">
        <v>0.181518511297349</v>
      </c>
      <c r="N56">
        <f>(J56/L56)*M56</f>
        <v>25.336496428571419</v>
      </c>
    </row>
    <row r="57" spans="1:14" x14ac:dyDescent="0.25">
      <c r="A57" s="13" t="s">
        <v>1861</v>
      </c>
      <c r="B57" s="10">
        <v>58.82</v>
      </c>
      <c r="C57" s="10">
        <v>21.849599999999999</v>
      </c>
      <c r="D57" s="27">
        <v>9</v>
      </c>
      <c r="E57" s="27">
        <v>0.37146548792927575</v>
      </c>
      <c r="I57" t="s">
        <v>5098</v>
      </c>
      <c r="J57">
        <v>10604.266</v>
      </c>
      <c r="K57">
        <v>1660.1386000000002</v>
      </c>
      <c r="L57">
        <v>67</v>
      </c>
      <c r="M57">
        <v>0.15655384351920257</v>
      </c>
      <c r="N57">
        <f>(J57/L57)*M57</f>
        <v>24.778188059701495</v>
      </c>
    </row>
    <row r="58" spans="1:14" x14ac:dyDescent="0.25">
      <c r="A58" s="13" t="s">
        <v>1108</v>
      </c>
      <c r="B58" s="10">
        <v>4260.7840000000006</v>
      </c>
      <c r="C58" s="10">
        <v>719.77509999999984</v>
      </c>
      <c r="D58" s="27">
        <v>41</v>
      </c>
      <c r="E58" s="27">
        <v>0.16893020157792552</v>
      </c>
      <c r="I58" t="s">
        <v>989</v>
      </c>
      <c r="J58">
        <v>4805.3440000000001</v>
      </c>
      <c r="K58">
        <v>1308.5545999999999</v>
      </c>
      <c r="L58">
        <v>53</v>
      </c>
      <c r="M58">
        <v>0.27231236723114932</v>
      </c>
      <c r="N58">
        <f>(J58/L58)*M58</f>
        <v>24.689709433962264</v>
      </c>
    </row>
    <row r="59" spans="1:14" x14ac:dyDescent="0.25">
      <c r="A59" s="13" t="s">
        <v>2009</v>
      </c>
      <c r="B59" s="10">
        <v>584.60800000000017</v>
      </c>
      <c r="C59" s="10">
        <v>33.715799999999973</v>
      </c>
      <c r="D59" s="27">
        <v>39</v>
      </c>
      <c r="E59" s="27">
        <v>5.7672491652526074E-2</v>
      </c>
      <c r="I59" t="s">
        <v>215</v>
      </c>
      <c r="J59">
        <v>3832.3139999999999</v>
      </c>
      <c r="K59">
        <v>1292.8655999999999</v>
      </c>
      <c r="L59">
        <v>53</v>
      </c>
      <c r="M59">
        <v>0.33735899511365713</v>
      </c>
      <c r="N59">
        <f>(J59/L59)*M59</f>
        <v>24.39369056603773</v>
      </c>
    </row>
    <row r="60" spans="1:14" x14ac:dyDescent="0.25">
      <c r="A60" s="13" t="s">
        <v>1338</v>
      </c>
      <c r="B60" s="10">
        <v>3214.2359999999999</v>
      </c>
      <c r="C60" s="10">
        <v>354.62760000000003</v>
      </c>
      <c r="D60" s="27">
        <v>39</v>
      </c>
      <c r="E60" s="27">
        <v>0.11033029310853343</v>
      </c>
      <c r="I60" t="s">
        <v>7581</v>
      </c>
      <c r="J60">
        <v>1094.6779999999999</v>
      </c>
      <c r="K60">
        <v>292.52099999999996</v>
      </c>
      <c r="L60">
        <v>12</v>
      </c>
      <c r="M60">
        <v>0.26722104582352069</v>
      </c>
      <c r="N60">
        <f>(J60/L60)*M60</f>
        <v>24.376749999999994</v>
      </c>
    </row>
    <row r="61" spans="1:14" x14ac:dyDescent="0.25">
      <c r="A61" s="13" t="s">
        <v>2954</v>
      </c>
      <c r="B61" s="10">
        <v>833.39799999999991</v>
      </c>
      <c r="C61" s="10">
        <v>136.49189999999996</v>
      </c>
      <c r="D61" s="27">
        <v>34</v>
      </c>
      <c r="E61" s="27">
        <v>0.16377757086050118</v>
      </c>
      <c r="I61" t="s">
        <v>8233</v>
      </c>
      <c r="J61">
        <v>3418.7420000000002</v>
      </c>
      <c r="K61">
        <v>1217.1662000000001</v>
      </c>
      <c r="L61">
        <v>50</v>
      </c>
      <c r="M61">
        <v>0.35602750953420881</v>
      </c>
      <c r="N61">
        <f>(J61/L61)*M61</f>
        <v>24.343324000000003</v>
      </c>
    </row>
    <row r="62" spans="1:14" x14ac:dyDescent="0.25">
      <c r="A62" s="13" t="s">
        <v>3370</v>
      </c>
      <c r="B62" s="10">
        <v>1171.8139999999999</v>
      </c>
      <c r="C62" s="10">
        <v>100.87679999999999</v>
      </c>
      <c r="D62" s="27">
        <v>28</v>
      </c>
      <c r="E62" s="27">
        <v>8.6086017064141582E-2</v>
      </c>
      <c r="I62" t="s">
        <v>5245</v>
      </c>
      <c r="J62">
        <v>5341.9000000000005</v>
      </c>
      <c r="K62">
        <v>1238.4220000000003</v>
      </c>
      <c r="L62">
        <v>51</v>
      </c>
      <c r="M62">
        <v>0.23183174525917746</v>
      </c>
      <c r="N62">
        <f>(J62/L62)*M62</f>
        <v>24.282784313725493</v>
      </c>
    </row>
    <row r="63" spans="1:14" x14ac:dyDescent="0.25">
      <c r="A63" s="13" t="s">
        <v>2072</v>
      </c>
      <c r="B63" s="10">
        <v>3831.8640000000005</v>
      </c>
      <c r="C63" s="10">
        <v>974.10699999999997</v>
      </c>
      <c r="D63" s="27">
        <v>60</v>
      </c>
      <c r="E63" s="27">
        <v>0.2542123102490067</v>
      </c>
      <c r="I63" t="s">
        <v>1497</v>
      </c>
      <c r="J63">
        <v>6121.1139999999996</v>
      </c>
      <c r="K63">
        <v>1985.1672000000001</v>
      </c>
      <c r="L63">
        <v>82</v>
      </c>
      <c r="M63">
        <v>0.32431469173748445</v>
      </c>
      <c r="N63">
        <f>(J63/L63)*M63</f>
        <v>24.209356097560978</v>
      </c>
    </row>
    <row r="64" spans="1:14" x14ac:dyDescent="0.25">
      <c r="A64" s="13" t="s">
        <v>4153</v>
      </c>
      <c r="B64" s="10">
        <v>649.37599999999998</v>
      </c>
      <c r="C64" s="10">
        <v>65.77249999999998</v>
      </c>
      <c r="D64" s="27">
        <v>24</v>
      </c>
      <c r="E64" s="27">
        <v>0.10128569580643569</v>
      </c>
      <c r="I64" t="s">
        <v>2092</v>
      </c>
      <c r="J64">
        <v>2012.5200000000002</v>
      </c>
      <c r="K64">
        <v>483.03499999999997</v>
      </c>
      <c r="L64">
        <v>20</v>
      </c>
      <c r="M64">
        <v>0.24001500606205151</v>
      </c>
      <c r="N64">
        <f>(J64/L64)*M64</f>
        <v>24.151749999999996</v>
      </c>
    </row>
    <row r="65" spans="1:14" x14ac:dyDescent="0.25">
      <c r="A65" s="13" t="s">
        <v>5151</v>
      </c>
      <c r="B65" s="10">
        <v>2852.9680000000008</v>
      </c>
      <c r="C65" s="10">
        <v>-104.54860000000019</v>
      </c>
      <c r="D65" s="27">
        <v>68</v>
      </c>
      <c r="E65" s="27">
        <v>-3.6645556487139068E-2</v>
      </c>
      <c r="I65" t="s">
        <v>3389</v>
      </c>
      <c r="J65">
        <v>5248.7870000000003</v>
      </c>
      <c r="K65">
        <v>1196.9504000000002</v>
      </c>
      <c r="L65">
        <v>51</v>
      </c>
      <c r="M65">
        <v>0.22804324122887823</v>
      </c>
      <c r="N65">
        <f>(J65/L65)*M65</f>
        <v>23.469615686274512</v>
      </c>
    </row>
    <row r="66" spans="1:14" x14ac:dyDescent="0.25">
      <c r="A66" s="13" t="s">
        <v>6156</v>
      </c>
      <c r="B66" s="10">
        <v>497.01400000000007</v>
      </c>
      <c r="C66" s="10">
        <v>103.34989999999999</v>
      </c>
      <c r="D66" s="27">
        <v>34</v>
      </c>
      <c r="E66" s="27">
        <v>0.20794162739882574</v>
      </c>
      <c r="I66" t="s">
        <v>4176</v>
      </c>
      <c r="J66">
        <v>5364.808</v>
      </c>
      <c r="K66">
        <v>1124.4998999999998</v>
      </c>
      <c r="L66">
        <v>48</v>
      </c>
      <c r="M66">
        <v>0.20960673709105709</v>
      </c>
      <c r="N66">
        <f>(J66/L66)*M66</f>
        <v>23.427081249999997</v>
      </c>
    </row>
    <row r="67" spans="1:14" x14ac:dyDescent="0.25">
      <c r="A67" s="13" t="s">
        <v>5492</v>
      </c>
      <c r="B67" s="10">
        <v>1622.018</v>
      </c>
      <c r="C67" s="10">
        <v>154.95029999999994</v>
      </c>
      <c r="D67" s="27">
        <v>40</v>
      </c>
      <c r="E67" s="27">
        <v>9.5529334446350131E-2</v>
      </c>
      <c r="I67" t="s">
        <v>1842</v>
      </c>
      <c r="J67">
        <v>4411.2430000000004</v>
      </c>
      <c r="K67">
        <v>1142.1225000000002</v>
      </c>
      <c r="L67">
        <v>49</v>
      </c>
      <c r="M67">
        <v>0.25891171717359485</v>
      </c>
      <c r="N67">
        <f>(J67/L67)*M67</f>
        <v>23.308622448979595</v>
      </c>
    </row>
    <row r="68" spans="1:14" x14ac:dyDescent="0.25">
      <c r="A68" s="13" t="s">
        <v>1025</v>
      </c>
      <c r="B68" s="10">
        <v>744.34</v>
      </c>
      <c r="C68" s="10">
        <v>11.583899999999961</v>
      </c>
      <c r="D68" s="27">
        <v>26</v>
      </c>
      <c r="E68" s="27">
        <v>1.5562646102587474E-2</v>
      </c>
      <c r="I68" t="s">
        <v>610</v>
      </c>
      <c r="J68">
        <v>2697.2480000000005</v>
      </c>
      <c r="K68">
        <v>789.6475999999999</v>
      </c>
      <c r="L68">
        <v>34</v>
      </c>
      <c r="M68">
        <v>0.29276047289681917</v>
      </c>
      <c r="N68">
        <f>(J68/L68)*M68</f>
        <v>23.224929411764698</v>
      </c>
    </row>
    <row r="69" spans="1:14" x14ac:dyDescent="0.25">
      <c r="A69" s="13" t="s">
        <v>1532</v>
      </c>
      <c r="B69" s="10">
        <v>6765.7279999999992</v>
      </c>
      <c r="C69" s="10">
        <v>1015.0749999999992</v>
      </c>
      <c r="D69" s="27">
        <v>83</v>
      </c>
      <c r="E69" s="27">
        <v>0.15003189605021061</v>
      </c>
      <c r="I69" t="s">
        <v>2605</v>
      </c>
      <c r="J69">
        <v>7294.1850000000004</v>
      </c>
      <c r="K69">
        <v>2199.2780999999991</v>
      </c>
      <c r="L69">
        <v>95</v>
      </c>
      <c r="M69">
        <v>0.30151114894947123</v>
      </c>
      <c r="N69">
        <f>(J69/L69)*M69</f>
        <v>23.150295789473674</v>
      </c>
    </row>
    <row r="70" spans="1:14" x14ac:dyDescent="0.25">
      <c r="A70" s="13" t="s">
        <v>5320</v>
      </c>
      <c r="B70" s="10">
        <v>2933.6759999999995</v>
      </c>
      <c r="C70" s="10">
        <v>251.59740000000005</v>
      </c>
      <c r="D70" s="27">
        <v>60</v>
      </c>
      <c r="E70" s="27">
        <v>8.5761822368932386E-2</v>
      </c>
      <c r="I70" t="s">
        <v>4056</v>
      </c>
      <c r="J70">
        <v>4172.8460000000005</v>
      </c>
      <c r="K70">
        <v>1176.4180999999999</v>
      </c>
      <c r="L70">
        <v>51</v>
      </c>
      <c r="M70">
        <v>0.28192224203816763</v>
      </c>
      <c r="N70">
        <f>(J70/L70)*M70</f>
        <v>23.067021568627446</v>
      </c>
    </row>
    <row r="71" spans="1:14" x14ac:dyDescent="0.25">
      <c r="A71" s="13" t="s">
        <v>1870</v>
      </c>
      <c r="B71" s="10">
        <v>5718.5210000000006</v>
      </c>
      <c r="C71" s="10">
        <v>1094.5036999999998</v>
      </c>
      <c r="D71" s="27">
        <v>75</v>
      </c>
      <c r="E71" s="27">
        <v>0.19139628935523706</v>
      </c>
      <c r="I71" t="s">
        <v>4524</v>
      </c>
      <c r="J71">
        <v>3589.2959999999998</v>
      </c>
      <c r="K71">
        <v>829.1635</v>
      </c>
      <c r="L71">
        <v>36</v>
      </c>
      <c r="M71">
        <v>0.23101006436916879</v>
      </c>
      <c r="N71">
        <f>(J71/L71)*M71</f>
        <v>23.032319444444443</v>
      </c>
    </row>
    <row r="72" spans="1:14" x14ac:dyDescent="0.25">
      <c r="A72" s="13" t="s">
        <v>1842</v>
      </c>
      <c r="B72" s="10">
        <v>4411.2430000000004</v>
      </c>
      <c r="C72" s="10">
        <v>1142.1225000000002</v>
      </c>
      <c r="D72" s="27">
        <v>49</v>
      </c>
      <c r="E72" s="27">
        <v>0.25891171717359485</v>
      </c>
      <c r="I72" t="s">
        <v>888</v>
      </c>
      <c r="J72">
        <v>6442.2540000000008</v>
      </c>
      <c r="K72">
        <v>1617.7873999999999</v>
      </c>
      <c r="L72">
        <v>71</v>
      </c>
      <c r="M72">
        <v>0.25112133113658663</v>
      </c>
      <c r="N72">
        <f>(J72/L72)*M72</f>
        <v>22.785738028169014</v>
      </c>
    </row>
    <row r="73" spans="1:14" x14ac:dyDescent="0.25">
      <c r="A73" s="13" t="s">
        <v>10064</v>
      </c>
      <c r="B73" s="10">
        <v>320.53999999999996</v>
      </c>
      <c r="C73" s="10">
        <v>116.71399999999998</v>
      </c>
      <c r="D73" s="27">
        <v>11</v>
      </c>
      <c r="E73" s="27">
        <v>0.3641168028951145</v>
      </c>
      <c r="I73" t="s">
        <v>5215</v>
      </c>
      <c r="J73">
        <v>3058.3720000000003</v>
      </c>
      <c r="K73">
        <v>682.17039999999997</v>
      </c>
      <c r="L73">
        <v>30</v>
      </c>
      <c r="M73">
        <v>0.22305017179074355</v>
      </c>
      <c r="N73">
        <f>(J73/L73)*M73</f>
        <v>22.739013333333332</v>
      </c>
    </row>
    <row r="74" spans="1:14" x14ac:dyDescent="0.25">
      <c r="A74" s="13" t="s">
        <v>1786</v>
      </c>
      <c r="B74" s="10">
        <v>3288.471</v>
      </c>
      <c r="C74" s="10">
        <v>634.84629999999981</v>
      </c>
      <c r="D74" s="27">
        <v>74</v>
      </c>
      <c r="E74" s="27">
        <v>0.1930521205751852</v>
      </c>
      <c r="I74" t="s">
        <v>3915</v>
      </c>
      <c r="J74">
        <v>10663.727999999997</v>
      </c>
      <c r="K74">
        <v>1859.4694999999995</v>
      </c>
      <c r="L74">
        <v>82</v>
      </c>
      <c r="M74">
        <v>0.17437330547065716</v>
      </c>
      <c r="N74">
        <f>(J74/L74)*M74</f>
        <v>22.676457317073165</v>
      </c>
    </row>
    <row r="75" spans="1:14" x14ac:dyDescent="0.25">
      <c r="A75" s="13" t="s">
        <v>3147</v>
      </c>
      <c r="B75" s="10">
        <v>1538.1100000000001</v>
      </c>
      <c r="C75" s="10">
        <v>206.75689999999997</v>
      </c>
      <c r="D75" s="27">
        <v>27</v>
      </c>
      <c r="E75" s="27">
        <v>0.13442270058708411</v>
      </c>
      <c r="I75" t="s">
        <v>449</v>
      </c>
      <c r="J75">
        <v>4355.1499999999996</v>
      </c>
      <c r="K75">
        <v>1087.7538999999999</v>
      </c>
      <c r="L75">
        <v>48</v>
      </c>
      <c r="M75">
        <v>0.24976267177938763</v>
      </c>
      <c r="N75">
        <f>(J75/L75)*M75</f>
        <v>22.66153958333333</v>
      </c>
    </row>
    <row r="76" spans="1:14" x14ac:dyDescent="0.25">
      <c r="A76" s="13" t="s">
        <v>5666</v>
      </c>
      <c r="B76" s="10">
        <v>582.64599999999996</v>
      </c>
      <c r="C76" s="10">
        <v>141.53399999999999</v>
      </c>
      <c r="D76" s="27">
        <v>19</v>
      </c>
      <c r="E76" s="27">
        <v>0.24291593866601677</v>
      </c>
      <c r="I76" t="s">
        <v>1805</v>
      </c>
      <c r="J76">
        <v>3152.6149999999998</v>
      </c>
      <c r="K76">
        <v>763.90759999999989</v>
      </c>
      <c r="L76">
        <v>34</v>
      </c>
      <c r="M76">
        <v>0.24230919411345817</v>
      </c>
      <c r="N76">
        <f>(J76/L76)*M76</f>
        <v>22.467870588235289</v>
      </c>
    </row>
    <row r="77" spans="1:14" x14ac:dyDescent="0.25">
      <c r="A77" s="13" t="s">
        <v>1969</v>
      </c>
      <c r="B77" s="10">
        <v>1526.5</v>
      </c>
      <c r="C77" s="10">
        <v>333.97910000000007</v>
      </c>
      <c r="D77" s="27">
        <v>29</v>
      </c>
      <c r="E77" s="27">
        <v>0.21878748771699971</v>
      </c>
      <c r="I77" t="s">
        <v>3959</v>
      </c>
      <c r="J77">
        <v>1228.6980000000001</v>
      </c>
      <c r="K77">
        <v>514.50170000000003</v>
      </c>
      <c r="L77">
        <v>23</v>
      </c>
      <c r="M77">
        <v>0.41873731380697288</v>
      </c>
      <c r="N77">
        <f>(J77/L77)*M77</f>
        <v>22.369639130434781</v>
      </c>
    </row>
    <row r="78" spans="1:14" x14ac:dyDescent="0.25">
      <c r="A78" s="13" t="s">
        <v>3550</v>
      </c>
      <c r="B78" s="10">
        <v>658.46600000000012</v>
      </c>
      <c r="C78" s="10">
        <v>141.26499999999996</v>
      </c>
      <c r="D78" s="27">
        <v>21</v>
      </c>
      <c r="E78" s="27">
        <v>0.21453651365446344</v>
      </c>
      <c r="I78" t="s">
        <v>2293</v>
      </c>
      <c r="J78">
        <v>4159.7699999999986</v>
      </c>
      <c r="K78">
        <v>1206.3851</v>
      </c>
      <c r="L78">
        <v>54</v>
      </c>
      <c r="M78">
        <v>0.29001245261156272</v>
      </c>
      <c r="N78">
        <f>(J78/L78)*M78</f>
        <v>22.340464814814812</v>
      </c>
    </row>
    <row r="79" spans="1:14" x14ac:dyDescent="0.25">
      <c r="A79" s="13" t="s">
        <v>2789</v>
      </c>
      <c r="B79" s="10">
        <v>4204.6759999999995</v>
      </c>
      <c r="C79" s="10">
        <v>1487.7739000000001</v>
      </c>
      <c r="D79" s="27">
        <v>35</v>
      </c>
      <c r="E79" s="27">
        <v>0.35383794137764724</v>
      </c>
      <c r="I79" t="s">
        <v>3673</v>
      </c>
      <c r="J79">
        <v>1961.934</v>
      </c>
      <c r="K79">
        <v>557.17140000000006</v>
      </c>
      <c r="L79">
        <v>25</v>
      </c>
      <c r="M79">
        <v>0.28399089877641148</v>
      </c>
      <c r="N79">
        <f>(J79/L79)*M79</f>
        <v>22.286856000000004</v>
      </c>
    </row>
    <row r="80" spans="1:14" x14ac:dyDescent="0.25">
      <c r="A80" s="13" t="s">
        <v>5838</v>
      </c>
      <c r="B80" s="10">
        <v>2261.4380000000001</v>
      </c>
      <c r="C80" s="10">
        <v>755.91509999999971</v>
      </c>
      <c r="D80" s="27">
        <v>19</v>
      </c>
      <c r="E80" s="27">
        <v>0.3342630220240394</v>
      </c>
      <c r="I80" t="s">
        <v>1177</v>
      </c>
      <c r="J80">
        <v>6497.27</v>
      </c>
      <c r="K80">
        <v>1448.5525000000002</v>
      </c>
      <c r="L80">
        <v>66</v>
      </c>
      <c r="M80">
        <v>0.22294786887415793</v>
      </c>
      <c r="N80">
        <f>(J80/L80)*M80</f>
        <v>21.947765151515156</v>
      </c>
    </row>
    <row r="81" spans="1:14" x14ac:dyDescent="0.25">
      <c r="A81" s="13" t="s">
        <v>4527</v>
      </c>
      <c r="B81" s="10">
        <v>1727.6520000000003</v>
      </c>
      <c r="C81" s="10">
        <v>139.2007999999999</v>
      </c>
      <c r="D81" s="27">
        <v>40</v>
      </c>
      <c r="E81" s="27">
        <v>8.0572244873388779E-2</v>
      </c>
      <c r="I81" t="s">
        <v>4507</v>
      </c>
      <c r="J81">
        <v>7754.9759999999997</v>
      </c>
      <c r="K81">
        <v>1623.4018999999996</v>
      </c>
      <c r="L81">
        <v>74</v>
      </c>
      <c r="M81">
        <v>0.20933680516870712</v>
      </c>
      <c r="N81">
        <f>(J81/L81)*M81</f>
        <v>21.937863513513509</v>
      </c>
    </row>
    <row r="82" spans="1:14" x14ac:dyDescent="0.25">
      <c r="A82" s="13" t="s">
        <v>4611</v>
      </c>
      <c r="B82" s="10">
        <v>599.798</v>
      </c>
      <c r="C82" s="10">
        <v>227.43839999999997</v>
      </c>
      <c r="D82" s="27">
        <v>38</v>
      </c>
      <c r="E82" s="27">
        <v>0.37919166119260145</v>
      </c>
      <c r="I82" t="s">
        <v>5300</v>
      </c>
      <c r="J82">
        <v>3221.29</v>
      </c>
      <c r="K82">
        <v>633.45140000000015</v>
      </c>
      <c r="L82">
        <v>29</v>
      </c>
      <c r="M82">
        <v>0.19664525702435987</v>
      </c>
      <c r="N82">
        <f>(J82/L82)*M82</f>
        <v>21.843151724137936</v>
      </c>
    </row>
    <row r="83" spans="1:14" x14ac:dyDescent="0.25">
      <c r="A83" s="13" t="s">
        <v>5221</v>
      </c>
      <c r="B83" s="10">
        <v>1333.88</v>
      </c>
      <c r="C83" s="10">
        <v>-291.38110000000012</v>
      </c>
      <c r="D83" s="27">
        <v>26</v>
      </c>
      <c r="E83" s="27">
        <v>-0.21844626203256673</v>
      </c>
      <c r="I83" t="s">
        <v>5793</v>
      </c>
      <c r="J83">
        <v>3690.2840000000001</v>
      </c>
      <c r="K83">
        <v>804.61129999999991</v>
      </c>
      <c r="L83">
        <v>38</v>
      </c>
      <c r="M83">
        <v>0.21803506180012158</v>
      </c>
      <c r="N83">
        <f>(J83/L83)*M83</f>
        <v>21.173981578947366</v>
      </c>
    </row>
    <row r="84" spans="1:14" x14ac:dyDescent="0.25">
      <c r="A84" s="13" t="s">
        <v>2410</v>
      </c>
      <c r="B84" s="10">
        <v>2888.5059999999999</v>
      </c>
      <c r="C84" s="10">
        <v>302.02</v>
      </c>
      <c r="D84" s="27">
        <v>78</v>
      </c>
      <c r="E84" s="27">
        <v>0.10455924273655655</v>
      </c>
      <c r="I84" t="s">
        <v>2861</v>
      </c>
      <c r="J84">
        <v>2120.9540000000002</v>
      </c>
      <c r="K84">
        <v>846.12170000000003</v>
      </c>
      <c r="L84">
        <v>40</v>
      </c>
      <c r="M84">
        <v>0.39893448891395095</v>
      </c>
      <c r="N84">
        <f>(J84/L84)*M84</f>
        <v>21.153042499999998</v>
      </c>
    </row>
    <row r="85" spans="1:14" x14ac:dyDescent="0.25">
      <c r="A85" s="13" t="s">
        <v>4968</v>
      </c>
      <c r="B85" s="10">
        <v>272.95</v>
      </c>
      <c r="C85" s="10">
        <v>110.92719999999997</v>
      </c>
      <c r="D85" s="27">
        <v>29</v>
      </c>
      <c r="E85" s="27">
        <v>0.40640117237589291</v>
      </c>
      <c r="I85" t="s">
        <v>671</v>
      </c>
      <c r="J85">
        <v>6320.7460000000001</v>
      </c>
      <c r="K85">
        <v>1054.5528999999995</v>
      </c>
      <c r="L85">
        <v>50</v>
      </c>
      <c r="M85">
        <v>0.16683994262702526</v>
      </c>
      <c r="N85">
        <f>(J85/L85)*M85</f>
        <v>21.091057999999986</v>
      </c>
    </row>
    <row r="86" spans="1:14" x14ac:dyDescent="0.25">
      <c r="A86" s="13" t="s">
        <v>3436</v>
      </c>
      <c r="B86" s="10">
        <v>5907.9719999999998</v>
      </c>
      <c r="C86" s="10">
        <v>1538.2127</v>
      </c>
      <c r="D86" s="27">
        <v>102</v>
      </c>
      <c r="E86" s="27">
        <v>0.26036221904910856</v>
      </c>
      <c r="I86" t="s">
        <v>6784</v>
      </c>
      <c r="J86">
        <v>8241.7389999999978</v>
      </c>
      <c r="K86">
        <v>1314.7579999999994</v>
      </c>
      <c r="L86">
        <v>64</v>
      </c>
      <c r="M86">
        <v>0.15952434310283301</v>
      </c>
      <c r="N86">
        <f>(J86/L86)*M86</f>
        <v>20.54309374999999</v>
      </c>
    </row>
    <row r="87" spans="1:14" x14ac:dyDescent="0.25">
      <c r="A87" s="13" t="s">
        <v>6280</v>
      </c>
      <c r="B87" s="10">
        <v>1585.1619999999998</v>
      </c>
      <c r="C87" s="10">
        <v>523.2133</v>
      </c>
      <c r="D87" s="27">
        <v>48</v>
      </c>
      <c r="E87" s="27">
        <v>0.33006929260227036</v>
      </c>
      <c r="I87" t="s">
        <v>1997</v>
      </c>
      <c r="J87">
        <v>4454.0559999999996</v>
      </c>
      <c r="K87">
        <v>1129.1261</v>
      </c>
      <c r="L87">
        <v>55</v>
      </c>
      <c r="M87">
        <v>0.25350514227930676</v>
      </c>
      <c r="N87">
        <f>(J87/L87)*M87</f>
        <v>20.529565454545452</v>
      </c>
    </row>
    <row r="88" spans="1:14" x14ac:dyDescent="0.25">
      <c r="A88" s="13" t="s">
        <v>6059</v>
      </c>
      <c r="B88" s="10">
        <v>791.9899999999999</v>
      </c>
      <c r="C88" s="10">
        <v>25.870199999999986</v>
      </c>
      <c r="D88" s="27">
        <v>11</v>
      </c>
      <c r="E88" s="27">
        <v>3.2664806373817835E-2</v>
      </c>
      <c r="I88" t="s">
        <v>1202</v>
      </c>
      <c r="J88">
        <v>2725.2560000000003</v>
      </c>
      <c r="K88">
        <v>779.90459999999996</v>
      </c>
      <c r="L88">
        <v>38</v>
      </c>
      <c r="M88">
        <v>0.28617663808464228</v>
      </c>
      <c r="N88">
        <f>(J88/L88)*M88</f>
        <v>20.523805263157893</v>
      </c>
    </row>
    <row r="89" spans="1:14" x14ac:dyDescent="0.25">
      <c r="A89" s="13" t="s">
        <v>8368</v>
      </c>
      <c r="B89" s="10">
        <v>2798.9479999999999</v>
      </c>
      <c r="C89" s="10">
        <v>-711.42740000000003</v>
      </c>
      <c r="D89" s="27">
        <v>35</v>
      </c>
      <c r="E89" s="27">
        <v>-0.254176712107549</v>
      </c>
      <c r="I89" t="s">
        <v>1878</v>
      </c>
      <c r="J89">
        <v>11820.119999999999</v>
      </c>
      <c r="K89">
        <v>2163.4268999999986</v>
      </c>
      <c r="L89">
        <v>106</v>
      </c>
      <c r="M89">
        <v>0.18302918244484817</v>
      </c>
      <c r="N89">
        <f>(J89/L89)*M89</f>
        <v>20.409687735849044</v>
      </c>
    </row>
    <row r="90" spans="1:14" x14ac:dyDescent="0.25">
      <c r="A90" s="13" t="s">
        <v>3456</v>
      </c>
      <c r="B90" s="10">
        <v>1874.1719999999998</v>
      </c>
      <c r="C90" s="10">
        <v>107.5714999999998</v>
      </c>
      <c r="D90" s="27">
        <v>24</v>
      </c>
      <c r="E90" s="27">
        <v>5.7396813099331229E-2</v>
      </c>
      <c r="I90" t="s">
        <v>6119</v>
      </c>
      <c r="J90">
        <v>1697.8610000000001</v>
      </c>
      <c r="K90">
        <v>647.38470000000007</v>
      </c>
      <c r="L90">
        <v>32</v>
      </c>
      <c r="M90">
        <v>0.3812942873415433</v>
      </c>
      <c r="N90">
        <f>(J90/L90)*M90</f>
        <v>20.230771875000002</v>
      </c>
    </row>
    <row r="91" spans="1:14" x14ac:dyDescent="0.25">
      <c r="A91" s="13" t="s">
        <v>6472</v>
      </c>
      <c r="B91" s="10">
        <v>1006.3560000000001</v>
      </c>
      <c r="C91" s="10">
        <v>119.34789999999997</v>
      </c>
      <c r="D91" s="27">
        <v>22</v>
      </c>
      <c r="E91" s="27">
        <v>0.11859411579997531</v>
      </c>
      <c r="I91" t="s">
        <v>4261</v>
      </c>
      <c r="J91">
        <v>6366.3919999999998</v>
      </c>
      <c r="K91">
        <v>1415.6664000000003</v>
      </c>
      <c r="L91">
        <v>70</v>
      </c>
      <c r="M91">
        <v>0.22236557221107345</v>
      </c>
      <c r="N91">
        <f>(J91/L91)*M91</f>
        <v>20.223805714285717</v>
      </c>
    </row>
    <row r="92" spans="1:14" x14ac:dyDescent="0.25">
      <c r="A92" s="13" t="s">
        <v>62</v>
      </c>
      <c r="B92" s="10">
        <v>6255.3510000000006</v>
      </c>
      <c r="C92" s="10">
        <v>802.7897999999999</v>
      </c>
      <c r="D92" s="27">
        <v>97</v>
      </c>
      <c r="E92" s="27">
        <v>0.12833649142949768</v>
      </c>
      <c r="I92" t="s">
        <v>773</v>
      </c>
      <c r="J92">
        <v>2564.9059999999999</v>
      </c>
      <c r="K92">
        <v>787.75030000000004</v>
      </c>
      <c r="L92">
        <v>39</v>
      </c>
      <c r="M92">
        <v>0.30712638201945802</v>
      </c>
      <c r="N92">
        <f>(J92/L92)*M92</f>
        <v>20.198725641025643</v>
      </c>
    </row>
    <row r="93" spans="1:14" x14ac:dyDescent="0.25">
      <c r="A93" s="13" t="s">
        <v>2648</v>
      </c>
      <c r="B93" s="10">
        <v>659.13800000000003</v>
      </c>
      <c r="C93" s="10">
        <v>-63.764400000000045</v>
      </c>
      <c r="D93" s="27">
        <v>58</v>
      </c>
      <c r="E93" s="27">
        <v>-9.6739074366824607E-2</v>
      </c>
      <c r="I93" t="s">
        <v>5799</v>
      </c>
      <c r="J93">
        <v>3302.2620000000002</v>
      </c>
      <c r="K93">
        <v>721.68259999999998</v>
      </c>
      <c r="L93">
        <v>36</v>
      </c>
      <c r="M93">
        <v>0.2185418964334144</v>
      </c>
      <c r="N93">
        <f>(J93/L93)*M93</f>
        <v>20.046738888888886</v>
      </c>
    </row>
    <row r="94" spans="1:14" x14ac:dyDescent="0.25">
      <c r="A94" s="13" t="s">
        <v>676</v>
      </c>
      <c r="B94" s="10">
        <v>11789.630000000001</v>
      </c>
      <c r="C94" s="10">
        <v>-1659.9581000000026</v>
      </c>
      <c r="D94" s="27">
        <v>64</v>
      </c>
      <c r="E94" s="27">
        <v>-0.14079815057809297</v>
      </c>
      <c r="I94" t="s">
        <v>3601</v>
      </c>
      <c r="J94">
        <v>6108.3379999999997</v>
      </c>
      <c r="K94">
        <v>1203.6768</v>
      </c>
      <c r="L94">
        <v>61</v>
      </c>
      <c r="M94">
        <v>0.19705471439203268</v>
      </c>
      <c r="N94">
        <f>(J94/L94)*M94</f>
        <v>19.73240655737705</v>
      </c>
    </row>
    <row r="95" spans="1:14" x14ac:dyDescent="0.25">
      <c r="A95" s="13" t="s">
        <v>5335</v>
      </c>
      <c r="B95" s="10">
        <v>808.16199999999992</v>
      </c>
      <c r="C95" s="10">
        <v>95.58159999999998</v>
      </c>
      <c r="D95" s="27">
        <v>22</v>
      </c>
      <c r="E95" s="27">
        <v>0.11827034678690657</v>
      </c>
      <c r="I95" t="s">
        <v>8354</v>
      </c>
      <c r="J95">
        <v>6410.9959999999992</v>
      </c>
      <c r="K95">
        <v>885.46239999999955</v>
      </c>
      <c r="L95">
        <v>45</v>
      </c>
      <c r="M95">
        <v>0.13811619910541195</v>
      </c>
      <c r="N95">
        <f>(J95/L95)*M95</f>
        <v>19.676942222222209</v>
      </c>
    </row>
    <row r="96" spans="1:14" x14ac:dyDescent="0.25">
      <c r="A96" s="13" t="s">
        <v>2605</v>
      </c>
      <c r="B96" s="10">
        <v>7294.1850000000004</v>
      </c>
      <c r="C96" s="10">
        <v>2199.2780999999991</v>
      </c>
      <c r="D96" s="27">
        <v>95</v>
      </c>
      <c r="E96" s="27">
        <v>0.30151114894947123</v>
      </c>
      <c r="I96" t="s">
        <v>1345</v>
      </c>
      <c r="J96">
        <v>8673.2219999999979</v>
      </c>
      <c r="K96">
        <v>2059.1198999999992</v>
      </c>
      <c r="L96">
        <v>105</v>
      </c>
      <c r="M96">
        <v>0.23741118352556867</v>
      </c>
      <c r="N96">
        <f>(J96/L96)*M96</f>
        <v>19.610665714285705</v>
      </c>
    </row>
    <row r="97" spans="1:14" x14ac:dyDescent="0.25">
      <c r="A97" s="13" t="s">
        <v>2460</v>
      </c>
      <c r="B97" s="10">
        <v>1338.8419999999999</v>
      </c>
      <c r="C97" s="10">
        <v>137.74389999999997</v>
      </c>
      <c r="D97" s="27">
        <v>44</v>
      </c>
      <c r="E97" s="27">
        <v>0.10288286444554322</v>
      </c>
      <c r="I97" t="s">
        <v>6751</v>
      </c>
      <c r="J97">
        <v>3889.3659999999995</v>
      </c>
      <c r="K97">
        <v>714.29259999999999</v>
      </c>
      <c r="L97">
        <v>37</v>
      </c>
      <c r="M97">
        <v>0.18365270843628501</v>
      </c>
      <c r="N97">
        <f>(J97/L97)*M97</f>
        <v>19.305205405405403</v>
      </c>
    </row>
    <row r="98" spans="1:14" x14ac:dyDescent="0.25">
      <c r="A98" s="13" t="s">
        <v>2271</v>
      </c>
      <c r="B98" s="10">
        <v>265.29599999999999</v>
      </c>
      <c r="C98" s="10">
        <v>36.613099999999982</v>
      </c>
      <c r="D98" s="27">
        <v>15</v>
      </c>
      <c r="E98" s="27">
        <v>0.13800848863156617</v>
      </c>
      <c r="I98" t="s">
        <v>5996</v>
      </c>
      <c r="J98">
        <v>6345.1030000000001</v>
      </c>
      <c r="K98">
        <v>1677.3930999999995</v>
      </c>
      <c r="L98">
        <v>87</v>
      </c>
      <c r="M98">
        <v>0.26436026334009072</v>
      </c>
      <c r="N98">
        <f>(J98/L98)*M98</f>
        <v>19.280380459770111</v>
      </c>
    </row>
    <row r="99" spans="1:14" x14ac:dyDescent="0.25">
      <c r="A99" s="13" t="s">
        <v>1754</v>
      </c>
      <c r="B99" s="10">
        <v>1459.3440000000001</v>
      </c>
      <c r="C99" s="10">
        <v>340.70539999999994</v>
      </c>
      <c r="D99" s="27">
        <v>79</v>
      </c>
      <c r="E99" s="27">
        <v>0.23346476224933937</v>
      </c>
      <c r="I99" t="s">
        <v>111</v>
      </c>
      <c r="J99">
        <v>8646.9339999999993</v>
      </c>
      <c r="K99">
        <v>2038.2675999999997</v>
      </c>
      <c r="L99">
        <v>107</v>
      </c>
      <c r="M99">
        <v>0.23572142449566516</v>
      </c>
      <c r="N99">
        <f>(J99/L99)*M99</f>
        <v>19.049229906542053</v>
      </c>
    </row>
    <row r="100" spans="1:14" x14ac:dyDescent="0.25">
      <c r="A100" s="13" t="s">
        <v>5724</v>
      </c>
      <c r="B100" s="10">
        <v>2682.7280000000001</v>
      </c>
      <c r="C100" s="10">
        <v>278.77699999999999</v>
      </c>
      <c r="D100" s="27">
        <v>43</v>
      </c>
      <c r="E100" s="27">
        <v>0.10391549199173378</v>
      </c>
      <c r="I100" t="s">
        <v>593</v>
      </c>
      <c r="J100">
        <v>3406.5810000000006</v>
      </c>
      <c r="K100">
        <v>570.43799999999987</v>
      </c>
      <c r="L100">
        <v>30</v>
      </c>
      <c r="M100">
        <v>0.16745176468723327</v>
      </c>
      <c r="N100">
        <f>(J100/L100)*M100</f>
        <v>19.014599999999998</v>
      </c>
    </row>
    <row r="101" spans="1:14" x14ac:dyDescent="0.25">
      <c r="A101" s="13" t="s">
        <v>4119</v>
      </c>
      <c r="B101" s="10">
        <v>130.83000000000001</v>
      </c>
      <c r="C101" s="10">
        <v>59.452199999999991</v>
      </c>
      <c r="D101" s="27">
        <v>7</v>
      </c>
      <c r="E101" s="27">
        <v>0.45442329740885107</v>
      </c>
      <c r="I101" t="s">
        <v>5110</v>
      </c>
      <c r="J101">
        <v>5040.7360000000008</v>
      </c>
      <c r="K101">
        <v>1121.9369999999999</v>
      </c>
      <c r="L101">
        <v>60</v>
      </c>
      <c r="M101">
        <v>0.22257404474267245</v>
      </c>
      <c r="N101">
        <f>(J101/L101)*M101</f>
        <v>18.698949999999996</v>
      </c>
    </row>
    <row r="102" spans="1:14" x14ac:dyDescent="0.25">
      <c r="A102" s="13" t="s">
        <v>8554</v>
      </c>
      <c r="B102" s="10">
        <v>983.41999999999985</v>
      </c>
      <c r="C102" s="10">
        <v>209.78300000000002</v>
      </c>
      <c r="D102" s="27">
        <v>30</v>
      </c>
      <c r="E102" s="27">
        <v>0.21331984299688847</v>
      </c>
      <c r="I102" t="s">
        <v>3528</v>
      </c>
      <c r="J102">
        <v>2206.1279999999997</v>
      </c>
      <c r="K102">
        <v>591.31180000000006</v>
      </c>
      <c r="L102">
        <v>32</v>
      </c>
      <c r="M102">
        <v>0.26803150134534359</v>
      </c>
      <c r="N102">
        <f>(J102/L102)*M102</f>
        <v>18.478493750000002</v>
      </c>
    </row>
    <row r="103" spans="1:14" x14ac:dyDescent="0.25">
      <c r="A103" s="13" t="s">
        <v>1383</v>
      </c>
      <c r="B103" s="10">
        <v>2442.0439999999999</v>
      </c>
      <c r="C103" s="10">
        <v>433.97509999999983</v>
      </c>
      <c r="D103" s="27">
        <v>70</v>
      </c>
      <c r="E103" s="27">
        <v>0.17770977918497777</v>
      </c>
      <c r="I103" t="s">
        <v>5710</v>
      </c>
      <c r="J103">
        <v>2199.366</v>
      </c>
      <c r="K103">
        <v>496.11309999999997</v>
      </c>
      <c r="L103">
        <v>27</v>
      </c>
      <c r="M103">
        <v>0.22557095999483487</v>
      </c>
      <c r="N103">
        <f>(J103/L103)*M103</f>
        <v>18.374559259259257</v>
      </c>
    </row>
    <row r="104" spans="1:14" x14ac:dyDescent="0.25">
      <c r="A104" s="13" t="s">
        <v>6119</v>
      </c>
      <c r="B104" s="10">
        <v>1697.8610000000001</v>
      </c>
      <c r="C104" s="10">
        <v>647.38470000000007</v>
      </c>
      <c r="D104" s="27">
        <v>32</v>
      </c>
      <c r="E104" s="27">
        <v>0.3812942873415433</v>
      </c>
      <c r="I104" t="s">
        <v>486</v>
      </c>
      <c r="J104">
        <v>10880.545999999998</v>
      </c>
      <c r="K104">
        <v>1933.7830999999992</v>
      </c>
      <c r="L104">
        <v>106</v>
      </c>
      <c r="M104">
        <v>0.17772849818382272</v>
      </c>
      <c r="N104">
        <f>(J104/L104)*M104</f>
        <v>18.243236792452823</v>
      </c>
    </row>
    <row r="105" spans="1:14" x14ac:dyDescent="0.25">
      <c r="A105" s="13" t="s">
        <v>1131</v>
      </c>
      <c r="B105" s="10">
        <v>3675.8610000000003</v>
      </c>
      <c r="C105" s="10">
        <v>363.59909999999979</v>
      </c>
      <c r="D105" s="27">
        <v>69</v>
      </c>
      <c r="E105" s="27">
        <v>9.8915356157373679E-2</v>
      </c>
      <c r="I105" t="s">
        <v>4397</v>
      </c>
      <c r="J105">
        <v>4427.1420000000007</v>
      </c>
      <c r="K105">
        <v>1219.9829999999995</v>
      </c>
      <c r="L105">
        <v>67</v>
      </c>
      <c r="M105">
        <v>0.27556897881296766</v>
      </c>
      <c r="N105">
        <f>(J105/L105)*M105</f>
        <v>18.208701492537308</v>
      </c>
    </row>
    <row r="106" spans="1:14" x14ac:dyDescent="0.25">
      <c r="A106" s="13" t="s">
        <v>4674</v>
      </c>
      <c r="B106" s="10">
        <v>1181.4900000000002</v>
      </c>
      <c r="C106" s="10">
        <v>-197.26950000000002</v>
      </c>
      <c r="D106" s="27">
        <v>14</v>
      </c>
      <c r="E106" s="27">
        <v>-0.16696671152527739</v>
      </c>
      <c r="I106" t="s">
        <v>6173</v>
      </c>
      <c r="J106">
        <v>4716.2880000000005</v>
      </c>
      <c r="K106">
        <v>1135.8393000000001</v>
      </c>
      <c r="L106">
        <v>63</v>
      </c>
      <c r="M106">
        <v>0.24083332061146392</v>
      </c>
      <c r="N106">
        <f>(J106/L106)*M106</f>
        <v>18.029195238095241</v>
      </c>
    </row>
    <row r="107" spans="1:14" x14ac:dyDescent="0.25">
      <c r="A107" s="13" t="s">
        <v>3723</v>
      </c>
      <c r="B107" s="10">
        <v>2475.1570000000006</v>
      </c>
      <c r="C107" s="10">
        <v>-319.06370000000004</v>
      </c>
      <c r="D107" s="27">
        <v>51</v>
      </c>
      <c r="E107" s="27">
        <v>-0.12890644916665892</v>
      </c>
      <c r="I107" t="s">
        <v>6140</v>
      </c>
      <c r="J107">
        <v>4588.4359999999997</v>
      </c>
      <c r="K107">
        <v>1319.3654999999999</v>
      </c>
      <c r="L107">
        <v>74</v>
      </c>
      <c r="M107">
        <v>0.28754144113593388</v>
      </c>
      <c r="N107">
        <f>(J107/L107)*M107</f>
        <v>17.82926351351351</v>
      </c>
    </row>
    <row r="108" spans="1:14" x14ac:dyDescent="0.25">
      <c r="A108" s="13" t="s">
        <v>7354</v>
      </c>
      <c r="B108" s="10">
        <v>10501.652999999998</v>
      </c>
      <c r="C108" s="10">
        <v>2616.0643999999993</v>
      </c>
      <c r="D108" s="27">
        <v>39</v>
      </c>
      <c r="E108" s="27">
        <v>0.24910977348042254</v>
      </c>
      <c r="I108" t="s">
        <v>3847</v>
      </c>
      <c r="J108">
        <v>7397.4010000000017</v>
      </c>
      <c r="K108">
        <v>1586.6272999999997</v>
      </c>
      <c r="L108">
        <v>89</v>
      </c>
      <c r="M108">
        <v>0.21448442500278128</v>
      </c>
      <c r="N108">
        <f>(J108/L108)*M108</f>
        <v>17.827273033707861</v>
      </c>
    </row>
    <row r="109" spans="1:14" x14ac:dyDescent="0.25">
      <c r="A109" s="13" t="s">
        <v>4287</v>
      </c>
      <c r="B109" s="10">
        <v>3887.8339999999998</v>
      </c>
      <c r="C109" s="10">
        <v>-17.532200000000017</v>
      </c>
      <c r="D109" s="27">
        <v>58</v>
      </c>
      <c r="E109" s="27">
        <v>-4.5095032349632257E-3</v>
      </c>
      <c r="I109" t="s">
        <v>1013</v>
      </c>
      <c r="J109">
        <v>5990.7990000000009</v>
      </c>
      <c r="K109">
        <v>1227.5091000000002</v>
      </c>
      <c r="L109">
        <v>69</v>
      </c>
      <c r="M109">
        <v>0.20489906271266989</v>
      </c>
      <c r="N109">
        <f>(J109/L109)*M109</f>
        <v>17.789986956521741</v>
      </c>
    </row>
    <row r="110" spans="1:14" x14ac:dyDescent="0.25">
      <c r="A110" s="13" t="s">
        <v>307</v>
      </c>
      <c r="B110" s="10">
        <v>2454.9280000000008</v>
      </c>
      <c r="C110" s="10">
        <v>381.78069999999997</v>
      </c>
      <c r="D110" s="27">
        <v>41</v>
      </c>
      <c r="E110" s="27">
        <v>0.1555160477211551</v>
      </c>
      <c r="I110" t="s">
        <v>1527</v>
      </c>
      <c r="J110">
        <v>4893.0430000000006</v>
      </c>
      <c r="K110">
        <v>1155.4330999999997</v>
      </c>
      <c r="L110">
        <v>65</v>
      </c>
      <c r="M110">
        <v>0.23613794115441036</v>
      </c>
      <c r="N110">
        <f>(J110/L110)*M110</f>
        <v>17.775893846153842</v>
      </c>
    </row>
    <row r="111" spans="1:14" x14ac:dyDescent="0.25">
      <c r="A111" s="13" t="s">
        <v>5038</v>
      </c>
      <c r="B111" s="10">
        <v>3288.1100000000006</v>
      </c>
      <c r="C111" s="10">
        <v>238.73679999999993</v>
      </c>
      <c r="D111" s="27">
        <v>47</v>
      </c>
      <c r="E111" s="27">
        <v>7.2606086779335208E-2</v>
      </c>
      <c r="I111" t="s">
        <v>2969</v>
      </c>
      <c r="J111">
        <v>3053.0120000000011</v>
      </c>
      <c r="K111">
        <v>527.97149999999999</v>
      </c>
      <c r="L111">
        <v>30</v>
      </c>
      <c r="M111">
        <v>0.17293462980165156</v>
      </c>
      <c r="N111">
        <f>(J111/L111)*M111</f>
        <v>17.599050000000002</v>
      </c>
    </row>
    <row r="112" spans="1:14" x14ac:dyDescent="0.25">
      <c r="A112" s="13" t="s">
        <v>805</v>
      </c>
      <c r="B112" s="10">
        <v>2562.3820000000005</v>
      </c>
      <c r="C112" s="10">
        <v>-113.29840000000003</v>
      </c>
      <c r="D112" s="27">
        <v>45</v>
      </c>
      <c r="E112" s="27">
        <v>-4.4216045851087002E-2</v>
      </c>
      <c r="I112" t="s">
        <v>1108</v>
      </c>
      <c r="J112">
        <v>4260.7840000000006</v>
      </c>
      <c r="K112">
        <v>719.77509999999984</v>
      </c>
      <c r="L112">
        <v>41</v>
      </c>
      <c r="M112">
        <v>0.16893020157792552</v>
      </c>
      <c r="N112">
        <f>(J112/L112)*M112</f>
        <v>17.555490243902437</v>
      </c>
    </row>
    <row r="113" spans="1:14" x14ac:dyDescent="0.25">
      <c r="A113" s="13" t="s">
        <v>2921</v>
      </c>
      <c r="B113" s="10">
        <v>949.43000000000006</v>
      </c>
      <c r="C113" s="10">
        <v>194.05159999999998</v>
      </c>
      <c r="D113" s="27">
        <v>22</v>
      </c>
      <c r="E113" s="27">
        <v>0.20438747459001713</v>
      </c>
      <c r="I113" t="s">
        <v>5921</v>
      </c>
      <c r="J113">
        <v>3919.7760000000003</v>
      </c>
      <c r="K113">
        <v>840.89899999999989</v>
      </c>
      <c r="L113">
        <v>48</v>
      </c>
      <c r="M113">
        <v>0.21452730972382092</v>
      </c>
      <c r="N113">
        <f>(J113/L113)*M113</f>
        <v>17.518729166666667</v>
      </c>
    </row>
    <row r="114" spans="1:14" x14ac:dyDescent="0.25">
      <c r="A114" s="13" t="s">
        <v>3837</v>
      </c>
      <c r="B114" s="10">
        <v>2567.6559999999999</v>
      </c>
      <c r="C114" s="10">
        <v>417.59180000000003</v>
      </c>
      <c r="D114" s="27">
        <v>33</v>
      </c>
      <c r="E114" s="27">
        <v>0.16263541533601075</v>
      </c>
      <c r="I114" t="s">
        <v>2908</v>
      </c>
      <c r="J114">
        <v>3230.308</v>
      </c>
      <c r="K114">
        <v>662.83389999999997</v>
      </c>
      <c r="L114">
        <v>38</v>
      </c>
      <c r="M114">
        <v>0.20519216743418894</v>
      </c>
      <c r="N114">
        <f>(J114/L114)*M114</f>
        <v>17.442997368421054</v>
      </c>
    </row>
    <row r="115" spans="1:14" x14ac:dyDescent="0.25">
      <c r="A115" s="13" t="s">
        <v>3183</v>
      </c>
      <c r="B115" s="10">
        <v>2186.6130000000003</v>
      </c>
      <c r="C115" s="10">
        <v>257.91629999999992</v>
      </c>
      <c r="D115" s="27">
        <v>38</v>
      </c>
      <c r="E115" s="27">
        <v>0.11795242230792549</v>
      </c>
      <c r="I115" t="s">
        <v>316</v>
      </c>
      <c r="J115">
        <v>8282.3580000000002</v>
      </c>
      <c r="K115">
        <v>1107.695199999999</v>
      </c>
      <c r="L115">
        <v>64</v>
      </c>
      <c r="M115">
        <v>0.133741526265829</v>
      </c>
      <c r="N115">
        <f>(J115/L115)*M115</f>
        <v>17.307737499999984</v>
      </c>
    </row>
    <row r="116" spans="1:14" x14ac:dyDescent="0.25">
      <c r="A116" s="13" t="s">
        <v>5183</v>
      </c>
      <c r="B116" s="10">
        <v>603.87599999999998</v>
      </c>
      <c r="C116" s="10">
        <v>-77.525600000000011</v>
      </c>
      <c r="D116" s="27">
        <v>16</v>
      </c>
      <c r="E116" s="27">
        <v>-0.1283799985427472</v>
      </c>
      <c r="I116" t="s">
        <v>5281</v>
      </c>
      <c r="J116">
        <v>3760.0279999999998</v>
      </c>
      <c r="K116">
        <v>750.94849999999997</v>
      </c>
      <c r="L116">
        <v>44</v>
      </c>
      <c r="M116">
        <v>0.19971885847658583</v>
      </c>
      <c r="N116">
        <f>(J116/L116)*M116</f>
        <v>17.067011363636365</v>
      </c>
    </row>
    <row r="117" spans="1:14" x14ac:dyDescent="0.25">
      <c r="A117" s="13" t="s">
        <v>3211</v>
      </c>
      <c r="B117" s="10">
        <v>415.19599999999997</v>
      </c>
      <c r="C117" s="10">
        <v>126.86939999999997</v>
      </c>
      <c r="D117" s="27">
        <v>11</v>
      </c>
      <c r="E117" s="27">
        <v>0.30556508251524578</v>
      </c>
      <c r="I117" t="s">
        <v>2152</v>
      </c>
      <c r="J117">
        <v>1600.55</v>
      </c>
      <c r="K117">
        <v>306.91759999999988</v>
      </c>
      <c r="L117">
        <v>18</v>
      </c>
      <c r="M117">
        <v>0.19175758333072998</v>
      </c>
      <c r="N117">
        <f>(J117/L117)*M117</f>
        <v>17.050977777777771</v>
      </c>
    </row>
    <row r="118" spans="1:14" x14ac:dyDescent="0.25">
      <c r="A118" s="13" t="s">
        <v>3396</v>
      </c>
      <c r="B118" s="10">
        <v>2684.4920000000002</v>
      </c>
      <c r="C118" s="10">
        <v>409.49829999999997</v>
      </c>
      <c r="D118" s="27">
        <v>44</v>
      </c>
      <c r="E118" s="27">
        <v>0.15254219420285103</v>
      </c>
      <c r="I118" t="s">
        <v>2212</v>
      </c>
      <c r="J118">
        <v>3356.3979999999992</v>
      </c>
      <c r="K118">
        <v>731.56439999999986</v>
      </c>
      <c r="L118">
        <v>43</v>
      </c>
      <c r="M118">
        <v>0.21796115955259179</v>
      </c>
      <c r="N118">
        <f>(J118/L118)*M118</f>
        <v>17.013125581395347</v>
      </c>
    </row>
    <row r="119" spans="1:14" x14ac:dyDescent="0.25">
      <c r="A119" s="13" t="s">
        <v>4558</v>
      </c>
      <c r="B119" s="10">
        <v>3196.7520000000004</v>
      </c>
      <c r="C119" s="10">
        <v>447.74839999999983</v>
      </c>
      <c r="D119" s="27">
        <v>88</v>
      </c>
      <c r="E119" s="27">
        <v>0.1400635394925849</v>
      </c>
      <c r="I119" t="s">
        <v>4112</v>
      </c>
      <c r="J119">
        <v>744.57399999999996</v>
      </c>
      <c r="K119">
        <v>320.4982</v>
      </c>
      <c r="L119">
        <v>19</v>
      </c>
      <c r="M119">
        <v>0.43044505985973192</v>
      </c>
      <c r="N119">
        <f>(J119/L119)*M119</f>
        <v>16.868326315789474</v>
      </c>
    </row>
    <row r="120" spans="1:14" x14ac:dyDescent="0.25">
      <c r="A120" s="13" t="s">
        <v>2439</v>
      </c>
      <c r="B120" s="10">
        <v>1523.2730000000001</v>
      </c>
      <c r="C120" s="10">
        <v>315.22140000000002</v>
      </c>
      <c r="D120" s="27">
        <v>49</v>
      </c>
      <c r="E120" s="27">
        <v>0.20693690494087402</v>
      </c>
      <c r="I120" t="s">
        <v>3884</v>
      </c>
      <c r="J120">
        <v>3454.9160000000011</v>
      </c>
      <c r="K120">
        <v>803.81689999999981</v>
      </c>
      <c r="L120">
        <v>48</v>
      </c>
      <c r="M120">
        <v>0.23265888374710111</v>
      </c>
      <c r="N120">
        <f>(J120/L120)*M120</f>
        <v>16.746185416666663</v>
      </c>
    </row>
    <row r="121" spans="1:14" x14ac:dyDescent="0.25">
      <c r="A121" s="13" t="s">
        <v>8464</v>
      </c>
      <c r="B121" s="10">
        <v>385.51600000000002</v>
      </c>
      <c r="C121" s="10">
        <v>-58.286599999999964</v>
      </c>
      <c r="D121" s="27">
        <v>8</v>
      </c>
      <c r="E121" s="27">
        <v>-0.1511911308480062</v>
      </c>
      <c r="I121" t="s">
        <v>4486</v>
      </c>
      <c r="J121">
        <v>2854.1150000000007</v>
      </c>
      <c r="K121">
        <v>850.15910000000008</v>
      </c>
      <c r="L121">
        <v>51</v>
      </c>
      <c r="M121">
        <v>0.29787135416757904</v>
      </c>
      <c r="N121">
        <f>(J121/L121)*M121</f>
        <v>16.669786274509804</v>
      </c>
    </row>
    <row r="122" spans="1:14" x14ac:dyDescent="0.25">
      <c r="A122" s="13" t="s">
        <v>2546</v>
      </c>
      <c r="B122" s="10">
        <v>4750.3580000000002</v>
      </c>
      <c r="C122" s="10">
        <v>921.25739999999917</v>
      </c>
      <c r="D122" s="27">
        <v>74</v>
      </c>
      <c r="E122" s="27">
        <v>0.19393430979307225</v>
      </c>
      <c r="I122" t="s">
        <v>2798</v>
      </c>
      <c r="J122">
        <v>4624.572000000001</v>
      </c>
      <c r="K122">
        <v>1011.7442999999997</v>
      </c>
      <c r="L122">
        <v>61</v>
      </c>
      <c r="M122">
        <v>0.21877576995233278</v>
      </c>
      <c r="N122">
        <f>(J122/L122)*M122</f>
        <v>16.585972131147535</v>
      </c>
    </row>
    <row r="123" spans="1:14" x14ac:dyDescent="0.25">
      <c r="A123" s="13" t="s">
        <v>5008</v>
      </c>
      <c r="B123" s="10">
        <v>1738.4060000000002</v>
      </c>
      <c r="C123" s="10">
        <v>246.99729999999994</v>
      </c>
      <c r="D123" s="27">
        <v>49</v>
      </c>
      <c r="E123" s="27">
        <v>0.14208263202036803</v>
      </c>
      <c r="I123" t="s">
        <v>3287</v>
      </c>
      <c r="J123">
        <v>4256.2720000000008</v>
      </c>
      <c r="K123">
        <v>1073.2676000000001</v>
      </c>
      <c r="L123">
        <v>65</v>
      </c>
      <c r="M123">
        <v>0.25216142201438252</v>
      </c>
      <c r="N123">
        <f>(J123/L123)*M123</f>
        <v>16.511809230769231</v>
      </c>
    </row>
    <row r="124" spans="1:14" x14ac:dyDescent="0.25">
      <c r="A124" s="13" t="s">
        <v>6012</v>
      </c>
      <c r="B124" s="10">
        <v>3789.7228</v>
      </c>
      <c r="C124" s="10">
        <v>1143.3817000000001</v>
      </c>
      <c r="D124" s="27">
        <v>29</v>
      </c>
      <c r="E124" s="27">
        <v>0.30170589257873959</v>
      </c>
      <c r="I124" t="s">
        <v>3003</v>
      </c>
      <c r="J124">
        <v>2890.1390000000001</v>
      </c>
      <c r="K124">
        <v>509.00680000000011</v>
      </c>
      <c r="L124">
        <v>31</v>
      </c>
      <c r="M124">
        <v>0.17611844966626175</v>
      </c>
      <c r="N124">
        <f>(J124/L124)*M124</f>
        <v>16.419574193548389</v>
      </c>
    </row>
    <row r="125" spans="1:14" x14ac:dyDescent="0.25">
      <c r="A125" s="13" t="s">
        <v>3378</v>
      </c>
      <c r="B125" s="10">
        <v>1679.7239999999999</v>
      </c>
      <c r="C125" s="10">
        <v>211.25589999999997</v>
      </c>
      <c r="D125" s="27">
        <v>49</v>
      </c>
      <c r="E125" s="27">
        <v>0.12576822144590419</v>
      </c>
      <c r="I125" t="s">
        <v>7370</v>
      </c>
      <c r="J125">
        <v>2096.3920000000003</v>
      </c>
      <c r="K125">
        <v>260.62580000000008</v>
      </c>
      <c r="L125">
        <v>16</v>
      </c>
      <c r="M125">
        <v>0.12432111933264392</v>
      </c>
      <c r="N125">
        <f>(J125/L125)*M125</f>
        <v>16.289112500000005</v>
      </c>
    </row>
    <row r="126" spans="1:14" x14ac:dyDescent="0.25">
      <c r="A126" s="13" t="s">
        <v>2052</v>
      </c>
      <c r="B126" s="10">
        <v>2648.2871999999998</v>
      </c>
      <c r="C126" s="10">
        <v>279.61829999999998</v>
      </c>
      <c r="D126" s="27">
        <v>65</v>
      </c>
      <c r="E126" s="27">
        <v>0.10558458312225351</v>
      </c>
      <c r="I126" t="s">
        <v>508</v>
      </c>
      <c r="J126">
        <v>2650.5569999999998</v>
      </c>
      <c r="K126">
        <v>536.3934999999999</v>
      </c>
      <c r="L126">
        <v>33</v>
      </c>
      <c r="M126">
        <v>0.20237010560421825</v>
      </c>
      <c r="N126">
        <f>(J126/L126)*M126</f>
        <v>16.254348484848482</v>
      </c>
    </row>
    <row r="127" spans="1:14" x14ac:dyDescent="0.25">
      <c r="A127" s="13" t="s">
        <v>1005</v>
      </c>
      <c r="B127" s="10">
        <v>1421.9539999999997</v>
      </c>
      <c r="C127" s="10">
        <v>246.02179999999998</v>
      </c>
      <c r="D127" s="27">
        <v>25</v>
      </c>
      <c r="E127" s="27">
        <v>0.17301670799477342</v>
      </c>
      <c r="I127" t="s">
        <v>2072</v>
      </c>
      <c r="J127">
        <v>3831.8640000000005</v>
      </c>
      <c r="K127">
        <v>974.10699999999997</v>
      </c>
      <c r="L127">
        <v>60</v>
      </c>
      <c r="M127">
        <v>0.2542123102490067</v>
      </c>
      <c r="N127">
        <f>(J127/L127)*M127</f>
        <v>16.235116666666666</v>
      </c>
    </row>
    <row r="128" spans="1:14" x14ac:dyDescent="0.25">
      <c r="A128" s="13" t="s">
        <v>1906</v>
      </c>
      <c r="B128" s="10">
        <v>3041.5659999999998</v>
      </c>
      <c r="C128" s="10">
        <v>204.48949999999999</v>
      </c>
      <c r="D128" s="27">
        <v>72</v>
      </c>
      <c r="E128" s="27">
        <v>6.7231649748846489E-2</v>
      </c>
      <c r="I128" t="s">
        <v>4100</v>
      </c>
      <c r="J128">
        <v>4655.896999999999</v>
      </c>
      <c r="K128">
        <v>841.82639999999992</v>
      </c>
      <c r="L128">
        <v>52</v>
      </c>
      <c r="M128">
        <v>0.18080863902272754</v>
      </c>
      <c r="N128">
        <f>(J128/L128)*M128</f>
        <v>16.188969230769228</v>
      </c>
    </row>
    <row r="129" spans="1:14" x14ac:dyDescent="0.25">
      <c r="A129" s="13" t="s">
        <v>777</v>
      </c>
      <c r="B129" s="10">
        <v>6076.1389999999992</v>
      </c>
      <c r="C129" s="10">
        <v>150.20889999999943</v>
      </c>
      <c r="D129" s="27">
        <v>122</v>
      </c>
      <c r="E129" s="27">
        <v>2.4721109902192732E-2</v>
      </c>
      <c r="I129" t="s">
        <v>4536</v>
      </c>
      <c r="J129">
        <v>4198.3320000000003</v>
      </c>
      <c r="K129">
        <v>1073.2087999999999</v>
      </c>
      <c r="L129">
        <v>67</v>
      </c>
      <c r="M129">
        <v>0.25562742536797944</v>
      </c>
      <c r="N129">
        <f>(J129/L129)*M129</f>
        <v>16.018041791044777</v>
      </c>
    </row>
    <row r="130" spans="1:14" x14ac:dyDescent="0.25">
      <c r="A130" s="13" t="s">
        <v>4852</v>
      </c>
      <c r="B130" s="10">
        <v>1949.1999999999998</v>
      </c>
      <c r="C130" s="10">
        <v>272.38830000000013</v>
      </c>
      <c r="D130" s="27">
        <v>44</v>
      </c>
      <c r="E130" s="27">
        <v>0.1397436384157604</v>
      </c>
      <c r="I130" t="s">
        <v>1923</v>
      </c>
      <c r="J130">
        <v>4358.1279999999997</v>
      </c>
      <c r="K130">
        <v>656.19880000000001</v>
      </c>
      <c r="L130">
        <v>41</v>
      </c>
      <c r="M130">
        <v>0.1505689598836932</v>
      </c>
      <c r="N130">
        <f>(J130/L130)*M130</f>
        <v>16.004848780487805</v>
      </c>
    </row>
    <row r="131" spans="1:14" x14ac:dyDescent="0.25">
      <c r="A131" s="13" t="s">
        <v>995</v>
      </c>
      <c r="B131" s="10">
        <v>4246.4555</v>
      </c>
      <c r="C131" s="10">
        <v>1049.5600999999999</v>
      </c>
      <c r="D131" s="27">
        <v>74</v>
      </c>
      <c r="E131" s="27">
        <v>0.24716145029660616</v>
      </c>
      <c r="I131" t="s">
        <v>958</v>
      </c>
      <c r="J131">
        <v>6528.0339999999997</v>
      </c>
      <c r="K131">
        <v>1641.8612999999998</v>
      </c>
      <c r="L131">
        <v>103</v>
      </c>
      <c r="M131">
        <v>0.25150930586452214</v>
      </c>
      <c r="N131">
        <f>(J131/L131)*M131</f>
        <v>15.940400970873785</v>
      </c>
    </row>
    <row r="132" spans="1:14" x14ac:dyDescent="0.25">
      <c r="A132" s="13" t="s">
        <v>3173</v>
      </c>
      <c r="B132" s="10">
        <v>1770.9449999999999</v>
      </c>
      <c r="C132" s="10">
        <v>208.59119999999993</v>
      </c>
      <c r="D132" s="27">
        <v>46</v>
      </c>
      <c r="E132" s="27">
        <v>0.11778525024774905</v>
      </c>
      <c r="I132" t="s">
        <v>2235</v>
      </c>
      <c r="J132">
        <v>5529.62</v>
      </c>
      <c r="K132">
        <v>1208.8890000000001</v>
      </c>
      <c r="L132">
        <v>77</v>
      </c>
      <c r="M132">
        <v>0.21862062854228684</v>
      </c>
      <c r="N132">
        <f>(J132/L132)*M132</f>
        <v>15.699857142857146</v>
      </c>
    </row>
    <row r="133" spans="1:14" x14ac:dyDescent="0.25">
      <c r="A133" s="13" t="s">
        <v>1957</v>
      </c>
      <c r="B133" s="10">
        <v>2471.6500000000005</v>
      </c>
      <c r="C133" s="10">
        <v>392.28249999999969</v>
      </c>
      <c r="D133" s="27">
        <v>31</v>
      </c>
      <c r="E133" s="27">
        <v>0.15871280318815351</v>
      </c>
      <c r="I133" t="s">
        <v>7542</v>
      </c>
      <c r="J133">
        <v>1284.3799999999999</v>
      </c>
      <c r="K133">
        <v>359.83320000000003</v>
      </c>
      <c r="L133">
        <v>23</v>
      </c>
      <c r="M133">
        <v>0.28016101153864126</v>
      </c>
      <c r="N133">
        <f>(J133/L133)*M133</f>
        <v>15.644921739130435</v>
      </c>
    </row>
    <row r="134" spans="1:14" x14ac:dyDescent="0.25">
      <c r="A134" s="13" t="s">
        <v>3525</v>
      </c>
      <c r="B134" s="10">
        <v>3913.4179999999997</v>
      </c>
      <c r="C134" s="10">
        <v>393.96179999999993</v>
      </c>
      <c r="D134" s="27">
        <v>81</v>
      </c>
      <c r="E134" s="27">
        <v>0.10066949147778233</v>
      </c>
      <c r="I134" t="s">
        <v>9074</v>
      </c>
      <c r="J134">
        <v>1038.26</v>
      </c>
      <c r="K134">
        <v>265.53320000000002</v>
      </c>
      <c r="L134">
        <v>17</v>
      </c>
      <c r="M134">
        <v>0.25574827114595577</v>
      </c>
      <c r="N134">
        <f>(J134/L134)*M134</f>
        <v>15.619600000000002</v>
      </c>
    </row>
    <row r="135" spans="1:14" x14ac:dyDescent="0.25">
      <c r="A135" s="13" t="s">
        <v>6045</v>
      </c>
      <c r="B135" s="10">
        <v>12129.071999999998</v>
      </c>
      <c r="C135" s="10">
        <v>2177.0492999999988</v>
      </c>
      <c r="D135" s="27">
        <v>34</v>
      </c>
      <c r="E135" s="27">
        <v>0.17949017863856354</v>
      </c>
      <c r="I135" t="s">
        <v>2225</v>
      </c>
      <c r="J135">
        <v>3805.7140000000009</v>
      </c>
      <c r="K135">
        <v>698.4173999999997</v>
      </c>
      <c r="L135">
        <v>45</v>
      </c>
      <c r="M135">
        <v>0.18351809936322055</v>
      </c>
      <c r="N135">
        <f>(J135/L135)*M135</f>
        <v>15.52038666666666</v>
      </c>
    </row>
    <row r="136" spans="1:14" x14ac:dyDescent="0.25">
      <c r="A136" s="13" t="s">
        <v>2130</v>
      </c>
      <c r="B136" s="10">
        <v>2870.05</v>
      </c>
      <c r="C136" s="10">
        <v>424.65829999999983</v>
      </c>
      <c r="D136" s="27">
        <v>63</v>
      </c>
      <c r="E136" s="27">
        <v>0.14796198672496988</v>
      </c>
      <c r="I136" t="s">
        <v>5985</v>
      </c>
      <c r="J136">
        <v>2984.9480000000003</v>
      </c>
      <c r="K136">
        <v>476.90320000000008</v>
      </c>
      <c r="L136">
        <v>31</v>
      </c>
      <c r="M136">
        <v>0.15976934941580223</v>
      </c>
      <c r="N136">
        <f>(J136/L136)*M136</f>
        <v>15.38397419354839</v>
      </c>
    </row>
    <row r="137" spans="1:14" x14ac:dyDescent="0.25">
      <c r="A137" s="13" t="s">
        <v>6451</v>
      </c>
      <c r="B137" s="10">
        <v>1659.4380000000001</v>
      </c>
      <c r="C137" s="10">
        <v>154.85099999999994</v>
      </c>
      <c r="D137" s="27">
        <v>40</v>
      </c>
      <c r="E137" s="27">
        <v>9.3315327237293549E-2</v>
      </c>
      <c r="I137" t="s">
        <v>3436</v>
      </c>
      <c r="J137">
        <v>5907.9719999999998</v>
      </c>
      <c r="K137">
        <v>1538.2127</v>
      </c>
      <c r="L137">
        <v>102</v>
      </c>
      <c r="M137">
        <v>0.26036221904910856</v>
      </c>
      <c r="N137">
        <f>(J137/L137)*M137</f>
        <v>15.080516666666666</v>
      </c>
    </row>
    <row r="138" spans="1:14" x14ac:dyDescent="0.25">
      <c r="A138" s="13" t="s">
        <v>1239</v>
      </c>
      <c r="B138" s="10">
        <v>113.83199999999999</v>
      </c>
      <c r="C138" s="10">
        <v>33.870600000000003</v>
      </c>
      <c r="D138" s="27">
        <v>14</v>
      </c>
      <c r="E138" s="27">
        <v>0.29754901960784319</v>
      </c>
      <c r="I138" t="s">
        <v>4586</v>
      </c>
      <c r="J138">
        <v>1537.2360000000003</v>
      </c>
      <c r="K138">
        <v>195.15109999999981</v>
      </c>
      <c r="L138">
        <v>13</v>
      </c>
      <c r="M138">
        <v>0.12694934284651138</v>
      </c>
      <c r="N138">
        <f>(J138/L138)*M138</f>
        <v>15.011623076923064</v>
      </c>
    </row>
    <row r="139" spans="1:14" x14ac:dyDescent="0.25">
      <c r="A139" s="13" t="s">
        <v>4952</v>
      </c>
      <c r="B139" s="10">
        <v>2540.6309999999999</v>
      </c>
      <c r="C139" s="10">
        <v>331.4339999999998</v>
      </c>
      <c r="D139" s="27">
        <v>39</v>
      </c>
      <c r="E139" s="27">
        <v>0.13045341885539452</v>
      </c>
      <c r="I139" t="s">
        <v>819</v>
      </c>
      <c r="J139">
        <v>4877.7839999999997</v>
      </c>
      <c r="K139">
        <v>956.94510000000025</v>
      </c>
      <c r="L139">
        <v>64</v>
      </c>
      <c r="M139">
        <v>0.19618439438892749</v>
      </c>
      <c r="N139">
        <f>(J139/L139)*M139</f>
        <v>14.952267187500004</v>
      </c>
    </row>
    <row r="140" spans="1:14" x14ac:dyDescent="0.25">
      <c r="A140" s="13" t="s">
        <v>965</v>
      </c>
      <c r="B140" s="10">
        <v>2269.7015000000006</v>
      </c>
      <c r="C140" s="10">
        <v>187.83989999999983</v>
      </c>
      <c r="D140" s="27">
        <v>47</v>
      </c>
      <c r="E140" s="27">
        <v>8.2759737348721746E-2</v>
      </c>
      <c r="I140" t="s">
        <v>2495</v>
      </c>
      <c r="J140">
        <v>3621.3759999999997</v>
      </c>
      <c r="K140">
        <v>563.78769999999997</v>
      </c>
      <c r="L140">
        <v>38</v>
      </c>
      <c r="M140">
        <v>0.15568328171391208</v>
      </c>
      <c r="N140">
        <f>(J140/L140)*M140</f>
        <v>14.836518421052631</v>
      </c>
    </row>
    <row r="141" spans="1:14" x14ac:dyDescent="0.25">
      <c r="A141" s="13" t="s">
        <v>4486</v>
      </c>
      <c r="B141" s="10">
        <v>2854.1150000000007</v>
      </c>
      <c r="C141" s="10">
        <v>850.15910000000008</v>
      </c>
      <c r="D141" s="27">
        <v>51</v>
      </c>
      <c r="E141" s="27">
        <v>0.29787135416757904</v>
      </c>
      <c r="I141" t="s">
        <v>6604</v>
      </c>
      <c r="J141">
        <v>4932.8719999999994</v>
      </c>
      <c r="K141">
        <v>1193.7403999999999</v>
      </c>
      <c r="L141">
        <v>81</v>
      </c>
      <c r="M141">
        <v>0.24199703539844539</v>
      </c>
      <c r="N141">
        <f>(J141/L141)*M141</f>
        <v>14.737535802469134</v>
      </c>
    </row>
    <row r="142" spans="1:14" x14ac:dyDescent="0.25">
      <c r="A142" s="13" t="s">
        <v>2503</v>
      </c>
      <c r="B142" s="10">
        <v>2033.9680000000001</v>
      </c>
      <c r="C142" s="10">
        <v>426.661</v>
      </c>
      <c r="D142" s="27">
        <v>35</v>
      </c>
      <c r="E142" s="27">
        <v>0.2097678036232625</v>
      </c>
      <c r="I142" t="s">
        <v>395</v>
      </c>
      <c r="J142">
        <v>3078.6240000000003</v>
      </c>
      <c r="K142">
        <v>793.28139999999985</v>
      </c>
      <c r="L142">
        <v>54</v>
      </c>
      <c r="M142">
        <v>0.25767401280572094</v>
      </c>
      <c r="N142">
        <f>(J142/L142)*M142</f>
        <v>14.690396296296294</v>
      </c>
    </row>
    <row r="143" spans="1:14" x14ac:dyDescent="0.25">
      <c r="A143" s="13" t="s">
        <v>2200</v>
      </c>
      <c r="B143" s="10">
        <v>639.76599999999996</v>
      </c>
      <c r="C143" s="10">
        <v>-206.71720000000013</v>
      </c>
      <c r="D143" s="27">
        <v>22</v>
      </c>
      <c r="E143" s="27">
        <v>-0.32311376346976889</v>
      </c>
      <c r="I143" t="s">
        <v>2717</v>
      </c>
      <c r="J143">
        <v>4115.6620000000003</v>
      </c>
      <c r="K143">
        <v>526.75370000000021</v>
      </c>
      <c r="L143">
        <v>36</v>
      </c>
      <c r="M143">
        <v>0.1279875995647845</v>
      </c>
      <c r="N143">
        <f>(J143/L143)*M143</f>
        <v>14.632047222222226</v>
      </c>
    </row>
    <row r="144" spans="1:14" x14ac:dyDescent="0.25">
      <c r="A144" s="13" t="s">
        <v>4311</v>
      </c>
      <c r="B144" s="10">
        <v>1205.5840000000003</v>
      </c>
      <c r="C144" s="10">
        <v>233.02739999999997</v>
      </c>
      <c r="D144" s="27">
        <v>39</v>
      </c>
      <c r="E144" s="27">
        <v>0.1932900569350621</v>
      </c>
      <c r="I144" t="s">
        <v>3924</v>
      </c>
      <c r="J144">
        <v>2673.2899999999995</v>
      </c>
      <c r="K144">
        <v>760.16659999999979</v>
      </c>
      <c r="L144">
        <v>52</v>
      </c>
      <c r="M144">
        <v>0.28435620527514782</v>
      </c>
      <c r="N144">
        <f>(J144/L144)*M144</f>
        <v>14.618588461538458</v>
      </c>
    </row>
    <row r="145" spans="1:14" x14ac:dyDescent="0.25">
      <c r="A145" s="13" t="s">
        <v>4391</v>
      </c>
      <c r="B145" s="10">
        <v>1860.732</v>
      </c>
      <c r="C145" s="10">
        <v>403.84219999999988</v>
      </c>
      <c r="D145" s="27">
        <v>49</v>
      </c>
      <c r="E145" s="27">
        <v>0.21703404896567582</v>
      </c>
      <c r="I145" t="s">
        <v>1870</v>
      </c>
      <c r="J145">
        <v>5718.5210000000006</v>
      </c>
      <c r="K145">
        <v>1094.5036999999998</v>
      </c>
      <c r="L145">
        <v>75</v>
      </c>
      <c r="M145">
        <v>0.19139628935523706</v>
      </c>
      <c r="N145">
        <f>(J145/L145)*M145</f>
        <v>14.593382666666662</v>
      </c>
    </row>
    <row r="146" spans="1:14" x14ac:dyDescent="0.25">
      <c r="A146" s="13" t="s">
        <v>2844</v>
      </c>
      <c r="B146" s="10">
        <v>904.46799999999996</v>
      </c>
      <c r="C146" s="10">
        <v>86.510599999999968</v>
      </c>
      <c r="D146" s="27">
        <v>37</v>
      </c>
      <c r="E146" s="27">
        <v>9.5648049461119655E-2</v>
      </c>
      <c r="I146" t="s">
        <v>3480</v>
      </c>
      <c r="J146">
        <v>2656.6909999999998</v>
      </c>
      <c r="K146">
        <v>451.87549999999976</v>
      </c>
      <c r="L146">
        <v>31</v>
      </c>
      <c r="M146">
        <v>0.17008959641900387</v>
      </c>
      <c r="N146">
        <f>(J146/L146)*M146</f>
        <v>14.576629032258058</v>
      </c>
    </row>
    <row r="147" spans="1:14" x14ac:dyDescent="0.25">
      <c r="A147" s="13" t="s">
        <v>24</v>
      </c>
      <c r="B147" s="10">
        <v>1148.78</v>
      </c>
      <c r="C147" s="10">
        <v>169.9343999999999</v>
      </c>
      <c r="D147" s="27">
        <v>14</v>
      </c>
      <c r="E147" s="27">
        <v>0.14792597364160232</v>
      </c>
      <c r="I147" t="s">
        <v>3107</v>
      </c>
      <c r="J147">
        <v>3195.8180000000002</v>
      </c>
      <c r="K147">
        <v>562.77609999999981</v>
      </c>
      <c r="L147">
        <v>39</v>
      </c>
      <c r="M147">
        <v>0.1760976688910319</v>
      </c>
      <c r="N147">
        <f>(J147/L147)*M147</f>
        <v>14.430156410256407</v>
      </c>
    </row>
    <row r="148" spans="1:14" x14ac:dyDescent="0.25">
      <c r="A148" s="13" t="s">
        <v>4586</v>
      </c>
      <c r="B148" s="10">
        <v>1537.2360000000003</v>
      </c>
      <c r="C148" s="10">
        <v>195.15109999999981</v>
      </c>
      <c r="D148" s="27">
        <v>13</v>
      </c>
      <c r="E148" s="27">
        <v>0.12694934284651138</v>
      </c>
      <c r="I148" t="s">
        <v>7131</v>
      </c>
      <c r="J148">
        <v>4282.1759999999986</v>
      </c>
      <c r="K148">
        <v>937.64959999999985</v>
      </c>
      <c r="L148">
        <v>65</v>
      </c>
      <c r="M148">
        <v>0.21896568473598474</v>
      </c>
      <c r="N148">
        <f>(J148/L148)*M148</f>
        <v>14.425378461538459</v>
      </c>
    </row>
    <row r="149" spans="1:14" x14ac:dyDescent="0.25">
      <c r="A149" s="13" t="s">
        <v>10170</v>
      </c>
      <c r="B149" s="10">
        <v>16.520000000000003</v>
      </c>
      <c r="C149" s="10">
        <v>1.6519999999999992</v>
      </c>
      <c r="D149" s="27">
        <v>5</v>
      </c>
      <c r="E149" s="27">
        <v>9.9999999999999936E-2</v>
      </c>
      <c r="I149" t="s">
        <v>5869</v>
      </c>
      <c r="J149">
        <v>1254.6400000000001</v>
      </c>
      <c r="K149">
        <v>370.15780000000001</v>
      </c>
      <c r="L149">
        <v>26</v>
      </c>
      <c r="M149">
        <v>0.29503108461391314</v>
      </c>
      <c r="N149">
        <f>(J149/L149)*M149</f>
        <v>14.236838461538463</v>
      </c>
    </row>
    <row r="150" spans="1:14" x14ac:dyDescent="0.25">
      <c r="A150" s="13" t="s">
        <v>1453</v>
      </c>
      <c r="B150" s="10">
        <v>11164.974</v>
      </c>
      <c r="C150" s="10">
        <v>858.74139999999943</v>
      </c>
      <c r="D150" s="27">
        <v>83</v>
      </c>
      <c r="E150" s="27">
        <v>7.6913873691062729E-2</v>
      </c>
      <c r="I150" t="s">
        <v>4876</v>
      </c>
      <c r="J150">
        <v>5420.5140000000001</v>
      </c>
      <c r="K150">
        <v>837.24110000000007</v>
      </c>
      <c r="L150">
        <v>59</v>
      </c>
      <c r="M150">
        <v>0.15445787982468084</v>
      </c>
      <c r="N150">
        <f>(J150/L150)*M150</f>
        <v>14.19052711864407</v>
      </c>
    </row>
    <row r="151" spans="1:14" x14ac:dyDescent="0.25">
      <c r="A151" s="13" t="s">
        <v>2002</v>
      </c>
      <c r="B151" s="10">
        <v>3154.855</v>
      </c>
      <c r="C151" s="10">
        <v>141.28309999999996</v>
      </c>
      <c r="D151" s="27">
        <v>122</v>
      </c>
      <c r="E151" s="27">
        <v>4.4782755467366951E-2</v>
      </c>
      <c r="I151" t="s">
        <v>995</v>
      </c>
      <c r="J151">
        <v>4246.4555</v>
      </c>
      <c r="K151">
        <v>1049.5600999999999</v>
      </c>
      <c r="L151">
        <v>74</v>
      </c>
      <c r="M151">
        <v>0.24716145029660616</v>
      </c>
      <c r="N151">
        <f>(J151/L151)*M151</f>
        <v>14.183244594594594</v>
      </c>
    </row>
    <row r="152" spans="1:14" x14ac:dyDescent="0.25">
      <c r="A152" s="13" t="s">
        <v>2310</v>
      </c>
      <c r="B152" s="10">
        <v>2945.3209999999999</v>
      </c>
      <c r="C152" s="10">
        <v>261.22089999999992</v>
      </c>
      <c r="D152" s="27">
        <v>46</v>
      </c>
      <c r="E152" s="27">
        <v>8.8690129191351275E-2</v>
      </c>
      <c r="I152" t="s">
        <v>3814</v>
      </c>
      <c r="J152">
        <v>5620.1860000000006</v>
      </c>
      <c r="K152">
        <v>973.79020000000003</v>
      </c>
      <c r="L152">
        <v>69</v>
      </c>
      <c r="M152">
        <v>0.17326654313576098</v>
      </c>
      <c r="N152">
        <f>(J152/L152)*M152</f>
        <v>14.112901449275363</v>
      </c>
    </row>
    <row r="153" spans="1:14" x14ac:dyDescent="0.25">
      <c r="A153" s="13" t="s">
        <v>2035</v>
      </c>
      <c r="B153" s="10">
        <v>2372.75</v>
      </c>
      <c r="C153" s="10">
        <v>497.70979999999997</v>
      </c>
      <c r="D153" s="27">
        <v>108</v>
      </c>
      <c r="E153" s="27">
        <v>0.20976074175534715</v>
      </c>
      <c r="I153" t="s">
        <v>3653</v>
      </c>
      <c r="J153">
        <v>1186.326</v>
      </c>
      <c r="K153">
        <v>282.17010000000005</v>
      </c>
      <c r="L153">
        <v>20</v>
      </c>
      <c r="M153">
        <v>0.23785207438764727</v>
      </c>
      <c r="N153">
        <f>(J153/L153)*M153</f>
        <v>14.108505000000001</v>
      </c>
    </row>
    <row r="154" spans="1:14" x14ac:dyDescent="0.25">
      <c r="A154" s="13" t="s">
        <v>2632</v>
      </c>
      <c r="B154" s="10">
        <v>1582.1090000000004</v>
      </c>
      <c r="C154" s="10">
        <v>-338.43110000000013</v>
      </c>
      <c r="D154" s="27">
        <v>64</v>
      </c>
      <c r="E154" s="27">
        <v>-0.21391136767441438</v>
      </c>
      <c r="I154" t="s">
        <v>4282</v>
      </c>
      <c r="J154">
        <v>2198.4499999999998</v>
      </c>
      <c r="K154">
        <v>490.95669999999984</v>
      </c>
      <c r="L154">
        <v>35</v>
      </c>
      <c r="M154">
        <v>0.22331947508471872</v>
      </c>
      <c r="N154">
        <f>(J154/L154)*M154</f>
        <v>14.027334285714282</v>
      </c>
    </row>
    <row r="155" spans="1:14" x14ac:dyDescent="0.25">
      <c r="A155" s="13" t="s">
        <v>4094</v>
      </c>
      <c r="B155" s="10">
        <v>1262.0139999999999</v>
      </c>
      <c r="C155" s="10">
        <v>328.08470000000005</v>
      </c>
      <c r="D155" s="27">
        <v>24</v>
      </c>
      <c r="E155" s="27">
        <v>0.25996914455782588</v>
      </c>
      <c r="I155" t="s">
        <v>785</v>
      </c>
      <c r="J155">
        <v>2454.866</v>
      </c>
      <c r="K155">
        <v>513.52689999999996</v>
      </c>
      <c r="L155">
        <v>37</v>
      </c>
      <c r="M155">
        <v>0.20918734464528815</v>
      </c>
      <c r="N155">
        <f>(J155/L155)*M155</f>
        <v>13.879105405405404</v>
      </c>
    </row>
    <row r="156" spans="1:14" x14ac:dyDescent="0.25">
      <c r="A156" s="13" t="s">
        <v>486</v>
      </c>
      <c r="B156" s="10">
        <v>10880.545999999998</v>
      </c>
      <c r="C156" s="10">
        <v>1933.7830999999992</v>
      </c>
      <c r="D156" s="27">
        <v>106</v>
      </c>
      <c r="E156" s="27">
        <v>0.17772849818382272</v>
      </c>
      <c r="I156" t="s">
        <v>564</v>
      </c>
      <c r="J156">
        <v>7663.1259999999993</v>
      </c>
      <c r="K156">
        <v>1288.3468999999998</v>
      </c>
      <c r="L156">
        <v>93</v>
      </c>
      <c r="M156">
        <v>0.16812289136313299</v>
      </c>
      <c r="N156">
        <f>(J156/L156)*M156</f>
        <v>13.853192473118277</v>
      </c>
    </row>
    <row r="157" spans="1:14" x14ac:dyDescent="0.25">
      <c r="A157" s="13" t="s">
        <v>5789</v>
      </c>
      <c r="B157" s="10">
        <v>2353.5859999999998</v>
      </c>
      <c r="C157" s="10">
        <v>229.00989999999979</v>
      </c>
      <c r="D157" s="27">
        <v>34</v>
      </c>
      <c r="E157" s="27">
        <v>9.7302541738436499E-2</v>
      </c>
      <c r="I157" t="s">
        <v>4094</v>
      </c>
      <c r="J157">
        <v>1262.0139999999999</v>
      </c>
      <c r="K157">
        <v>328.08470000000005</v>
      </c>
      <c r="L157">
        <v>24</v>
      </c>
      <c r="M157">
        <v>0.25996914455782588</v>
      </c>
      <c r="N157">
        <f>(J157/L157)*M157</f>
        <v>13.670195833333334</v>
      </c>
    </row>
    <row r="158" spans="1:14" x14ac:dyDescent="0.25">
      <c r="A158" s="13" t="s">
        <v>6482</v>
      </c>
      <c r="B158" s="10">
        <v>1673.8880000000001</v>
      </c>
      <c r="C158" s="10">
        <v>214.46299999999997</v>
      </c>
      <c r="D158" s="27">
        <v>38</v>
      </c>
      <c r="E158" s="27">
        <v>0.1281226700950123</v>
      </c>
      <c r="I158" t="s">
        <v>8309</v>
      </c>
      <c r="J158">
        <v>3747.6680000000001</v>
      </c>
      <c r="K158">
        <v>586.66249999999968</v>
      </c>
      <c r="L158">
        <v>43</v>
      </c>
      <c r="M158">
        <v>0.15654068076467811</v>
      </c>
      <c r="N158">
        <f>(J158/L158)*M158</f>
        <v>13.643313953488365</v>
      </c>
    </row>
    <row r="159" spans="1:14" x14ac:dyDescent="0.25">
      <c r="A159" s="13" t="s">
        <v>5533</v>
      </c>
      <c r="B159" s="10">
        <v>565.39199999999994</v>
      </c>
      <c r="C159" s="10">
        <v>-43.73239999999997</v>
      </c>
      <c r="D159" s="27">
        <v>18</v>
      </c>
      <c r="E159" s="27">
        <v>-7.7348812859042881E-2</v>
      </c>
      <c r="I159" t="s">
        <v>5884</v>
      </c>
      <c r="J159">
        <v>2271.2839999999997</v>
      </c>
      <c r="K159">
        <v>706.2890000000001</v>
      </c>
      <c r="L159">
        <v>52</v>
      </c>
      <c r="M159">
        <v>0.31096463498179894</v>
      </c>
      <c r="N159">
        <f>(J159/L159)*M159</f>
        <v>13.58248076923077</v>
      </c>
    </row>
    <row r="160" spans="1:14" x14ac:dyDescent="0.25">
      <c r="A160" s="13" t="s">
        <v>3694</v>
      </c>
      <c r="B160" s="10">
        <v>1661.6100000000001</v>
      </c>
      <c r="C160" s="10">
        <v>409.06790000000001</v>
      </c>
      <c r="D160" s="27">
        <v>35</v>
      </c>
      <c r="E160" s="27">
        <v>0.24618767340109893</v>
      </c>
      <c r="I160" t="s">
        <v>4468</v>
      </c>
      <c r="J160">
        <v>1453.4739999999999</v>
      </c>
      <c r="K160">
        <v>392.1499</v>
      </c>
      <c r="L160">
        <v>29</v>
      </c>
      <c r="M160">
        <v>0.26980179900018852</v>
      </c>
      <c r="N160">
        <f>(J160/L160)*M160</f>
        <v>13.522410344827586</v>
      </c>
    </row>
    <row r="161" spans="1:14" x14ac:dyDescent="0.25">
      <c r="A161" s="13" t="s">
        <v>3150</v>
      </c>
      <c r="B161" s="10">
        <v>2533.3139999999999</v>
      </c>
      <c r="C161" s="10">
        <v>-394.3686000000003</v>
      </c>
      <c r="D161" s="27">
        <v>23</v>
      </c>
      <c r="E161" s="27">
        <v>-0.15567300382029245</v>
      </c>
      <c r="I161" t="s">
        <v>2384</v>
      </c>
      <c r="J161">
        <v>2341.2960000000003</v>
      </c>
      <c r="K161">
        <v>711.61680000000001</v>
      </c>
      <c r="L161">
        <v>53</v>
      </c>
      <c r="M161">
        <v>0.3039414068105869</v>
      </c>
      <c r="N161">
        <f>(J161/L161)*M161</f>
        <v>13.426732075471698</v>
      </c>
    </row>
    <row r="162" spans="1:14" x14ac:dyDescent="0.25">
      <c r="A162" s="13" t="s">
        <v>4146</v>
      </c>
      <c r="B162" s="10">
        <v>1475.144</v>
      </c>
      <c r="C162" s="10">
        <v>91.203300000000013</v>
      </c>
      <c r="D162" s="27">
        <v>21</v>
      </c>
      <c r="E162" s="27">
        <v>6.1826709799178939E-2</v>
      </c>
      <c r="I162" t="s">
        <v>4893</v>
      </c>
      <c r="J162">
        <v>5664.0219999999999</v>
      </c>
      <c r="K162">
        <v>1085.7325999999998</v>
      </c>
      <c r="L162">
        <v>81</v>
      </c>
      <c r="M162">
        <v>0.19168933312759023</v>
      </c>
      <c r="N162">
        <f>(J162/L162)*M162</f>
        <v>13.404106172839505</v>
      </c>
    </row>
    <row r="163" spans="1:14" x14ac:dyDescent="0.25">
      <c r="A163" s="13" t="s">
        <v>5677</v>
      </c>
      <c r="B163" s="10">
        <v>2305.7120000000004</v>
      </c>
      <c r="C163" s="10">
        <v>365.03869999999995</v>
      </c>
      <c r="D163" s="27">
        <v>28</v>
      </c>
      <c r="E163" s="27">
        <v>0.1583192957316438</v>
      </c>
      <c r="I163" t="s">
        <v>7158</v>
      </c>
      <c r="J163">
        <v>5086.9350000000013</v>
      </c>
      <c r="K163">
        <v>857.80329999999981</v>
      </c>
      <c r="L163">
        <v>64</v>
      </c>
      <c r="M163">
        <v>0.16862871257446765</v>
      </c>
      <c r="N163">
        <f>(J163/L163)*M163</f>
        <v>13.403176562499997</v>
      </c>
    </row>
    <row r="164" spans="1:14" x14ac:dyDescent="0.25">
      <c r="A164" s="13" t="s">
        <v>1734</v>
      </c>
      <c r="B164" s="10">
        <v>8954.02</v>
      </c>
      <c r="C164" s="10">
        <v>3899.8904000000002</v>
      </c>
      <c r="D164" s="27">
        <v>34</v>
      </c>
      <c r="E164" s="27">
        <v>0.43554631327604809</v>
      </c>
      <c r="I164" t="s">
        <v>2885</v>
      </c>
      <c r="J164">
        <v>3100.6119999999996</v>
      </c>
      <c r="K164">
        <v>528.20510000000002</v>
      </c>
      <c r="L164">
        <v>40</v>
      </c>
      <c r="M164">
        <v>0.17035511053946772</v>
      </c>
      <c r="N164">
        <f>(J164/L164)*M164</f>
        <v>13.205127500000001</v>
      </c>
    </row>
    <row r="165" spans="1:14" x14ac:dyDescent="0.25">
      <c r="A165" s="13" t="s">
        <v>2660</v>
      </c>
      <c r="B165" s="10">
        <v>287.98999999999995</v>
      </c>
      <c r="C165" s="10">
        <v>64.429599999999994</v>
      </c>
      <c r="D165" s="27">
        <v>32</v>
      </c>
      <c r="E165" s="27">
        <v>0.22372165700197924</v>
      </c>
      <c r="I165" t="s">
        <v>2806</v>
      </c>
      <c r="J165">
        <v>3279.7459999999996</v>
      </c>
      <c r="K165">
        <v>698.83249999999987</v>
      </c>
      <c r="L165">
        <v>53</v>
      </c>
      <c r="M165">
        <v>0.21307518935917596</v>
      </c>
      <c r="N165">
        <f>(J165/L165)*M165</f>
        <v>13.185518867924525</v>
      </c>
    </row>
    <row r="166" spans="1:14" x14ac:dyDescent="0.25">
      <c r="A166" s="13" t="s">
        <v>3991</v>
      </c>
      <c r="B166" s="10">
        <v>6339.5575999999992</v>
      </c>
      <c r="C166" s="10">
        <v>1572.4585000000002</v>
      </c>
      <c r="D166" s="27">
        <v>42</v>
      </c>
      <c r="E166" s="27">
        <v>0.24803915339455238</v>
      </c>
      <c r="I166" t="s">
        <v>364</v>
      </c>
      <c r="J166">
        <v>2139.79</v>
      </c>
      <c r="K166">
        <v>540.54049999999995</v>
      </c>
      <c r="L166">
        <v>41</v>
      </c>
      <c r="M166">
        <v>0.25261380789703658</v>
      </c>
      <c r="N166">
        <f>(J166/L166)*M166</f>
        <v>13.183914634146339</v>
      </c>
    </row>
    <row r="167" spans="1:14" x14ac:dyDescent="0.25">
      <c r="A167" s="13" t="s">
        <v>9528</v>
      </c>
      <c r="B167" s="10">
        <v>3984.4524000000006</v>
      </c>
      <c r="C167" s="10">
        <v>176.31079999999974</v>
      </c>
      <c r="D167" s="27">
        <v>57</v>
      </c>
      <c r="E167" s="27">
        <v>4.4249694136137684E-2</v>
      </c>
      <c r="I167" t="s">
        <v>2431</v>
      </c>
      <c r="J167">
        <v>4501.3909999999996</v>
      </c>
      <c r="K167">
        <v>1158.7063999999998</v>
      </c>
      <c r="L167">
        <v>88</v>
      </c>
      <c r="M167">
        <v>0.25741074259045704</v>
      </c>
      <c r="N167">
        <f>(J167/L167)*M167</f>
        <v>13.16711818181818</v>
      </c>
    </row>
    <row r="168" spans="1:14" x14ac:dyDescent="0.25">
      <c r="A168" s="13" t="s">
        <v>3998</v>
      </c>
      <c r="B168" s="10">
        <v>1300.076</v>
      </c>
      <c r="C168" s="10">
        <v>205.62820000000002</v>
      </c>
      <c r="D168" s="27">
        <v>30</v>
      </c>
      <c r="E168" s="27">
        <v>0.1581662918167861</v>
      </c>
      <c r="I168" t="s">
        <v>3237</v>
      </c>
      <c r="J168">
        <v>2161.9790000000003</v>
      </c>
      <c r="K168">
        <v>788.95249999999987</v>
      </c>
      <c r="L168">
        <v>60</v>
      </c>
      <c r="M168">
        <v>0.36492144465788046</v>
      </c>
      <c r="N168">
        <f>(J168/L168)*M168</f>
        <v>13.149208333333332</v>
      </c>
    </row>
    <row r="169" spans="1:14" x14ac:dyDescent="0.25">
      <c r="A169" s="13" t="s">
        <v>3665</v>
      </c>
      <c r="B169" s="10">
        <v>5402.2539999999981</v>
      </c>
      <c r="C169" s="10">
        <v>427.02580000000006</v>
      </c>
      <c r="D169" s="27">
        <v>57</v>
      </c>
      <c r="E169" s="27">
        <v>7.9045857525395918E-2</v>
      </c>
      <c r="I169" t="s">
        <v>3019</v>
      </c>
      <c r="J169">
        <v>3868.02</v>
      </c>
      <c r="K169">
        <v>564.97979999999984</v>
      </c>
      <c r="L169">
        <v>43</v>
      </c>
      <c r="M169">
        <v>0.14606434299719231</v>
      </c>
      <c r="N169">
        <f>(J169/L169)*M169</f>
        <v>13.139065116279065</v>
      </c>
    </row>
    <row r="170" spans="1:14" x14ac:dyDescent="0.25">
      <c r="A170" s="13" t="s">
        <v>2407</v>
      </c>
      <c r="B170" s="10">
        <v>5888.2750000000005</v>
      </c>
      <c r="C170" s="10">
        <v>-1850.3029000000004</v>
      </c>
      <c r="D170" s="27">
        <v>59</v>
      </c>
      <c r="E170" s="27">
        <v>-0.31423513677605075</v>
      </c>
      <c r="I170" t="s">
        <v>4276</v>
      </c>
      <c r="J170">
        <v>7234.0139999999992</v>
      </c>
      <c r="K170">
        <v>1023.123</v>
      </c>
      <c r="L170">
        <v>78</v>
      </c>
      <c r="M170">
        <v>0.14143226706500708</v>
      </c>
      <c r="N170">
        <f>(J170/L170)*M170</f>
        <v>13.116961538461538</v>
      </c>
    </row>
    <row r="171" spans="1:14" x14ac:dyDescent="0.25">
      <c r="A171" s="13" t="s">
        <v>5478</v>
      </c>
      <c r="B171" s="10">
        <v>2148.8519999999999</v>
      </c>
      <c r="C171" s="10">
        <v>74.40130000000002</v>
      </c>
      <c r="D171" s="27">
        <v>32</v>
      </c>
      <c r="E171" s="27">
        <v>3.4623743282459672E-2</v>
      </c>
      <c r="I171" t="s">
        <v>5677</v>
      </c>
      <c r="J171">
        <v>2305.7120000000004</v>
      </c>
      <c r="K171">
        <v>365.03869999999995</v>
      </c>
      <c r="L171">
        <v>28</v>
      </c>
      <c r="M171">
        <v>0.1583192957316438</v>
      </c>
      <c r="N171">
        <f>(J171/L171)*M171</f>
        <v>13.037096428571427</v>
      </c>
    </row>
    <row r="172" spans="1:14" x14ac:dyDescent="0.25">
      <c r="A172" s="13" t="s">
        <v>1117</v>
      </c>
      <c r="B172" s="10">
        <v>475.90000000000009</v>
      </c>
      <c r="C172" s="10">
        <v>144.75939999999997</v>
      </c>
      <c r="D172" s="27">
        <v>14</v>
      </c>
      <c r="E172" s="27">
        <v>0.30418028997688579</v>
      </c>
      <c r="I172" t="s">
        <v>1887</v>
      </c>
      <c r="J172">
        <v>1839.2400000000002</v>
      </c>
      <c r="K172">
        <v>521.13519999999994</v>
      </c>
      <c r="L172">
        <v>40</v>
      </c>
      <c r="M172">
        <v>0.28334268502207427</v>
      </c>
      <c r="N172">
        <f>(J172/L172)*M172</f>
        <v>13.02838</v>
      </c>
    </row>
    <row r="173" spans="1:14" x14ac:dyDescent="0.25">
      <c r="A173" s="13" t="s">
        <v>2152</v>
      </c>
      <c r="B173" s="10">
        <v>1600.55</v>
      </c>
      <c r="C173" s="10">
        <v>306.91759999999988</v>
      </c>
      <c r="D173" s="27">
        <v>18</v>
      </c>
      <c r="E173" s="27">
        <v>0.19175758333072998</v>
      </c>
      <c r="I173" t="s">
        <v>4798</v>
      </c>
      <c r="J173">
        <v>8697.8430000000008</v>
      </c>
      <c r="K173">
        <v>1262.2925999999991</v>
      </c>
      <c r="L173">
        <v>97</v>
      </c>
      <c r="M173">
        <v>0.1451270849565805</v>
      </c>
      <c r="N173">
        <f>(J173/L173)*M173</f>
        <v>13.013325773195868</v>
      </c>
    </row>
    <row r="174" spans="1:14" x14ac:dyDescent="0.25">
      <c r="A174" s="13" t="s">
        <v>7280</v>
      </c>
      <c r="B174" s="10">
        <v>1397.8724</v>
      </c>
      <c r="C174" s="10">
        <v>83.270299999999963</v>
      </c>
      <c r="D174" s="27">
        <v>26</v>
      </c>
      <c r="E174" s="27">
        <v>5.9569314051840475E-2</v>
      </c>
      <c r="I174" t="s">
        <v>620</v>
      </c>
      <c r="J174">
        <v>5278.826</v>
      </c>
      <c r="K174">
        <v>737.39049999999975</v>
      </c>
      <c r="L174">
        <v>57</v>
      </c>
      <c r="M174">
        <v>0.139688351159898</v>
      </c>
      <c r="N174">
        <f>(J174/L174)*M174</f>
        <v>12.936675438596486</v>
      </c>
    </row>
    <row r="175" spans="1:14" x14ac:dyDescent="0.25">
      <c r="A175" s="13" t="s">
        <v>6355</v>
      </c>
      <c r="B175" s="10">
        <v>1278.954</v>
      </c>
      <c r="C175" s="10">
        <v>185.37759999999986</v>
      </c>
      <c r="D175" s="27">
        <v>22</v>
      </c>
      <c r="E175" s="27">
        <v>0.14494469699457516</v>
      </c>
      <c r="I175" t="s">
        <v>1143</v>
      </c>
      <c r="J175">
        <v>5371.09</v>
      </c>
      <c r="K175">
        <v>862.88770000000034</v>
      </c>
      <c r="L175">
        <v>67</v>
      </c>
      <c r="M175">
        <v>0.16065411303850807</v>
      </c>
      <c r="N175">
        <f>(J175/L175)*M175</f>
        <v>12.878920895522393</v>
      </c>
    </row>
    <row r="176" spans="1:14" x14ac:dyDescent="0.25">
      <c r="A176" s="13" t="s">
        <v>7758</v>
      </c>
      <c r="B176" s="10">
        <v>537.63200000000006</v>
      </c>
      <c r="C176" s="10">
        <v>105.82749999999999</v>
      </c>
      <c r="D176" s="27">
        <v>16</v>
      </c>
      <c r="E176" s="27">
        <v>0.19684003184334262</v>
      </c>
      <c r="I176" t="s">
        <v>7797</v>
      </c>
      <c r="J176">
        <v>1259.04</v>
      </c>
      <c r="K176">
        <v>192.63119999999998</v>
      </c>
      <c r="L176">
        <v>15</v>
      </c>
      <c r="M176">
        <v>0.15299847502859321</v>
      </c>
      <c r="N176">
        <f>(J176/L176)*M176</f>
        <v>12.842079999999997</v>
      </c>
    </row>
    <row r="177" spans="1:14" x14ac:dyDescent="0.25">
      <c r="A177" s="13" t="s">
        <v>1952</v>
      </c>
      <c r="B177" s="10">
        <v>3036.5469999999996</v>
      </c>
      <c r="C177" s="10">
        <v>-126.42230000000013</v>
      </c>
      <c r="D177" s="27">
        <v>68</v>
      </c>
      <c r="E177" s="27">
        <v>-4.1633572607306969E-2</v>
      </c>
      <c r="I177" t="s">
        <v>6638</v>
      </c>
      <c r="J177">
        <v>7888.2940000000008</v>
      </c>
      <c r="K177">
        <v>1298.0165999999995</v>
      </c>
      <c r="L177">
        <v>102</v>
      </c>
      <c r="M177">
        <v>0.16454972393270323</v>
      </c>
      <c r="N177">
        <f>(J177/L177)*M177</f>
        <v>12.725652941176465</v>
      </c>
    </row>
    <row r="178" spans="1:14" x14ac:dyDescent="0.25">
      <c r="A178" s="13" t="s">
        <v>695</v>
      </c>
      <c r="B178" s="10">
        <v>884.6400000000001</v>
      </c>
      <c r="C178" s="10">
        <v>143.8339</v>
      </c>
      <c r="D178" s="27">
        <v>28</v>
      </c>
      <c r="E178" s="27">
        <v>0.16259031922589978</v>
      </c>
      <c r="I178" t="s">
        <v>3837</v>
      </c>
      <c r="J178">
        <v>2567.6559999999999</v>
      </c>
      <c r="K178">
        <v>417.59180000000003</v>
      </c>
      <c r="L178">
        <v>33</v>
      </c>
      <c r="M178">
        <v>0.16263541533601075</v>
      </c>
      <c r="N178">
        <f>(J178/L178)*M178</f>
        <v>12.65429696969697</v>
      </c>
    </row>
    <row r="179" spans="1:14" x14ac:dyDescent="0.25">
      <c r="A179" s="13" t="s">
        <v>7122</v>
      </c>
      <c r="B179" s="10">
        <v>844.45800000000008</v>
      </c>
      <c r="C179" s="10">
        <v>113.14049999999996</v>
      </c>
      <c r="D179" s="27">
        <v>30</v>
      </c>
      <c r="E179" s="27">
        <v>0.13398002032072637</v>
      </c>
      <c r="I179" t="s">
        <v>1957</v>
      </c>
      <c r="J179">
        <v>2471.6500000000005</v>
      </c>
      <c r="K179">
        <v>392.28249999999969</v>
      </c>
      <c r="L179">
        <v>31</v>
      </c>
      <c r="M179">
        <v>0.15871280318815351</v>
      </c>
      <c r="N179">
        <f>(J179/L179)*M179</f>
        <v>12.654274193548378</v>
      </c>
    </row>
    <row r="180" spans="1:14" x14ac:dyDescent="0.25">
      <c r="A180" s="13" t="s">
        <v>2420</v>
      </c>
      <c r="B180" s="10">
        <v>2754.2159999999999</v>
      </c>
      <c r="C180" s="10">
        <v>738.36260000000004</v>
      </c>
      <c r="D180" s="27">
        <v>97</v>
      </c>
      <c r="E180" s="27">
        <v>0.2680844930099891</v>
      </c>
      <c r="I180" t="s">
        <v>118</v>
      </c>
      <c r="J180">
        <v>2582.8979999999997</v>
      </c>
      <c r="K180">
        <v>732.73989999999981</v>
      </c>
      <c r="L180">
        <v>58</v>
      </c>
      <c r="M180">
        <v>0.28368905779477155</v>
      </c>
      <c r="N180">
        <f>(J180/L180)*M180</f>
        <v>12.633446551724132</v>
      </c>
    </row>
    <row r="181" spans="1:14" x14ac:dyDescent="0.25">
      <c r="A181" s="13" t="s">
        <v>3259</v>
      </c>
      <c r="B181" s="10">
        <v>3202.1620000000003</v>
      </c>
      <c r="C181" s="10">
        <v>831.94319999999993</v>
      </c>
      <c r="D181" s="27">
        <v>74</v>
      </c>
      <c r="E181" s="27">
        <v>0.25980671808609301</v>
      </c>
      <c r="I181" t="s">
        <v>6713</v>
      </c>
      <c r="J181">
        <v>2595.3640000000005</v>
      </c>
      <c r="K181">
        <v>763.47190000000012</v>
      </c>
      <c r="L181">
        <v>61</v>
      </c>
      <c r="M181">
        <v>0.29416756185259563</v>
      </c>
      <c r="N181">
        <f>(J181/L181)*M181</f>
        <v>12.515932786885248</v>
      </c>
    </row>
    <row r="182" spans="1:14" x14ac:dyDescent="0.25">
      <c r="A182" s="13" t="s">
        <v>377</v>
      </c>
      <c r="B182" s="10">
        <v>3651.8585000000003</v>
      </c>
      <c r="C182" s="10">
        <v>-342.80330000000015</v>
      </c>
      <c r="D182" s="27">
        <v>47</v>
      </c>
      <c r="E182" s="27">
        <v>-9.3870915316132897E-2</v>
      </c>
      <c r="I182" t="s">
        <v>726</v>
      </c>
      <c r="J182">
        <v>797.83199999999988</v>
      </c>
      <c r="K182">
        <v>249.94470000000001</v>
      </c>
      <c r="L182">
        <v>20</v>
      </c>
      <c r="M182">
        <v>0.31327986342989506</v>
      </c>
      <c r="N182">
        <f>(J182/L182)*M182</f>
        <v>12.497235</v>
      </c>
    </row>
    <row r="183" spans="1:14" x14ac:dyDescent="0.25">
      <c r="A183" s="13" t="s">
        <v>3611</v>
      </c>
      <c r="B183" s="10">
        <v>550.64400000000001</v>
      </c>
      <c r="C183" s="10">
        <v>156.2593</v>
      </c>
      <c r="D183" s="27">
        <v>13</v>
      </c>
      <c r="E183" s="27">
        <v>0.28377554281895379</v>
      </c>
      <c r="I183" t="s">
        <v>6942</v>
      </c>
      <c r="J183">
        <v>2162.174</v>
      </c>
      <c r="K183">
        <v>387.01760000000002</v>
      </c>
      <c r="L183">
        <v>31</v>
      </c>
      <c r="M183">
        <v>0.17899466000423647</v>
      </c>
      <c r="N183">
        <f>(J183/L183)*M183</f>
        <v>12.484438709677418</v>
      </c>
    </row>
    <row r="184" spans="1:14" x14ac:dyDescent="0.25">
      <c r="A184" s="13" t="s">
        <v>6583</v>
      </c>
      <c r="B184" s="10">
        <v>1077.2285000000002</v>
      </c>
      <c r="C184" s="10">
        <v>-302.87610000000018</v>
      </c>
      <c r="D184" s="27">
        <v>33</v>
      </c>
      <c r="E184" s="27">
        <v>-0.28116235320547139</v>
      </c>
      <c r="I184" t="s">
        <v>2546</v>
      </c>
      <c r="J184">
        <v>4750.3580000000002</v>
      </c>
      <c r="K184">
        <v>921.25739999999917</v>
      </c>
      <c r="L184">
        <v>74</v>
      </c>
      <c r="M184">
        <v>0.19393430979307225</v>
      </c>
      <c r="N184">
        <f>(J184/L184)*M184</f>
        <v>12.449424324324314</v>
      </c>
    </row>
    <row r="185" spans="1:14" x14ac:dyDescent="0.25">
      <c r="A185" s="13" t="s">
        <v>3968</v>
      </c>
      <c r="B185" s="10">
        <v>5690.0550000000003</v>
      </c>
      <c r="C185" s="10">
        <v>-6626.3895000000011</v>
      </c>
      <c r="D185" s="27">
        <v>40</v>
      </c>
      <c r="E185" s="27">
        <v>-1.1645563179969263</v>
      </c>
      <c r="I185" t="s">
        <v>4443</v>
      </c>
      <c r="J185">
        <v>3484.92</v>
      </c>
      <c r="K185">
        <v>670.44349999999974</v>
      </c>
      <c r="L185">
        <v>54</v>
      </c>
      <c r="M185">
        <v>0.19238418672451585</v>
      </c>
      <c r="N185">
        <f>(J185/L185)*M185</f>
        <v>12.415620370370368</v>
      </c>
    </row>
    <row r="186" spans="1:14" x14ac:dyDescent="0.25">
      <c r="A186" s="13" t="s">
        <v>4911</v>
      </c>
      <c r="B186" s="10">
        <v>3241.898000000001</v>
      </c>
      <c r="C186" s="10">
        <v>161.22629999999975</v>
      </c>
      <c r="D186" s="27">
        <v>60</v>
      </c>
      <c r="E186" s="27">
        <v>4.9732070533989564E-2</v>
      </c>
      <c r="I186" t="s">
        <v>2748</v>
      </c>
      <c r="J186">
        <v>1832.0640000000001</v>
      </c>
      <c r="K186">
        <v>272.68499999999989</v>
      </c>
      <c r="L186">
        <v>22</v>
      </c>
      <c r="M186">
        <v>0.14884032435548097</v>
      </c>
      <c r="N186">
        <f>(J186/L186)*M186</f>
        <v>12.394772727272724</v>
      </c>
    </row>
    <row r="187" spans="1:14" x14ac:dyDescent="0.25">
      <c r="A187" s="13" t="s">
        <v>5419</v>
      </c>
      <c r="B187" s="10">
        <v>2830.6279999999997</v>
      </c>
      <c r="C187" s="10">
        <v>493.08609999999999</v>
      </c>
      <c r="D187" s="27">
        <v>54</v>
      </c>
      <c r="E187" s="27">
        <v>0.17419671535786407</v>
      </c>
      <c r="I187" t="s">
        <v>4592</v>
      </c>
      <c r="J187">
        <v>2893.4549999999999</v>
      </c>
      <c r="K187">
        <v>443.33679999999981</v>
      </c>
      <c r="L187">
        <v>36</v>
      </c>
      <c r="M187">
        <v>0.1532205615777677</v>
      </c>
      <c r="N187">
        <f>(J187/L187)*M187</f>
        <v>12.314911111111106</v>
      </c>
    </row>
    <row r="188" spans="1:14" x14ac:dyDescent="0.25">
      <c r="A188" s="13" t="s">
        <v>481</v>
      </c>
      <c r="B188" s="10">
        <v>2370.3136</v>
      </c>
      <c r="C188" s="10">
        <v>98.997499999999803</v>
      </c>
      <c r="D188" s="27">
        <v>62</v>
      </c>
      <c r="E188" s="27">
        <v>4.176557059791574E-2</v>
      </c>
      <c r="I188" t="s">
        <v>1532</v>
      </c>
      <c r="J188">
        <v>6765.7279999999992</v>
      </c>
      <c r="K188">
        <v>1015.0749999999992</v>
      </c>
      <c r="L188">
        <v>83</v>
      </c>
      <c r="M188">
        <v>0.15003189605021061</v>
      </c>
      <c r="N188">
        <f>(J188/L188)*M188</f>
        <v>12.229819277108424</v>
      </c>
    </row>
    <row r="189" spans="1:14" x14ac:dyDescent="0.25">
      <c r="A189" s="13" t="s">
        <v>1679</v>
      </c>
      <c r="B189" s="10">
        <v>1136.5920000000001</v>
      </c>
      <c r="C189" s="10">
        <v>370.82979999999998</v>
      </c>
      <c r="D189" s="27">
        <v>40</v>
      </c>
      <c r="E189" s="27">
        <v>0.32626465785435754</v>
      </c>
      <c r="I189" t="s">
        <v>3049</v>
      </c>
      <c r="J189">
        <v>2550.8739999999998</v>
      </c>
      <c r="K189">
        <v>464.47140000000013</v>
      </c>
      <c r="L189">
        <v>38</v>
      </c>
      <c r="M189">
        <v>0.18208323892124822</v>
      </c>
      <c r="N189">
        <f>(J189/L189)*M189</f>
        <v>12.222931578947373</v>
      </c>
    </row>
    <row r="190" spans="1:14" x14ac:dyDescent="0.25">
      <c r="A190" s="13" t="s">
        <v>3197</v>
      </c>
      <c r="B190" s="10">
        <v>2900.0260000000003</v>
      </c>
      <c r="C190" s="10">
        <v>60.646699999999839</v>
      </c>
      <c r="D190" s="27">
        <v>43</v>
      </c>
      <c r="E190" s="27">
        <v>2.0912467681324178E-2</v>
      </c>
      <c r="I190" t="s">
        <v>2503</v>
      </c>
      <c r="J190">
        <v>2033.9680000000001</v>
      </c>
      <c r="K190">
        <v>426.661</v>
      </c>
      <c r="L190">
        <v>35</v>
      </c>
      <c r="M190">
        <v>0.2097678036232625</v>
      </c>
      <c r="N190">
        <f>(J190/L190)*M190</f>
        <v>12.190314285714287</v>
      </c>
    </row>
    <row r="191" spans="1:14" x14ac:dyDescent="0.25">
      <c r="A191" s="13" t="s">
        <v>4452</v>
      </c>
      <c r="B191" s="10">
        <v>156.76</v>
      </c>
      <c r="C191" s="10">
        <v>56.790399999999991</v>
      </c>
      <c r="D191" s="27">
        <v>27</v>
      </c>
      <c r="E191" s="27">
        <v>0.36227609083949985</v>
      </c>
      <c r="I191" t="s">
        <v>24</v>
      </c>
      <c r="J191">
        <v>1148.78</v>
      </c>
      <c r="K191">
        <v>169.9343999999999</v>
      </c>
      <c r="L191">
        <v>14</v>
      </c>
      <c r="M191">
        <v>0.14792597364160232</v>
      </c>
      <c r="N191">
        <f>(J191/L191)*M191</f>
        <v>12.138171428571422</v>
      </c>
    </row>
    <row r="192" spans="1:14" x14ac:dyDescent="0.25">
      <c r="A192" s="13" t="s">
        <v>5603</v>
      </c>
      <c r="B192" s="10">
        <v>2171.5990000000002</v>
      </c>
      <c r="C192" s="10">
        <v>431.37479999999988</v>
      </c>
      <c r="D192" s="27">
        <v>47</v>
      </c>
      <c r="E192" s="27">
        <v>0.19864385643942545</v>
      </c>
      <c r="I192" t="s">
        <v>2378</v>
      </c>
      <c r="J192">
        <v>688.32400000000007</v>
      </c>
      <c r="K192">
        <v>218.15969999999996</v>
      </c>
      <c r="L192">
        <v>18</v>
      </c>
      <c r="M192">
        <v>0.31694332901366207</v>
      </c>
      <c r="N192">
        <f>(J192/L192)*M192</f>
        <v>12.119983333333332</v>
      </c>
    </row>
    <row r="193" spans="1:14" x14ac:dyDescent="0.25">
      <c r="A193" s="13" t="s">
        <v>6798</v>
      </c>
      <c r="B193" s="10">
        <v>2839.2272000000003</v>
      </c>
      <c r="C193" s="10">
        <v>213.00289999999981</v>
      </c>
      <c r="D193" s="27">
        <v>43</v>
      </c>
      <c r="E193" s="27">
        <v>7.5021435410311574E-2</v>
      </c>
      <c r="I193" t="s">
        <v>85</v>
      </c>
      <c r="J193">
        <v>1790.5119999999999</v>
      </c>
      <c r="K193">
        <v>435.82739999999995</v>
      </c>
      <c r="L193">
        <v>36</v>
      </c>
      <c r="M193">
        <v>0.24340937117427863</v>
      </c>
      <c r="N193">
        <f>(J193/L193)*M193</f>
        <v>12.106316666666666</v>
      </c>
    </row>
    <row r="194" spans="1:14" x14ac:dyDescent="0.25">
      <c r="A194" s="13" t="s">
        <v>643</v>
      </c>
      <c r="B194" s="10">
        <v>4531.6460000000015</v>
      </c>
      <c r="C194" s="10">
        <v>473.02720000000005</v>
      </c>
      <c r="D194" s="27">
        <v>48</v>
      </c>
      <c r="E194" s="27">
        <v>0.10438308729322632</v>
      </c>
      <c r="I194" t="s">
        <v>4042</v>
      </c>
      <c r="J194">
        <v>4375.7859999999991</v>
      </c>
      <c r="K194">
        <v>867.72710000000006</v>
      </c>
      <c r="L194">
        <v>72</v>
      </c>
      <c r="M194">
        <v>0.19830199648703117</v>
      </c>
      <c r="N194">
        <f>(J194/L194)*M194</f>
        <v>12.051765277777779</v>
      </c>
    </row>
    <row r="195" spans="1:14" x14ac:dyDescent="0.25">
      <c r="A195" s="13" t="s">
        <v>910</v>
      </c>
      <c r="B195" s="10">
        <v>2973.0940000000001</v>
      </c>
      <c r="C195" s="10">
        <v>-1421.7692000000002</v>
      </c>
      <c r="D195" s="27">
        <v>59</v>
      </c>
      <c r="E195" s="27">
        <v>-0.47821199060641884</v>
      </c>
      <c r="I195" t="s">
        <v>7780</v>
      </c>
      <c r="J195">
        <v>1758.3</v>
      </c>
      <c r="K195">
        <v>456.86079999999987</v>
      </c>
      <c r="L195">
        <v>38</v>
      </c>
      <c r="M195">
        <v>0.25983097309901604</v>
      </c>
      <c r="N195">
        <f>(J195/L195)*M195</f>
        <v>12.022652631578945</v>
      </c>
    </row>
    <row r="196" spans="1:14" x14ac:dyDescent="0.25">
      <c r="A196" s="13" t="s">
        <v>1772</v>
      </c>
      <c r="B196" s="10">
        <v>2332.5770000000002</v>
      </c>
      <c r="C196" s="10">
        <v>169.96789999999999</v>
      </c>
      <c r="D196" s="27">
        <v>75</v>
      </c>
      <c r="E196" s="27">
        <v>7.2867005033488697E-2</v>
      </c>
      <c r="I196" t="s">
        <v>3611</v>
      </c>
      <c r="J196">
        <v>550.64400000000001</v>
      </c>
      <c r="K196">
        <v>156.2593</v>
      </c>
      <c r="L196">
        <v>13</v>
      </c>
      <c r="M196">
        <v>0.28377554281895379</v>
      </c>
      <c r="N196">
        <f>(J196/L196)*M196</f>
        <v>12.019946153846153</v>
      </c>
    </row>
    <row r="197" spans="1:14" x14ac:dyDescent="0.25">
      <c r="A197" s="13" t="s">
        <v>4100</v>
      </c>
      <c r="B197" s="10">
        <v>4655.896999999999</v>
      </c>
      <c r="C197" s="10">
        <v>841.82639999999992</v>
      </c>
      <c r="D197" s="27">
        <v>52</v>
      </c>
      <c r="E197" s="27">
        <v>0.18080863902272754</v>
      </c>
      <c r="I197" t="s">
        <v>1627</v>
      </c>
      <c r="J197">
        <v>3635.5940000000001</v>
      </c>
      <c r="K197">
        <v>757.18019999999979</v>
      </c>
      <c r="L197">
        <v>63</v>
      </c>
      <c r="M197">
        <v>0.20826863505660967</v>
      </c>
      <c r="N197">
        <f>(J197/L197)*M197</f>
        <v>12.01873333333333</v>
      </c>
    </row>
    <row r="198" spans="1:14" x14ac:dyDescent="0.25">
      <c r="A198" s="13" t="s">
        <v>7672</v>
      </c>
      <c r="B198" s="10">
        <v>1081.4659999999999</v>
      </c>
      <c r="C198" s="10">
        <v>291.00849999999997</v>
      </c>
      <c r="D198" s="27">
        <v>28</v>
      </c>
      <c r="E198" s="27">
        <v>0.26908705405440392</v>
      </c>
      <c r="I198" t="s">
        <v>5323</v>
      </c>
      <c r="J198">
        <v>2339.598</v>
      </c>
      <c r="K198">
        <v>682.55419999999992</v>
      </c>
      <c r="L198">
        <v>57</v>
      </c>
      <c r="M198">
        <v>0.29173994848687679</v>
      </c>
      <c r="N198">
        <f>(J198/L198)*M198</f>
        <v>11.974635087719298</v>
      </c>
    </row>
    <row r="199" spans="1:14" x14ac:dyDescent="0.25">
      <c r="A199" s="13" t="s">
        <v>5194</v>
      </c>
      <c r="B199" s="10">
        <v>1711.692</v>
      </c>
      <c r="C199" s="10">
        <v>438.90919999999988</v>
      </c>
      <c r="D199" s="27">
        <v>62</v>
      </c>
      <c r="E199" s="27">
        <v>0.25641832759631983</v>
      </c>
      <c r="I199" t="s">
        <v>2893</v>
      </c>
      <c r="J199">
        <v>1966.65</v>
      </c>
      <c r="K199">
        <v>332.87249999999995</v>
      </c>
      <c r="L199">
        <v>28</v>
      </c>
      <c r="M199">
        <v>0.16925863778506595</v>
      </c>
      <c r="N199">
        <f>(J199/L199)*M199</f>
        <v>11.888303571428569</v>
      </c>
    </row>
    <row r="200" spans="1:14" x14ac:dyDescent="0.25">
      <c r="A200" s="13" t="s">
        <v>5168</v>
      </c>
      <c r="B200" s="10">
        <v>3908.8028000000004</v>
      </c>
      <c r="C200" s="10">
        <v>109.32699999999994</v>
      </c>
      <c r="D200" s="27">
        <v>61</v>
      </c>
      <c r="E200" s="27">
        <v>2.7969433505317776E-2</v>
      </c>
      <c r="I200" t="s">
        <v>5756</v>
      </c>
      <c r="J200">
        <v>439.5</v>
      </c>
      <c r="K200">
        <v>93.916200000000003</v>
      </c>
      <c r="L200">
        <v>8</v>
      </c>
      <c r="M200">
        <v>0.21368873720136519</v>
      </c>
      <c r="N200">
        <f>(J200/L200)*M200</f>
        <v>11.739525</v>
      </c>
    </row>
    <row r="201" spans="1:14" x14ac:dyDescent="0.25">
      <c r="A201" s="13" t="s">
        <v>1211</v>
      </c>
      <c r="B201" s="10">
        <v>1989.05</v>
      </c>
      <c r="C201" s="10">
        <v>438.80120000000005</v>
      </c>
      <c r="D201" s="27">
        <v>41</v>
      </c>
      <c r="E201" s="27">
        <v>0.22060843116060433</v>
      </c>
      <c r="I201" t="s">
        <v>3694</v>
      </c>
      <c r="J201">
        <v>1661.6100000000001</v>
      </c>
      <c r="K201">
        <v>409.06790000000001</v>
      </c>
      <c r="L201">
        <v>35</v>
      </c>
      <c r="M201">
        <v>0.24618767340109893</v>
      </c>
      <c r="N201">
        <f>(J201/L201)*M201</f>
        <v>11.687654285714286</v>
      </c>
    </row>
    <row r="202" spans="1:14" x14ac:dyDescent="0.25">
      <c r="A202" s="13" t="s">
        <v>4743</v>
      </c>
      <c r="B202" s="10">
        <v>1155.2019999999998</v>
      </c>
      <c r="C202" s="10">
        <v>177.67349999999999</v>
      </c>
      <c r="D202" s="27">
        <v>33</v>
      </c>
      <c r="E202" s="27">
        <v>0.1538029712552437</v>
      </c>
      <c r="I202" t="s">
        <v>4764</v>
      </c>
      <c r="J202">
        <v>10310.880000000001</v>
      </c>
      <c r="K202">
        <v>1393.5153999999998</v>
      </c>
      <c r="L202">
        <v>120</v>
      </c>
      <c r="M202">
        <v>0.13514999689648213</v>
      </c>
      <c r="N202">
        <f>(J202/L202)*M202</f>
        <v>11.612628333333332</v>
      </c>
    </row>
    <row r="203" spans="1:14" x14ac:dyDescent="0.25">
      <c r="A203" s="13" t="s">
        <v>3535</v>
      </c>
      <c r="B203" s="10">
        <v>3336.1680000000006</v>
      </c>
      <c r="C203" s="10">
        <v>-1441.6312999999996</v>
      </c>
      <c r="D203" s="27">
        <v>64</v>
      </c>
      <c r="E203" s="27">
        <v>-0.43212191352473833</v>
      </c>
      <c r="I203" t="s">
        <v>2940</v>
      </c>
      <c r="J203">
        <v>3495.6459999999997</v>
      </c>
      <c r="K203">
        <v>707.55029999999977</v>
      </c>
      <c r="L203">
        <v>61</v>
      </c>
      <c r="M203">
        <v>0.20240902539902492</v>
      </c>
      <c r="N203">
        <f>(J203/L203)*M203</f>
        <v>11.599185245901637</v>
      </c>
    </row>
    <row r="204" spans="1:14" x14ac:dyDescent="0.25">
      <c r="A204" s="13" t="s">
        <v>2403</v>
      </c>
      <c r="B204" s="10">
        <v>1174.6179999999999</v>
      </c>
      <c r="C204" s="10">
        <v>132.06820000000002</v>
      </c>
      <c r="D204" s="27">
        <v>37</v>
      </c>
      <c r="E204" s="27">
        <v>0.11243502142824308</v>
      </c>
      <c r="I204" t="s">
        <v>3211</v>
      </c>
      <c r="J204">
        <v>415.19599999999997</v>
      </c>
      <c r="K204">
        <v>126.86939999999997</v>
      </c>
      <c r="L204">
        <v>11</v>
      </c>
      <c r="M204">
        <v>0.30556508251524578</v>
      </c>
      <c r="N204">
        <f>(J204/L204)*M204</f>
        <v>11.533581818181815</v>
      </c>
    </row>
    <row r="205" spans="1:14" x14ac:dyDescent="0.25">
      <c r="A205" s="13" t="s">
        <v>7216</v>
      </c>
      <c r="B205" s="10">
        <v>269.54200000000003</v>
      </c>
      <c r="C205" s="10">
        <v>36.434399999999997</v>
      </c>
      <c r="D205" s="27">
        <v>33</v>
      </c>
      <c r="E205" s="27">
        <v>0.13517151315935919</v>
      </c>
      <c r="I205" t="s">
        <v>1969</v>
      </c>
      <c r="J205">
        <v>1526.5</v>
      </c>
      <c r="K205">
        <v>333.97910000000007</v>
      </c>
      <c r="L205">
        <v>29</v>
      </c>
      <c r="M205">
        <v>0.21878748771699971</v>
      </c>
      <c r="N205">
        <f>(J205/L205)*M205</f>
        <v>11.516520689655176</v>
      </c>
    </row>
    <row r="206" spans="1:14" x14ac:dyDescent="0.25">
      <c r="A206" s="13" t="s">
        <v>3049</v>
      </c>
      <c r="B206" s="10">
        <v>2550.8739999999998</v>
      </c>
      <c r="C206" s="10">
        <v>464.47140000000013</v>
      </c>
      <c r="D206" s="27">
        <v>38</v>
      </c>
      <c r="E206" s="27">
        <v>0.18208323892124822</v>
      </c>
      <c r="I206" t="s">
        <v>1389</v>
      </c>
      <c r="J206">
        <v>993.90200000000004</v>
      </c>
      <c r="K206">
        <v>205.38879999999995</v>
      </c>
      <c r="L206">
        <v>18</v>
      </c>
      <c r="M206">
        <v>0.2066489452682457</v>
      </c>
      <c r="N206">
        <f>(J206/L206)*M206</f>
        <v>11.410488888888885</v>
      </c>
    </row>
    <row r="207" spans="1:14" x14ac:dyDescent="0.25">
      <c r="A207" s="13" t="s">
        <v>5879</v>
      </c>
      <c r="B207" s="10">
        <v>2390.5340000000001</v>
      </c>
      <c r="C207" s="10">
        <v>-259.30970000000002</v>
      </c>
      <c r="D207" s="27">
        <v>23</v>
      </c>
      <c r="E207" s="27">
        <v>-0.10847354607798927</v>
      </c>
      <c r="I207" t="s">
        <v>655</v>
      </c>
      <c r="J207">
        <v>4915.6019999999999</v>
      </c>
      <c r="K207">
        <v>751.95669999999996</v>
      </c>
      <c r="L207">
        <v>66</v>
      </c>
      <c r="M207">
        <v>0.15297347100111033</v>
      </c>
      <c r="N207">
        <f>(J207/L207)*M207</f>
        <v>11.393283333333333</v>
      </c>
    </row>
    <row r="208" spans="1:14" x14ac:dyDescent="0.25">
      <c r="A208" s="13" t="s">
        <v>3107</v>
      </c>
      <c r="B208" s="10">
        <v>3195.8180000000002</v>
      </c>
      <c r="C208" s="10">
        <v>562.77609999999981</v>
      </c>
      <c r="D208" s="27">
        <v>39</v>
      </c>
      <c r="E208" s="27">
        <v>0.1760976688910319</v>
      </c>
      <c r="I208" t="s">
        <v>3259</v>
      </c>
      <c r="J208">
        <v>3202.1620000000003</v>
      </c>
      <c r="K208">
        <v>831.94319999999993</v>
      </c>
      <c r="L208">
        <v>74</v>
      </c>
      <c r="M208">
        <v>0.25980671808609301</v>
      </c>
      <c r="N208">
        <f>(J208/L208)*M208</f>
        <v>11.242475675675673</v>
      </c>
    </row>
    <row r="209" spans="1:14" x14ac:dyDescent="0.25">
      <c r="A209" s="13" t="s">
        <v>6604</v>
      </c>
      <c r="B209" s="10">
        <v>4932.8719999999994</v>
      </c>
      <c r="C209" s="10">
        <v>1193.7403999999999</v>
      </c>
      <c r="D209" s="27">
        <v>81</v>
      </c>
      <c r="E209" s="27">
        <v>0.24199703539844539</v>
      </c>
      <c r="I209" t="s">
        <v>2720</v>
      </c>
      <c r="J209">
        <v>2741.2040000000002</v>
      </c>
      <c r="K209">
        <v>560.00779999999986</v>
      </c>
      <c r="L209">
        <v>50</v>
      </c>
      <c r="M209">
        <v>0.20429263929280703</v>
      </c>
      <c r="N209">
        <f>(J209/L209)*M209</f>
        <v>11.200155999999996</v>
      </c>
    </row>
    <row r="210" spans="1:14" x14ac:dyDescent="0.25">
      <c r="A210" s="13" t="s">
        <v>6993</v>
      </c>
      <c r="B210" s="10">
        <v>1043.096</v>
      </c>
      <c r="C210" s="10">
        <v>116.667</v>
      </c>
      <c r="D210" s="27">
        <v>41</v>
      </c>
      <c r="E210" s="27">
        <v>0.11184684822873446</v>
      </c>
      <c r="I210" t="s">
        <v>646</v>
      </c>
      <c r="J210">
        <v>3908.402</v>
      </c>
      <c r="K210">
        <v>514.60019999999997</v>
      </c>
      <c r="L210">
        <v>46</v>
      </c>
      <c r="M210">
        <v>0.13166511530799543</v>
      </c>
      <c r="N210">
        <f>(J210/L210)*M210</f>
        <v>11.186960869565215</v>
      </c>
    </row>
    <row r="211" spans="1:14" x14ac:dyDescent="0.25">
      <c r="A211" s="13" t="s">
        <v>2092</v>
      </c>
      <c r="B211" s="10">
        <v>2012.5200000000002</v>
      </c>
      <c r="C211" s="10">
        <v>483.03499999999997</v>
      </c>
      <c r="D211" s="27">
        <v>20</v>
      </c>
      <c r="E211" s="27">
        <v>0.24001500606205151</v>
      </c>
      <c r="I211" t="s">
        <v>417</v>
      </c>
      <c r="J211">
        <v>2067.4499999999998</v>
      </c>
      <c r="K211">
        <v>243.07549999999986</v>
      </c>
      <c r="L211">
        <v>22</v>
      </c>
      <c r="M211">
        <v>0.11757261360613311</v>
      </c>
      <c r="N211">
        <f>(J211/L211)*M211</f>
        <v>11.048886363636358</v>
      </c>
    </row>
    <row r="212" spans="1:14" x14ac:dyDescent="0.25">
      <c r="A212" s="13" t="s">
        <v>1183</v>
      </c>
      <c r="B212" s="10">
        <v>2501.6880000000001</v>
      </c>
      <c r="C212" s="10">
        <v>345.25209999999993</v>
      </c>
      <c r="D212" s="27">
        <v>52</v>
      </c>
      <c r="E212" s="27">
        <v>0.13800765722983838</v>
      </c>
      <c r="I212" t="s">
        <v>2765</v>
      </c>
      <c r="J212">
        <v>2201.6860000000001</v>
      </c>
      <c r="K212">
        <v>452.37299999999988</v>
      </c>
      <c r="L212">
        <v>41</v>
      </c>
      <c r="M212">
        <v>0.20546662875632576</v>
      </c>
      <c r="N212">
        <f>(J212/L212)*M212</f>
        <v>11.033487804878046</v>
      </c>
    </row>
    <row r="213" spans="1:14" x14ac:dyDescent="0.25">
      <c r="A213" s="13" t="s">
        <v>2212</v>
      </c>
      <c r="B213" s="10">
        <v>3356.3979999999992</v>
      </c>
      <c r="C213" s="10">
        <v>731.56439999999986</v>
      </c>
      <c r="D213" s="27">
        <v>43</v>
      </c>
      <c r="E213" s="27">
        <v>0.21796115955259179</v>
      </c>
      <c r="I213" t="s">
        <v>6490</v>
      </c>
      <c r="J213">
        <v>923.88400000000001</v>
      </c>
      <c r="K213">
        <v>242.11069999999998</v>
      </c>
      <c r="L213">
        <v>22</v>
      </c>
      <c r="M213">
        <v>0.2620574660888163</v>
      </c>
      <c r="N213">
        <f>(J213/L213)*M213</f>
        <v>11.005031818181816</v>
      </c>
    </row>
    <row r="214" spans="1:14" x14ac:dyDescent="0.25">
      <c r="A214" s="13" t="s">
        <v>3856</v>
      </c>
      <c r="B214" s="10">
        <v>3256.4800000000005</v>
      </c>
      <c r="C214" s="10">
        <v>881.12279999999987</v>
      </c>
      <c r="D214" s="27">
        <v>86</v>
      </c>
      <c r="E214" s="27">
        <v>0.27057522232594694</v>
      </c>
      <c r="I214" t="s">
        <v>2304</v>
      </c>
      <c r="J214">
        <v>11470.949999999999</v>
      </c>
      <c r="K214">
        <v>1199.4242000000004</v>
      </c>
      <c r="L214">
        <v>109</v>
      </c>
      <c r="M214">
        <v>0.10456188894555381</v>
      </c>
      <c r="N214">
        <f>(J214/L214)*M214</f>
        <v>11.003891743119269</v>
      </c>
    </row>
    <row r="215" spans="1:14" x14ac:dyDescent="0.25">
      <c r="A215" s="13" t="s">
        <v>7131</v>
      </c>
      <c r="B215" s="10">
        <v>4282.1759999999986</v>
      </c>
      <c r="C215" s="10">
        <v>937.64959999999985</v>
      </c>
      <c r="D215" s="27">
        <v>65</v>
      </c>
      <c r="E215" s="27">
        <v>0.21896568473598474</v>
      </c>
      <c r="I215" t="s">
        <v>6295</v>
      </c>
      <c r="J215">
        <v>908.82099999999991</v>
      </c>
      <c r="K215">
        <v>274.29699999999991</v>
      </c>
      <c r="L215">
        <v>25</v>
      </c>
      <c r="M215">
        <v>0.30181630926221986</v>
      </c>
      <c r="N215">
        <f>(J215/L215)*M215</f>
        <v>10.971879999999995</v>
      </c>
    </row>
    <row r="216" spans="1:14" x14ac:dyDescent="0.25">
      <c r="A216" s="13" t="s">
        <v>1835</v>
      </c>
      <c r="B216" s="10">
        <v>1687.04</v>
      </c>
      <c r="C216" s="10">
        <v>-107.35379999999994</v>
      </c>
      <c r="D216" s="27">
        <v>32</v>
      </c>
      <c r="E216" s="27">
        <v>-6.3634412936267037E-2</v>
      </c>
      <c r="I216" t="s">
        <v>6280</v>
      </c>
      <c r="J216">
        <v>1585.1619999999998</v>
      </c>
      <c r="K216">
        <v>523.2133</v>
      </c>
      <c r="L216">
        <v>48</v>
      </c>
      <c r="M216">
        <v>0.33006929260227036</v>
      </c>
      <c r="N216">
        <f>(J216/L216)*M216</f>
        <v>10.900277083333332</v>
      </c>
    </row>
    <row r="217" spans="1:14" x14ac:dyDescent="0.25">
      <c r="A217" s="13" t="s">
        <v>508</v>
      </c>
      <c r="B217" s="10">
        <v>2650.5569999999998</v>
      </c>
      <c r="C217" s="10">
        <v>536.3934999999999</v>
      </c>
      <c r="D217" s="27">
        <v>33</v>
      </c>
      <c r="E217" s="27">
        <v>0.20237010560421825</v>
      </c>
      <c r="I217" t="s">
        <v>3790</v>
      </c>
      <c r="J217">
        <v>7252.608000000002</v>
      </c>
      <c r="K217">
        <v>1495.0853999999993</v>
      </c>
      <c r="L217">
        <v>138</v>
      </c>
      <c r="M217">
        <v>0.20614452070207004</v>
      </c>
      <c r="N217">
        <f>(J217/L217)*M217</f>
        <v>10.833952173913039</v>
      </c>
    </row>
    <row r="218" spans="1:14" x14ac:dyDescent="0.25">
      <c r="A218" s="13" t="s">
        <v>726</v>
      </c>
      <c r="B218" s="10">
        <v>797.83199999999988</v>
      </c>
      <c r="C218" s="10">
        <v>249.94470000000001</v>
      </c>
      <c r="D218" s="27">
        <v>20</v>
      </c>
      <c r="E218" s="27">
        <v>0.31327986342989506</v>
      </c>
      <c r="I218" t="s">
        <v>6663</v>
      </c>
      <c r="J218">
        <v>2456.1819999999998</v>
      </c>
      <c r="K218">
        <v>484.77330000000001</v>
      </c>
      <c r="L218">
        <v>45</v>
      </c>
      <c r="M218">
        <v>0.19736863962035389</v>
      </c>
      <c r="N218">
        <f>(J218/L218)*M218</f>
        <v>10.772740000000001</v>
      </c>
    </row>
    <row r="219" spans="1:14" x14ac:dyDescent="0.25">
      <c r="A219" s="13" t="s">
        <v>1358</v>
      </c>
      <c r="B219" s="10">
        <v>4802.3939999999993</v>
      </c>
      <c r="C219" s="10">
        <v>209.89940000000013</v>
      </c>
      <c r="D219" s="27">
        <v>70</v>
      </c>
      <c r="E219" s="27">
        <v>4.3707242679380358E-2</v>
      </c>
      <c r="I219" t="s">
        <v>3302</v>
      </c>
      <c r="J219">
        <v>2461.4040000000009</v>
      </c>
      <c r="K219">
        <v>580.3075</v>
      </c>
      <c r="L219">
        <v>54</v>
      </c>
      <c r="M219">
        <v>0.23576280041797273</v>
      </c>
      <c r="N219">
        <f>(J219/L219)*M219</f>
        <v>10.746435185185184</v>
      </c>
    </row>
    <row r="220" spans="1:14" x14ac:dyDescent="0.25">
      <c r="A220" s="13" t="s">
        <v>5176</v>
      </c>
      <c r="B220" s="10">
        <v>3318.4859999999994</v>
      </c>
      <c r="C220" s="10">
        <v>377.07989999999995</v>
      </c>
      <c r="D220" s="27">
        <v>77</v>
      </c>
      <c r="E220" s="27">
        <v>0.11363010119675057</v>
      </c>
      <c r="I220" t="s">
        <v>1211</v>
      </c>
      <c r="J220">
        <v>1989.05</v>
      </c>
      <c r="K220">
        <v>438.80120000000005</v>
      </c>
      <c r="L220">
        <v>41</v>
      </c>
      <c r="M220">
        <v>0.22060843116060433</v>
      </c>
      <c r="N220">
        <f>(J220/L220)*M220</f>
        <v>10.702468292682928</v>
      </c>
    </row>
    <row r="221" spans="1:14" x14ac:dyDescent="0.25">
      <c r="A221" s="13" t="s">
        <v>2450</v>
      </c>
      <c r="B221" s="10">
        <v>1503.1120000000001</v>
      </c>
      <c r="C221" s="10">
        <v>322.24489999999986</v>
      </c>
      <c r="D221" s="27">
        <v>51</v>
      </c>
      <c r="E221" s="27">
        <v>0.2143851555971876</v>
      </c>
      <c r="I221" t="s">
        <v>5377</v>
      </c>
      <c r="J221">
        <v>3729.7929999999997</v>
      </c>
      <c r="K221">
        <v>671.00339999999994</v>
      </c>
      <c r="L221">
        <v>63</v>
      </c>
      <c r="M221">
        <v>0.17990365685173412</v>
      </c>
      <c r="N221">
        <f>(J221/L221)*M221</f>
        <v>10.650847619047617</v>
      </c>
    </row>
    <row r="222" spans="1:14" x14ac:dyDescent="0.25">
      <c r="A222" s="13" t="s">
        <v>2903</v>
      </c>
      <c r="B222" s="10">
        <v>3272.2000000000003</v>
      </c>
      <c r="C222" s="10">
        <v>4.2132000000000289</v>
      </c>
      <c r="D222" s="27">
        <v>43</v>
      </c>
      <c r="E222" s="27">
        <v>1.2875741091620404E-3</v>
      </c>
      <c r="I222" t="s">
        <v>10064</v>
      </c>
      <c r="J222">
        <v>320.53999999999996</v>
      </c>
      <c r="K222">
        <v>116.71399999999998</v>
      </c>
      <c r="L222">
        <v>11</v>
      </c>
      <c r="M222">
        <v>0.3641168028951145</v>
      </c>
      <c r="N222">
        <f>(J222/L222)*M222</f>
        <v>10.610363636363635</v>
      </c>
    </row>
    <row r="223" spans="1:14" x14ac:dyDescent="0.25">
      <c r="A223" s="13" t="s">
        <v>951</v>
      </c>
      <c r="B223" s="10">
        <v>1458.2580000000003</v>
      </c>
      <c r="C223" s="10">
        <v>288.87320000000005</v>
      </c>
      <c r="D223" s="27">
        <v>74</v>
      </c>
      <c r="E223" s="27">
        <v>0.19809471300688905</v>
      </c>
      <c r="I223" t="s">
        <v>182</v>
      </c>
      <c r="J223">
        <v>4299.1609999999991</v>
      </c>
      <c r="K223">
        <v>1240.2266000000004</v>
      </c>
      <c r="L223">
        <v>117</v>
      </c>
      <c r="M223">
        <v>0.28848107805220613</v>
      </c>
      <c r="N223">
        <f>(J223/L223)*M223</f>
        <v>10.600227350427353</v>
      </c>
    </row>
    <row r="224" spans="1:14" x14ac:dyDescent="0.25">
      <c r="A224" s="13" t="s">
        <v>5978</v>
      </c>
      <c r="B224" s="10">
        <v>585.02</v>
      </c>
      <c r="C224" s="10">
        <v>222.68120000000005</v>
      </c>
      <c r="D224" s="27">
        <v>32</v>
      </c>
      <c r="E224" s="27">
        <v>0.38063861064578997</v>
      </c>
      <c r="I224" t="s">
        <v>1258</v>
      </c>
      <c r="J224">
        <v>3173.8739999999998</v>
      </c>
      <c r="K224">
        <v>591.71630000000016</v>
      </c>
      <c r="L224">
        <v>56</v>
      </c>
      <c r="M224">
        <v>0.18643345640060072</v>
      </c>
      <c r="N224">
        <f>(J224/L224)*M224</f>
        <v>10.566362500000004</v>
      </c>
    </row>
    <row r="225" spans="1:14" x14ac:dyDescent="0.25">
      <c r="A225" s="13" t="s">
        <v>3256</v>
      </c>
      <c r="B225" s="10">
        <v>3539.3220000000001</v>
      </c>
      <c r="C225" s="10">
        <v>-52.787999999999997</v>
      </c>
      <c r="D225" s="27">
        <v>33</v>
      </c>
      <c r="E225" s="27">
        <v>-1.4914720955030368E-2</v>
      </c>
      <c r="I225" t="s">
        <v>4985</v>
      </c>
      <c r="J225">
        <v>1314.0230000000001</v>
      </c>
      <c r="K225">
        <v>178.40199999999987</v>
      </c>
      <c r="L225">
        <v>17</v>
      </c>
      <c r="M225">
        <v>0.13576779097473929</v>
      </c>
      <c r="N225">
        <f>(J225/L225)*M225</f>
        <v>10.494235294117638</v>
      </c>
    </row>
    <row r="226" spans="1:14" x14ac:dyDescent="0.25">
      <c r="A226" s="13" t="s">
        <v>974</v>
      </c>
      <c r="B226" s="10">
        <v>755.60199999999998</v>
      </c>
      <c r="C226" s="10">
        <v>175.23879999999997</v>
      </c>
      <c r="D226" s="27">
        <v>19</v>
      </c>
      <c r="E226" s="27">
        <v>0.23191944965735928</v>
      </c>
      <c r="I226" t="s">
        <v>7672</v>
      </c>
      <c r="J226">
        <v>1081.4659999999999</v>
      </c>
      <c r="K226">
        <v>291.00849999999997</v>
      </c>
      <c r="L226">
        <v>28</v>
      </c>
      <c r="M226">
        <v>0.26908705405440392</v>
      </c>
      <c r="N226">
        <f>(J226/L226)*M226</f>
        <v>10.393160714285713</v>
      </c>
    </row>
    <row r="227" spans="1:14" x14ac:dyDescent="0.25">
      <c r="A227" s="13" t="s">
        <v>6233</v>
      </c>
      <c r="B227" s="10">
        <v>1322.0340000000003</v>
      </c>
      <c r="C227" s="10">
        <v>108.75829999999999</v>
      </c>
      <c r="D227" s="27">
        <v>28</v>
      </c>
      <c r="E227" s="27">
        <v>8.2265887261598392E-2</v>
      </c>
      <c r="I227" t="s">
        <v>1453</v>
      </c>
      <c r="J227">
        <v>11164.974</v>
      </c>
      <c r="K227">
        <v>858.74139999999943</v>
      </c>
      <c r="L227">
        <v>83</v>
      </c>
      <c r="M227">
        <v>7.6913873691062729E-2</v>
      </c>
      <c r="N227">
        <f>(J227/L227)*M227</f>
        <v>10.346281927710836</v>
      </c>
    </row>
    <row r="228" spans="1:14" x14ac:dyDescent="0.25">
      <c r="A228" s="13" t="s">
        <v>5996</v>
      </c>
      <c r="B228" s="10">
        <v>6345.1030000000001</v>
      </c>
      <c r="C228" s="10">
        <v>1677.3930999999995</v>
      </c>
      <c r="D228" s="27">
        <v>87</v>
      </c>
      <c r="E228" s="27">
        <v>0.26436026334009072</v>
      </c>
      <c r="I228" t="s">
        <v>1117</v>
      </c>
      <c r="J228">
        <v>475.90000000000009</v>
      </c>
      <c r="K228">
        <v>144.75939999999997</v>
      </c>
      <c r="L228">
        <v>14</v>
      </c>
      <c r="M228">
        <v>0.30418028997688579</v>
      </c>
      <c r="N228">
        <f>(J228/L228)*M228</f>
        <v>10.33995714285714</v>
      </c>
    </row>
    <row r="229" spans="1:14" x14ac:dyDescent="0.25">
      <c r="A229" s="13" t="s">
        <v>6029</v>
      </c>
      <c r="B229" s="10">
        <v>4074.4720000000011</v>
      </c>
      <c r="C229" s="10">
        <v>1319.0585999999996</v>
      </c>
      <c r="D229" s="27">
        <v>41</v>
      </c>
      <c r="E229" s="27">
        <v>0.32373730878503992</v>
      </c>
      <c r="I229" t="s">
        <v>1477</v>
      </c>
      <c r="J229">
        <v>3983.6420000000003</v>
      </c>
      <c r="K229">
        <v>638.15630000000033</v>
      </c>
      <c r="L229">
        <v>62</v>
      </c>
      <c r="M229">
        <v>0.16019418913647368</v>
      </c>
      <c r="N229">
        <f>(J229/L229)*M229</f>
        <v>10.292843548387102</v>
      </c>
    </row>
    <row r="230" spans="1:14" x14ac:dyDescent="0.25">
      <c r="A230" s="13" t="s">
        <v>8188</v>
      </c>
      <c r="B230" s="10">
        <v>1376.7919999999999</v>
      </c>
      <c r="C230" s="10">
        <v>199.7688</v>
      </c>
      <c r="D230" s="27">
        <v>33</v>
      </c>
      <c r="E230" s="27">
        <v>0.1450972986478713</v>
      </c>
      <c r="I230" t="s">
        <v>3856</v>
      </c>
      <c r="J230">
        <v>3256.4800000000005</v>
      </c>
      <c r="K230">
        <v>881.12279999999987</v>
      </c>
      <c r="L230">
        <v>86</v>
      </c>
      <c r="M230">
        <v>0.27057522232594694</v>
      </c>
      <c r="N230">
        <f>(J230/L230)*M230</f>
        <v>10.24561395348837</v>
      </c>
    </row>
    <row r="231" spans="1:14" x14ac:dyDescent="0.25">
      <c r="A231" s="13" t="s">
        <v>364</v>
      </c>
      <c r="B231" s="10">
        <v>2139.79</v>
      </c>
      <c r="C231" s="10">
        <v>540.54049999999995</v>
      </c>
      <c r="D231" s="27">
        <v>41</v>
      </c>
      <c r="E231" s="27">
        <v>0.25261380789703658</v>
      </c>
      <c r="I231" t="s">
        <v>5224</v>
      </c>
      <c r="J231">
        <v>2833.9259999999999</v>
      </c>
      <c r="K231">
        <v>754.11439999999993</v>
      </c>
      <c r="L231">
        <v>74</v>
      </c>
      <c r="M231">
        <v>0.26610236117668562</v>
      </c>
      <c r="N231">
        <f>(J231/L231)*M231</f>
        <v>10.190735135135133</v>
      </c>
    </row>
    <row r="232" spans="1:14" x14ac:dyDescent="0.25">
      <c r="A232" s="13" t="s">
        <v>1350</v>
      </c>
      <c r="B232" s="10">
        <v>1300.0315000000003</v>
      </c>
      <c r="C232" s="10">
        <v>-38.9086</v>
      </c>
      <c r="D232" s="27">
        <v>48</v>
      </c>
      <c r="E232" s="27">
        <v>-2.9928967105797046E-2</v>
      </c>
      <c r="I232" t="s">
        <v>343</v>
      </c>
      <c r="J232">
        <v>983.92199999999991</v>
      </c>
      <c r="K232">
        <v>293.55239999999998</v>
      </c>
      <c r="L232">
        <v>29</v>
      </c>
      <c r="M232">
        <v>0.29834925939251283</v>
      </c>
      <c r="N232">
        <f>(J232/L232)*M232</f>
        <v>10.122496551724137</v>
      </c>
    </row>
    <row r="233" spans="1:14" x14ac:dyDescent="0.25">
      <c r="A233" s="13" t="s">
        <v>8517</v>
      </c>
      <c r="B233" s="10">
        <v>1267.316</v>
      </c>
      <c r="C233" s="10">
        <v>294.06759999999991</v>
      </c>
      <c r="D233" s="27">
        <v>36</v>
      </c>
      <c r="E233" s="27">
        <v>0.23203968071104594</v>
      </c>
      <c r="I233" t="s">
        <v>2983</v>
      </c>
      <c r="J233">
        <v>2912.8940000000002</v>
      </c>
      <c r="K233">
        <v>734.5157999999999</v>
      </c>
      <c r="L233">
        <v>73</v>
      </c>
      <c r="M233">
        <v>0.25216015412850584</v>
      </c>
      <c r="N233">
        <f>(J233/L233)*M233</f>
        <v>10.061860273972602</v>
      </c>
    </row>
    <row r="234" spans="1:14" x14ac:dyDescent="0.25">
      <c r="A234" s="13" t="s">
        <v>251</v>
      </c>
      <c r="B234" s="10">
        <v>1050.636</v>
      </c>
      <c r="C234" s="10">
        <v>241.45240000000004</v>
      </c>
      <c r="D234" s="27">
        <v>58</v>
      </c>
      <c r="E234" s="27">
        <v>0.22981546415694878</v>
      </c>
      <c r="I234" t="s">
        <v>1270</v>
      </c>
      <c r="J234">
        <v>2005.596</v>
      </c>
      <c r="K234">
        <v>371.23979999999995</v>
      </c>
      <c r="L234">
        <v>37</v>
      </c>
      <c r="M234">
        <v>0.18510198464695779</v>
      </c>
      <c r="N234">
        <f>(J234/L234)*M234</f>
        <v>10.033508108108107</v>
      </c>
    </row>
    <row r="235" spans="1:14" x14ac:dyDescent="0.25">
      <c r="A235" s="13" t="s">
        <v>2638</v>
      </c>
      <c r="B235" s="10">
        <v>2215.002</v>
      </c>
      <c r="C235" s="10">
        <v>563.17609999999991</v>
      </c>
      <c r="D235" s="27">
        <v>63</v>
      </c>
      <c r="E235" s="27">
        <v>0.25425534604483424</v>
      </c>
      <c r="I235" t="s">
        <v>3486</v>
      </c>
      <c r="J235">
        <v>7903.1825000000008</v>
      </c>
      <c r="K235">
        <v>631.2281999999999</v>
      </c>
      <c r="L235">
        <v>63</v>
      </c>
      <c r="M235">
        <v>7.9870128267947732E-2</v>
      </c>
      <c r="N235">
        <f>(J235/L235)*M235</f>
        <v>10.019495238095237</v>
      </c>
    </row>
    <row r="236" spans="1:14" x14ac:dyDescent="0.25">
      <c r="A236" s="13" t="s">
        <v>2279</v>
      </c>
      <c r="B236" s="10">
        <v>1058.616</v>
      </c>
      <c r="C236" s="10">
        <v>-40.937600000000053</v>
      </c>
      <c r="D236" s="27">
        <v>20</v>
      </c>
      <c r="E236" s="27">
        <v>-3.8670868379091242E-2</v>
      </c>
      <c r="I236" t="s">
        <v>2562</v>
      </c>
      <c r="J236">
        <v>675.94200000000001</v>
      </c>
      <c r="K236">
        <v>220.36439999999996</v>
      </c>
      <c r="L236">
        <v>22</v>
      </c>
      <c r="M236">
        <v>0.32601081157850814</v>
      </c>
      <c r="N236">
        <f>(J236/L236)*M236</f>
        <v>10.016563636363633</v>
      </c>
    </row>
    <row r="237" spans="1:14" x14ac:dyDescent="0.25">
      <c r="A237" s="13" t="s">
        <v>5928</v>
      </c>
      <c r="B237" s="10">
        <v>7198.7609999999986</v>
      </c>
      <c r="C237" s="10">
        <v>333.3647999999996</v>
      </c>
      <c r="D237" s="27">
        <v>99</v>
      </c>
      <c r="E237" s="27">
        <v>4.6308635611044688E-2</v>
      </c>
      <c r="I237" t="s">
        <v>9817</v>
      </c>
      <c r="J237">
        <v>3246.6260000000002</v>
      </c>
      <c r="K237">
        <v>299.48020000000008</v>
      </c>
      <c r="L237">
        <v>30</v>
      </c>
      <c r="M237">
        <v>9.224351680791075E-2</v>
      </c>
      <c r="N237">
        <f>(J237/L237)*M237</f>
        <v>9.9826733333333362</v>
      </c>
    </row>
    <row r="238" spans="1:14" x14ac:dyDescent="0.25">
      <c r="A238" s="13" t="s">
        <v>4207</v>
      </c>
      <c r="B238" s="10">
        <v>5480.7240000000002</v>
      </c>
      <c r="C238" s="10">
        <v>1571.8317999999999</v>
      </c>
      <c r="D238" s="27">
        <v>50</v>
      </c>
      <c r="E238" s="27">
        <v>0.2867927303035146</v>
      </c>
      <c r="I238" t="s">
        <v>7899</v>
      </c>
      <c r="J238">
        <v>886.15599999999995</v>
      </c>
      <c r="K238">
        <v>129.34649999999999</v>
      </c>
      <c r="L238">
        <v>13</v>
      </c>
      <c r="M238">
        <v>0.14596357751908243</v>
      </c>
      <c r="N238">
        <f>(J238/L238)*M238</f>
        <v>9.9497307692307686</v>
      </c>
    </row>
    <row r="239" spans="1:14" x14ac:dyDescent="0.25">
      <c r="A239" s="13" t="s">
        <v>958</v>
      </c>
      <c r="B239" s="10">
        <v>6528.0339999999997</v>
      </c>
      <c r="C239" s="10">
        <v>1641.8612999999998</v>
      </c>
      <c r="D239" s="27">
        <v>103</v>
      </c>
      <c r="E239" s="27">
        <v>0.25150930586452214</v>
      </c>
      <c r="I239" t="s">
        <v>3347</v>
      </c>
      <c r="J239">
        <v>1405.402</v>
      </c>
      <c r="K239">
        <v>157.87679999999992</v>
      </c>
      <c r="L239">
        <v>16</v>
      </c>
      <c r="M239">
        <v>0.11233568758262755</v>
      </c>
      <c r="N239">
        <f>(J239/L239)*M239</f>
        <v>9.8672999999999949</v>
      </c>
    </row>
    <row r="240" spans="1:14" x14ac:dyDescent="0.25">
      <c r="A240" s="13" t="s">
        <v>5993</v>
      </c>
      <c r="B240" s="10">
        <v>8350.8680000000004</v>
      </c>
      <c r="C240" s="10">
        <v>2869.0759999999996</v>
      </c>
      <c r="D240" s="27">
        <v>57</v>
      </c>
      <c r="E240" s="27">
        <v>0.34356620174094471</v>
      </c>
      <c r="I240" t="s">
        <v>643</v>
      </c>
      <c r="J240">
        <v>4531.6460000000015</v>
      </c>
      <c r="K240">
        <v>473.02720000000005</v>
      </c>
      <c r="L240">
        <v>48</v>
      </c>
      <c r="M240">
        <v>0.10438308729322632</v>
      </c>
      <c r="N240">
        <f>(J240/L240)*M240</f>
        <v>9.8547333333333338</v>
      </c>
    </row>
    <row r="241" spans="1:14" x14ac:dyDescent="0.25">
      <c r="A241" s="13" t="s">
        <v>2351</v>
      </c>
      <c r="B241" s="10">
        <v>1762.2130000000002</v>
      </c>
      <c r="C241" s="10">
        <v>193.33190000000002</v>
      </c>
      <c r="D241" s="27">
        <v>54</v>
      </c>
      <c r="E241" s="27">
        <v>0.10970972294495614</v>
      </c>
      <c r="I241" t="s">
        <v>6634</v>
      </c>
      <c r="J241">
        <v>3254.9490000000005</v>
      </c>
      <c r="K241">
        <v>581.40449999999998</v>
      </c>
      <c r="L241">
        <v>59</v>
      </c>
      <c r="M241">
        <v>0.17862169269011585</v>
      </c>
      <c r="N241">
        <f>(J241/L241)*M241</f>
        <v>9.8543135593220335</v>
      </c>
    </row>
    <row r="242" spans="1:14" x14ac:dyDescent="0.25">
      <c r="A242" s="13" t="s">
        <v>878</v>
      </c>
      <c r="B242" s="10">
        <v>2881.8128000000002</v>
      </c>
      <c r="C242" s="10">
        <v>163.69929999999999</v>
      </c>
      <c r="D242" s="27">
        <v>68</v>
      </c>
      <c r="E242" s="27">
        <v>5.6804279584017389E-2</v>
      </c>
      <c r="I242" t="s">
        <v>1005</v>
      </c>
      <c r="J242">
        <v>1421.9539999999997</v>
      </c>
      <c r="K242">
        <v>246.02179999999998</v>
      </c>
      <c r="L242">
        <v>25</v>
      </c>
      <c r="M242">
        <v>0.17301670799477342</v>
      </c>
      <c r="N242">
        <f>(J242/L242)*M242</f>
        <v>9.8408719999999992</v>
      </c>
    </row>
    <row r="243" spans="1:14" x14ac:dyDescent="0.25">
      <c r="A243" s="13" t="s">
        <v>39</v>
      </c>
      <c r="B243" s="10">
        <v>1119.4830000000004</v>
      </c>
      <c r="C243" s="10">
        <v>-427.18400000000003</v>
      </c>
      <c r="D243" s="27">
        <v>28</v>
      </c>
      <c r="E243" s="27">
        <v>-0.38159043058268849</v>
      </c>
      <c r="I243" t="s">
        <v>4512</v>
      </c>
      <c r="J243">
        <v>2170.7160000000008</v>
      </c>
      <c r="K243">
        <v>594.58679999999993</v>
      </c>
      <c r="L243">
        <v>61</v>
      </c>
      <c r="M243">
        <v>0.27391275505409263</v>
      </c>
      <c r="N243">
        <f>(J243/L243)*M243</f>
        <v>9.7473245901639345</v>
      </c>
    </row>
    <row r="244" spans="1:14" x14ac:dyDescent="0.25">
      <c r="A244" s="13" t="s">
        <v>1962</v>
      </c>
      <c r="B244" s="10">
        <v>3341.5870000000004</v>
      </c>
      <c r="C244" s="10">
        <v>353.21269999999993</v>
      </c>
      <c r="D244" s="27">
        <v>62</v>
      </c>
      <c r="E244" s="27">
        <v>0.1057020810770451</v>
      </c>
      <c r="I244" t="s">
        <v>264</v>
      </c>
      <c r="J244">
        <v>1804.1460000000002</v>
      </c>
      <c r="K244">
        <v>502.61429999999996</v>
      </c>
      <c r="L244">
        <v>52</v>
      </c>
      <c r="M244">
        <v>0.27858848452397972</v>
      </c>
      <c r="N244">
        <f>(J244/L244)*M244</f>
        <v>9.6656596153846159</v>
      </c>
    </row>
    <row r="245" spans="1:14" x14ac:dyDescent="0.25">
      <c r="A245" s="13" t="s">
        <v>6454</v>
      </c>
      <c r="B245" s="10">
        <v>1080.751</v>
      </c>
      <c r="C245" s="10">
        <v>-86.87379999999996</v>
      </c>
      <c r="D245" s="27">
        <v>39</v>
      </c>
      <c r="E245" s="27">
        <v>-8.0382807880816171E-2</v>
      </c>
      <c r="I245" t="s">
        <v>5632</v>
      </c>
      <c r="J245">
        <v>2243.5099999999998</v>
      </c>
      <c r="K245">
        <v>539.72190000000001</v>
      </c>
      <c r="L245">
        <v>56</v>
      </c>
      <c r="M245">
        <v>0.24057031169907869</v>
      </c>
      <c r="N245">
        <f>(J245/L245)*M245</f>
        <v>9.6378910714285713</v>
      </c>
    </row>
    <row r="246" spans="1:14" x14ac:dyDescent="0.25">
      <c r="A246" s="13" t="s">
        <v>930</v>
      </c>
      <c r="B246" s="10">
        <v>5271.6279999999997</v>
      </c>
      <c r="C246" s="10">
        <v>1348.7556000000004</v>
      </c>
      <c r="D246" s="27">
        <v>38</v>
      </c>
      <c r="E246" s="27">
        <v>0.25585181655458245</v>
      </c>
      <c r="I246" t="s">
        <v>5806</v>
      </c>
      <c r="J246">
        <v>4266.8119999999999</v>
      </c>
      <c r="K246">
        <v>606.37270000000012</v>
      </c>
      <c r="L246">
        <v>63</v>
      </c>
      <c r="M246">
        <v>0.14211376081252236</v>
      </c>
      <c r="N246">
        <f>(J246/L246)*M246</f>
        <v>9.624963492063495</v>
      </c>
    </row>
    <row r="247" spans="1:14" x14ac:dyDescent="0.25">
      <c r="A247" s="13" t="s">
        <v>3178</v>
      </c>
      <c r="B247" s="10">
        <v>344.08000000000004</v>
      </c>
      <c r="C247" s="10">
        <v>69.667200000000008</v>
      </c>
      <c r="D247" s="27">
        <v>21</v>
      </c>
      <c r="E247" s="27">
        <v>0.20247384329225762</v>
      </c>
      <c r="I247" t="s">
        <v>5288</v>
      </c>
      <c r="J247">
        <v>1220.0900000000001</v>
      </c>
      <c r="K247">
        <v>442.13549999999998</v>
      </c>
      <c r="L247">
        <v>46</v>
      </c>
      <c r="M247">
        <v>0.36237941463334666</v>
      </c>
      <c r="N247">
        <f>(J247/L247)*M247</f>
        <v>9.6116413043478257</v>
      </c>
    </row>
    <row r="248" spans="1:14" x14ac:dyDescent="0.25">
      <c r="A248" s="13" t="s">
        <v>556</v>
      </c>
      <c r="B248" s="10">
        <v>1204.854</v>
      </c>
      <c r="C248" s="10">
        <v>-266.89660000000003</v>
      </c>
      <c r="D248" s="27">
        <v>44</v>
      </c>
      <c r="E248" s="27">
        <v>-0.22151779385718107</v>
      </c>
      <c r="I248" t="s">
        <v>519</v>
      </c>
      <c r="J248">
        <v>5226.2099999999991</v>
      </c>
      <c r="K248">
        <v>1276.6513</v>
      </c>
      <c r="L248">
        <v>133</v>
      </c>
      <c r="M248">
        <v>0.24427860725076112</v>
      </c>
      <c r="N248">
        <f>(J248/L248)*M248</f>
        <v>9.5988819548872168</v>
      </c>
    </row>
    <row r="249" spans="1:14" x14ac:dyDescent="0.25">
      <c r="A249" s="13" t="s">
        <v>895</v>
      </c>
      <c r="B249" s="10">
        <v>2846.7050000000004</v>
      </c>
      <c r="C249" s="10">
        <v>-52.740600000000128</v>
      </c>
      <c r="D249" s="27">
        <v>87</v>
      </c>
      <c r="E249" s="27">
        <v>-1.8526893373215742E-2</v>
      </c>
      <c r="I249" t="s">
        <v>4236</v>
      </c>
      <c r="J249">
        <v>2722.8429999999998</v>
      </c>
      <c r="K249">
        <v>684.91620000000012</v>
      </c>
      <c r="L249">
        <v>72</v>
      </c>
      <c r="M249">
        <v>0.25154450697304259</v>
      </c>
      <c r="N249">
        <f>(J249/L249)*M249</f>
        <v>9.5127250000000032</v>
      </c>
    </row>
    <row r="250" spans="1:14" x14ac:dyDescent="0.25">
      <c r="A250" s="13" t="s">
        <v>1574</v>
      </c>
      <c r="B250" s="10">
        <v>3644.9780000000005</v>
      </c>
      <c r="C250" s="10">
        <v>13.621499999999905</v>
      </c>
      <c r="D250" s="27">
        <v>55</v>
      </c>
      <c r="E250" s="27">
        <v>3.737059592677899E-3</v>
      </c>
      <c r="I250" t="s">
        <v>5044</v>
      </c>
      <c r="J250">
        <v>3309.1500000000005</v>
      </c>
      <c r="K250">
        <v>633.70720000000006</v>
      </c>
      <c r="L250">
        <v>67</v>
      </c>
      <c r="M250">
        <v>0.19150150340721936</v>
      </c>
      <c r="N250">
        <f>(J250/L250)*M250</f>
        <v>9.4583164179104493</v>
      </c>
    </row>
    <row r="251" spans="1:14" x14ac:dyDescent="0.25">
      <c r="A251" s="13" t="s">
        <v>4136</v>
      </c>
      <c r="B251" s="10">
        <v>3236.3139999999994</v>
      </c>
      <c r="C251" s="10">
        <v>-80.28599999999993</v>
      </c>
      <c r="D251" s="27">
        <v>91</v>
      </c>
      <c r="E251" s="27">
        <v>-2.4807852390095628E-2</v>
      </c>
      <c r="I251" t="s">
        <v>5433</v>
      </c>
      <c r="J251">
        <v>3124.8320000000008</v>
      </c>
      <c r="K251">
        <v>463.26900000000001</v>
      </c>
      <c r="L251">
        <v>49</v>
      </c>
      <c r="M251">
        <v>0.14825405013773538</v>
      </c>
      <c r="N251">
        <f>(J251/L251)*M251</f>
        <v>9.4544693877551023</v>
      </c>
    </row>
    <row r="252" spans="1:14" x14ac:dyDescent="0.25">
      <c r="A252" s="13" t="s">
        <v>1923</v>
      </c>
      <c r="B252" s="10">
        <v>4358.1279999999997</v>
      </c>
      <c r="C252" s="10">
        <v>656.19880000000001</v>
      </c>
      <c r="D252" s="27">
        <v>41</v>
      </c>
      <c r="E252" s="27">
        <v>0.1505689598836932</v>
      </c>
      <c r="I252" t="s">
        <v>2230</v>
      </c>
      <c r="J252">
        <v>2617.9060000000004</v>
      </c>
      <c r="K252">
        <v>546.08819999999992</v>
      </c>
      <c r="L252">
        <v>58</v>
      </c>
      <c r="M252">
        <v>0.20859732931587299</v>
      </c>
      <c r="N252">
        <f>(J252/L252)*M252</f>
        <v>9.4153137931034454</v>
      </c>
    </row>
    <row r="253" spans="1:14" x14ac:dyDescent="0.25">
      <c r="A253" s="13" t="s">
        <v>152</v>
      </c>
      <c r="B253" s="10">
        <v>2767.2190000000001</v>
      </c>
      <c r="C253" s="10">
        <v>261.53149999999988</v>
      </c>
      <c r="D253" s="27">
        <v>41</v>
      </c>
      <c r="E253" s="27">
        <v>9.4510589873804673E-2</v>
      </c>
      <c r="I253" t="s">
        <v>307</v>
      </c>
      <c r="J253">
        <v>2454.9280000000008</v>
      </c>
      <c r="K253">
        <v>381.78069999999997</v>
      </c>
      <c r="L253">
        <v>41</v>
      </c>
      <c r="M253">
        <v>0.1555160477211551</v>
      </c>
      <c r="N253">
        <f>(J253/L253)*M253</f>
        <v>9.3117243902439011</v>
      </c>
    </row>
    <row r="254" spans="1:14" x14ac:dyDescent="0.25">
      <c r="A254" s="13" t="s">
        <v>4353</v>
      </c>
      <c r="B254" s="10">
        <v>944.59999999999991</v>
      </c>
      <c r="C254" s="10">
        <v>0.60420000000000229</v>
      </c>
      <c r="D254" s="27">
        <v>24</v>
      </c>
      <c r="E254" s="27">
        <v>6.3963582468770099E-4</v>
      </c>
      <c r="I254" t="s">
        <v>3396</v>
      </c>
      <c r="J254">
        <v>2684.4920000000002</v>
      </c>
      <c r="K254">
        <v>409.49829999999997</v>
      </c>
      <c r="L254">
        <v>44</v>
      </c>
      <c r="M254">
        <v>0.15254219420285103</v>
      </c>
      <c r="N254">
        <f>(J254/L254)*M254</f>
        <v>9.3067795454545461</v>
      </c>
    </row>
    <row r="255" spans="1:14" x14ac:dyDescent="0.25">
      <c r="A255" s="13" t="s">
        <v>3597</v>
      </c>
      <c r="B255" s="10">
        <v>1643.2550000000001</v>
      </c>
      <c r="C255" s="10">
        <v>162.8780999999999</v>
      </c>
      <c r="D255" s="27">
        <v>18</v>
      </c>
      <c r="E255" s="27">
        <v>9.9119187222920291E-2</v>
      </c>
      <c r="I255" t="s">
        <v>2839</v>
      </c>
      <c r="J255">
        <v>1460.1920000000002</v>
      </c>
      <c r="K255">
        <v>269.68799999999999</v>
      </c>
      <c r="L255">
        <v>29</v>
      </c>
      <c r="M255">
        <v>0.18469351975630599</v>
      </c>
      <c r="N255">
        <f>(J255/L255)*M255</f>
        <v>9.2995862068965511</v>
      </c>
    </row>
    <row r="256" spans="1:14" x14ac:dyDescent="0.25">
      <c r="A256" s="13" t="s">
        <v>6335</v>
      </c>
      <c r="B256" s="10">
        <v>3071.1259999999997</v>
      </c>
      <c r="C256" s="10">
        <v>184.76559999999998</v>
      </c>
      <c r="D256" s="27">
        <v>30</v>
      </c>
      <c r="E256" s="27">
        <v>6.0162168533625777E-2</v>
      </c>
      <c r="I256" t="s">
        <v>1679</v>
      </c>
      <c r="J256">
        <v>1136.5920000000001</v>
      </c>
      <c r="K256">
        <v>370.82979999999998</v>
      </c>
      <c r="L256">
        <v>40</v>
      </c>
      <c r="M256">
        <v>0.32626465785435754</v>
      </c>
      <c r="N256">
        <f>(J256/L256)*M256</f>
        <v>9.2707449999999998</v>
      </c>
    </row>
    <row r="257" spans="1:14" x14ac:dyDescent="0.25">
      <c r="A257" s="13" t="s">
        <v>3653</v>
      </c>
      <c r="B257" s="10">
        <v>1186.326</v>
      </c>
      <c r="C257" s="10">
        <v>282.17010000000005</v>
      </c>
      <c r="D257" s="27">
        <v>20</v>
      </c>
      <c r="E257" s="27">
        <v>0.23785207438764727</v>
      </c>
      <c r="I257" t="s">
        <v>2328</v>
      </c>
      <c r="J257">
        <v>2576.4080000000004</v>
      </c>
      <c r="K257">
        <v>611.82909999999993</v>
      </c>
      <c r="L257">
        <v>66</v>
      </c>
      <c r="M257">
        <v>0.23747368429223936</v>
      </c>
      <c r="N257">
        <f>(J257/L257)*M257</f>
        <v>9.2701378787878781</v>
      </c>
    </row>
    <row r="258" spans="1:14" x14ac:dyDescent="0.25">
      <c r="A258" s="13" t="s">
        <v>6319</v>
      </c>
      <c r="B258" s="10">
        <v>461.91400000000004</v>
      </c>
      <c r="C258" s="10">
        <v>96.425599999999974</v>
      </c>
      <c r="D258" s="27">
        <v>37</v>
      </c>
      <c r="E258" s="27">
        <v>0.20875227856267609</v>
      </c>
      <c r="I258" t="s">
        <v>2028</v>
      </c>
      <c r="J258">
        <v>1888.0700000000002</v>
      </c>
      <c r="K258">
        <v>230.93729999999994</v>
      </c>
      <c r="L258">
        <v>25</v>
      </c>
      <c r="M258">
        <v>0.12231395022430308</v>
      </c>
      <c r="N258">
        <f>(J258/L258)*M258</f>
        <v>9.2374919999999978</v>
      </c>
    </row>
    <row r="259" spans="1:14" x14ac:dyDescent="0.25">
      <c r="A259" s="13" t="s">
        <v>4443</v>
      </c>
      <c r="B259" s="10">
        <v>3484.92</v>
      </c>
      <c r="C259" s="10">
        <v>670.44349999999974</v>
      </c>
      <c r="D259" s="27">
        <v>54</v>
      </c>
      <c r="E259" s="27">
        <v>0.19238418672451585</v>
      </c>
      <c r="I259" t="s">
        <v>974</v>
      </c>
      <c r="J259">
        <v>755.60199999999998</v>
      </c>
      <c r="K259">
        <v>175.23879999999997</v>
      </c>
      <c r="L259">
        <v>19</v>
      </c>
      <c r="M259">
        <v>0.23191944965735928</v>
      </c>
      <c r="N259">
        <f>(J259/L259)*M259</f>
        <v>9.2230947368421035</v>
      </c>
    </row>
    <row r="260" spans="1:14" x14ac:dyDescent="0.25">
      <c r="A260" s="13" t="s">
        <v>2341</v>
      </c>
      <c r="B260" s="10">
        <v>1832.02</v>
      </c>
      <c r="C260" s="10">
        <v>104.26559999999994</v>
      </c>
      <c r="D260" s="27">
        <v>44</v>
      </c>
      <c r="E260" s="27">
        <v>5.6912915797862437E-2</v>
      </c>
      <c r="I260" t="s">
        <v>1934</v>
      </c>
      <c r="J260">
        <v>2371.4479999999999</v>
      </c>
      <c r="K260">
        <v>635.63759999999991</v>
      </c>
      <c r="L260">
        <v>69</v>
      </c>
      <c r="M260">
        <v>0.26803775583525336</v>
      </c>
      <c r="N260">
        <f>(J260/L260)*M260</f>
        <v>9.2121391304347799</v>
      </c>
    </row>
    <row r="261" spans="1:14" x14ac:dyDescent="0.25">
      <c r="A261" s="13" t="s">
        <v>4764</v>
      </c>
      <c r="B261" s="10">
        <v>10310.880000000001</v>
      </c>
      <c r="C261" s="10">
        <v>1393.5153999999998</v>
      </c>
      <c r="D261" s="27">
        <v>120</v>
      </c>
      <c r="E261" s="27">
        <v>0.13514999689648213</v>
      </c>
      <c r="I261" t="s">
        <v>5603</v>
      </c>
      <c r="J261">
        <v>2171.5990000000002</v>
      </c>
      <c r="K261">
        <v>431.37479999999988</v>
      </c>
      <c r="L261">
        <v>47</v>
      </c>
      <c r="M261">
        <v>0.19864385643942545</v>
      </c>
      <c r="N261">
        <f>(J261/L261)*M261</f>
        <v>9.1781872340425519</v>
      </c>
    </row>
    <row r="262" spans="1:14" x14ac:dyDescent="0.25">
      <c r="A262" s="13" t="s">
        <v>156</v>
      </c>
      <c r="B262" s="10">
        <v>684.17100000000005</v>
      </c>
      <c r="C262" s="10">
        <v>53.539799999999957</v>
      </c>
      <c r="D262" s="27">
        <v>72</v>
      </c>
      <c r="E262" s="27">
        <v>7.8254997654095174E-2</v>
      </c>
      <c r="I262" t="s">
        <v>2140</v>
      </c>
      <c r="J262">
        <v>4523.3360000000002</v>
      </c>
      <c r="K262">
        <v>494.83519999999999</v>
      </c>
      <c r="L262">
        <v>54</v>
      </c>
      <c r="M262">
        <v>0.1093960740480035</v>
      </c>
      <c r="N262">
        <f>(J262/L262)*M262</f>
        <v>9.1636148148148155</v>
      </c>
    </row>
    <row r="263" spans="1:14" x14ac:dyDescent="0.25">
      <c r="A263" s="13" t="s">
        <v>4754</v>
      </c>
      <c r="B263" s="10">
        <v>825.95</v>
      </c>
      <c r="C263" s="10">
        <v>150.37590000000003</v>
      </c>
      <c r="D263" s="27">
        <v>20</v>
      </c>
      <c r="E263" s="27">
        <v>0.1820641685332042</v>
      </c>
      <c r="I263" t="s">
        <v>5419</v>
      </c>
      <c r="J263">
        <v>2830.6279999999997</v>
      </c>
      <c r="K263">
        <v>493.08609999999999</v>
      </c>
      <c r="L263">
        <v>54</v>
      </c>
      <c r="M263">
        <v>0.17419671535786407</v>
      </c>
      <c r="N263">
        <f>(J263/L263)*M263</f>
        <v>9.1312240740740744</v>
      </c>
    </row>
    <row r="264" spans="1:14" x14ac:dyDescent="0.25">
      <c r="A264" s="13" t="s">
        <v>3158</v>
      </c>
      <c r="B264" s="10">
        <v>1219.5300000000002</v>
      </c>
      <c r="C264" s="10">
        <v>-94.140799999999928</v>
      </c>
      <c r="D264" s="27">
        <v>50</v>
      </c>
      <c r="E264" s="27">
        <v>-7.7194328962797071E-2</v>
      </c>
      <c r="I264" t="s">
        <v>429</v>
      </c>
      <c r="J264">
        <v>1888.9639999999999</v>
      </c>
      <c r="K264">
        <v>328.59419999999994</v>
      </c>
      <c r="L264">
        <v>36</v>
      </c>
      <c r="M264">
        <v>0.17395471803591808</v>
      </c>
      <c r="N264">
        <f>(J264/L264)*M264</f>
        <v>9.1276166666666665</v>
      </c>
    </row>
    <row r="265" spans="1:14" x14ac:dyDescent="0.25">
      <c r="A265" s="13" t="s">
        <v>2161</v>
      </c>
      <c r="B265" s="10">
        <v>3082.6530000000002</v>
      </c>
      <c r="C265" s="10">
        <v>96.27019999999996</v>
      </c>
      <c r="D265" s="27">
        <v>76</v>
      </c>
      <c r="E265" s="27">
        <v>3.1229658349480122E-2</v>
      </c>
      <c r="I265" t="s">
        <v>1338</v>
      </c>
      <c r="J265">
        <v>3214.2359999999999</v>
      </c>
      <c r="K265">
        <v>354.62760000000003</v>
      </c>
      <c r="L265">
        <v>39</v>
      </c>
      <c r="M265">
        <v>0.11033029310853343</v>
      </c>
      <c r="N265">
        <f>(J265/L265)*M265</f>
        <v>9.0930153846153843</v>
      </c>
    </row>
    <row r="266" spans="1:14" x14ac:dyDescent="0.25">
      <c r="A266" s="13" t="s">
        <v>6490</v>
      </c>
      <c r="B266" s="10">
        <v>923.88400000000001</v>
      </c>
      <c r="C266" s="10">
        <v>242.11069999999998</v>
      </c>
      <c r="D266" s="27">
        <v>22</v>
      </c>
      <c r="E266" s="27">
        <v>0.2620574660888163</v>
      </c>
      <c r="I266" t="s">
        <v>3597</v>
      </c>
      <c r="J266">
        <v>1643.2550000000001</v>
      </c>
      <c r="K266">
        <v>162.8780999999999</v>
      </c>
      <c r="L266">
        <v>18</v>
      </c>
      <c r="M266">
        <v>9.9119187222920291E-2</v>
      </c>
      <c r="N266">
        <f>(J266/L266)*M266</f>
        <v>9.0487833333333274</v>
      </c>
    </row>
    <row r="267" spans="1:14" x14ac:dyDescent="0.25">
      <c r="A267" s="13" t="s">
        <v>6942</v>
      </c>
      <c r="B267" s="10">
        <v>2162.174</v>
      </c>
      <c r="C267" s="10">
        <v>387.01760000000002</v>
      </c>
      <c r="D267" s="27">
        <v>31</v>
      </c>
      <c r="E267" s="27">
        <v>0.17899466000423647</v>
      </c>
      <c r="I267" t="s">
        <v>4774</v>
      </c>
      <c r="J267">
        <v>4371.9580000000014</v>
      </c>
      <c r="K267">
        <v>440.14099999999985</v>
      </c>
      <c r="L267">
        <v>49</v>
      </c>
      <c r="M267">
        <v>0.10067365697474671</v>
      </c>
      <c r="N267">
        <f>(J267/L267)*M267</f>
        <v>8.9824693877550992</v>
      </c>
    </row>
    <row r="268" spans="1:14" x14ac:dyDescent="0.25">
      <c r="A268" s="13" t="s">
        <v>3480</v>
      </c>
      <c r="B268" s="10">
        <v>2656.6909999999998</v>
      </c>
      <c r="C268" s="10">
        <v>451.87549999999976</v>
      </c>
      <c r="D268" s="27">
        <v>31</v>
      </c>
      <c r="E268" s="27">
        <v>0.17008959641900387</v>
      </c>
      <c r="I268" t="s">
        <v>1171</v>
      </c>
      <c r="J268">
        <v>2984.0539999999992</v>
      </c>
      <c r="K268">
        <v>520.52290000000016</v>
      </c>
      <c r="L268">
        <v>58</v>
      </c>
      <c r="M268">
        <v>0.17443481250674428</v>
      </c>
      <c r="N268">
        <f>(J268/L268)*M268</f>
        <v>8.9745327586206916</v>
      </c>
    </row>
    <row r="269" spans="1:14" x14ac:dyDescent="0.25">
      <c r="A269" s="13" t="s">
        <v>7273</v>
      </c>
      <c r="B269" s="10">
        <v>1303.4780000000001</v>
      </c>
      <c r="C269" s="10">
        <v>97.106600000000014</v>
      </c>
      <c r="D269" s="27">
        <v>18</v>
      </c>
      <c r="E269" s="27">
        <v>7.4498073615358304E-2</v>
      </c>
      <c r="I269" t="s">
        <v>2638</v>
      </c>
      <c r="J269">
        <v>2215.002</v>
      </c>
      <c r="K269">
        <v>563.17609999999991</v>
      </c>
      <c r="L269">
        <v>63</v>
      </c>
      <c r="M269">
        <v>0.25425534604483424</v>
      </c>
      <c r="N269">
        <f>(J269/L269)*M269</f>
        <v>8.9393031746031735</v>
      </c>
    </row>
    <row r="270" spans="1:14" x14ac:dyDescent="0.25">
      <c r="A270" s="13" t="s">
        <v>2733</v>
      </c>
      <c r="B270" s="10">
        <v>124.28</v>
      </c>
      <c r="C270" s="10">
        <v>27.115399999999994</v>
      </c>
      <c r="D270" s="27">
        <v>9</v>
      </c>
      <c r="E270" s="27">
        <v>0.21817991631799158</v>
      </c>
      <c r="I270" t="s">
        <v>744</v>
      </c>
      <c r="J270">
        <v>883.40899999999999</v>
      </c>
      <c r="K270">
        <v>168.79329999999999</v>
      </c>
      <c r="L270">
        <v>19</v>
      </c>
      <c r="M270">
        <v>0.19107038755548109</v>
      </c>
      <c r="N270">
        <f>(J270/L270)*M270</f>
        <v>8.8838578947368418</v>
      </c>
    </row>
    <row r="271" spans="1:14" x14ac:dyDescent="0.25">
      <c r="A271" s="13" t="s">
        <v>5459</v>
      </c>
      <c r="B271" s="10">
        <v>2567.0100000000002</v>
      </c>
      <c r="C271" s="10">
        <v>-133.82750000000033</v>
      </c>
      <c r="D271" s="27">
        <v>23</v>
      </c>
      <c r="E271" s="27">
        <v>-5.2133610698828721E-2</v>
      </c>
      <c r="I271" t="s">
        <v>3025</v>
      </c>
      <c r="J271">
        <v>2260.9579999999996</v>
      </c>
      <c r="K271">
        <v>635.10570000000007</v>
      </c>
      <c r="L271">
        <v>72</v>
      </c>
      <c r="M271">
        <v>0.28090114898198026</v>
      </c>
      <c r="N271">
        <f>(J271/L271)*M271</f>
        <v>8.8209125000000004</v>
      </c>
    </row>
    <row r="272" spans="1:14" x14ac:dyDescent="0.25">
      <c r="A272" s="13" t="s">
        <v>5323</v>
      </c>
      <c r="B272" s="10">
        <v>2339.598</v>
      </c>
      <c r="C272" s="10">
        <v>682.55419999999992</v>
      </c>
      <c r="D272" s="27">
        <v>57</v>
      </c>
      <c r="E272" s="27">
        <v>0.29173994848687679</v>
      </c>
      <c r="I272" t="s">
        <v>2921</v>
      </c>
      <c r="J272">
        <v>949.43000000000006</v>
      </c>
      <c r="K272">
        <v>194.05159999999998</v>
      </c>
      <c r="L272">
        <v>22</v>
      </c>
      <c r="M272">
        <v>0.20438747459001713</v>
      </c>
      <c r="N272">
        <f>(J272/L272)*M272</f>
        <v>8.8205272727272721</v>
      </c>
    </row>
    <row r="273" spans="1:14" x14ac:dyDescent="0.25">
      <c r="A273" s="13" t="s">
        <v>660</v>
      </c>
      <c r="B273" s="10">
        <v>933.70400000000006</v>
      </c>
      <c r="C273" s="10">
        <v>102.29600000000002</v>
      </c>
      <c r="D273" s="27">
        <v>18</v>
      </c>
      <c r="E273" s="27">
        <v>0.10955934643098884</v>
      </c>
      <c r="I273" t="s">
        <v>1503</v>
      </c>
      <c r="J273">
        <v>3918.9659999999999</v>
      </c>
      <c r="K273">
        <v>727.37860000000001</v>
      </c>
      <c r="L273">
        <v>84</v>
      </c>
      <c r="M273">
        <v>0.18560472328670369</v>
      </c>
      <c r="N273">
        <f>(J273/L273)*M273</f>
        <v>8.6592690476190484</v>
      </c>
    </row>
    <row r="274" spans="1:14" x14ac:dyDescent="0.25">
      <c r="A274" s="13" t="s">
        <v>1660</v>
      </c>
      <c r="B274" s="10">
        <v>228.99</v>
      </c>
      <c r="C274" s="10">
        <v>40.154600000000002</v>
      </c>
      <c r="D274" s="27">
        <v>22</v>
      </c>
      <c r="E274" s="27">
        <v>0.17535525568802132</v>
      </c>
      <c r="I274" t="s">
        <v>3887</v>
      </c>
      <c r="J274">
        <v>1874.9979999999998</v>
      </c>
      <c r="K274">
        <v>379.56109999999984</v>
      </c>
      <c r="L274">
        <v>44</v>
      </c>
      <c r="M274">
        <v>0.20243280259498936</v>
      </c>
      <c r="N274">
        <f>(J274/L274)*M274</f>
        <v>8.6263886363636324</v>
      </c>
    </row>
    <row r="275" spans="1:14" x14ac:dyDescent="0.25">
      <c r="A275" s="13" t="s">
        <v>2612</v>
      </c>
      <c r="B275" s="10">
        <v>1041.0420000000001</v>
      </c>
      <c r="C275" s="10">
        <v>240.23619999999994</v>
      </c>
      <c r="D275" s="27">
        <v>34</v>
      </c>
      <c r="E275" s="27">
        <v>0.2307651372374985</v>
      </c>
      <c r="I275" t="s">
        <v>1786</v>
      </c>
      <c r="J275">
        <v>3288.471</v>
      </c>
      <c r="K275">
        <v>634.84629999999981</v>
      </c>
      <c r="L275">
        <v>74</v>
      </c>
      <c r="M275">
        <v>0.1930521205751852</v>
      </c>
      <c r="N275">
        <f>(J275/L275)*M275</f>
        <v>8.5790040540540531</v>
      </c>
    </row>
    <row r="276" spans="1:14" x14ac:dyDescent="0.25">
      <c r="A276" s="13" t="s">
        <v>6140</v>
      </c>
      <c r="B276" s="10">
        <v>4588.4359999999997</v>
      </c>
      <c r="C276" s="10">
        <v>1319.3654999999999</v>
      </c>
      <c r="D276" s="27">
        <v>74</v>
      </c>
      <c r="E276" s="27">
        <v>0.28754144113593388</v>
      </c>
      <c r="I276" t="s">
        <v>5452</v>
      </c>
      <c r="J276">
        <v>2955.2259999999997</v>
      </c>
      <c r="K276">
        <v>573.30130000000008</v>
      </c>
      <c r="L276">
        <v>67</v>
      </c>
      <c r="M276">
        <v>0.19399575531617552</v>
      </c>
      <c r="N276">
        <f>(J276/L276)*M276</f>
        <v>8.5567358208955238</v>
      </c>
    </row>
    <row r="277" spans="1:14" x14ac:dyDescent="0.25">
      <c r="A277" s="13" t="s">
        <v>8695</v>
      </c>
      <c r="B277" s="10">
        <v>366.822</v>
      </c>
      <c r="C277" s="10">
        <v>21.772099999999959</v>
      </c>
      <c r="D277" s="27">
        <v>13</v>
      </c>
      <c r="E277" s="27">
        <v>5.9353310324898614E-2</v>
      </c>
      <c r="I277" t="s">
        <v>4266</v>
      </c>
      <c r="J277">
        <v>2725.982</v>
      </c>
      <c r="K277">
        <v>461.00139999999976</v>
      </c>
      <c r="L277">
        <v>54</v>
      </c>
      <c r="M277">
        <v>0.16911388263018604</v>
      </c>
      <c r="N277">
        <f>(J277/L277)*M277</f>
        <v>8.5370629629629597</v>
      </c>
    </row>
    <row r="278" spans="1:14" x14ac:dyDescent="0.25">
      <c r="A278" s="13" t="s">
        <v>5710</v>
      </c>
      <c r="B278" s="10">
        <v>2199.366</v>
      </c>
      <c r="C278" s="10">
        <v>496.11309999999997</v>
      </c>
      <c r="D278" s="27">
        <v>27</v>
      </c>
      <c r="E278" s="27">
        <v>0.22557095999483487</v>
      </c>
      <c r="I278" t="s">
        <v>4952</v>
      </c>
      <c r="J278">
        <v>2540.6309999999999</v>
      </c>
      <c r="K278">
        <v>331.4339999999998</v>
      </c>
      <c r="L278">
        <v>39</v>
      </c>
      <c r="M278">
        <v>0.13045341885539452</v>
      </c>
      <c r="N278">
        <f>(J278/L278)*M278</f>
        <v>8.4983076923076872</v>
      </c>
    </row>
    <row r="279" spans="1:14" x14ac:dyDescent="0.25">
      <c r="A279" s="13" t="s">
        <v>1827</v>
      </c>
      <c r="B279" s="10">
        <v>5478.0607999999993</v>
      </c>
      <c r="C279" s="10">
        <v>144.95779999999993</v>
      </c>
      <c r="D279" s="27">
        <v>124</v>
      </c>
      <c r="E279" s="27">
        <v>2.6461517185059347E-2</v>
      </c>
      <c r="I279" t="s">
        <v>100</v>
      </c>
      <c r="J279">
        <v>1990.3140000000001</v>
      </c>
      <c r="K279">
        <v>373.86369999999988</v>
      </c>
      <c r="L279">
        <v>44</v>
      </c>
      <c r="M279">
        <v>0.18784156670756466</v>
      </c>
      <c r="N279">
        <f>(J279/L279)*M279</f>
        <v>8.4969022727272687</v>
      </c>
    </row>
    <row r="280" spans="1:14" x14ac:dyDescent="0.25">
      <c r="A280" s="13" t="s">
        <v>434</v>
      </c>
      <c r="B280" s="10">
        <v>1245.788</v>
      </c>
      <c r="C280" s="10">
        <v>-295.73980000000017</v>
      </c>
      <c r="D280" s="27">
        <v>27</v>
      </c>
      <c r="E280" s="27">
        <v>-0.23739175525851924</v>
      </c>
      <c r="I280" t="s">
        <v>4119</v>
      </c>
      <c r="J280">
        <v>130.83000000000001</v>
      </c>
      <c r="K280">
        <v>59.452199999999991</v>
      </c>
      <c r="L280">
        <v>7</v>
      </c>
      <c r="M280">
        <v>0.45442329740885107</v>
      </c>
      <c r="N280">
        <f>(J280/L280)*M280</f>
        <v>8.4931714285714275</v>
      </c>
    </row>
    <row r="281" spans="1:14" x14ac:dyDescent="0.25">
      <c r="A281" s="13" t="s">
        <v>2490</v>
      </c>
      <c r="B281" s="10">
        <v>3510.4580000000001</v>
      </c>
      <c r="C281" s="10">
        <v>1003.2935</v>
      </c>
      <c r="D281" s="27">
        <v>31</v>
      </c>
      <c r="E281" s="27">
        <v>0.28580131139583498</v>
      </c>
      <c r="I281" t="s">
        <v>4126</v>
      </c>
      <c r="J281">
        <v>966.70999999999981</v>
      </c>
      <c r="K281">
        <v>313.65969999999999</v>
      </c>
      <c r="L281">
        <v>37</v>
      </c>
      <c r="M281">
        <v>0.32446100692037949</v>
      </c>
      <c r="N281">
        <f>(J281/L281)*M281</f>
        <v>8.4772891891891895</v>
      </c>
    </row>
    <row r="282" spans="1:14" x14ac:dyDescent="0.25">
      <c r="A282" s="13" t="s">
        <v>220</v>
      </c>
      <c r="B282" s="10">
        <v>4657.924</v>
      </c>
      <c r="C282" s="10">
        <v>246.66609999999989</v>
      </c>
      <c r="D282" s="27">
        <v>77</v>
      </c>
      <c r="E282" s="27">
        <v>5.2956231145033686E-2</v>
      </c>
      <c r="I282" t="s">
        <v>6355</v>
      </c>
      <c r="J282">
        <v>1278.954</v>
      </c>
      <c r="K282">
        <v>185.37759999999986</v>
      </c>
      <c r="L282">
        <v>22</v>
      </c>
      <c r="M282">
        <v>0.14494469699457516</v>
      </c>
      <c r="N282">
        <f>(J282/L282)*M282</f>
        <v>8.4262545454545386</v>
      </c>
    </row>
    <row r="283" spans="1:14" x14ac:dyDescent="0.25">
      <c r="A283" s="13" t="s">
        <v>1171</v>
      </c>
      <c r="B283" s="10">
        <v>2984.0539999999992</v>
      </c>
      <c r="C283" s="10">
        <v>520.52290000000016</v>
      </c>
      <c r="D283" s="27">
        <v>58</v>
      </c>
      <c r="E283" s="27">
        <v>0.17443481250674428</v>
      </c>
      <c r="I283" t="s">
        <v>1990</v>
      </c>
      <c r="J283">
        <v>5142.8919999999998</v>
      </c>
      <c r="K283">
        <v>535.47639999999956</v>
      </c>
      <c r="L283">
        <v>64</v>
      </c>
      <c r="M283">
        <v>0.10411970541088547</v>
      </c>
      <c r="N283">
        <f>(J283/L283)*M283</f>
        <v>8.3668187499999931</v>
      </c>
    </row>
    <row r="284" spans="1:14" x14ac:dyDescent="0.25">
      <c r="A284" s="13" t="s">
        <v>8233</v>
      </c>
      <c r="B284" s="10">
        <v>3418.7420000000002</v>
      </c>
      <c r="C284" s="10">
        <v>1217.1662000000001</v>
      </c>
      <c r="D284" s="27">
        <v>50</v>
      </c>
      <c r="E284" s="27">
        <v>0.35602750953420881</v>
      </c>
      <c r="I284" t="s">
        <v>475</v>
      </c>
      <c r="J284">
        <v>729.40800000000013</v>
      </c>
      <c r="K284">
        <v>225.85879999999992</v>
      </c>
      <c r="L284">
        <v>27</v>
      </c>
      <c r="M284">
        <v>0.30964672720891445</v>
      </c>
      <c r="N284">
        <f>(J284/L284)*M284</f>
        <v>8.3651407407407365</v>
      </c>
    </row>
    <row r="285" spans="1:14" x14ac:dyDescent="0.25">
      <c r="A285" s="13" t="s">
        <v>6751</v>
      </c>
      <c r="B285" s="10">
        <v>3889.3659999999995</v>
      </c>
      <c r="C285" s="10">
        <v>714.29259999999999</v>
      </c>
      <c r="D285" s="27">
        <v>37</v>
      </c>
      <c r="E285" s="27">
        <v>0.18365270843628501</v>
      </c>
      <c r="I285" t="s">
        <v>3227</v>
      </c>
      <c r="J285">
        <v>2876.0460000000003</v>
      </c>
      <c r="K285">
        <v>434.52840000000009</v>
      </c>
      <c r="L285">
        <v>52</v>
      </c>
      <c r="M285">
        <v>0.1510853442538819</v>
      </c>
      <c r="N285">
        <f>(J285/L285)*M285</f>
        <v>8.3563153846153853</v>
      </c>
    </row>
    <row r="286" spans="1:14" x14ac:dyDescent="0.25">
      <c r="A286" s="13" t="s">
        <v>3668</v>
      </c>
      <c r="B286" s="10">
        <v>1383.1440000000002</v>
      </c>
      <c r="C286" s="10">
        <v>394.73969999999997</v>
      </c>
      <c r="D286" s="27">
        <v>48</v>
      </c>
      <c r="E286" s="27">
        <v>0.28539306102618378</v>
      </c>
      <c r="I286" t="s">
        <v>3575</v>
      </c>
      <c r="J286">
        <v>1255.6819999999998</v>
      </c>
      <c r="K286">
        <v>441.31849999999997</v>
      </c>
      <c r="L286">
        <v>53</v>
      </c>
      <c r="M286">
        <v>0.3514572160785932</v>
      </c>
      <c r="N286">
        <f>(J286/L286)*M286</f>
        <v>8.3267641509433954</v>
      </c>
    </row>
    <row r="287" spans="1:14" x14ac:dyDescent="0.25">
      <c r="A287" s="13" t="s">
        <v>3287</v>
      </c>
      <c r="B287" s="10">
        <v>4256.2720000000008</v>
      </c>
      <c r="C287" s="10">
        <v>1073.2676000000001</v>
      </c>
      <c r="D287" s="27">
        <v>65</v>
      </c>
      <c r="E287" s="27">
        <v>0.25216142201438252</v>
      </c>
      <c r="I287" t="s">
        <v>3842</v>
      </c>
      <c r="J287">
        <v>1271.0900000000004</v>
      </c>
      <c r="K287">
        <v>199.6501999999999</v>
      </c>
      <c r="L287">
        <v>24</v>
      </c>
      <c r="M287">
        <v>0.15707007371625914</v>
      </c>
      <c r="N287">
        <f>(J287/L287)*M287</f>
        <v>8.3187583333333279</v>
      </c>
    </row>
    <row r="288" spans="1:14" x14ac:dyDescent="0.25">
      <c r="A288" s="13" t="s">
        <v>5884</v>
      </c>
      <c r="B288" s="10">
        <v>2271.2839999999997</v>
      </c>
      <c r="C288" s="10">
        <v>706.2890000000001</v>
      </c>
      <c r="D288" s="27">
        <v>52</v>
      </c>
      <c r="E288" s="27">
        <v>0.31096463498179894</v>
      </c>
      <c r="I288" t="s">
        <v>62</v>
      </c>
      <c r="J288">
        <v>6255.3510000000006</v>
      </c>
      <c r="K288">
        <v>802.7897999999999</v>
      </c>
      <c r="L288">
        <v>97</v>
      </c>
      <c r="M288">
        <v>0.12833649142949768</v>
      </c>
      <c r="N288">
        <f>(J288/L288)*M288</f>
        <v>8.2761835051546377</v>
      </c>
    </row>
    <row r="289" spans="1:14" x14ac:dyDescent="0.25">
      <c r="A289" s="13" t="s">
        <v>792</v>
      </c>
      <c r="B289" s="10">
        <v>6987.195999999999</v>
      </c>
      <c r="C289" s="10">
        <v>2050.2826</v>
      </c>
      <c r="D289" s="27">
        <v>52</v>
      </c>
      <c r="E289" s="27">
        <v>0.29343424744346663</v>
      </c>
      <c r="I289" t="s">
        <v>4391</v>
      </c>
      <c r="J289">
        <v>1860.732</v>
      </c>
      <c r="K289">
        <v>403.84219999999988</v>
      </c>
      <c r="L289">
        <v>49</v>
      </c>
      <c r="M289">
        <v>0.21703404896567582</v>
      </c>
      <c r="N289">
        <f>(J289/L289)*M289</f>
        <v>8.2416775510204072</v>
      </c>
    </row>
    <row r="290" spans="1:14" x14ac:dyDescent="0.25">
      <c r="A290" s="13" t="s">
        <v>4427</v>
      </c>
      <c r="B290" s="10">
        <v>2456.6380000000004</v>
      </c>
      <c r="C290" s="10">
        <v>249.68080000000006</v>
      </c>
      <c r="D290" s="27">
        <v>48</v>
      </c>
      <c r="E290" s="27">
        <v>0.10163516155005338</v>
      </c>
      <c r="I290" t="s">
        <v>3668</v>
      </c>
      <c r="J290">
        <v>1383.1440000000002</v>
      </c>
      <c r="K290">
        <v>394.73969999999997</v>
      </c>
      <c r="L290">
        <v>48</v>
      </c>
      <c r="M290">
        <v>0.28539306102618378</v>
      </c>
      <c r="N290">
        <f>(J290/L290)*M290</f>
        <v>8.2237437500000006</v>
      </c>
    </row>
    <row r="291" spans="1:14" x14ac:dyDescent="0.25">
      <c r="A291" s="13" t="s">
        <v>751</v>
      </c>
      <c r="B291" s="10">
        <v>3736.1979999999994</v>
      </c>
      <c r="C291" s="10">
        <v>198.10949999999991</v>
      </c>
      <c r="D291" s="27">
        <v>79</v>
      </c>
      <c r="E291" s="27">
        <v>5.3024357916791331E-2</v>
      </c>
      <c r="I291" t="s">
        <v>242</v>
      </c>
      <c r="J291">
        <v>2295.3320000000003</v>
      </c>
      <c r="K291">
        <v>526.07270000000005</v>
      </c>
      <c r="L291">
        <v>64</v>
      </c>
      <c r="M291">
        <v>0.2291924218370153</v>
      </c>
      <c r="N291">
        <f>(J291/L291)*M291</f>
        <v>8.2198859375000008</v>
      </c>
    </row>
    <row r="292" spans="1:14" x14ac:dyDescent="0.25">
      <c r="A292" s="13" t="s">
        <v>2080</v>
      </c>
      <c r="B292" s="10">
        <v>2523.2659999999996</v>
      </c>
      <c r="C292" s="10">
        <v>191.48979999999997</v>
      </c>
      <c r="D292" s="27">
        <v>53</v>
      </c>
      <c r="E292" s="27">
        <v>7.5889660463859143E-2</v>
      </c>
      <c r="I292" t="s">
        <v>2057</v>
      </c>
      <c r="J292">
        <v>3336.5349999999999</v>
      </c>
      <c r="K292">
        <v>539.9351999999999</v>
      </c>
      <c r="L292">
        <v>66</v>
      </c>
      <c r="M292">
        <v>0.16182512696554957</v>
      </c>
      <c r="N292">
        <f>(J292/L292)*M292</f>
        <v>8.180836363636363</v>
      </c>
    </row>
    <row r="293" spans="1:14" x14ac:dyDescent="0.25">
      <c r="A293" s="13" t="s">
        <v>3161</v>
      </c>
      <c r="B293" s="10">
        <v>2678.4380000000001</v>
      </c>
      <c r="C293" s="10">
        <v>215.59689999999983</v>
      </c>
      <c r="D293" s="27">
        <v>60</v>
      </c>
      <c r="E293" s="27">
        <v>8.0493518983825577E-2</v>
      </c>
      <c r="I293" t="s">
        <v>8517</v>
      </c>
      <c r="J293">
        <v>1267.316</v>
      </c>
      <c r="K293">
        <v>294.06759999999991</v>
      </c>
      <c r="L293">
        <v>36</v>
      </c>
      <c r="M293">
        <v>0.23203968071104594</v>
      </c>
      <c r="N293">
        <f>(J293/L293)*M293</f>
        <v>8.1685444444444411</v>
      </c>
    </row>
    <row r="294" spans="1:14" x14ac:dyDescent="0.25">
      <c r="A294" s="13" t="s">
        <v>1918</v>
      </c>
      <c r="B294" s="10">
        <v>4046.7460000000005</v>
      </c>
      <c r="C294" s="10">
        <v>406.44729999999981</v>
      </c>
      <c r="D294" s="27">
        <v>54</v>
      </c>
      <c r="E294" s="27">
        <v>0.10043805566250014</v>
      </c>
      <c r="I294" t="s">
        <v>1674</v>
      </c>
      <c r="J294">
        <v>4767.3415000000005</v>
      </c>
      <c r="K294">
        <v>610.1495999999994</v>
      </c>
      <c r="L294">
        <v>75</v>
      </c>
      <c r="M294">
        <v>0.12798529327089309</v>
      </c>
      <c r="N294">
        <f>(J294/L294)*M294</f>
        <v>8.1353279999999923</v>
      </c>
    </row>
    <row r="295" spans="1:14" x14ac:dyDescent="0.25">
      <c r="A295" s="13" t="s">
        <v>9583</v>
      </c>
      <c r="B295" s="10">
        <v>79.75</v>
      </c>
      <c r="C295" s="10">
        <v>23.491300000000003</v>
      </c>
      <c r="D295" s="27">
        <v>9</v>
      </c>
      <c r="E295" s="27">
        <v>0.29456175548589347</v>
      </c>
      <c r="I295" t="s">
        <v>235</v>
      </c>
      <c r="J295">
        <v>2493.2140000000004</v>
      </c>
      <c r="K295">
        <v>437.85329999999999</v>
      </c>
      <c r="L295">
        <v>54</v>
      </c>
      <c r="M295">
        <v>0.17561801754682907</v>
      </c>
      <c r="N295">
        <f>(J295/L295)*M295</f>
        <v>8.1083944444444445</v>
      </c>
    </row>
    <row r="296" spans="1:14" x14ac:dyDescent="0.25">
      <c r="A296" s="13" t="s">
        <v>5921</v>
      </c>
      <c r="B296" s="10">
        <v>3919.7760000000003</v>
      </c>
      <c r="C296" s="10">
        <v>840.89899999999989</v>
      </c>
      <c r="D296" s="27">
        <v>48</v>
      </c>
      <c r="E296" s="27">
        <v>0.21452730972382092</v>
      </c>
      <c r="I296" t="s">
        <v>3679</v>
      </c>
      <c r="J296">
        <v>2477.9459999999999</v>
      </c>
      <c r="K296">
        <v>290.82270000000005</v>
      </c>
      <c r="L296">
        <v>36</v>
      </c>
      <c r="M296">
        <v>0.11736442198498274</v>
      </c>
      <c r="N296">
        <f>(J296/L296)*M296</f>
        <v>8.0784083333333356</v>
      </c>
    </row>
    <row r="297" spans="1:14" x14ac:dyDescent="0.25">
      <c r="A297" s="13" t="s">
        <v>2626</v>
      </c>
      <c r="B297" s="10">
        <v>1398.3820000000003</v>
      </c>
      <c r="C297" s="10">
        <v>136.70789999999997</v>
      </c>
      <c r="D297" s="27">
        <v>79</v>
      </c>
      <c r="E297" s="27">
        <v>9.7761484344049007E-2</v>
      </c>
      <c r="I297" t="s">
        <v>2520</v>
      </c>
      <c r="J297">
        <v>3582.82</v>
      </c>
      <c r="K297">
        <v>347.26599999999991</v>
      </c>
      <c r="L297">
        <v>43</v>
      </c>
      <c r="M297">
        <v>9.69253269770739E-2</v>
      </c>
      <c r="N297">
        <f>(J297/L297)*M297</f>
        <v>8.0759534883720914</v>
      </c>
    </row>
    <row r="298" spans="1:14" x14ac:dyDescent="0.25">
      <c r="A298" s="13" t="s">
        <v>2760</v>
      </c>
      <c r="B298" s="10">
        <v>1568.44</v>
      </c>
      <c r="C298" s="10">
        <v>7.8370999999999551</v>
      </c>
      <c r="D298" s="27">
        <v>62</v>
      </c>
      <c r="E298" s="27">
        <v>4.9967483614291623E-3</v>
      </c>
      <c r="I298" t="s">
        <v>2757</v>
      </c>
      <c r="J298">
        <v>7443.6900000000005</v>
      </c>
      <c r="K298">
        <v>844.93549999999959</v>
      </c>
      <c r="L298">
        <v>105</v>
      </c>
      <c r="M298">
        <v>0.11351030201418914</v>
      </c>
      <c r="N298">
        <f>(J298/L298)*M298</f>
        <v>8.0470047619047591</v>
      </c>
    </row>
    <row r="299" spans="1:14" x14ac:dyDescent="0.25">
      <c r="A299" s="13" t="s">
        <v>6173</v>
      </c>
      <c r="B299" s="10">
        <v>4716.2880000000005</v>
      </c>
      <c r="C299" s="10">
        <v>1135.8393000000001</v>
      </c>
      <c r="D299" s="27">
        <v>63</v>
      </c>
      <c r="E299" s="27">
        <v>0.24083332061146392</v>
      </c>
      <c r="I299" t="s">
        <v>3072</v>
      </c>
      <c r="J299">
        <v>709.17800000000011</v>
      </c>
      <c r="K299">
        <v>200.55579999999998</v>
      </c>
      <c r="L299">
        <v>25</v>
      </c>
      <c r="M299">
        <v>0.2828003688777711</v>
      </c>
      <c r="N299">
        <f>(J299/L299)*M299</f>
        <v>8.0222319999999989</v>
      </c>
    </row>
    <row r="300" spans="1:14" x14ac:dyDescent="0.25">
      <c r="A300" s="13" t="s">
        <v>2028</v>
      </c>
      <c r="B300" s="10">
        <v>1888.0700000000002</v>
      </c>
      <c r="C300" s="10">
        <v>230.93729999999994</v>
      </c>
      <c r="D300" s="27">
        <v>25</v>
      </c>
      <c r="E300" s="27">
        <v>0.12231395022430308</v>
      </c>
      <c r="I300" t="s">
        <v>4199</v>
      </c>
      <c r="J300">
        <v>4272.93</v>
      </c>
      <c r="K300">
        <v>480.59399999999982</v>
      </c>
      <c r="L300">
        <v>60</v>
      </c>
      <c r="M300">
        <v>0.11247411027093816</v>
      </c>
      <c r="N300">
        <f>(J300/L300)*M300</f>
        <v>8.0098999999999982</v>
      </c>
    </row>
    <row r="301" spans="1:14" x14ac:dyDescent="0.25">
      <c r="A301" s="13" t="s">
        <v>513</v>
      </c>
      <c r="B301" s="10">
        <v>2224.0000000000009</v>
      </c>
      <c r="C301" s="10">
        <v>12.698499999999903</v>
      </c>
      <c r="D301" s="27">
        <v>92</v>
      </c>
      <c r="E301" s="27">
        <v>5.7097571942445581E-3</v>
      </c>
      <c r="I301" t="s">
        <v>3691</v>
      </c>
      <c r="J301">
        <v>2279.5860000000002</v>
      </c>
      <c r="K301">
        <v>575.12589999999989</v>
      </c>
      <c r="L301">
        <v>72</v>
      </c>
      <c r="M301">
        <v>0.25229401303570026</v>
      </c>
      <c r="N301">
        <f>(J301/L301)*M301</f>
        <v>7.9878597222222201</v>
      </c>
    </row>
    <row r="302" spans="1:14" x14ac:dyDescent="0.25">
      <c r="A302" s="13" t="s">
        <v>6370</v>
      </c>
      <c r="B302" s="10">
        <v>2819.4670000000006</v>
      </c>
      <c r="C302" s="10">
        <v>-576.83349999999996</v>
      </c>
      <c r="D302" s="27">
        <v>65</v>
      </c>
      <c r="E302" s="27">
        <v>-0.20458955540178334</v>
      </c>
      <c r="I302" t="s">
        <v>1790</v>
      </c>
      <c r="J302">
        <v>729.64800000000014</v>
      </c>
      <c r="K302">
        <v>47.887799999999977</v>
      </c>
      <c r="L302">
        <v>6</v>
      </c>
      <c r="M302">
        <v>6.5631372935991014E-2</v>
      </c>
      <c r="N302">
        <f>(J302/L302)*M302</f>
        <v>7.9812999999999965</v>
      </c>
    </row>
    <row r="303" spans="1:14" x14ac:dyDescent="0.25">
      <c r="A303" s="13" t="s">
        <v>4056</v>
      </c>
      <c r="B303" s="10">
        <v>4172.8460000000005</v>
      </c>
      <c r="C303" s="10">
        <v>1176.4180999999999</v>
      </c>
      <c r="D303" s="27">
        <v>51</v>
      </c>
      <c r="E303" s="27">
        <v>0.28192224203816763</v>
      </c>
      <c r="I303" t="s">
        <v>1694</v>
      </c>
      <c r="J303">
        <v>418.49</v>
      </c>
      <c r="K303">
        <v>135.54010000000002</v>
      </c>
      <c r="L303">
        <v>17</v>
      </c>
      <c r="M303">
        <v>0.32387894573347037</v>
      </c>
      <c r="N303">
        <f>(J303/L303)*M303</f>
        <v>7.9729470588235305</v>
      </c>
    </row>
    <row r="304" spans="1:14" x14ac:dyDescent="0.25">
      <c r="A304" s="13" t="s">
        <v>189</v>
      </c>
      <c r="B304" s="10">
        <v>1361.2440000000004</v>
      </c>
      <c r="C304" s="10">
        <v>-95.449800000000124</v>
      </c>
      <c r="D304" s="27">
        <v>15</v>
      </c>
      <c r="E304" s="27">
        <v>-7.0119537716970728E-2</v>
      </c>
      <c r="I304" t="s">
        <v>6343</v>
      </c>
      <c r="J304">
        <v>1669.1350000000002</v>
      </c>
      <c r="K304">
        <v>429.74650000000008</v>
      </c>
      <c r="L304">
        <v>54</v>
      </c>
      <c r="M304">
        <v>0.25746659197728167</v>
      </c>
      <c r="N304">
        <f>(J304/L304)*M304</f>
        <v>7.9582685185185209</v>
      </c>
    </row>
    <row r="305" spans="1:14" x14ac:dyDescent="0.25">
      <c r="A305" s="13" t="s">
        <v>2889</v>
      </c>
      <c r="B305" s="10">
        <v>146.9408</v>
      </c>
      <c r="C305" s="10">
        <v>-5.8101999999999947</v>
      </c>
      <c r="D305" s="27">
        <v>9</v>
      </c>
      <c r="E305" s="27">
        <v>-3.9541094100481247E-2</v>
      </c>
      <c r="I305" t="s">
        <v>5796</v>
      </c>
      <c r="J305">
        <v>1418.0900000000004</v>
      </c>
      <c r="K305">
        <v>343.63809999999989</v>
      </c>
      <c r="L305">
        <v>44</v>
      </c>
      <c r="M305">
        <v>0.24232460563151831</v>
      </c>
      <c r="N305">
        <f>(J305/L305)*M305</f>
        <v>7.8099568181818162</v>
      </c>
    </row>
    <row r="306" spans="1:14" x14ac:dyDescent="0.25">
      <c r="A306" s="13" t="s">
        <v>1177</v>
      </c>
      <c r="B306" s="10">
        <v>6497.27</v>
      </c>
      <c r="C306" s="10">
        <v>1448.5525000000002</v>
      </c>
      <c r="D306" s="27">
        <v>66</v>
      </c>
      <c r="E306" s="27">
        <v>0.22294786887415793</v>
      </c>
      <c r="I306" t="s">
        <v>762</v>
      </c>
      <c r="J306">
        <v>3206.1320000000001</v>
      </c>
      <c r="K306">
        <v>600.28729999999985</v>
      </c>
      <c r="L306">
        <v>77</v>
      </c>
      <c r="M306">
        <v>0.18723099984654401</v>
      </c>
      <c r="N306">
        <f>(J306/L306)*M306</f>
        <v>7.79593896103896</v>
      </c>
    </row>
    <row r="307" spans="1:14" x14ac:dyDescent="0.25">
      <c r="A307" s="13" t="s">
        <v>2520</v>
      </c>
      <c r="B307" s="10">
        <v>3582.82</v>
      </c>
      <c r="C307" s="10">
        <v>347.26599999999991</v>
      </c>
      <c r="D307" s="27">
        <v>43</v>
      </c>
      <c r="E307" s="27">
        <v>9.69253269770739E-2</v>
      </c>
      <c r="I307" t="s">
        <v>125</v>
      </c>
      <c r="J307">
        <v>1493.944</v>
      </c>
      <c r="K307">
        <v>249.13069999999996</v>
      </c>
      <c r="L307">
        <v>32</v>
      </c>
      <c r="M307">
        <v>0.16676040065758821</v>
      </c>
      <c r="N307">
        <f>(J307/L307)*M307</f>
        <v>7.7853343749999988</v>
      </c>
    </row>
    <row r="308" spans="1:14" x14ac:dyDescent="0.25">
      <c r="A308" s="13" t="s">
        <v>395</v>
      </c>
      <c r="B308" s="10">
        <v>3078.6240000000003</v>
      </c>
      <c r="C308" s="10">
        <v>793.28139999999985</v>
      </c>
      <c r="D308" s="27">
        <v>54</v>
      </c>
      <c r="E308" s="27">
        <v>0.25767401280572094</v>
      </c>
      <c r="I308" t="s">
        <v>3606</v>
      </c>
      <c r="J308">
        <v>742.55799999999999</v>
      </c>
      <c r="K308">
        <v>217.93300000000005</v>
      </c>
      <c r="L308">
        <v>28</v>
      </c>
      <c r="M308">
        <v>0.29348953213082352</v>
      </c>
      <c r="N308">
        <f>(J308/L308)*M308</f>
        <v>7.7833214285714307</v>
      </c>
    </row>
    <row r="309" spans="1:14" x14ac:dyDescent="0.25">
      <c r="A309" s="13" t="s">
        <v>3575</v>
      </c>
      <c r="B309" s="10">
        <v>1255.6819999999998</v>
      </c>
      <c r="C309" s="10">
        <v>441.31849999999997</v>
      </c>
      <c r="D309" s="27">
        <v>53</v>
      </c>
      <c r="E309" s="27">
        <v>0.3514572160785932</v>
      </c>
      <c r="I309" t="s">
        <v>2911</v>
      </c>
      <c r="J309">
        <v>816.17399999999998</v>
      </c>
      <c r="K309">
        <v>179.00379999999996</v>
      </c>
      <c r="L309">
        <v>23</v>
      </c>
      <c r="M309">
        <v>0.21932063506066105</v>
      </c>
      <c r="N309">
        <f>(J309/L309)*M309</f>
        <v>7.782773913043477</v>
      </c>
    </row>
    <row r="310" spans="1:14" x14ac:dyDescent="0.25">
      <c r="A310" s="13" t="s">
        <v>3467</v>
      </c>
      <c r="B310" s="10">
        <v>3163.6280000000002</v>
      </c>
      <c r="C310" s="10">
        <v>35.486499999999992</v>
      </c>
      <c r="D310" s="27">
        <v>31</v>
      </c>
      <c r="E310" s="27">
        <v>1.121702678064551E-2</v>
      </c>
      <c r="I310" t="s">
        <v>2825</v>
      </c>
      <c r="J310">
        <v>1733.4430000000002</v>
      </c>
      <c r="K310">
        <v>356.53949999999998</v>
      </c>
      <c r="L310">
        <v>46</v>
      </c>
      <c r="M310">
        <v>0.20568285198878758</v>
      </c>
      <c r="N310">
        <f>(J310/L310)*M310</f>
        <v>7.7508586956521723</v>
      </c>
    </row>
    <row r="311" spans="1:14" x14ac:dyDescent="0.25">
      <c r="A311" s="13" t="s">
        <v>5546</v>
      </c>
      <c r="B311" s="10">
        <v>6049.9660000000003</v>
      </c>
      <c r="C311" s="10">
        <v>188.7235</v>
      </c>
      <c r="D311" s="27">
        <v>44</v>
      </c>
      <c r="E311" s="27">
        <v>3.1194142248072137E-2</v>
      </c>
      <c r="I311" t="s">
        <v>5242</v>
      </c>
      <c r="J311">
        <v>593.60599999999999</v>
      </c>
      <c r="K311">
        <v>85.01909999999998</v>
      </c>
      <c r="L311">
        <v>11</v>
      </c>
      <c r="M311">
        <v>0.1432247989407115</v>
      </c>
      <c r="N311">
        <f>(J311/L311)*M311</f>
        <v>7.7290090909090905</v>
      </c>
    </row>
    <row r="312" spans="1:14" x14ac:dyDescent="0.25">
      <c r="A312" s="13" t="s">
        <v>2684</v>
      </c>
      <c r="B312" s="10">
        <v>236.53</v>
      </c>
      <c r="C312" s="10">
        <v>31.837599999999998</v>
      </c>
      <c r="D312" s="27">
        <v>21</v>
      </c>
      <c r="E312" s="27">
        <v>0.13460279879930664</v>
      </c>
      <c r="I312" t="s">
        <v>4479</v>
      </c>
      <c r="J312">
        <v>2071.9140000000002</v>
      </c>
      <c r="K312">
        <v>409.5111999999998</v>
      </c>
      <c r="L312">
        <v>53</v>
      </c>
      <c r="M312">
        <v>0.19764874410810476</v>
      </c>
      <c r="N312">
        <f>(J312/L312)*M312</f>
        <v>7.7266264150943362</v>
      </c>
    </row>
    <row r="313" spans="1:14" x14ac:dyDescent="0.25">
      <c r="A313" s="13" t="s">
        <v>7542</v>
      </c>
      <c r="B313" s="10">
        <v>1284.3799999999999</v>
      </c>
      <c r="C313" s="10">
        <v>359.83320000000003</v>
      </c>
      <c r="D313" s="27">
        <v>23</v>
      </c>
      <c r="E313" s="27">
        <v>0.28016101153864126</v>
      </c>
      <c r="I313" t="s">
        <v>5466</v>
      </c>
      <c r="J313">
        <v>742.08200000000011</v>
      </c>
      <c r="K313">
        <v>138.71620000000001</v>
      </c>
      <c r="L313">
        <v>18</v>
      </c>
      <c r="M313">
        <v>0.18692839874838629</v>
      </c>
      <c r="N313">
        <f>(J313/L313)*M313</f>
        <v>7.7064555555555563</v>
      </c>
    </row>
    <row r="314" spans="1:14" x14ac:dyDescent="0.25">
      <c r="A314" s="13" t="s">
        <v>2219</v>
      </c>
      <c r="B314" s="10">
        <v>9351.2119999999977</v>
      </c>
      <c r="C314" s="10">
        <v>-4108.6588999999985</v>
      </c>
      <c r="D314" s="27">
        <v>26</v>
      </c>
      <c r="E314" s="27">
        <v>-0.43937180549430377</v>
      </c>
      <c r="I314" t="s">
        <v>3147</v>
      </c>
      <c r="J314">
        <v>1538.1100000000001</v>
      </c>
      <c r="K314">
        <v>206.75689999999997</v>
      </c>
      <c r="L314">
        <v>27</v>
      </c>
      <c r="M314">
        <v>0.13442270058708411</v>
      </c>
      <c r="N314">
        <f>(J314/L314)*M314</f>
        <v>7.657662962962962</v>
      </c>
    </row>
    <row r="315" spans="1:14" x14ac:dyDescent="0.25">
      <c r="A315" s="13" t="s">
        <v>1878</v>
      </c>
      <c r="B315" s="10">
        <v>11820.119999999999</v>
      </c>
      <c r="C315" s="10">
        <v>2163.4268999999986</v>
      </c>
      <c r="D315" s="27">
        <v>106</v>
      </c>
      <c r="E315" s="27">
        <v>0.18302918244484817</v>
      </c>
      <c r="I315" t="s">
        <v>2420</v>
      </c>
      <c r="J315">
        <v>2754.2159999999999</v>
      </c>
      <c r="K315">
        <v>738.36260000000004</v>
      </c>
      <c r="L315">
        <v>97</v>
      </c>
      <c r="M315">
        <v>0.2680844930099891</v>
      </c>
      <c r="N315">
        <f>(J315/L315)*M315</f>
        <v>7.6119855670103105</v>
      </c>
    </row>
    <row r="316" spans="1:14" x14ac:dyDescent="0.25">
      <c r="A316" s="13" t="s">
        <v>1300</v>
      </c>
      <c r="B316" s="10">
        <v>226.43600000000001</v>
      </c>
      <c r="C316" s="10">
        <v>-6.139200000000022</v>
      </c>
      <c r="D316" s="27">
        <v>23</v>
      </c>
      <c r="E316" s="27">
        <v>-2.7112296631277809E-2</v>
      </c>
      <c r="I316" t="s">
        <v>290</v>
      </c>
      <c r="J316">
        <v>4909.4720000000007</v>
      </c>
      <c r="K316">
        <v>745.76849999999979</v>
      </c>
      <c r="L316">
        <v>98</v>
      </c>
      <c r="M316">
        <v>0.1519040133032635</v>
      </c>
      <c r="N316">
        <f>(J316/L316)*M316</f>
        <v>7.6098826530612218</v>
      </c>
    </row>
    <row r="317" spans="1:14" x14ac:dyDescent="0.25">
      <c r="A317" s="13" t="s">
        <v>4625</v>
      </c>
      <c r="B317" s="10">
        <v>2189.0190000000002</v>
      </c>
      <c r="C317" s="10">
        <v>-268.54230000000007</v>
      </c>
      <c r="D317" s="27">
        <v>43</v>
      </c>
      <c r="E317" s="27">
        <v>-0.12267700737179534</v>
      </c>
      <c r="I317" t="s">
        <v>10933</v>
      </c>
      <c r="J317">
        <v>2297200.8603000017</v>
      </c>
      <c r="K317">
        <v>286397.02169999981</v>
      </c>
      <c r="L317">
        <v>37873</v>
      </c>
      <c r="M317">
        <v>0.12467217240315832</v>
      </c>
      <c r="N317">
        <f>(J317/L317)*M317</f>
        <v>7.5620368521111461</v>
      </c>
    </row>
    <row r="318" spans="1:14" x14ac:dyDescent="0.25">
      <c r="A318" s="13" t="s">
        <v>449</v>
      </c>
      <c r="B318" s="10">
        <v>4355.1499999999996</v>
      </c>
      <c r="C318" s="10">
        <v>1087.7538999999999</v>
      </c>
      <c r="D318" s="27">
        <v>48</v>
      </c>
      <c r="E318" s="27">
        <v>0.24976267177938763</v>
      </c>
      <c r="I318" t="s">
        <v>440</v>
      </c>
      <c r="J318">
        <v>4715.4660000000013</v>
      </c>
      <c r="K318">
        <v>640.54660000000001</v>
      </c>
      <c r="L318">
        <v>85</v>
      </c>
      <c r="M318">
        <v>0.13583951193795052</v>
      </c>
      <c r="N318">
        <f>(J318/L318)*M318</f>
        <v>7.5358423529411755</v>
      </c>
    </row>
    <row r="319" spans="1:14" x14ac:dyDescent="0.25">
      <c r="A319" s="13" t="s">
        <v>3658</v>
      </c>
      <c r="B319" s="10">
        <v>2454.6220000000003</v>
      </c>
      <c r="C319" s="10">
        <v>828.66100000000006</v>
      </c>
      <c r="D319" s="27">
        <v>25</v>
      </c>
      <c r="E319" s="27">
        <v>0.33759210175741927</v>
      </c>
      <c r="I319" t="s">
        <v>1918</v>
      </c>
      <c r="J319">
        <v>4046.7460000000005</v>
      </c>
      <c r="K319">
        <v>406.44729999999981</v>
      </c>
      <c r="L319">
        <v>54</v>
      </c>
      <c r="M319">
        <v>0.10043805566250014</v>
      </c>
      <c r="N319">
        <f>(J319/L319)*M319</f>
        <v>7.5268018518518485</v>
      </c>
    </row>
    <row r="320" spans="1:14" x14ac:dyDescent="0.25">
      <c r="A320" s="13" t="s">
        <v>3832</v>
      </c>
      <c r="B320" s="10">
        <v>2163.3000000000002</v>
      </c>
      <c r="C320" s="10">
        <v>270.8574000000001</v>
      </c>
      <c r="D320" s="27">
        <v>45</v>
      </c>
      <c r="E320" s="27">
        <v>0.12520565802246572</v>
      </c>
      <c r="I320" t="s">
        <v>4754</v>
      </c>
      <c r="J320">
        <v>825.95</v>
      </c>
      <c r="K320">
        <v>150.37590000000003</v>
      </c>
      <c r="L320">
        <v>20</v>
      </c>
      <c r="M320">
        <v>0.1820641685332042</v>
      </c>
      <c r="N320">
        <f>(J320/L320)*M320</f>
        <v>7.5187950000000008</v>
      </c>
    </row>
    <row r="321" spans="1:14" x14ac:dyDescent="0.25">
      <c r="A321" s="13" t="s">
        <v>600</v>
      </c>
      <c r="B321" s="10">
        <v>2584.1580000000004</v>
      </c>
      <c r="C321" s="10">
        <v>99.144499999999894</v>
      </c>
      <c r="D321" s="27">
        <v>72</v>
      </c>
      <c r="E321" s="27">
        <v>3.836626862598954E-2</v>
      </c>
      <c r="I321" t="s">
        <v>2947</v>
      </c>
      <c r="J321">
        <v>1707.2860000000003</v>
      </c>
      <c r="K321">
        <v>224.88869999999991</v>
      </c>
      <c r="L321">
        <v>30</v>
      </c>
      <c r="M321">
        <v>0.13172292164288812</v>
      </c>
      <c r="N321">
        <f>(J321/L321)*M321</f>
        <v>7.4962899999999975</v>
      </c>
    </row>
    <row r="322" spans="1:14" x14ac:dyDescent="0.25">
      <c r="A322" s="13" t="s">
        <v>10092</v>
      </c>
      <c r="B322" s="10">
        <v>251.35999999999999</v>
      </c>
      <c r="C322" s="10">
        <v>-135.87600000000009</v>
      </c>
      <c r="D322" s="27">
        <v>31</v>
      </c>
      <c r="E322" s="27">
        <v>-0.54056333545512447</v>
      </c>
      <c r="I322" t="s">
        <v>3665</v>
      </c>
      <c r="J322">
        <v>5402.2539999999981</v>
      </c>
      <c r="K322">
        <v>427.02580000000006</v>
      </c>
      <c r="L322">
        <v>57</v>
      </c>
      <c r="M322">
        <v>7.9045857525395918E-2</v>
      </c>
      <c r="N322">
        <f>(J322/L322)*M322</f>
        <v>7.4916807017543867</v>
      </c>
    </row>
    <row r="323" spans="1:14" x14ac:dyDescent="0.25">
      <c r="A323" s="13" t="s">
        <v>9874</v>
      </c>
      <c r="B323" s="10">
        <v>883.53200000000015</v>
      </c>
      <c r="C323" s="10">
        <v>274.40279999999996</v>
      </c>
      <c r="D323" s="27">
        <v>44</v>
      </c>
      <c r="E323" s="27">
        <v>0.31057482920822327</v>
      </c>
      <c r="I323" t="s">
        <v>5666</v>
      </c>
      <c r="J323">
        <v>582.64599999999996</v>
      </c>
      <c r="K323">
        <v>141.53399999999999</v>
      </c>
      <c r="L323">
        <v>19</v>
      </c>
      <c r="M323">
        <v>0.24291593866601677</v>
      </c>
      <c r="N323">
        <f>(J323/L323)*M323</f>
        <v>7.4491578947368424</v>
      </c>
    </row>
    <row r="324" spans="1:14" x14ac:dyDescent="0.25">
      <c r="A324" s="13" t="s">
        <v>4372</v>
      </c>
      <c r="B324" s="10">
        <v>2533.1639999999998</v>
      </c>
      <c r="C324" s="10">
        <v>-13.876800000000102</v>
      </c>
      <c r="D324" s="27">
        <v>70</v>
      </c>
      <c r="E324" s="27">
        <v>-5.4780503749461557E-3</v>
      </c>
      <c r="I324" t="s">
        <v>1745</v>
      </c>
      <c r="J324">
        <v>1008.136</v>
      </c>
      <c r="K324">
        <v>348.35840000000002</v>
      </c>
      <c r="L324">
        <v>47</v>
      </c>
      <c r="M324">
        <v>0.3455470293690534</v>
      </c>
      <c r="N324">
        <f>(J324/L324)*M324</f>
        <v>7.4118808510638301</v>
      </c>
    </row>
    <row r="325" spans="1:14" x14ac:dyDescent="0.25">
      <c r="A325" s="13" t="s">
        <v>6077</v>
      </c>
      <c r="B325" s="10">
        <v>785.62800000000004</v>
      </c>
      <c r="C325" s="10">
        <v>147.00319999999999</v>
      </c>
      <c r="D325" s="27">
        <v>31</v>
      </c>
      <c r="E325" s="27">
        <v>0.18711553050553187</v>
      </c>
      <c r="I325" t="s">
        <v>1370</v>
      </c>
      <c r="J325">
        <v>1734.5739999999998</v>
      </c>
      <c r="K325">
        <v>273.85819999999995</v>
      </c>
      <c r="L325">
        <v>37</v>
      </c>
      <c r="M325">
        <v>0.15788210822945575</v>
      </c>
      <c r="N325">
        <f>(J325/L325)*M325</f>
        <v>7.4015729729729722</v>
      </c>
    </row>
    <row r="326" spans="1:14" x14ac:dyDescent="0.25">
      <c r="A326" s="13" t="s">
        <v>3630</v>
      </c>
      <c r="B326" s="10">
        <v>3247.6419999999994</v>
      </c>
      <c r="C326" s="10">
        <v>-2797.9635000000007</v>
      </c>
      <c r="D326" s="27">
        <v>68</v>
      </c>
      <c r="E326" s="27">
        <v>-0.86153692432848239</v>
      </c>
      <c r="I326" t="s">
        <v>3336</v>
      </c>
      <c r="J326">
        <v>329.87599999999998</v>
      </c>
      <c r="K326">
        <v>59.036000000000001</v>
      </c>
      <c r="L326">
        <v>8</v>
      </c>
      <c r="M326">
        <v>0.17896421685724334</v>
      </c>
      <c r="N326">
        <f>(J326/L326)*M326</f>
        <v>7.3795000000000002</v>
      </c>
    </row>
    <row r="327" spans="1:14" x14ac:dyDescent="0.25">
      <c r="A327" s="13" t="s">
        <v>5793</v>
      </c>
      <c r="B327" s="10">
        <v>3690.2840000000001</v>
      </c>
      <c r="C327" s="10">
        <v>804.61129999999991</v>
      </c>
      <c r="D327" s="27">
        <v>38</v>
      </c>
      <c r="E327" s="27">
        <v>0.21803506180012158</v>
      </c>
      <c r="I327" t="s">
        <v>1945</v>
      </c>
      <c r="J327">
        <v>2074.6609999999996</v>
      </c>
      <c r="K327">
        <v>365.72050000000013</v>
      </c>
      <c r="L327">
        <v>50</v>
      </c>
      <c r="M327">
        <v>0.17627964279465425</v>
      </c>
      <c r="N327">
        <f>(J327/L327)*M327</f>
        <v>7.3144100000000023</v>
      </c>
    </row>
    <row r="328" spans="1:14" x14ac:dyDescent="0.25">
      <c r="A328" s="13" t="s">
        <v>4304</v>
      </c>
      <c r="B328" s="10">
        <v>218.66800000000001</v>
      </c>
      <c r="C328" s="10">
        <v>86.734200000000001</v>
      </c>
      <c r="D328" s="27">
        <v>20</v>
      </c>
      <c r="E328" s="27">
        <v>0.39664788629337627</v>
      </c>
      <c r="I328" t="s">
        <v>5081</v>
      </c>
      <c r="J328">
        <v>2663.0860000000002</v>
      </c>
      <c r="K328">
        <v>477.23989999999998</v>
      </c>
      <c r="L328">
        <v>66</v>
      </c>
      <c r="M328">
        <v>0.17920559080705614</v>
      </c>
      <c r="N328">
        <f>(J328/L328)*M328</f>
        <v>7.2309075757575743</v>
      </c>
    </row>
    <row r="329" spans="1:14" x14ac:dyDescent="0.25">
      <c r="A329" s="13" t="s">
        <v>6657</v>
      </c>
      <c r="B329" s="10">
        <v>358.1</v>
      </c>
      <c r="C329" s="10">
        <v>98.654799999999994</v>
      </c>
      <c r="D329" s="27">
        <v>21</v>
      </c>
      <c r="E329" s="27">
        <v>0.27549511309690028</v>
      </c>
      <c r="I329" t="s">
        <v>2599</v>
      </c>
      <c r="J329">
        <v>1571.5229999999999</v>
      </c>
      <c r="K329">
        <v>209.28169999999983</v>
      </c>
      <c r="L329">
        <v>29</v>
      </c>
      <c r="M329">
        <v>0.13317126125421</v>
      </c>
      <c r="N329">
        <f>(J329/L329)*M329</f>
        <v>7.2166103448275809</v>
      </c>
    </row>
    <row r="330" spans="1:14" x14ac:dyDescent="0.25">
      <c r="A330" s="13" t="s">
        <v>819</v>
      </c>
      <c r="B330" s="10">
        <v>4877.7839999999997</v>
      </c>
      <c r="C330" s="10">
        <v>956.94510000000025</v>
      </c>
      <c r="D330" s="27">
        <v>64</v>
      </c>
      <c r="E330" s="27">
        <v>0.19618439438892749</v>
      </c>
      <c r="I330" t="s">
        <v>1430</v>
      </c>
      <c r="J330">
        <v>5952.8590000000022</v>
      </c>
      <c r="K330">
        <v>656.11619999999982</v>
      </c>
      <c r="L330">
        <v>91</v>
      </c>
      <c r="M330">
        <v>0.11021866971819752</v>
      </c>
      <c r="N330">
        <f>(J330/L330)*M330</f>
        <v>7.2100681318681294</v>
      </c>
    </row>
    <row r="331" spans="1:14" x14ac:dyDescent="0.25">
      <c r="A331" s="13" t="s">
        <v>2753</v>
      </c>
      <c r="B331" s="10">
        <v>12873.297999999999</v>
      </c>
      <c r="C331" s="10">
        <v>5622.4292000000005</v>
      </c>
      <c r="D331" s="27">
        <v>50</v>
      </c>
      <c r="E331" s="27">
        <v>0.43675126607027981</v>
      </c>
      <c r="I331" t="s">
        <v>940</v>
      </c>
      <c r="J331">
        <v>1739.6889999999999</v>
      </c>
      <c r="K331">
        <v>316.52019999999993</v>
      </c>
      <c r="L331">
        <v>44</v>
      </c>
      <c r="M331">
        <v>0.18194068020203608</v>
      </c>
      <c r="N331">
        <f>(J331/L331)*M331</f>
        <v>7.1936409090909077</v>
      </c>
    </row>
    <row r="332" spans="1:14" x14ac:dyDescent="0.25">
      <c r="A332" s="13" t="s">
        <v>3744</v>
      </c>
      <c r="B332" s="10">
        <v>8236.7648000000008</v>
      </c>
      <c r="C332" s="10">
        <v>2437.9836</v>
      </c>
      <c r="D332" s="27">
        <v>76</v>
      </c>
      <c r="E332" s="27">
        <v>0.29598800733025665</v>
      </c>
      <c r="I332" t="s">
        <v>6890</v>
      </c>
      <c r="J332">
        <v>98.35</v>
      </c>
      <c r="K332">
        <v>28.687899999999992</v>
      </c>
      <c r="L332">
        <v>4</v>
      </c>
      <c r="M332">
        <v>0.29169191662430088</v>
      </c>
      <c r="N332">
        <f>(J332/L332)*M332</f>
        <v>7.171974999999998</v>
      </c>
    </row>
    <row r="333" spans="1:14" x14ac:dyDescent="0.25">
      <c r="A333" s="13" t="s">
        <v>323</v>
      </c>
      <c r="B333" s="10">
        <v>736.27599999999995</v>
      </c>
      <c r="C333" s="10">
        <v>117.27550000000001</v>
      </c>
      <c r="D333" s="27">
        <v>29</v>
      </c>
      <c r="E333" s="27">
        <v>0.15928198121356668</v>
      </c>
      <c r="I333" t="s">
        <v>4667</v>
      </c>
      <c r="J333">
        <v>1256.9440000000002</v>
      </c>
      <c r="K333">
        <v>107.3604</v>
      </c>
      <c r="L333">
        <v>15</v>
      </c>
      <c r="M333">
        <v>8.5413829096602542E-2</v>
      </c>
      <c r="N333">
        <f>(J333/L333)*M333</f>
        <v>7.1573600000000006</v>
      </c>
    </row>
    <row r="334" spans="1:14" x14ac:dyDescent="0.25">
      <c r="A334" s="13" t="s">
        <v>100</v>
      </c>
      <c r="B334" s="10">
        <v>1990.3140000000001</v>
      </c>
      <c r="C334" s="10">
        <v>373.86369999999988</v>
      </c>
      <c r="D334" s="27">
        <v>44</v>
      </c>
      <c r="E334" s="27">
        <v>0.18784156670756466</v>
      </c>
      <c r="I334" t="s">
        <v>916</v>
      </c>
      <c r="J334">
        <v>14175.228999999999</v>
      </c>
      <c r="K334">
        <v>806.85499999999956</v>
      </c>
      <c r="L334">
        <v>113</v>
      </c>
      <c r="M334">
        <v>5.6920068099076182E-2</v>
      </c>
      <c r="N334">
        <f>(J334/L334)*M334</f>
        <v>7.14030973451327</v>
      </c>
    </row>
    <row r="335" spans="1:14" x14ac:dyDescent="0.25">
      <c r="A335" s="13" t="s">
        <v>3044</v>
      </c>
      <c r="B335" s="10">
        <v>1299.2879999999998</v>
      </c>
      <c r="C335" s="10">
        <v>185.57939999999999</v>
      </c>
      <c r="D335" s="27">
        <v>38</v>
      </c>
      <c r="E335" s="27">
        <v>0.14283161239078634</v>
      </c>
      <c r="I335" t="s">
        <v>1157</v>
      </c>
      <c r="J335">
        <v>4282.9399999999996</v>
      </c>
      <c r="K335">
        <v>566.72259999999983</v>
      </c>
      <c r="L335">
        <v>80</v>
      </c>
      <c r="M335">
        <v>0.13232092908142534</v>
      </c>
      <c r="N335">
        <f>(J335/L335)*M335</f>
        <v>7.0840324999999975</v>
      </c>
    </row>
    <row r="336" spans="1:14" x14ac:dyDescent="0.25">
      <c r="A336" s="13" t="s">
        <v>3389</v>
      </c>
      <c r="B336" s="10">
        <v>5248.7870000000003</v>
      </c>
      <c r="C336" s="10">
        <v>1196.9504000000002</v>
      </c>
      <c r="D336" s="27">
        <v>51</v>
      </c>
      <c r="E336" s="27">
        <v>0.22804324122887823</v>
      </c>
      <c r="I336" t="s">
        <v>5194</v>
      </c>
      <c r="J336">
        <v>1711.692</v>
      </c>
      <c r="K336">
        <v>438.90919999999988</v>
      </c>
      <c r="L336">
        <v>62</v>
      </c>
      <c r="M336">
        <v>0.25641832759631983</v>
      </c>
      <c r="N336">
        <f>(J336/L336)*M336</f>
        <v>7.079180645161288</v>
      </c>
    </row>
    <row r="337" spans="1:14" x14ac:dyDescent="0.25">
      <c r="A337" s="13" t="s">
        <v>2507</v>
      </c>
      <c r="B337" s="10">
        <v>9300.2539999999972</v>
      </c>
      <c r="C337" s="10">
        <v>2164.1611000000003</v>
      </c>
      <c r="D337" s="27">
        <v>85</v>
      </c>
      <c r="E337" s="27">
        <v>0.23269913918480087</v>
      </c>
      <c r="I337" t="s">
        <v>2612</v>
      </c>
      <c r="J337">
        <v>1041.0420000000001</v>
      </c>
      <c r="K337">
        <v>240.23619999999994</v>
      </c>
      <c r="L337">
        <v>34</v>
      </c>
      <c r="M337">
        <v>0.2307651372374985</v>
      </c>
      <c r="N337">
        <f>(J337/L337)*M337</f>
        <v>7.065770588235293</v>
      </c>
    </row>
    <row r="338" spans="1:14" x14ac:dyDescent="0.25">
      <c r="A338" s="13" t="s">
        <v>4376</v>
      </c>
      <c r="B338" s="10">
        <v>886.51999999999987</v>
      </c>
      <c r="C338" s="10">
        <v>-130.38789999999995</v>
      </c>
      <c r="D338" s="27">
        <v>21</v>
      </c>
      <c r="E338" s="27">
        <v>-0.14707835130623106</v>
      </c>
      <c r="I338" t="s">
        <v>3116</v>
      </c>
      <c r="J338">
        <v>2031.4720000000002</v>
      </c>
      <c r="K338">
        <v>388.21309999999988</v>
      </c>
      <c r="L338">
        <v>55</v>
      </c>
      <c r="M338">
        <v>0.19109940968913175</v>
      </c>
      <c r="N338">
        <f>(J338/L338)*M338</f>
        <v>7.0584199999999973</v>
      </c>
    </row>
    <row r="339" spans="1:14" x14ac:dyDescent="0.25">
      <c r="A339" s="13" t="s">
        <v>4112</v>
      </c>
      <c r="B339" s="10">
        <v>744.57399999999996</v>
      </c>
      <c r="C339" s="10">
        <v>320.4982</v>
      </c>
      <c r="D339" s="27">
        <v>19</v>
      </c>
      <c r="E339" s="27">
        <v>0.43044505985973192</v>
      </c>
      <c r="I339" t="s">
        <v>581</v>
      </c>
      <c r="J339">
        <v>7610.8639999999996</v>
      </c>
      <c r="K339">
        <v>1050.2668000000003</v>
      </c>
      <c r="L339">
        <v>150</v>
      </c>
      <c r="M339">
        <v>0.13799573872296239</v>
      </c>
      <c r="N339">
        <f>(J339/L339)*M339</f>
        <v>7.0017786666666693</v>
      </c>
    </row>
    <row r="340" spans="1:14" x14ac:dyDescent="0.25">
      <c r="A340" s="13" t="s">
        <v>5110</v>
      </c>
      <c r="B340" s="10">
        <v>5040.7360000000008</v>
      </c>
      <c r="C340" s="10">
        <v>1121.9369999999999</v>
      </c>
      <c r="D340" s="27">
        <v>60</v>
      </c>
      <c r="E340" s="27">
        <v>0.22257404474267245</v>
      </c>
      <c r="I340" t="s">
        <v>8554</v>
      </c>
      <c r="J340">
        <v>983.41999999999985</v>
      </c>
      <c r="K340">
        <v>209.78300000000002</v>
      </c>
      <c r="L340">
        <v>30</v>
      </c>
      <c r="M340">
        <v>0.21331984299688847</v>
      </c>
      <c r="N340">
        <f>(J340/L340)*M340</f>
        <v>6.9927666666666672</v>
      </c>
    </row>
    <row r="341" spans="1:14" x14ac:dyDescent="0.25">
      <c r="A341" s="13" t="s">
        <v>9099</v>
      </c>
      <c r="B341" s="10">
        <v>2872.6300000000006</v>
      </c>
      <c r="C341" s="10">
        <v>975.77009999999984</v>
      </c>
      <c r="D341" s="27">
        <v>19</v>
      </c>
      <c r="E341" s="27">
        <v>0.33967830872754223</v>
      </c>
      <c r="I341" t="s">
        <v>2041</v>
      </c>
      <c r="J341">
        <v>1869.58</v>
      </c>
      <c r="K341">
        <v>313.63349999999991</v>
      </c>
      <c r="L341">
        <v>45</v>
      </c>
      <c r="M341">
        <v>0.16775612704457682</v>
      </c>
      <c r="N341">
        <f>(J341/L341)*M341</f>
        <v>6.9696333333333316</v>
      </c>
    </row>
    <row r="342" spans="1:14" x14ac:dyDescent="0.25">
      <c r="A342" s="13" t="s">
        <v>93</v>
      </c>
      <c r="B342" s="10">
        <v>4930.4739999999993</v>
      </c>
      <c r="C342" s="10">
        <v>514.65270000000021</v>
      </c>
      <c r="D342" s="27">
        <v>93</v>
      </c>
      <c r="E342" s="27">
        <v>0.1043819924818588</v>
      </c>
      <c r="I342" t="s">
        <v>5978</v>
      </c>
      <c r="J342">
        <v>585.02</v>
      </c>
      <c r="K342">
        <v>222.68120000000005</v>
      </c>
      <c r="L342">
        <v>32</v>
      </c>
      <c r="M342">
        <v>0.38063861064578997</v>
      </c>
      <c r="N342">
        <f>(J342/L342)*M342</f>
        <v>6.9587875000000015</v>
      </c>
    </row>
    <row r="343" spans="1:14" x14ac:dyDescent="0.25">
      <c r="A343" s="13" t="s">
        <v>2896</v>
      </c>
      <c r="B343" s="10">
        <v>6491.0260000000017</v>
      </c>
      <c r="C343" s="10">
        <v>-819.4217000000001</v>
      </c>
      <c r="D343" s="27">
        <v>87</v>
      </c>
      <c r="E343" s="27">
        <v>-0.1262391646559419</v>
      </c>
      <c r="I343" t="s">
        <v>3998</v>
      </c>
      <c r="J343">
        <v>1300.076</v>
      </c>
      <c r="K343">
        <v>205.62820000000002</v>
      </c>
      <c r="L343">
        <v>30</v>
      </c>
      <c r="M343">
        <v>0.1581662918167861</v>
      </c>
      <c r="N343">
        <f>(J343/L343)*M343</f>
        <v>6.8542733333333334</v>
      </c>
    </row>
    <row r="344" spans="1:14" x14ac:dyDescent="0.25">
      <c r="A344" s="13" t="s">
        <v>704</v>
      </c>
      <c r="B344" s="10">
        <v>1791.605</v>
      </c>
      <c r="C344" s="10">
        <v>156.05319999999983</v>
      </c>
      <c r="D344" s="27">
        <v>43</v>
      </c>
      <c r="E344" s="27">
        <v>8.7102458410196357E-2</v>
      </c>
      <c r="I344" t="s">
        <v>3183</v>
      </c>
      <c r="J344">
        <v>2186.6130000000003</v>
      </c>
      <c r="K344">
        <v>257.91629999999992</v>
      </c>
      <c r="L344">
        <v>38</v>
      </c>
      <c r="M344">
        <v>0.11795242230792549</v>
      </c>
      <c r="N344">
        <f>(J344/L344)*M344</f>
        <v>6.7872710526315769</v>
      </c>
    </row>
    <row r="345" spans="1:14" x14ac:dyDescent="0.25">
      <c r="A345" s="13" t="s">
        <v>864</v>
      </c>
      <c r="B345" s="10">
        <v>900.55200000000013</v>
      </c>
      <c r="C345" s="10">
        <v>-286.98080000000004</v>
      </c>
      <c r="D345" s="27">
        <v>32</v>
      </c>
      <c r="E345" s="27">
        <v>-0.31867210333217849</v>
      </c>
      <c r="I345" t="s">
        <v>3676</v>
      </c>
      <c r="J345">
        <v>914.53200000000004</v>
      </c>
      <c r="K345">
        <v>264.56749999999994</v>
      </c>
      <c r="L345">
        <v>39</v>
      </c>
      <c r="M345">
        <v>0.28929277488376559</v>
      </c>
      <c r="N345">
        <f>(J345/L345)*M345</f>
        <v>6.7837820512820493</v>
      </c>
    </row>
    <row r="346" spans="1:14" x14ac:dyDescent="0.25">
      <c r="A346" s="13" t="s">
        <v>6221</v>
      </c>
      <c r="B346" s="10">
        <v>644.11879999999996</v>
      </c>
      <c r="C346" s="10">
        <v>126.76489999999995</v>
      </c>
      <c r="D346" s="27">
        <v>32</v>
      </c>
      <c r="E346" s="27">
        <v>0.19680360206843825</v>
      </c>
      <c r="I346" t="s">
        <v>1821</v>
      </c>
      <c r="J346">
        <v>1056.3900000000001</v>
      </c>
      <c r="K346">
        <v>277.38240000000008</v>
      </c>
      <c r="L346">
        <v>41</v>
      </c>
      <c r="M346">
        <v>0.26257575327293903</v>
      </c>
      <c r="N346">
        <f>(J346/L346)*M346</f>
        <v>6.7654243902439051</v>
      </c>
    </row>
    <row r="347" spans="1:14" x14ac:dyDescent="0.25">
      <c r="A347" s="13" t="s">
        <v>6180</v>
      </c>
      <c r="B347" s="10">
        <v>2518.1149999999998</v>
      </c>
      <c r="C347" s="10">
        <v>201.51849999999999</v>
      </c>
      <c r="D347" s="27">
        <v>32</v>
      </c>
      <c r="E347" s="27">
        <v>8.0027520585835038E-2</v>
      </c>
      <c r="I347" t="s">
        <v>6420</v>
      </c>
      <c r="J347">
        <v>1744.6999999999998</v>
      </c>
      <c r="K347">
        <v>365.21519999999987</v>
      </c>
      <c r="L347">
        <v>54</v>
      </c>
      <c r="M347">
        <v>0.20932836590817899</v>
      </c>
      <c r="N347">
        <f>(J347/L347)*M347</f>
        <v>6.7632444444444415</v>
      </c>
    </row>
    <row r="348" spans="1:14" x14ac:dyDescent="0.25">
      <c r="A348" s="13" t="s">
        <v>1810</v>
      </c>
      <c r="B348" s="10">
        <v>71.262999999999991</v>
      </c>
      <c r="C348" s="10">
        <v>-0.35560000000000036</v>
      </c>
      <c r="D348" s="27">
        <v>12</v>
      </c>
      <c r="E348" s="27">
        <v>-4.9899667429100713E-3</v>
      </c>
      <c r="I348" t="s">
        <v>2130</v>
      </c>
      <c r="J348">
        <v>2870.05</v>
      </c>
      <c r="K348">
        <v>424.65829999999983</v>
      </c>
      <c r="L348">
        <v>63</v>
      </c>
      <c r="M348">
        <v>0.14796198672496988</v>
      </c>
      <c r="N348">
        <f>(J348/L348)*M348</f>
        <v>6.7406079365079341</v>
      </c>
    </row>
    <row r="349" spans="1:14" x14ac:dyDescent="0.25">
      <c r="A349" s="13" t="s">
        <v>4253</v>
      </c>
      <c r="B349" s="10">
        <v>1058.1080000000002</v>
      </c>
      <c r="C349" s="10">
        <v>502.92440000000005</v>
      </c>
      <c r="D349" s="27">
        <v>14</v>
      </c>
      <c r="E349" s="27">
        <v>0.47530535635303767</v>
      </c>
      <c r="I349" t="s">
        <v>5789</v>
      </c>
      <c r="J349">
        <v>2353.5859999999998</v>
      </c>
      <c r="K349">
        <v>229.00989999999979</v>
      </c>
      <c r="L349">
        <v>34</v>
      </c>
      <c r="M349">
        <v>9.7302541738436499E-2</v>
      </c>
      <c r="N349">
        <f>(J349/L349)*M349</f>
        <v>6.73558529411764</v>
      </c>
    </row>
    <row r="350" spans="1:14" x14ac:dyDescent="0.25">
      <c r="A350" s="13" t="s">
        <v>4682</v>
      </c>
      <c r="B350" s="10">
        <v>2772.0550000000007</v>
      </c>
      <c r="C350" s="10">
        <v>279.56920000000008</v>
      </c>
      <c r="D350" s="27">
        <v>64</v>
      </c>
      <c r="E350" s="27">
        <v>0.10085268870927885</v>
      </c>
      <c r="I350" t="s">
        <v>3550</v>
      </c>
      <c r="J350">
        <v>658.46600000000012</v>
      </c>
      <c r="K350">
        <v>141.26499999999996</v>
      </c>
      <c r="L350">
        <v>21</v>
      </c>
      <c r="M350">
        <v>0.21453651365446344</v>
      </c>
      <c r="N350">
        <f>(J350/L350)*M350</f>
        <v>6.7269047619047599</v>
      </c>
    </row>
    <row r="351" spans="1:14" x14ac:dyDescent="0.25">
      <c r="A351" s="13" t="s">
        <v>371</v>
      </c>
      <c r="B351" s="10">
        <v>858.57600000000002</v>
      </c>
      <c r="C351" s="10">
        <v>201.59519999999992</v>
      </c>
      <c r="D351" s="27">
        <v>43</v>
      </c>
      <c r="E351" s="27">
        <v>0.23480181137138695</v>
      </c>
      <c r="I351" t="s">
        <v>6150</v>
      </c>
      <c r="J351">
        <v>2453.2840000000001</v>
      </c>
      <c r="K351">
        <v>280.78219999999993</v>
      </c>
      <c r="L351">
        <v>42</v>
      </c>
      <c r="M351">
        <v>0.11445156777609111</v>
      </c>
      <c r="N351">
        <f>(J351/L351)*M351</f>
        <v>6.6852904761904748</v>
      </c>
    </row>
    <row r="352" spans="1:14" x14ac:dyDescent="0.25">
      <c r="A352" s="13" t="s">
        <v>4011</v>
      </c>
      <c r="B352" s="10">
        <v>2152.3520000000003</v>
      </c>
      <c r="C352" s="10">
        <v>-266.55250000000001</v>
      </c>
      <c r="D352" s="27">
        <v>26</v>
      </c>
      <c r="E352" s="27">
        <v>-0.12384242911940053</v>
      </c>
      <c r="I352" t="s">
        <v>1183</v>
      </c>
      <c r="J352">
        <v>2501.6880000000001</v>
      </c>
      <c r="K352">
        <v>345.25209999999993</v>
      </c>
      <c r="L352">
        <v>52</v>
      </c>
      <c r="M352">
        <v>0.13800765722983838</v>
      </c>
      <c r="N352">
        <f>(J352/L352)*M352</f>
        <v>6.63946346153846</v>
      </c>
    </row>
    <row r="353" spans="1:14" x14ac:dyDescent="0.25">
      <c r="A353" s="13" t="s">
        <v>581</v>
      </c>
      <c r="B353" s="10">
        <v>7610.8639999999996</v>
      </c>
      <c r="C353" s="10">
        <v>1050.2668000000003</v>
      </c>
      <c r="D353" s="27">
        <v>150</v>
      </c>
      <c r="E353" s="27">
        <v>0.13799573872296239</v>
      </c>
      <c r="I353" t="s">
        <v>7758</v>
      </c>
      <c r="J353">
        <v>537.63200000000006</v>
      </c>
      <c r="K353">
        <v>105.82749999999999</v>
      </c>
      <c r="L353">
        <v>16</v>
      </c>
      <c r="M353">
        <v>0.19684003184334262</v>
      </c>
      <c r="N353">
        <f>(J353/L353)*M353</f>
        <v>6.6142187499999991</v>
      </c>
    </row>
    <row r="354" spans="1:14" x14ac:dyDescent="0.25">
      <c r="A354" s="13" t="s">
        <v>4830</v>
      </c>
      <c r="B354" s="10">
        <v>385.43000000000006</v>
      </c>
      <c r="C354" s="10">
        <v>26.760499999999983</v>
      </c>
      <c r="D354" s="27">
        <v>39</v>
      </c>
      <c r="E354" s="27">
        <v>6.9430246737410106E-2</v>
      </c>
      <c r="I354" t="s">
        <v>7338</v>
      </c>
      <c r="J354">
        <v>377.16200000000003</v>
      </c>
      <c r="K354">
        <v>85.927799999999991</v>
      </c>
      <c r="L354">
        <v>13</v>
      </c>
      <c r="M354">
        <v>0.2278272996749407</v>
      </c>
      <c r="N354">
        <f>(J354/L354)*M354</f>
        <v>6.6098307692307685</v>
      </c>
    </row>
    <row r="355" spans="1:14" x14ac:dyDescent="0.25">
      <c r="A355" s="13" t="s">
        <v>1287</v>
      </c>
      <c r="B355" s="10">
        <v>695.44200000000012</v>
      </c>
      <c r="C355" s="10">
        <v>111.11409999999999</v>
      </c>
      <c r="D355" s="27">
        <v>17</v>
      </c>
      <c r="E355" s="27">
        <v>0.15977479070864281</v>
      </c>
      <c r="I355" t="s">
        <v>5925</v>
      </c>
      <c r="J355">
        <v>1707.7099999999998</v>
      </c>
      <c r="K355">
        <v>309.71159999999992</v>
      </c>
      <c r="L355">
        <v>47</v>
      </c>
      <c r="M355">
        <v>0.18136076968571946</v>
      </c>
      <c r="N355">
        <f>(J355/L355)*M355</f>
        <v>6.5896085106382962</v>
      </c>
    </row>
    <row r="356" spans="1:14" x14ac:dyDescent="0.25">
      <c r="A356" s="13" t="s">
        <v>2109</v>
      </c>
      <c r="B356" s="10">
        <v>8828.0304999999989</v>
      </c>
      <c r="C356" s="10">
        <v>1619.5198999999993</v>
      </c>
      <c r="D356" s="27">
        <v>60</v>
      </c>
      <c r="E356" s="27">
        <v>0.18345200551810503</v>
      </c>
      <c r="I356" t="s">
        <v>5759</v>
      </c>
      <c r="J356">
        <v>1348.02</v>
      </c>
      <c r="K356">
        <v>157.66579999999993</v>
      </c>
      <c r="L356">
        <v>24</v>
      </c>
      <c r="M356">
        <v>0.11696102431714658</v>
      </c>
      <c r="N356">
        <f>(J356/L356)*M356</f>
        <v>6.56940833333333</v>
      </c>
    </row>
    <row r="357" spans="1:14" x14ac:dyDescent="0.25">
      <c r="A357" s="13" t="s">
        <v>1645</v>
      </c>
      <c r="B357" s="10">
        <v>1388.682</v>
      </c>
      <c r="C357" s="10">
        <v>276.21969999999988</v>
      </c>
      <c r="D357" s="27">
        <v>49</v>
      </c>
      <c r="E357" s="27">
        <v>0.19890781330787025</v>
      </c>
      <c r="I357" t="s">
        <v>1287</v>
      </c>
      <c r="J357">
        <v>695.44200000000012</v>
      </c>
      <c r="K357">
        <v>111.11409999999999</v>
      </c>
      <c r="L357">
        <v>17</v>
      </c>
      <c r="M357">
        <v>0.15977479070864281</v>
      </c>
      <c r="N357">
        <f>(J357/L357)*M357</f>
        <v>6.5361235294117641</v>
      </c>
    </row>
    <row r="358" spans="1:14" x14ac:dyDescent="0.25">
      <c r="A358" s="13" t="s">
        <v>4507</v>
      </c>
      <c r="B358" s="10">
        <v>7754.9759999999997</v>
      </c>
      <c r="C358" s="10">
        <v>1623.4018999999996</v>
      </c>
      <c r="D358" s="27">
        <v>74</v>
      </c>
      <c r="E358" s="27">
        <v>0.20933680516870712</v>
      </c>
      <c r="I358" t="s">
        <v>144</v>
      </c>
      <c r="J358">
        <v>763.54599999999982</v>
      </c>
      <c r="K358">
        <v>228.16229999999996</v>
      </c>
      <c r="L358">
        <v>35</v>
      </c>
      <c r="M358">
        <v>0.29881932457245536</v>
      </c>
      <c r="N358">
        <f>(J358/L358)*M358</f>
        <v>6.5189228571428561</v>
      </c>
    </row>
    <row r="359" spans="1:14" x14ac:dyDescent="0.25">
      <c r="A359" s="13" t="s">
        <v>4798</v>
      </c>
      <c r="B359" s="10">
        <v>8697.8430000000008</v>
      </c>
      <c r="C359" s="10">
        <v>1262.2925999999991</v>
      </c>
      <c r="D359" s="27">
        <v>97</v>
      </c>
      <c r="E359" s="27">
        <v>0.1451270849565805</v>
      </c>
      <c r="I359" t="s">
        <v>1719</v>
      </c>
      <c r="J359">
        <v>2254.2849999999999</v>
      </c>
      <c r="K359">
        <v>319.12109999999996</v>
      </c>
      <c r="L359">
        <v>49</v>
      </c>
      <c r="M359">
        <v>0.1415620030297855</v>
      </c>
      <c r="N359">
        <f>(J359/L359)*M359</f>
        <v>6.5126755102040805</v>
      </c>
    </row>
    <row r="360" spans="1:14" x14ac:dyDescent="0.25">
      <c r="A360" s="13" t="s">
        <v>332</v>
      </c>
      <c r="B360" s="10">
        <v>6760.8149999999987</v>
      </c>
      <c r="C360" s="10">
        <v>221.79670000000013</v>
      </c>
      <c r="D360" s="27">
        <v>90</v>
      </c>
      <c r="E360" s="27">
        <v>3.2806207535629975E-2</v>
      </c>
      <c r="I360" t="s">
        <v>3647</v>
      </c>
      <c r="J360">
        <v>3653.3990000000003</v>
      </c>
      <c r="K360">
        <v>338.44539999999984</v>
      </c>
      <c r="L360">
        <v>52</v>
      </c>
      <c r="M360">
        <v>9.2638499107269637E-2</v>
      </c>
      <c r="N360">
        <f>(J360/L360)*M360</f>
        <v>6.5085653846153813</v>
      </c>
    </row>
    <row r="361" spans="1:14" x14ac:dyDescent="0.25">
      <c r="A361" s="13" t="s">
        <v>610</v>
      </c>
      <c r="B361" s="10">
        <v>2697.2480000000005</v>
      </c>
      <c r="C361" s="10">
        <v>789.6475999999999</v>
      </c>
      <c r="D361" s="27">
        <v>34</v>
      </c>
      <c r="E361" s="27">
        <v>0.29276047289681917</v>
      </c>
      <c r="I361" t="s">
        <v>4616</v>
      </c>
      <c r="J361">
        <v>3312.8639999999991</v>
      </c>
      <c r="K361">
        <v>454.78709999999984</v>
      </c>
      <c r="L361">
        <v>70</v>
      </c>
      <c r="M361">
        <v>0.13727913370425104</v>
      </c>
      <c r="N361">
        <f>(J361/L361)*M361</f>
        <v>6.4969585714285687</v>
      </c>
    </row>
    <row r="362" spans="1:14" x14ac:dyDescent="0.25">
      <c r="A362" s="13" t="s">
        <v>3691</v>
      </c>
      <c r="B362" s="10">
        <v>2279.5860000000002</v>
      </c>
      <c r="C362" s="10">
        <v>575.12589999999989</v>
      </c>
      <c r="D362" s="27">
        <v>72</v>
      </c>
      <c r="E362" s="27">
        <v>0.25229401303570026</v>
      </c>
      <c r="I362" t="s">
        <v>5724</v>
      </c>
      <c r="J362">
        <v>2682.7280000000001</v>
      </c>
      <c r="K362">
        <v>278.77699999999999</v>
      </c>
      <c r="L362">
        <v>43</v>
      </c>
      <c r="M362">
        <v>0.10391549199173378</v>
      </c>
      <c r="N362">
        <f>(J362/L362)*M362</f>
        <v>6.4831860465116273</v>
      </c>
    </row>
    <row r="363" spans="1:14" x14ac:dyDescent="0.25">
      <c r="A363" s="13" t="s">
        <v>5748</v>
      </c>
      <c r="B363" s="10">
        <v>955.12400000000025</v>
      </c>
      <c r="C363" s="10">
        <v>97.28899999999993</v>
      </c>
      <c r="D363" s="27">
        <v>42</v>
      </c>
      <c r="E363" s="27">
        <v>0.10186007261884311</v>
      </c>
      <c r="I363" t="s">
        <v>5173</v>
      </c>
      <c r="J363">
        <v>1252.8000000000002</v>
      </c>
      <c r="K363">
        <v>122.36120000000008</v>
      </c>
      <c r="L363">
        <v>19</v>
      </c>
      <c r="M363">
        <v>9.7670178799489193E-2</v>
      </c>
      <c r="N363">
        <f>(J363/L363)*M363</f>
        <v>6.4400631578947412</v>
      </c>
    </row>
    <row r="364" spans="1:14" x14ac:dyDescent="0.25">
      <c r="A364" s="13" t="s">
        <v>2334</v>
      </c>
      <c r="B364" s="10">
        <v>1911.8440000000003</v>
      </c>
      <c r="C364" s="10">
        <v>330.19900000000001</v>
      </c>
      <c r="D364" s="27">
        <v>58</v>
      </c>
      <c r="E364" s="27">
        <v>0.17271231334774173</v>
      </c>
      <c r="I364" t="s">
        <v>2439</v>
      </c>
      <c r="J364">
        <v>1523.2730000000001</v>
      </c>
      <c r="K364">
        <v>315.22140000000002</v>
      </c>
      <c r="L364">
        <v>49</v>
      </c>
      <c r="M364">
        <v>0.20693690494087402</v>
      </c>
      <c r="N364">
        <f>(J364/L364)*M364</f>
        <v>6.4330897959183675</v>
      </c>
    </row>
    <row r="365" spans="1:14" x14ac:dyDescent="0.25">
      <c r="A365" s="13" t="s">
        <v>1934</v>
      </c>
      <c r="B365" s="10">
        <v>2371.4479999999999</v>
      </c>
      <c r="C365" s="10">
        <v>635.63759999999991</v>
      </c>
      <c r="D365" s="27">
        <v>69</v>
      </c>
      <c r="E365" s="27">
        <v>0.26803775583525336</v>
      </c>
      <c r="I365" t="s">
        <v>152</v>
      </c>
      <c r="J365">
        <v>2767.2190000000001</v>
      </c>
      <c r="K365">
        <v>261.53149999999988</v>
      </c>
      <c r="L365">
        <v>41</v>
      </c>
      <c r="M365">
        <v>9.4510589873804673E-2</v>
      </c>
      <c r="N365">
        <f>(J365/L365)*M365</f>
        <v>6.3788170731707288</v>
      </c>
    </row>
    <row r="366" spans="1:14" x14ac:dyDescent="0.25">
      <c r="A366" s="13" t="s">
        <v>1913</v>
      </c>
      <c r="B366" s="10">
        <v>1082.9180000000001</v>
      </c>
      <c r="C366" s="10">
        <v>-18.067299999999975</v>
      </c>
      <c r="D366" s="27">
        <v>36</v>
      </c>
      <c r="E366" s="27">
        <v>-1.6683904044442859E-2</v>
      </c>
      <c r="I366" t="s">
        <v>5059</v>
      </c>
      <c r="J366">
        <v>2797.6680000000001</v>
      </c>
      <c r="K366">
        <v>379.88199999999972</v>
      </c>
      <c r="L366">
        <v>60</v>
      </c>
      <c r="M366">
        <v>0.13578523255797317</v>
      </c>
      <c r="N366">
        <f>(J366/L366)*M366</f>
        <v>6.3313666666666615</v>
      </c>
    </row>
    <row r="367" spans="1:14" x14ac:dyDescent="0.25">
      <c r="A367" s="13" t="s">
        <v>4536</v>
      </c>
      <c r="B367" s="10">
        <v>4198.3320000000003</v>
      </c>
      <c r="C367" s="10">
        <v>1073.2087999999999</v>
      </c>
      <c r="D367" s="27">
        <v>67</v>
      </c>
      <c r="E367" s="27">
        <v>0.25562742536797944</v>
      </c>
      <c r="I367" t="s">
        <v>2450</v>
      </c>
      <c r="J367">
        <v>1503.1120000000001</v>
      </c>
      <c r="K367">
        <v>322.24489999999986</v>
      </c>
      <c r="L367">
        <v>51</v>
      </c>
      <c r="M367">
        <v>0.2143851555971876</v>
      </c>
      <c r="N367">
        <f>(J367/L367)*M367</f>
        <v>6.3185274509803895</v>
      </c>
    </row>
    <row r="368" spans="1:14" x14ac:dyDescent="0.25">
      <c r="A368" s="13" t="s">
        <v>1375</v>
      </c>
      <c r="B368" s="10">
        <v>2358.6759999999999</v>
      </c>
      <c r="C368" s="10">
        <v>684.19110000000001</v>
      </c>
      <c r="D368" s="27">
        <v>20</v>
      </c>
      <c r="E368" s="27">
        <v>0.29007421960455781</v>
      </c>
      <c r="I368" t="s">
        <v>6180</v>
      </c>
      <c r="J368">
        <v>2518.1149999999998</v>
      </c>
      <c r="K368">
        <v>201.51849999999999</v>
      </c>
      <c r="L368">
        <v>32</v>
      </c>
      <c r="M368">
        <v>8.0027520585835038E-2</v>
      </c>
      <c r="N368">
        <f>(J368/L368)*M368</f>
        <v>6.2974531249999997</v>
      </c>
    </row>
    <row r="369" spans="1:14" x14ac:dyDescent="0.25">
      <c r="A369" s="13" t="s">
        <v>4261</v>
      </c>
      <c r="B369" s="10">
        <v>6366.3919999999998</v>
      </c>
      <c r="C369" s="10">
        <v>1415.6664000000003</v>
      </c>
      <c r="D369" s="27">
        <v>70</v>
      </c>
      <c r="E369" s="27">
        <v>0.22236557221107345</v>
      </c>
      <c r="I369" t="s">
        <v>9874</v>
      </c>
      <c r="J369">
        <v>883.53200000000015</v>
      </c>
      <c r="K369">
        <v>274.40279999999996</v>
      </c>
      <c r="L369">
        <v>44</v>
      </c>
      <c r="M369">
        <v>0.31057482920822327</v>
      </c>
      <c r="N369">
        <f>(J369/L369)*M369</f>
        <v>6.2364272727272727</v>
      </c>
    </row>
    <row r="370" spans="1:14" x14ac:dyDescent="0.25">
      <c r="A370" s="13" t="s">
        <v>6311</v>
      </c>
      <c r="B370" s="10">
        <v>2240.5800000000004</v>
      </c>
      <c r="C370" s="10">
        <v>3.7975999999999246</v>
      </c>
      <c r="D370" s="27">
        <v>46</v>
      </c>
      <c r="E370" s="27">
        <v>1.6949182800881574E-3</v>
      </c>
      <c r="I370" t="s">
        <v>5077</v>
      </c>
      <c r="J370">
        <v>2052.9079999999999</v>
      </c>
      <c r="K370">
        <v>317.97120000000007</v>
      </c>
      <c r="L370">
        <v>51</v>
      </c>
      <c r="M370">
        <v>0.15488818787787864</v>
      </c>
      <c r="N370">
        <f>(J370/L370)*M370</f>
        <v>6.2347294117647074</v>
      </c>
    </row>
    <row r="371" spans="1:14" x14ac:dyDescent="0.25">
      <c r="A371" s="13" t="s">
        <v>1648</v>
      </c>
      <c r="B371" s="10">
        <v>1507.0180000000003</v>
      </c>
      <c r="C371" s="10">
        <v>206.1019</v>
      </c>
      <c r="D371" s="27">
        <v>46</v>
      </c>
      <c r="E371" s="27">
        <v>0.13676140563682715</v>
      </c>
      <c r="I371" t="s">
        <v>1426</v>
      </c>
      <c r="J371">
        <v>945.22199999999998</v>
      </c>
      <c r="K371">
        <v>280.02610000000004</v>
      </c>
      <c r="L371">
        <v>45</v>
      </c>
      <c r="M371">
        <v>0.2962543190911765</v>
      </c>
      <c r="N371">
        <f>(J371/L371)*M371</f>
        <v>6.2228022222222235</v>
      </c>
    </row>
    <row r="372" spans="1:14" x14ac:dyDescent="0.25">
      <c r="A372" s="13" t="s">
        <v>3077</v>
      </c>
      <c r="B372" s="10">
        <v>309.28100000000006</v>
      </c>
      <c r="C372" s="10">
        <v>-24.077099999999998</v>
      </c>
      <c r="D372" s="27">
        <v>29</v>
      </c>
      <c r="E372" s="27">
        <v>-7.7848623096795452E-2</v>
      </c>
      <c r="I372" t="s">
        <v>1655</v>
      </c>
      <c r="J372">
        <v>2374.6580000000004</v>
      </c>
      <c r="K372">
        <v>621.23</v>
      </c>
      <c r="L372">
        <v>100</v>
      </c>
      <c r="M372">
        <v>0.26160819789628653</v>
      </c>
      <c r="N372">
        <f>(J372/L372)*M372</f>
        <v>6.2123000000000008</v>
      </c>
    </row>
    <row r="373" spans="1:14" x14ac:dyDescent="0.25">
      <c r="A373" s="13" t="s">
        <v>5105</v>
      </c>
      <c r="B373" s="10">
        <v>528.91000000000008</v>
      </c>
      <c r="C373" s="10">
        <v>26.082199999999993</v>
      </c>
      <c r="D373" s="27">
        <v>29</v>
      </c>
      <c r="E373" s="27">
        <v>4.9313115652946604E-2</v>
      </c>
      <c r="I373" t="s">
        <v>1383</v>
      </c>
      <c r="J373">
        <v>2442.0439999999999</v>
      </c>
      <c r="K373">
        <v>433.97509999999983</v>
      </c>
      <c r="L373">
        <v>70</v>
      </c>
      <c r="M373">
        <v>0.17770977918497777</v>
      </c>
      <c r="N373">
        <f>(J373/L373)*M373</f>
        <v>6.1996442857142835</v>
      </c>
    </row>
    <row r="374" spans="1:14" x14ac:dyDescent="0.25">
      <c r="A374" s="13" t="s">
        <v>859</v>
      </c>
      <c r="B374" s="10">
        <v>959.47699999999998</v>
      </c>
      <c r="C374" s="10">
        <v>-13.554500000000061</v>
      </c>
      <c r="D374" s="27">
        <v>35</v>
      </c>
      <c r="E374" s="27">
        <v>-1.4126967087277821E-2</v>
      </c>
      <c r="I374" t="s">
        <v>4852</v>
      </c>
      <c r="J374">
        <v>1949.1999999999998</v>
      </c>
      <c r="K374">
        <v>272.38830000000013</v>
      </c>
      <c r="L374">
        <v>44</v>
      </c>
      <c r="M374">
        <v>0.1397436384157604</v>
      </c>
      <c r="N374">
        <f>(J374/L374)*M374</f>
        <v>6.1906431818181851</v>
      </c>
    </row>
    <row r="375" spans="1:14" x14ac:dyDescent="0.25">
      <c r="A375" s="13" t="s">
        <v>830</v>
      </c>
      <c r="B375" s="10">
        <v>7954.9979999999996</v>
      </c>
      <c r="C375" s="10">
        <v>-644.69820000000004</v>
      </c>
      <c r="D375" s="27">
        <v>64</v>
      </c>
      <c r="E375" s="27">
        <v>-8.104316305296369E-2</v>
      </c>
      <c r="I375" t="s">
        <v>3518</v>
      </c>
      <c r="J375">
        <v>5563.3919999999998</v>
      </c>
      <c r="K375">
        <v>581.57419999999991</v>
      </c>
      <c r="L375">
        <v>94</v>
      </c>
      <c r="M375">
        <v>0.10453590183830296</v>
      </c>
      <c r="N375">
        <f>(J375/L375)*M375</f>
        <v>6.1869595744680845</v>
      </c>
    </row>
    <row r="376" spans="1:14" x14ac:dyDescent="0.25">
      <c r="A376" s="13" t="s">
        <v>3593</v>
      </c>
      <c r="B376" s="10">
        <v>2256.3939999999998</v>
      </c>
      <c r="C376" s="10">
        <v>-96.952999999999975</v>
      </c>
      <c r="D376" s="27">
        <v>28</v>
      </c>
      <c r="E376" s="27">
        <v>-4.2968116383929396E-2</v>
      </c>
      <c r="I376" t="s">
        <v>6335</v>
      </c>
      <c r="J376">
        <v>3071.1259999999997</v>
      </c>
      <c r="K376">
        <v>184.76559999999998</v>
      </c>
      <c r="L376">
        <v>30</v>
      </c>
      <c r="M376">
        <v>6.0162168533625777E-2</v>
      </c>
      <c r="N376">
        <f>(J376/L376)*M376</f>
        <v>6.1588533333333331</v>
      </c>
    </row>
    <row r="377" spans="1:14" x14ac:dyDescent="0.25">
      <c r="A377" s="13" t="s">
        <v>3072</v>
      </c>
      <c r="B377" s="10">
        <v>709.17800000000011</v>
      </c>
      <c r="C377" s="10">
        <v>200.55579999999998</v>
      </c>
      <c r="D377" s="27">
        <v>25</v>
      </c>
      <c r="E377" s="27">
        <v>0.2828003688777711</v>
      </c>
      <c r="I377" t="s">
        <v>4924</v>
      </c>
      <c r="J377">
        <v>2426.0669999999996</v>
      </c>
      <c r="K377">
        <v>288.98410000000013</v>
      </c>
      <c r="L377">
        <v>47</v>
      </c>
      <c r="M377">
        <v>0.11911628986338801</v>
      </c>
      <c r="N377">
        <f>(J377/L377)*M377</f>
        <v>6.148597872340428</v>
      </c>
    </row>
    <row r="378" spans="1:14" x14ac:dyDescent="0.25">
      <c r="A378" s="13" t="s">
        <v>2832</v>
      </c>
      <c r="B378" s="10">
        <v>195</v>
      </c>
      <c r="C378" s="10">
        <v>34.449200000000005</v>
      </c>
      <c r="D378" s="27">
        <v>11</v>
      </c>
      <c r="E378" s="27">
        <v>0.17666256410256412</v>
      </c>
      <c r="I378" t="s">
        <v>3582</v>
      </c>
      <c r="J378">
        <v>834.32799999999997</v>
      </c>
      <c r="K378">
        <v>268.96699999999998</v>
      </c>
      <c r="L378">
        <v>44</v>
      </c>
      <c r="M378">
        <v>0.32237561246895702</v>
      </c>
      <c r="N378">
        <f>(J378/L378)*M378</f>
        <v>6.1128863636363633</v>
      </c>
    </row>
    <row r="379" spans="1:14" x14ac:dyDescent="0.25">
      <c r="A379" s="13" t="s">
        <v>4397</v>
      </c>
      <c r="B379" s="10">
        <v>4427.1420000000007</v>
      </c>
      <c r="C379" s="10">
        <v>1219.9829999999995</v>
      </c>
      <c r="D379" s="27">
        <v>67</v>
      </c>
      <c r="E379" s="27">
        <v>0.27556897881296766</v>
      </c>
      <c r="I379" t="s">
        <v>8202</v>
      </c>
      <c r="J379">
        <v>162.232</v>
      </c>
      <c r="K379">
        <v>42.6648</v>
      </c>
      <c r="L379">
        <v>7</v>
      </c>
      <c r="M379">
        <v>0.26298634054933673</v>
      </c>
      <c r="N379">
        <f>(J379/L379)*M379</f>
        <v>6.0949714285714274</v>
      </c>
    </row>
    <row r="380" spans="1:14" x14ac:dyDescent="0.25">
      <c r="A380" s="13" t="s">
        <v>8157</v>
      </c>
      <c r="B380" s="10">
        <v>383.81200000000001</v>
      </c>
      <c r="C380" s="10">
        <v>55.327700000000007</v>
      </c>
      <c r="D380" s="27">
        <v>15</v>
      </c>
      <c r="E380" s="27">
        <v>0.14415312705178579</v>
      </c>
      <c r="I380" t="s">
        <v>8188</v>
      </c>
      <c r="J380">
        <v>1376.7919999999999</v>
      </c>
      <c r="K380">
        <v>199.7688</v>
      </c>
      <c r="L380">
        <v>33</v>
      </c>
      <c r="M380">
        <v>0.1450972986478713</v>
      </c>
      <c r="N380">
        <f>(J380/L380)*M380</f>
        <v>6.0536000000000003</v>
      </c>
    </row>
    <row r="381" spans="1:14" x14ac:dyDescent="0.25">
      <c r="A381" s="13" t="s">
        <v>2266</v>
      </c>
      <c r="B381" s="10">
        <v>2709.6320000000005</v>
      </c>
      <c r="C381" s="10">
        <v>330.28379999999993</v>
      </c>
      <c r="D381" s="27">
        <v>72</v>
      </c>
      <c r="E381" s="27">
        <v>0.12189249315036133</v>
      </c>
      <c r="I381" t="s">
        <v>8701</v>
      </c>
      <c r="J381">
        <v>161.28</v>
      </c>
      <c r="K381">
        <v>12.095999999999997</v>
      </c>
      <c r="L381">
        <v>2</v>
      </c>
      <c r="M381">
        <v>7.4999999999999983E-2</v>
      </c>
      <c r="N381">
        <f>(J381/L381)*M381</f>
        <v>6.0479999999999983</v>
      </c>
    </row>
    <row r="382" spans="1:14" x14ac:dyDescent="0.25">
      <c r="A382" s="13" t="s">
        <v>5281</v>
      </c>
      <c r="B382" s="10">
        <v>3760.0279999999998</v>
      </c>
      <c r="C382" s="10">
        <v>750.94849999999997</v>
      </c>
      <c r="D382" s="27">
        <v>44</v>
      </c>
      <c r="E382" s="27">
        <v>0.19971885847658583</v>
      </c>
      <c r="I382" t="s">
        <v>3832</v>
      </c>
      <c r="J382">
        <v>2163.3000000000002</v>
      </c>
      <c r="K382">
        <v>270.8574000000001</v>
      </c>
      <c r="L382">
        <v>45</v>
      </c>
      <c r="M382">
        <v>0.12520565802246572</v>
      </c>
      <c r="N382">
        <f>(J382/L382)*M382</f>
        <v>6.0190533333333356</v>
      </c>
    </row>
    <row r="383" spans="1:14" x14ac:dyDescent="0.25">
      <c r="A383" s="13" t="s">
        <v>721</v>
      </c>
      <c r="B383" s="10">
        <v>4760.4340000000011</v>
      </c>
      <c r="C383" s="10">
        <v>1172.5303000000001</v>
      </c>
      <c r="D383" s="27">
        <v>41</v>
      </c>
      <c r="E383" s="27">
        <v>0.24630743751515091</v>
      </c>
      <c r="I383" t="s">
        <v>3130</v>
      </c>
      <c r="J383">
        <v>3785.2759999999998</v>
      </c>
      <c r="K383">
        <v>341.89799999999991</v>
      </c>
      <c r="L383">
        <v>57</v>
      </c>
      <c r="M383">
        <v>9.0323136278569888E-2</v>
      </c>
      <c r="N383">
        <f>(J383/L383)*M383</f>
        <v>5.9982105263157868</v>
      </c>
    </row>
    <row r="384" spans="1:14" x14ac:dyDescent="0.25">
      <c r="A384" s="13" t="s">
        <v>2484</v>
      </c>
      <c r="B384" s="10">
        <v>4867.2000000000007</v>
      </c>
      <c r="C384" s="10">
        <v>55.048299999999948</v>
      </c>
      <c r="D384" s="27">
        <v>88</v>
      </c>
      <c r="E384" s="27">
        <v>1.1310055062458897E-2</v>
      </c>
      <c r="I384" t="s">
        <v>5338</v>
      </c>
      <c r="J384">
        <v>2280.5800000000004</v>
      </c>
      <c r="K384">
        <v>329.76249999999999</v>
      </c>
      <c r="L384">
        <v>55</v>
      </c>
      <c r="M384">
        <v>0.14459589227301825</v>
      </c>
      <c r="N384">
        <f>(J384/L384)*M384</f>
        <v>5.9956818181818186</v>
      </c>
    </row>
    <row r="385" spans="1:14" x14ac:dyDescent="0.25">
      <c r="A385" s="13" t="s">
        <v>8309</v>
      </c>
      <c r="B385" s="10">
        <v>3747.6680000000001</v>
      </c>
      <c r="C385" s="10">
        <v>586.66249999999968</v>
      </c>
      <c r="D385" s="27">
        <v>43</v>
      </c>
      <c r="E385" s="27">
        <v>0.15654068076467811</v>
      </c>
      <c r="I385" t="s">
        <v>4611</v>
      </c>
      <c r="J385">
        <v>599.798</v>
      </c>
      <c r="K385">
        <v>227.43839999999997</v>
      </c>
      <c r="L385">
        <v>38</v>
      </c>
      <c r="M385">
        <v>0.37919166119260145</v>
      </c>
      <c r="N385">
        <f>(J385/L385)*M385</f>
        <v>5.9852210526315774</v>
      </c>
    </row>
    <row r="386" spans="1:14" x14ac:dyDescent="0.25">
      <c r="A386" s="13" t="s">
        <v>3787</v>
      </c>
      <c r="B386" s="10">
        <v>2932.4840000000004</v>
      </c>
      <c r="C386" s="10">
        <v>122.65659999999997</v>
      </c>
      <c r="D386" s="27">
        <v>49</v>
      </c>
      <c r="E386" s="27">
        <v>4.1826860777415993E-2</v>
      </c>
      <c r="I386" t="s">
        <v>4311</v>
      </c>
      <c r="J386">
        <v>1205.5840000000003</v>
      </c>
      <c r="K386">
        <v>233.02739999999997</v>
      </c>
      <c r="L386">
        <v>39</v>
      </c>
      <c r="M386">
        <v>0.1932900569350621</v>
      </c>
      <c r="N386">
        <f>(J386/L386)*M386</f>
        <v>5.9750615384615378</v>
      </c>
    </row>
    <row r="387" spans="1:14" x14ac:dyDescent="0.25">
      <c r="A387" s="13" t="s">
        <v>6409</v>
      </c>
      <c r="B387" s="10">
        <v>1214.9559999999999</v>
      </c>
      <c r="C387" s="10">
        <v>-207.79560000000004</v>
      </c>
      <c r="D387" s="27">
        <v>42</v>
      </c>
      <c r="E387" s="27">
        <v>-0.17103137891413356</v>
      </c>
      <c r="I387" t="s">
        <v>6982</v>
      </c>
      <c r="J387">
        <v>1686.7312000000002</v>
      </c>
      <c r="K387">
        <v>397.87989999999996</v>
      </c>
      <c r="L387">
        <v>67</v>
      </c>
      <c r="M387">
        <v>0.23588814862735683</v>
      </c>
      <c r="N387">
        <f>(J387/L387)*M387</f>
        <v>5.9385059701492535</v>
      </c>
    </row>
    <row r="388" spans="1:14" x14ac:dyDescent="0.25">
      <c r="A388" s="13" t="s">
        <v>2599</v>
      </c>
      <c r="B388" s="10">
        <v>1571.5229999999999</v>
      </c>
      <c r="C388" s="10">
        <v>209.28169999999983</v>
      </c>
      <c r="D388" s="27">
        <v>29</v>
      </c>
      <c r="E388" s="27">
        <v>0.13317126125421</v>
      </c>
      <c r="I388" t="s">
        <v>274</v>
      </c>
      <c r="J388">
        <v>1467.8810000000001</v>
      </c>
      <c r="K388">
        <v>390.21129999999988</v>
      </c>
      <c r="L388">
        <v>66</v>
      </c>
      <c r="M388">
        <v>0.26583306139939128</v>
      </c>
      <c r="N388">
        <f>(J388/L388)*M388</f>
        <v>5.9122924242424224</v>
      </c>
    </row>
    <row r="389" spans="1:14" x14ac:dyDescent="0.25">
      <c r="A389" s="13" t="s">
        <v>4568</v>
      </c>
      <c r="B389" s="10">
        <v>2203.7000000000003</v>
      </c>
      <c r="C389" s="10">
        <v>54.517399999999846</v>
      </c>
      <c r="D389" s="27">
        <v>39</v>
      </c>
      <c r="E389" s="27">
        <v>2.4739029813495413E-2</v>
      </c>
      <c r="I389" t="s">
        <v>536</v>
      </c>
      <c r="J389">
        <v>2770</v>
      </c>
      <c r="K389">
        <v>196.87389999999976</v>
      </c>
      <c r="L389">
        <v>34</v>
      </c>
      <c r="M389">
        <v>7.1073610108303167E-2</v>
      </c>
      <c r="N389">
        <f>(J389/L389)*M389</f>
        <v>5.7904088235294049</v>
      </c>
    </row>
    <row r="390" spans="1:14" x14ac:dyDescent="0.25">
      <c r="A390" s="13" t="s">
        <v>1258</v>
      </c>
      <c r="B390" s="10">
        <v>3173.8739999999998</v>
      </c>
      <c r="C390" s="10">
        <v>591.71630000000016</v>
      </c>
      <c r="D390" s="27">
        <v>56</v>
      </c>
      <c r="E390" s="27">
        <v>0.18643345640060072</v>
      </c>
      <c r="I390" t="s">
        <v>6544</v>
      </c>
      <c r="J390">
        <v>1840.1779999999999</v>
      </c>
      <c r="K390">
        <v>247.62259999999989</v>
      </c>
      <c r="L390">
        <v>43</v>
      </c>
      <c r="M390">
        <v>0.1345644823489901</v>
      </c>
      <c r="N390">
        <f>(J390/L390)*M390</f>
        <v>5.758665116279067</v>
      </c>
    </row>
    <row r="391" spans="1:14" x14ac:dyDescent="0.25">
      <c r="A391" s="13" t="s">
        <v>2114</v>
      </c>
      <c r="B391" s="10">
        <v>9799.9230000000007</v>
      </c>
      <c r="C391" s="10">
        <v>228.90699999999933</v>
      </c>
      <c r="D391" s="27">
        <v>143</v>
      </c>
      <c r="E391" s="27">
        <v>2.3358040670319484E-2</v>
      </c>
      <c r="I391" t="s">
        <v>1962</v>
      </c>
      <c r="J391">
        <v>3341.5870000000004</v>
      </c>
      <c r="K391">
        <v>353.21269999999993</v>
      </c>
      <c r="L391">
        <v>62</v>
      </c>
      <c r="M391">
        <v>0.1057020810770451</v>
      </c>
      <c r="N391">
        <f>(J391/L391)*M391</f>
        <v>5.6969790322580636</v>
      </c>
    </row>
    <row r="392" spans="1:14" x14ac:dyDescent="0.25">
      <c r="A392" s="13" t="s">
        <v>1202</v>
      </c>
      <c r="B392" s="10">
        <v>2725.2560000000003</v>
      </c>
      <c r="C392" s="10">
        <v>779.90459999999996</v>
      </c>
      <c r="D392" s="27">
        <v>38</v>
      </c>
      <c r="E392" s="27">
        <v>0.28617663808464228</v>
      </c>
      <c r="I392" t="s">
        <v>2334</v>
      </c>
      <c r="J392">
        <v>1911.8440000000003</v>
      </c>
      <c r="K392">
        <v>330.19900000000001</v>
      </c>
      <c r="L392">
        <v>58</v>
      </c>
      <c r="M392">
        <v>0.17271231334774173</v>
      </c>
      <c r="N392">
        <f>(J392/L392)*M392</f>
        <v>5.6930862068965515</v>
      </c>
    </row>
    <row r="393" spans="1:14" x14ac:dyDescent="0.25">
      <c r="A393" s="13" t="s">
        <v>465</v>
      </c>
      <c r="B393" s="10">
        <v>3159.1220000000003</v>
      </c>
      <c r="C393" s="10">
        <v>19.82349999999996</v>
      </c>
      <c r="D393" s="27">
        <v>91</v>
      </c>
      <c r="E393" s="27">
        <v>6.2750029913374531E-3</v>
      </c>
      <c r="I393" t="s">
        <v>660</v>
      </c>
      <c r="J393">
        <v>933.70400000000006</v>
      </c>
      <c r="K393">
        <v>102.29600000000002</v>
      </c>
      <c r="L393">
        <v>18</v>
      </c>
      <c r="M393">
        <v>0.10955934643098884</v>
      </c>
      <c r="N393">
        <f>(J393/L393)*M393</f>
        <v>5.6831111111111117</v>
      </c>
    </row>
    <row r="394" spans="1:14" x14ac:dyDescent="0.25">
      <c r="A394" s="13" t="s">
        <v>264</v>
      </c>
      <c r="B394" s="10">
        <v>1804.1460000000002</v>
      </c>
      <c r="C394" s="10">
        <v>502.61429999999996</v>
      </c>
      <c r="D394" s="27">
        <v>52</v>
      </c>
      <c r="E394" s="27">
        <v>0.27858848452397972</v>
      </c>
      <c r="I394" t="s">
        <v>1621</v>
      </c>
      <c r="J394">
        <v>2203.7780000000002</v>
      </c>
      <c r="K394">
        <v>238.56140000000008</v>
      </c>
      <c r="L394">
        <v>42</v>
      </c>
      <c r="M394">
        <v>0.10825110333254985</v>
      </c>
      <c r="N394">
        <f>(J394/L394)*M394</f>
        <v>5.680033333333335</v>
      </c>
    </row>
    <row r="395" spans="1:14" x14ac:dyDescent="0.25">
      <c r="A395" s="13" t="s">
        <v>2825</v>
      </c>
      <c r="B395" s="10">
        <v>1733.4430000000002</v>
      </c>
      <c r="C395" s="10">
        <v>356.53949999999998</v>
      </c>
      <c r="D395" s="27">
        <v>46</v>
      </c>
      <c r="E395" s="27">
        <v>0.20568285198878758</v>
      </c>
      <c r="I395" t="s">
        <v>135</v>
      </c>
      <c r="J395">
        <v>2744.7420000000002</v>
      </c>
      <c r="K395">
        <v>579.35509999999988</v>
      </c>
      <c r="L395">
        <v>102</v>
      </c>
      <c r="M395">
        <v>0.21107816326634701</v>
      </c>
      <c r="N395">
        <f>(J395/L395)*M395</f>
        <v>5.6799519607843125</v>
      </c>
    </row>
    <row r="396" spans="1:14" x14ac:dyDescent="0.25">
      <c r="A396" s="13" t="s">
        <v>7983</v>
      </c>
      <c r="B396" s="10">
        <v>303.94799999999998</v>
      </c>
      <c r="C396" s="10">
        <v>113.12039999999999</v>
      </c>
      <c r="D396" s="27">
        <v>26</v>
      </c>
      <c r="E396" s="27">
        <v>0.37217023964625529</v>
      </c>
      <c r="I396" t="s">
        <v>2287</v>
      </c>
      <c r="J396">
        <v>3323.556</v>
      </c>
      <c r="K396">
        <v>579.31129999999985</v>
      </c>
      <c r="L396">
        <v>102</v>
      </c>
      <c r="M396">
        <v>0.17430466042997314</v>
      </c>
      <c r="N396">
        <f>(J396/L396)*M396</f>
        <v>5.6795225490196053</v>
      </c>
    </row>
    <row r="397" spans="1:14" x14ac:dyDescent="0.25">
      <c r="A397" s="13" t="s">
        <v>4086</v>
      </c>
      <c r="B397" s="10">
        <v>864.94700000000012</v>
      </c>
      <c r="C397" s="10">
        <v>117.20399999999995</v>
      </c>
      <c r="D397" s="27">
        <v>41</v>
      </c>
      <c r="E397" s="27">
        <v>0.13550425633015656</v>
      </c>
      <c r="I397" t="s">
        <v>2310</v>
      </c>
      <c r="J397">
        <v>2945.3209999999999</v>
      </c>
      <c r="K397">
        <v>261.22089999999992</v>
      </c>
      <c r="L397">
        <v>46</v>
      </c>
      <c r="M397">
        <v>8.8690129191351275E-2</v>
      </c>
      <c r="N397">
        <f>(J397/L397)*M397</f>
        <v>5.6787152173913018</v>
      </c>
    </row>
    <row r="398" spans="1:14" x14ac:dyDescent="0.25">
      <c r="A398" s="13" t="s">
        <v>5570</v>
      </c>
      <c r="B398" s="10">
        <v>7625.0760000000018</v>
      </c>
      <c r="C398" s="10">
        <v>1574.6164000000006</v>
      </c>
      <c r="D398" s="27">
        <v>50</v>
      </c>
      <c r="E398" s="27">
        <v>0.20650501057300941</v>
      </c>
      <c r="I398" t="s">
        <v>3739</v>
      </c>
      <c r="J398">
        <v>3057.0999999999995</v>
      </c>
      <c r="K398">
        <v>254.00319999999982</v>
      </c>
      <c r="L398">
        <v>45</v>
      </c>
      <c r="M398">
        <v>8.3086323640050988E-2</v>
      </c>
      <c r="N398">
        <f>(J398/L398)*M398</f>
        <v>5.6445155555555511</v>
      </c>
    </row>
    <row r="399" spans="1:14" x14ac:dyDescent="0.25">
      <c r="A399" s="13" t="s">
        <v>5224</v>
      </c>
      <c r="B399" s="10">
        <v>2833.9259999999999</v>
      </c>
      <c r="C399" s="10">
        <v>754.11439999999993</v>
      </c>
      <c r="D399" s="27">
        <v>74</v>
      </c>
      <c r="E399" s="27">
        <v>0.26610236117668562</v>
      </c>
      <c r="I399" t="s">
        <v>6482</v>
      </c>
      <c r="J399">
        <v>1673.8880000000001</v>
      </c>
      <c r="K399">
        <v>214.46299999999997</v>
      </c>
      <c r="L399">
        <v>38</v>
      </c>
      <c r="M399">
        <v>0.1281226700950123</v>
      </c>
      <c r="N399">
        <f>(J399/L399)*M399</f>
        <v>5.6437631578947363</v>
      </c>
    </row>
    <row r="400" spans="1:14" x14ac:dyDescent="0.25">
      <c r="A400" s="13" t="s">
        <v>6634</v>
      </c>
      <c r="B400" s="10">
        <v>3254.9490000000005</v>
      </c>
      <c r="C400" s="10">
        <v>581.40449999999998</v>
      </c>
      <c r="D400" s="27">
        <v>59</v>
      </c>
      <c r="E400" s="27">
        <v>0.17862169269011585</v>
      </c>
      <c r="I400" t="s">
        <v>1645</v>
      </c>
      <c r="J400">
        <v>1388.682</v>
      </c>
      <c r="K400">
        <v>276.21969999999988</v>
      </c>
      <c r="L400">
        <v>49</v>
      </c>
      <c r="M400">
        <v>0.19890781330787025</v>
      </c>
      <c r="N400">
        <f>(J400/L400)*M400</f>
        <v>5.6371367346938746</v>
      </c>
    </row>
    <row r="401" spans="1:14" x14ac:dyDescent="0.25">
      <c r="A401" s="13" t="s">
        <v>1049</v>
      </c>
      <c r="B401" s="10">
        <v>1934.2720000000004</v>
      </c>
      <c r="C401" s="10">
        <v>202.1362</v>
      </c>
      <c r="D401" s="27">
        <v>36</v>
      </c>
      <c r="E401" s="27">
        <v>0.1045024691460146</v>
      </c>
      <c r="I401" t="s">
        <v>2323</v>
      </c>
      <c r="J401">
        <v>639.178</v>
      </c>
      <c r="K401">
        <v>162.93629999999996</v>
      </c>
      <c r="L401">
        <v>29</v>
      </c>
      <c r="M401">
        <v>0.25491537568564621</v>
      </c>
      <c r="N401">
        <f>(J401/L401)*M401</f>
        <v>5.6184931034482748</v>
      </c>
    </row>
    <row r="402" spans="1:14" x14ac:dyDescent="0.25">
      <c r="A402" s="13" t="s">
        <v>2250</v>
      </c>
      <c r="B402" s="10">
        <v>1090.8380000000002</v>
      </c>
      <c r="C402" s="10">
        <v>167.67089999999996</v>
      </c>
      <c r="D402" s="27">
        <v>42</v>
      </c>
      <c r="E402" s="27">
        <v>0.15370834166026479</v>
      </c>
      <c r="I402" t="s">
        <v>1049</v>
      </c>
      <c r="J402">
        <v>1934.2720000000004</v>
      </c>
      <c r="K402">
        <v>202.1362</v>
      </c>
      <c r="L402">
        <v>36</v>
      </c>
      <c r="M402">
        <v>0.1045024691460146</v>
      </c>
      <c r="N402">
        <f>(J402/L402)*M402</f>
        <v>5.6148944444444444</v>
      </c>
    </row>
    <row r="403" spans="1:14" x14ac:dyDescent="0.25">
      <c r="A403" s="13" t="s">
        <v>6343</v>
      </c>
      <c r="B403" s="10">
        <v>1669.1350000000002</v>
      </c>
      <c r="C403" s="10">
        <v>429.74650000000008</v>
      </c>
      <c r="D403" s="27">
        <v>54</v>
      </c>
      <c r="E403" s="27">
        <v>0.25746659197728167</v>
      </c>
      <c r="I403" t="s">
        <v>3731</v>
      </c>
      <c r="J403">
        <v>4326.1390000000001</v>
      </c>
      <c r="K403">
        <v>353.64549999999997</v>
      </c>
      <c r="L403">
        <v>63</v>
      </c>
      <c r="M403">
        <v>8.1746217585704009E-2</v>
      </c>
      <c r="N403">
        <f>(J403/L403)*M403</f>
        <v>5.6134206349206348</v>
      </c>
    </row>
    <row r="404" spans="1:14" x14ac:dyDescent="0.25">
      <c r="A404" s="13" t="s">
        <v>1627</v>
      </c>
      <c r="B404" s="10">
        <v>3635.5940000000001</v>
      </c>
      <c r="C404" s="10">
        <v>757.18019999999979</v>
      </c>
      <c r="D404" s="27">
        <v>63</v>
      </c>
      <c r="E404" s="27">
        <v>0.20826863505660967</v>
      </c>
      <c r="I404" t="s">
        <v>8926</v>
      </c>
      <c r="J404">
        <v>613.40000000000009</v>
      </c>
      <c r="K404">
        <v>199.93449999999996</v>
      </c>
      <c r="L404">
        <v>36</v>
      </c>
      <c r="M404">
        <v>0.32594473426801424</v>
      </c>
      <c r="N404">
        <f>(J404/L404)*M404</f>
        <v>5.5537361111111103</v>
      </c>
    </row>
    <row r="405" spans="1:14" x14ac:dyDescent="0.25">
      <c r="A405" s="13" t="s">
        <v>5925</v>
      </c>
      <c r="B405" s="10">
        <v>1707.7099999999998</v>
      </c>
      <c r="C405" s="10">
        <v>309.71159999999992</v>
      </c>
      <c r="D405" s="27">
        <v>47</v>
      </c>
      <c r="E405" s="27">
        <v>0.18136076968571946</v>
      </c>
      <c r="I405" t="s">
        <v>208</v>
      </c>
      <c r="J405">
        <v>4492.9459999999999</v>
      </c>
      <c r="K405">
        <v>288.26600000000025</v>
      </c>
      <c r="L405">
        <v>52</v>
      </c>
      <c r="M405">
        <v>6.4159684981746998E-2</v>
      </c>
      <c r="N405">
        <f>(J405/L405)*M405</f>
        <v>5.5435769230769276</v>
      </c>
    </row>
    <row r="406" spans="1:14" x14ac:dyDescent="0.25">
      <c r="A406" s="13" t="s">
        <v>3685</v>
      </c>
      <c r="B406" s="10">
        <v>1156.6579999999999</v>
      </c>
      <c r="C406" s="10">
        <v>-785.1645000000002</v>
      </c>
      <c r="D406" s="27">
        <v>14</v>
      </c>
      <c r="E406" s="27">
        <v>-0.67882165687696816</v>
      </c>
      <c r="I406" t="s">
        <v>93</v>
      </c>
      <c r="J406">
        <v>4930.4739999999993</v>
      </c>
      <c r="K406">
        <v>514.65270000000021</v>
      </c>
      <c r="L406">
        <v>93</v>
      </c>
      <c r="M406">
        <v>0.1043819924818588</v>
      </c>
      <c r="N406">
        <f>(J406/L406)*M406</f>
        <v>5.5339000000000018</v>
      </c>
    </row>
    <row r="407" spans="1:14" x14ac:dyDescent="0.25">
      <c r="A407" s="13" t="s">
        <v>3513</v>
      </c>
      <c r="B407" s="10">
        <v>863.87999999999988</v>
      </c>
      <c r="C407" s="10">
        <v>107.98499999999996</v>
      </c>
      <c r="D407" s="27">
        <v>3</v>
      </c>
      <c r="E407" s="27">
        <v>0.12499999999999997</v>
      </c>
      <c r="I407" t="s">
        <v>387</v>
      </c>
      <c r="J407">
        <v>1987.1640000000002</v>
      </c>
      <c r="K407">
        <v>334.51629999999994</v>
      </c>
      <c r="L407">
        <v>61</v>
      </c>
      <c r="M407">
        <v>0.16833854679331947</v>
      </c>
      <c r="N407">
        <f>(J407/L407)*M407</f>
        <v>5.4838737704918019</v>
      </c>
    </row>
    <row r="408" spans="1:14" x14ac:dyDescent="0.25">
      <c r="A408" s="13" t="s">
        <v>2765</v>
      </c>
      <c r="B408" s="10">
        <v>2201.6860000000001</v>
      </c>
      <c r="C408" s="10">
        <v>452.37299999999988</v>
      </c>
      <c r="D408" s="27">
        <v>41</v>
      </c>
      <c r="E408" s="27">
        <v>0.20546662875632576</v>
      </c>
      <c r="I408" t="s">
        <v>9208</v>
      </c>
      <c r="J408">
        <v>88.15</v>
      </c>
      <c r="K408">
        <v>32.632999999999996</v>
      </c>
      <c r="L408">
        <v>6</v>
      </c>
      <c r="M408">
        <v>0.37019852524106628</v>
      </c>
      <c r="N408">
        <f>(J408/L408)*M408</f>
        <v>5.4388333333333323</v>
      </c>
    </row>
    <row r="409" spans="1:14" x14ac:dyDescent="0.25">
      <c r="A409" s="13" t="s">
        <v>2725</v>
      </c>
      <c r="B409" s="10">
        <v>1417.654</v>
      </c>
      <c r="C409" s="10">
        <v>-175.54899999999998</v>
      </c>
      <c r="D409" s="27">
        <v>35</v>
      </c>
      <c r="E409" s="27">
        <v>-0.12383063850558738</v>
      </c>
      <c r="I409" t="s">
        <v>6472</v>
      </c>
      <c r="J409">
        <v>1006.3560000000001</v>
      </c>
      <c r="K409">
        <v>119.34789999999997</v>
      </c>
      <c r="L409">
        <v>22</v>
      </c>
      <c r="M409">
        <v>0.11859411579997531</v>
      </c>
      <c r="N409">
        <f>(J409/L409)*M409</f>
        <v>5.4249045454545435</v>
      </c>
    </row>
    <row r="410" spans="1:14" x14ac:dyDescent="0.25">
      <c r="A410" s="13" t="s">
        <v>400</v>
      </c>
      <c r="B410" s="10">
        <v>1131.0640000000001</v>
      </c>
      <c r="C410" s="10">
        <v>-54.869200000000085</v>
      </c>
      <c r="D410" s="27">
        <v>42</v>
      </c>
      <c r="E410" s="27">
        <v>-4.851113641668383E-2</v>
      </c>
      <c r="I410" t="s">
        <v>197</v>
      </c>
      <c r="J410">
        <v>3127.9592000000007</v>
      </c>
      <c r="K410">
        <v>481.74990000000008</v>
      </c>
      <c r="L410">
        <v>89</v>
      </c>
      <c r="M410">
        <v>0.15401412524818098</v>
      </c>
      <c r="N410">
        <f>(J410/L410)*M410</f>
        <v>5.4129202247191017</v>
      </c>
    </row>
    <row r="411" spans="1:14" x14ac:dyDescent="0.25">
      <c r="A411" s="13" t="s">
        <v>3019</v>
      </c>
      <c r="B411" s="10">
        <v>3868.02</v>
      </c>
      <c r="C411" s="10">
        <v>564.97979999999984</v>
      </c>
      <c r="D411" s="27">
        <v>43</v>
      </c>
      <c r="E411" s="27">
        <v>0.14606434299719231</v>
      </c>
      <c r="I411" t="s">
        <v>7273</v>
      </c>
      <c r="J411">
        <v>1303.4780000000001</v>
      </c>
      <c r="K411">
        <v>97.106600000000014</v>
      </c>
      <c r="L411">
        <v>18</v>
      </c>
      <c r="M411">
        <v>7.4498073615358304E-2</v>
      </c>
      <c r="N411">
        <f>(J411/L411)*M411</f>
        <v>5.3948111111111121</v>
      </c>
    </row>
    <row r="412" spans="1:14" x14ac:dyDescent="0.25">
      <c r="A412" s="13" t="s">
        <v>1610</v>
      </c>
      <c r="B412" s="10">
        <v>469.16900000000004</v>
      </c>
      <c r="C412" s="10">
        <v>-327.93360000000001</v>
      </c>
      <c r="D412" s="27">
        <v>37</v>
      </c>
      <c r="E412" s="27">
        <v>-0.69896689678985613</v>
      </c>
      <c r="I412" t="s">
        <v>4743</v>
      </c>
      <c r="J412">
        <v>1155.2019999999998</v>
      </c>
      <c r="K412">
        <v>177.67349999999999</v>
      </c>
      <c r="L412">
        <v>33</v>
      </c>
      <c r="M412">
        <v>0.1538029712552437</v>
      </c>
      <c r="N412">
        <f>(J412/L412)*M412</f>
        <v>5.384045454545455</v>
      </c>
    </row>
    <row r="413" spans="1:14" x14ac:dyDescent="0.25">
      <c r="A413" s="13" t="s">
        <v>4869</v>
      </c>
      <c r="B413" s="10">
        <v>2516.4939999999997</v>
      </c>
      <c r="C413" s="10">
        <v>-311.25749999999988</v>
      </c>
      <c r="D413" s="27">
        <v>70</v>
      </c>
      <c r="E413" s="27">
        <v>-0.12368696289361307</v>
      </c>
      <c r="I413" t="s">
        <v>665</v>
      </c>
      <c r="J413">
        <v>3133.9239999999991</v>
      </c>
      <c r="K413">
        <v>455.52919999999995</v>
      </c>
      <c r="L413">
        <v>85</v>
      </c>
      <c r="M413">
        <v>0.14535425875037175</v>
      </c>
      <c r="N413">
        <f>(J413/L413)*M413</f>
        <v>5.3591670588235285</v>
      </c>
    </row>
    <row r="414" spans="1:14" x14ac:dyDescent="0.25">
      <c r="A414" s="13" t="s">
        <v>4007</v>
      </c>
      <c r="B414" s="10">
        <v>7721.7139999999999</v>
      </c>
      <c r="C414" s="10">
        <v>2173.7093999999997</v>
      </c>
      <c r="D414" s="27">
        <v>66</v>
      </c>
      <c r="E414" s="27">
        <v>0.2815060749465727</v>
      </c>
      <c r="I414" t="s">
        <v>5810</v>
      </c>
      <c r="J414">
        <v>4105.3049999999994</v>
      </c>
      <c r="K414">
        <v>485.02719999999982</v>
      </c>
      <c r="L414">
        <v>91</v>
      </c>
      <c r="M414">
        <v>0.1181464470971097</v>
      </c>
      <c r="N414">
        <f>(J414/L414)*M414</f>
        <v>5.3299692307692288</v>
      </c>
    </row>
    <row r="415" spans="1:14" x14ac:dyDescent="0.25">
      <c r="A415" s="13" t="s">
        <v>4458</v>
      </c>
      <c r="B415" s="10">
        <v>1244.086</v>
      </c>
      <c r="C415" s="10">
        <v>-29.575900000000004</v>
      </c>
      <c r="D415" s="27">
        <v>41</v>
      </c>
      <c r="E415" s="27">
        <v>-2.377319574370261E-2</v>
      </c>
      <c r="I415" t="s">
        <v>3758</v>
      </c>
      <c r="J415">
        <v>3625.3289999999997</v>
      </c>
      <c r="K415">
        <v>366.43029999999999</v>
      </c>
      <c r="L415">
        <v>69</v>
      </c>
      <c r="M415">
        <v>0.10107504725777992</v>
      </c>
      <c r="N415">
        <f>(J415/L415)*M415</f>
        <v>5.3105840579710151</v>
      </c>
    </row>
    <row r="416" spans="1:14" x14ac:dyDescent="0.25">
      <c r="A416" s="13" t="s">
        <v>4129</v>
      </c>
      <c r="B416" s="10">
        <v>1428.731</v>
      </c>
      <c r="C416" s="10">
        <v>154.06369999999993</v>
      </c>
      <c r="D416" s="27">
        <v>38</v>
      </c>
      <c r="E416" s="27">
        <v>0.10783254510471176</v>
      </c>
      <c r="I416" t="s">
        <v>1519</v>
      </c>
      <c r="J416">
        <v>1031.6019999999999</v>
      </c>
      <c r="K416">
        <v>227.83379999999994</v>
      </c>
      <c r="L416">
        <v>43</v>
      </c>
      <c r="M416">
        <v>0.22085436049949494</v>
      </c>
      <c r="N416">
        <f>(J416/L416)*M416</f>
        <v>5.2984604651162783</v>
      </c>
    </row>
    <row r="417" spans="1:14" x14ac:dyDescent="0.25">
      <c r="A417" s="13" t="s">
        <v>4955</v>
      </c>
      <c r="B417" s="10">
        <v>1519.5060000000001</v>
      </c>
      <c r="C417" s="10">
        <v>234.91940000000002</v>
      </c>
      <c r="D417" s="27">
        <v>57</v>
      </c>
      <c r="E417" s="27">
        <v>0.15460248264896617</v>
      </c>
      <c r="I417" t="s">
        <v>1365</v>
      </c>
      <c r="J417">
        <v>1395.9380000000001</v>
      </c>
      <c r="K417">
        <v>217.08929999999998</v>
      </c>
      <c r="L417">
        <v>41</v>
      </c>
      <c r="M417">
        <v>0.15551500138258287</v>
      </c>
      <c r="N417">
        <f>(J417/L417)*M417</f>
        <v>5.2948609756097555</v>
      </c>
    </row>
    <row r="418" spans="1:14" x14ac:dyDescent="0.25">
      <c r="A418" s="13" t="s">
        <v>1805</v>
      </c>
      <c r="B418" s="10">
        <v>3152.6149999999998</v>
      </c>
      <c r="C418" s="10">
        <v>763.90759999999989</v>
      </c>
      <c r="D418" s="27">
        <v>34</v>
      </c>
      <c r="E418" s="27">
        <v>0.24230919411345817</v>
      </c>
      <c r="I418" t="s">
        <v>2178</v>
      </c>
      <c r="J418">
        <v>5153.0839999999998</v>
      </c>
      <c r="K418">
        <v>465.25030000000015</v>
      </c>
      <c r="L418">
        <v>88</v>
      </c>
      <c r="M418">
        <v>9.0285797786335359E-2</v>
      </c>
      <c r="N418">
        <f>(J418/L418)*M418</f>
        <v>5.2869352272727292</v>
      </c>
    </row>
    <row r="419" spans="1:14" x14ac:dyDescent="0.25">
      <c r="A419" s="13" t="s">
        <v>407</v>
      </c>
      <c r="B419" s="10">
        <v>1569.4639999999999</v>
      </c>
      <c r="C419" s="10">
        <v>49.719299999999897</v>
      </c>
      <c r="D419" s="27">
        <v>62</v>
      </c>
      <c r="E419" s="27">
        <v>3.1679159254369579E-2</v>
      </c>
      <c r="I419" t="s">
        <v>1131</v>
      </c>
      <c r="J419">
        <v>3675.8610000000003</v>
      </c>
      <c r="K419">
        <v>363.59909999999979</v>
      </c>
      <c r="L419">
        <v>69</v>
      </c>
      <c r="M419">
        <v>9.8915356157373679E-2</v>
      </c>
      <c r="N419">
        <f>(J419/L419)*M419</f>
        <v>5.2695521739130404</v>
      </c>
    </row>
    <row r="420" spans="1:14" x14ac:dyDescent="0.25">
      <c r="A420" s="13" t="s">
        <v>6295</v>
      </c>
      <c r="B420" s="10">
        <v>908.82099999999991</v>
      </c>
      <c r="C420" s="10">
        <v>274.29699999999991</v>
      </c>
      <c r="D420" s="27">
        <v>25</v>
      </c>
      <c r="E420" s="27">
        <v>0.30181630926221986</v>
      </c>
      <c r="I420" t="s">
        <v>3644</v>
      </c>
      <c r="J420">
        <v>1303.893</v>
      </c>
      <c r="K420">
        <v>210.74929999999995</v>
      </c>
      <c r="L420">
        <v>40</v>
      </c>
      <c r="M420">
        <v>0.16163082400166268</v>
      </c>
      <c r="N420">
        <f>(J420/L420)*M420</f>
        <v>5.2687324999999987</v>
      </c>
    </row>
    <row r="421" spans="1:14" x14ac:dyDescent="0.25">
      <c r="A421" s="13" t="s">
        <v>135</v>
      </c>
      <c r="B421" s="10">
        <v>2744.7420000000002</v>
      </c>
      <c r="C421" s="10">
        <v>579.35509999999988</v>
      </c>
      <c r="D421" s="27">
        <v>102</v>
      </c>
      <c r="E421" s="27">
        <v>0.21107816326634701</v>
      </c>
      <c r="I421" t="s">
        <v>3450</v>
      </c>
      <c r="J421">
        <v>4642.0884000000005</v>
      </c>
      <c r="K421">
        <v>194.06709999999998</v>
      </c>
      <c r="L421">
        <v>37</v>
      </c>
      <c r="M421">
        <v>4.1805989735137307E-2</v>
      </c>
      <c r="N421">
        <f>(J421/L421)*M421</f>
        <v>5.2450567567567568</v>
      </c>
    </row>
    <row r="422" spans="1:14" x14ac:dyDescent="0.25">
      <c r="A422" s="13" t="s">
        <v>343</v>
      </c>
      <c r="B422" s="10">
        <v>983.92199999999991</v>
      </c>
      <c r="C422" s="10">
        <v>293.55239999999998</v>
      </c>
      <c r="D422" s="27">
        <v>29</v>
      </c>
      <c r="E422" s="27">
        <v>0.29834925939251283</v>
      </c>
      <c r="I422" t="s">
        <v>1068</v>
      </c>
      <c r="J422">
        <v>2488.31</v>
      </c>
      <c r="K422">
        <v>402.42360000000008</v>
      </c>
      <c r="L422">
        <v>77</v>
      </c>
      <c r="M422">
        <v>0.1617256692293163</v>
      </c>
      <c r="N422">
        <f>(J422/L422)*M422</f>
        <v>5.22628051948052</v>
      </c>
    </row>
    <row r="423" spans="1:14" x14ac:dyDescent="0.25">
      <c r="A423" s="13" t="s">
        <v>2861</v>
      </c>
      <c r="B423" s="10">
        <v>2120.9540000000002</v>
      </c>
      <c r="C423" s="10">
        <v>846.12170000000003</v>
      </c>
      <c r="D423" s="27">
        <v>40</v>
      </c>
      <c r="E423" s="27">
        <v>0.39893448891395095</v>
      </c>
      <c r="I423" t="s">
        <v>4427</v>
      </c>
      <c r="J423">
        <v>2456.6380000000004</v>
      </c>
      <c r="K423">
        <v>249.68080000000006</v>
      </c>
      <c r="L423">
        <v>48</v>
      </c>
      <c r="M423">
        <v>0.10163516155005338</v>
      </c>
      <c r="N423">
        <f>(J423/L423)*M423</f>
        <v>5.2016833333333343</v>
      </c>
    </row>
    <row r="424" spans="1:14" x14ac:dyDescent="0.25">
      <c r="A424" s="13" t="s">
        <v>945</v>
      </c>
      <c r="B424" s="10">
        <v>3908.2619999999997</v>
      </c>
      <c r="C424" s="10">
        <v>709.42189999999971</v>
      </c>
      <c r="D424" s="27">
        <v>28</v>
      </c>
      <c r="E424" s="27">
        <v>0.181518511297349</v>
      </c>
      <c r="I424" t="s">
        <v>1459</v>
      </c>
      <c r="J424">
        <v>1456.9499999999998</v>
      </c>
      <c r="K424">
        <v>280.66060000000004</v>
      </c>
      <c r="L424">
        <v>54</v>
      </c>
      <c r="M424">
        <v>0.19263571158927903</v>
      </c>
      <c r="N424">
        <f>(J424/L424)*M424</f>
        <v>5.1974185185185195</v>
      </c>
    </row>
    <row r="425" spans="1:14" x14ac:dyDescent="0.25">
      <c r="A425" s="13" t="s">
        <v>1448</v>
      </c>
      <c r="B425" s="10">
        <v>1146.0500000000002</v>
      </c>
      <c r="C425" s="10">
        <v>156.77969999999996</v>
      </c>
      <c r="D425" s="27">
        <v>40</v>
      </c>
      <c r="E425" s="27">
        <v>0.13680005235373668</v>
      </c>
      <c r="I425" t="s">
        <v>3166</v>
      </c>
      <c r="J425">
        <v>1613.402</v>
      </c>
      <c r="K425">
        <v>247.43479999999994</v>
      </c>
      <c r="L425">
        <v>48</v>
      </c>
      <c r="M425">
        <v>0.15336215028864469</v>
      </c>
      <c r="N425">
        <f>(J425/L425)*M425</f>
        <v>5.1548916666666651</v>
      </c>
    </row>
    <row r="426" spans="1:14" x14ac:dyDescent="0.25">
      <c r="A426" s="13" t="s">
        <v>316</v>
      </c>
      <c r="B426" s="10">
        <v>8282.3580000000002</v>
      </c>
      <c r="C426" s="10">
        <v>1107.695199999999</v>
      </c>
      <c r="D426" s="27">
        <v>64</v>
      </c>
      <c r="E426" s="27">
        <v>0.133741526265829</v>
      </c>
      <c r="I426" t="s">
        <v>695</v>
      </c>
      <c r="J426">
        <v>884.6400000000001</v>
      </c>
      <c r="K426">
        <v>143.8339</v>
      </c>
      <c r="L426">
        <v>28</v>
      </c>
      <c r="M426">
        <v>0.16259031922589978</v>
      </c>
      <c r="N426">
        <f>(J426/L426)*M426</f>
        <v>5.1369249999999997</v>
      </c>
    </row>
    <row r="427" spans="1:14" x14ac:dyDescent="0.25">
      <c r="A427" s="13" t="s">
        <v>429</v>
      </c>
      <c r="B427" s="10">
        <v>1888.9639999999999</v>
      </c>
      <c r="C427" s="10">
        <v>328.59419999999994</v>
      </c>
      <c r="D427" s="27">
        <v>36</v>
      </c>
      <c r="E427" s="27">
        <v>0.17395471803591808</v>
      </c>
      <c r="I427" t="s">
        <v>2474</v>
      </c>
      <c r="J427">
        <v>2936.2519999999995</v>
      </c>
      <c r="K427">
        <v>320.9729999999999</v>
      </c>
      <c r="L427">
        <v>63</v>
      </c>
      <c r="M427">
        <v>0.10931384635923617</v>
      </c>
      <c r="N427">
        <f>(J427/L427)*M427</f>
        <v>5.0948095238095217</v>
      </c>
    </row>
    <row r="428" spans="1:14" x14ac:dyDescent="0.25">
      <c r="A428" s="13" t="s">
        <v>3939</v>
      </c>
      <c r="B428" s="10">
        <v>8181.2560000000003</v>
      </c>
      <c r="C428" s="10">
        <v>3038.6253999999999</v>
      </c>
      <c r="D428" s="27">
        <v>84</v>
      </c>
      <c r="E428" s="27">
        <v>0.37141306909354749</v>
      </c>
      <c r="I428" t="s">
        <v>4558</v>
      </c>
      <c r="J428">
        <v>3196.7520000000004</v>
      </c>
      <c r="K428">
        <v>447.74839999999983</v>
      </c>
      <c r="L428">
        <v>88</v>
      </c>
      <c r="M428">
        <v>0.1400635394925849</v>
      </c>
      <c r="N428">
        <f>(J428/L428)*M428</f>
        <v>5.0880499999999982</v>
      </c>
    </row>
    <row r="429" spans="1:14" x14ac:dyDescent="0.25">
      <c r="A429" s="13" t="s">
        <v>5632</v>
      </c>
      <c r="B429" s="10">
        <v>2243.5099999999998</v>
      </c>
      <c r="C429" s="10">
        <v>539.72190000000001</v>
      </c>
      <c r="D429" s="27">
        <v>56</v>
      </c>
      <c r="E429" s="27">
        <v>0.24057031169907869</v>
      </c>
      <c r="I429" t="s">
        <v>5038</v>
      </c>
      <c r="J429">
        <v>3288.1100000000006</v>
      </c>
      <c r="K429">
        <v>238.73679999999993</v>
      </c>
      <c r="L429">
        <v>47</v>
      </c>
      <c r="M429">
        <v>7.2606086779335208E-2</v>
      </c>
      <c r="N429">
        <f>(J429/L429)*M429</f>
        <v>5.0795063829787219</v>
      </c>
    </row>
    <row r="430" spans="1:14" x14ac:dyDescent="0.25">
      <c r="A430" s="13" t="s">
        <v>6982</v>
      </c>
      <c r="B430" s="10">
        <v>1686.7312000000002</v>
      </c>
      <c r="C430" s="10">
        <v>397.87989999999996</v>
      </c>
      <c r="D430" s="27">
        <v>67</v>
      </c>
      <c r="E430" s="27">
        <v>0.23588814862735683</v>
      </c>
      <c r="I430" t="s">
        <v>5615</v>
      </c>
      <c r="J430">
        <v>1427.0440000000001</v>
      </c>
      <c r="K430">
        <v>278.73709999999988</v>
      </c>
      <c r="L430">
        <v>55</v>
      </c>
      <c r="M430">
        <v>0.19532481128822929</v>
      </c>
      <c r="N430">
        <f>(J430/L430)*M430</f>
        <v>5.0679472727272712</v>
      </c>
    </row>
    <row r="431" spans="1:14" x14ac:dyDescent="0.25">
      <c r="A431" s="13" t="s">
        <v>5098</v>
      </c>
      <c r="B431" s="10">
        <v>10604.266</v>
      </c>
      <c r="C431" s="10">
        <v>1660.1386000000002</v>
      </c>
      <c r="D431" s="27">
        <v>67</v>
      </c>
      <c r="E431" s="27">
        <v>0.15655384351920257</v>
      </c>
      <c r="I431" t="s">
        <v>4808</v>
      </c>
      <c r="J431">
        <v>2537.6860000000001</v>
      </c>
      <c r="K431">
        <v>298.82730000000009</v>
      </c>
      <c r="L431">
        <v>59</v>
      </c>
      <c r="M431">
        <v>0.1177558216422363</v>
      </c>
      <c r="N431">
        <f>(J431/L431)*M431</f>
        <v>5.0648694915254255</v>
      </c>
    </row>
    <row r="432" spans="1:14" x14ac:dyDescent="0.25">
      <c r="A432" s="13" t="s">
        <v>4616</v>
      </c>
      <c r="B432" s="10">
        <v>3312.8639999999991</v>
      </c>
      <c r="C432" s="10">
        <v>454.78709999999984</v>
      </c>
      <c r="D432" s="27">
        <v>70</v>
      </c>
      <c r="E432" s="27">
        <v>0.13727913370425104</v>
      </c>
      <c r="I432" t="s">
        <v>824</v>
      </c>
      <c r="J432">
        <v>1469.4500000000003</v>
      </c>
      <c r="K432">
        <v>161.76490000000004</v>
      </c>
      <c r="L432">
        <v>32</v>
      </c>
      <c r="M432">
        <v>0.11008533805165198</v>
      </c>
      <c r="N432">
        <f>(J432/L432)*M432</f>
        <v>5.0551531250000012</v>
      </c>
    </row>
    <row r="433" spans="1:14" x14ac:dyDescent="0.25">
      <c r="A433" s="13" t="s">
        <v>2885</v>
      </c>
      <c r="B433" s="10">
        <v>3100.6119999999996</v>
      </c>
      <c r="C433" s="10">
        <v>528.20510000000002</v>
      </c>
      <c r="D433" s="27">
        <v>40</v>
      </c>
      <c r="E433" s="27">
        <v>0.17035511053946772</v>
      </c>
      <c r="I433" t="s">
        <v>2313</v>
      </c>
      <c r="J433">
        <v>1137.6159999999998</v>
      </c>
      <c r="K433">
        <v>318.46250000000003</v>
      </c>
      <c r="L433">
        <v>63</v>
      </c>
      <c r="M433">
        <v>0.27993848539401706</v>
      </c>
      <c r="N433">
        <f>(J433/L433)*M433</f>
        <v>5.0549603174603179</v>
      </c>
    </row>
    <row r="434" spans="1:14" x14ac:dyDescent="0.25">
      <c r="A434" s="13" t="s">
        <v>1430</v>
      </c>
      <c r="B434" s="10">
        <v>5952.8590000000022</v>
      </c>
      <c r="C434" s="10">
        <v>656.11619999999982</v>
      </c>
      <c r="D434" s="27">
        <v>91</v>
      </c>
      <c r="E434" s="27">
        <v>0.11021866971819752</v>
      </c>
      <c r="I434" t="s">
        <v>5008</v>
      </c>
      <c r="J434">
        <v>1738.4060000000002</v>
      </c>
      <c r="K434">
        <v>246.99729999999994</v>
      </c>
      <c r="L434">
        <v>49</v>
      </c>
      <c r="M434">
        <v>0.14208263202036803</v>
      </c>
      <c r="N434">
        <f>(J434/L434)*M434</f>
        <v>5.0407612244897946</v>
      </c>
    </row>
    <row r="435" spans="1:14" x14ac:dyDescent="0.25">
      <c r="A435" s="13" t="s">
        <v>1503</v>
      </c>
      <c r="B435" s="10">
        <v>3918.9659999999999</v>
      </c>
      <c r="C435" s="10">
        <v>727.37860000000001</v>
      </c>
      <c r="D435" s="27">
        <v>84</v>
      </c>
      <c r="E435" s="27">
        <v>0.18560472328670369</v>
      </c>
      <c r="I435" t="s">
        <v>6798</v>
      </c>
      <c r="J435">
        <v>2839.2272000000003</v>
      </c>
      <c r="K435">
        <v>213.00289999999981</v>
      </c>
      <c r="L435">
        <v>43</v>
      </c>
      <c r="M435">
        <v>7.5021435410311574E-2</v>
      </c>
      <c r="N435">
        <f>(J435/L435)*M435</f>
        <v>4.9535558139534839</v>
      </c>
    </row>
    <row r="436" spans="1:14" x14ac:dyDescent="0.25">
      <c r="A436" s="13" t="s">
        <v>1013</v>
      </c>
      <c r="B436" s="10">
        <v>5990.7990000000009</v>
      </c>
      <c r="C436" s="10">
        <v>1227.5091000000002</v>
      </c>
      <c r="D436" s="27">
        <v>69</v>
      </c>
      <c r="E436" s="27">
        <v>0.20489906271266989</v>
      </c>
      <c r="I436" t="s">
        <v>584</v>
      </c>
      <c r="J436">
        <v>3406.8394999999996</v>
      </c>
      <c r="K436">
        <v>558.47399999999993</v>
      </c>
      <c r="L436">
        <v>113</v>
      </c>
      <c r="M436">
        <v>0.16392729977446838</v>
      </c>
      <c r="N436">
        <f>(J436/L436)*M436</f>
        <v>4.9422477876106186</v>
      </c>
    </row>
    <row r="437" spans="1:14" x14ac:dyDescent="0.25">
      <c r="A437" s="13" t="s">
        <v>1079</v>
      </c>
      <c r="B437" s="10">
        <v>5016.4880000000012</v>
      </c>
      <c r="C437" s="10">
        <v>-182.78130000000016</v>
      </c>
      <c r="D437" s="27">
        <v>84</v>
      </c>
      <c r="E437" s="27">
        <v>-3.6436108289305214E-2</v>
      </c>
      <c r="I437" t="s">
        <v>7308</v>
      </c>
      <c r="J437">
        <v>738.50400000000002</v>
      </c>
      <c r="K437">
        <v>83.963000000000022</v>
      </c>
      <c r="L437">
        <v>17</v>
      </c>
      <c r="M437">
        <v>0.11369335846522161</v>
      </c>
      <c r="N437">
        <f>(J437/L437)*M437</f>
        <v>4.9390000000000009</v>
      </c>
    </row>
    <row r="438" spans="1:14" x14ac:dyDescent="0.25">
      <c r="A438" s="13" t="s">
        <v>916</v>
      </c>
      <c r="B438" s="10">
        <v>14175.228999999999</v>
      </c>
      <c r="C438" s="10">
        <v>806.85499999999956</v>
      </c>
      <c r="D438" s="27">
        <v>113</v>
      </c>
      <c r="E438" s="27">
        <v>5.6920068099076182E-2</v>
      </c>
      <c r="I438" t="s">
        <v>3763</v>
      </c>
      <c r="J438">
        <v>776.38400000000001</v>
      </c>
      <c r="K438">
        <v>171.73719999999994</v>
      </c>
      <c r="L438">
        <v>35</v>
      </c>
      <c r="M438">
        <v>0.22120136427334919</v>
      </c>
      <c r="N438">
        <f>(J438/L438)*M438</f>
        <v>4.9067771428571412</v>
      </c>
    </row>
    <row r="439" spans="1:14" x14ac:dyDescent="0.25">
      <c r="A439" s="13" t="s">
        <v>3025</v>
      </c>
      <c r="B439" s="10">
        <v>2260.9579999999996</v>
      </c>
      <c r="C439" s="10">
        <v>635.10570000000007</v>
      </c>
      <c r="D439" s="27">
        <v>72</v>
      </c>
      <c r="E439" s="27">
        <v>0.28090114898198026</v>
      </c>
      <c r="I439" t="s">
        <v>5351</v>
      </c>
      <c r="J439">
        <v>449.09600000000006</v>
      </c>
      <c r="K439">
        <v>107.92699999999998</v>
      </c>
      <c r="L439">
        <v>22</v>
      </c>
      <c r="M439">
        <v>0.24032055507063069</v>
      </c>
      <c r="N439">
        <f>(J439/L439)*M439</f>
        <v>4.9057727272727263</v>
      </c>
    </row>
    <row r="440" spans="1:14" x14ac:dyDescent="0.25">
      <c r="A440" s="13" t="s">
        <v>3814</v>
      </c>
      <c r="B440" s="10">
        <v>5620.1860000000006</v>
      </c>
      <c r="C440" s="10">
        <v>973.79020000000003</v>
      </c>
      <c r="D440" s="27">
        <v>69</v>
      </c>
      <c r="E440" s="27">
        <v>0.17326654313576098</v>
      </c>
      <c r="I440" t="s">
        <v>5176</v>
      </c>
      <c r="J440">
        <v>3318.4859999999994</v>
      </c>
      <c r="K440">
        <v>377.07989999999995</v>
      </c>
      <c r="L440">
        <v>77</v>
      </c>
      <c r="M440">
        <v>0.11363010119675057</v>
      </c>
      <c r="N440">
        <f>(J440/L440)*M440</f>
        <v>4.8971415584415574</v>
      </c>
    </row>
    <row r="441" spans="1:14" x14ac:dyDescent="0.25">
      <c r="A441" s="13" t="s">
        <v>7143</v>
      </c>
      <c r="B441" s="10">
        <v>453.53800000000001</v>
      </c>
      <c r="C441" s="10">
        <v>91.139099999999985</v>
      </c>
      <c r="D441" s="27">
        <v>30</v>
      </c>
      <c r="E441" s="27">
        <v>0.20095140870224762</v>
      </c>
      <c r="I441" t="s">
        <v>5054</v>
      </c>
      <c r="J441">
        <v>6160.1020000000008</v>
      </c>
      <c r="K441">
        <v>714.33109999999942</v>
      </c>
      <c r="L441">
        <v>146</v>
      </c>
      <c r="M441">
        <v>0.11596092077696105</v>
      </c>
      <c r="N441">
        <f>(J441/L441)*M441</f>
        <v>4.8926787671232832</v>
      </c>
    </row>
    <row r="442" spans="1:14" x14ac:dyDescent="0.25">
      <c r="A442" s="13" t="s">
        <v>290</v>
      </c>
      <c r="B442" s="10">
        <v>4909.4720000000007</v>
      </c>
      <c r="C442" s="10">
        <v>745.76849999999979</v>
      </c>
      <c r="D442" s="27">
        <v>98</v>
      </c>
      <c r="E442" s="27">
        <v>0.1519040133032635</v>
      </c>
      <c r="I442" t="s">
        <v>3044</v>
      </c>
      <c r="J442">
        <v>1299.2879999999998</v>
      </c>
      <c r="K442">
        <v>185.57939999999999</v>
      </c>
      <c r="L442">
        <v>38</v>
      </c>
      <c r="M442">
        <v>0.14283161239078634</v>
      </c>
      <c r="N442">
        <f>(J442/L442)*M442</f>
        <v>4.8836684210526311</v>
      </c>
    </row>
    <row r="443" spans="1:14" x14ac:dyDescent="0.25">
      <c r="A443" s="13" t="s">
        <v>3953</v>
      </c>
      <c r="B443" s="10">
        <v>2617.2720000000004</v>
      </c>
      <c r="C443" s="10">
        <v>-151.15179999999992</v>
      </c>
      <c r="D443" s="27">
        <v>56</v>
      </c>
      <c r="E443" s="27">
        <v>-5.7751658979273035E-2</v>
      </c>
      <c r="I443" t="s">
        <v>3525</v>
      </c>
      <c r="J443">
        <v>3913.4179999999997</v>
      </c>
      <c r="K443">
        <v>393.96179999999993</v>
      </c>
      <c r="L443">
        <v>81</v>
      </c>
      <c r="M443">
        <v>0.10066949147778233</v>
      </c>
      <c r="N443">
        <f>(J443/L443)*M443</f>
        <v>4.8637259259259249</v>
      </c>
    </row>
    <row r="444" spans="1:14" x14ac:dyDescent="0.25">
      <c r="A444" s="13" t="s">
        <v>5715</v>
      </c>
      <c r="B444" s="10">
        <v>2171.9620000000004</v>
      </c>
      <c r="C444" s="10">
        <v>114.30829999999992</v>
      </c>
      <c r="D444" s="27">
        <v>49</v>
      </c>
      <c r="E444" s="27">
        <v>5.2629051521159161E-2</v>
      </c>
      <c r="I444" t="s">
        <v>1815</v>
      </c>
      <c r="J444">
        <v>6234.9099999999989</v>
      </c>
      <c r="K444">
        <v>488.14839999999975</v>
      </c>
      <c r="L444">
        <v>101</v>
      </c>
      <c r="M444">
        <v>7.8292774073723578E-2</v>
      </c>
      <c r="N444">
        <f>(J444/L444)*M444</f>
        <v>4.8331524752475232</v>
      </c>
    </row>
    <row r="445" spans="1:14" x14ac:dyDescent="0.25">
      <c r="A445" s="13" t="s">
        <v>5338</v>
      </c>
      <c r="B445" s="10">
        <v>2280.5800000000004</v>
      </c>
      <c r="C445" s="10">
        <v>329.76249999999999</v>
      </c>
      <c r="D445" s="27">
        <v>55</v>
      </c>
      <c r="E445" s="27">
        <v>0.14459589227301825</v>
      </c>
      <c r="I445" t="s">
        <v>6077</v>
      </c>
      <c r="J445">
        <v>785.62800000000004</v>
      </c>
      <c r="K445">
        <v>147.00319999999999</v>
      </c>
      <c r="L445">
        <v>31</v>
      </c>
      <c r="M445">
        <v>0.18711553050553187</v>
      </c>
      <c r="N445">
        <f>(J445/L445)*M445</f>
        <v>4.742038709677419</v>
      </c>
    </row>
    <row r="446" spans="1:14" x14ac:dyDescent="0.25">
      <c r="A446" s="13" t="s">
        <v>7875</v>
      </c>
      <c r="B446" s="10">
        <v>88.472000000000008</v>
      </c>
      <c r="C446" s="10">
        <v>0.11099999999999888</v>
      </c>
      <c r="D446" s="27">
        <v>10</v>
      </c>
      <c r="E446" s="27">
        <v>1.254634234560074E-3</v>
      </c>
      <c r="I446" t="s">
        <v>4888</v>
      </c>
      <c r="J446">
        <v>279.25600000000003</v>
      </c>
      <c r="K446">
        <v>51.825200000000009</v>
      </c>
      <c r="L446">
        <v>11</v>
      </c>
      <c r="M446">
        <v>0.1855831208640101</v>
      </c>
      <c r="N446">
        <f>(J446/L446)*M446</f>
        <v>4.7113818181818194</v>
      </c>
    </row>
    <row r="447" spans="1:14" x14ac:dyDescent="0.25">
      <c r="A447" s="13" t="s">
        <v>3739</v>
      </c>
      <c r="B447" s="10">
        <v>3057.0999999999995</v>
      </c>
      <c r="C447" s="10">
        <v>254.00319999999982</v>
      </c>
      <c r="D447" s="27">
        <v>45</v>
      </c>
      <c r="E447" s="27">
        <v>8.3086323640050988E-2</v>
      </c>
      <c r="I447" t="s">
        <v>6657</v>
      </c>
      <c r="J447">
        <v>358.1</v>
      </c>
      <c r="K447">
        <v>98.654799999999994</v>
      </c>
      <c r="L447">
        <v>21</v>
      </c>
      <c r="M447">
        <v>0.27549511309690028</v>
      </c>
      <c r="N447">
        <f>(J447/L447)*M447</f>
        <v>4.6978476190476188</v>
      </c>
    </row>
    <row r="448" spans="1:14" x14ac:dyDescent="0.25">
      <c r="A448" s="13" t="s">
        <v>3450</v>
      </c>
      <c r="B448" s="10">
        <v>4642.0884000000005</v>
      </c>
      <c r="C448" s="10">
        <v>194.06709999999998</v>
      </c>
      <c r="D448" s="27">
        <v>37</v>
      </c>
      <c r="E448" s="27">
        <v>4.1805989735137307E-2</v>
      </c>
      <c r="I448" t="s">
        <v>371</v>
      </c>
      <c r="J448">
        <v>858.57600000000002</v>
      </c>
      <c r="K448">
        <v>201.59519999999992</v>
      </c>
      <c r="L448">
        <v>43</v>
      </c>
      <c r="M448">
        <v>0.23480181137138695</v>
      </c>
      <c r="N448">
        <f>(J448/L448)*M448</f>
        <v>4.6882604651162776</v>
      </c>
    </row>
    <row r="449" spans="1:14" x14ac:dyDescent="0.25">
      <c r="A449" s="13" t="s">
        <v>1278</v>
      </c>
      <c r="B449" s="10">
        <v>4416.5200000000004</v>
      </c>
      <c r="C449" s="10">
        <v>1756.1349999999995</v>
      </c>
      <c r="D449" s="27">
        <v>42</v>
      </c>
      <c r="E449" s="27">
        <v>0.39762867597112644</v>
      </c>
      <c r="I449" t="s">
        <v>6893</v>
      </c>
      <c r="J449">
        <v>380.69</v>
      </c>
      <c r="K449">
        <v>116.63730000000001</v>
      </c>
      <c r="L449">
        <v>25</v>
      </c>
      <c r="M449">
        <v>0.30638393443484202</v>
      </c>
      <c r="N449">
        <f>(J449/L449)*M449</f>
        <v>4.6654920000000004</v>
      </c>
    </row>
    <row r="450" spans="1:14" x14ac:dyDescent="0.25">
      <c r="A450" s="13" t="s">
        <v>5351</v>
      </c>
      <c r="B450" s="10">
        <v>449.09600000000006</v>
      </c>
      <c r="C450" s="10">
        <v>107.92699999999998</v>
      </c>
      <c r="D450" s="27">
        <v>22</v>
      </c>
      <c r="E450" s="27">
        <v>0.24032055507063069</v>
      </c>
      <c r="I450" t="s">
        <v>2035</v>
      </c>
      <c r="J450">
        <v>2372.75</v>
      </c>
      <c r="K450">
        <v>497.70979999999997</v>
      </c>
      <c r="L450">
        <v>108</v>
      </c>
      <c r="M450">
        <v>0.20976074175534715</v>
      </c>
      <c r="N450">
        <f>(J450/L450)*M450</f>
        <v>4.6084240740740734</v>
      </c>
    </row>
    <row r="451" spans="1:14" x14ac:dyDescent="0.25">
      <c r="A451" s="13" t="s">
        <v>1345</v>
      </c>
      <c r="B451" s="10">
        <v>8673.2219999999979</v>
      </c>
      <c r="C451" s="10">
        <v>2059.1198999999992</v>
      </c>
      <c r="D451" s="27">
        <v>105</v>
      </c>
      <c r="E451" s="27">
        <v>0.23741118352556867</v>
      </c>
      <c r="I451" t="s">
        <v>2243</v>
      </c>
      <c r="J451">
        <v>1113.8380000000002</v>
      </c>
      <c r="K451">
        <v>220.81299999999999</v>
      </c>
      <c r="L451">
        <v>48</v>
      </c>
      <c r="M451">
        <v>0.19824516671185571</v>
      </c>
      <c r="N451">
        <f>(J451/L451)*M451</f>
        <v>4.6002708333333331</v>
      </c>
    </row>
    <row r="452" spans="1:14" x14ac:dyDescent="0.25">
      <c r="A452" s="13" t="s">
        <v>3736</v>
      </c>
      <c r="B452" s="10">
        <v>50.188000000000002</v>
      </c>
      <c r="C452" s="10">
        <v>18.650700000000001</v>
      </c>
      <c r="D452" s="27">
        <v>12</v>
      </c>
      <c r="E452" s="27">
        <v>0.37161672112855659</v>
      </c>
      <c r="I452" t="s">
        <v>2266</v>
      </c>
      <c r="J452">
        <v>2709.6320000000005</v>
      </c>
      <c r="K452">
        <v>330.28379999999993</v>
      </c>
      <c r="L452">
        <v>72</v>
      </c>
      <c r="M452">
        <v>0.12189249315036133</v>
      </c>
      <c r="N452">
        <f>(J452/L452)*M452</f>
        <v>4.5872749999999991</v>
      </c>
    </row>
    <row r="453" spans="1:14" x14ac:dyDescent="0.25">
      <c r="A453" s="13" t="s">
        <v>6479</v>
      </c>
      <c r="B453" s="10">
        <v>4985.6760000000004</v>
      </c>
      <c r="C453" s="10">
        <v>-52.191000000000095</v>
      </c>
      <c r="D453" s="27">
        <v>76</v>
      </c>
      <c r="E453" s="27">
        <v>-1.0468189268616751E-2</v>
      </c>
      <c r="I453" t="s">
        <v>3173</v>
      </c>
      <c r="J453">
        <v>1770.9449999999999</v>
      </c>
      <c r="K453">
        <v>208.59119999999993</v>
      </c>
      <c r="L453">
        <v>46</v>
      </c>
      <c r="M453">
        <v>0.11778525024774905</v>
      </c>
      <c r="N453">
        <f>(J453/L453)*M453</f>
        <v>4.534591304347825</v>
      </c>
    </row>
    <row r="454" spans="1:14" x14ac:dyDescent="0.25">
      <c r="A454" s="13" t="s">
        <v>454</v>
      </c>
      <c r="B454" s="10">
        <v>2580.7039999999997</v>
      </c>
      <c r="C454" s="10">
        <v>-188.25110000000012</v>
      </c>
      <c r="D454" s="27">
        <v>113</v>
      </c>
      <c r="E454" s="27">
        <v>-7.294563808945162E-2</v>
      </c>
      <c r="I454" t="s">
        <v>5584</v>
      </c>
      <c r="J454">
        <v>1010.2560000000001</v>
      </c>
      <c r="K454">
        <v>244.197</v>
      </c>
      <c r="L454">
        <v>54</v>
      </c>
      <c r="M454">
        <v>0.24171794079916376</v>
      </c>
      <c r="N454">
        <f>(J454/L454)*M454</f>
        <v>4.5221666666666662</v>
      </c>
    </row>
    <row r="455" spans="1:14" x14ac:dyDescent="0.25">
      <c r="A455" s="13" t="s">
        <v>564</v>
      </c>
      <c r="B455" s="10">
        <v>7663.1259999999993</v>
      </c>
      <c r="C455" s="10">
        <v>1288.3468999999998</v>
      </c>
      <c r="D455" s="27">
        <v>93</v>
      </c>
      <c r="E455" s="27">
        <v>0.16812289136313299</v>
      </c>
      <c r="I455" t="s">
        <v>3010</v>
      </c>
      <c r="J455">
        <v>846.0100000000001</v>
      </c>
      <c r="K455">
        <v>143.6268</v>
      </c>
      <c r="L455">
        <v>32</v>
      </c>
      <c r="M455">
        <v>0.16976962447252394</v>
      </c>
      <c r="N455">
        <f>(J455/L455)*M455</f>
        <v>4.4883375000000001</v>
      </c>
    </row>
    <row r="456" spans="1:14" x14ac:dyDescent="0.25">
      <c r="A456" s="13" t="s">
        <v>208</v>
      </c>
      <c r="B456" s="10">
        <v>4492.9459999999999</v>
      </c>
      <c r="C456" s="10">
        <v>288.26600000000025</v>
      </c>
      <c r="D456" s="27">
        <v>52</v>
      </c>
      <c r="E456" s="27">
        <v>6.4159684981746998E-2</v>
      </c>
      <c r="I456" t="s">
        <v>3456</v>
      </c>
      <c r="J456">
        <v>1874.1719999999998</v>
      </c>
      <c r="K456">
        <v>107.5714999999998</v>
      </c>
      <c r="L456">
        <v>24</v>
      </c>
      <c r="M456">
        <v>5.7396813099331229E-2</v>
      </c>
      <c r="N456">
        <f>(J456/L456)*M456</f>
        <v>4.4821458333333251</v>
      </c>
    </row>
    <row r="457" spans="1:14" x14ac:dyDescent="0.25">
      <c r="A457" s="13" t="s">
        <v>9817</v>
      </c>
      <c r="B457" s="10">
        <v>3246.6260000000002</v>
      </c>
      <c r="C457" s="10">
        <v>299.48020000000008</v>
      </c>
      <c r="D457" s="27">
        <v>30</v>
      </c>
      <c r="E457" s="27">
        <v>9.224351680791075E-2</v>
      </c>
      <c r="I457" t="s">
        <v>1648</v>
      </c>
      <c r="J457">
        <v>1507.0180000000003</v>
      </c>
      <c r="K457">
        <v>206.1019</v>
      </c>
      <c r="L457">
        <v>46</v>
      </c>
      <c r="M457">
        <v>0.13676140563682715</v>
      </c>
      <c r="N457">
        <f>(J457/L457)*M457</f>
        <v>4.4804760869565214</v>
      </c>
    </row>
    <row r="458" spans="1:14" x14ac:dyDescent="0.25">
      <c r="A458" s="13" t="s">
        <v>6573</v>
      </c>
      <c r="B458" s="10">
        <v>2095.0639999999999</v>
      </c>
      <c r="C458" s="10">
        <v>86.777999999999963</v>
      </c>
      <c r="D458" s="27">
        <v>43</v>
      </c>
      <c r="E458" s="27">
        <v>4.1420214370539499E-2</v>
      </c>
      <c r="I458" t="s">
        <v>6272</v>
      </c>
      <c r="J458">
        <v>876.69600000000003</v>
      </c>
      <c r="K458">
        <v>209.2294</v>
      </c>
      <c r="L458">
        <v>47</v>
      </c>
      <c r="M458">
        <v>0.23865672935658425</v>
      </c>
      <c r="N458">
        <f>(J458/L458)*M458</f>
        <v>4.4516893617021269</v>
      </c>
    </row>
    <row r="459" spans="1:14" x14ac:dyDescent="0.25">
      <c r="A459" s="13" t="s">
        <v>813</v>
      </c>
      <c r="B459" s="10">
        <v>2633.5819999999999</v>
      </c>
      <c r="C459" s="10">
        <v>231.12519999999998</v>
      </c>
      <c r="D459" s="27">
        <v>62</v>
      </c>
      <c r="E459" s="27">
        <v>8.7760776007733951E-2</v>
      </c>
      <c r="I459" t="s">
        <v>5624</v>
      </c>
      <c r="J459">
        <v>644.35</v>
      </c>
      <c r="K459">
        <v>150.1712</v>
      </c>
      <c r="L459">
        <v>34</v>
      </c>
      <c r="M459">
        <v>0.2330584309769535</v>
      </c>
      <c r="N459">
        <f>(J459/L459)*M459</f>
        <v>4.4168000000000003</v>
      </c>
    </row>
    <row r="460" spans="1:14" x14ac:dyDescent="0.25">
      <c r="A460" s="13" t="s">
        <v>8931</v>
      </c>
      <c r="B460" s="10">
        <v>5.3040000000000003</v>
      </c>
      <c r="C460" s="10">
        <v>0.46409999999999996</v>
      </c>
      <c r="D460" s="27">
        <v>3</v>
      </c>
      <c r="E460" s="27">
        <v>8.7499999999999981E-2</v>
      </c>
      <c r="I460" t="s">
        <v>4682</v>
      </c>
      <c r="J460">
        <v>2772.0550000000007</v>
      </c>
      <c r="K460">
        <v>279.56920000000008</v>
      </c>
      <c r="L460">
        <v>64</v>
      </c>
      <c r="M460">
        <v>0.10085268870927885</v>
      </c>
      <c r="N460">
        <f>(J460/L460)*M460</f>
        <v>4.3682687500000013</v>
      </c>
    </row>
    <row r="461" spans="1:14" x14ac:dyDescent="0.25">
      <c r="A461" s="13" t="s">
        <v>3673</v>
      </c>
      <c r="B461" s="10">
        <v>1961.934</v>
      </c>
      <c r="C461" s="10">
        <v>557.17140000000006</v>
      </c>
      <c r="D461" s="27">
        <v>25</v>
      </c>
      <c r="E461" s="27">
        <v>0.28399089877641148</v>
      </c>
      <c r="I461" t="s">
        <v>7983</v>
      </c>
      <c r="J461">
        <v>303.94799999999998</v>
      </c>
      <c r="K461">
        <v>113.12039999999999</v>
      </c>
      <c r="L461">
        <v>26</v>
      </c>
      <c r="M461">
        <v>0.37217023964625529</v>
      </c>
      <c r="N461">
        <f>(J461/L461)*M461</f>
        <v>4.3507846153846153</v>
      </c>
    </row>
    <row r="462" spans="1:14" x14ac:dyDescent="0.25">
      <c r="A462" s="13" t="s">
        <v>824</v>
      </c>
      <c r="B462" s="10">
        <v>1469.4500000000003</v>
      </c>
      <c r="C462" s="10">
        <v>161.76490000000004</v>
      </c>
      <c r="D462" s="27">
        <v>32</v>
      </c>
      <c r="E462" s="27">
        <v>0.11008533805165198</v>
      </c>
      <c r="I462" t="s">
        <v>3136</v>
      </c>
      <c r="J462">
        <v>2163.6240000000003</v>
      </c>
      <c r="K462">
        <v>260.87439999999998</v>
      </c>
      <c r="L462">
        <v>60</v>
      </c>
      <c r="M462">
        <v>0.12057289066861893</v>
      </c>
      <c r="N462">
        <f>(J462/L462)*M462</f>
        <v>4.3479066666666659</v>
      </c>
    </row>
    <row r="463" spans="1:14" x14ac:dyDescent="0.25">
      <c r="A463" s="13" t="s">
        <v>1417</v>
      </c>
      <c r="B463" s="10">
        <v>3930.5089999999996</v>
      </c>
      <c r="C463" s="10">
        <v>-3583.9770000000017</v>
      </c>
      <c r="D463" s="27">
        <v>69</v>
      </c>
      <c r="E463" s="27">
        <v>-0.91183533735707056</v>
      </c>
      <c r="I463" t="s">
        <v>5335</v>
      </c>
      <c r="J463">
        <v>808.16199999999992</v>
      </c>
      <c r="K463">
        <v>95.58159999999998</v>
      </c>
      <c r="L463">
        <v>22</v>
      </c>
      <c r="M463">
        <v>0.11827034678690657</v>
      </c>
      <c r="N463">
        <f>(J463/L463)*M463</f>
        <v>4.3446181818181806</v>
      </c>
    </row>
    <row r="464" spans="1:14" x14ac:dyDescent="0.25">
      <c r="A464" s="13" t="s">
        <v>3417</v>
      </c>
      <c r="B464" s="10">
        <v>287.42599999999999</v>
      </c>
      <c r="C464" s="10">
        <v>12.627700000000019</v>
      </c>
      <c r="D464" s="27">
        <v>12</v>
      </c>
      <c r="E464" s="27">
        <v>4.3933742946010518E-2</v>
      </c>
      <c r="I464" t="s">
        <v>4146</v>
      </c>
      <c r="J464">
        <v>1475.144</v>
      </c>
      <c r="K464">
        <v>91.203300000000013</v>
      </c>
      <c r="L464">
        <v>21</v>
      </c>
      <c r="M464">
        <v>6.1826709799178939E-2</v>
      </c>
      <c r="N464">
        <f>(J464/L464)*M464</f>
        <v>4.343014285714287</v>
      </c>
    </row>
    <row r="465" spans="1:14" x14ac:dyDescent="0.25">
      <c r="A465" s="13" t="s">
        <v>242</v>
      </c>
      <c r="B465" s="10">
        <v>2295.3320000000003</v>
      </c>
      <c r="C465" s="10">
        <v>526.07270000000005</v>
      </c>
      <c r="D465" s="27">
        <v>64</v>
      </c>
      <c r="E465" s="27">
        <v>0.2291924218370153</v>
      </c>
      <c r="I465" t="s">
        <v>4304</v>
      </c>
      <c r="J465">
        <v>218.66800000000001</v>
      </c>
      <c r="K465">
        <v>86.734200000000001</v>
      </c>
      <c r="L465">
        <v>20</v>
      </c>
      <c r="M465">
        <v>0.39664788629337627</v>
      </c>
      <c r="N465">
        <f>(J465/L465)*M465</f>
        <v>4.3367100000000001</v>
      </c>
    </row>
    <row r="466" spans="1:14" x14ac:dyDescent="0.25">
      <c r="A466" s="13" t="s">
        <v>2417</v>
      </c>
      <c r="B466" s="10">
        <v>318.23900000000003</v>
      </c>
      <c r="C466" s="10">
        <v>-242.73989999999998</v>
      </c>
      <c r="D466" s="27">
        <v>34</v>
      </c>
      <c r="E466" s="27">
        <v>-0.7627597497478309</v>
      </c>
      <c r="I466" t="s">
        <v>1754</v>
      </c>
      <c r="J466">
        <v>1459.3440000000001</v>
      </c>
      <c r="K466">
        <v>340.70539999999994</v>
      </c>
      <c r="L466">
        <v>79</v>
      </c>
      <c r="M466">
        <v>0.23346476224933937</v>
      </c>
      <c r="N466">
        <f>(J466/L466)*M466</f>
        <v>4.3127265822784802</v>
      </c>
    </row>
    <row r="467" spans="1:14" x14ac:dyDescent="0.25">
      <c r="A467" s="13" t="s">
        <v>940</v>
      </c>
      <c r="B467" s="10">
        <v>1739.6889999999999</v>
      </c>
      <c r="C467" s="10">
        <v>316.52019999999993</v>
      </c>
      <c r="D467" s="27">
        <v>44</v>
      </c>
      <c r="E467" s="27">
        <v>0.18194068020203608</v>
      </c>
      <c r="I467" t="s">
        <v>3378</v>
      </c>
      <c r="J467">
        <v>1679.7239999999999</v>
      </c>
      <c r="K467">
        <v>211.25589999999997</v>
      </c>
      <c r="L467">
        <v>49</v>
      </c>
      <c r="M467">
        <v>0.12576822144590419</v>
      </c>
      <c r="N467">
        <f>(J467/L467)*M467</f>
        <v>4.3113448979591826</v>
      </c>
    </row>
    <row r="468" spans="1:14" x14ac:dyDescent="0.25">
      <c r="A468" s="13" t="s">
        <v>2720</v>
      </c>
      <c r="B468" s="10">
        <v>2741.2040000000002</v>
      </c>
      <c r="C468" s="10">
        <v>560.00779999999986</v>
      </c>
      <c r="D468" s="27">
        <v>50</v>
      </c>
      <c r="E468" s="27">
        <v>0.20429263929280703</v>
      </c>
      <c r="I468" t="s">
        <v>2052</v>
      </c>
      <c r="J468">
        <v>2648.2871999999998</v>
      </c>
      <c r="K468">
        <v>279.61829999999998</v>
      </c>
      <c r="L468">
        <v>65</v>
      </c>
      <c r="M468">
        <v>0.10558458312225351</v>
      </c>
      <c r="N468">
        <f>(J468/L468)*M468</f>
        <v>4.3018200000000002</v>
      </c>
    </row>
    <row r="469" spans="1:14" x14ac:dyDescent="0.25">
      <c r="A469" s="13" t="s">
        <v>1851</v>
      </c>
      <c r="B469" s="10">
        <v>1346.7740000000001</v>
      </c>
      <c r="C469" s="10">
        <v>-44.878</v>
      </c>
      <c r="D469" s="27">
        <v>32</v>
      </c>
      <c r="E469" s="27">
        <v>-3.3322591615222746E-2</v>
      </c>
      <c r="I469" t="s">
        <v>5546</v>
      </c>
      <c r="J469">
        <v>6049.9660000000003</v>
      </c>
      <c r="K469">
        <v>188.7235</v>
      </c>
      <c r="L469">
        <v>44</v>
      </c>
      <c r="M469">
        <v>3.1194142248072137E-2</v>
      </c>
      <c r="N469">
        <f>(J469/L469)*M469</f>
        <v>4.2891704545454541</v>
      </c>
    </row>
    <row r="470" spans="1:14" x14ac:dyDescent="0.25">
      <c r="A470" s="13" t="s">
        <v>5624</v>
      </c>
      <c r="B470" s="10">
        <v>644.35</v>
      </c>
      <c r="C470" s="10">
        <v>150.1712</v>
      </c>
      <c r="D470" s="27">
        <v>34</v>
      </c>
      <c r="E470" s="27">
        <v>0.2330584309769535</v>
      </c>
      <c r="I470" t="s">
        <v>8649</v>
      </c>
      <c r="J470">
        <v>3368.0940000000001</v>
      </c>
      <c r="K470">
        <v>220.91629999999998</v>
      </c>
      <c r="L470">
        <v>52</v>
      </c>
      <c r="M470">
        <v>6.5590895028464158E-2</v>
      </c>
      <c r="N470">
        <f>(J470/L470)*M470</f>
        <v>4.2483903846153845</v>
      </c>
    </row>
    <row r="471" spans="1:14" x14ac:dyDescent="0.25">
      <c r="A471" s="13" t="s">
        <v>1901</v>
      </c>
      <c r="B471" s="10">
        <v>756.60599999999999</v>
      </c>
      <c r="C471" s="10">
        <v>110.78129999999997</v>
      </c>
      <c r="D471" s="27">
        <v>39</v>
      </c>
      <c r="E471" s="27">
        <v>0.14641874370544242</v>
      </c>
      <c r="I471" t="s">
        <v>5117</v>
      </c>
      <c r="J471">
        <v>740.35599999999999</v>
      </c>
      <c r="K471">
        <v>229.22569999999999</v>
      </c>
      <c r="L471">
        <v>54</v>
      </c>
      <c r="M471">
        <v>0.30961550929552806</v>
      </c>
      <c r="N471">
        <f>(J471/L471)*M471</f>
        <v>4.2449203703703695</v>
      </c>
    </row>
    <row r="472" spans="1:14" x14ac:dyDescent="0.25">
      <c r="A472" s="13" t="s">
        <v>3647</v>
      </c>
      <c r="B472" s="10">
        <v>3653.3990000000003</v>
      </c>
      <c r="C472" s="10">
        <v>338.44539999999984</v>
      </c>
      <c r="D472" s="27">
        <v>52</v>
      </c>
      <c r="E472" s="27">
        <v>9.2638499107269637E-2</v>
      </c>
      <c r="I472" t="s">
        <v>5320</v>
      </c>
      <c r="J472">
        <v>2933.6759999999995</v>
      </c>
      <c r="K472">
        <v>251.59740000000005</v>
      </c>
      <c r="L472">
        <v>60</v>
      </c>
      <c r="M472">
        <v>8.5761822368932386E-2</v>
      </c>
      <c r="N472">
        <f>(J472/L472)*M472</f>
        <v>4.1932900000000002</v>
      </c>
    </row>
    <row r="473" spans="1:14" x14ac:dyDescent="0.25">
      <c r="A473" s="13" t="s">
        <v>1990</v>
      </c>
      <c r="B473" s="10">
        <v>5142.8919999999998</v>
      </c>
      <c r="C473" s="10">
        <v>535.47639999999956</v>
      </c>
      <c r="D473" s="27">
        <v>64</v>
      </c>
      <c r="E473" s="27">
        <v>0.10411970541088547</v>
      </c>
      <c r="I473" t="s">
        <v>550</v>
      </c>
      <c r="J473">
        <v>2988.674</v>
      </c>
      <c r="K473">
        <v>262.63669999999985</v>
      </c>
      <c r="L473">
        <v>63</v>
      </c>
      <c r="M473">
        <v>8.7877332890773582E-2</v>
      </c>
      <c r="N473">
        <f>(J473/L473)*M473</f>
        <v>4.1688365079365051</v>
      </c>
    </row>
    <row r="474" spans="1:14" x14ac:dyDescent="0.25">
      <c r="A474" s="13" t="s">
        <v>7934</v>
      </c>
      <c r="B474" s="10">
        <v>1879.3059999999998</v>
      </c>
      <c r="C474" s="10">
        <v>-382.80790000000025</v>
      </c>
      <c r="D474" s="27">
        <v>44</v>
      </c>
      <c r="E474" s="27">
        <v>-0.20369641772015856</v>
      </c>
      <c r="I474" t="s">
        <v>251</v>
      </c>
      <c r="J474">
        <v>1050.636</v>
      </c>
      <c r="K474">
        <v>241.45240000000004</v>
      </c>
      <c r="L474">
        <v>58</v>
      </c>
      <c r="M474">
        <v>0.22981546415694878</v>
      </c>
      <c r="N474">
        <f>(J474/L474)*M474</f>
        <v>4.1629724137931046</v>
      </c>
    </row>
    <row r="475" spans="1:14" x14ac:dyDescent="0.25">
      <c r="A475" s="13" t="s">
        <v>2679</v>
      </c>
      <c r="B475" s="10">
        <v>2845.27</v>
      </c>
      <c r="C475" s="10">
        <v>-318.77370000000025</v>
      </c>
      <c r="D475" s="27">
        <v>51</v>
      </c>
      <c r="E475" s="27">
        <v>-0.11203636210271793</v>
      </c>
      <c r="I475" t="s">
        <v>4955</v>
      </c>
      <c r="J475">
        <v>1519.5060000000001</v>
      </c>
      <c r="K475">
        <v>234.91940000000002</v>
      </c>
      <c r="L475">
        <v>57</v>
      </c>
      <c r="M475">
        <v>0.15460248264896617</v>
      </c>
      <c r="N475">
        <f>(J475/L475)*M475</f>
        <v>4.1213929824561406</v>
      </c>
    </row>
    <row r="476" spans="1:14" x14ac:dyDescent="0.25">
      <c r="A476" s="13" t="s">
        <v>550</v>
      </c>
      <c r="B476" s="10">
        <v>2988.674</v>
      </c>
      <c r="C476" s="10">
        <v>262.63669999999985</v>
      </c>
      <c r="D476" s="27">
        <v>63</v>
      </c>
      <c r="E476" s="27">
        <v>8.7877332890773582E-2</v>
      </c>
      <c r="I476" t="s">
        <v>424</v>
      </c>
      <c r="J476">
        <v>1467.1519999999998</v>
      </c>
      <c r="K476">
        <v>192.03959999999998</v>
      </c>
      <c r="L476">
        <v>47</v>
      </c>
      <c r="M476">
        <v>0.13089277729914828</v>
      </c>
      <c r="N476">
        <f>(J476/L476)*M476</f>
        <v>4.0859489361702126</v>
      </c>
    </row>
    <row r="477" spans="1:14" x14ac:dyDescent="0.25">
      <c r="A477" s="13" t="s">
        <v>5584</v>
      </c>
      <c r="B477" s="10">
        <v>1010.2560000000001</v>
      </c>
      <c r="C477" s="10">
        <v>244.197</v>
      </c>
      <c r="D477" s="27">
        <v>54</v>
      </c>
      <c r="E477" s="27">
        <v>0.24171794079916376</v>
      </c>
      <c r="I477" t="s">
        <v>1329</v>
      </c>
      <c r="J477">
        <v>4793.5430000000006</v>
      </c>
      <c r="K477">
        <v>304.86729999999989</v>
      </c>
      <c r="L477">
        <v>75</v>
      </c>
      <c r="M477">
        <v>6.3599575512308923E-2</v>
      </c>
      <c r="N477">
        <f>(J477/L477)*M477</f>
        <v>4.0648973333333318</v>
      </c>
    </row>
    <row r="478" spans="1:14" x14ac:dyDescent="0.25">
      <c r="A478" s="13" t="s">
        <v>6971</v>
      </c>
      <c r="B478" s="10">
        <v>368.88</v>
      </c>
      <c r="C478" s="10">
        <v>39.195199999999979</v>
      </c>
      <c r="D478" s="27">
        <v>16</v>
      </c>
      <c r="E478" s="27">
        <v>0.10625460854478415</v>
      </c>
      <c r="I478" t="s">
        <v>756</v>
      </c>
      <c r="J478">
        <v>814.01200000000006</v>
      </c>
      <c r="K478">
        <v>194.98779999999999</v>
      </c>
      <c r="L478">
        <v>48</v>
      </c>
      <c r="M478">
        <v>0.23953922055203114</v>
      </c>
      <c r="N478">
        <f>(J478/L478)*M478</f>
        <v>4.0622458333333329</v>
      </c>
    </row>
    <row r="479" spans="1:14" x14ac:dyDescent="0.25">
      <c r="A479" s="13" t="s">
        <v>1745</v>
      </c>
      <c r="B479" s="10">
        <v>1008.136</v>
      </c>
      <c r="C479" s="10">
        <v>348.35840000000002</v>
      </c>
      <c r="D479" s="27">
        <v>47</v>
      </c>
      <c r="E479" s="27">
        <v>0.3455470293690534</v>
      </c>
      <c r="I479" t="s">
        <v>4129</v>
      </c>
      <c r="J479">
        <v>1428.731</v>
      </c>
      <c r="K479">
        <v>154.06369999999993</v>
      </c>
      <c r="L479">
        <v>38</v>
      </c>
      <c r="M479">
        <v>0.10783254510471176</v>
      </c>
      <c r="N479">
        <f>(J479/L479)*M479</f>
        <v>4.0543078947368398</v>
      </c>
    </row>
    <row r="480" spans="1:14" x14ac:dyDescent="0.25">
      <c r="A480" s="13" t="s">
        <v>3336</v>
      </c>
      <c r="B480" s="10">
        <v>329.87599999999998</v>
      </c>
      <c r="C480" s="10">
        <v>59.036000000000001</v>
      </c>
      <c r="D480" s="27">
        <v>8</v>
      </c>
      <c r="E480" s="27">
        <v>0.17896421685724334</v>
      </c>
      <c r="I480" t="s">
        <v>323</v>
      </c>
      <c r="J480">
        <v>736.27599999999995</v>
      </c>
      <c r="K480">
        <v>117.27550000000001</v>
      </c>
      <c r="L480">
        <v>29</v>
      </c>
      <c r="M480">
        <v>0.15928198121356668</v>
      </c>
      <c r="N480">
        <f>(J480/L480)*M480</f>
        <v>4.0439827586206896</v>
      </c>
    </row>
    <row r="481" spans="1:14" x14ac:dyDescent="0.25">
      <c r="A481" s="13" t="s">
        <v>2474</v>
      </c>
      <c r="B481" s="10">
        <v>2936.2519999999995</v>
      </c>
      <c r="C481" s="10">
        <v>320.9729999999999</v>
      </c>
      <c r="D481" s="27">
        <v>63</v>
      </c>
      <c r="E481" s="27">
        <v>0.10931384635923617</v>
      </c>
      <c r="I481" t="s">
        <v>5127</v>
      </c>
      <c r="J481">
        <v>2085.7400000000002</v>
      </c>
      <c r="K481">
        <v>172.62609999999981</v>
      </c>
      <c r="L481">
        <v>43</v>
      </c>
      <c r="M481">
        <v>8.2764917966764689E-2</v>
      </c>
      <c r="N481">
        <f>(J481/L481)*M481</f>
        <v>4.0145604651162747</v>
      </c>
    </row>
    <row r="482" spans="1:14" x14ac:dyDescent="0.25">
      <c r="A482" s="13" t="s">
        <v>3640</v>
      </c>
      <c r="B482" s="10">
        <v>2238.0610000000001</v>
      </c>
      <c r="C482" s="10">
        <v>32.576699999999896</v>
      </c>
      <c r="D482" s="27">
        <v>50</v>
      </c>
      <c r="E482" s="27">
        <v>1.4555769480813925E-2</v>
      </c>
      <c r="I482" t="s">
        <v>2954</v>
      </c>
      <c r="J482">
        <v>833.39799999999991</v>
      </c>
      <c r="K482">
        <v>136.49189999999996</v>
      </c>
      <c r="L482">
        <v>34</v>
      </c>
      <c r="M482">
        <v>0.16377757086050118</v>
      </c>
      <c r="N482">
        <f>(J482/L482)*M482</f>
        <v>4.0144676470588223</v>
      </c>
    </row>
    <row r="483" spans="1:14" x14ac:dyDescent="0.25">
      <c r="A483" s="13" t="s">
        <v>2908</v>
      </c>
      <c r="B483" s="10">
        <v>3230.308</v>
      </c>
      <c r="C483" s="10">
        <v>662.83389999999997</v>
      </c>
      <c r="D483" s="27">
        <v>38</v>
      </c>
      <c r="E483" s="27">
        <v>0.20519216743418894</v>
      </c>
      <c r="I483" t="s">
        <v>5900</v>
      </c>
      <c r="J483">
        <v>475.65599999999995</v>
      </c>
      <c r="K483">
        <v>84.02679999999998</v>
      </c>
      <c r="L483">
        <v>21</v>
      </c>
      <c r="M483">
        <v>0.1766545570748608</v>
      </c>
      <c r="N483">
        <f>(J483/L483)*M483</f>
        <v>4.0012761904761893</v>
      </c>
    </row>
    <row r="484" spans="1:14" x14ac:dyDescent="0.25">
      <c r="A484" s="13" t="s">
        <v>7797</v>
      </c>
      <c r="B484" s="10">
        <v>1259.04</v>
      </c>
      <c r="C484" s="10">
        <v>192.63119999999998</v>
      </c>
      <c r="D484" s="27">
        <v>15</v>
      </c>
      <c r="E484" s="27">
        <v>0.15299847502859321</v>
      </c>
      <c r="I484" t="s">
        <v>965</v>
      </c>
      <c r="J484">
        <v>2269.7015000000006</v>
      </c>
      <c r="K484">
        <v>187.83989999999983</v>
      </c>
      <c r="L484">
        <v>47</v>
      </c>
      <c r="M484">
        <v>8.2759737348721746E-2</v>
      </c>
      <c r="N484">
        <f>(J484/L484)*M484</f>
        <v>3.996593617021273</v>
      </c>
    </row>
    <row r="485" spans="1:14" x14ac:dyDescent="0.25">
      <c r="A485" s="13" t="s">
        <v>4876</v>
      </c>
      <c r="B485" s="10">
        <v>5420.5140000000001</v>
      </c>
      <c r="C485" s="10">
        <v>837.24110000000007</v>
      </c>
      <c r="D485" s="27">
        <v>59</v>
      </c>
      <c r="E485" s="27">
        <v>0.15445787982468084</v>
      </c>
      <c r="I485" t="s">
        <v>2250</v>
      </c>
      <c r="J485">
        <v>1090.8380000000002</v>
      </c>
      <c r="K485">
        <v>167.67089999999996</v>
      </c>
      <c r="L485">
        <v>42</v>
      </c>
      <c r="M485">
        <v>0.15370834166026479</v>
      </c>
      <c r="N485">
        <f>(J485/L485)*M485</f>
        <v>3.9921642857142845</v>
      </c>
    </row>
    <row r="486" spans="1:14" x14ac:dyDescent="0.25">
      <c r="A486" s="13" t="s">
        <v>182</v>
      </c>
      <c r="B486" s="10">
        <v>4299.1609999999991</v>
      </c>
      <c r="C486" s="10">
        <v>1240.2266000000004</v>
      </c>
      <c r="D486" s="27">
        <v>117</v>
      </c>
      <c r="E486" s="27">
        <v>0.28848107805220613</v>
      </c>
      <c r="I486" t="s">
        <v>6221</v>
      </c>
      <c r="J486">
        <v>644.11879999999996</v>
      </c>
      <c r="K486">
        <v>126.76489999999995</v>
      </c>
      <c r="L486">
        <v>32</v>
      </c>
      <c r="M486">
        <v>0.19680360206843825</v>
      </c>
      <c r="N486">
        <f>(J486/L486)*M486</f>
        <v>3.9614031249999986</v>
      </c>
    </row>
    <row r="487" spans="1:14" x14ac:dyDescent="0.25">
      <c r="A487" s="13" t="s">
        <v>6150</v>
      </c>
      <c r="B487" s="10">
        <v>2453.2840000000001</v>
      </c>
      <c r="C487" s="10">
        <v>280.78219999999993</v>
      </c>
      <c r="D487" s="27">
        <v>42</v>
      </c>
      <c r="E487" s="27">
        <v>0.11445156777609111</v>
      </c>
      <c r="I487" t="s">
        <v>3087</v>
      </c>
      <c r="J487">
        <v>922.48700000000008</v>
      </c>
      <c r="K487">
        <v>59.357699999999923</v>
      </c>
      <c r="L487">
        <v>15</v>
      </c>
      <c r="M487">
        <v>6.4345297006895397E-2</v>
      </c>
      <c r="N487">
        <f>(J487/L487)*M487</f>
        <v>3.9571799999999948</v>
      </c>
    </row>
    <row r="488" spans="1:14" x14ac:dyDescent="0.25">
      <c r="A488" s="13" t="s">
        <v>799</v>
      </c>
      <c r="B488" s="10">
        <v>1548.7019999999998</v>
      </c>
      <c r="C488" s="10">
        <v>212.42500000000001</v>
      </c>
      <c r="D488" s="27">
        <v>63</v>
      </c>
      <c r="E488" s="27">
        <v>0.13716325025731227</v>
      </c>
      <c r="I488" t="s">
        <v>1448</v>
      </c>
      <c r="J488">
        <v>1146.0500000000002</v>
      </c>
      <c r="K488">
        <v>156.77969999999996</v>
      </c>
      <c r="L488">
        <v>40</v>
      </c>
      <c r="M488">
        <v>0.13680005235373668</v>
      </c>
      <c r="N488">
        <f>(J488/L488)*M488</f>
        <v>3.9194924999999987</v>
      </c>
    </row>
    <row r="489" spans="1:14" x14ac:dyDescent="0.25">
      <c r="A489" s="13" t="s">
        <v>3934</v>
      </c>
      <c r="B489" s="10">
        <v>1428.231</v>
      </c>
      <c r="C489" s="10">
        <v>117.80569999999997</v>
      </c>
      <c r="D489" s="27">
        <v>39</v>
      </c>
      <c r="E489" s="27">
        <v>8.2483645852806708E-2</v>
      </c>
      <c r="I489" t="s">
        <v>951</v>
      </c>
      <c r="J489">
        <v>1458.2580000000003</v>
      </c>
      <c r="K489">
        <v>288.87320000000005</v>
      </c>
      <c r="L489">
        <v>74</v>
      </c>
      <c r="M489">
        <v>0.19809471300688905</v>
      </c>
      <c r="N489">
        <f>(J489/L489)*M489</f>
        <v>3.9036918918918926</v>
      </c>
    </row>
    <row r="490" spans="1:14" x14ac:dyDescent="0.25">
      <c r="A490" s="13" t="s">
        <v>4266</v>
      </c>
      <c r="B490" s="10">
        <v>2725.982</v>
      </c>
      <c r="C490" s="10">
        <v>461.00139999999976</v>
      </c>
      <c r="D490" s="27">
        <v>54</v>
      </c>
      <c r="E490" s="27">
        <v>0.16911388263018604</v>
      </c>
      <c r="I490" t="s">
        <v>6233</v>
      </c>
      <c r="J490">
        <v>1322.0340000000003</v>
      </c>
      <c r="K490">
        <v>108.75829999999999</v>
      </c>
      <c r="L490">
        <v>28</v>
      </c>
      <c r="M490">
        <v>8.2265887261598392E-2</v>
      </c>
      <c r="N490">
        <f>(J490/L490)*M490</f>
        <v>3.8842249999999998</v>
      </c>
    </row>
    <row r="491" spans="1:14" x14ac:dyDescent="0.25">
      <c r="A491" s="13" t="s">
        <v>3907</v>
      </c>
      <c r="B491" s="10">
        <v>4432.1379999999999</v>
      </c>
      <c r="C491" s="10">
        <v>1802.3903000000003</v>
      </c>
      <c r="D491" s="27">
        <v>48</v>
      </c>
      <c r="E491" s="27">
        <v>0.40666384936570121</v>
      </c>
      <c r="I491" t="s">
        <v>1939</v>
      </c>
      <c r="J491">
        <v>3422.7860000000001</v>
      </c>
      <c r="K491">
        <v>286.90460000000019</v>
      </c>
      <c r="L491">
        <v>74</v>
      </c>
      <c r="M491">
        <v>8.3821950890298189E-2</v>
      </c>
      <c r="N491">
        <f>(J491/L491)*M491</f>
        <v>3.8770891891891917</v>
      </c>
    </row>
    <row r="492" spans="1:14" x14ac:dyDescent="0.25">
      <c r="A492" s="13" t="s">
        <v>3644</v>
      </c>
      <c r="B492" s="10">
        <v>1303.893</v>
      </c>
      <c r="C492" s="10">
        <v>210.74929999999995</v>
      </c>
      <c r="D492" s="27">
        <v>40</v>
      </c>
      <c r="E492" s="27">
        <v>0.16163082400166268</v>
      </c>
      <c r="I492" t="s">
        <v>5492</v>
      </c>
      <c r="J492">
        <v>1622.018</v>
      </c>
      <c r="K492">
        <v>154.95029999999994</v>
      </c>
      <c r="L492">
        <v>40</v>
      </c>
      <c r="M492">
        <v>9.5529334446350131E-2</v>
      </c>
      <c r="N492">
        <f>(J492/L492)*M492</f>
        <v>3.8737574999999986</v>
      </c>
    </row>
    <row r="493" spans="1:14" x14ac:dyDescent="0.25">
      <c r="A493" s="13" t="s">
        <v>4924</v>
      </c>
      <c r="B493" s="10">
        <v>2426.0669999999996</v>
      </c>
      <c r="C493" s="10">
        <v>288.98410000000013</v>
      </c>
      <c r="D493" s="27">
        <v>47</v>
      </c>
      <c r="E493" s="27">
        <v>0.11911628986338801</v>
      </c>
      <c r="I493" t="s">
        <v>2410</v>
      </c>
      <c r="J493">
        <v>2888.5059999999999</v>
      </c>
      <c r="K493">
        <v>302.02</v>
      </c>
      <c r="L493">
        <v>78</v>
      </c>
      <c r="M493">
        <v>0.10455924273655655</v>
      </c>
      <c r="N493">
        <f>(J493/L493)*M493</f>
        <v>3.8720512820512818</v>
      </c>
    </row>
    <row r="494" spans="1:14" x14ac:dyDescent="0.25">
      <c r="A494" s="13" t="s">
        <v>1779</v>
      </c>
      <c r="B494" s="10">
        <v>2258.192</v>
      </c>
      <c r="C494" s="10">
        <v>195.44859999999986</v>
      </c>
      <c r="D494" s="27">
        <v>60</v>
      </c>
      <c r="E494" s="27">
        <v>8.6550922153652066E-2</v>
      </c>
      <c r="I494" t="s">
        <v>6451</v>
      </c>
      <c r="J494">
        <v>1659.4380000000001</v>
      </c>
      <c r="K494">
        <v>154.85099999999994</v>
      </c>
      <c r="L494">
        <v>40</v>
      </c>
      <c r="M494">
        <v>9.3315327237293549E-2</v>
      </c>
      <c r="N494">
        <f>(J494/L494)*M494</f>
        <v>3.8712749999999985</v>
      </c>
    </row>
    <row r="495" spans="1:14" x14ac:dyDescent="0.25">
      <c r="A495" s="13" t="s">
        <v>5734</v>
      </c>
      <c r="B495" s="10">
        <v>795.15400000000011</v>
      </c>
      <c r="C495" s="10">
        <v>-247.94350000000017</v>
      </c>
      <c r="D495" s="27">
        <v>33</v>
      </c>
      <c r="E495" s="27">
        <v>-0.31181821383027708</v>
      </c>
      <c r="I495" t="s">
        <v>1396</v>
      </c>
      <c r="J495">
        <v>1324.0280000000002</v>
      </c>
      <c r="K495">
        <v>332.34869999999989</v>
      </c>
      <c r="L495">
        <v>86</v>
      </c>
      <c r="M495">
        <v>0.25101334714975804</v>
      </c>
      <c r="N495">
        <f>(J495/L495)*M495</f>
        <v>3.8645197674418594</v>
      </c>
    </row>
    <row r="496" spans="1:14" x14ac:dyDescent="0.25">
      <c r="A496" s="13" t="s">
        <v>2225</v>
      </c>
      <c r="B496" s="10">
        <v>3805.7140000000009</v>
      </c>
      <c r="C496" s="10">
        <v>698.4173999999997</v>
      </c>
      <c r="D496" s="27">
        <v>45</v>
      </c>
      <c r="E496" s="27">
        <v>0.18351809936322055</v>
      </c>
      <c r="I496" t="s">
        <v>3987</v>
      </c>
      <c r="J496">
        <v>3144.6779999999999</v>
      </c>
      <c r="K496">
        <v>280.85839999999996</v>
      </c>
      <c r="L496">
        <v>73</v>
      </c>
      <c r="M496">
        <v>8.9312292069331098E-2</v>
      </c>
      <c r="N496">
        <f>(J496/L496)*M496</f>
        <v>3.8473753424657531</v>
      </c>
    </row>
    <row r="497" spans="1:14" x14ac:dyDescent="0.25">
      <c r="A497" s="13" t="s">
        <v>4170</v>
      </c>
      <c r="B497" s="10">
        <v>2218.9800000000005</v>
      </c>
      <c r="C497" s="10">
        <v>-64.16680000000008</v>
      </c>
      <c r="D497" s="27">
        <v>73</v>
      </c>
      <c r="E497" s="27">
        <v>-2.8917250268141247E-2</v>
      </c>
      <c r="I497" t="s">
        <v>6264</v>
      </c>
      <c r="J497">
        <v>1019.0439999999999</v>
      </c>
      <c r="K497">
        <v>95.838299999999975</v>
      </c>
      <c r="L497">
        <v>25</v>
      </c>
      <c r="M497">
        <v>9.4047263906170867E-2</v>
      </c>
      <c r="N497">
        <f>(J497/L497)*M497</f>
        <v>3.8335319999999991</v>
      </c>
    </row>
    <row r="498" spans="1:14" x14ac:dyDescent="0.25">
      <c r="A498" s="13" t="s">
        <v>2515</v>
      </c>
      <c r="B498" s="10">
        <v>1581.9979999999998</v>
      </c>
      <c r="C498" s="10">
        <v>121.75650000000006</v>
      </c>
      <c r="D498" s="27">
        <v>34</v>
      </c>
      <c r="E498" s="27">
        <v>7.6963750902339992E-2</v>
      </c>
      <c r="I498" t="s">
        <v>4968</v>
      </c>
      <c r="J498">
        <v>272.95</v>
      </c>
      <c r="K498">
        <v>110.92719999999997</v>
      </c>
      <c r="L498">
        <v>29</v>
      </c>
      <c r="M498">
        <v>0.40640117237589291</v>
      </c>
      <c r="N498">
        <f>(J498/L498)*M498</f>
        <v>3.8250758620689642</v>
      </c>
    </row>
    <row r="499" spans="1:14" x14ac:dyDescent="0.25">
      <c r="A499" s="13" t="s">
        <v>1704</v>
      </c>
      <c r="B499" s="10">
        <v>3766.3820000000001</v>
      </c>
      <c r="C499" s="10">
        <v>-241.9499999999999</v>
      </c>
      <c r="D499" s="27">
        <v>64</v>
      </c>
      <c r="E499" s="27">
        <v>-6.423936817879862E-2</v>
      </c>
      <c r="I499" t="s">
        <v>301</v>
      </c>
      <c r="J499">
        <v>1278.6390000000001</v>
      </c>
      <c r="K499">
        <v>198.50989999999999</v>
      </c>
      <c r="L499">
        <v>52</v>
      </c>
      <c r="M499">
        <v>0.1552509347829997</v>
      </c>
      <c r="N499">
        <f>(J499/L499)*M499</f>
        <v>3.8174980769230764</v>
      </c>
    </row>
    <row r="500" spans="1:14" x14ac:dyDescent="0.25">
      <c r="A500" s="13" t="s">
        <v>4733</v>
      </c>
      <c r="B500" s="10">
        <v>1204.9099999999999</v>
      </c>
      <c r="C500" s="10">
        <v>-4.0403000000000446</v>
      </c>
      <c r="D500" s="27">
        <v>45</v>
      </c>
      <c r="E500" s="27">
        <v>-3.3531965043032633E-3</v>
      </c>
      <c r="I500" t="s">
        <v>628</v>
      </c>
      <c r="J500">
        <v>1872.4360000000001</v>
      </c>
      <c r="K500">
        <v>268.4781999999999</v>
      </c>
      <c r="L500">
        <v>71</v>
      </c>
      <c r="M500">
        <v>0.14338444678482998</v>
      </c>
      <c r="N500">
        <f>(J500/L500)*M500</f>
        <v>3.7813830985915482</v>
      </c>
    </row>
    <row r="501" spans="1:14" x14ac:dyDescent="0.25">
      <c r="A501" s="13" t="s">
        <v>3915</v>
      </c>
      <c r="B501" s="10">
        <v>10663.727999999997</v>
      </c>
      <c r="C501" s="10">
        <v>1859.4694999999995</v>
      </c>
      <c r="D501" s="27">
        <v>82</v>
      </c>
      <c r="E501" s="27">
        <v>0.17437330547065716</v>
      </c>
      <c r="I501" t="s">
        <v>7122</v>
      </c>
      <c r="J501">
        <v>844.45800000000008</v>
      </c>
      <c r="K501">
        <v>113.14049999999996</v>
      </c>
      <c r="L501">
        <v>30</v>
      </c>
      <c r="M501">
        <v>0.13398002032072637</v>
      </c>
      <c r="N501">
        <f>(J501/L501)*M501</f>
        <v>3.7713499999999986</v>
      </c>
    </row>
    <row r="502" spans="1:14" x14ac:dyDescent="0.25">
      <c r="A502" s="13" t="s">
        <v>2098</v>
      </c>
      <c r="B502" s="10">
        <v>1908.4531999999999</v>
      </c>
      <c r="C502" s="10">
        <v>77.81280000000001</v>
      </c>
      <c r="D502" s="27">
        <v>46</v>
      </c>
      <c r="E502" s="27">
        <v>4.0772705351118911E-2</v>
      </c>
      <c r="I502" t="s">
        <v>2822</v>
      </c>
      <c r="J502">
        <v>3250.337</v>
      </c>
      <c r="K502">
        <v>281.18899999999979</v>
      </c>
      <c r="L502">
        <v>75</v>
      </c>
      <c r="M502">
        <v>8.6510721811307506E-2</v>
      </c>
      <c r="N502">
        <f>(J502/L502)*M502</f>
        <v>3.749186666666664</v>
      </c>
    </row>
    <row r="503" spans="1:14" x14ac:dyDescent="0.25">
      <c r="A503" s="13" t="s">
        <v>4667</v>
      </c>
      <c r="B503" s="10">
        <v>1256.9440000000002</v>
      </c>
      <c r="C503" s="10">
        <v>107.3604</v>
      </c>
      <c r="D503" s="27">
        <v>15</v>
      </c>
      <c r="E503" s="27">
        <v>8.5413829096602542E-2</v>
      </c>
      <c r="I503" t="s">
        <v>1308</v>
      </c>
      <c r="J503">
        <v>4510.7970000000005</v>
      </c>
      <c r="K503">
        <v>343.6823999999998</v>
      </c>
      <c r="L503">
        <v>92</v>
      </c>
      <c r="M503">
        <v>7.6191058919299573E-2</v>
      </c>
      <c r="N503">
        <f>(J503/L503)*M503</f>
        <v>3.7356782608695629</v>
      </c>
    </row>
    <row r="504" spans="1:14" x14ac:dyDescent="0.25">
      <c r="A504" s="13" t="s">
        <v>6865</v>
      </c>
      <c r="B504" s="10">
        <v>937.03899999999999</v>
      </c>
      <c r="C504" s="10">
        <v>-341.52650000000028</v>
      </c>
      <c r="D504" s="27">
        <v>36</v>
      </c>
      <c r="E504" s="27">
        <v>-0.3644741574256784</v>
      </c>
      <c r="I504" t="s">
        <v>813</v>
      </c>
      <c r="J504">
        <v>2633.5819999999999</v>
      </c>
      <c r="K504">
        <v>231.12519999999998</v>
      </c>
      <c r="L504">
        <v>62</v>
      </c>
      <c r="M504">
        <v>8.7760776007733951E-2</v>
      </c>
      <c r="N504">
        <f>(J504/L504)*M504</f>
        <v>3.7278258064516128</v>
      </c>
    </row>
    <row r="505" spans="1:14" x14ac:dyDescent="0.25">
      <c r="A505" s="13" t="s">
        <v>7780</v>
      </c>
      <c r="B505" s="10">
        <v>1758.3</v>
      </c>
      <c r="C505" s="10">
        <v>456.86079999999987</v>
      </c>
      <c r="D505" s="27">
        <v>38</v>
      </c>
      <c r="E505" s="27">
        <v>0.25983097309901604</v>
      </c>
      <c r="I505" t="s">
        <v>5727</v>
      </c>
      <c r="J505">
        <v>367.54800000000006</v>
      </c>
      <c r="K505">
        <v>59.288399999999996</v>
      </c>
      <c r="L505">
        <v>16</v>
      </c>
      <c r="M505">
        <v>0.16130791080348686</v>
      </c>
      <c r="N505">
        <f>(J505/L505)*M505</f>
        <v>3.7055249999999997</v>
      </c>
    </row>
    <row r="506" spans="1:14" x14ac:dyDescent="0.25">
      <c r="A506" s="13" t="s">
        <v>3130</v>
      </c>
      <c r="B506" s="10">
        <v>3785.2759999999998</v>
      </c>
      <c r="C506" s="10">
        <v>341.89799999999991</v>
      </c>
      <c r="D506" s="27">
        <v>57</v>
      </c>
      <c r="E506" s="27">
        <v>9.0323136278569888E-2</v>
      </c>
      <c r="I506" t="s">
        <v>8157</v>
      </c>
      <c r="J506">
        <v>383.81200000000001</v>
      </c>
      <c r="K506">
        <v>55.327700000000007</v>
      </c>
      <c r="L506">
        <v>15</v>
      </c>
      <c r="M506">
        <v>0.14415312705178579</v>
      </c>
      <c r="N506">
        <f>(J506/L506)*M506</f>
        <v>3.6885133333333342</v>
      </c>
    </row>
    <row r="507" spans="1:14" x14ac:dyDescent="0.25">
      <c r="A507" s="13" t="s">
        <v>604</v>
      </c>
      <c r="B507" s="10">
        <v>2350.1880000000001</v>
      </c>
      <c r="C507" s="10">
        <v>25.888600000000014</v>
      </c>
      <c r="D507" s="27">
        <v>25</v>
      </c>
      <c r="E507" s="27">
        <v>1.101554428837183E-2</v>
      </c>
      <c r="I507" t="s">
        <v>5248</v>
      </c>
      <c r="J507">
        <v>1560.05</v>
      </c>
      <c r="K507">
        <v>189.02579999999995</v>
      </c>
      <c r="L507">
        <v>52</v>
      </c>
      <c r="M507">
        <v>0.1211665010736835</v>
      </c>
      <c r="N507">
        <f>(J507/L507)*M507</f>
        <v>3.6351115384615373</v>
      </c>
    </row>
    <row r="508" spans="1:14" x14ac:dyDescent="0.25">
      <c r="A508" s="13" t="s">
        <v>7079</v>
      </c>
      <c r="B508" s="10">
        <v>1342.2819999999999</v>
      </c>
      <c r="C508" s="10">
        <v>-398.79320000000013</v>
      </c>
      <c r="D508" s="27">
        <v>23</v>
      </c>
      <c r="E508" s="27">
        <v>-0.29710090726091848</v>
      </c>
      <c r="I508" t="s">
        <v>704</v>
      </c>
      <c r="J508">
        <v>1791.605</v>
      </c>
      <c r="K508">
        <v>156.05319999999983</v>
      </c>
      <c r="L508">
        <v>43</v>
      </c>
      <c r="M508">
        <v>8.7102458410196357E-2</v>
      </c>
      <c r="N508">
        <f>(J508/L508)*M508</f>
        <v>3.6291441860465081</v>
      </c>
    </row>
    <row r="509" spans="1:14" x14ac:dyDescent="0.25">
      <c r="A509" s="13" t="s">
        <v>6201</v>
      </c>
      <c r="B509" s="10">
        <v>1242.8330000000001</v>
      </c>
      <c r="C509" s="10">
        <v>-470.76840000000027</v>
      </c>
      <c r="D509" s="27">
        <v>23</v>
      </c>
      <c r="E509" s="27">
        <v>-0.37878653045099403</v>
      </c>
      <c r="I509" t="s">
        <v>2080</v>
      </c>
      <c r="J509">
        <v>2523.2659999999996</v>
      </c>
      <c r="K509">
        <v>191.48979999999997</v>
      </c>
      <c r="L509">
        <v>53</v>
      </c>
      <c r="M509">
        <v>7.5889660463859143E-2</v>
      </c>
      <c r="N509">
        <f>(J509/L509)*M509</f>
        <v>3.6130150943396222</v>
      </c>
    </row>
    <row r="510" spans="1:14" x14ac:dyDescent="0.25">
      <c r="A510" s="13" t="s">
        <v>3763</v>
      </c>
      <c r="B510" s="10">
        <v>776.38400000000001</v>
      </c>
      <c r="C510" s="10">
        <v>171.73719999999994</v>
      </c>
      <c r="D510" s="27">
        <v>35</v>
      </c>
      <c r="E510" s="27">
        <v>0.22120136427334919</v>
      </c>
      <c r="I510" t="s">
        <v>3370</v>
      </c>
      <c r="J510">
        <v>1171.8139999999999</v>
      </c>
      <c r="K510">
        <v>100.87679999999999</v>
      </c>
      <c r="L510">
        <v>28</v>
      </c>
      <c r="M510">
        <v>8.6086017064141582E-2</v>
      </c>
      <c r="N510">
        <f>(J510/L510)*M510</f>
        <v>3.6027428571428568</v>
      </c>
    </row>
    <row r="511" spans="1:14" x14ac:dyDescent="0.25">
      <c r="A511" s="13" t="s">
        <v>1796</v>
      </c>
      <c r="B511" s="10">
        <v>3061.5429999999997</v>
      </c>
      <c r="C511" s="10">
        <v>-93.603000000000094</v>
      </c>
      <c r="D511" s="27">
        <v>42</v>
      </c>
      <c r="E511" s="27">
        <v>-3.0573798898137345E-2</v>
      </c>
      <c r="I511" t="s">
        <v>3161</v>
      </c>
      <c r="J511">
        <v>2678.4380000000001</v>
      </c>
      <c r="K511">
        <v>215.59689999999983</v>
      </c>
      <c r="L511">
        <v>60</v>
      </c>
      <c r="M511">
        <v>8.0493518983825577E-2</v>
      </c>
      <c r="N511">
        <f>(J511/L511)*M511</f>
        <v>3.5932816666666634</v>
      </c>
    </row>
    <row r="512" spans="1:14" x14ac:dyDescent="0.25">
      <c r="A512" s="13" t="s">
        <v>8491</v>
      </c>
      <c r="B512" s="10">
        <v>16.739000000000004</v>
      </c>
      <c r="C512" s="10">
        <v>-1.2453000000000016</v>
      </c>
      <c r="D512" s="27">
        <v>8</v>
      </c>
      <c r="E512" s="27">
        <v>-7.439512515681948E-2</v>
      </c>
      <c r="I512" t="s">
        <v>2515</v>
      </c>
      <c r="J512">
        <v>1581.9979999999998</v>
      </c>
      <c r="K512">
        <v>121.75650000000006</v>
      </c>
      <c r="L512">
        <v>34</v>
      </c>
      <c r="M512">
        <v>7.6963750902339992E-2</v>
      </c>
      <c r="N512">
        <f>(J512/L512)*M512</f>
        <v>3.5810735294117659</v>
      </c>
    </row>
    <row r="513" spans="1:14" x14ac:dyDescent="0.25">
      <c r="A513" s="13" t="s">
        <v>8228</v>
      </c>
      <c r="B513" s="10">
        <v>2394.0249999999996</v>
      </c>
      <c r="C513" s="10">
        <v>28.761199999999967</v>
      </c>
      <c r="D513" s="27">
        <v>55</v>
      </c>
      <c r="E513" s="27">
        <v>1.2013742546548165E-2</v>
      </c>
      <c r="I513" t="s">
        <v>2122</v>
      </c>
      <c r="J513">
        <v>3979.0649999999996</v>
      </c>
      <c r="K513">
        <v>229.16170000000005</v>
      </c>
      <c r="L513">
        <v>64</v>
      </c>
      <c r="M513">
        <v>5.7591846325707192E-2</v>
      </c>
      <c r="N513">
        <f>(J513/L513)*M513</f>
        <v>3.5806515625000008</v>
      </c>
    </row>
    <row r="514" spans="1:14" x14ac:dyDescent="0.25">
      <c r="A514" s="13" t="s">
        <v>8728</v>
      </c>
      <c r="B514" s="10">
        <v>400.01600000000002</v>
      </c>
      <c r="C514" s="10">
        <v>61.428599999999996</v>
      </c>
      <c r="D514" s="27">
        <v>25</v>
      </c>
      <c r="E514" s="27">
        <v>0.15356535738570457</v>
      </c>
      <c r="I514" t="s">
        <v>2351</v>
      </c>
      <c r="J514">
        <v>1762.2130000000002</v>
      </c>
      <c r="K514">
        <v>193.33190000000002</v>
      </c>
      <c r="L514">
        <v>54</v>
      </c>
      <c r="M514">
        <v>0.10970972294495614</v>
      </c>
      <c r="N514">
        <f>(J514/L514)*M514</f>
        <v>3.5802203703703706</v>
      </c>
    </row>
    <row r="515" spans="1:14" x14ac:dyDescent="0.25">
      <c r="A515" s="13" t="s">
        <v>6663</v>
      </c>
      <c r="B515" s="10">
        <v>2456.1819999999998</v>
      </c>
      <c r="C515" s="10">
        <v>484.77330000000001</v>
      </c>
      <c r="D515" s="27">
        <v>45</v>
      </c>
      <c r="E515" s="27">
        <v>0.19736863962035389</v>
      </c>
      <c r="I515" t="s">
        <v>2403</v>
      </c>
      <c r="J515">
        <v>1174.6179999999999</v>
      </c>
      <c r="K515">
        <v>132.06820000000002</v>
      </c>
      <c r="L515">
        <v>37</v>
      </c>
      <c r="M515">
        <v>0.11243502142824308</v>
      </c>
      <c r="N515">
        <f>(J515/L515)*M515</f>
        <v>3.5694108108108114</v>
      </c>
    </row>
    <row r="516" spans="1:14" x14ac:dyDescent="0.25">
      <c r="A516" s="13" t="s">
        <v>5173</v>
      </c>
      <c r="B516" s="10">
        <v>1252.8000000000002</v>
      </c>
      <c r="C516" s="10">
        <v>122.36120000000008</v>
      </c>
      <c r="D516" s="27">
        <v>19</v>
      </c>
      <c r="E516" s="27">
        <v>9.7670178799489193E-2</v>
      </c>
      <c r="I516" t="s">
        <v>5635</v>
      </c>
      <c r="J516">
        <v>273.87199999999996</v>
      </c>
      <c r="K516">
        <v>24.788800000000002</v>
      </c>
      <c r="L516">
        <v>7</v>
      </c>
      <c r="M516">
        <v>9.0512356137173594E-2</v>
      </c>
      <c r="N516">
        <f>(J516/L516)*M516</f>
        <v>3.5412571428571433</v>
      </c>
    </row>
    <row r="517" spans="1:14" x14ac:dyDescent="0.25">
      <c r="A517" s="13" t="s">
        <v>1621</v>
      </c>
      <c r="B517" s="10">
        <v>2203.7780000000002</v>
      </c>
      <c r="C517" s="10">
        <v>238.56140000000008</v>
      </c>
      <c r="D517" s="27">
        <v>42</v>
      </c>
      <c r="E517" s="27">
        <v>0.10825110333254985</v>
      </c>
      <c r="I517" t="s">
        <v>5562</v>
      </c>
      <c r="J517">
        <v>1602.3760000000002</v>
      </c>
      <c r="K517">
        <v>260.61549999999983</v>
      </c>
      <c r="L517">
        <v>74</v>
      </c>
      <c r="M517">
        <v>0.16264316240383017</v>
      </c>
      <c r="N517">
        <f>(J517/L517)*M517</f>
        <v>3.5218310810810785</v>
      </c>
    </row>
    <row r="518" spans="1:14" x14ac:dyDescent="0.25">
      <c r="A518" s="13" t="s">
        <v>5985</v>
      </c>
      <c r="B518" s="10">
        <v>2984.9480000000003</v>
      </c>
      <c r="C518" s="10">
        <v>476.90320000000008</v>
      </c>
      <c r="D518" s="27">
        <v>31</v>
      </c>
      <c r="E518" s="27">
        <v>0.15976934941580223</v>
      </c>
      <c r="I518" t="s">
        <v>4527</v>
      </c>
      <c r="J518">
        <v>1727.6520000000003</v>
      </c>
      <c r="K518">
        <v>139.2007999999999</v>
      </c>
      <c r="L518">
        <v>40</v>
      </c>
      <c r="M518">
        <v>8.0572244873388779E-2</v>
      </c>
      <c r="N518">
        <f>(J518/L518)*M518</f>
        <v>3.480019999999997</v>
      </c>
    </row>
    <row r="519" spans="1:14" x14ac:dyDescent="0.25">
      <c r="A519" s="13" t="s">
        <v>3503</v>
      </c>
      <c r="B519" s="10">
        <v>5503.0929999999989</v>
      </c>
      <c r="C519" s="10">
        <v>170.9745999999999</v>
      </c>
      <c r="D519" s="27">
        <v>79</v>
      </c>
      <c r="E519" s="27">
        <v>3.1068818935097033E-2</v>
      </c>
      <c r="I519" t="s">
        <v>2067</v>
      </c>
      <c r="J519">
        <v>1687.027</v>
      </c>
      <c r="K519">
        <v>169.34369999999996</v>
      </c>
      <c r="L519">
        <v>49</v>
      </c>
      <c r="M519">
        <v>0.10037995835277085</v>
      </c>
      <c r="N519">
        <f>(J519/L519)*M519</f>
        <v>3.4559938775510193</v>
      </c>
    </row>
    <row r="520" spans="1:14" x14ac:dyDescent="0.25">
      <c r="A520" s="13" t="s">
        <v>671</v>
      </c>
      <c r="B520" s="10">
        <v>6320.7460000000001</v>
      </c>
      <c r="C520" s="10">
        <v>1054.5528999999995</v>
      </c>
      <c r="D520" s="27">
        <v>50</v>
      </c>
      <c r="E520" s="27">
        <v>0.16683994262702526</v>
      </c>
      <c r="I520" t="s">
        <v>799</v>
      </c>
      <c r="J520">
        <v>1548.7019999999998</v>
      </c>
      <c r="K520">
        <v>212.42500000000001</v>
      </c>
      <c r="L520">
        <v>63</v>
      </c>
      <c r="M520">
        <v>0.13716325025731227</v>
      </c>
      <c r="N520">
        <f>(J520/L520)*M520</f>
        <v>3.3718253968253964</v>
      </c>
    </row>
    <row r="521" spans="1:14" x14ac:dyDescent="0.25">
      <c r="A521" s="13" t="s">
        <v>1291</v>
      </c>
      <c r="B521" s="10">
        <v>2302.3679999999999</v>
      </c>
      <c r="C521" s="10">
        <v>-405.35590000000002</v>
      </c>
      <c r="D521" s="27">
        <v>73</v>
      </c>
      <c r="E521" s="27">
        <v>-0.1760604299573309</v>
      </c>
      <c r="I521" t="s">
        <v>5928</v>
      </c>
      <c r="J521">
        <v>7198.7609999999986</v>
      </c>
      <c r="K521">
        <v>333.3647999999996</v>
      </c>
      <c r="L521">
        <v>99</v>
      </c>
      <c r="M521">
        <v>4.6308635611044688E-2</v>
      </c>
      <c r="N521">
        <f>(J521/L521)*M521</f>
        <v>3.3673212121212082</v>
      </c>
    </row>
    <row r="522" spans="1:14" x14ac:dyDescent="0.25">
      <c r="A522" s="13" t="s">
        <v>1519</v>
      </c>
      <c r="B522" s="10">
        <v>1031.6019999999999</v>
      </c>
      <c r="C522" s="10">
        <v>227.83379999999994</v>
      </c>
      <c r="D522" s="27">
        <v>43</v>
      </c>
      <c r="E522" s="27">
        <v>0.22085436049949494</v>
      </c>
      <c r="I522" t="s">
        <v>3340</v>
      </c>
      <c r="J522">
        <v>1638.5540000000001</v>
      </c>
      <c r="K522">
        <v>285.78879999999992</v>
      </c>
      <c r="L522">
        <v>85</v>
      </c>
      <c r="M522">
        <v>0.17441524661378258</v>
      </c>
      <c r="N522">
        <f>(J522/L522)*M522</f>
        <v>3.3622211764705869</v>
      </c>
    </row>
    <row r="523" spans="1:14" x14ac:dyDescent="0.25">
      <c r="A523" s="13" t="s">
        <v>4236</v>
      </c>
      <c r="B523" s="10">
        <v>2722.8429999999998</v>
      </c>
      <c r="C523" s="10">
        <v>684.91620000000012</v>
      </c>
      <c r="D523" s="27">
        <v>72</v>
      </c>
      <c r="E523" s="27">
        <v>0.25154450697304259</v>
      </c>
      <c r="I523" t="s">
        <v>5575</v>
      </c>
      <c r="J523">
        <v>902.72800000000007</v>
      </c>
      <c r="K523">
        <v>100.22529999999995</v>
      </c>
      <c r="L523">
        <v>30</v>
      </c>
      <c r="M523">
        <v>0.11102491558919181</v>
      </c>
      <c r="N523">
        <f>(J523/L523)*M523</f>
        <v>3.3408433333333316</v>
      </c>
    </row>
    <row r="524" spans="1:14" x14ac:dyDescent="0.25">
      <c r="A524" s="13" t="s">
        <v>5155</v>
      </c>
      <c r="B524" s="10">
        <v>2921.4999999999991</v>
      </c>
      <c r="C524" s="10">
        <v>-76.175499999999971</v>
      </c>
      <c r="D524" s="27">
        <v>51</v>
      </c>
      <c r="E524" s="27">
        <v>-2.6074105767585141E-2</v>
      </c>
      <c r="I524" t="s">
        <v>3178</v>
      </c>
      <c r="J524">
        <v>344.08000000000004</v>
      </c>
      <c r="K524">
        <v>69.667200000000008</v>
      </c>
      <c r="L524">
        <v>21</v>
      </c>
      <c r="M524">
        <v>0.20247384329225762</v>
      </c>
      <c r="N524">
        <f>(J524/L524)*M524</f>
        <v>3.3174857142857146</v>
      </c>
    </row>
    <row r="525" spans="1:14" x14ac:dyDescent="0.25">
      <c r="A525" s="13" t="s">
        <v>4479</v>
      </c>
      <c r="B525" s="10">
        <v>2071.9140000000002</v>
      </c>
      <c r="C525" s="10">
        <v>409.5111999999998</v>
      </c>
      <c r="D525" s="27">
        <v>53</v>
      </c>
      <c r="E525" s="27">
        <v>0.19764874410810476</v>
      </c>
      <c r="I525" t="s">
        <v>1779</v>
      </c>
      <c r="J525">
        <v>2258.192</v>
      </c>
      <c r="K525">
        <v>195.44859999999986</v>
      </c>
      <c r="L525">
        <v>60</v>
      </c>
      <c r="M525">
        <v>8.6550922153652066E-2</v>
      </c>
      <c r="N525">
        <f>(J525/L525)*M525</f>
        <v>3.2574766666666641</v>
      </c>
    </row>
    <row r="526" spans="1:14" x14ac:dyDescent="0.25">
      <c r="A526" s="13" t="s">
        <v>5466</v>
      </c>
      <c r="B526" s="10">
        <v>742.08200000000011</v>
      </c>
      <c r="C526" s="10">
        <v>138.71620000000001</v>
      </c>
      <c r="D526" s="27">
        <v>18</v>
      </c>
      <c r="E526" s="27">
        <v>0.18692839874838629</v>
      </c>
      <c r="I526" t="s">
        <v>220</v>
      </c>
      <c r="J526">
        <v>4657.924</v>
      </c>
      <c r="K526">
        <v>246.66609999999989</v>
      </c>
      <c r="L526">
        <v>77</v>
      </c>
      <c r="M526">
        <v>5.2956231145033686E-2</v>
      </c>
      <c r="N526">
        <f>(J526/L526)*M526</f>
        <v>3.2034558441558429</v>
      </c>
    </row>
    <row r="527" spans="1:14" x14ac:dyDescent="0.25">
      <c r="A527" s="13" t="s">
        <v>8202</v>
      </c>
      <c r="B527" s="10">
        <v>162.232</v>
      </c>
      <c r="C527" s="10">
        <v>42.6648</v>
      </c>
      <c r="D527" s="27">
        <v>7</v>
      </c>
      <c r="E527" s="27">
        <v>0.26298634054933673</v>
      </c>
      <c r="I527" t="s">
        <v>7280</v>
      </c>
      <c r="J527">
        <v>1397.8724</v>
      </c>
      <c r="K527">
        <v>83.270299999999963</v>
      </c>
      <c r="L527">
        <v>26</v>
      </c>
      <c r="M527">
        <v>5.9569314051840475E-2</v>
      </c>
      <c r="N527">
        <f>(J527/L527)*M527</f>
        <v>3.2027038461538448</v>
      </c>
    </row>
    <row r="528" spans="1:14" x14ac:dyDescent="0.25">
      <c r="A528" s="13" t="s">
        <v>4985</v>
      </c>
      <c r="B528" s="10">
        <v>1314.0230000000001</v>
      </c>
      <c r="C528" s="10">
        <v>178.40199999999987</v>
      </c>
      <c r="D528" s="27">
        <v>17</v>
      </c>
      <c r="E528" s="27">
        <v>0.13576779097473929</v>
      </c>
      <c r="I528" t="s">
        <v>1033</v>
      </c>
      <c r="J528">
        <v>2356.855</v>
      </c>
      <c r="K528">
        <v>295.66680000000002</v>
      </c>
      <c r="L528">
        <v>93</v>
      </c>
      <c r="M528">
        <v>0.12544972007187546</v>
      </c>
      <c r="N528">
        <f>(J528/L528)*M528</f>
        <v>3.1792129032258072</v>
      </c>
    </row>
    <row r="529" spans="1:14" x14ac:dyDescent="0.25">
      <c r="A529" s="13" t="s">
        <v>3881</v>
      </c>
      <c r="B529" s="10">
        <v>3794.08</v>
      </c>
      <c r="C529" s="10">
        <v>82.124999999999858</v>
      </c>
      <c r="D529" s="27">
        <v>68</v>
      </c>
      <c r="E529" s="27">
        <v>2.1645563614894746E-2</v>
      </c>
      <c r="I529" t="s">
        <v>2832</v>
      </c>
      <c r="J529">
        <v>195</v>
      </c>
      <c r="K529">
        <v>34.449200000000005</v>
      </c>
      <c r="L529">
        <v>11</v>
      </c>
      <c r="M529">
        <v>0.17666256410256412</v>
      </c>
      <c r="N529">
        <f>(J529/L529)*M529</f>
        <v>3.1317454545454546</v>
      </c>
    </row>
    <row r="530" spans="1:14" x14ac:dyDescent="0.25">
      <c r="A530" s="13" t="s">
        <v>4324</v>
      </c>
      <c r="B530" s="10">
        <v>2749.8809999999999</v>
      </c>
      <c r="C530" s="10">
        <v>-520.3443000000002</v>
      </c>
      <c r="D530" s="27">
        <v>73</v>
      </c>
      <c r="E530" s="27">
        <v>-0.18922429734232143</v>
      </c>
      <c r="I530" t="s">
        <v>2460</v>
      </c>
      <c r="J530">
        <v>1338.8419999999999</v>
      </c>
      <c r="K530">
        <v>137.74389999999997</v>
      </c>
      <c r="L530">
        <v>44</v>
      </c>
      <c r="M530">
        <v>0.10288286444554322</v>
      </c>
      <c r="N530">
        <f>(J530/L530)*M530</f>
        <v>3.1305431818181808</v>
      </c>
    </row>
    <row r="531" spans="1:14" x14ac:dyDescent="0.25">
      <c r="A531" s="13" t="s">
        <v>1318</v>
      </c>
      <c r="B531" s="10">
        <v>775.4140000000001</v>
      </c>
      <c r="C531" s="10">
        <v>58.891599999999997</v>
      </c>
      <c r="D531" s="27">
        <v>32</v>
      </c>
      <c r="E531" s="27">
        <v>7.5948590043512232E-2</v>
      </c>
      <c r="I531" t="s">
        <v>9528</v>
      </c>
      <c r="J531">
        <v>3984.4524000000006</v>
      </c>
      <c r="K531">
        <v>176.31079999999974</v>
      </c>
      <c r="L531">
        <v>57</v>
      </c>
      <c r="M531">
        <v>4.4249694136137684E-2</v>
      </c>
      <c r="N531">
        <f>(J531/L531)*M531</f>
        <v>3.0931719298245572</v>
      </c>
    </row>
    <row r="532" spans="1:14" x14ac:dyDescent="0.25">
      <c r="A532" s="13" t="s">
        <v>3679</v>
      </c>
      <c r="B532" s="10">
        <v>2477.9459999999999</v>
      </c>
      <c r="C532" s="10">
        <v>290.82270000000005</v>
      </c>
      <c r="D532" s="27">
        <v>36</v>
      </c>
      <c r="E532" s="27">
        <v>0.11736442198498274</v>
      </c>
      <c r="I532" t="s">
        <v>6156</v>
      </c>
      <c r="J532">
        <v>497.01400000000007</v>
      </c>
      <c r="K532">
        <v>103.34989999999999</v>
      </c>
      <c r="L532">
        <v>34</v>
      </c>
      <c r="M532">
        <v>0.20794162739882574</v>
      </c>
      <c r="N532">
        <f>(J532/L532)*M532</f>
        <v>3.0397029411764702</v>
      </c>
    </row>
    <row r="533" spans="1:14" x14ac:dyDescent="0.25">
      <c r="A533" s="13" t="s">
        <v>3087</v>
      </c>
      <c r="B533" s="10">
        <v>922.48700000000008</v>
      </c>
      <c r="C533" s="10">
        <v>59.357699999999923</v>
      </c>
      <c r="D533" s="27">
        <v>15</v>
      </c>
      <c r="E533" s="27">
        <v>6.4345297006895397E-2</v>
      </c>
      <c r="I533" t="s">
        <v>7143</v>
      </c>
      <c r="J533">
        <v>453.53800000000001</v>
      </c>
      <c r="K533">
        <v>91.139099999999985</v>
      </c>
      <c r="L533">
        <v>30</v>
      </c>
      <c r="M533">
        <v>0.20095140870224762</v>
      </c>
      <c r="N533">
        <f>(J533/L533)*M533</f>
        <v>3.0379699999999992</v>
      </c>
    </row>
    <row r="534" spans="1:14" x14ac:dyDescent="0.25">
      <c r="A534" s="13" t="s">
        <v>2067</v>
      </c>
      <c r="B534" s="10">
        <v>1687.027</v>
      </c>
      <c r="C534" s="10">
        <v>169.34369999999996</v>
      </c>
      <c r="D534" s="27">
        <v>49</v>
      </c>
      <c r="E534" s="27">
        <v>0.10037995835277085</v>
      </c>
      <c r="I534" t="s">
        <v>3934</v>
      </c>
      <c r="J534">
        <v>1428.231</v>
      </c>
      <c r="K534">
        <v>117.80569999999997</v>
      </c>
      <c r="L534">
        <v>39</v>
      </c>
      <c r="M534">
        <v>8.2483645852806708E-2</v>
      </c>
      <c r="N534">
        <f>(J534/L534)*M534</f>
        <v>3.020658974358974</v>
      </c>
    </row>
    <row r="535" spans="1:14" x14ac:dyDescent="0.25">
      <c r="A535" s="13" t="s">
        <v>5942</v>
      </c>
      <c r="B535" s="10">
        <v>154.28800000000001</v>
      </c>
      <c r="C535" s="10">
        <v>-82.007400000000018</v>
      </c>
      <c r="D535" s="27">
        <v>14</v>
      </c>
      <c r="E535" s="27">
        <v>-0.53152157005081413</v>
      </c>
      <c r="I535" t="s">
        <v>2733</v>
      </c>
      <c r="J535">
        <v>124.28</v>
      </c>
      <c r="K535">
        <v>27.115399999999994</v>
      </c>
      <c r="L535">
        <v>9</v>
      </c>
      <c r="M535">
        <v>0.21817991631799158</v>
      </c>
      <c r="N535">
        <f>(J535/L535)*M535</f>
        <v>3.0128222222222214</v>
      </c>
    </row>
    <row r="536" spans="1:14" x14ac:dyDescent="0.25">
      <c r="A536" s="13" t="s">
        <v>762</v>
      </c>
      <c r="B536" s="10">
        <v>3206.1320000000001</v>
      </c>
      <c r="C536" s="10">
        <v>600.28729999999985</v>
      </c>
      <c r="D536" s="27">
        <v>77</v>
      </c>
      <c r="E536" s="27">
        <v>0.18723099984654401</v>
      </c>
      <c r="I536" t="s">
        <v>1358</v>
      </c>
      <c r="J536">
        <v>4802.3939999999993</v>
      </c>
      <c r="K536">
        <v>209.89940000000013</v>
      </c>
      <c r="L536">
        <v>70</v>
      </c>
      <c r="M536">
        <v>4.3707242679380358E-2</v>
      </c>
      <c r="N536">
        <f>(J536/L536)*M536</f>
        <v>2.9985628571428591</v>
      </c>
    </row>
    <row r="537" spans="1:14" x14ac:dyDescent="0.25">
      <c r="A537" s="13" t="s">
        <v>1477</v>
      </c>
      <c r="B537" s="10">
        <v>3983.6420000000003</v>
      </c>
      <c r="C537" s="10">
        <v>638.15630000000033</v>
      </c>
      <c r="D537" s="27">
        <v>62</v>
      </c>
      <c r="E537" s="27">
        <v>0.16019418913647368</v>
      </c>
      <c r="I537" t="s">
        <v>5523</v>
      </c>
      <c r="J537">
        <v>5992.5359999999991</v>
      </c>
      <c r="K537">
        <v>236.66149999999988</v>
      </c>
      <c r="L537">
        <v>80</v>
      </c>
      <c r="M537">
        <v>3.9492712267393953E-2</v>
      </c>
      <c r="N537">
        <f>(J537/L537)*M537</f>
        <v>2.958268749999998</v>
      </c>
    </row>
    <row r="538" spans="1:14" x14ac:dyDescent="0.25">
      <c r="A538" s="13" t="s">
        <v>4082</v>
      </c>
      <c r="B538" s="10">
        <v>5087.92</v>
      </c>
      <c r="C538" s="10">
        <v>226.45289999999986</v>
      </c>
      <c r="D538" s="27">
        <v>78</v>
      </c>
      <c r="E538" s="27">
        <v>4.4507952169059235E-2</v>
      </c>
      <c r="I538" t="s">
        <v>4082</v>
      </c>
      <c r="J538">
        <v>5087.92</v>
      </c>
      <c r="K538">
        <v>226.45289999999986</v>
      </c>
      <c r="L538">
        <v>78</v>
      </c>
      <c r="M538">
        <v>4.4507952169059235E-2</v>
      </c>
      <c r="N538">
        <f>(J538/L538)*M538</f>
        <v>2.903242307692306</v>
      </c>
    </row>
    <row r="539" spans="1:14" x14ac:dyDescent="0.25">
      <c r="A539" s="13" t="s">
        <v>2323</v>
      </c>
      <c r="B539" s="10">
        <v>639.178</v>
      </c>
      <c r="C539" s="10">
        <v>162.93629999999996</v>
      </c>
      <c r="D539" s="27">
        <v>29</v>
      </c>
      <c r="E539" s="27">
        <v>0.25491537568564621</v>
      </c>
      <c r="I539" t="s">
        <v>7263</v>
      </c>
      <c r="J539">
        <v>1936.64</v>
      </c>
      <c r="K539">
        <v>139.22869999999989</v>
      </c>
      <c r="L539">
        <v>48</v>
      </c>
      <c r="M539">
        <v>7.1891884914077928E-2</v>
      </c>
      <c r="N539">
        <f>(J539/L539)*M539</f>
        <v>2.9005979166666642</v>
      </c>
    </row>
    <row r="540" spans="1:14" x14ac:dyDescent="0.25">
      <c r="A540" s="13" t="s">
        <v>2757</v>
      </c>
      <c r="B540" s="10">
        <v>7443.6900000000005</v>
      </c>
      <c r="C540" s="10">
        <v>844.93549999999959</v>
      </c>
      <c r="D540" s="27">
        <v>105</v>
      </c>
      <c r="E540" s="27">
        <v>0.11351030201418914</v>
      </c>
      <c r="I540" t="s">
        <v>4086</v>
      </c>
      <c r="J540">
        <v>864.94700000000012</v>
      </c>
      <c r="K540">
        <v>117.20399999999995</v>
      </c>
      <c r="L540">
        <v>41</v>
      </c>
      <c r="M540">
        <v>0.13550425633015656</v>
      </c>
      <c r="N540">
        <f>(J540/L540)*M540</f>
        <v>2.858634146341462</v>
      </c>
    </row>
    <row r="541" spans="1:14" x14ac:dyDescent="0.25">
      <c r="A541" s="13" t="s">
        <v>5900</v>
      </c>
      <c r="B541" s="10">
        <v>475.65599999999995</v>
      </c>
      <c r="C541" s="10">
        <v>84.02679999999998</v>
      </c>
      <c r="D541" s="27">
        <v>21</v>
      </c>
      <c r="E541" s="27">
        <v>0.1766545570748608</v>
      </c>
      <c r="I541" t="s">
        <v>6993</v>
      </c>
      <c r="J541">
        <v>1043.096</v>
      </c>
      <c r="K541">
        <v>116.667</v>
      </c>
      <c r="L541">
        <v>41</v>
      </c>
      <c r="M541">
        <v>0.11184684822873446</v>
      </c>
      <c r="N541">
        <f>(J541/L541)*M541</f>
        <v>2.8455365853658536</v>
      </c>
    </row>
    <row r="542" spans="1:14" x14ac:dyDescent="0.25">
      <c r="A542" s="13" t="s">
        <v>3166</v>
      </c>
      <c r="B542" s="10">
        <v>1613.402</v>
      </c>
      <c r="C542" s="10">
        <v>247.43479999999994</v>
      </c>
      <c r="D542" s="27">
        <v>48</v>
      </c>
      <c r="E542" s="27">
        <v>0.15336215028864469</v>
      </c>
      <c r="I542" t="s">
        <v>1901</v>
      </c>
      <c r="J542">
        <v>756.60599999999999</v>
      </c>
      <c r="K542">
        <v>110.78129999999997</v>
      </c>
      <c r="L542">
        <v>39</v>
      </c>
      <c r="M542">
        <v>0.14641874370544242</v>
      </c>
      <c r="N542">
        <f>(J542/L542)*M542</f>
        <v>2.8405461538461529</v>
      </c>
    </row>
    <row r="543" spans="1:14" x14ac:dyDescent="0.25">
      <c r="A543" s="13" t="s">
        <v>3987</v>
      </c>
      <c r="B543" s="10">
        <v>3144.6779999999999</v>
      </c>
      <c r="C543" s="10">
        <v>280.85839999999996</v>
      </c>
      <c r="D543" s="27">
        <v>73</v>
      </c>
      <c r="E543" s="27">
        <v>8.9312292069331098E-2</v>
      </c>
      <c r="I543" t="s">
        <v>1906</v>
      </c>
      <c r="J543">
        <v>3041.5659999999998</v>
      </c>
      <c r="K543">
        <v>204.48949999999999</v>
      </c>
      <c r="L543">
        <v>72</v>
      </c>
      <c r="M543">
        <v>6.7231649748846489E-2</v>
      </c>
      <c r="N543">
        <f>(J543/L543)*M543</f>
        <v>2.8401319444444444</v>
      </c>
    </row>
    <row r="544" spans="1:14" x14ac:dyDescent="0.25">
      <c r="A544" s="13" t="s">
        <v>1984</v>
      </c>
      <c r="B544" s="10">
        <v>370.34799999999996</v>
      </c>
      <c r="C544" s="10">
        <v>19.431200000000011</v>
      </c>
      <c r="D544" s="27">
        <v>14</v>
      </c>
      <c r="E544" s="27">
        <v>5.2467409031505541E-2</v>
      </c>
      <c r="I544" t="s">
        <v>1687</v>
      </c>
      <c r="J544">
        <v>629.24799999999993</v>
      </c>
      <c r="K544">
        <v>60.426499999999983</v>
      </c>
      <c r="L544">
        <v>22</v>
      </c>
      <c r="M544">
        <v>9.6029705299023577E-2</v>
      </c>
      <c r="N544">
        <f>(J544/L544)*M544</f>
        <v>2.7466590909090902</v>
      </c>
    </row>
    <row r="545" spans="1:14" x14ac:dyDescent="0.25">
      <c r="A545" s="13" t="s">
        <v>842</v>
      </c>
      <c r="B545" s="10">
        <v>855.11599999999999</v>
      </c>
      <c r="C545" s="10">
        <v>55.22600000000002</v>
      </c>
      <c r="D545" s="27">
        <v>49</v>
      </c>
      <c r="E545" s="27">
        <v>6.458305072060401E-2</v>
      </c>
      <c r="I545" t="s">
        <v>4153</v>
      </c>
      <c r="J545">
        <v>649.37599999999998</v>
      </c>
      <c r="K545">
        <v>65.77249999999998</v>
      </c>
      <c r="L545">
        <v>24</v>
      </c>
      <c r="M545">
        <v>0.10128569580643569</v>
      </c>
      <c r="N545">
        <f>(J545/L545)*M545</f>
        <v>2.7405208333333326</v>
      </c>
    </row>
    <row r="546" spans="1:14" x14ac:dyDescent="0.25">
      <c r="A546" s="13" t="s">
        <v>3003</v>
      </c>
      <c r="B546" s="10">
        <v>2890.1390000000001</v>
      </c>
      <c r="C546" s="10">
        <v>509.00680000000011</v>
      </c>
      <c r="D546" s="27">
        <v>31</v>
      </c>
      <c r="E546" s="27">
        <v>0.17611844966626175</v>
      </c>
      <c r="I546" t="s">
        <v>4911</v>
      </c>
      <c r="J546">
        <v>3241.898000000001</v>
      </c>
      <c r="K546">
        <v>161.22629999999975</v>
      </c>
      <c r="L546">
        <v>60</v>
      </c>
      <c r="M546">
        <v>4.9732070533989564E-2</v>
      </c>
      <c r="N546">
        <f>(J546/L546)*M546</f>
        <v>2.6871049999999959</v>
      </c>
    </row>
    <row r="547" spans="1:14" x14ac:dyDescent="0.25">
      <c r="A547" s="13" t="s">
        <v>1665</v>
      </c>
      <c r="B547" s="10">
        <v>1319.4497999999996</v>
      </c>
      <c r="C547" s="10">
        <v>-23.676299999999998</v>
      </c>
      <c r="D547" s="27">
        <v>44</v>
      </c>
      <c r="E547" s="27">
        <v>-1.7944070323857721E-2</v>
      </c>
      <c r="I547" t="s">
        <v>7418</v>
      </c>
      <c r="J547">
        <v>1419.7370000000003</v>
      </c>
      <c r="K547">
        <v>207.33039999999994</v>
      </c>
      <c r="L547">
        <v>78</v>
      </c>
      <c r="M547">
        <v>0.14603437115465745</v>
      </c>
      <c r="N547">
        <f>(J547/L547)*M547</f>
        <v>2.6580820512820509</v>
      </c>
    </row>
    <row r="548" spans="1:14" x14ac:dyDescent="0.25">
      <c r="A548" s="13" t="s">
        <v>5248</v>
      </c>
      <c r="B548" s="10">
        <v>1560.05</v>
      </c>
      <c r="C548" s="10">
        <v>189.02579999999995</v>
      </c>
      <c r="D548" s="27">
        <v>52</v>
      </c>
      <c r="E548" s="27">
        <v>0.1211665010736835</v>
      </c>
      <c r="I548" t="s">
        <v>6256</v>
      </c>
      <c r="J548">
        <v>1244.9760000000001</v>
      </c>
      <c r="K548">
        <v>119.10399999999991</v>
      </c>
      <c r="L548">
        <v>45</v>
      </c>
      <c r="M548">
        <v>9.566770765058917E-2</v>
      </c>
      <c r="N548">
        <f>(J548/L548)*M548</f>
        <v>2.6467555555555533</v>
      </c>
    </row>
    <row r="549" spans="1:14" x14ac:dyDescent="0.25">
      <c r="A549" s="13" t="s">
        <v>1370</v>
      </c>
      <c r="B549" s="10">
        <v>1734.5739999999998</v>
      </c>
      <c r="C549" s="10">
        <v>273.85819999999995</v>
      </c>
      <c r="D549" s="27">
        <v>37</v>
      </c>
      <c r="E549" s="27">
        <v>0.15788210822945575</v>
      </c>
      <c r="I549" t="s">
        <v>9583</v>
      </c>
      <c r="J549">
        <v>79.75</v>
      </c>
      <c r="K549">
        <v>23.491300000000003</v>
      </c>
      <c r="L549">
        <v>9</v>
      </c>
      <c r="M549">
        <v>0.29456175548589347</v>
      </c>
      <c r="N549">
        <f>(J549/L549)*M549</f>
        <v>2.6101444444444448</v>
      </c>
    </row>
    <row r="550" spans="1:14" x14ac:dyDescent="0.25">
      <c r="A550" s="13" t="s">
        <v>5245</v>
      </c>
      <c r="B550" s="10">
        <v>5341.9000000000005</v>
      </c>
      <c r="C550" s="10">
        <v>1238.4220000000003</v>
      </c>
      <c r="D550" s="27">
        <v>51</v>
      </c>
      <c r="E550" s="27">
        <v>0.23183174525917746</v>
      </c>
      <c r="I550" t="s">
        <v>6319</v>
      </c>
      <c r="J550">
        <v>461.91400000000004</v>
      </c>
      <c r="K550">
        <v>96.425599999999974</v>
      </c>
      <c r="L550">
        <v>37</v>
      </c>
      <c r="M550">
        <v>0.20875227856267609</v>
      </c>
      <c r="N550">
        <f>(J550/L550)*M550</f>
        <v>2.6060972972972967</v>
      </c>
    </row>
    <row r="551" spans="1:14" x14ac:dyDescent="0.25">
      <c r="A551" s="13" t="s">
        <v>2976</v>
      </c>
      <c r="B551" s="10">
        <v>5253.8760000000002</v>
      </c>
      <c r="C551" s="10">
        <v>1665.5159999999998</v>
      </c>
      <c r="D551" s="27">
        <v>13</v>
      </c>
      <c r="E551" s="27">
        <v>0.31700710104311558</v>
      </c>
      <c r="I551" t="s">
        <v>3868</v>
      </c>
      <c r="J551">
        <v>433.34</v>
      </c>
      <c r="K551">
        <v>84.441899999999961</v>
      </c>
      <c r="L551">
        <v>33</v>
      </c>
      <c r="M551">
        <v>0.19486292518576628</v>
      </c>
      <c r="N551">
        <f>(J551/L551)*M551</f>
        <v>2.5588454545454531</v>
      </c>
    </row>
    <row r="552" spans="1:14" x14ac:dyDescent="0.25">
      <c r="A552" s="13" t="s">
        <v>1719</v>
      </c>
      <c r="B552" s="10">
        <v>2254.2849999999999</v>
      </c>
      <c r="C552" s="10">
        <v>319.12109999999996</v>
      </c>
      <c r="D552" s="27">
        <v>49</v>
      </c>
      <c r="E552" s="27">
        <v>0.1415620030297855</v>
      </c>
      <c r="I552" t="s">
        <v>3420</v>
      </c>
      <c r="J552">
        <v>758.69600000000003</v>
      </c>
      <c r="K552">
        <v>68.241599999999949</v>
      </c>
      <c r="L552">
        <v>27</v>
      </c>
      <c r="M552">
        <v>8.9945907188122703E-2</v>
      </c>
      <c r="N552">
        <f>(J552/L552)*M552</f>
        <v>2.5274666666666645</v>
      </c>
    </row>
    <row r="553" spans="1:14" x14ac:dyDescent="0.25">
      <c r="A553" s="13" t="s">
        <v>4193</v>
      </c>
      <c r="B553" s="10">
        <v>4152.6960000000008</v>
      </c>
      <c r="C553" s="10">
        <v>-371.71110000000004</v>
      </c>
      <c r="D553" s="27">
        <v>89</v>
      </c>
      <c r="E553" s="27">
        <v>-8.9510790098769569E-2</v>
      </c>
      <c r="I553" t="s">
        <v>751</v>
      </c>
      <c r="J553">
        <v>3736.1979999999994</v>
      </c>
      <c r="K553">
        <v>198.10949999999991</v>
      </c>
      <c r="L553">
        <v>79</v>
      </c>
      <c r="M553">
        <v>5.3024357916791331E-2</v>
      </c>
      <c r="N553">
        <f>(J553/L553)*M553</f>
        <v>2.5077151898734167</v>
      </c>
    </row>
    <row r="554" spans="1:14" x14ac:dyDescent="0.25">
      <c r="A554" s="13" t="s">
        <v>5242</v>
      </c>
      <c r="B554" s="10">
        <v>593.60599999999999</v>
      </c>
      <c r="C554" s="10">
        <v>85.01909999999998</v>
      </c>
      <c r="D554" s="27">
        <v>11</v>
      </c>
      <c r="E554" s="27">
        <v>0.1432247989407115</v>
      </c>
      <c r="I554" t="s">
        <v>4343</v>
      </c>
      <c r="J554">
        <v>221.084</v>
      </c>
      <c r="K554">
        <v>72.678999999999988</v>
      </c>
      <c r="L554">
        <v>29</v>
      </c>
      <c r="M554">
        <v>0.32873930270847274</v>
      </c>
      <c r="N554">
        <f>(J554/L554)*M554</f>
        <v>2.5061724137931032</v>
      </c>
    </row>
    <row r="555" spans="1:14" x14ac:dyDescent="0.25">
      <c r="A555" s="13" t="s">
        <v>773</v>
      </c>
      <c r="B555" s="10">
        <v>2564.9059999999999</v>
      </c>
      <c r="C555" s="10">
        <v>787.75030000000004</v>
      </c>
      <c r="D555" s="27">
        <v>39</v>
      </c>
      <c r="E555" s="27">
        <v>0.30712638201945802</v>
      </c>
      <c r="I555" t="s">
        <v>3787</v>
      </c>
      <c r="J555">
        <v>2932.4840000000004</v>
      </c>
      <c r="K555">
        <v>122.65659999999997</v>
      </c>
      <c r="L555">
        <v>49</v>
      </c>
      <c r="M555">
        <v>4.1826860777415993E-2</v>
      </c>
      <c r="N555">
        <f>(J555/L555)*M555</f>
        <v>2.5031959183673465</v>
      </c>
    </row>
    <row r="556" spans="1:14" x14ac:dyDescent="0.25">
      <c r="A556" s="13" t="s">
        <v>5635</v>
      </c>
      <c r="B556" s="10">
        <v>273.87199999999996</v>
      </c>
      <c r="C556" s="10">
        <v>24.788800000000002</v>
      </c>
      <c r="D556" s="27">
        <v>7</v>
      </c>
      <c r="E556" s="27">
        <v>9.0512356137173594E-2</v>
      </c>
      <c r="I556" t="s">
        <v>332</v>
      </c>
      <c r="J556">
        <v>6760.8149999999987</v>
      </c>
      <c r="K556">
        <v>221.79670000000013</v>
      </c>
      <c r="L556">
        <v>90</v>
      </c>
      <c r="M556">
        <v>3.2806207535629975E-2</v>
      </c>
      <c r="N556">
        <f>(J556/L556)*M556</f>
        <v>2.4644077777777791</v>
      </c>
    </row>
    <row r="557" spans="1:14" x14ac:dyDescent="0.25">
      <c r="A557" s="13" t="s">
        <v>2023</v>
      </c>
      <c r="B557" s="10">
        <v>1972.5989999999999</v>
      </c>
      <c r="C557" s="10">
        <v>117.64289999999987</v>
      </c>
      <c r="D557" s="27">
        <v>64</v>
      </c>
      <c r="E557" s="27">
        <v>5.9638527648041936E-2</v>
      </c>
      <c r="I557" t="s">
        <v>8728</v>
      </c>
      <c r="J557">
        <v>400.01600000000002</v>
      </c>
      <c r="K557">
        <v>61.428599999999996</v>
      </c>
      <c r="L557">
        <v>25</v>
      </c>
      <c r="M557">
        <v>0.15356535738570457</v>
      </c>
      <c r="N557">
        <f>(J557/L557)*M557</f>
        <v>2.457144</v>
      </c>
    </row>
    <row r="558" spans="1:14" x14ac:dyDescent="0.25">
      <c r="A558" s="13" t="s">
        <v>3302</v>
      </c>
      <c r="B558" s="10">
        <v>2461.4040000000009</v>
      </c>
      <c r="C558" s="10">
        <v>580.3075</v>
      </c>
      <c r="D558" s="27">
        <v>54</v>
      </c>
      <c r="E558" s="27">
        <v>0.23576280041797273</v>
      </c>
      <c r="I558" t="s">
        <v>6971</v>
      </c>
      <c r="J558">
        <v>368.88</v>
      </c>
      <c r="K558">
        <v>39.195199999999979</v>
      </c>
      <c r="L558">
        <v>16</v>
      </c>
      <c r="M558">
        <v>0.10625460854478415</v>
      </c>
      <c r="N558">
        <f>(J558/L558)*M558</f>
        <v>2.4496999999999987</v>
      </c>
    </row>
    <row r="559" spans="1:14" x14ac:dyDescent="0.25">
      <c r="A559" s="13" t="s">
        <v>6951</v>
      </c>
      <c r="B559" s="10">
        <v>2218.9899999999998</v>
      </c>
      <c r="C559" s="10">
        <v>-2204.8072000000002</v>
      </c>
      <c r="D559" s="27">
        <v>38</v>
      </c>
      <c r="E559" s="27">
        <v>-0.99360844348104338</v>
      </c>
      <c r="I559" t="s">
        <v>2271</v>
      </c>
      <c r="J559">
        <v>265.29599999999999</v>
      </c>
      <c r="K559">
        <v>36.613099999999982</v>
      </c>
      <c r="L559">
        <v>15</v>
      </c>
      <c r="M559">
        <v>0.13800848863156617</v>
      </c>
      <c r="N559">
        <f>(J559/L559)*M559</f>
        <v>2.4408733333333319</v>
      </c>
    </row>
    <row r="560" spans="1:14" x14ac:dyDescent="0.25">
      <c r="A560" s="13" t="s">
        <v>6784</v>
      </c>
      <c r="B560" s="10">
        <v>8241.7389999999978</v>
      </c>
      <c r="C560" s="10">
        <v>1314.7579999999994</v>
      </c>
      <c r="D560" s="27">
        <v>64</v>
      </c>
      <c r="E560" s="27">
        <v>0.15952434310283301</v>
      </c>
      <c r="I560" t="s">
        <v>2672</v>
      </c>
      <c r="J560">
        <v>4867.3439999999991</v>
      </c>
      <c r="K560">
        <v>150.71299999999971</v>
      </c>
      <c r="L560">
        <v>62</v>
      </c>
      <c r="M560">
        <v>3.0964115131373444E-2</v>
      </c>
      <c r="N560">
        <f>(J560/L560)*M560</f>
        <v>2.4308548387096729</v>
      </c>
    </row>
    <row r="561" spans="1:14" x14ac:dyDescent="0.25">
      <c r="A561" s="13" t="s">
        <v>4652</v>
      </c>
      <c r="B561" s="10">
        <v>1821.7420000000002</v>
      </c>
      <c r="C561" s="10">
        <v>-359.02100000000013</v>
      </c>
      <c r="D561" s="27">
        <v>29</v>
      </c>
      <c r="E561" s="27">
        <v>-0.19707565615767769</v>
      </c>
      <c r="I561" t="s">
        <v>1861</v>
      </c>
      <c r="J561">
        <v>58.82</v>
      </c>
      <c r="K561">
        <v>21.849599999999999</v>
      </c>
      <c r="L561">
        <v>9</v>
      </c>
      <c r="M561">
        <v>0.37146548792927575</v>
      </c>
      <c r="N561">
        <f>(J561/L561)*M561</f>
        <v>2.4277333333333333</v>
      </c>
    </row>
    <row r="562" spans="1:14" x14ac:dyDescent="0.25">
      <c r="A562" s="13" t="s">
        <v>3731</v>
      </c>
      <c r="B562" s="10">
        <v>4326.1390000000001</v>
      </c>
      <c r="C562" s="10">
        <v>353.64549999999997</v>
      </c>
      <c r="D562" s="27">
        <v>63</v>
      </c>
      <c r="E562" s="27">
        <v>8.1746217585704009E-2</v>
      </c>
      <c r="I562" t="s">
        <v>1239</v>
      </c>
      <c r="J562">
        <v>113.83199999999999</v>
      </c>
      <c r="K562">
        <v>33.870600000000003</v>
      </c>
      <c r="L562">
        <v>14</v>
      </c>
      <c r="M562">
        <v>0.29754901960784319</v>
      </c>
      <c r="N562">
        <f>(J562/L562)*M562</f>
        <v>2.4193285714285717</v>
      </c>
    </row>
    <row r="563" spans="1:14" x14ac:dyDescent="0.25">
      <c r="A563" s="13" t="s">
        <v>4592</v>
      </c>
      <c r="B563" s="10">
        <v>2893.4549999999999</v>
      </c>
      <c r="C563" s="10">
        <v>443.33679999999981</v>
      </c>
      <c r="D563" s="27">
        <v>36</v>
      </c>
      <c r="E563" s="27">
        <v>0.1532205615777677</v>
      </c>
      <c r="I563" t="s">
        <v>878</v>
      </c>
      <c r="J563">
        <v>2881.8128000000002</v>
      </c>
      <c r="K563">
        <v>163.69929999999999</v>
      </c>
      <c r="L563">
        <v>68</v>
      </c>
      <c r="M563">
        <v>5.6804279584017389E-2</v>
      </c>
      <c r="N563">
        <f>(J563/L563)*M563</f>
        <v>2.4073426470588237</v>
      </c>
    </row>
    <row r="564" spans="1:14" x14ac:dyDescent="0.25">
      <c r="A564" s="13" t="s">
        <v>1485</v>
      </c>
      <c r="B564" s="10">
        <v>8322.8260000000009</v>
      </c>
      <c r="C564" s="10">
        <v>-1695.9714000000004</v>
      </c>
      <c r="D564" s="27">
        <v>52</v>
      </c>
      <c r="E564" s="27">
        <v>-0.20377350193311744</v>
      </c>
      <c r="I564" t="s">
        <v>10593</v>
      </c>
      <c r="J564">
        <v>280.63200000000006</v>
      </c>
      <c r="K564">
        <v>31.175699999999985</v>
      </c>
      <c r="L564">
        <v>13</v>
      </c>
      <c r="M564">
        <v>0.11109103737278705</v>
      </c>
      <c r="N564">
        <f>(J564/L564)*M564</f>
        <v>2.3981307692307681</v>
      </c>
    </row>
    <row r="565" spans="1:14" x14ac:dyDescent="0.25">
      <c r="A565" s="13" t="s">
        <v>7338</v>
      </c>
      <c r="B565" s="10">
        <v>377.16200000000003</v>
      </c>
      <c r="C565" s="10">
        <v>85.927799999999991</v>
      </c>
      <c r="D565" s="27">
        <v>13</v>
      </c>
      <c r="E565" s="27">
        <v>0.2278272996749407</v>
      </c>
      <c r="I565" t="s">
        <v>638</v>
      </c>
      <c r="J565">
        <v>572.048</v>
      </c>
      <c r="K565">
        <v>121.21769999999998</v>
      </c>
      <c r="L565">
        <v>51</v>
      </c>
      <c r="M565">
        <v>0.21190127401896341</v>
      </c>
      <c r="N565">
        <f>(J565/L565)*M565</f>
        <v>2.3768176470588229</v>
      </c>
    </row>
    <row r="566" spans="1:14" x14ac:dyDescent="0.25">
      <c r="A566" s="13" t="s">
        <v>3116</v>
      </c>
      <c r="B566" s="10">
        <v>2031.4720000000002</v>
      </c>
      <c r="C566" s="10">
        <v>388.21309999999988</v>
      </c>
      <c r="D566" s="27">
        <v>55</v>
      </c>
      <c r="E566" s="27">
        <v>0.19109940968913175</v>
      </c>
      <c r="I566" t="s">
        <v>2341</v>
      </c>
      <c r="J566">
        <v>1832.02</v>
      </c>
      <c r="K566">
        <v>104.26559999999994</v>
      </c>
      <c r="L566">
        <v>44</v>
      </c>
      <c r="M566">
        <v>5.6912915797862437E-2</v>
      </c>
      <c r="N566">
        <f>(J566/L566)*M566</f>
        <v>2.3696727272727256</v>
      </c>
    </row>
    <row r="567" spans="1:14" x14ac:dyDescent="0.25">
      <c r="A567" s="13" t="s">
        <v>2041</v>
      </c>
      <c r="B567" s="10">
        <v>1869.58</v>
      </c>
      <c r="C567" s="10">
        <v>313.63349999999991</v>
      </c>
      <c r="D567" s="27">
        <v>45</v>
      </c>
      <c r="E567" s="27">
        <v>0.16775612704457682</v>
      </c>
      <c r="I567" t="s">
        <v>6059</v>
      </c>
      <c r="J567">
        <v>791.9899999999999</v>
      </c>
      <c r="K567">
        <v>25.870199999999986</v>
      </c>
      <c r="L567">
        <v>11</v>
      </c>
      <c r="M567">
        <v>3.2664806373817835E-2</v>
      </c>
      <c r="N567">
        <f>(J567/L567)*M567</f>
        <v>2.3518363636363619</v>
      </c>
    </row>
    <row r="568" spans="1:14" x14ac:dyDescent="0.25">
      <c r="A568" s="13" t="s">
        <v>1365</v>
      </c>
      <c r="B568" s="10">
        <v>1395.9380000000001</v>
      </c>
      <c r="C568" s="10">
        <v>217.08929999999998</v>
      </c>
      <c r="D568" s="27">
        <v>41</v>
      </c>
      <c r="E568" s="27">
        <v>0.15551500138258287</v>
      </c>
      <c r="I568" t="s">
        <v>2844</v>
      </c>
      <c r="J568">
        <v>904.46799999999996</v>
      </c>
      <c r="K568">
        <v>86.510599999999968</v>
      </c>
      <c r="L568">
        <v>37</v>
      </c>
      <c r="M568">
        <v>9.5648049461119655E-2</v>
      </c>
      <c r="N568">
        <f>(J568/L568)*M568</f>
        <v>2.3381243243243235</v>
      </c>
    </row>
    <row r="569" spans="1:14" x14ac:dyDescent="0.25">
      <c r="A569" s="13" t="s">
        <v>3924</v>
      </c>
      <c r="B569" s="10">
        <v>2673.2899999999995</v>
      </c>
      <c r="C569" s="10">
        <v>760.16659999999979</v>
      </c>
      <c r="D569" s="27">
        <v>52</v>
      </c>
      <c r="E569" s="27">
        <v>0.28435620527514782</v>
      </c>
      <c r="I569" t="s">
        <v>5715</v>
      </c>
      <c r="J569">
        <v>2171.9620000000004</v>
      </c>
      <c r="K569">
        <v>114.30829999999992</v>
      </c>
      <c r="L569">
        <v>49</v>
      </c>
      <c r="M569">
        <v>5.2629051521159161E-2</v>
      </c>
      <c r="N569">
        <f>(J569/L569)*M569</f>
        <v>2.3328224489795901</v>
      </c>
    </row>
    <row r="570" spans="1:14" x14ac:dyDescent="0.25">
      <c r="A570" s="13" t="s">
        <v>638</v>
      </c>
      <c r="B570" s="10">
        <v>572.048</v>
      </c>
      <c r="C570" s="10">
        <v>121.21769999999998</v>
      </c>
      <c r="D570" s="27">
        <v>51</v>
      </c>
      <c r="E570" s="27">
        <v>0.21190127401896341</v>
      </c>
      <c r="I570" t="s">
        <v>5478</v>
      </c>
      <c r="J570">
        <v>2148.8519999999999</v>
      </c>
      <c r="K570">
        <v>74.40130000000002</v>
      </c>
      <c r="L570">
        <v>32</v>
      </c>
      <c r="M570">
        <v>3.4623743282459672E-2</v>
      </c>
      <c r="N570">
        <f>(J570/L570)*M570</f>
        <v>2.3250406250000006</v>
      </c>
    </row>
    <row r="571" spans="1:14" x14ac:dyDescent="0.25">
      <c r="A571" s="13" t="s">
        <v>5796</v>
      </c>
      <c r="B571" s="10">
        <v>1418.0900000000004</v>
      </c>
      <c r="C571" s="10">
        <v>343.63809999999989</v>
      </c>
      <c r="D571" s="27">
        <v>44</v>
      </c>
      <c r="E571" s="27">
        <v>0.24232460563151831</v>
      </c>
      <c r="I571" t="s">
        <v>2171</v>
      </c>
      <c r="J571">
        <v>1022.2010000000001</v>
      </c>
      <c r="K571">
        <v>92.728999999999999</v>
      </c>
      <c r="L571">
        <v>40</v>
      </c>
      <c r="M571">
        <v>9.0715035496932592E-2</v>
      </c>
      <c r="N571">
        <f>(J571/L571)*M571</f>
        <v>2.318225</v>
      </c>
    </row>
    <row r="572" spans="1:14" x14ac:dyDescent="0.25">
      <c r="A572" s="13" t="s">
        <v>1162</v>
      </c>
      <c r="B572" s="10">
        <v>6459.3439999999991</v>
      </c>
      <c r="C572" s="10">
        <v>2751.6848999999988</v>
      </c>
      <c r="D572" s="27">
        <v>44</v>
      </c>
      <c r="E572" s="27">
        <v>0.42600067437188655</v>
      </c>
      <c r="I572" t="s">
        <v>5748</v>
      </c>
      <c r="J572">
        <v>955.12400000000025</v>
      </c>
      <c r="K572">
        <v>97.28899999999993</v>
      </c>
      <c r="L572">
        <v>42</v>
      </c>
      <c r="M572">
        <v>0.10186007261884311</v>
      </c>
      <c r="N572">
        <f>(J572/L572)*M572</f>
        <v>2.3164047619047601</v>
      </c>
    </row>
    <row r="573" spans="1:14" x14ac:dyDescent="0.25">
      <c r="A573" s="13" t="s">
        <v>3237</v>
      </c>
      <c r="B573" s="10">
        <v>2161.9790000000003</v>
      </c>
      <c r="C573" s="10">
        <v>788.95249999999987</v>
      </c>
      <c r="D573" s="27">
        <v>60</v>
      </c>
      <c r="E573" s="27">
        <v>0.36492144465788046</v>
      </c>
      <c r="I573" t="s">
        <v>711</v>
      </c>
      <c r="J573">
        <v>1318.7759999999996</v>
      </c>
      <c r="K573">
        <v>68.096299999999886</v>
      </c>
      <c r="L573">
        <v>30</v>
      </c>
      <c r="M573">
        <v>5.1635986702821331E-2</v>
      </c>
      <c r="N573">
        <f>(J573/L573)*M573</f>
        <v>2.2698766666666628</v>
      </c>
    </row>
    <row r="574" spans="1:14" x14ac:dyDescent="0.25">
      <c r="A574" s="13" t="s">
        <v>2235</v>
      </c>
      <c r="B574" s="10">
        <v>5529.62</v>
      </c>
      <c r="C574" s="10">
        <v>1208.8890000000001</v>
      </c>
      <c r="D574" s="27">
        <v>77</v>
      </c>
      <c r="E574" s="27">
        <v>0.21862062854228684</v>
      </c>
      <c r="I574" t="s">
        <v>1772</v>
      </c>
      <c r="J574">
        <v>2332.5770000000002</v>
      </c>
      <c r="K574">
        <v>169.96789999999999</v>
      </c>
      <c r="L574">
        <v>75</v>
      </c>
      <c r="M574">
        <v>7.2867005033488697E-2</v>
      </c>
      <c r="N574">
        <f>(J574/L574)*M574</f>
        <v>2.2662386666666663</v>
      </c>
    </row>
    <row r="575" spans="1:14" x14ac:dyDescent="0.25">
      <c r="A575" s="13" t="s">
        <v>646</v>
      </c>
      <c r="B575" s="10">
        <v>3908.402</v>
      </c>
      <c r="C575" s="10">
        <v>514.60019999999997</v>
      </c>
      <c r="D575" s="27">
        <v>46</v>
      </c>
      <c r="E575" s="27">
        <v>0.13166511530799543</v>
      </c>
      <c r="I575" t="s">
        <v>984</v>
      </c>
      <c r="J575">
        <v>966.40899999999988</v>
      </c>
      <c r="K575">
        <v>63.991400000000013</v>
      </c>
      <c r="L575">
        <v>29</v>
      </c>
      <c r="M575">
        <v>6.6215649895644615E-2</v>
      </c>
      <c r="N575">
        <f>(J575/L575)*M575</f>
        <v>2.2066000000000003</v>
      </c>
    </row>
    <row r="576" spans="1:14" x14ac:dyDescent="0.25">
      <c r="A576" s="13" t="s">
        <v>3959</v>
      </c>
      <c r="B576" s="10">
        <v>1228.6980000000001</v>
      </c>
      <c r="C576" s="10">
        <v>514.50170000000003</v>
      </c>
      <c r="D576" s="27">
        <v>23</v>
      </c>
      <c r="E576" s="27">
        <v>0.41873731380697288</v>
      </c>
      <c r="I576" t="s">
        <v>2193</v>
      </c>
      <c r="J576">
        <v>528.54600000000005</v>
      </c>
      <c r="K576">
        <v>76.887900000000002</v>
      </c>
      <c r="L576">
        <v>35</v>
      </c>
      <c r="M576">
        <v>0.14547059290960482</v>
      </c>
      <c r="N576">
        <f>(J576/L576)*M576</f>
        <v>2.1967971428571427</v>
      </c>
    </row>
    <row r="577" spans="1:14" x14ac:dyDescent="0.25">
      <c r="A577" s="13" t="s">
        <v>3486</v>
      </c>
      <c r="B577" s="10">
        <v>7903.1825000000008</v>
      </c>
      <c r="C577" s="10">
        <v>631.2281999999999</v>
      </c>
      <c r="D577" s="27">
        <v>63</v>
      </c>
      <c r="E577" s="27">
        <v>7.9870128267947732E-2</v>
      </c>
      <c r="I577" t="s">
        <v>4546</v>
      </c>
      <c r="J577">
        <v>132.738</v>
      </c>
      <c r="K577">
        <v>21.896999999999998</v>
      </c>
      <c r="L577">
        <v>10</v>
      </c>
      <c r="M577">
        <v>0.16496406454820772</v>
      </c>
      <c r="N577">
        <f>(J577/L577)*M577</f>
        <v>2.1896999999999998</v>
      </c>
    </row>
    <row r="578" spans="1:14" x14ac:dyDescent="0.25">
      <c r="A578" s="13" t="s">
        <v>7719</v>
      </c>
      <c r="B578" s="10">
        <v>2367.277</v>
      </c>
      <c r="C578" s="10">
        <v>-25.148800000000051</v>
      </c>
      <c r="D578" s="27">
        <v>37</v>
      </c>
      <c r="E578" s="27">
        <v>-1.0623513851568723E-2</v>
      </c>
      <c r="I578" t="s">
        <v>3503</v>
      </c>
      <c r="J578">
        <v>5503.0929999999989</v>
      </c>
      <c r="K578">
        <v>170.9745999999999</v>
      </c>
      <c r="L578">
        <v>79</v>
      </c>
      <c r="M578">
        <v>3.1068818935097033E-2</v>
      </c>
      <c r="N578">
        <f>(J578/L578)*M578</f>
        <v>2.1642354430379735</v>
      </c>
    </row>
    <row r="579" spans="1:14" x14ac:dyDescent="0.25">
      <c r="A579" s="13" t="s">
        <v>4330</v>
      </c>
      <c r="B579" s="10">
        <v>2575.8629999999998</v>
      </c>
      <c r="C579" s="10">
        <v>-12.30400000000002</v>
      </c>
      <c r="D579" s="27">
        <v>52</v>
      </c>
      <c r="E579" s="27">
        <v>-4.7766515532852568E-3</v>
      </c>
      <c r="I579" t="s">
        <v>4452</v>
      </c>
      <c r="J579">
        <v>156.76</v>
      </c>
      <c r="K579">
        <v>56.790399999999991</v>
      </c>
      <c r="L579">
        <v>27</v>
      </c>
      <c r="M579">
        <v>0.36227609083949985</v>
      </c>
      <c r="N579">
        <f>(J579/L579)*M579</f>
        <v>2.103348148148148</v>
      </c>
    </row>
    <row r="580" spans="1:14" x14ac:dyDescent="0.25">
      <c r="A580" s="13" t="s">
        <v>3094</v>
      </c>
      <c r="B580" s="10">
        <v>2964.8229999999994</v>
      </c>
      <c r="C580" s="10">
        <v>-234.77140000000006</v>
      </c>
      <c r="D580" s="27">
        <v>113</v>
      </c>
      <c r="E580" s="27">
        <v>-7.9185637726097005E-2</v>
      </c>
      <c r="I580" t="s">
        <v>3063</v>
      </c>
      <c r="J580">
        <v>200.94500000000002</v>
      </c>
      <c r="K580">
        <v>69.278400000000005</v>
      </c>
      <c r="L580">
        <v>33</v>
      </c>
      <c r="M580">
        <v>0.34476299484933687</v>
      </c>
      <c r="N580">
        <f>(J580/L580)*M580</f>
        <v>2.0993454545454546</v>
      </c>
    </row>
    <row r="581" spans="1:14" x14ac:dyDescent="0.25">
      <c r="A581" s="13" t="s">
        <v>4276</v>
      </c>
      <c r="B581" s="10">
        <v>7234.0139999999992</v>
      </c>
      <c r="C581" s="10">
        <v>1023.123</v>
      </c>
      <c r="D581" s="27">
        <v>78</v>
      </c>
      <c r="E581" s="27">
        <v>0.14143226706500708</v>
      </c>
      <c r="I581" t="s">
        <v>6573</v>
      </c>
      <c r="J581">
        <v>2095.0639999999999</v>
      </c>
      <c r="K581">
        <v>86.777999999999963</v>
      </c>
      <c r="L581">
        <v>43</v>
      </c>
      <c r="M581">
        <v>4.1420214370539499E-2</v>
      </c>
      <c r="N581">
        <f>(J581/L581)*M581</f>
        <v>2.0180930232558132</v>
      </c>
    </row>
    <row r="582" spans="1:14" x14ac:dyDescent="0.25">
      <c r="A582" s="13" t="s">
        <v>1068</v>
      </c>
      <c r="B582" s="10">
        <v>2488.31</v>
      </c>
      <c r="C582" s="10">
        <v>402.42360000000008</v>
      </c>
      <c r="D582" s="27">
        <v>77</v>
      </c>
      <c r="E582" s="27">
        <v>0.1617256692293163</v>
      </c>
      <c r="I582" t="s">
        <v>2660</v>
      </c>
      <c r="J582">
        <v>287.98999999999995</v>
      </c>
      <c r="K582">
        <v>64.429599999999994</v>
      </c>
      <c r="L582">
        <v>32</v>
      </c>
      <c r="M582">
        <v>0.22372165700197924</v>
      </c>
      <c r="N582">
        <f>(J582/L582)*M582</f>
        <v>2.0134249999999998</v>
      </c>
    </row>
    <row r="583" spans="1:14" x14ac:dyDescent="0.25">
      <c r="A583" s="13" t="s">
        <v>226</v>
      </c>
      <c r="B583" s="10">
        <v>1567.52</v>
      </c>
      <c r="C583" s="10">
        <v>-5.8890000000001237</v>
      </c>
      <c r="D583" s="27">
        <v>58</v>
      </c>
      <c r="E583" s="27">
        <v>-3.7568898642442354E-3</v>
      </c>
      <c r="I583" t="s">
        <v>1318</v>
      </c>
      <c r="J583">
        <v>775.4140000000001</v>
      </c>
      <c r="K583">
        <v>58.891599999999997</v>
      </c>
      <c r="L583">
        <v>32</v>
      </c>
      <c r="M583">
        <v>7.5948590043512232E-2</v>
      </c>
      <c r="N583">
        <f>(J583/L583)*M583</f>
        <v>1.8403625000000001</v>
      </c>
    </row>
    <row r="584" spans="1:14" x14ac:dyDescent="0.25">
      <c r="A584" s="13" t="s">
        <v>1892</v>
      </c>
      <c r="B584" s="10">
        <v>3818.6240000000003</v>
      </c>
      <c r="C584" s="10">
        <v>-925.12030000000016</v>
      </c>
      <c r="D584" s="27">
        <v>51</v>
      </c>
      <c r="E584" s="27">
        <v>-0.24226535526933266</v>
      </c>
      <c r="I584" t="s">
        <v>2023</v>
      </c>
      <c r="J584">
        <v>1972.5989999999999</v>
      </c>
      <c r="K584">
        <v>117.64289999999987</v>
      </c>
      <c r="L584">
        <v>64</v>
      </c>
      <c r="M584">
        <v>5.9638527648041936E-2</v>
      </c>
      <c r="N584">
        <f>(J584/L584)*M584</f>
        <v>1.838170312499998</v>
      </c>
    </row>
    <row r="585" spans="1:14" x14ac:dyDescent="0.25">
      <c r="A585" s="13" t="s">
        <v>475</v>
      </c>
      <c r="B585" s="10">
        <v>729.40800000000013</v>
      </c>
      <c r="C585" s="10">
        <v>225.85879999999992</v>
      </c>
      <c r="D585" s="27">
        <v>27</v>
      </c>
      <c r="E585" s="27">
        <v>0.30964672720891445</v>
      </c>
      <c r="I585" t="s">
        <v>1660</v>
      </c>
      <c r="J585">
        <v>228.99</v>
      </c>
      <c r="K585">
        <v>40.154600000000002</v>
      </c>
      <c r="L585">
        <v>22</v>
      </c>
      <c r="M585">
        <v>0.17535525568802132</v>
      </c>
      <c r="N585">
        <f>(J585/L585)*M585</f>
        <v>1.825209090909091</v>
      </c>
    </row>
    <row r="586" spans="1:14" x14ac:dyDescent="0.25">
      <c r="A586" s="13" t="s">
        <v>5117</v>
      </c>
      <c r="B586" s="10">
        <v>740.35599999999999</v>
      </c>
      <c r="C586" s="10">
        <v>229.22569999999999</v>
      </c>
      <c r="D586" s="27">
        <v>54</v>
      </c>
      <c r="E586" s="27">
        <v>0.30961550929552806</v>
      </c>
      <c r="I586" t="s">
        <v>5168</v>
      </c>
      <c r="J586">
        <v>3908.8028000000004</v>
      </c>
      <c r="K586">
        <v>109.32699999999994</v>
      </c>
      <c r="L586">
        <v>61</v>
      </c>
      <c r="M586">
        <v>2.7969433505317776E-2</v>
      </c>
      <c r="N586">
        <f>(J586/L586)*M586</f>
        <v>1.7922459016393435</v>
      </c>
    </row>
    <row r="587" spans="1:14" x14ac:dyDescent="0.25">
      <c r="A587" s="13" t="s">
        <v>2378</v>
      </c>
      <c r="B587" s="10">
        <v>688.32400000000007</v>
      </c>
      <c r="C587" s="10">
        <v>218.15969999999996</v>
      </c>
      <c r="D587" s="27">
        <v>18</v>
      </c>
      <c r="E587" s="27">
        <v>0.31694332901366207</v>
      </c>
      <c r="I587" t="s">
        <v>2626</v>
      </c>
      <c r="J587">
        <v>1398.3820000000003</v>
      </c>
      <c r="K587">
        <v>136.70789999999997</v>
      </c>
      <c r="L587">
        <v>79</v>
      </c>
      <c r="M587">
        <v>9.7761484344049007E-2</v>
      </c>
      <c r="N587">
        <f>(J587/L587)*M587</f>
        <v>1.7304797468354425</v>
      </c>
    </row>
    <row r="588" spans="1:14" x14ac:dyDescent="0.25">
      <c r="A588" s="13" t="s">
        <v>1459</v>
      </c>
      <c r="B588" s="10">
        <v>1456.9499999999998</v>
      </c>
      <c r="C588" s="10">
        <v>280.66060000000004</v>
      </c>
      <c r="D588" s="27">
        <v>54</v>
      </c>
      <c r="E588" s="27">
        <v>0.19263571158927903</v>
      </c>
      <c r="I588" t="s">
        <v>2098</v>
      </c>
      <c r="J588">
        <v>1908.4531999999999</v>
      </c>
      <c r="K588">
        <v>77.81280000000001</v>
      </c>
      <c r="L588">
        <v>46</v>
      </c>
      <c r="M588">
        <v>4.0772705351118911E-2</v>
      </c>
      <c r="N588">
        <f>(J588/L588)*M588</f>
        <v>1.6915826086956522</v>
      </c>
    </row>
    <row r="589" spans="1:14" x14ac:dyDescent="0.25">
      <c r="A589" s="13" t="s">
        <v>4546</v>
      </c>
      <c r="B589" s="10">
        <v>132.738</v>
      </c>
      <c r="C589" s="10">
        <v>21.896999999999998</v>
      </c>
      <c r="D589" s="27">
        <v>10</v>
      </c>
      <c r="E589" s="27">
        <v>0.16496406454820772</v>
      </c>
      <c r="I589" t="s">
        <v>8695</v>
      </c>
      <c r="J589">
        <v>366.822</v>
      </c>
      <c r="K589">
        <v>21.772099999999959</v>
      </c>
      <c r="L589">
        <v>13</v>
      </c>
      <c r="M589">
        <v>5.9353310324898614E-2</v>
      </c>
      <c r="N589">
        <f>(J589/L589)*M589</f>
        <v>1.6747769230769201</v>
      </c>
    </row>
    <row r="590" spans="1:14" x14ac:dyDescent="0.25">
      <c r="A590" s="13" t="s">
        <v>2748</v>
      </c>
      <c r="B590" s="10">
        <v>1832.0640000000001</v>
      </c>
      <c r="C590" s="10">
        <v>272.68499999999989</v>
      </c>
      <c r="D590" s="27">
        <v>22</v>
      </c>
      <c r="E590" s="27">
        <v>0.14884032435548097</v>
      </c>
      <c r="I590" t="s">
        <v>2567</v>
      </c>
      <c r="J590">
        <v>3086.9070000000002</v>
      </c>
      <c r="K590">
        <v>137.46129999999988</v>
      </c>
      <c r="L590">
        <v>83</v>
      </c>
      <c r="M590">
        <v>4.4530431269876249E-2</v>
      </c>
      <c r="N590">
        <f>(J590/L590)*M590</f>
        <v>1.6561602409638541</v>
      </c>
    </row>
    <row r="591" spans="1:14" x14ac:dyDescent="0.25">
      <c r="A591" s="13" t="s">
        <v>4024</v>
      </c>
      <c r="B591" s="10">
        <v>1061.4880000000001</v>
      </c>
      <c r="C591" s="10">
        <v>-184.33640000000008</v>
      </c>
      <c r="D591" s="27">
        <v>18</v>
      </c>
      <c r="E591" s="27">
        <v>-0.17365848695416253</v>
      </c>
      <c r="I591" t="s">
        <v>5317</v>
      </c>
      <c r="J591">
        <v>1903.491</v>
      </c>
      <c r="K591">
        <v>106.89119999999998</v>
      </c>
      <c r="L591">
        <v>66</v>
      </c>
      <c r="M591">
        <v>5.6155348252237593E-2</v>
      </c>
      <c r="N591">
        <f>(J591/L591)*M591</f>
        <v>1.6195636363636363</v>
      </c>
    </row>
    <row r="592" spans="1:14" x14ac:dyDescent="0.25">
      <c r="A592" s="13" t="s">
        <v>7024</v>
      </c>
      <c r="B592" s="10">
        <v>9062.8639999999978</v>
      </c>
      <c r="C592" s="10">
        <v>-614.29430000000082</v>
      </c>
      <c r="D592" s="27">
        <v>75</v>
      </c>
      <c r="E592" s="27">
        <v>-6.7781476142641114E-2</v>
      </c>
      <c r="I592" t="s">
        <v>2114</v>
      </c>
      <c r="J592">
        <v>9799.9230000000007</v>
      </c>
      <c r="K592">
        <v>228.90699999999933</v>
      </c>
      <c r="L592">
        <v>143</v>
      </c>
      <c r="M592">
        <v>2.3358040670319484E-2</v>
      </c>
      <c r="N592">
        <f>(J592/L592)*M592</f>
        <v>1.6007482517482472</v>
      </c>
    </row>
    <row r="593" spans="1:14" x14ac:dyDescent="0.25">
      <c r="A593" s="13" t="s">
        <v>536</v>
      </c>
      <c r="B593" s="10">
        <v>2770</v>
      </c>
      <c r="C593" s="10">
        <v>196.87389999999976</v>
      </c>
      <c r="D593" s="27">
        <v>34</v>
      </c>
      <c r="E593" s="27">
        <v>7.1073610108303167E-2</v>
      </c>
      <c r="I593" t="s">
        <v>481</v>
      </c>
      <c r="J593">
        <v>2370.3136</v>
      </c>
      <c r="K593">
        <v>98.997499999999803</v>
      </c>
      <c r="L593">
        <v>62</v>
      </c>
      <c r="M593">
        <v>4.176557059791574E-2</v>
      </c>
      <c r="N593">
        <f>(J593/L593)*M593</f>
        <v>1.5967338709677388</v>
      </c>
    </row>
    <row r="594" spans="1:14" x14ac:dyDescent="0.25">
      <c r="A594" s="13" t="s">
        <v>3528</v>
      </c>
      <c r="B594" s="10">
        <v>2206.1279999999997</v>
      </c>
      <c r="C594" s="10">
        <v>591.31180000000006</v>
      </c>
      <c r="D594" s="27">
        <v>32</v>
      </c>
      <c r="E594" s="27">
        <v>0.26803150134534359</v>
      </c>
      <c r="I594" t="s">
        <v>7625</v>
      </c>
      <c r="J594">
        <v>2054.14</v>
      </c>
      <c r="K594">
        <v>48.701699999999988</v>
      </c>
      <c r="L594">
        <v>31</v>
      </c>
      <c r="M594">
        <v>2.3709046121491228E-2</v>
      </c>
      <c r="N594">
        <f>(J594/L594)*M594</f>
        <v>1.571022580645161</v>
      </c>
    </row>
    <row r="595" spans="1:14" x14ac:dyDescent="0.25">
      <c r="A595" s="13" t="s">
        <v>2567</v>
      </c>
      <c r="B595" s="10">
        <v>3086.9070000000002</v>
      </c>
      <c r="C595" s="10">
        <v>137.46129999999988</v>
      </c>
      <c r="D595" s="27">
        <v>83</v>
      </c>
      <c r="E595" s="27">
        <v>4.4530431269876249E-2</v>
      </c>
      <c r="I595" t="s">
        <v>3736</v>
      </c>
      <c r="J595">
        <v>50.188000000000002</v>
      </c>
      <c r="K595">
        <v>18.650700000000001</v>
      </c>
      <c r="L595">
        <v>12</v>
      </c>
      <c r="M595">
        <v>0.37161672112855659</v>
      </c>
      <c r="N595">
        <f>(J595/L595)*M595</f>
        <v>1.5542249999999997</v>
      </c>
    </row>
    <row r="596" spans="1:14" x14ac:dyDescent="0.25">
      <c r="A596" s="13" t="s">
        <v>387</v>
      </c>
      <c r="B596" s="10">
        <v>1987.1640000000002</v>
      </c>
      <c r="C596" s="10">
        <v>334.51629999999994</v>
      </c>
      <c r="D596" s="27">
        <v>61</v>
      </c>
      <c r="E596" s="27">
        <v>0.16833854679331947</v>
      </c>
      <c r="I596" t="s">
        <v>2684</v>
      </c>
      <c r="J596">
        <v>236.53</v>
      </c>
      <c r="K596">
        <v>31.837599999999998</v>
      </c>
      <c r="L596">
        <v>21</v>
      </c>
      <c r="M596">
        <v>0.13460279879930664</v>
      </c>
      <c r="N596">
        <f>(J596/L596)*M596</f>
        <v>1.5160761904761906</v>
      </c>
    </row>
    <row r="597" spans="1:14" x14ac:dyDescent="0.25">
      <c r="A597" s="13" t="s">
        <v>1790</v>
      </c>
      <c r="B597" s="10">
        <v>729.64800000000014</v>
      </c>
      <c r="C597" s="10">
        <v>47.887799999999977</v>
      </c>
      <c r="D597" s="27">
        <v>6</v>
      </c>
      <c r="E597" s="27">
        <v>6.5631372935991014E-2</v>
      </c>
      <c r="I597" t="s">
        <v>3197</v>
      </c>
      <c r="J597">
        <v>2900.0260000000003</v>
      </c>
      <c r="K597">
        <v>60.646699999999839</v>
      </c>
      <c r="L597">
        <v>43</v>
      </c>
      <c r="M597">
        <v>2.0912467681324178E-2</v>
      </c>
      <c r="N597">
        <f>(J597/L597)*M597</f>
        <v>1.4103883720930195</v>
      </c>
    </row>
    <row r="598" spans="1:14" x14ac:dyDescent="0.25">
      <c r="A598" s="13" t="s">
        <v>5288</v>
      </c>
      <c r="B598" s="10">
        <v>1220.0900000000001</v>
      </c>
      <c r="C598" s="10">
        <v>442.13549999999998</v>
      </c>
      <c r="D598" s="27">
        <v>46</v>
      </c>
      <c r="E598" s="27">
        <v>0.36237941463334666</v>
      </c>
      <c r="I598" t="s">
        <v>4568</v>
      </c>
      <c r="J598">
        <v>2203.7000000000003</v>
      </c>
      <c r="K598">
        <v>54.517399999999846</v>
      </c>
      <c r="L598">
        <v>39</v>
      </c>
      <c r="M598">
        <v>2.4739029813495413E-2</v>
      </c>
      <c r="N598">
        <f>(J598/L598)*M598</f>
        <v>1.3978820512820473</v>
      </c>
    </row>
    <row r="599" spans="1:14" x14ac:dyDescent="0.25">
      <c r="A599" s="13" t="s">
        <v>2540</v>
      </c>
      <c r="B599" s="10">
        <v>1824.2340000000002</v>
      </c>
      <c r="C599" s="10">
        <v>682.99790000000019</v>
      </c>
      <c r="D599" s="27">
        <v>25</v>
      </c>
      <c r="E599" s="27">
        <v>0.37440257116137521</v>
      </c>
      <c r="I599" t="s">
        <v>1984</v>
      </c>
      <c r="J599">
        <v>370.34799999999996</v>
      </c>
      <c r="K599">
        <v>19.431200000000011</v>
      </c>
      <c r="L599">
        <v>14</v>
      </c>
      <c r="M599">
        <v>5.2467409031505541E-2</v>
      </c>
      <c r="N599">
        <f>(J599/L599)*M599</f>
        <v>1.387942857142858</v>
      </c>
    </row>
    <row r="600" spans="1:14" x14ac:dyDescent="0.25">
      <c r="A600" s="13" t="s">
        <v>2689</v>
      </c>
      <c r="B600" s="10">
        <v>1441.1520000000005</v>
      </c>
      <c r="C600" s="10">
        <v>-798.70500000000027</v>
      </c>
      <c r="D600" s="27">
        <v>14</v>
      </c>
      <c r="E600" s="27">
        <v>-0.554212879696243</v>
      </c>
      <c r="I600" t="s">
        <v>2656</v>
      </c>
      <c r="J600">
        <v>3949.6560000000004</v>
      </c>
      <c r="K600">
        <v>144.1189</v>
      </c>
      <c r="L600">
        <v>104</v>
      </c>
      <c r="M600">
        <v>3.6488975242400849E-2</v>
      </c>
      <c r="N600">
        <f>(J600/L600)*M600</f>
        <v>1.3857586538461537</v>
      </c>
    </row>
    <row r="601" spans="1:14" x14ac:dyDescent="0.25">
      <c r="A601" s="13" t="s">
        <v>111</v>
      </c>
      <c r="B601" s="10">
        <v>8646.9339999999993</v>
      </c>
      <c r="C601" s="10">
        <v>2038.2675999999997</v>
      </c>
      <c r="D601" s="27">
        <v>107</v>
      </c>
      <c r="E601" s="27">
        <v>0.23572142449566516</v>
      </c>
      <c r="I601" t="s">
        <v>600</v>
      </c>
      <c r="J601">
        <v>2584.1580000000004</v>
      </c>
      <c r="K601">
        <v>99.144499999999894</v>
      </c>
      <c r="L601">
        <v>72</v>
      </c>
      <c r="M601">
        <v>3.836626862598954E-2</v>
      </c>
      <c r="N601">
        <f>(J601/L601)*M601</f>
        <v>1.377006944444443</v>
      </c>
    </row>
    <row r="602" spans="1:14" x14ac:dyDescent="0.25">
      <c r="A602" s="13" t="s">
        <v>4051</v>
      </c>
      <c r="B602" s="10">
        <v>239.48100000000005</v>
      </c>
      <c r="C602" s="10">
        <v>-0.75270000000000081</v>
      </c>
      <c r="D602" s="27">
        <v>29</v>
      </c>
      <c r="E602" s="27">
        <v>-3.1430468387888839E-3</v>
      </c>
      <c r="I602" t="s">
        <v>2016</v>
      </c>
      <c r="J602">
        <v>264.86400000000003</v>
      </c>
      <c r="K602">
        <v>43.669499999999992</v>
      </c>
      <c r="L602">
        <v>33</v>
      </c>
      <c r="M602">
        <v>0.16487518122508149</v>
      </c>
      <c r="N602">
        <f>(J602/L602)*M602</f>
        <v>1.3233181818181814</v>
      </c>
    </row>
    <row r="603" spans="1:14" x14ac:dyDescent="0.25">
      <c r="A603" s="13" t="s">
        <v>3347</v>
      </c>
      <c r="B603" s="10">
        <v>1405.402</v>
      </c>
      <c r="C603" s="10">
        <v>157.87679999999992</v>
      </c>
      <c r="D603" s="27">
        <v>16</v>
      </c>
      <c r="E603" s="27">
        <v>0.11233568758262755</v>
      </c>
      <c r="I603" t="s">
        <v>1242</v>
      </c>
      <c r="J603">
        <v>1434.548</v>
      </c>
      <c r="K603">
        <v>88.189699999999988</v>
      </c>
      <c r="L603">
        <v>67</v>
      </c>
      <c r="M603">
        <v>6.1475600677007664E-2</v>
      </c>
      <c r="N603">
        <f>(J603/L603)*M603</f>
        <v>1.3162641791044776</v>
      </c>
    </row>
    <row r="604" spans="1:14" x14ac:dyDescent="0.25">
      <c r="A604" s="13" t="s">
        <v>2717</v>
      </c>
      <c r="B604" s="10">
        <v>4115.6620000000003</v>
      </c>
      <c r="C604" s="10">
        <v>526.75370000000021</v>
      </c>
      <c r="D604" s="27">
        <v>36</v>
      </c>
      <c r="E604" s="27">
        <v>0.1279875995647845</v>
      </c>
      <c r="I604" t="s">
        <v>2853</v>
      </c>
      <c r="J604">
        <v>954.64519999999993</v>
      </c>
      <c r="K604">
        <v>59.538400000000053</v>
      </c>
      <c r="L604">
        <v>47</v>
      </c>
      <c r="M604">
        <v>6.2367044845561534E-2</v>
      </c>
      <c r="N604">
        <f>(J604/L604)*M604</f>
        <v>1.2667744680851076</v>
      </c>
    </row>
    <row r="605" spans="1:14" x14ac:dyDescent="0.25">
      <c r="A605" s="13" t="s">
        <v>424</v>
      </c>
      <c r="B605" s="10">
        <v>1467.1519999999998</v>
      </c>
      <c r="C605" s="10">
        <v>192.03959999999998</v>
      </c>
      <c r="D605" s="27">
        <v>47</v>
      </c>
      <c r="E605" s="27">
        <v>0.13089277729914828</v>
      </c>
      <c r="I605" t="s">
        <v>2161</v>
      </c>
      <c r="J605">
        <v>3082.6530000000002</v>
      </c>
      <c r="K605">
        <v>96.27019999999996</v>
      </c>
      <c r="L605">
        <v>76</v>
      </c>
      <c r="M605">
        <v>3.1229658349480122E-2</v>
      </c>
      <c r="N605">
        <f>(J605/L605)*M605</f>
        <v>1.2667131578947364</v>
      </c>
    </row>
    <row r="606" spans="1:14" x14ac:dyDescent="0.25">
      <c r="A606" s="13" t="s">
        <v>1189</v>
      </c>
      <c r="B606" s="10">
        <v>7473.8282000000017</v>
      </c>
      <c r="C606" s="10">
        <v>38.475699999999847</v>
      </c>
      <c r="D606" s="27">
        <v>91</v>
      </c>
      <c r="E606" s="27">
        <v>5.148057858755683E-3</v>
      </c>
      <c r="I606" t="s">
        <v>777</v>
      </c>
      <c r="J606">
        <v>6076.1389999999992</v>
      </c>
      <c r="K606">
        <v>150.20889999999943</v>
      </c>
      <c r="L606">
        <v>122</v>
      </c>
      <c r="M606">
        <v>2.4721109902192732E-2</v>
      </c>
      <c r="N606">
        <f>(J606/L606)*M606</f>
        <v>1.2312204918032739</v>
      </c>
    </row>
    <row r="607" spans="1:14" x14ac:dyDescent="0.25">
      <c r="A607" s="13" t="s">
        <v>235</v>
      </c>
      <c r="B607" s="10">
        <v>2493.2140000000004</v>
      </c>
      <c r="C607" s="10">
        <v>437.85329999999999</v>
      </c>
      <c r="D607" s="27">
        <v>54</v>
      </c>
      <c r="E607" s="27">
        <v>0.17561801754682907</v>
      </c>
      <c r="I607" t="s">
        <v>10623</v>
      </c>
      <c r="J607">
        <v>48.36</v>
      </c>
      <c r="K607">
        <v>6.0449999999999946</v>
      </c>
      <c r="L607">
        <v>5</v>
      </c>
      <c r="M607">
        <v>0.12499999999999989</v>
      </c>
      <c r="N607">
        <f>(J607/L607)*M607</f>
        <v>1.208999999999999</v>
      </c>
    </row>
    <row r="608" spans="1:14" x14ac:dyDescent="0.25">
      <c r="A608" s="13" t="s">
        <v>1527</v>
      </c>
      <c r="B608" s="10">
        <v>4893.0430000000006</v>
      </c>
      <c r="C608" s="10">
        <v>1155.4330999999997</v>
      </c>
      <c r="D608" s="27">
        <v>65</v>
      </c>
      <c r="E608" s="27">
        <v>0.23613794115441036</v>
      </c>
      <c r="I608" t="s">
        <v>3881</v>
      </c>
      <c r="J608">
        <v>3794.08</v>
      </c>
      <c r="K608">
        <v>82.124999999999858</v>
      </c>
      <c r="L608">
        <v>68</v>
      </c>
      <c r="M608">
        <v>2.1645563614894746E-2</v>
      </c>
      <c r="N608">
        <f>(J608/L608)*M608</f>
        <v>1.2077205882352922</v>
      </c>
    </row>
    <row r="609" spans="1:14" x14ac:dyDescent="0.25">
      <c r="A609" s="13" t="s">
        <v>2363</v>
      </c>
      <c r="B609" s="10">
        <v>1056.8580000000002</v>
      </c>
      <c r="C609" s="10">
        <v>-49.700900000000033</v>
      </c>
      <c r="D609" s="27">
        <v>32</v>
      </c>
      <c r="E609" s="27">
        <v>-4.7027036744766111E-2</v>
      </c>
      <c r="I609" t="s">
        <v>1827</v>
      </c>
      <c r="J609">
        <v>5478.0607999999993</v>
      </c>
      <c r="K609">
        <v>144.95779999999993</v>
      </c>
      <c r="L609">
        <v>124</v>
      </c>
      <c r="M609">
        <v>2.6461517185059347E-2</v>
      </c>
      <c r="N609">
        <f>(J609/L609)*M609</f>
        <v>1.1690145161290317</v>
      </c>
    </row>
    <row r="610" spans="1:14" x14ac:dyDescent="0.25">
      <c r="A610" s="13" t="s">
        <v>3790</v>
      </c>
      <c r="B610" s="10">
        <v>7252.608000000002</v>
      </c>
      <c r="C610" s="10">
        <v>1495.0853999999993</v>
      </c>
      <c r="D610" s="27">
        <v>138</v>
      </c>
      <c r="E610" s="27">
        <v>0.20614452070207004</v>
      </c>
      <c r="I610" t="s">
        <v>2002</v>
      </c>
      <c r="J610">
        <v>3154.855</v>
      </c>
      <c r="K610">
        <v>141.28309999999996</v>
      </c>
      <c r="L610">
        <v>122</v>
      </c>
      <c r="M610">
        <v>4.4782755467366951E-2</v>
      </c>
      <c r="N610">
        <f>(J610/L610)*M610</f>
        <v>1.1580581967213113</v>
      </c>
    </row>
    <row r="611" spans="1:14" x14ac:dyDescent="0.25">
      <c r="A611" s="13" t="s">
        <v>6544</v>
      </c>
      <c r="B611" s="10">
        <v>1840.1779999999999</v>
      </c>
      <c r="C611" s="10">
        <v>247.62259999999989</v>
      </c>
      <c r="D611" s="27">
        <v>43</v>
      </c>
      <c r="E611" s="27">
        <v>0.1345644823489901</v>
      </c>
      <c r="I611" t="s">
        <v>3467</v>
      </c>
      <c r="J611">
        <v>3163.6280000000002</v>
      </c>
      <c r="K611">
        <v>35.486499999999992</v>
      </c>
      <c r="L611">
        <v>31</v>
      </c>
      <c r="M611">
        <v>1.121702678064551E-2</v>
      </c>
      <c r="N611">
        <f>(J611/L611)*M611</f>
        <v>1.1447258064516128</v>
      </c>
    </row>
    <row r="612" spans="1:14" x14ac:dyDescent="0.25">
      <c r="A612" s="13" t="s">
        <v>4361</v>
      </c>
      <c r="B612" s="10">
        <v>2181.4789999999998</v>
      </c>
      <c r="C612" s="10">
        <v>-134.44099999999986</v>
      </c>
      <c r="D612" s="27">
        <v>75</v>
      </c>
      <c r="E612" s="27">
        <v>-6.1628372310712075E-2</v>
      </c>
      <c r="I612" t="s">
        <v>842</v>
      </c>
      <c r="J612">
        <v>855.11599999999999</v>
      </c>
      <c r="K612">
        <v>55.22600000000002</v>
      </c>
      <c r="L612">
        <v>49</v>
      </c>
      <c r="M612">
        <v>6.458305072060401E-2</v>
      </c>
      <c r="N612">
        <f>(J612/L612)*M612</f>
        <v>1.1270612244897964</v>
      </c>
    </row>
    <row r="613" spans="1:14" x14ac:dyDescent="0.25">
      <c r="A613" s="13" t="s">
        <v>301</v>
      </c>
      <c r="B613" s="10">
        <v>1278.6390000000001</v>
      </c>
      <c r="C613" s="10">
        <v>198.50989999999999</v>
      </c>
      <c r="D613" s="27">
        <v>52</v>
      </c>
      <c r="E613" s="27">
        <v>0.1552509347829997</v>
      </c>
      <c r="I613" t="s">
        <v>7216</v>
      </c>
      <c r="J613">
        <v>269.54200000000003</v>
      </c>
      <c r="K613">
        <v>36.434399999999997</v>
      </c>
      <c r="L613">
        <v>33</v>
      </c>
      <c r="M613">
        <v>0.13517151315935919</v>
      </c>
      <c r="N613">
        <f>(J613/L613)*M613</f>
        <v>1.1040727272727273</v>
      </c>
    </row>
    <row r="614" spans="1:14" x14ac:dyDescent="0.25">
      <c r="A614" s="13" t="s">
        <v>3217</v>
      </c>
      <c r="B614" s="10">
        <v>6843.6339999999991</v>
      </c>
      <c r="C614" s="10">
        <v>1742.7296999999999</v>
      </c>
      <c r="D614" s="27">
        <v>47</v>
      </c>
      <c r="E614" s="27">
        <v>0.25464975187159339</v>
      </c>
      <c r="I614" t="s">
        <v>6692</v>
      </c>
      <c r="J614">
        <v>970.94200000000012</v>
      </c>
      <c r="K614">
        <v>35.057400000000008</v>
      </c>
      <c r="L614">
        <v>33</v>
      </c>
      <c r="M614">
        <v>3.6106585151327274E-2</v>
      </c>
      <c r="N614">
        <f>(J614/L614)*M614</f>
        <v>1.0623454545454549</v>
      </c>
    </row>
    <row r="615" spans="1:14" x14ac:dyDescent="0.25">
      <c r="A615" s="13" t="s">
        <v>6375</v>
      </c>
      <c r="B615" s="10">
        <v>160.57199999999997</v>
      </c>
      <c r="C615" s="10">
        <v>-20.05080000000002</v>
      </c>
      <c r="D615" s="27">
        <v>19</v>
      </c>
      <c r="E615" s="27">
        <v>-0.12487108586802197</v>
      </c>
      <c r="I615" t="s">
        <v>3417</v>
      </c>
      <c r="J615">
        <v>287.42599999999999</v>
      </c>
      <c r="K615">
        <v>12.627700000000019</v>
      </c>
      <c r="L615">
        <v>12</v>
      </c>
      <c r="M615">
        <v>4.3933742946010518E-2</v>
      </c>
      <c r="N615">
        <f>(J615/L615)*M615</f>
        <v>1.052308333333335</v>
      </c>
    </row>
    <row r="616" spans="1:14" x14ac:dyDescent="0.25">
      <c r="A616" s="13" t="s">
        <v>3227</v>
      </c>
      <c r="B616" s="10">
        <v>2876.0460000000003</v>
      </c>
      <c r="C616" s="10">
        <v>434.52840000000009</v>
      </c>
      <c r="D616" s="27">
        <v>52</v>
      </c>
      <c r="E616" s="27">
        <v>0.1510853442538819</v>
      </c>
      <c r="I616" t="s">
        <v>604</v>
      </c>
      <c r="J616">
        <v>2350.1880000000001</v>
      </c>
      <c r="K616">
        <v>25.888600000000014</v>
      </c>
      <c r="L616">
        <v>25</v>
      </c>
      <c r="M616">
        <v>1.101554428837183E-2</v>
      </c>
      <c r="N616">
        <f>(J616/L616)*M616</f>
        <v>1.0355440000000007</v>
      </c>
    </row>
    <row r="617" spans="1:14" x14ac:dyDescent="0.25">
      <c r="A617" s="13" t="s">
        <v>3884</v>
      </c>
      <c r="B617" s="10">
        <v>3454.9160000000011</v>
      </c>
      <c r="C617" s="10">
        <v>803.81689999999981</v>
      </c>
      <c r="D617" s="27">
        <v>48</v>
      </c>
      <c r="E617" s="27">
        <v>0.23265888374710111</v>
      </c>
      <c r="I617" t="s">
        <v>10485</v>
      </c>
      <c r="J617">
        <v>22.327999999999999</v>
      </c>
      <c r="K617">
        <v>9.5838000000000001</v>
      </c>
      <c r="L617">
        <v>10</v>
      </c>
      <c r="M617">
        <v>0.4292278753135077</v>
      </c>
      <c r="N617">
        <f>(J617/L617)*M617</f>
        <v>0.95838000000000001</v>
      </c>
    </row>
    <row r="618" spans="1:14" x14ac:dyDescent="0.25">
      <c r="A618" s="13" t="s">
        <v>5502</v>
      </c>
      <c r="B618" s="10">
        <v>3922.4149999999995</v>
      </c>
      <c r="C618" s="10">
        <v>1290.354</v>
      </c>
      <c r="D618" s="27">
        <v>39</v>
      </c>
      <c r="E618" s="27">
        <v>0.32896927020725758</v>
      </c>
      <c r="I618" t="s">
        <v>5105</v>
      </c>
      <c r="J618">
        <v>528.91000000000008</v>
      </c>
      <c r="K618">
        <v>26.082199999999993</v>
      </c>
      <c r="L618">
        <v>29</v>
      </c>
      <c r="M618">
        <v>4.9313115652946604E-2</v>
      </c>
      <c r="N618">
        <f>(J618/L618)*M618</f>
        <v>0.89938620689655135</v>
      </c>
    </row>
    <row r="619" spans="1:14" x14ac:dyDescent="0.25">
      <c r="A619" s="13" t="s">
        <v>3601</v>
      </c>
      <c r="B619" s="10">
        <v>6108.3379999999997</v>
      </c>
      <c r="C619" s="10">
        <v>1203.6768</v>
      </c>
      <c r="D619" s="27">
        <v>61</v>
      </c>
      <c r="E619" s="27">
        <v>0.19705471439203268</v>
      </c>
      <c r="I619" t="s">
        <v>2009</v>
      </c>
      <c r="J619">
        <v>584.60800000000017</v>
      </c>
      <c r="K619">
        <v>33.715799999999973</v>
      </c>
      <c r="L619">
        <v>39</v>
      </c>
      <c r="M619">
        <v>5.7672491652526074E-2</v>
      </c>
      <c r="N619">
        <f>(J619/L619)*M619</f>
        <v>0.86450769230769164</v>
      </c>
    </row>
    <row r="620" spans="1:14" x14ac:dyDescent="0.25">
      <c r="A620" s="13" t="s">
        <v>2230</v>
      </c>
      <c r="B620" s="10">
        <v>2617.9060000000004</v>
      </c>
      <c r="C620" s="10">
        <v>546.08819999999992</v>
      </c>
      <c r="D620" s="27">
        <v>58</v>
      </c>
      <c r="E620" s="27">
        <v>0.20859732931587299</v>
      </c>
      <c r="I620" t="s">
        <v>407</v>
      </c>
      <c r="J620">
        <v>1569.4639999999999</v>
      </c>
      <c r="K620">
        <v>49.719299999999897</v>
      </c>
      <c r="L620">
        <v>62</v>
      </c>
      <c r="M620">
        <v>3.1679159254369579E-2</v>
      </c>
      <c r="N620">
        <f>(J620/L620)*M620</f>
        <v>0.8019241935483854</v>
      </c>
    </row>
    <row r="621" spans="1:14" x14ac:dyDescent="0.25">
      <c r="A621" s="13" t="s">
        <v>215</v>
      </c>
      <c r="B621" s="10">
        <v>3832.3139999999999</v>
      </c>
      <c r="C621" s="10">
        <v>1292.8655999999999</v>
      </c>
      <c r="D621" s="27">
        <v>53</v>
      </c>
      <c r="E621" s="27">
        <v>0.33735899511365713</v>
      </c>
      <c r="I621" t="s">
        <v>4708</v>
      </c>
      <c r="J621">
        <v>3255.3100000000004</v>
      </c>
      <c r="K621">
        <v>64.537399999999948</v>
      </c>
      <c r="L621">
        <v>81</v>
      </c>
      <c r="M621">
        <v>1.9825270097164307E-2</v>
      </c>
      <c r="N621">
        <f>(J621/L621)*M621</f>
        <v>0.79675802469135737</v>
      </c>
    </row>
    <row r="622" spans="1:14" x14ac:dyDescent="0.25">
      <c r="A622" s="13" t="s">
        <v>1329</v>
      </c>
      <c r="B622" s="10">
        <v>4793.5430000000006</v>
      </c>
      <c r="C622" s="10">
        <v>304.86729999999989</v>
      </c>
      <c r="D622" s="27">
        <v>75</v>
      </c>
      <c r="E622" s="27">
        <v>6.3599575512308923E-2</v>
      </c>
      <c r="I622" t="s">
        <v>156</v>
      </c>
      <c r="J622">
        <v>684.17100000000005</v>
      </c>
      <c r="K622">
        <v>53.539799999999957</v>
      </c>
      <c r="L622">
        <v>72</v>
      </c>
      <c r="M622">
        <v>7.8254997654095174E-2</v>
      </c>
      <c r="N622">
        <f>(J622/L622)*M622</f>
        <v>0.74360833333333265</v>
      </c>
    </row>
    <row r="623" spans="1:14" x14ac:dyDescent="0.25">
      <c r="A623" s="13" t="s">
        <v>2996</v>
      </c>
      <c r="B623" s="10">
        <v>1686.9225000000006</v>
      </c>
      <c r="C623" s="10">
        <v>-445.69499999999988</v>
      </c>
      <c r="D623" s="27">
        <v>27</v>
      </c>
      <c r="E623" s="27">
        <v>-0.26420597271066082</v>
      </c>
      <c r="I623" t="s">
        <v>4830</v>
      </c>
      <c r="J623">
        <v>385.43000000000006</v>
      </c>
      <c r="K623">
        <v>26.760499999999983</v>
      </c>
      <c r="L623">
        <v>39</v>
      </c>
      <c r="M623">
        <v>6.9430246737410106E-2</v>
      </c>
      <c r="N623">
        <f>(J623/L623)*M623</f>
        <v>0.68616666666666615</v>
      </c>
    </row>
    <row r="624" spans="1:14" x14ac:dyDescent="0.25">
      <c r="A624" s="13" t="s">
        <v>6777</v>
      </c>
      <c r="B624" s="10">
        <v>1008.1959999999999</v>
      </c>
      <c r="C624" s="10">
        <v>-164.40619999999996</v>
      </c>
      <c r="D624" s="27">
        <v>16</v>
      </c>
      <c r="E624" s="27">
        <v>-0.16306968089538143</v>
      </c>
      <c r="I624" t="s">
        <v>3640</v>
      </c>
      <c r="J624">
        <v>2238.0610000000001</v>
      </c>
      <c r="K624">
        <v>32.576699999999896</v>
      </c>
      <c r="L624">
        <v>50</v>
      </c>
      <c r="M624">
        <v>1.4555769480813925E-2</v>
      </c>
      <c r="N624">
        <f>(J624/L624)*M624</f>
        <v>0.65153399999999784</v>
      </c>
    </row>
    <row r="625" spans="1:14" x14ac:dyDescent="0.25">
      <c r="A625" s="13" t="s">
        <v>1558</v>
      </c>
      <c r="B625" s="10">
        <v>15117.339</v>
      </c>
      <c r="C625" s="10">
        <v>6976.0958999999993</v>
      </c>
      <c r="D625" s="27">
        <v>71</v>
      </c>
      <c r="E625" s="27">
        <v>0.46146321783218591</v>
      </c>
      <c r="I625" t="s">
        <v>2484</v>
      </c>
      <c r="J625">
        <v>4867.2000000000007</v>
      </c>
      <c r="K625">
        <v>55.048299999999948</v>
      </c>
      <c r="L625">
        <v>88</v>
      </c>
      <c r="M625">
        <v>1.1310055062458897E-2</v>
      </c>
      <c r="N625">
        <f>(J625/L625)*M625</f>
        <v>0.62554886363636308</v>
      </c>
    </row>
    <row r="626" spans="1:14" x14ac:dyDescent="0.25">
      <c r="A626" s="13" t="s">
        <v>5081</v>
      </c>
      <c r="B626" s="10">
        <v>2663.0860000000002</v>
      </c>
      <c r="C626" s="10">
        <v>477.23989999999998</v>
      </c>
      <c r="D626" s="27">
        <v>66</v>
      </c>
      <c r="E626" s="27">
        <v>0.17920559080705614</v>
      </c>
      <c r="I626" t="s">
        <v>8228</v>
      </c>
      <c r="J626">
        <v>2394.0249999999996</v>
      </c>
      <c r="K626">
        <v>28.761199999999967</v>
      </c>
      <c r="L626">
        <v>55</v>
      </c>
      <c r="M626">
        <v>1.2013742546548165E-2</v>
      </c>
      <c r="N626">
        <f>(J626/L626)*M626</f>
        <v>0.52293090909090856</v>
      </c>
    </row>
    <row r="627" spans="1:14" x14ac:dyDescent="0.25">
      <c r="A627" s="13" t="s">
        <v>440</v>
      </c>
      <c r="B627" s="10">
        <v>4715.4660000000013</v>
      </c>
      <c r="C627" s="10">
        <v>640.54660000000001</v>
      </c>
      <c r="D627" s="27">
        <v>85</v>
      </c>
      <c r="E627" s="27">
        <v>0.13583951193795052</v>
      </c>
      <c r="I627" t="s">
        <v>1025</v>
      </c>
      <c r="J627">
        <v>744.34</v>
      </c>
      <c r="K627">
        <v>11.583899999999961</v>
      </c>
      <c r="L627">
        <v>26</v>
      </c>
      <c r="M627">
        <v>1.5562646102587474E-2</v>
      </c>
      <c r="N627">
        <f>(J627/L627)*M627</f>
        <v>0.44553461538461392</v>
      </c>
    </row>
    <row r="628" spans="1:14" x14ac:dyDescent="0.25">
      <c r="A628" s="13" t="s">
        <v>2193</v>
      </c>
      <c r="B628" s="10">
        <v>528.54600000000005</v>
      </c>
      <c r="C628" s="10">
        <v>76.887900000000002</v>
      </c>
      <c r="D628" s="27">
        <v>35</v>
      </c>
      <c r="E628" s="27">
        <v>0.14547059290960482</v>
      </c>
      <c r="I628" t="s">
        <v>1189</v>
      </c>
      <c r="J628">
        <v>7473.8282000000017</v>
      </c>
      <c r="K628">
        <v>38.475699999999847</v>
      </c>
      <c r="L628">
        <v>91</v>
      </c>
      <c r="M628">
        <v>5.148057858755683E-3</v>
      </c>
      <c r="N628">
        <f>(J628/L628)*M628</f>
        <v>0.42280989010988845</v>
      </c>
    </row>
    <row r="629" spans="1:14" x14ac:dyDescent="0.25">
      <c r="A629" s="13" t="s">
        <v>4343</v>
      </c>
      <c r="B629" s="10">
        <v>221.084</v>
      </c>
      <c r="C629" s="10">
        <v>72.678999999999988</v>
      </c>
      <c r="D629" s="27">
        <v>29</v>
      </c>
      <c r="E629" s="27">
        <v>0.32873930270847274</v>
      </c>
      <c r="I629" t="s">
        <v>10170</v>
      </c>
      <c r="J629">
        <v>16.520000000000003</v>
      </c>
      <c r="K629">
        <v>1.6519999999999992</v>
      </c>
      <c r="L629">
        <v>5</v>
      </c>
      <c r="M629">
        <v>9.9999999999999936E-2</v>
      </c>
      <c r="N629">
        <f>(J629/L629)*M629</f>
        <v>0.33039999999999986</v>
      </c>
    </row>
    <row r="630" spans="1:14" x14ac:dyDescent="0.25">
      <c r="A630" s="13" t="s">
        <v>417</v>
      </c>
      <c r="B630" s="10">
        <v>2067.4499999999998</v>
      </c>
      <c r="C630" s="10">
        <v>243.07549999999986</v>
      </c>
      <c r="D630" s="27">
        <v>22</v>
      </c>
      <c r="E630" s="27">
        <v>0.11757261360613311</v>
      </c>
      <c r="I630" t="s">
        <v>7106</v>
      </c>
      <c r="J630">
        <v>3990.6890000000003</v>
      </c>
      <c r="K630">
        <v>14.692399999999838</v>
      </c>
      <c r="L630">
        <v>57</v>
      </c>
      <c r="M630">
        <v>3.6816700073595905E-3</v>
      </c>
      <c r="N630">
        <f>(J630/L630)*M630</f>
        <v>0.25776140350876908</v>
      </c>
    </row>
    <row r="631" spans="1:14" x14ac:dyDescent="0.25">
      <c r="A631" s="13" t="s">
        <v>1508</v>
      </c>
      <c r="B631" s="10">
        <v>5633.3159999999989</v>
      </c>
      <c r="C631" s="10">
        <v>-461.73320000000018</v>
      </c>
      <c r="D631" s="27">
        <v>92</v>
      </c>
      <c r="E631" s="27">
        <v>-8.1964725571936722E-2</v>
      </c>
      <c r="I631" t="s">
        <v>1574</v>
      </c>
      <c r="J631">
        <v>3644.9780000000005</v>
      </c>
      <c r="K631">
        <v>13.621499999999905</v>
      </c>
      <c r="L631">
        <v>55</v>
      </c>
      <c r="M631">
        <v>3.737059592677899E-3</v>
      </c>
      <c r="N631">
        <f>(J631/L631)*M631</f>
        <v>0.24766363636363464</v>
      </c>
    </row>
    <row r="632" spans="1:14" x14ac:dyDescent="0.25">
      <c r="A632" s="13" t="s">
        <v>984</v>
      </c>
      <c r="B632" s="10">
        <v>966.40899999999988</v>
      </c>
      <c r="C632" s="10">
        <v>63.991400000000013</v>
      </c>
      <c r="D632" s="27">
        <v>29</v>
      </c>
      <c r="E632" s="27">
        <v>6.6215649895644615E-2</v>
      </c>
      <c r="I632" t="s">
        <v>495</v>
      </c>
      <c r="J632">
        <v>885.75199999999995</v>
      </c>
      <c r="K632">
        <v>10.563299999999984</v>
      </c>
      <c r="L632">
        <v>44</v>
      </c>
      <c r="M632">
        <v>1.1925798643412585E-2</v>
      </c>
      <c r="N632">
        <f>(J632/L632)*M632</f>
        <v>0.24007499999999959</v>
      </c>
    </row>
    <row r="633" spans="1:14" x14ac:dyDescent="0.25">
      <c r="A633" s="13" t="s">
        <v>495</v>
      </c>
      <c r="B633" s="10">
        <v>885.75199999999995</v>
      </c>
      <c r="C633" s="10">
        <v>10.563299999999984</v>
      </c>
      <c r="D633" s="27">
        <v>44</v>
      </c>
      <c r="E633" s="27">
        <v>1.1925798643412585E-2</v>
      </c>
      <c r="I633" t="s">
        <v>465</v>
      </c>
      <c r="J633">
        <v>3159.1220000000003</v>
      </c>
      <c r="K633">
        <v>19.82349999999996</v>
      </c>
      <c r="L633">
        <v>91</v>
      </c>
      <c r="M633">
        <v>6.2750029913374531E-3</v>
      </c>
      <c r="N633">
        <f>(J633/L633)*M633</f>
        <v>0.21784065934065891</v>
      </c>
    </row>
    <row r="634" spans="1:14" x14ac:dyDescent="0.25">
      <c r="A634" s="13" t="s">
        <v>4199</v>
      </c>
      <c r="B634" s="10">
        <v>4272.93</v>
      </c>
      <c r="C634" s="10">
        <v>480.59399999999982</v>
      </c>
      <c r="D634" s="27">
        <v>60</v>
      </c>
      <c r="E634" s="27">
        <v>0.11247411027093816</v>
      </c>
      <c r="I634" t="s">
        <v>6532</v>
      </c>
      <c r="J634">
        <v>2243.2739999999999</v>
      </c>
      <c r="K634">
        <v>11.377900000000068</v>
      </c>
      <c r="L634">
        <v>54</v>
      </c>
      <c r="M634">
        <v>5.0720063621296678E-3</v>
      </c>
      <c r="N634">
        <f>(J634/L634)*M634</f>
        <v>0.21070185185185311</v>
      </c>
    </row>
    <row r="635" spans="1:14" x14ac:dyDescent="0.25">
      <c r="A635" s="13" t="s">
        <v>2983</v>
      </c>
      <c r="B635" s="10">
        <v>2912.8940000000002</v>
      </c>
      <c r="C635" s="10">
        <v>734.5157999999999</v>
      </c>
      <c r="D635" s="27">
        <v>73</v>
      </c>
      <c r="E635" s="27">
        <v>0.25216015412850584</v>
      </c>
      <c r="I635" t="s">
        <v>8931</v>
      </c>
      <c r="J635">
        <v>5.3040000000000003</v>
      </c>
      <c r="K635">
        <v>0.46409999999999996</v>
      </c>
      <c r="L635">
        <v>3</v>
      </c>
      <c r="M635">
        <v>8.7499999999999981E-2</v>
      </c>
      <c r="N635">
        <f>(J635/L635)*M635</f>
        <v>0.15469999999999998</v>
      </c>
    </row>
    <row r="636" spans="1:14" x14ac:dyDescent="0.25">
      <c r="A636" s="13" t="s">
        <v>3083</v>
      </c>
      <c r="B636" s="10">
        <v>2786.6319999999996</v>
      </c>
      <c r="C636" s="10">
        <v>835.77200000000005</v>
      </c>
      <c r="D636" s="27">
        <v>23</v>
      </c>
      <c r="E636" s="27">
        <v>0.29992191290417974</v>
      </c>
      <c r="I636" t="s">
        <v>513</v>
      </c>
      <c r="J636">
        <v>2224.0000000000009</v>
      </c>
      <c r="K636">
        <v>12.698499999999903</v>
      </c>
      <c r="L636">
        <v>92</v>
      </c>
      <c r="M636">
        <v>5.7097571942445581E-3</v>
      </c>
      <c r="N636">
        <f>(J636/L636)*M636</f>
        <v>0.13802717391304242</v>
      </c>
    </row>
    <row r="637" spans="1:14" x14ac:dyDescent="0.25">
      <c r="A637" s="13" t="s">
        <v>7418</v>
      </c>
      <c r="B637" s="10">
        <v>1419.7370000000003</v>
      </c>
      <c r="C637" s="10">
        <v>207.33039999999994</v>
      </c>
      <c r="D637" s="27">
        <v>78</v>
      </c>
      <c r="E637" s="27">
        <v>0.14603437115465745</v>
      </c>
      <c r="I637" t="s">
        <v>2760</v>
      </c>
      <c r="J637">
        <v>1568.44</v>
      </c>
      <c r="K637">
        <v>7.8370999999999551</v>
      </c>
      <c r="L637">
        <v>62</v>
      </c>
      <c r="M637">
        <v>4.9967483614291623E-3</v>
      </c>
      <c r="N637">
        <f>(J637/L637)*M637</f>
        <v>0.1264048387096767</v>
      </c>
    </row>
    <row r="638" spans="1:14" x14ac:dyDescent="0.25">
      <c r="A638" s="13" t="s">
        <v>2313</v>
      </c>
      <c r="B638" s="10">
        <v>1137.6159999999998</v>
      </c>
      <c r="C638" s="10">
        <v>318.46250000000003</v>
      </c>
      <c r="D638" s="27">
        <v>63</v>
      </c>
      <c r="E638" s="27">
        <v>0.27993848539401706</v>
      </c>
      <c r="I638" t="s">
        <v>2903</v>
      </c>
      <c r="J638">
        <v>3272.2000000000003</v>
      </c>
      <c r="K638">
        <v>4.2132000000000289</v>
      </c>
      <c r="L638">
        <v>43</v>
      </c>
      <c r="M638">
        <v>1.2875741091620404E-3</v>
      </c>
      <c r="N638">
        <f>(J638/L638)*M638</f>
        <v>9.7981395348837874E-2</v>
      </c>
    </row>
    <row r="639" spans="1:14" x14ac:dyDescent="0.25">
      <c r="A639" s="13" t="s">
        <v>665</v>
      </c>
      <c r="B639" s="10">
        <v>3133.9239999999991</v>
      </c>
      <c r="C639" s="10">
        <v>455.52919999999995</v>
      </c>
      <c r="D639" s="27">
        <v>85</v>
      </c>
      <c r="E639" s="27">
        <v>0.14535425875037175</v>
      </c>
      <c r="I639" t="s">
        <v>6311</v>
      </c>
      <c r="J639">
        <v>2240.5800000000004</v>
      </c>
      <c r="K639">
        <v>3.7975999999999246</v>
      </c>
      <c r="L639">
        <v>46</v>
      </c>
      <c r="M639">
        <v>1.6949182800881574E-3</v>
      </c>
      <c r="N639">
        <f>(J639/L639)*M639</f>
        <v>8.255652173912878E-2</v>
      </c>
    </row>
    <row r="640" spans="1:14" x14ac:dyDescent="0.25">
      <c r="A640" s="13" t="s">
        <v>6692</v>
      </c>
      <c r="B640" s="10">
        <v>970.94200000000012</v>
      </c>
      <c r="C640" s="10">
        <v>35.057400000000008</v>
      </c>
      <c r="D640" s="27">
        <v>33</v>
      </c>
      <c r="E640" s="27">
        <v>3.6106585151327274E-2</v>
      </c>
      <c r="I640" t="s">
        <v>5910</v>
      </c>
      <c r="J640">
        <v>740.38199999999995</v>
      </c>
      <c r="K640">
        <v>0.30569999999996256</v>
      </c>
      <c r="L640">
        <v>11</v>
      </c>
      <c r="M640">
        <v>4.1289496503151425E-4</v>
      </c>
      <c r="N640">
        <f>(J640/L640)*M640</f>
        <v>2.7790909090905688E-2</v>
      </c>
    </row>
    <row r="641" spans="1:14" x14ac:dyDescent="0.25">
      <c r="A641" s="13" t="s">
        <v>10623</v>
      </c>
      <c r="B641" s="10">
        <v>48.36</v>
      </c>
      <c r="C641" s="10">
        <v>6.0449999999999946</v>
      </c>
      <c r="D641" s="27">
        <v>5</v>
      </c>
      <c r="E641" s="27">
        <v>0.12499999999999989</v>
      </c>
      <c r="I641" t="s">
        <v>4353</v>
      </c>
      <c r="J641">
        <v>944.59999999999991</v>
      </c>
      <c r="K641">
        <v>0.60420000000000229</v>
      </c>
      <c r="L641">
        <v>24</v>
      </c>
      <c r="M641">
        <v>6.3963582468770099E-4</v>
      </c>
      <c r="N641">
        <f>(J641/L641)*M641</f>
        <v>2.5175000000000093E-2</v>
      </c>
    </row>
    <row r="642" spans="1:14" x14ac:dyDescent="0.25">
      <c r="A642" s="13" t="s">
        <v>6272</v>
      </c>
      <c r="B642" s="10">
        <v>876.69600000000003</v>
      </c>
      <c r="C642" s="10">
        <v>209.2294</v>
      </c>
      <c r="D642" s="27">
        <v>47</v>
      </c>
      <c r="E642" s="27">
        <v>0.23865672935658425</v>
      </c>
      <c r="I642" t="s">
        <v>7875</v>
      </c>
      <c r="J642">
        <v>88.472000000000008</v>
      </c>
      <c r="K642">
        <v>0.11099999999999888</v>
      </c>
      <c r="L642">
        <v>10</v>
      </c>
      <c r="M642">
        <v>1.254634234560074E-3</v>
      </c>
      <c r="N642">
        <f>(J642/L642)*M642</f>
        <v>1.1099999999999888E-2</v>
      </c>
    </row>
    <row r="643" spans="1:14" x14ac:dyDescent="0.25">
      <c r="A643" s="13" t="s">
        <v>5044</v>
      </c>
      <c r="B643" s="10">
        <v>3309.1500000000005</v>
      </c>
      <c r="C643" s="10">
        <v>633.70720000000006</v>
      </c>
      <c r="D643" s="27">
        <v>67</v>
      </c>
      <c r="E643" s="27">
        <v>0.19150150340721936</v>
      </c>
      <c r="I643" t="s">
        <v>4051</v>
      </c>
      <c r="J643">
        <v>239.48100000000005</v>
      </c>
      <c r="K643">
        <v>-0.75270000000000081</v>
      </c>
      <c r="L643">
        <v>29</v>
      </c>
      <c r="M643">
        <v>-3.1430468387888839E-3</v>
      </c>
      <c r="N643">
        <f>(J643/L643)*M643</f>
        <v>-2.5955172413793134E-2</v>
      </c>
    </row>
    <row r="644" spans="1:14" x14ac:dyDescent="0.25">
      <c r="A644" s="13" t="s">
        <v>2384</v>
      </c>
      <c r="B644" s="10">
        <v>2341.2960000000003</v>
      </c>
      <c r="C644" s="10">
        <v>711.61680000000001</v>
      </c>
      <c r="D644" s="27">
        <v>53</v>
      </c>
      <c r="E644" s="27">
        <v>0.3039414068105869</v>
      </c>
      <c r="I644" t="s">
        <v>1810</v>
      </c>
      <c r="J644">
        <v>71.262999999999991</v>
      </c>
      <c r="K644">
        <v>-0.35560000000000036</v>
      </c>
      <c r="L644">
        <v>12</v>
      </c>
      <c r="M644">
        <v>-4.9899667429100713E-3</v>
      </c>
      <c r="N644">
        <f>(J644/L644)*M644</f>
        <v>-2.9633333333333366E-2</v>
      </c>
    </row>
    <row r="645" spans="1:14" x14ac:dyDescent="0.25">
      <c r="A645" s="13" t="s">
        <v>1426</v>
      </c>
      <c r="B645" s="10">
        <v>945.22199999999998</v>
      </c>
      <c r="C645" s="10">
        <v>280.02610000000004</v>
      </c>
      <c r="D645" s="27">
        <v>45</v>
      </c>
      <c r="E645" s="27">
        <v>0.2962543190911765</v>
      </c>
      <c r="I645" t="s">
        <v>5003</v>
      </c>
      <c r="J645">
        <v>1735.5140000000001</v>
      </c>
      <c r="K645">
        <v>-2.3146000000000484</v>
      </c>
      <c r="L645">
        <v>65</v>
      </c>
      <c r="M645">
        <v>-1.3336682965392663E-3</v>
      </c>
      <c r="N645">
        <f>(J645/L645)*M645</f>
        <v>-3.5609230769231517E-2</v>
      </c>
    </row>
    <row r="646" spans="1:14" x14ac:dyDescent="0.25">
      <c r="A646" s="13" t="s">
        <v>2495</v>
      </c>
      <c r="B646" s="10">
        <v>3621.3759999999997</v>
      </c>
      <c r="C646" s="10">
        <v>563.78769999999997</v>
      </c>
      <c r="D646" s="27">
        <v>38</v>
      </c>
      <c r="E646" s="27">
        <v>0.15568328171391208</v>
      </c>
      <c r="I646" t="s">
        <v>4733</v>
      </c>
      <c r="J646">
        <v>1204.9099999999999</v>
      </c>
      <c r="K646">
        <v>-4.0403000000000446</v>
      </c>
      <c r="L646">
        <v>45</v>
      </c>
      <c r="M646">
        <v>-3.3531965043032633E-3</v>
      </c>
      <c r="N646">
        <f>(J646/L646)*M646</f>
        <v>-8.9784444444445444E-2</v>
      </c>
    </row>
    <row r="647" spans="1:14" x14ac:dyDescent="0.25">
      <c r="A647" s="13" t="s">
        <v>4900</v>
      </c>
      <c r="B647" s="10">
        <v>6979.1800000000012</v>
      </c>
      <c r="C647" s="10">
        <v>1289.4534999999996</v>
      </c>
      <c r="D647" s="27">
        <v>43</v>
      </c>
      <c r="E647" s="27">
        <v>0.18475716344900109</v>
      </c>
      <c r="I647" t="s">
        <v>226</v>
      </c>
      <c r="J647">
        <v>1567.52</v>
      </c>
      <c r="K647">
        <v>-5.8890000000001237</v>
      </c>
      <c r="L647">
        <v>58</v>
      </c>
      <c r="M647">
        <v>-3.7568898642442354E-3</v>
      </c>
      <c r="N647">
        <f>(J647/L647)*M647</f>
        <v>-0.10153448275862283</v>
      </c>
    </row>
    <row r="648" spans="1:14" x14ac:dyDescent="0.25">
      <c r="A648" s="13" t="s">
        <v>5910</v>
      </c>
      <c r="B648" s="10">
        <v>740.38199999999995</v>
      </c>
      <c r="C648" s="10">
        <v>0.30569999999996256</v>
      </c>
      <c r="D648" s="27">
        <v>11</v>
      </c>
      <c r="E648" s="27">
        <v>4.1289496503151425E-4</v>
      </c>
      <c r="I648" t="s">
        <v>7439</v>
      </c>
      <c r="J648">
        <v>660.97199999999998</v>
      </c>
      <c r="K648">
        <v>-5.1370999999999789</v>
      </c>
      <c r="L648">
        <v>47</v>
      </c>
      <c r="M648">
        <v>-7.7720387550455679E-3</v>
      </c>
      <c r="N648">
        <f>(J648/L648)*M648</f>
        <v>-0.10929999999999955</v>
      </c>
    </row>
    <row r="649" spans="1:14" x14ac:dyDescent="0.25">
      <c r="A649" s="13" t="s">
        <v>5127</v>
      </c>
      <c r="B649" s="10">
        <v>2085.7400000000002</v>
      </c>
      <c r="C649" s="10">
        <v>172.62609999999981</v>
      </c>
      <c r="D649" s="27">
        <v>43</v>
      </c>
      <c r="E649" s="27">
        <v>8.2764917966764689E-2</v>
      </c>
      <c r="I649" t="s">
        <v>8491</v>
      </c>
      <c r="J649">
        <v>16.739000000000004</v>
      </c>
      <c r="K649">
        <v>-1.2453000000000016</v>
      </c>
      <c r="L649">
        <v>8</v>
      </c>
      <c r="M649">
        <v>-7.439512515681948E-2</v>
      </c>
      <c r="N649">
        <f>(J649/L649)*M649</f>
        <v>-0.1556625000000002</v>
      </c>
    </row>
    <row r="650" spans="1:14" x14ac:dyDescent="0.25">
      <c r="A650" s="13" t="s">
        <v>2839</v>
      </c>
      <c r="B650" s="10">
        <v>1460.1920000000002</v>
      </c>
      <c r="C650" s="10">
        <v>269.68799999999999</v>
      </c>
      <c r="D650" s="27">
        <v>29</v>
      </c>
      <c r="E650" s="27">
        <v>0.18469351975630599</v>
      </c>
      <c r="I650" t="s">
        <v>4372</v>
      </c>
      <c r="J650">
        <v>2533.1639999999998</v>
      </c>
      <c r="K650">
        <v>-13.876800000000102</v>
      </c>
      <c r="L650">
        <v>70</v>
      </c>
      <c r="M650">
        <v>-5.4780503749461557E-3</v>
      </c>
      <c r="N650">
        <f>(J650/L650)*M650</f>
        <v>-0.19824000000000147</v>
      </c>
    </row>
    <row r="651" spans="1:14" x14ac:dyDescent="0.25">
      <c r="A651" s="13" t="s">
        <v>1815</v>
      </c>
      <c r="B651" s="10">
        <v>6234.9099999999989</v>
      </c>
      <c r="C651" s="10">
        <v>488.14839999999975</v>
      </c>
      <c r="D651" s="27">
        <v>101</v>
      </c>
      <c r="E651" s="27">
        <v>7.8292774073723578E-2</v>
      </c>
      <c r="I651" t="s">
        <v>7287</v>
      </c>
      <c r="J651">
        <v>47.945999999999998</v>
      </c>
      <c r="K651">
        <v>-3.7073000000000045</v>
      </c>
      <c r="L651">
        <v>17</v>
      </c>
      <c r="M651">
        <v>-7.7322404371584802E-2</v>
      </c>
      <c r="N651">
        <f>(J651/L651)*M651</f>
        <v>-0.21807647058823557</v>
      </c>
    </row>
    <row r="652" spans="1:14" x14ac:dyDescent="0.25">
      <c r="A652" s="13" t="s">
        <v>4468</v>
      </c>
      <c r="B652" s="10">
        <v>1453.4739999999999</v>
      </c>
      <c r="C652" s="10">
        <v>392.1499</v>
      </c>
      <c r="D652" s="27">
        <v>29</v>
      </c>
      <c r="E652" s="27">
        <v>0.26980179900018852</v>
      </c>
      <c r="I652" t="s">
        <v>4330</v>
      </c>
      <c r="J652">
        <v>2575.8629999999998</v>
      </c>
      <c r="K652">
        <v>-12.30400000000002</v>
      </c>
      <c r="L652">
        <v>52</v>
      </c>
      <c r="M652">
        <v>-4.7766515532852568E-3</v>
      </c>
      <c r="N652">
        <f>(J652/L652)*M652</f>
        <v>-0.236615384615385</v>
      </c>
    </row>
    <row r="653" spans="1:14" x14ac:dyDescent="0.25">
      <c r="A653" s="13" t="s">
        <v>733</v>
      </c>
      <c r="B653" s="10">
        <v>5979.0960000000005</v>
      </c>
      <c r="C653" s="10">
        <v>1902.5437999999999</v>
      </c>
      <c r="D653" s="27">
        <v>39</v>
      </c>
      <c r="E653" s="27">
        <v>0.3181992394836945</v>
      </c>
      <c r="I653" t="s">
        <v>1300</v>
      </c>
      <c r="J653">
        <v>226.43600000000001</v>
      </c>
      <c r="K653">
        <v>-6.139200000000022</v>
      </c>
      <c r="L653">
        <v>23</v>
      </c>
      <c r="M653">
        <v>-2.7112296631277809E-2</v>
      </c>
      <c r="N653">
        <f>(J653/L653)*M653</f>
        <v>-0.26692173913043571</v>
      </c>
    </row>
    <row r="654" spans="1:14" x14ac:dyDescent="0.25">
      <c r="A654" s="13" t="s">
        <v>6890</v>
      </c>
      <c r="B654" s="10">
        <v>98.35</v>
      </c>
      <c r="C654" s="10">
        <v>28.687899999999992</v>
      </c>
      <c r="D654" s="27">
        <v>4</v>
      </c>
      <c r="E654" s="27">
        <v>0.29169191662430088</v>
      </c>
      <c r="I654" t="s">
        <v>4287</v>
      </c>
      <c r="J654">
        <v>3887.8339999999998</v>
      </c>
      <c r="K654">
        <v>-17.532200000000017</v>
      </c>
      <c r="L654">
        <v>58</v>
      </c>
      <c r="M654">
        <v>-4.5095032349632257E-3</v>
      </c>
      <c r="N654">
        <f>(J654/L654)*M654</f>
        <v>-0.30227931034482786</v>
      </c>
    </row>
    <row r="655" spans="1:14" x14ac:dyDescent="0.25">
      <c r="A655" s="13" t="s">
        <v>1699</v>
      </c>
      <c r="B655" s="10">
        <v>3815.4780000000005</v>
      </c>
      <c r="C655" s="10">
        <v>-1262.5716</v>
      </c>
      <c r="D655" s="27">
        <v>48</v>
      </c>
      <c r="E655" s="27">
        <v>-0.33090784431203635</v>
      </c>
      <c r="I655" t="s">
        <v>859</v>
      </c>
      <c r="J655">
        <v>959.47699999999998</v>
      </c>
      <c r="K655">
        <v>-13.554500000000061</v>
      </c>
      <c r="L655">
        <v>35</v>
      </c>
      <c r="M655">
        <v>-1.4126967087277821E-2</v>
      </c>
      <c r="N655">
        <f>(J655/L655)*M655</f>
        <v>-0.38727142857143032</v>
      </c>
    </row>
    <row r="656" spans="1:14" x14ac:dyDescent="0.25">
      <c r="A656" s="13" t="s">
        <v>2853</v>
      </c>
      <c r="B656" s="10">
        <v>954.64519999999993</v>
      </c>
      <c r="C656" s="10">
        <v>59.538400000000053</v>
      </c>
      <c r="D656" s="27">
        <v>47</v>
      </c>
      <c r="E656" s="27">
        <v>6.2367044845561534E-2</v>
      </c>
      <c r="I656" t="s">
        <v>2707</v>
      </c>
      <c r="J656">
        <v>170.584</v>
      </c>
      <c r="K656">
        <v>-8.4310000000000258</v>
      </c>
      <c r="L656">
        <v>20</v>
      </c>
      <c r="M656">
        <v>-4.9424330535103089E-2</v>
      </c>
      <c r="N656">
        <f>(J656/L656)*M656</f>
        <v>-0.42155000000000126</v>
      </c>
    </row>
    <row r="657" spans="1:14" x14ac:dyDescent="0.25">
      <c r="A657" s="13" t="s">
        <v>2178</v>
      </c>
      <c r="B657" s="10">
        <v>5153.0839999999998</v>
      </c>
      <c r="C657" s="10">
        <v>465.25030000000015</v>
      </c>
      <c r="D657" s="27">
        <v>88</v>
      </c>
      <c r="E657" s="27">
        <v>9.0285797786335359E-2</v>
      </c>
      <c r="I657" t="s">
        <v>1913</v>
      </c>
      <c r="J657">
        <v>1082.9180000000001</v>
      </c>
      <c r="K657">
        <v>-18.067299999999975</v>
      </c>
      <c r="L657">
        <v>36</v>
      </c>
      <c r="M657">
        <v>-1.6683904044442859E-2</v>
      </c>
      <c r="N657">
        <f>(J657/L657)*M657</f>
        <v>-0.5018694444444437</v>
      </c>
    </row>
    <row r="658" spans="1:14" x14ac:dyDescent="0.25">
      <c r="A658" s="13" t="s">
        <v>4512</v>
      </c>
      <c r="B658" s="10">
        <v>2170.7160000000008</v>
      </c>
      <c r="C658" s="10">
        <v>594.58679999999993</v>
      </c>
      <c r="D658" s="27">
        <v>61</v>
      </c>
      <c r="E658" s="27">
        <v>0.27391275505409263</v>
      </c>
      <c r="I658" t="s">
        <v>1665</v>
      </c>
      <c r="J658">
        <v>1319.4497999999996</v>
      </c>
      <c r="K658">
        <v>-23.676299999999998</v>
      </c>
      <c r="L658">
        <v>44</v>
      </c>
      <c r="M658">
        <v>-1.7944070323857721E-2</v>
      </c>
      <c r="N658">
        <f>(J658/L658)*M658</f>
        <v>-0.5380977272727272</v>
      </c>
    </row>
    <row r="659" spans="1:14" x14ac:dyDescent="0.25">
      <c r="A659" s="13" t="s">
        <v>5587</v>
      </c>
      <c r="B659" s="10">
        <v>615.93200000000002</v>
      </c>
      <c r="C659" s="10">
        <v>-73.834999999999951</v>
      </c>
      <c r="D659" s="27">
        <v>7</v>
      </c>
      <c r="E659" s="27">
        <v>-0.11987524596871076</v>
      </c>
      <c r="I659" t="s">
        <v>5023</v>
      </c>
      <c r="J659">
        <v>1085.078</v>
      </c>
      <c r="K659">
        <v>-19.606200000000001</v>
      </c>
      <c r="L659">
        <v>33</v>
      </c>
      <c r="M659">
        <v>-1.8068931450089303E-2</v>
      </c>
      <c r="N659">
        <f>(J659/L659)*M659</f>
        <v>-0.59412727272727273</v>
      </c>
    </row>
    <row r="660" spans="1:14" x14ac:dyDescent="0.25">
      <c r="A660" s="13" t="s">
        <v>5799</v>
      </c>
      <c r="B660" s="10">
        <v>3302.2620000000002</v>
      </c>
      <c r="C660" s="10">
        <v>721.68259999999998</v>
      </c>
      <c r="D660" s="27">
        <v>36</v>
      </c>
      <c r="E660" s="27">
        <v>0.2185418964334144</v>
      </c>
      <c r="I660" t="s">
        <v>895</v>
      </c>
      <c r="J660">
        <v>2846.7050000000004</v>
      </c>
      <c r="K660">
        <v>-52.740600000000128</v>
      </c>
      <c r="L660">
        <v>87</v>
      </c>
      <c r="M660">
        <v>-1.8526893373215742E-2</v>
      </c>
      <c r="N660">
        <f>(J660/L660)*M660</f>
        <v>-0.60621379310344969</v>
      </c>
    </row>
    <row r="661" spans="1:14" x14ac:dyDescent="0.25">
      <c r="A661" s="13" t="s">
        <v>5300</v>
      </c>
      <c r="B661" s="10">
        <v>3221.29</v>
      </c>
      <c r="C661" s="10">
        <v>633.45140000000015</v>
      </c>
      <c r="D661" s="27">
        <v>29</v>
      </c>
      <c r="E661" s="27">
        <v>0.19664525702435987</v>
      </c>
      <c r="I661" t="s">
        <v>2889</v>
      </c>
      <c r="J661">
        <v>146.9408</v>
      </c>
      <c r="K661">
        <v>-5.8101999999999947</v>
      </c>
      <c r="L661">
        <v>9</v>
      </c>
      <c r="M661">
        <v>-3.9541094100481247E-2</v>
      </c>
      <c r="N661">
        <f>(J661/L661)*M661</f>
        <v>-0.64557777777777714</v>
      </c>
    </row>
    <row r="662" spans="1:14" x14ac:dyDescent="0.25">
      <c r="A662" s="13" t="s">
        <v>2293</v>
      </c>
      <c r="B662" s="10">
        <v>4159.7699999999986</v>
      </c>
      <c r="C662" s="10">
        <v>1206.3851</v>
      </c>
      <c r="D662" s="27">
        <v>54</v>
      </c>
      <c r="E662" s="27">
        <v>0.29001245261156272</v>
      </c>
      <c r="I662" t="s">
        <v>6461</v>
      </c>
      <c r="J662">
        <v>1341.0360000000001</v>
      </c>
      <c r="K662">
        <v>-23.513700000000032</v>
      </c>
      <c r="L662">
        <v>35</v>
      </c>
      <c r="M662">
        <v>-1.753398119066157E-2</v>
      </c>
      <c r="N662">
        <f>(J662/L662)*M662</f>
        <v>-0.67182000000000086</v>
      </c>
    </row>
    <row r="663" spans="1:14" x14ac:dyDescent="0.25">
      <c r="A663" s="13" t="s">
        <v>10485</v>
      </c>
      <c r="B663" s="10">
        <v>22.327999999999999</v>
      </c>
      <c r="C663" s="10">
        <v>9.5838000000000001</v>
      </c>
      <c r="D663" s="27">
        <v>10</v>
      </c>
      <c r="E663" s="27">
        <v>0.4292278753135077</v>
      </c>
      <c r="I663" t="s">
        <v>7719</v>
      </c>
      <c r="J663">
        <v>2367.277</v>
      </c>
      <c r="K663">
        <v>-25.148800000000051</v>
      </c>
      <c r="L663">
        <v>37</v>
      </c>
      <c r="M663">
        <v>-1.0623513851568723E-2</v>
      </c>
      <c r="N663">
        <f>(J663/L663)*M663</f>
        <v>-0.67969729729729866</v>
      </c>
    </row>
    <row r="664" spans="1:14" x14ac:dyDescent="0.25">
      <c r="A664" s="13" t="s">
        <v>3847</v>
      </c>
      <c r="B664" s="10">
        <v>7397.4010000000017</v>
      </c>
      <c r="C664" s="10">
        <v>1586.6272999999997</v>
      </c>
      <c r="D664" s="27">
        <v>89</v>
      </c>
      <c r="E664" s="27">
        <v>0.21448442500278128</v>
      </c>
      <c r="I664" t="s">
        <v>6479</v>
      </c>
      <c r="J664">
        <v>4985.6760000000004</v>
      </c>
      <c r="K664">
        <v>-52.191000000000095</v>
      </c>
      <c r="L664">
        <v>76</v>
      </c>
      <c r="M664">
        <v>-1.0468189268616751E-2</v>
      </c>
      <c r="N664">
        <f>(J664/L664)*M664</f>
        <v>-0.68672368421052754</v>
      </c>
    </row>
    <row r="665" spans="1:14" x14ac:dyDescent="0.25">
      <c r="A665" s="13" t="s">
        <v>2806</v>
      </c>
      <c r="B665" s="10">
        <v>3279.7459999999996</v>
      </c>
      <c r="C665" s="10">
        <v>698.83249999999987</v>
      </c>
      <c r="D665" s="27">
        <v>53</v>
      </c>
      <c r="E665" s="27">
        <v>0.21307518935917596</v>
      </c>
      <c r="I665" t="s">
        <v>4458</v>
      </c>
      <c r="J665">
        <v>1244.086</v>
      </c>
      <c r="K665">
        <v>-29.575900000000004</v>
      </c>
      <c r="L665">
        <v>41</v>
      </c>
      <c r="M665">
        <v>-2.377319574370261E-2</v>
      </c>
      <c r="N665">
        <f>(J665/L665)*M665</f>
        <v>-0.72136341463414644</v>
      </c>
    </row>
    <row r="666" spans="1:14" x14ac:dyDescent="0.25">
      <c r="A666" s="13" t="s">
        <v>2940</v>
      </c>
      <c r="B666" s="10">
        <v>3495.6459999999997</v>
      </c>
      <c r="C666" s="10">
        <v>707.55029999999977</v>
      </c>
      <c r="D666" s="27">
        <v>61</v>
      </c>
      <c r="E666" s="27">
        <v>0.20240902539902492</v>
      </c>
      <c r="I666" t="s">
        <v>1350</v>
      </c>
      <c r="J666">
        <v>1300.0315000000003</v>
      </c>
      <c r="K666">
        <v>-38.9086</v>
      </c>
      <c r="L666">
        <v>48</v>
      </c>
      <c r="M666">
        <v>-2.9928967105797046E-2</v>
      </c>
      <c r="N666">
        <f>(J666/L666)*M666</f>
        <v>-0.81059583333333329</v>
      </c>
    </row>
    <row r="667" spans="1:14" x14ac:dyDescent="0.25">
      <c r="A667" s="13" t="s">
        <v>1674</v>
      </c>
      <c r="B667" s="10">
        <v>4767.3415000000005</v>
      </c>
      <c r="C667" s="10">
        <v>610.1495999999994</v>
      </c>
      <c r="D667" s="27">
        <v>75</v>
      </c>
      <c r="E667" s="27">
        <v>0.12798529327089309</v>
      </c>
      <c r="I667" t="s">
        <v>3902</v>
      </c>
      <c r="J667">
        <v>4.8330000000000011</v>
      </c>
      <c r="K667">
        <v>-3.3155999999999999</v>
      </c>
      <c r="L667">
        <v>4</v>
      </c>
      <c r="M667">
        <v>-0.68603351955307246</v>
      </c>
      <c r="N667">
        <f>(J667/L667)*M667</f>
        <v>-0.82889999999999997</v>
      </c>
    </row>
    <row r="668" spans="1:14" x14ac:dyDescent="0.25">
      <c r="A668" s="13" t="s">
        <v>5759</v>
      </c>
      <c r="B668" s="10">
        <v>1348.02</v>
      </c>
      <c r="C668" s="10">
        <v>157.66579999999993</v>
      </c>
      <c r="D668" s="27">
        <v>24</v>
      </c>
      <c r="E668" s="27">
        <v>0.11696102431714658</v>
      </c>
      <c r="I668" t="s">
        <v>3077</v>
      </c>
      <c r="J668">
        <v>309.28100000000006</v>
      </c>
      <c r="K668">
        <v>-24.077099999999998</v>
      </c>
      <c r="L668">
        <v>29</v>
      </c>
      <c r="M668">
        <v>-7.7848623096795452E-2</v>
      </c>
      <c r="N668">
        <f>(J668/L668)*M668</f>
        <v>-0.83024482758620688</v>
      </c>
    </row>
    <row r="669" spans="1:14" x14ac:dyDescent="0.25">
      <c r="A669" s="13" t="s">
        <v>8354</v>
      </c>
      <c r="B669" s="10">
        <v>6410.9959999999992</v>
      </c>
      <c r="C669" s="10">
        <v>885.46239999999955</v>
      </c>
      <c r="D669" s="27">
        <v>45</v>
      </c>
      <c r="E669" s="27">
        <v>0.13811619910541195</v>
      </c>
      <c r="I669" t="s">
        <v>4170</v>
      </c>
      <c r="J669">
        <v>2218.9800000000005</v>
      </c>
      <c r="K669">
        <v>-64.16680000000008</v>
      </c>
      <c r="L669">
        <v>73</v>
      </c>
      <c r="M669">
        <v>-2.8917250268141247E-2</v>
      </c>
      <c r="N669">
        <f>(J669/L669)*M669</f>
        <v>-0.87899726027397362</v>
      </c>
    </row>
    <row r="670" spans="1:14" x14ac:dyDescent="0.25">
      <c r="A670" s="13" t="s">
        <v>979</v>
      </c>
      <c r="B670" s="10">
        <v>8057.8909999999969</v>
      </c>
      <c r="C670" s="10">
        <v>-2082.7451000000005</v>
      </c>
      <c r="D670" s="27">
        <v>84</v>
      </c>
      <c r="E670" s="27">
        <v>-0.25847273188480724</v>
      </c>
      <c r="I670" t="s">
        <v>4136</v>
      </c>
      <c r="J670">
        <v>3236.3139999999994</v>
      </c>
      <c r="K670">
        <v>-80.28599999999993</v>
      </c>
      <c r="L670">
        <v>91</v>
      </c>
      <c r="M670">
        <v>-2.4807852390095628E-2</v>
      </c>
      <c r="N670">
        <f>(J670/L670)*M670</f>
        <v>-0.88226373626373544</v>
      </c>
    </row>
    <row r="671" spans="1:14" x14ac:dyDescent="0.25">
      <c r="A671" s="13" t="s">
        <v>6696</v>
      </c>
      <c r="B671" s="10">
        <v>3362.9635999999991</v>
      </c>
      <c r="C671" s="10">
        <v>-317.05080000000021</v>
      </c>
      <c r="D671" s="27">
        <v>62</v>
      </c>
      <c r="E671" s="27">
        <v>-9.4277202405640165E-2</v>
      </c>
      <c r="I671" t="s">
        <v>2698</v>
      </c>
      <c r="J671">
        <v>244.49400000000003</v>
      </c>
      <c r="K671">
        <v>-26.592699999999979</v>
      </c>
      <c r="L671">
        <v>26</v>
      </c>
      <c r="M671">
        <v>-0.10876626829288234</v>
      </c>
      <c r="N671">
        <f>(J671/L671)*M671</f>
        <v>-1.022796153846153</v>
      </c>
    </row>
    <row r="672" spans="1:14" x14ac:dyDescent="0.25">
      <c r="A672" s="13" t="s">
        <v>2798</v>
      </c>
      <c r="B672" s="10">
        <v>4624.572000000001</v>
      </c>
      <c r="C672" s="10">
        <v>1011.7442999999997</v>
      </c>
      <c r="D672" s="27">
        <v>61</v>
      </c>
      <c r="E672" s="27">
        <v>0.21877576995233278</v>
      </c>
      <c r="I672" t="s">
        <v>6375</v>
      </c>
      <c r="J672">
        <v>160.57199999999997</v>
      </c>
      <c r="K672">
        <v>-20.05080000000002</v>
      </c>
      <c r="L672">
        <v>19</v>
      </c>
      <c r="M672">
        <v>-0.12487108586802197</v>
      </c>
      <c r="N672">
        <f>(J672/L672)*M672</f>
        <v>-1.0553052631578959</v>
      </c>
    </row>
    <row r="673" spans="1:14" x14ac:dyDescent="0.25">
      <c r="A673" s="13" t="s">
        <v>1583</v>
      </c>
      <c r="B673" s="10">
        <v>14142.333999999999</v>
      </c>
      <c r="C673" s="10">
        <v>5757.4119000000001</v>
      </c>
      <c r="D673" s="27">
        <v>87</v>
      </c>
      <c r="E673" s="27">
        <v>0.40710478906805625</v>
      </c>
      <c r="I673" t="s">
        <v>2648</v>
      </c>
      <c r="J673">
        <v>659.13800000000003</v>
      </c>
      <c r="K673">
        <v>-63.764400000000045</v>
      </c>
      <c r="L673">
        <v>58</v>
      </c>
      <c r="M673">
        <v>-9.6739074366824607E-2</v>
      </c>
      <c r="N673">
        <f>(J673/L673)*M673</f>
        <v>-1.0993862068965525</v>
      </c>
    </row>
    <row r="674" spans="1:14" x14ac:dyDescent="0.25">
      <c r="A674" s="13" t="s">
        <v>4774</v>
      </c>
      <c r="B674" s="10">
        <v>4371.9580000000014</v>
      </c>
      <c r="C674" s="10">
        <v>440.14099999999985</v>
      </c>
      <c r="D674" s="27">
        <v>49</v>
      </c>
      <c r="E674" s="27">
        <v>0.10067365697474671</v>
      </c>
      <c r="I674" t="s">
        <v>400</v>
      </c>
      <c r="J674">
        <v>1131.0640000000001</v>
      </c>
      <c r="K674">
        <v>-54.869200000000085</v>
      </c>
      <c r="L674">
        <v>42</v>
      </c>
      <c r="M674">
        <v>-4.851113641668383E-2</v>
      </c>
      <c r="N674">
        <f>(J674/L674)*M674</f>
        <v>-1.3064095238095259</v>
      </c>
    </row>
    <row r="675" spans="1:14" x14ac:dyDescent="0.25">
      <c r="A675" s="13" t="s">
        <v>5377</v>
      </c>
      <c r="B675" s="10">
        <v>3729.7929999999997</v>
      </c>
      <c r="C675" s="10">
        <v>671.00339999999994</v>
      </c>
      <c r="D675" s="27">
        <v>63</v>
      </c>
      <c r="E675" s="27">
        <v>0.17990365685173412</v>
      </c>
      <c r="I675" t="s">
        <v>1851</v>
      </c>
      <c r="J675">
        <v>1346.7740000000001</v>
      </c>
      <c r="K675">
        <v>-44.878</v>
      </c>
      <c r="L675">
        <v>32</v>
      </c>
      <c r="M675">
        <v>-3.3322591615222746E-2</v>
      </c>
      <c r="N675">
        <f>(J675/L675)*M675</f>
        <v>-1.4024375</v>
      </c>
    </row>
    <row r="676" spans="1:14" x14ac:dyDescent="0.25">
      <c r="A676" s="13" t="s">
        <v>2122</v>
      </c>
      <c r="B676" s="10">
        <v>3979.0649999999996</v>
      </c>
      <c r="C676" s="10">
        <v>229.16170000000005</v>
      </c>
      <c r="D676" s="27">
        <v>64</v>
      </c>
      <c r="E676" s="27">
        <v>5.7591846325707192E-2</v>
      </c>
      <c r="I676" t="s">
        <v>5155</v>
      </c>
      <c r="J676">
        <v>2921.4999999999991</v>
      </c>
      <c r="K676">
        <v>-76.175499999999971</v>
      </c>
      <c r="L676">
        <v>51</v>
      </c>
      <c r="M676">
        <v>-2.6074105767585141E-2</v>
      </c>
      <c r="N676">
        <f>(J676/L676)*M676</f>
        <v>-1.4936372549019601</v>
      </c>
    </row>
    <row r="677" spans="1:14" x14ac:dyDescent="0.25">
      <c r="A677" s="13" t="s">
        <v>5523</v>
      </c>
      <c r="B677" s="10">
        <v>5992.5359999999991</v>
      </c>
      <c r="C677" s="10">
        <v>236.66149999999988</v>
      </c>
      <c r="D677" s="27">
        <v>80</v>
      </c>
      <c r="E677" s="27">
        <v>3.9492712267393953E-2</v>
      </c>
      <c r="I677" t="s">
        <v>5151</v>
      </c>
      <c r="J677">
        <v>2852.9680000000008</v>
      </c>
      <c r="K677">
        <v>-104.54860000000019</v>
      </c>
      <c r="L677">
        <v>68</v>
      </c>
      <c r="M677">
        <v>-3.6645556487139068E-2</v>
      </c>
      <c r="N677">
        <f>(J677/L677)*M677</f>
        <v>-1.5374794117647088</v>
      </c>
    </row>
    <row r="678" spans="1:14" x14ac:dyDescent="0.25">
      <c r="A678" s="13" t="s">
        <v>3887</v>
      </c>
      <c r="B678" s="10">
        <v>1874.9979999999998</v>
      </c>
      <c r="C678" s="10">
        <v>379.56109999999984</v>
      </c>
      <c r="D678" s="27">
        <v>44</v>
      </c>
      <c r="E678" s="27">
        <v>0.20243280259498936</v>
      </c>
      <c r="I678" t="s">
        <v>2363</v>
      </c>
      <c r="J678">
        <v>1056.8580000000002</v>
      </c>
      <c r="K678">
        <v>-49.700900000000033</v>
      </c>
      <c r="L678">
        <v>32</v>
      </c>
      <c r="M678">
        <v>-4.7027036744766111E-2</v>
      </c>
      <c r="N678">
        <f>(J678/L678)*M678</f>
        <v>-1.553153125000001</v>
      </c>
    </row>
    <row r="679" spans="1:14" x14ac:dyDescent="0.25">
      <c r="A679" s="13" t="s">
        <v>5575</v>
      </c>
      <c r="B679" s="10">
        <v>902.72800000000007</v>
      </c>
      <c r="C679" s="10">
        <v>100.22529999999995</v>
      </c>
      <c r="D679" s="27">
        <v>30</v>
      </c>
      <c r="E679" s="27">
        <v>0.11102491558919181</v>
      </c>
      <c r="I679" t="s">
        <v>51</v>
      </c>
      <c r="J679">
        <v>2602.5755000000008</v>
      </c>
      <c r="K679">
        <v>-81.085800000000035</v>
      </c>
      <c r="L679">
        <v>52</v>
      </c>
      <c r="M679">
        <v>-3.1155983755322376E-2</v>
      </c>
      <c r="N679">
        <f>(J679/L679)*M679</f>
        <v>-1.5593423076923083</v>
      </c>
    </row>
    <row r="680" spans="1:14" x14ac:dyDescent="0.25">
      <c r="A680" s="13" t="s">
        <v>5869</v>
      </c>
      <c r="B680" s="10">
        <v>1254.6400000000001</v>
      </c>
      <c r="C680" s="10">
        <v>370.15780000000001</v>
      </c>
      <c r="D680" s="27">
        <v>26</v>
      </c>
      <c r="E680" s="27">
        <v>0.29503108461391314</v>
      </c>
      <c r="I680" t="s">
        <v>3256</v>
      </c>
      <c r="J680">
        <v>3539.3220000000001</v>
      </c>
      <c r="K680">
        <v>-52.787999999999997</v>
      </c>
      <c r="L680">
        <v>33</v>
      </c>
      <c r="M680">
        <v>-1.4914720955030368E-2</v>
      </c>
      <c r="N680">
        <f>(J680/L680)*M680</f>
        <v>-1.5996363636363635</v>
      </c>
    </row>
    <row r="681" spans="1:14" x14ac:dyDescent="0.25">
      <c r="A681" s="13" t="s">
        <v>2328</v>
      </c>
      <c r="B681" s="10">
        <v>2576.4080000000004</v>
      </c>
      <c r="C681" s="10">
        <v>611.82909999999993</v>
      </c>
      <c r="D681" s="27">
        <v>66</v>
      </c>
      <c r="E681" s="27">
        <v>0.23747368429223936</v>
      </c>
      <c r="I681" t="s">
        <v>454</v>
      </c>
      <c r="J681">
        <v>2580.7039999999997</v>
      </c>
      <c r="K681">
        <v>-188.25110000000012</v>
      </c>
      <c r="L681">
        <v>113</v>
      </c>
      <c r="M681">
        <v>-7.294563808945162E-2</v>
      </c>
      <c r="N681">
        <f>(J681/L681)*M681</f>
        <v>-1.6659389380530985</v>
      </c>
    </row>
    <row r="682" spans="1:14" x14ac:dyDescent="0.25">
      <c r="A682" s="13" t="s">
        <v>519</v>
      </c>
      <c r="B682" s="10">
        <v>5226.2099999999991</v>
      </c>
      <c r="C682" s="10">
        <v>1276.6513</v>
      </c>
      <c r="D682" s="27">
        <v>133</v>
      </c>
      <c r="E682" s="27">
        <v>0.24427860725076112</v>
      </c>
      <c r="I682" t="s">
        <v>4361</v>
      </c>
      <c r="J682">
        <v>2181.4789999999998</v>
      </c>
      <c r="K682">
        <v>-134.44099999999986</v>
      </c>
      <c r="L682">
        <v>75</v>
      </c>
      <c r="M682">
        <v>-6.1628372310712075E-2</v>
      </c>
      <c r="N682">
        <f>(J682/L682)*M682</f>
        <v>-1.7925466666666647</v>
      </c>
    </row>
    <row r="683" spans="1:14" x14ac:dyDescent="0.25">
      <c r="A683" s="13" t="s">
        <v>355</v>
      </c>
      <c r="B683" s="10">
        <v>4492.6570000000002</v>
      </c>
      <c r="C683" s="10">
        <v>-671.18740000000003</v>
      </c>
      <c r="D683" s="27">
        <v>75</v>
      </c>
      <c r="E683" s="27">
        <v>-0.14939653750553403</v>
      </c>
      <c r="I683" t="s">
        <v>6022</v>
      </c>
      <c r="J683">
        <v>657.31600000000003</v>
      </c>
      <c r="K683">
        <v>-28.700400000000002</v>
      </c>
      <c r="L683">
        <v>16</v>
      </c>
      <c r="M683">
        <v>-4.3663017483219636E-2</v>
      </c>
      <c r="N683">
        <f>(J683/L683)*M683</f>
        <v>-1.7937749999999999</v>
      </c>
    </row>
    <row r="684" spans="1:14" x14ac:dyDescent="0.25">
      <c r="A684" s="13" t="s">
        <v>4888</v>
      </c>
      <c r="B684" s="10">
        <v>279.25600000000003</v>
      </c>
      <c r="C684" s="10">
        <v>51.825200000000009</v>
      </c>
      <c r="D684" s="27">
        <v>11</v>
      </c>
      <c r="E684" s="27">
        <v>0.1855831208640101</v>
      </c>
      <c r="I684" t="s">
        <v>1952</v>
      </c>
      <c r="J684">
        <v>3036.5469999999996</v>
      </c>
      <c r="K684">
        <v>-126.42230000000013</v>
      </c>
      <c r="L684">
        <v>68</v>
      </c>
      <c r="M684">
        <v>-4.1633572607306969E-2</v>
      </c>
      <c r="N684">
        <f>(J684/L684)*M684</f>
        <v>-1.8591514705882375</v>
      </c>
    </row>
    <row r="685" spans="1:14" x14ac:dyDescent="0.25">
      <c r="A685" s="13" t="s">
        <v>10593</v>
      </c>
      <c r="B685" s="10">
        <v>280.63200000000006</v>
      </c>
      <c r="C685" s="10">
        <v>31.175699999999985</v>
      </c>
      <c r="D685" s="27">
        <v>13</v>
      </c>
      <c r="E685" s="27">
        <v>0.11109103737278705</v>
      </c>
      <c r="I685" t="s">
        <v>3158</v>
      </c>
      <c r="J685">
        <v>1219.5300000000002</v>
      </c>
      <c r="K685">
        <v>-94.140799999999928</v>
      </c>
      <c r="L685">
        <v>50</v>
      </c>
      <c r="M685">
        <v>-7.7194328962797071E-2</v>
      </c>
      <c r="N685">
        <f>(J685/L685)*M685</f>
        <v>-1.8828159999999985</v>
      </c>
    </row>
    <row r="686" spans="1:14" x14ac:dyDescent="0.25">
      <c r="A686" s="13" t="s">
        <v>1497</v>
      </c>
      <c r="B686" s="10">
        <v>6121.1139999999996</v>
      </c>
      <c r="C686" s="10">
        <v>1985.1672000000001</v>
      </c>
      <c r="D686" s="27">
        <v>82</v>
      </c>
      <c r="E686" s="27">
        <v>0.32431469173748445</v>
      </c>
      <c r="I686" t="s">
        <v>4143</v>
      </c>
      <c r="J686">
        <v>1884.7980000000002</v>
      </c>
      <c r="K686">
        <v>-119.01049999999994</v>
      </c>
      <c r="L686">
        <v>62</v>
      </c>
      <c r="M686">
        <v>-6.3142310210430999E-2</v>
      </c>
      <c r="N686">
        <f>(J686/L686)*M686</f>
        <v>-1.9195241935483862</v>
      </c>
    </row>
    <row r="687" spans="1:14" x14ac:dyDescent="0.25">
      <c r="A687" s="13" t="s">
        <v>2813</v>
      </c>
      <c r="B687" s="10">
        <v>12209.438000000002</v>
      </c>
      <c r="C687" s="10">
        <v>2650.676899999999</v>
      </c>
      <c r="D687" s="27">
        <v>78</v>
      </c>
      <c r="E687" s="27">
        <v>0.21710064787584807</v>
      </c>
      <c r="I687" t="s">
        <v>2370</v>
      </c>
      <c r="J687">
        <v>964.63600000000019</v>
      </c>
      <c r="K687">
        <v>-75.586000000000098</v>
      </c>
      <c r="L687">
        <v>39</v>
      </c>
      <c r="M687">
        <v>-7.8357017569321577E-2</v>
      </c>
      <c r="N687">
        <f>(J687/L687)*M687</f>
        <v>-1.9381025641025666</v>
      </c>
    </row>
    <row r="688" spans="1:14" x14ac:dyDescent="0.25">
      <c r="A688" s="13" t="s">
        <v>144</v>
      </c>
      <c r="B688" s="10">
        <v>763.54599999999982</v>
      </c>
      <c r="C688" s="10">
        <v>228.16229999999996</v>
      </c>
      <c r="D688" s="27">
        <v>35</v>
      </c>
      <c r="E688" s="27">
        <v>0.29881932457245536</v>
      </c>
      <c r="I688" t="s">
        <v>2279</v>
      </c>
      <c r="J688">
        <v>1058.616</v>
      </c>
      <c r="K688">
        <v>-40.937600000000053</v>
      </c>
      <c r="L688">
        <v>20</v>
      </c>
      <c r="M688">
        <v>-3.8670868379091242E-2</v>
      </c>
      <c r="N688">
        <f>(J688/L688)*M688</f>
        <v>-2.0468800000000025</v>
      </c>
    </row>
    <row r="689" spans="1:14" x14ac:dyDescent="0.25">
      <c r="A689" s="13" t="s">
        <v>1939</v>
      </c>
      <c r="B689" s="10">
        <v>3422.7860000000001</v>
      </c>
      <c r="C689" s="10">
        <v>286.90460000000019</v>
      </c>
      <c r="D689" s="27">
        <v>74</v>
      </c>
      <c r="E689" s="27">
        <v>8.3821950890298189E-2</v>
      </c>
      <c r="I689" t="s">
        <v>3094</v>
      </c>
      <c r="J689">
        <v>2964.8229999999994</v>
      </c>
      <c r="K689">
        <v>-234.77140000000006</v>
      </c>
      <c r="L689">
        <v>113</v>
      </c>
      <c r="M689">
        <v>-7.9185637726097005E-2</v>
      </c>
      <c r="N689">
        <f>(J689/L689)*M689</f>
        <v>-2.077623008849558</v>
      </c>
    </row>
    <row r="690" spans="1:14" x14ac:dyDescent="0.25">
      <c r="A690" s="13" t="s">
        <v>2057</v>
      </c>
      <c r="B690" s="10">
        <v>3336.5349999999999</v>
      </c>
      <c r="C690" s="10">
        <v>539.9351999999999</v>
      </c>
      <c r="D690" s="27">
        <v>66</v>
      </c>
      <c r="E690" s="27">
        <v>0.16182512696554957</v>
      </c>
      <c r="I690" t="s">
        <v>1079</v>
      </c>
      <c r="J690">
        <v>5016.4880000000012</v>
      </c>
      <c r="K690">
        <v>-182.78130000000016</v>
      </c>
      <c r="L690">
        <v>84</v>
      </c>
      <c r="M690">
        <v>-3.6436108289305214E-2</v>
      </c>
      <c r="N690">
        <f>(J690/L690)*M690</f>
        <v>-2.1759678571428593</v>
      </c>
    </row>
    <row r="691" spans="1:14" x14ac:dyDescent="0.25">
      <c r="A691" s="13" t="s">
        <v>593</v>
      </c>
      <c r="B691" s="10">
        <v>3406.5810000000006</v>
      </c>
      <c r="C691" s="10">
        <v>570.43799999999987</v>
      </c>
      <c r="D691" s="27">
        <v>30</v>
      </c>
      <c r="E691" s="27">
        <v>0.16745176468723327</v>
      </c>
      <c r="I691" t="s">
        <v>6454</v>
      </c>
      <c r="J691">
        <v>1080.751</v>
      </c>
      <c r="K691">
        <v>-86.87379999999996</v>
      </c>
      <c r="L691">
        <v>39</v>
      </c>
      <c r="M691">
        <v>-8.0382807880816171E-2</v>
      </c>
      <c r="N691">
        <f>(J691/L691)*M691</f>
        <v>-2.2275333333333323</v>
      </c>
    </row>
    <row r="692" spans="1:14" x14ac:dyDescent="0.25">
      <c r="A692" s="13" t="s">
        <v>4143</v>
      </c>
      <c r="B692" s="10">
        <v>1884.7980000000002</v>
      </c>
      <c r="C692" s="10">
        <v>-119.01049999999994</v>
      </c>
      <c r="D692" s="27">
        <v>62</v>
      </c>
      <c r="E692" s="27">
        <v>-6.3142310210430999E-2</v>
      </c>
      <c r="I692" t="s">
        <v>1796</v>
      </c>
      <c r="J692">
        <v>3061.5429999999997</v>
      </c>
      <c r="K692">
        <v>-93.603000000000094</v>
      </c>
      <c r="L692">
        <v>42</v>
      </c>
      <c r="M692">
        <v>-3.0573798898137345E-2</v>
      </c>
      <c r="N692">
        <f>(J692/L692)*M692</f>
        <v>-2.2286428571428591</v>
      </c>
    </row>
    <row r="693" spans="1:14" x14ac:dyDescent="0.25">
      <c r="A693" s="13" t="s">
        <v>5433</v>
      </c>
      <c r="B693" s="10">
        <v>3124.8320000000008</v>
      </c>
      <c r="C693" s="10">
        <v>463.26900000000001</v>
      </c>
      <c r="D693" s="27">
        <v>49</v>
      </c>
      <c r="E693" s="27">
        <v>0.14825405013773538</v>
      </c>
      <c r="I693" t="s">
        <v>5533</v>
      </c>
      <c r="J693">
        <v>565.39199999999994</v>
      </c>
      <c r="K693">
        <v>-43.73239999999997</v>
      </c>
      <c r="L693">
        <v>18</v>
      </c>
      <c r="M693">
        <v>-7.7348812859042881E-2</v>
      </c>
      <c r="N693">
        <f>(J693/L693)*M693</f>
        <v>-2.4295777777777761</v>
      </c>
    </row>
    <row r="694" spans="1:14" x14ac:dyDescent="0.25">
      <c r="A694" s="13" t="s">
        <v>7287</v>
      </c>
      <c r="B694" s="10">
        <v>47.945999999999998</v>
      </c>
      <c r="C694" s="10">
        <v>-3.7073000000000045</v>
      </c>
      <c r="D694" s="27">
        <v>17</v>
      </c>
      <c r="E694" s="27">
        <v>-7.7322404371584802E-2</v>
      </c>
      <c r="I694" t="s">
        <v>805</v>
      </c>
      <c r="J694">
        <v>2562.3820000000005</v>
      </c>
      <c r="K694">
        <v>-113.29840000000003</v>
      </c>
      <c r="L694">
        <v>45</v>
      </c>
      <c r="M694">
        <v>-4.4216045851087002E-2</v>
      </c>
      <c r="N694">
        <f>(J694/L694)*M694</f>
        <v>-2.517742222222223</v>
      </c>
    </row>
    <row r="695" spans="1:14" x14ac:dyDescent="0.25">
      <c r="A695" s="13" t="s">
        <v>584</v>
      </c>
      <c r="B695" s="10">
        <v>3406.8394999999996</v>
      </c>
      <c r="C695" s="10">
        <v>558.47399999999993</v>
      </c>
      <c r="D695" s="27">
        <v>113</v>
      </c>
      <c r="E695" s="27">
        <v>0.16392729977446838</v>
      </c>
      <c r="I695" t="s">
        <v>3953</v>
      </c>
      <c r="J695">
        <v>2617.2720000000004</v>
      </c>
      <c r="K695">
        <v>-151.15179999999992</v>
      </c>
      <c r="L695">
        <v>56</v>
      </c>
      <c r="M695">
        <v>-5.7751658979273035E-2</v>
      </c>
      <c r="N695">
        <f>(J695/L695)*M695</f>
        <v>-2.6991392857142844</v>
      </c>
    </row>
    <row r="696" spans="1:14" x14ac:dyDescent="0.25">
      <c r="A696" s="13" t="s">
        <v>1125</v>
      </c>
      <c r="B696" s="10">
        <v>2180.7179999999998</v>
      </c>
      <c r="C696" s="10">
        <v>-144.52290000000019</v>
      </c>
      <c r="D696" s="27">
        <v>45</v>
      </c>
      <c r="E696" s="27">
        <v>-6.6273080700943537E-2</v>
      </c>
      <c r="I696" t="s">
        <v>6036</v>
      </c>
      <c r="J696">
        <v>847.94399999999996</v>
      </c>
      <c r="K696">
        <v>-96.27800000000002</v>
      </c>
      <c r="L696">
        <v>35</v>
      </c>
      <c r="M696">
        <v>-0.11354287547290862</v>
      </c>
      <c r="N696">
        <f>(J696/L696)*M696</f>
        <v>-2.7508000000000008</v>
      </c>
    </row>
    <row r="697" spans="1:14" x14ac:dyDescent="0.25">
      <c r="A697" s="13" t="s">
        <v>7370</v>
      </c>
      <c r="B697" s="10">
        <v>2096.3920000000003</v>
      </c>
      <c r="C697" s="10">
        <v>260.62580000000008</v>
      </c>
      <c r="D697" s="27">
        <v>16</v>
      </c>
      <c r="E697" s="27">
        <v>0.12432111933264392</v>
      </c>
      <c r="I697" t="s">
        <v>2167</v>
      </c>
      <c r="J697">
        <v>1306.086</v>
      </c>
      <c r="K697">
        <v>-118.77570000000007</v>
      </c>
      <c r="L697">
        <v>43</v>
      </c>
      <c r="M697">
        <v>-9.0940183111985026E-2</v>
      </c>
      <c r="N697">
        <f>(J697/L697)*M697</f>
        <v>-2.7622255813953505</v>
      </c>
    </row>
    <row r="698" spans="1:14" x14ac:dyDescent="0.25">
      <c r="A698" s="13" t="s">
        <v>2656</v>
      </c>
      <c r="B698" s="10">
        <v>3949.6560000000004</v>
      </c>
      <c r="C698" s="10">
        <v>144.1189</v>
      </c>
      <c r="D698" s="27">
        <v>104</v>
      </c>
      <c r="E698" s="27">
        <v>3.6488975242400849E-2</v>
      </c>
      <c r="I698" t="s">
        <v>1125</v>
      </c>
      <c r="J698">
        <v>2180.7179999999998</v>
      </c>
      <c r="K698">
        <v>-144.52290000000019</v>
      </c>
      <c r="L698">
        <v>45</v>
      </c>
      <c r="M698">
        <v>-6.6273080700943537E-2</v>
      </c>
      <c r="N698">
        <f>(J698/L698)*M698</f>
        <v>-3.2116200000000044</v>
      </c>
    </row>
    <row r="699" spans="1:14" x14ac:dyDescent="0.25">
      <c r="A699" s="13" t="s">
        <v>6461</v>
      </c>
      <c r="B699" s="10">
        <v>1341.0360000000001</v>
      </c>
      <c r="C699" s="10">
        <v>-23.513700000000032</v>
      </c>
      <c r="D699" s="27">
        <v>35</v>
      </c>
      <c r="E699" s="27">
        <v>-1.753398119066157E-2</v>
      </c>
      <c r="I699" t="s">
        <v>4190</v>
      </c>
      <c r="J699">
        <v>427.37200000000001</v>
      </c>
      <c r="K699">
        <v>-52.332999999999998</v>
      </c>
      <c r="L699">
        <v>16</v>
      </c>
      <c r="M699">
        <v>-0.12245303857061295</v>
      </c>
      <c r="N699">
        <f>(J699/L699)*M699</f>
        <v>-3.2708124999999999</v>
      </c>
    </row>
    <row r="700" spans="1:14" x14ac:dyDescent="0.25">
      <c r="A700" s="13" t="s">
        <v>711</v>
      </c>
      <c r="B700" s="10">
        <v>1318.7759999999996</v>
      </c>
      <c r="C700" s="10">
        <v>68.096299999999886</v>
      </c>
      <c r="D700" s="27">
        <v>30</v>
      </c>
      <c r="E700" s="27">
        <v>5.1635986702821331E-2</v>
      </c>
      <c r="I700" t="s">
        <v>1835</v>
      </c>
      <c r="J700">
        <v>1687.04</v>
      </c>
      <c r="K700">
        <v>-107.35379999999994</v>
      </c>
      <c r="L700">
        <v>32</v>
      </c>
      <c r="M700">
        <v>-6.3634412936267037E-2</v>
      </c>
      <c r="N700">
        <f>(J700/L700)*M700</f>
        <v>-3.354806249999998</v>
      </c>
    </row>
    <row r="701" spans="1:14" x14ac:dyDescent="0.25">
      <c r="A701" s="13" t="s">
        <v>744</v>
      </c>
      <c r="B701" s="10">
        <v>883.40899999999999</v>
      </c>
      <c r="C701" s="10">
        <v>168.79329999999999</v>
      </c>
      <c r="D701" s="27">
        <v>19</v>
      </c>
      <c r="E701" s="27">
        <v>0.19107038755548109</v>
      </c>
      <c r="I701" t="s">
        <v>1324</v>
      </c>
      <c r="J701">
        <v>2236.1279999999997</v>
      </c>
      <c r="K701">
        <v>-98.764599999999831</v>
      </c>
      <c r="L701">
        <v>29</v>
      </c>
      <c r="M701">
        <v>-4.4167686286294812E-2</v>
      </c>
      <c r="N701">
        <f>(J701/L701)*M701</f>
        <v>-3.4056758620689593</v>
      </c>
    </row>
    <row r="702" spans="1:14" x14ac:dyDescent="0.25">
      <c r="A702" s="13" t="s">
        <v>2969</v>
      </c>
      <c r="B702" s="10">
        <v>3053.0120000000011</v>
      </c>
      <c r="C702" s="10">
        <v>527.97149999999999</v>
      </c>
      <c r="D702" s="27">
        <v>30</v>
      </c>
      <c r="E702" s="27">
        <v>0.17293462980165156</v>
      </c>
      <c r="I702" t="s">
        <v>3593</v>
      </c>
      <c r="J702">
        <v>2256.3939999999998</v>
      </c>
      <c r="K702">
        <v>-96.952999999999975</v>
      </c>
      <c r="L702">
        <v>28</v>
      </c>
      <c r="M702">
        <v>-4.2968116383929396E-2</v>
      </c>
      <c r="N702">
        <f>(J702/L702)*M702</f>
        <v>-3.4626071428571423</v>
      </c>
    </row>
    <row r="703" spans="1:14" x14ac:dyDescent="0.25">
      <c r="A703" s="13" t="s">
        <v>2698</v>
      </c>
      <c r="B703" s="10">
        <v>244.49400000000003</v>
      </c>
      <c r="C703" s="10">
        <v>-26.592699999999979</v>
      </c>
      <c r="D703" s="27">
        <v>26</v>
      </c>
      <c r="E703" s="27">
        <v>-0.10876626829288234</v>
      </c>
      <c r="I703" t="s">
        <v>3427</v>
      </c>
      <c r="J703">
        <v>5440.3189999999995</v>
      </c>
      <c r="K703">
        <v>-270.42819999999961</v>
      </c>
      <c r="L703">
        <v>77</v>
      </c>
      <c r="M703">
        <v>-4.9708151305098036E-2</v>
      </c>
      <c r="N703">
        <f>(J703/L703)*M703</f>
        <v>-3.5120545454545407</v>
      </c>
    </row>
    <row r="704" spans="1:14" x14ac:dyDescent="0.25">
      <c r="A704" s="13" t="s">
        <v>5254</v>
      </c>
      <c r="B704" s="10">
        <v>25043.05</v>
      </c>
      <c r="C704" s="10">
        <v>-1980.739300000002</v>
      </c>
      <c r="D704" s="27">
        <v>50</v>
      </c>
      <c r="E704" s="27">
        <v>-7.909337321133017E-2</v>
      </c>
      <c r="I704" t="s">
        <v>2961</v>
      </c>
      <c r="J704">
        <v>974.78199999999993</v>
      </c>
      <c r="K704">
        <v>-184.97889999999998</v>
      </c>
      <c r="L704">
        <v>51</v>
      </c>
      <c r="M704">
        <v>-0.18976437808658755</v>
      </c>
      <c r="N704">
        <f>(J704/L704)*M704</f>
        <v>-3.6270372549019601</v>
      </c>
    </row>
    <row r="705" spans="1:14" x14ac:dyDescent="0.25">
      <c r="A705" s="13" t="s">
        <v>10701</v>
      </c>
      <c r="B705" s="10">
        <v>1043.0410000000002</v>
      </c>
      <c r="C705" s="10">
        <v>-237.28850000000003</v>
      </c>
      <c r="D705" s="27">
        <v>20</v>
      </c>
      <c r="E705" s="27">
        <v>-0.22749680980901038</v>
      </c>
      <c r="I705" t="s">
        <v>1221</v>
      </c>
      <c r="J705">
        <v>925.80000000000018</v>
      </c>
      <c r="K705">
        <v>-62.134200000000071</v>
      </c>
      <c r="L705">
        <v>17</v>
      </c>
      <c r="M705">
        <v>-6.7114063512637781E-2</v>
      </c>
      <c r="N705">
        <f>(J705/L705)*M705</f>
        <v>-3.6549529411764747</v>
      </c>
    </row>
    <row r="706" spans="1:14" x14ac:dyDescent="0.25">
      <c r="A706" s="13" t="s">
        <v>3518</v>
      </c>
      <c r="B706" s="10">
        <v>5563.3919999999998</v>
      </c>
      <c r="C706" s="10">
        <v>581.57419999999991</v>
      </c>
      <c r="D706" s="27">
        <v>94</v>
      </c>
      <c r="E706" s="27">
        <v>0.10453590183830296</v>
      </c>
      <c r="I706" t="s">
        <v>1704</v>
      </c>
      <c r="J706">
        <v>3766.3820000000001</v>
      </c>
      <c r="K706">
        <v>-241.9499999999999</v>
      </c>
      <c r="L706">
        <v>64</v>
      </c>
      <c r="M706">
        <v>-6.423936817879862E-2</v>
      </c>
      <c r="N706">
        <f>(J706/L706)*M706</f>
        <v>-3.7804687499999985</v>
      </c>
    </row>
    <row r="707" spans="1:14" x14ac:dyDescent="0.25">
      <c r="A707" s="13" t="s">
        <v>3155</v>
      </c>
      <c r="B707" s="10">
        <v>1860.4179999999997</v>
      </c>
      <c r="C707" s="10">
        <v>-716.85649999999998</v>
      </c>
      <c r="D707" s="27">
        <v>67</v>
      </c>
      <c r="E707" s="27">
        <v>-0.3853201269822159</v>
      </c>
      <c r="I707" t="s">
        <v>4193</v>
      </c>
      <c r="J707">
        <v>4152.6960000000008</v>
      </c>
      <c r="K707">
        <v>-371.71110000000004</v>
      </c>
      <c r="L707">
        <v>89</v>
      </c>
      <c r="M707">
        <v>-8.9510790098769569E-2</v>
      </c>
      <c r="N707">
        <f>(J707/L707)*M707</f>
        <v>-4.1765292134831471</v>
      </c>
    </row>
    <row r="708" spans="1:14" x14ac:dyDescent="0.25">
      <c r="A708" s="13" t="s">
        <v>197</v>
      </c>
      <c r="B708" s="10">
        <v>3127.9592000000007</v>
      </c>
      <c r="C708" s="10">
        <v>481.74990000000008</v>
      </c>
      <c r="D708" s="27">
        <v>89</v>
      </c>
      <c r="E708" s="27">
        <v>0.15401412524818098</v>
      </c>
      <c r="I708" t="s">
        <v>10092</v>
      </c>
      <c r="J708">
        <v>251.35999999999999</v>
      </c>
      <c r="K708">
        <v>-135.87600000000009</v>
      </c>
      <c r="L708">
        <v>31</v>
      </c>
      <c r="M708">
        <v>-0.54056333545512447</v>
      </c>
      <c r="N708">
        <f>(J708/L708)*M708</f>
        <v>-4.3830967741935511</v>
      </c>
    </row>
    <row r="709" spans="1:14" x14ac:dyDescent="0.25">
      <c r="A709" s="13" t="s">
        <v>51</v>
      </c>
      <c r="B709" s="10">
        <v>2602.5755000000008</v>
      </c>
      <c r="C709" s="10">
        <v>-81.085800000000035</v>
      </c>
      <c r="D709" s="27">
        <v>52</v>
      </c>
      <c r="E709" s="27">
        <v>-3.1155983755322376E-2</v>
      </c>
      <c r="I709" t="s">
        <v>2623</v>
      </c>
      <c r="J709">
        <v>861.56499999999994</v>
      </c>
      <c r="K709">
        <v>-163.11750000000001</v>
      </c>
      <c r="L709">
        <v>37</v>
      </c>
      <c r="M709">
        <v>-0.1893269805528312</v>
      </c>
      <c r="N709">
        <f>(J709/L709)*M709</f>
        <v>-4.4085810810810813</v>
      </c>
    </row>
    <row r="710" spans="1:14" x14ac:dyDescent="0.25">
      <c r="A710" s="13" t="s">
        <v>2167</v>
      </c>
      <c r="B710" s="10">
        <v>1306.086</v>
      </c>
      <c r="C710" s="10">
        <v>-118.77570000000007</v>
      </c>
      <c r="D710" s="27">
        <v>43</v>
      </c>
      <c r="E710" s="27">
        <v>-9.0940183111985026E-2</v>
      </c>
      <c r="I710" t="s">
        <v>4869</v>
      </c>
      <c r="J710">
        <v>2516.4939999999997</v>
      </c>
      <c r="K710">
        <v>-311.25749999999988</v>
      </c>
      <c r="L710">
        <v>70</v>
      </c>
      <c r="M710">
        <v>-0.12368696289361307</v>
      </c>
      <c r="N710">
        <f>(J710/L710)*M710</f>
        <v>-4.4465357142857123</v>
      </c>
    </row>
    <row r="711" spans="1:14" x14ac:dyDescent="0.25">
      <c r="A711" s="13" t="s">
        <v>3427</v>
      </c>
      <c r="B711" s="10">
        <v>5440.3189999999995</v>
      </c>
      <c r="C711" s="10">
        <v>-270.42819999999961</v>
      </c>
      <c r="D711" s="27">
        <v>77</v>
      </c>
      <c r="E711" s="27">
        <v>-4.9708151305098036E-2</v>
      </c>
      <c r="I711" t="s">
        <v>1408</v>
      </c>
      <c r="J711">
        <v>3489.0396000000001</v>
      </c>
      <c r="K711">
        <v>-246.42570000000009</v>
      </c>
      <c r="L711">
        <v>54</v>
      </c>
      <c r="M711">
        <v>-7.06285190916148E-2</v>
      </c>
      <c r="N711">
        <f>(J711/L711)*M711</f>
        <v>-4.5634388888888902</v>
      </c>
    </row>
    <row r="712" spans="1:14" x14ac:dyDescent="0.25">
      <c r="A712" s="13" t="s">
        <v>628</v>
      </c>
      <c r="B712" s="10">
        <v>1872.4360000000001</v>
      </c>
      <c r="C712" s="10">
        <v>268.4781999999999</v>
      </c>
      <c r="D712" s="27">
        <v>71</v>
      </c>
      <c r="E712" s="27">
        <v>0.14338444678482998</v>
      </c>
      <c r="I712" t="s">
        <v>1149</v>
      </c>
      <c r="J712">
        <v>1455.038</v>
      </c>
      <c r="K712">
        <v>-152.76130000000006</v>
      </c>
      <c r="L712">
        <v>33</v>
      </c>
      <c r="M712">
        <v>-0.10498784224192087</v>
      </c>
      <c r="N712">
        <f>(J712/L712)*M712</f>
        <v>-4.6291303030303048</v>
      </c>
    </row>
    <row r="713" spans="1:14" x14ac:dyDescent="0.25">
      <c r="A713" s="13" t="s">
        <v>1157</v>
      </c>
      <c r="B713" s="10">
        <v>4282.9399999999996</v>
      </c>
      <c r="C713" s="10">
        <v>566.72259999999983</v>
      </c>
      <c r="D713" s="27">
        <v>80</v>
      </c>
      <c r="E713" s="27">
        <v>0.13232092908142534</v>
      </c>
      <c r="I713" t="s">
        <v>4319</v>
      </c>
      <c r="J713">
        <v>2422.8240000000001</v>
      </c>
      <c r="K713">
        <v>-135.21250000000015</v>
      </c>
      <c r="L713">
        <v>29</v>
      </c>
      <c r="M713">
        <v>-5.5807809399279575E-2</v>
      </c>
      <c r="N713">
        <f>(J713/L713)*M713</f>
        <v>-4.662500000000005</v>
      </c>
    </row>
    <row r="714" spans="1:14" x14ac:dyDescent="0.25">
      <c r="A714" s="13" t="s">
        <v>7106</v>
      </c>
      <c r="B714" s="10">
        <v>3990.6890000000003</v>
      </c>
      <c r="C714" s="10">
        <v>14.692399999999838</v>
      </c>
      <c r="D714" s="27">
        <v>57</v>
      </c>
      <c r="E714" s="27">
        <v>3.6816700073595905E-3</v>
      </c>
      <c r="I714" t="s">
        <v>1553</v>
      </c>
      <c r="J714">
        <v>1387.559</v>
      </c>
      <c r="K714">
        <v>-136.4091</v>
      </c>
      <c r="L714">
        <v>29</v>
      </c>
      <c r="M714">
        <v>-9.8308684531612706E-2</v>
      </c>
      <c r="N714">
        <f>(J714/L714)*M714</f>
        <v>-4.7037620689655171</v>
      </c>
    </row>
    <row r="715" spans="1:14" x14ac:dyDescent="0.25">
      <c r="A715" s="13" t="s">
        <v>6212</v>
      </c>
      <c r="B715" s="10">
        <v>3233.4810000000007</v>
      </c>
      <c r="C715" s="10">
        <v>-3333.9144000000006</v>
      </c>
      <c r="D715" s="27">
        <v>34</v>
      </c>
      <c r="E715" s="27">
        <v>-1.0310604577543521</v>
      </c>
      <c r="I715" t="s">
        <v>5183</v>
      </c>
      <c r="J715">
        <v>603.87599999999998</v>
      </c>
      <c r="K715">
        <v>-77.525600000000011</v>
      </c>
      <c r="L715">
        <v>16</v>
      </c>
      <c r="M715">
        <v>-0.1283799985427472</v>
      </c>
      <c r="N715">
        <f>(J715/L715)*M715</f>
        <v>-4.8453500000000007</v>
      </c>
    </row>
    <row r="716" spans="1:14" x14ac:dyDescent="0.25">
      <c r="A716" s="13" t="s">
        <v>2146</v>
      </c>
      <c r="B716" s="10">
        <v>4345.8859999999995</v>
      </c>
      <c r="C716" s="10">
        <v>1990.4243999999999</v>
      </c>
      <c r="D716" s="27">
        <v>50</v>
      </c>
      <c r="E716" s="27">
        <v>0.45800198164424932</v>
      </c>
      <c r="I716" t="s">
        <v>6409</v>
      </c>
      <c r="J716">
        <v>1214.9559999999999</v>
      </c>
      <c r="K716">
        <v>-207.79560000000004</v>
      </c>
      <c r="L716">
        <v>42</v>
      </c>
      <c r="M716">
        <v>-0.17103137891413356</v>
      </c>
      <c r="N716">
        <f>(J716/L716)*M716</f>
        <v>-4.9475142857142869</v>
      </c>
    </row>
    <row r="717" spans="1:14" x14ac:dyDescent="0.25">
      <c r="A717" s="13" t="s">
        <v>1396</v>
      </c>
      <c r="B717" s="10">
        <v>1324.0280000000002</v>
      </c>
      <c r="C717" s="10">
        <v>332.34869999999989</v>
      </c>
      <c r="D717" s="27">
        <v>86</v>
      </c>
      <c r="E717" s="27">
        <v>0.25101334714975804</v>
      </c>
      <c r="I717" t="s">
        <v>2725</v>
      </c>
      <c r="J717">
        <v>1417.654</v>
      </c>
      <c r="K717">
        <v>-175.54899999999998</v>
      </c>
      <c r="L717">
        <v>35</v>
      </c>
      <c r="M717">
        <v>-0.12383063850558738</v>
      </c>
      <c r="N717">
        <f>(J717/L717)*M717</f>
        <v>-5.0156857142857136</v>
      </c>
    </row>
    <row r="718" spans="1:14" x14ac:dyDescent="0.25">
      <c r="A718" s="13" t="s">
        <v>7946</v>
      </c>
      <c r="B718" s="10">
        <v>3056.8069999999993</v>
      </c>
      <c r="C718" s="10">
        <v>-1010.9738000000004</v>
      </c>
      <c r="D718" s="27">
        <v>46</v>
      </c>
      <c r="E718" s="27">
        <v>-0.33072869827895601</v>
      </c>
      <c r="I718" t="s">
        <v>1508</v>
      </c>
      <c r="J718">
        <v>5633.3159999999989</v>
      </c>
      <c r="K718">
        <v>-461.73320000000018</v>
      </c>
      <c r="L718">
        <v>92</v>
      </c>
      <c r="M718">
        <v>-8.1964725571936722E-2</v>
      </c>
      <c r="N718">
        <f>(J718/L718)*M718</f>
        <v>-5.0188391304347855</v>
      </c>
    </row>
    <row r="719" spans="1:14" x14ac:dyDescent="0.25">
      <c r="A719" s="13" t="s">
        <v>8926</v>
      </c>
      <c r="B719" s="10">
        <v>613.40000000000009</v>
      </c>
      <c r="C719" s="10">
        <v>199.93449999999996</v>
      </c>
      <c r="D719" s="27">
        <v>36</v>
      </c>
      <c r="E719" s="27">
        <v>0.32594473426801424</v>
      </c>
      <c r="I719" t="s">
        <v>6696</v>
      </c>
      <c r="J719">
        <v>3362.9635999999991</v>
      </c>
      <c r="K719">
        <v>-317.05080000000021</v>
      </c>
      <c r="L719">
        <v>62</v>
      </c>
      <c r="M719">
        <v>-9.4277202405640165E-2</v>
      </c>
      <c r="N719">
        <f>(J719/L719)*M719</f>
        <v>-5.1137225806451649</v>
      </c>
    </row>
    <row r="720" spans="1:14" x14ac:dyDescent="0.25">
      <c r="A720" s="13" t="s">
        <v>1694</v>
      </c>
      <c r="B720" s="10">
        <v>418.49</v>
      </c>
      <c r="C720" s="10">
        <v>135.54010000000002</v>
      </c>
      <c r="D720" s="27">
        <v>17</v>
      </c>
      <c r="E720" s="27">
        <v>0.32387894573347037</v>
      </c>
      <c r="I720" t="s">
        <v>3703</v>
      </c>
      <c r="J720">
        <v>3050.6920000000005</v>
      </c>
      <c r="K720">
        <v>-253.57460000000026</v>
      </c>
      <c r="L720">
        <v>48</v>
      </c>
      <c r="M720">
        <v>-8.3120354332721955E-2</v>
      </c>
      <c r="N720">
        <f>(J720/L720)*M720</f>
        <v>-5.2828041666666712</v>
      </c>
    </row>
    <row r="721" spans="1:14" x14ac:dyDescent="0.25">
      <c r="A721" s="13" t="s">
        <v>2370</v>
      </c>
      <c r="B721" s="10">
        <v>964.63600000000019</v>
      </c>
      <c r="C721" s="10">
        <v>-75.586000000000098</v>
      </c>
      <c r="D721" s="27">
        <v>39</v>
      </c>
      <c r="E721" s="27">
        <v>-7.8357017569321577E-2</v>
      </c>
      <c r="I721" t="s">
        <v>2632</v>
      </c>
      <c r="J721">
        <v>1582.1090000000004</v>
      </c>
      <c r="K721">
        <v>-338.43110000000013</v>
      </c>
      <c r="L721">
        <v>64</v>
      </c>
      <c r="M721">
        <v>-0.21391136767441438</v>
      </c>
      <c r="N721">
        <f>(J721/L721)*M721</f>
        <v>-5.287985937500002</v>
      </c>
    </row>
    <row r="722" spans="1:14" x14ac:dyDescent="0.25">
      <c r="A722" s="13" t="s">
        <v>3868</v>
      </c>
      <c r="B722" s="10">
        <v>433.34</v>
      </c>
      <c r="C722" s="10">
        <v>84.441899999999961</v>
      </c>
      <c r="D722" s="27">
        <v>33</v>
      </c>
      <c r="E722" s="27">
        <v>0.19486292518576628</v>
      </c>
      <c r="I722" t="s">
        <v>7050</v>
      </c>
      <c r="J722">
        <v>1736.596</v>
      </c>
      <c r="K722">
        <v>-224.08890000000011</v>
      </c>
      <c r="L722">
        <v>42</v>
      </c>
      <c r="M722">
        <v>-0.12903916627701556</v>
      </c>
      <c r="N722">
        <f>(J722/L722)*M722</f>
        <v>-5.3354500000000025</v>
      </c>
    </row>
    <row r="723" spans="1:14" x14ac:dyDescent="0.25">
      <c r="A723" s="13" t="s">
        <v>6713</v>
      </c>
      <c r="B723" s="10">
        <v>2595.3640000000005</v>
      </c>
      <c r="C723" s="10">
        <v>763.47190000000012</v>
      </c>
      <c r="D723" s="27">
        <v>61</v>
      </c>
      <c r="E723" s="27">
        <v>0.29416756185259563</v>
      </c>
      <c r="I723" t="s">
        <v>1291</v>
      </c>
      <c r="J723">
        <v>2302.3679999999999</v>
      </c>
      <c r="K723">
        <v>-405.35590000000002</v>
      </c>
      <c r="L723">
        <v>73</v>
      </c>
      <c r="M723">
        <v>-0.1760604299573309</v>
      </c>
      <c r="N723">
        <f>(J723/L723)*M723</f>
        <v>-5.5528205479452062</v>
      </c>
    </row>
    <row r="724" spans="1:14" x14ac:dyDescent="0.25">
      <c r="A724" s="13" t="s">
        <v>2304</v>
      </c>
      <c r="B724" s="10">
        <v>11470.949999999999</v>
      </c>
      <c r="C724" s="10">
        <v>1199.4242000000004</v>
      </c>
      <c r="D724" s="27">
        <v>109</v>
      </c>
      <c r="E724" s="27">
        <v>0.10456188894555381</v>
      </c>
      <c r="I724" t="s">
        <v>7259</v>
      </c>
      <c r="J724">
        <v>2495.3915999999999</v>
      </c>
      <c r="K724">
        <v>-196.12010000000021</v>
      </c>
      <c r="L724">
        <v>35</v>
      </c>
      <c r="M724">
        <v>-7.8592915035860592E-2</v>
      </c>
      <c r="N724">
        <f>(J724/L724)*M724</f>
        <v>-5.6034314285714348</v>
      </c>
    </row>
    <row r="725" spans="1:14" x14ac:dyDescent="0.25">
      <c r="A725" s="13" t="s">
        <v>5810</v>
      </c>
      <c r="B725" s="10">
        <v>4105.3049999999994</v>
      </c>
      <c r="C725" s="10">
        <v>485.02719999999982</v>
      </c>
      <c r="D725" s="27">
        <v>91</v>
      </c>
      <c r="E725" s="27">
        <v>0.1181464470971097</v>
      </c>
      <c r="I725" t="s">
        <v>5459</v>
      </c>
      <c r="J725">
        <v>2567.0100000000002</v>
      </c>
      <c r="K725">
        <v>-133.82750000000033</v>
      </c>
      <c r="L725">
        <v>23</v>
      </c>
      <c r="M725">
        <v>-5.2133610698828721E-2</v>
      </c>
      <c r="N725">
        <f>(J725/L725)*M725</f>
        <v>-5.8185869565217532</v>
      </c>
    </row>
    <row r="726" spans="1:14" x14ac:dyDescent="0.25">
      <c r="A726" s="13" t="s">
        <v>3842</v>
      </c>
      <c r="B726" s="10">
        <v>1271.0900000000004</v>
      </c>
      <c r="C726" s="10">
        <v>199.6501999999999</v>
      </c>
      <c r="D726" s="27">
        <v>24</v>
      </c>
      <c r="E726" s="27">
        <v>0.15707007371625914</v>
      </c>
      <c r="I726" t="s">
        <v>5942</v>
      </c>
      <c r="J726">
        <v>154.28800000000001</v>
      </c>
      <c r="K726">
        <v>-82.007400000000018</v>
      </c>
      <c r="L726">
        <v>14</v>
      </c>
      <c r="M726">
        <v>-0.53152157005081413</v>
      </c>
      <c r="N726">
        <f>(J726/L726)*M726</f>
        <v>-5.8576714285714298</v>
      </c>
    </row>
    <row r="727" spans="1:14" x14ac:dyDescent="0.25">
      <c r="A727" s="13" t="s">
        <v>5317</v>
      </c>
      <c r="B727" s="10">
        <v>1903.491</v>
      </c>
      <c r="C727" s="10">
        <v>106.89119999999998</v>
      </c>
      <c r="D727" s="27">
        <v>66</v>
      </c>
      <c r="E727" s="27">
        <v>5.6155348252237593E-2</v>
      </c>
      <c r="I727" t="s">
        <v>556</v>
      </c>
      <c r="J727">
        <v>1204.854</v>
      </c>
      <c r="K727">
        <v>-266.89660000000003</v>
      </c>
      <c r="L727">
        <v>44</v>
      </c>
      <c r="M727">
        <v>-0.22151779385718107</v>
      </c>
      <c r="N727">
        <f>(J727/L727)*M727</f>
        <v>-6.0658318181818194</v>
      </c>
    </row>
    <row r="728" spans="1:14" x14ac:dyDescent="0.25">
      <c r="A728" s="13" t="s">
        <v>5023</v>
      </c>
      <c r="B728" s="10">
        <v>1085.078</v>
      </c>
      <c r="C728" s="10">
        <v>-19.606200000000001</v>
      </c>
      <c r="D728" s="27">
        <v>33</v>
      </c>
      <c r="E728" s="27">
        <v>-1.8068931450089303E-2</v>
      </c>
      <c r="I728" t="s">
        <v>4376</v>
      </c>
      <c r="J728">
        <v>886.51999999999987</v>
      </c>
      <c r="K728">
        <v>-130.38789999999995</v>
      </c>
      <c r="L728">
        <v>21</v>
      </c>
      <c r="M728">
        <v>-0.14707835130623106</v>
      </c>
      <c r="N728">
        <f>(J728/L728)*M728</f>
        <v>-6.2089476190476169</v>
      </c>
    </row>
    <row r="729" spans="1:14" x14ac:dyDescent="0.25">
      <c r="A729" s="13" t="s">
        <v>2893</v>
      </c>
      <c r="B729" s="10">
        <v>1966.65</v>
      </c>
      <c r="C729" s="10">
        <v>332.87249999999995</v>
      </c>
      <c r="D729" s="27">
        <v>28</v>
      </c>
      <c r="E729" s="27">
        <v>0.16925863778506595</v>
      </c>
      <c r="I729" t="s">
        <v>4625</v>
      </c>
      <c r="J729">
        <v>2189.0190000000002</v>
      </c>
      <c r="K729">
        <v>-268.54230000000007</v>
      </c>
      <c r="L729">
        <v>43</v>
      </c>
      <c r="M729">
        <v>-0.12267700737179534</v>
      </c>
      <c r="N729">
        <f>(J729/L729)*M729</f>
        <v>-6.2451697674418627</v>
      </c>
    </row>
    <row r="730" spans="1:14" x14ac:dyDescent="0.25">
      <c r="A730" s="13" t="s">
        <v>6264</v>
      </c>
      <c r="B730" s="10">
        <v>1019.0439999999999</v>
      </c>
      <c r="C730" s="10">
        <v>95.838299999999975</v>
      </c>
      <c r="D730" s="27">
        <v>25</v>
      </c>
      <c r="E730" s="27">
        <v>9.4047263906170867E-2</v>
      </c>
      <c r="I730" t="s">
        <v>2679</v>
      </c>
      <c r="J730">
        <v>2845.27</v>
      </c>
      <c r="K730">
        <v>-318.77370000000025</v>
      </c>
      <c r="L730">
        <v>51</v>
      </c>
      <c r="M730">
        <v>-0.11203636210271793</v>
      </c>
      <c r="N730">
        <f>(J730/L730)*M730</f>
        <v>-6.2504647058823579</v>
      </c>
    </row>
    <row r="731" spans="1:14" x14ac:dyDescent="0.25">
      <c r="A731" s="13" t="s">
        <v>4348</v>
      </c>
      <c r="B731" s="10">
        <v>2921.5440000000003</v>
      </c>
      <c r="C731" s="10">
        <v>793.65479999999991</v>
      </c>
      <c r="D731" s="27">
        <v>18</v>
      </c>
      <c r="E731" s="27">
        <v>0.27165594630784262</v>
      </c>
      <c r="I731" t="s">
        <v>3723</v>
      </c>
      <c r="J731">
        <v>2475.1570000000006</v>
      </c>
      <c r="K731">
        <v>-319.06370000000004</v>
      </c>
      <c r="L731">
        <v>51</v>
      </c>
      <c r="M731">
        <v>-0.12890644916665892</v>
      </c>
      <c r="N731">
        <f>(J731/L731)*M731</f>
        <v>-6.2561509803921576</v>
      </c>
    </row>
    <row r="732" spans="1:14" x14ac:dyDescent="0.25">
      <c r="A732" s="13" t="s">
        <v>3420</v>
      </c>
      <c r="B732" s="10">
        <v>758.69600000000003</v>
      </c>
      <c r="C732" s="10">
        <v>68.241599999999949</v>
      </c>
      <c r="D732" s="27">
        <v>27</v>
      </c>
      <c r="E732" s="27">
        <v>8.9945907188122703E-2</v>
      </c>
      <c r="I732" t="s">
        <v>189</v>
      </c>
      <c r="J732">
        <v>1361.2440000000004</v>
      </c>
      <c r="K732">
        <v>-95.449800000000124</v>
      </c>
      <c r="L732">
        <v>15</v>
      </c>
      <c r="M732">
        <v>-7.0119537716970728E-2</v>
      </c>
      <c r="N732">
        <f>(J732/L732)*M732</f>
        <v>-6.3633200000000087</v>
      </c>
    </row>
    <row r="733" spans="1:14" x14ac:dyDescent="0.25">
      <c r="A733" s="13" t="s">
        <v>3758</v>
      </c>
      <c r="B733" s="10">
        <v>3625.3289999999997</v>
      </c>
      <c r="C733" s="10">
        <v>366.43029999999999</v>
      </c>
      <c r="D733" s="27">
        <v>69</v>
      </c>
      <c r="E733" s="27">
        <v>0.10107504725777992</v>
      </c>
      <c r="I733" t="s">
        <v>542</v>
      </c>
      <c r="J733">
        <v>2820.4240000000004</v>
      </c>
      <c r="K733">
        <v>-294.69810000000018</v>
      </c>
      <c r="L733">
        <v>44</v>
      </c>
      <c r="M733">
        <v>-0.10448716221390832</v>
      </c>
      <c r="N733">
        <f>(J733/L733)*M733</f>
        <v>-6.697684090909096</v>
      </c>
    </row>
    <row r="734" spans="1:14" x14ac:dyDescent="0.25">
      <c r="A734" s="13" t="s">
        <v>5737</v>
      </c>
      <c r="B734" s="10">
        <v>14595.62</v>
      </c>
      <c r="C734" s="10">
        <v>4703.7882999999983</v>
      </c>
      <c r="D734" s="27">
        <v>36</v>
      </c>
      <c r="E734" s="27">
        <v>0.3222739630108209</v>
      </c>
      <c r="I734" t="s">
        <v>7550</v>
      </c>
      <c r="J734">
        <v>1055.9809999999998</v>
      </c>
      <c r="K734">
        <v>-262.80930000000006</v>
      </c>
      <c r="L734">
        <v>38</v>
      </c>
      <c r="M734">
        <v>-0.24887692108096654</v>
      </c>
      <c r="N734">
        <f>(J734/L734)*M734</f>
        <v>-6.9160342105263179</v>
      </c>
    </row>
    <row r="735" spans="1:14" x14ac:dyDescent="0.25">
      <c r="A735" s="13" t="s">
        <v>274</v>
      </c>
      <c r="B735" s="10">
        <v>1467.8810000000001</v>
      </c>
      <c r="C735" s="10">
        <v>390.21129999999988</v>
      </c>
      <c r="D735" s="27">
        <v>66</v>
      </c>
      <c r="E735" s="27">
        <v>0.26583306139939128</v>
      </c>
      <c r="I735" t="s">
        <v>4324</v>
      </c>
      <c r="J735">
        <v>2749.8809999999999</v>
      </c>
      <c r="K735">
        <v>-520.3443000000002</v>
      </c>
      <c r="L735">
        <v>73</v>
      </c>
      <c r="M735">
        <v>-0.18922429734232143</v>
      </c>
      <c r="N735">
        <f>(J735/L735)*M735</f>
        <v>-7.1280041095890434</v>
      </c>
    </row>
    <row r="736" spans="1:14" x14ac:dyDescent="0.25">
      <c r="A736" s="13" t="s">
        <v>4524</v>
      </c>
      <c r="B736" s="10">
        <v>3589.2959999999998</v>
      </c>
      <c r="C736" s="10">
        <v>829.1635</v>
      </c>
      <c r="D736" s="27">
        <v>36</v>
      </c>
      <c r="E736" s="27">
        <v>0.23101006436916879</v>
      </c>
      <c r="I736" t="s">
        <v>2417</v>
      </c>
      <c r="J736">
        <v>318.23900000000003</v>
      </c>
      <c r="K736">
        <v>-242.73989999999998</v>
      </c>
      <c r="L736">
        <v>34</v>
      </c>
      <c r="M736">
        <v>-0.7627597497478309</v>
      </c>
      <c r="N736">
        <f>(J736/L736)*M736</f>
        <v>-7.1394088235294113</v>
      </c>
    </row>
    <row r="737" spans="1:14" x14ac:dyDescent="0.25">
      <c r="A737" s="13" t="s">
        <v>2911</v>
      </c>
      <c r="B737" s="10">
        <v>816.17399999999998</v>
      </c>
      <c r="C737" s="10">
        <v>179.00379999999996</v>
      </c>
      <c r="D737" s="27">
        <v>23</v>
      </c>
      <c r="E737" s="27">
        <v>0.21932063506066105</v>
      </c>
      <c r="I737" t="s">
        <v>3751</v>
      </c>
      <c r="J737">
        <v>1515.8620000000001</v>
      </c>
      <c r="K737">
        <v>-274.96040000000016</v>
      </c>
      <c r="L737">
        <v>38</v>
      </c>
      <c r="M737">
        <v>-0.18138880716054637</v>
      </c>
      <c r="N737">
        <f>(J737/L737)*M737</f>
        <v>-7.2358000000000038</v>
      </c>
    </row>
    <row r="738" spans="1:14" x14ac:dyDescent="0.25">
      <c r="A738" s="13" t="s">
        <v>5562</v>
      </c>
      <c r="B738" s="10">
        <v>1602.3760000000002</v>
      </c>
      <c r="C738" s="10">
        <v>260.61549999999983</v>
      </c>
      <c r="D738" s="27">
        <v>74</v>
      </c>
      <c r="E738" s="27">
        <v>0.16264316240383017</v>
      </c>
      <c r="I738" t="s">
        <v>8464</v>
      </c>
      <c r="J738">
        <v>385.51600000000002</v>
      </c>
      <c r="K738">
        <v>-58.286599999999964</v>
      </c>
      <c r="L738">
        <v>8</v>
      </c>
      <c r="M738">
        <v>-0.1511911308480062</v>
      </c>
      <c r="N738">
        <f>(J738/L738)*M738</f>
        <v>-7.2858249999999956</v>
      </c>
    </row>
    <row r="739" spans="1:14" x14ac:dyDescent="0.25">
      <c r="A739" s="13" t="s">
        <v>4282</v>
      </c>
      <c r="B739" s="10">
        <v>2198.4499999999998</v>
      </c>
      <c r="C739" s="10">
        <v>490.95669999999984</v>
      </c>
      <c r="D739" s="27">
        <v>35</v>
      </c>
      <c r="E739" s="27">
        <v>0.22331947508471872</v>
      </c>
      <c r="I739" t="s">
        <v>377</v>
      </c>
      <c r="J739">
        <v>3651.8585000000003</v>
      </c>
      <c r="K739">
        <v>-342.80330000000015</v>
      </c>
      <c r="L739">
        <v>47</v>
      </c>
      <c r="M739">
        <v>-9.3870915316132897E-2</v>
      </c>
      <c r="N739">
        <f>(J739/L739)*M739</f>
        <v>-7.2936872340425563</v>
      </c>
    </row>
    <row r="740" spans="1:14" x14ac:dyDescent="0.25">
      <c r="A740" s="13" t="s">
        <v>3582</v>
      </c>
      <c r="B740" s="10">
        <v>834.32799999999997</v>
      </c>
      <c r="C740" s="10">
        <v>268.96699999999998</v>
      </c>
      <c r="D740" s="27">
        <v>44</v>
      </c>
      <c r="E740" s="27">
        <v>0.32237561246895702</v>
      </c>
      <c r="I740" t="s">
        <v>5734</v>
      </c>
      <c r="J740">
        <v>795.15400000000011</v>
      </c>
      <c r="K740">
        <v>-247.94350000000017</v>
      </c>
      <c r="L740">
        <v>33</v>
      </c>
      <c r="M740">
        <v>-0.31181821383027708</v>
      </c>
      <c r="N740">
        <f>(J740/L740)*M740</f>
        <v>-7.5134393939393993</v>
      </c>
    </row>
    <row r="741" spans="1:14" x14ac:dyDescent="0.25">
      <c r="A741" s="13" t="s">
        <v>4047</v>
      </c>
      <c r="B741" s="10">
        <v>9133.99</v>
      </c>
      <c r="C741" s="10">
        <v>2798.3688999999995</v>
      </c>
      <c r="D741" s="27">
        <v>55</v>
      </c>
      <c r="E741" s="27">
        <v>0.30636872823377292</v>
      </c>
      <c r="I741" t="s">
        <v>7024</v>
      </c>
      <c r="J741">
        <v>9062.8639999999978</v>
      </c>
      <c r="K741">
        <v>-614.29430000000082</v>
      </c>
      <c r="L741">
        <v>75</v>
      </c>
      <c r="M741">
        <v>-6.7781476142641114E-2</v>
      </c>
      <c r="N741">
        <f>(J741/L741)*M741</f>
        <v>-8.1905906666666777</v>
      </c>
    </row>
    <row r="742" spans="1:14" x14ac:dyDescent="0.25">
      <c r="A742" s="13" t="s">
        <v>164</v>
      </c>
      <c r="B742" s="10">
        <v>4737.4859999999999</v>
      </c>
      <c r="C742" s="10">
        <v>-1603.0450999999996</v>
      </c>
      <c r="D742" s="27">
        <v>85</v>
      </c>
      <c r="E742" s="27">
        <v>-0.33837463583005833</v>
      </c>
      <c r="I742" t="s">
        <v>7934</v>
      </c>
      <c r="J742">
        <v>1879.3059999999998</v>
      </c>
      <c r="K742">
        <v>-382.80790000000025</v>
      </c>
      <c r="L742">
        <v>44</v>
      </c>
      <c r="M742">
        <v>-0.20369641772015856</v>
      </c>
      <c r="N742">
        <f>(J742/L742)*M742</f>
        <v>-8.7001795454545512</v>
      </c>
    </row>
    <row r="743" spans="1:14" x14ac:dyDescent="0.25">
      <c r="A743" s="13" t="s">
        <v>1553</v>
      </c>
      <c r="B743" s="10">
        <v>1387.559</v>
      </c>
      <c r="C743" s="10">
        <v>-136.4091</v>
      </c>
      <c r="D743" s="27">
        <v>29</v>
      </c>
      <c r="E743" s="27">
        <v>-9.8308684531612706E-2</v>
      </c>
      <c r="I743" t="s">
        <v>8288</v>
      </c>
      <c r="J743">
        <v>2942.7719999999999</v>
      </c>
      <c r="K743">
        <v>-252.55389999999994</v>
      </c>
      <c r="L743">
        <v>29</v>
      </c>
      <c r="M743">
        <v>-8.5821769406532328E-2</v>
      </c>
      <c r="N743">
        <f>(J743/L743)*M743</f>
        <v>-8.7087551724137899</v>
      </c>
    </row>
    <row r="744" spans="1:14" x14ac:dyDescent="0.25">
      <c r="A744" s="13" t="s">
        <v>5059</v>
      </c>
      <c r="B744" s="10">
        <v>2797.6680000000001</v>
      </c>
      <c r="C744" s="10">
        <v>379.88199999999972</v>
      </c>
      <c r="D744" s="27">
        <v>60</v>
      </c>
      <c r="E744" s="27">
        <v>0.13578523255797317</v>
      </c>
      <c r="I744" t="s">
        <v>1610</v>
      </c>
      <c r="J744">
        <v>469.16900000000004</v>
      </c>
      <c r="K744">
        <v>-327.93360000000001</v>
      </c>
      <c r="L744">
        <v>37</v>
      </c>
      <c r="M744">
        <v>-0.69896689678985613</v>
      </c>
      <c r="N744">
        <f>(J744/L744)*M744</f>
        <v>-8.8630702702702724</v>
      </c>
    </row>
    <row r="745" spans="1:14" x14ac:dyDescent="0.25">
      <c r="A745" s="13" t="s">
        <v>4959</v>
      </c>
      <c r="B745" s="10">
        <v>19052.217999999993</v>
      </c>
      <c r="C745" s="10">
        <v>8981.3238999999994</v>
      </c>
      <c r="D745" s="27">
        <v>42</v>
      </c>
      <c r="E745" s="27">
        <v>0.47140568620409457</v>
      </c>
      <c r="I745" t="s">
        <v>6370</v>
      </c>
      <c r="J745">
        <v>2819.4670000000006</v>
      </c>
      <c r="K745">
        <v>-576.83349999999996</v>
      </c>
      <c r="L745">
        <v>65</v>
      </c>
      <c r="M745">
        <v>-0.20458955540178334</v>
      </c>
      <c r="N745">
        <f>(J745/L745)*M745</f>
        <v>-8.8743615384615371</v>
      </c>
    </row>
    <row r="746" spans="1:14" x14ac:dyDescent="0.25">
      <c r="A746" s="13" t="s">
        <v>9074</v>
      </c>
      <c r="B746" s="10">
        <v>1038.26</v>
      </c>
      <c r="C746" s="10">
        <v>265.53320000000002</v>
      </c>
      <c r="D746" s="27">
        <v>17</v>
      </c>
      <c r="E746" s="27">
        <v>0.25574827114595577</v>
      </c>
      <c r="I746" t="s">
        <v>355</v>
      </c>
      <c r="J746">
        <v>4492.6570000000002</v>
      </c>
      <c r="K746">
        <v>-671.18740000000003</v>
      </c>
      <c r="L746">
        <v>75</v>
      </c>
      <c r="M746">
        <v>-0.14939653750553403</v>
      </c>
      <c r="N746">
        <f>(J746/L746)*M746</f>
        <v>-8.9491653333333332</v>
      </c>
    </row>
    <row r="747" spans="1:14" x14ac:dyDescent="0.25">
      <c r="A747" s="13" t="s">
        <v>5806</v>
      </c>
      <c r="B747" s="10">
        <v>4266.8119999999999</v>
      </c>
      <c r="C747" s="10">
        <v>606.37270000000012</v>
      </c>
      <c r="D747" s="27">
        <v>63</v>
      </c>
      <c r="E747" s="27">
        <v>0.14211376081252236</v>
      </c>
      <c r="I747" t="s">
        <v>864</v>
      </c>
      <c r="J747">
        <v>900.55200000000013</v>
      </c>
      <c r="K747">
        <v>-286.98080000000004</v>
      </c>
      <c r="L747">
        <v>32</v>
      </c>
      <c r="M747">
        <v>-0.31867210333217849</v>
      </c>
      <c r="N747">
        <f>(J747/L747)*M747</f>
        <v>-8.9681500000000014</v>
      </c>
    </row>
    <row r="748" spans="1:14" x14ac:dyDescent="0.25">
      <c r="A748" s="13" t="s">
        <v>6256</v>
      </c>
      <c r="B748" s="10">
        <v>1244.9760000000001</v>
      </c>
      <c r="C748" s="10">
        <v>119.10399999999991</v>
      </c>
      <c r="D748" s="27">
        <v>45</v>
      </c>
      <c r="E748" s="27">
        <v>9.566770765058917E-2</v>
      </c>
      <c r="I748" t="s">
        <v>6583</v>
      </c>
      <c r="J748">
        <v>1077.2285000000002</v>
      </c>
      <c r="K748">
        <v>-302.87610000000018</v>
      </c>
      <c r="L748">
        <v>33</v>
      </c>
      <c r="M748">
        <v>-0.28116235320547139</v>
      </c>
      <c r="N748">
        <f>(J748/L748)*M748</f>
        <v>-9.1780636363636408</v>
      </c>
    </row>
    <row r="749" spans="1:14" x14ac:dyDescent="0.25">
      <c r="A749" s="13" t="s">
        <v>3606</v>
      </c>
      <c r="B749" s="10">
        <v>742.55799999999999</v>
      </c>
      <c r="C749" s="10">
        <v>217.93300000000005</v>
      </c>
      <c r="D749" s="27">
        <v>28</v>
      </c>
      <c r="E749" s="27">
        <v>0.29348953213082352</v>
      </c>
      <c r="I749" t="s">
        <v>2200</v>
      </c>
      <c r="J749">
        <v>639.76599999999996</v>
      </c>
      <c r="K749">
        <v>-206.71720000000013</v>
      </c>
      <c r="L749">
        <v>22</v>
      </c>
      <c r="M749">
        <v>-0.32311376346976889</v>
      </c>
      <c r="N749">
        <f>(J749/L749)*M749</f>
        <v>-9.3962363636363708</v>
      </c>
    </row>
    <row r="750" spans="1:14" x14ac:dyDescent="0.25">
      <c r="A750" s="13" t="s">
        <v>1242</v>
      </c>
      <c r="B750" s="10">
        <v>1434.548</v>
      </c>
      <c r="C750" s="10">
        <v>88.189699999999988</v>
      </c>
      <c r="D750" s="27">
        <v>67</v>
      </c>
      <c r="E750" s="27">
        <v>6.1475600677007664E-2</v>
      </c>
      <c r="I750" t="s">
        <v>2896</v>
      </c>
      <c r="J750">
        <v>6491.0260000000017</v>
      </c>
      <c r="K750">
        <v>-819.4217000000001</v>
      </c>
      <c r="L750">
        <v>87</v>
      </c>
      <c r="M750">
        <v>-0.1262391646559419</v>
      </c>
      <c r="N750">
        <f>(J750/L750)*M750</f>
        <v>-9.4186402298850602</v>
      </c>
    </row>
    <row r="751" spans="1:14" x14ac:dyDescent="0.25">
      <c r="A751" s="13" t="s">
        <v>5215</v>
      </c>
      <c r="B751" s="10">
        <v>3058.3720000000003</v>
      </c>
      <c r="C751" s="10">
        <v>682.17039999999997</v>
      </c>
      <c r="D751" s="27">
        <v>30</v>
      </c>
      <c r="E751" s="27">
        <v>0.22305017179074355</v>
      </c>
      <c r="I751" t="s">
        <v>6865</v>
      </c>
      <c r="J751">
        <v>937.03899999999999</v>
      </c>
      <c r="K751">
        <v>-341.52650000000028</v>
      </c>
      <c r="L751">
        <v>36</v>
      </c>
      <c r="M751">
        <v>-0.3644741574256784</v>
      </c>
      <c r="N751">
        <f>(J751/L751)*M751</f>
        <v>-9.4868472222222309</v>
      </c>
    </row>
    <row r="752" spans="1:14" x14ac:dyDescent="0.25">
      <c r="A752" s="13" t="s">
        <v>1945</v>
      </c>
      <c r="B752" s="10">
        <v>2074.6609999999996</v>
      </c>
      <c r="C752" s="10">
        <v>365.72050000000013</v>
      </c>
      <c r="D752" s="27">
        <v>50</v>
      </c>
      <c r="E752" s="27">
        <v>0.17627964279465425</v>
      </c>
      <c r="I752" t="s">
        <v>1974</v>
      </c>
      <c r="J752">
        <v>8025.7070000000003</v>
      </c>
      <c r="K752">
        <v>-1032.1490000000008</v>
      </c>
      <c r="L752">
        <v>105</v>
      </c>
      <c r="M752">
        <v>-0.12860536772648201</v>
      </c>
      <c r="N752">
        <f>(J752/L752)*M752</f>
        <v>-9.8299904761904831</v>
      </c>
    </row>
    <row r="753" spans="1:14" x14ac:dyDescent="0.25">
      <c r="A753" s="13" t="s">
        <v>4319</v>
      </c>
      <c r="B753" s="10">
        <v>2422.8240000000001</v>
      </c>
      <c r="C753" s="10">
        <v>-135.21250000000015</v>
      </c>
      <c r="D753" s="27">
        <v>29</v>
      </c>
      <c r="E753" s="27">
        <v>-5.5807809399279575E-2</v>
      </c>
      <c r="I753" t="s">
        <v>830</v>
      </c>
      <c r="J753">
        <v>7954.9979999999996</v>
      </c>
      <c r="K753">
        <v>-644.69820000000004</v>
      </c>
      <c r="L753">
        <v>64</v>
      </c>
      <c r="M753">
        <v>-8.104316305296369E-2</v>
      </c>
      <c r="N753">
        <f>(J753/L753)*M753</f>
        <v>-10.073409375000001</v>
      </c>
    </row>
    <row r="754" spans="1:14" x14ac:dyDescent="0.25">
      <c r="A754" s="13" t="s">
        <v>8288</v>
      </c>
      <c r="B754" s="10">
        <v>2942.7719999999999</v>
      </c>
      <c r="C754" s="10">
        <v>-252.55389999999994</v>
      </c>
      <c r="D754" s="27">
        <v>29</v>
      </c>
      <c r="E754" s="27">
        <v>-8.5821769406532328E-2</v>
      </c>
      <c r="I754" t="s">
        <v>4024</v>
      </c>
      <c r="J754">
        <v>1061.4880000000001</v>
      </c>
      <c r="K754">
        <v>-184.33640000000008</v>
      </c>
      <c r="L754">
        <v>18</v>
      </c>
      <c r="M754">
        <v>-0.17365848695416253</v>
      </c>
      <c r="N754">
        <f>(J754/L754)*M754</f>
        <v>-10.240911111111116</v>
      </c>
    </row>
    <row r="755" spans="1:14" x14ac:dyDescent="0.25">
      <c r="A755" s="13" t="s">
        <v>2171</v>
      </c>
      <c r="B755" s="10">
        <v>1022.2010000000001</v>
      </c>
      <c r="C755" s="10">
        <v>92.728999999999999</v>
      </c>
      <c r="D755" s="27">
        <v>40</v>
      </c>
      <c r="E755" s="27">
        <v>9.0715035496932592E-2</v>
      </c>
      <c r="I755" t="s">
        <v>4011</v>
      </c>
      <c r="J755">
        <v>2152.3520000000003</v>
      </c>
      <c r="K755">
        <v>-266.55250000000001</v>
      </c>
      <c r="L755">
        <v>26</v>
      </c>
      <c r="M755">
        <v>-0.12384242911940053</v>
      </c>
      <c r="N755">
        <f>(J755/L755)*M755</f>
        <v>-10.252019230769232</v>
      </c>
    </row>
    <row r="756" spans="1:14" x14ac:dyDescent="0.25">
      <c r="A756" s="13" t="s">
        <v>2284</v>
      </c>
      <c r="B756" s="10">
        <v>4234.0960000000005</v>
      </c>
      <c r="C756" s="10">
        <v>-571.9677999999999</v>
      </c>
      <c r="D756" s="27">
        <v>44</v>
      </c>
      <c r="E756" s="27">
        <v>-0.13508616715350805</v>
      </c>
      <c r="I756" t="s">
        <v>6777</v>
      </c>
      <c r="J756">
        <v>1008.1959999999999</v>
      </c>
      <c r="K756">
        <v>-164.40619999999996</v>
      </c>
      <c r="L756">
        <v>16</v>
      </c>
      <c r="M756">
        <v>-0.16306968089538143</v>
      </c>
      <c r="N756">
        <f>(J756/L756)*M756</f>
        <v>-10.275387499999997</v>
      </c>
    </row>
    <row r="757" spans="1:14" x14ac:dyDescent="0.25">
      <c r="A757" s="13" t="s">
        <v>5452</v>
      </c>
      <c r="B757" s="10">
        <v>2955.2259999999997</v>
      </c>
      <c r="C757" s="10">
        <v>573.30130000000008</v>
      </c>
      <c r="D757" s="27">
        <v>67</v>
      </c>
      <c r="E757" s="27">
        <v>0.19399575531617552</v>
      </c>
      <c r="I757" t="s">
        <v>5587</v>
      </c>
      <c r="J757">
        <v>615.93200000000002</v>
      </c>
      <c r="K757">
        <v>-73.834999999999951</v>
      </c>
      <c r="L757">
        <v>7</v>
      </c>
      <c r="M757">
        <v>-0.11987524596871076</v>
      </c>
      <c r="N757">
        <f>(J757/L757)*M757</f>
        <v>-10.547857142857136</v>
      </c>
    </row>
    <row r="758" spans="1:14" x14ac:dyDescent="0.25">
      <c r="A758" s="13" t="s">
        <v>7581</v>
      </c>
      <c r="B758" s="10">
        <v>1094.6779999999999</v>
      </c>
      <c r="C758" s="10">
        <v>292.52099999999996</v>
      </c>
      <c r="D758" s="27">
        <v>12</v>
      </c>
      <c r="E758" s="27">
        <v>0.26722104582352069</v>
      </c>
      <c r="I758" t="s">
        <v>3155</v>
      </c>
      <c r="J758">
        <v>1860.4179999999997</v>
      </c>
      <c r="K758">
        <v>-716.85649999999998</v>
      </c>
      <c r="L758">
        <v>67</v>
      </c>
      <c r="M758">
        <v>-0.3853201269822159</v>
      </c>
      <c r="N758">
        <f>(J758/L758)*M758</f>
        <v>-10.699350746268657</v>
      </c>
    </row>
    <row r="759" spans="1:14" x14ac:dyDescent="0.25">
      <c r="A759" s="13" t="s">
        <v>1599</v>
      </c>
      <c r="B759" s="10">
        <v>3130.221</v>
      </c>
      <c r="C759" s="10">
        <v>-692.04520000000002</v>
      </c>
      <c r="D759" s="27">
        <v>48</v>
      </c>
      <c r="E759" s="27">
        <v>-0.22108509271390103</v>
      </c>
      <c r="I759" t="s">
        <v>434</v>
      </c>
      <c r="J759">
        <v>1245.788</v>
      </c>
      <c r="K759">
        <v>-295.73980000000017</v>
      </c>
      <c r="L759">
        <v>27</v>
      </c>
      <c r="M759">
        <v>-0.23739175525851924</v>
      </c>
      <c r="N759">
        <f>(J759/L759)*M759</f>
        <v>-10.953325925925933</v>
      </c>
    </row>
    <row r="760" spans="1:14" x14ac:dyDescent="0.25">
      <c r="A760" s="13" t="s">
        <v>1997</v>
      </c>
      <c r="B760" s="10">
        <v>4454.0559999999996</v>
      </c>
      <c r="C760" s="10">
        <v>1129.1261</v>
      </c>
      <c r="D760" s="27">
        <v>55</v>
      </c>
      <c r="E760" s="27">
        <v>0.25350514227930676</v>
      </c>
      <c r="I760" t="s">
        <v>5221</v>
      </c>
      <c r="J760">
        <v>1333.88</v>
      </c>
      <c r="K760">
        <v>-291.38110000000012</v>
      </c>
      <c r="L760">
        <v>26</v>
      </c>
      <c r="M760">
        <v>-0.21844626203256673</v>
      </c>
      <c r="N760">
        <f>(J760/L760)*M760</f>
        <v>-11.20696538461539</v>
      </c>
    </row>
    <row r="761" spans="1:14" x14ac:dyDescent="0.25">
      <c r="A761" s="13" t="s">
        <v>5259</v>
      </c>
      <c r="B761" s="10">
        <v>5329.0047999999997</v>
      </c>
      <c r="C761" s="10">
        <v>-1087.3898000000002</v>
      </c>
      <c r="D761" s="27">
        <v>39</v>
      </c>
      <c r="E761" s="27">
        <v>-0.20405119545022746</v>
      </c>
      <c r="I761" t="s">
        <v>5879</v>
      </c>
      <c r="J761">
        <v>2390.5340000000001</v>
      </c>
      <c r="K761">
        <v>-259.30970000000002</v>
      </c>
      <c r="L761">
        <v>23</v>
      </c>
      <c r="M761">
        <v>-0.10847354607798927</v>
      </c>
      <c r="N761">
        <f>(J761/L761)*M761</f>
        <v>-11.274334782608696</v>
      </c>
    </row>
    <row r="762" spans="1:14" x14ac:dyDescent="0.25">
      <c r="A762" s="13" t="s">
        <v>7263</v>
      </c>
      <c r="B762" s="10">
        <v>1936.64</v>
      </c>
      <c r="C762" s="10">
        <v>139.22869999999989</v>
      </c>
      <c r="D762" s="27">
        <v>48</v>
      </c>
      <c r="E762" s="27">
        <v>7.1891884914077928E-2</v>
      </c>
      <c r="I762" t="s">
        <v>847</v>
      </c>
      <c r="J762">
        <v>6134.0379999999996</v>
      </c>
      <c r="K762">
        <v>-874.66450000000032</v>
      </c>
      <c r="L762">
        <v>77</v>
      </c>
      <c r="M762">
        <v>-0.14259195981505174</v>
      </c>
      <c r="N762">
        <f>(J762/L762)*M762</f>
        <v>-11.359279220779223</v>
      </c>
    </row>
    <row r="763" spans="1:14" x14ac:dyDescent="0.25">
      <c r="A763" s="13" t="s">
        <v>2562</v>
      </c>
      <c r="B763" s="10">
        <v>675.94200000000001</v>
      </c>
      <c r="C763" s="10">
        <v>220.36439999999996</v>
      </c>
      <c r="D763" s="27">
        <v>22</v>
      </c>
      <c r="E763" s="27">
        <v>0.32601081157850814</v>
      </c>
      <c r="I763" t="s">
        <v>10701</v>
      </c>
      <c r="J763">
        <v>1043.0410000000002</v>
      </c>
      <c r="K763">
        <v>-237.28850000000003</v>
      </c>
      <c r="L763">
        <v>20</v>
      </c>
      <c r="M763">
        <v>-0.22749680980901038</v>
      </c>
      <c r="N763">
        <f>(J763/L763)*M763</f>
        <v>-11.864425000000002</v>
      </c>
    </row>
    <row r="764" spans="1:14" x14ac:dyDescent="0.25">
      <c r="A764" s="13" t="s">
        <v>3902</v>
      </c>
      <c r="B764" s="10">
        <v>4.8330000000000011</v>
      </c>
      <c r="C764" s="10">
        <v>-3.3155999999999999</v>
      </c>
      <c r="D764" s="27">
        <v>4</v>
      </c>
      <c r="E764" s="27">
        <v>-0.68603351955307246</v>
      </c>
      <c r="I764" t="s">
        <v>3332</v>
      </c>
      <c r="J764">
        <v>5563.56</v>
      </c>
      <c r="K764">
        <v>-362.88250000000022</v>
      </c>
      <c r="L764">
        <v>30</v>
      </c>
      <c r="M764">
        <v>-6.5224874001538619E-2</v>
      </c>
      <c r="N764">
        <f>(J764/L764)*M764</f>
        <v>-12.096083333333342</v>
      </c>
    </row>
    <row r="765" spans="1:14" x14ac:dyDescent="0.25">
      <c r="A765" s="13" t="s">
        <v>3136</v>
      </c>
      <c r="B765" s="10">
        <v>2163.6240000000003</v>
      </c>
      <c r="C765" s="10">
        <v>260.87439999999998</v>
      </c>
      <c r="D765" s="27">
        <v>60</v>
      </c>
      <c r="E765" s="27">
        <v>0.12057289066861893</v>
      </c>
      <c r="I765" t="s">
        <v>7867</v>
      </c>
      <c r="J765">
        <v>1055.694</v>
      </c>
      <c r="K765">
        <v>-221.0544000000001</v>
      </c>
      <c r="L765">
        <v>18</v>
      </c>
      <c r="M765">
        <v>-0.20939249441599564</v>
      </c>
      <c r="N765">
        <f>(J765/L765)*M765</f>
        <v>-12.280800000000005</v>
      </c>
    </row>
    <row r="766" spans="1:14" x14ac:dyDescent="0.25">
      <c r="A766" s="13" t="s">
        <v>1143</v>
      </c>
      <c r="B766" s="10">
        <v>5371.09</v>
      </c>
      <c r="C766" s="10">
        <v>862.88770000000034</v>
      </c>
      <c r="D766" s="27">
        <v>67</v>
      </c>
      <c r="E766" s="27">
        <v>0.16065411303850807</v>
      </c>
      <c r="I766" t="s">
        <v>4652</v>
      </c>
      <c r="J766">
        <v>1821.7420000000002</v>
      </c>
      <c r="K766">
        <v>-359.02100000000013</v>
      </c>
      <c r="L766">
        <v>29</v>
      </c>
      <c r="M766">
        <v>-0.19707565615767769</v>
      </c>
      <c r="N766">
        <f>(J766/L766)*M766</f>
        <v>-12.380034482758624</v>
      </c>
    </row>
    <row r="767" spans="1:14" x14ac:dyDescent="0.25">
      <c r="A767" s="13" t="s">
        <v>2961</v>
      </c>
      <c r="B767" s="10">
        <v>974.78199999999993</v>
      </c>
      <c r="C767" s="10">
        <v>-184.97889999999998</v>
      </c>
      <c r="D767" s="27">
        <v>51</v>
      </c>
      <c r="E767" s="27">
        <v>-0.18976437808658755</v>
      </c>
      <c r="I767" t="s">
        <v>2284</v>
      </c>
      <c r="J767">
        <v>4234.0960000000005</v>
      </c>
      <c r="K767">
        <v>-571.9677999999999</v>
      </c>
      <c r="L767">
        <v>44</v>
      </c>
      <c r="M767">
        <v>-0.13508616715350805</v>
      </c>
      <c r="N767">
        <f>(J767/L767)*M767</f>
        <v>-12.999268181818179</v>
      </c>
    </row>
    <row r="768" spans="1:14" x14ac:dyDescent="0.25">
      <c r="A768" s="13" t="s">
        <v>4002</v>
      </c>
      <c r="B768" s="10">
        <v>11891.751</v>
      </c>
      <c r="C768" s="10">
        <v>2371.7143999999994</v>
      </c>
      <c r="D768" s="27">
        <v>59</v>
      </c>
      <c r="E768" s="27">
        <v>0.19944198293422047</v>
      </c>
      <c r="I768" t="s">
        <v>1060</v>
      </c>
      <c r="J768">
        <v>1587.4520000000002</v>
      </c>
      <c r="K768">
        <v>-378.5508999999999</v>
      </c>
      <c r="L768">
        <v>28</v>
      </c>
      <c r="M768">
        <v>-0.23846447010681257</v>
      </c>
      <c r="N768">
        <f>(J768/L768)*M768</f>
        <v>-13.519674999999996</v>
      </c>
    </row>
    <row r="769" spans="1:14" x14ac:dyDescent="0.25">
      <c r="A769" s="13" t="s">
        <v>7625</v>
      </c>
      <c r="B769" s="10">
        <v>2054.14</v>
      </c>
      <c r="C769" s="10">
        <v>48.701699999999988</v>
      </c>
      <c r="D769" s="27">
        <v>31</v>
      </c>
      <c r="E769" s="27">
        <v>2.3709046121491228E-2</v>
      </c>
      <c r="I769" t="s">
        <v>4674</v>
      </c>
      <c r="J769">
        <v>1181.4900000000002</v>
      </c>
      <c r="K769">
        <v>-197.26950000000002</v>
      </c>
      <c r="L769">
        <v>14</v>
      </c>
      <c r="M769">
        <v>-0.16696671152527739</v>
      </c>
      <c r="N769">
        <f>(J769/L769)*M769</f>
        <v>-14.090678571428572</v>
      </c>
    </row>
    <row r="770" spans="1:14" x14ac:dyDescent="0.25">
      <c r="A770" s="13" t="s">
        <v>6532</v>
      </c>
      <c r="B770" s="10">
        <v>2243.2739999999999</v>
      </c>
      <c r="C770" s="10">
        <v>11.377900000000068</v>
      </c>
      <c r="D770" s="27">
        <v>54</v>
      </c>
      <c r="E770" s="27">
        <v>5.0720063621296678E-3</v>
      </c>
      <c r="I770" t="s">
        <v>1599</v>
      </c>
      <c r="J770">
        <v>3130.221</v>
      </c>
      <c r="K770">
        <v>-692.04520000000002</v>
      </c>
      <c r="L770">
        <v>48</v>
      </c>
      <c r="M770">
        <v>-0.22108509271390103</v>
      </c>
      <c r="N770">
        <f>(J770/L770)*M770</f>
        <v>-14.417608333333332</v>
      </c>
    </row>
    <row r="771" spans="1:14" x14ac:dyDescent="0.25">
      <c r="A771" s="13" t="s">
        <v>542</v>
      </c>
      <c r="B771" s="10">
        <v>2820.4240000000004</v>
      </c>
      <c r="C771" s="10">
        <v>-294.69810000000018</v>
      </c>
      <c r="D771" s="27">
        <v>44</v>
      </c>
      <c r="E771" s="27">
        <v>-0.10448716221390832</v>
      </c>
      <c r="I771" t="s">
        <v>39</v>
      </c>
      <c r="J771">
        <v>1119.4830000000004</v>
      </c>
      <c r="K771">
        <v>-427.18400000000003</v>
      </c>
      <c r="L771">
        <v>28</v>
      </c>
      <c r="M771">
        <v>-0.38159043058268849</v>
      </c>
      <c r="N771">
        <f>(J771/L771)*M771</f>
        <v>-15.256571428571428</v>
      </c>
    </row>
    <row r="772" spans="1:14" x14ac:dyDescent="0.25">
      <c r="A772" s="13" t="s">
        <v>8649</v>
      </c>
      <c r="B772" s="10">
        <v>3368.0940000000001</v>
      </c>
      <c r="C772" s="10">
        <v>220.91629999999998</v>
      </c>
      <c r="D772" s="27">
        <v>52</v>
      </c>
      <c r="E772" s="27">
        <v>6.5590895028464158E-2</v>
      </c>
      <c r="I772" t="s">
        <v>8994</v>
      </c>
      <c r="J772">
        <v>3360.5259999999998</v>
      </c>
      <c r="K772">
        <v>-1018.7768</v>
      </c>
      <c r="L772">
        <v>65</v>
      </c>
      <c r="M772">
        <v>-0.30315992198840302</v>
      </c>
      <c r="N772">
        <f>(J772/L772)*M772</f>
        <v>-15.67348923076923</v>
      </c>
    </row>
    <row r="773" spans="1:14" x14ac:dyDescent="0.25">
      <c r="A773" s="13" t="s">
        <v>655</v>
      </c>
      <c r="B773" s="10">
        <v>4915.6019999999999</v>
      </c>
      <c r="C773" s="10">
        <v>751.95669999999996</v>
      </c>
      <c r="D773" s="27">
        <v>66</v>
      </c>
      <c r="E773" s="27">
        <v>0.15297347100111033</v>
      </c>
      <c r="I773" t="s">
        <v>2996</v>
      </c>
      <c r="J773">
        <v>1686.9225000000006</v>
      </c>
      <c r="K773">
        <v>-445.69499999999988</v>
      </c>
      <c r="L773">
        <v>27</v>
      </c>
      <c r="M773">
        <v>-0.26420597271066082</v>
      </c>
      <c r="N773">
        <f>(J773/L773)*M773</f>
        <v>-16.507222222222218</v>
      </c>
    </row>
    <row r="774" spans="1:14" x14ac:dyDescent="0.25">
      <c r="A774" s="13" t="s">
        <v>5615</v>
      </c>
      <c r="B774" s="10">
        <v>1427.0440000000001</v>
      </c>
      <c r="C774" s="10">
        <v>278.73709999999988</v>
      </c>
      <c r="D774" s="27">
        <v>55</v>
      </c>
      <c r="E774" s="27">
        <v>0.19532481128822929</v>
      </c>
      <c r="I774" t="s">
        <v>3150</v>
      </c>
      <c r="J774">
        <v>2533.3139999999999</v>
      </c>
      <c r="K774">
        <v>-394.3686000000003</v>
      </c>
      <c r="L774">
        <v>23</v>
      </c>
      <c r="M774">
        <v>-0.15567300382029245</v>
      </c>
      <c r="N774">
        <f>(J774/L774)*M774</f>
        <v>-17.146460869565232</v>
      </c>
    </row>
    <row r="775" spans="1:14" x14ac:dyDescent="0.25">
      <c r="A775" s="13" t="s">
        <v>5756</v>
      </c>
      <c r="B775" s="10">
        <v>439.5</v>
      </c>
      <c r="C775" s="10">
        <v>93.916200000000003</v>
      </c>
      <c r="D775" s="27">
        <v>8</v>
      </c>
      <c r="E775" s="27">
        <v>0.21368873720136519</v>
      </c>
      <c r="I775" t="s">
        <v>7079</v>
      </c>
      <c r="J775">
        <v>1342.2819999999999</v>
      </c>
      <c r="K775">
        <v>-398.79320000000013</v>
      </c>
      <c r="L775">
        <v>23</v>
      </c>
      <c r="M775">
        <v>-0.29710090726091848</v>
      </c>
      <c r="N775">
        <f>(J775/L775)*M775</f>
        <v>-17.338834782608703</v>
      </c>
    </row>
    <row r="776" spans="1:14" x14ac:dyDescent="0.25">
      <c r="A776" s="13" t="s">
        <v>4176</v>
      </c>
      <c r="B776" s="10">
        <v>5364.808</v>
      </c>
      <c r="C776" s="10">
        <v>1124.4998999999998</v>
      </c>
      <c r="D776" s="27">
        <v>48</v>
      </c>
      <c r="E776" s="27">
        <v>0.20960673709105709</v>
      </c>
      <c r="I776" t="s">
        <v>1892</v>
      </c>
      <c r="J776">
        <v>3818.6240000000003</v>
      </c>
      <c r="K776">
        <v>-925.12030000000016</v>
      </c>
      <c r="L776">
        <v>51</v>
      </c>
      <c r="M776">
        <v>-0.24226535526933266</v>
      </c>
      <c r="N776">
        <f>(J776/L776)*M776</f>
        <v>-18.1396137254902</v>
      </c>
    </row>
    <row r="777" spans="1:14" x14ac:dyDescent="0.25">
      <c r="A777" s="13" t="s">
        <v>620</v>
      </c>
      <c r="B777" s="10">
        <v>5278.826</v>
      </c>
      <c r="C777" s="10">
        <v>737.39049999999975</v>
      </c>
      <c r="D777" s="27">
        <v>57</v>
      </c>
      <c r="E777" s="27">
        <v>0.139688351159898</v>
      </c>
      <c r="I777" t="s">
        <v>164</v>
      </c>
      <c r="J777">
        <v>4737.4859999999999</v>
      </c>
      <c r="K777">
        <v>-1603.0450999999996</v>
      </c>
      <c r="L777">
        <v>85</v>
      </c>
      <c r="M777">
        <v>-0.33837463583005833</v>
      </c>
      <c r="N777">
        <f>(J777/L777)*M777</f>
        <v>-18.859354117647054</v>
      </c>
    </row>
    <row r="778" spans="1:14" x14ac:dyDescent="0.25">
      <c r="A778" s="13" t="s">
        <v>2947</v>
      </c>
      <c r="B778" s="10">
        <v>1707.2860000000003</v>
      </c>
      <c r="C778" s="10">
        <v>224.88869999999991</v>
      </c>
      <c r="D778" s="27">
        <v>30</v>
      </c>
      <c r="E778" s="27">
        <v>0.13172292164288812</v>
      </c>
      <c r="I778" t="s">
        <v>8368</v>
      </c>
      <c r="J778">
        <v>2798.9479999999999</v>
      </c>
      <c r="K778">
        <v>-711.42740000000003</v>
      </c>
      <c r="L778">
        <v>35</v>
      </c>
      <c r="M778">
        <v>-0.254176712107549</v>
      </c>
      <c r="N778">
        <f>(J778/L778)*M778</f>
        <v>-20.326497142857143</v>
      </c>
    </row>
    <row r="779" spans="1:14" x14ac:dyDescent="0.25">
      <c r="A779" s="13" t="s">
        <v>1270</v>
      </c>
      <c r="B779" s="10">
        <v>2005.596</v>
      </c>
      <c r="C779" s="10">
        <v>371.23979999999995</v>
      </c>
      <c r="D779" s="27">
        <v>37</v>
      </c>
      <c r="E779" s="27">
        <v>0.18510198464695779</v>
      </c>
      <c r="I779" t="s">
        <v>6201</v>
      </c>
      <c r="J779">
        <v>1242.8330000000001</v>
      </c>
      <c r="K779">
        <v>-470.76840000000027</v>
      </c>
      <c r="L779">
        <v>23</v>
      </c>
      <c r="M779">
        <v>-0.37878653045099403</v>
      </c>
      <c r="N779">
        <f>(J779/L779)*M779</f>
        <v>-20.46819130434784</v>
      </c>
    </row>
    <row r="780" spans="1:14" x14ac:dyDescent="0.25">
      <c r="A780" s="13" t="s">
        <v>888</v>
      </c>
      <c r="B780" s="10">
        <v>6442.2540000000008</v>
      </c>
      <c r="C780" s="10">
        <v>1617.7873999999999</v>
      </c>
      <c r="D780" s="27">
        <v>71</v>
      </c>
      <c r="E780" s="27">
        <v>0.25112133113658663</v>
      </c>
      <c r="I780" t="s">
        <v>7946</v>
      </c>
      <c r="J780">
        <v>3056.8069999999993</v>
      </c>
      <c r="K780">
        <v>-1010.9738000000004</v>
      </c>
      <c r="L780">
        <v>46</v>
      </c>
      <c r="M780">
        <v>-0.33072869827895601</v>
      </c>
      <c r="N780">
        <f>(J780/L780)*M780</f>
        <v>-21.977691304347836</v>
      </c>
    </row>
    <row r="781" spans="1:14" x14ac:dyDescent="0.25">
      <c r="A781" s="13" t="s">
        <v>6036</v>
      </c>
      <c r="B781" s="10">
        <v>847.94399999999996</v>
      </c>
      <c r="C781" s="10">
        <v>-96.27800000000002</v>
      </c>
      <c r="D781" s="27">
        <v>35</v>
      </c>
      <c r="E781" s="27">
        <v>-0.11354287547290862</v>
      </c>
      <c r="I781" t="s">
        <v>3535</v>
      </c>
      <c r="J781">
        <v>3336.1680000000006</v>
      </c>
      <c r="K781">
        <v>-1441.6312999999996</v>
      </c>
      <c r="L781">
        <v>64</v>
      </c>
      <c r="M781">
        <v>-0.43212191352473833</v>
      </c>
      <c r="N781">
        <f>(J781/L781)*M781</f>
        <v>-22.525489062499993</v>
      </c>
    </row>
    <row r="782" spans="1:14" x14ac:dyDescent="0.25">
      <c r="A782" s="13" t="s">
        <v>3010</v>
      </c>
      <c r="B782" s="10">
        <v>846.0100000000001</v>
      </c>
      <c r="C782" s="10">
        <v>143.6268</v>
      </c>
      <c r="D782" s="27">
        <v>32</v>
      </c>
      <c r="E782" s="27">
        <v>0.16976962447252394</v>
      </c>
      <c r="I782" t="s">
        <v>910</v>
      </c>
      <c r="J782">
        <v>2973.0940000000001</v>
      </c>
      <c r="K782">
        <v>-1421.7692000000002</v>
      </c>
      <c r="L782">
        <v>59</v>
      </c>
      <c r="M782">
        <v>-0.47821199060641884</v>
      </c>
      <c r="N782">
        <f>(J782/L782)*M782</f>
        <v>-24.097783050847461</v>
      </c>
    </row>
    <row r="783" spans="1:14" x14ac:dyDescent="0.25">
      <c r="A783" s="13" t="s">
        <v>4190</v>
      </c>
      <c r="B783" s="10">
        <v>427.37200000000001</v>
      </c>
      <c r="C783" s="10">
        <v>-52.332999999999998</v>
      </c>
      <c r="D783" s="27">
        <v>16</v>
      </c>
      <c r="E783" s="27">
        <v>-0.12245303857061295</v>
      </c>
      <c r="I783" t="s">
        <v>979</v>
      </c>
      <c r="J783">
        <v>8057.8909999999969</v>
      </c>
      <c r="K783">
        <v>-2082.7451000000005</v>
      </c>
      <c r="L783">
        <v>84</v>
      </c>
      <c r="M783">
        <v>-0.25847273188480724</v>
      </c>
      <c r="N783">
        <f>(J783/L783)*M783</f>
        <v>-24.794584523809529</v>
      </c>
    </row>
    <row r="784" spans="1:14" x14ac:dyDescent="0.25">
      <c r="A784" s="13" t="s">
        <v>785</v>
      </c>
      <c r="B784" s="10">
        <v>2454.866</v>
      </c>
      <c r="C784" s="10">
        <v>513.52689999999996</v>
      </c>
      <c r="D784" s="27">
        <v>37</v>
      </c>
      <c r="E784" s="27">
        <v>0.20918734464528815</v>
      </c>
      <c r="I784" t="s">
        <v>676</v>
      </c>
      <c r="J784">
        <v>11789.630000000001</v>
      </c>
      <c r="K784">
        <v>-1659.9581000000026</v>
      </c>
      <c r="L784">
        <v>64</v>
      </c>
      <c r="M784">
        <v>-0.14079815057809297</v>
      </c>
      <c r="N784">
        <f>(J784/L784)*M784</f>
        <v>-25.936845312500036</v>
      </c>
    </row>
    <row r="785" spans="1:14" x14ac:dyDescent="0.25">
      <c r="A785" s="13" t="s">
        <v>6893</v>
      </c>
      <c r="B785" s="10">
        <v>380.69</v>
      </c>
      <c r="C785" s="10">
        <v>116.63730000000001</v>
      </c>
      <c r="D785" s="27">
        <v>25</v>
      </c>
      <c r="E785" s="27">
        <v>0.30638393443484202</v>
      </c>
      <c r="I785" t="s">
        <v>1699</v>
      </c>
      <c r="J785">
        <v>3815.4780000000005</v>
      </c>
      <c r="K785">
        <v>-1262.5716</v>
      </c>
      <c r="L785">
        <v>48</v>
      </c>
      <c r="M785">
        <v>-0.33090784431203635</v>
      </c>
      <c r="N785">
        <f>(J785/L785)*M785</f>
        <v>-26.303575000000002</v>
      </c>
    </row>
    <row r="786" spans="1:14" x14ac:dyDescent="0.25">
      <c r="A786" s="13" t="s">
        <v>1389</v>
      </c>
      <c r="B786" s="10">
        <v>993.90200000000004</v>
      </c>
      <c r="C786" s="10">
        <v>205.38879999999995</v>
      </c>
      <c r="D786" s="27">
        <v>18</v>
      </c>
      <c r="E786" s="27">
        <v>0.2066489452682457</v>
      </c>
      <c r="I786" t="s">
        <v>5259</v>
      </c>
      <c r="J786">
        <v>5329.0047999999997</v>
      </c>
      <c r="K786">
        <v>-1087.3898000000002</v>
      </c>
      <c r="L786">
        <v>39</v>
      </c>
      <c r="M786">
        <v>-0.20405119545022746</v>
      </c>
      <c r="N786">
        <f>(J786/L786)*M786</f>
        <v>-27.881789743589749</v>
      </c>
    </row>
    <row r="787" spans="1:14" x14ac:dyDescent="0.25">
      <c r="A787" s="13" t="s">
        <v>8994</v>
      </c>
      <c r="B787" s="10">
        <v>3360.5259999999998</v>
      </c>
      <c r="C787" s="10">
        <v>-1018.7768</v>
      </c>
      <c r="D787" s="27">
        <v>65</v>
      </c>
      <c r="E787" s="27">
        <v>-0.30315992198840302</v>
      </c>
      <c r="I787" t="s">
        <v>2407</v>
      </c>
      <c r="J787">
        <v>5888.2750000000005</v>
      </c>
      <c r="K787">
        <v>-1850.3029000000004</v>
      </c>
      <c r="L787">
        <v>59</v>
      </c>
      <c r="M787">
        <v>-0.31423513677605075</v>
      </c>
      <c r="N787">
        <f>(J787/L787)*M787</f>
        <v>-31.36106610169492</v>
      </c>
    </row>
    <row r="788" spans="1:14" x14ac:dyDescent="0.25">
      <c r="A788" s="13" t="s">
        <v>7550</v>
      </c>
      <c r="B788" s="10">
        <v>1055.9809999999998</v>
      </c>
      <c r="C788" s="10">
        <v>-262.80930000000006</v>
      </c>
      <c r="D788" s="27">
        <v>38</v>
      </c>
      <c r="E788" s="27">
        <v>-0.24887692108096654</v>
      </c>
      <c r="I788" t="s">
        <v>1485</v>
      </c>
      <c r="J788">
        <v>8322.8260000000009</v>
      </c>
      <c r="K788">
        <v>-1695.9714000000004</v>
      </c>
      <c r="L788">
        <v>52</v>
      </c>
      <c r="M788">
        <v>-0.20377350193311744</v>
      </c>
      <c r="N788">
        <f>(J788/L788)*M788</f>
        <v>-32.614834615384623</v>
      </c>
    </row>
    <row r="789" spans="1:14" x14ac:dyDescent="0.25">
      <c r="A789" s="13" t="s">
        <v>7050</v>
      </c>
      <c r="B789" s="10">
        <v>1736.596</v>
      </c>
      <c r="C789" s="10">
        <v>-224.08890000000011</v>
      </c>
      <c r="D789" s="27">
        <v>42</v>
      </c>
      <c r="E789" s="27">
        <v>-0.12903916627701556</v>
      </c>
      <c r="I789" t="s">
        <v>5254</v>
      </c>
      <c r="J789">
        <v>25043.05</v>
      </c>
      <c r="K789">
        <v>-1980.739300000002</v>
      </c>
      <c r="L789">
        <v>50</v>
      </c>
      <c r="M789">
        <v>-7.909337321133017E-2</v>
      </c>
      <c r="N789">
        <f>(J789/L789)*M789</f>
        <v>-39.614786000000038</v>
      </c>
    </row>
    <row r="790" spans="1:14" x14ac:dyDescent="0.25">
      <c r="A790" s="13" t="s">
        <v>847</v>
      </c>
      <c r="B790" s="10">
        <v>6134.0379999999996</v>
      </c>
      <c r="C790" s="10">
        <v>-874.66450000000032</v>
      </c>
      <c r="D790" s="27">
        <v>77</v>
      </c>
      <c r="E790" s="27">
        <v>-0.14259195981505174</v>
      </c>
      <c r="I790" t="s">
        <v>3630</v>
      </c>
      <c r="J790">
        <v>3247.6419999999994</v>
      </c>
      <c r="K790">
        <v>-2797.9635000000007</v>
      </c>
      <c r="L790">
        <v>68</v>
      </c>
      <c r="M790">
        <v>-0.86153692432848239</v>
      </c>
      <c r="N790">
        <f>(J790/L790)*M790</f>
        <v>-41.146522058823543</v>
      </c>
    </row>
    <row r="791" spans="1:14" x14ac:dyDescent="0.25">
      <c r="A791" s="13" t="s">
        <v>5054</v>
      </c>
      <c r="B791" s="10">
        <v>6160.1020000000008</v>
      </c>
      <c r="C791" s="10">
        <v>714.33109999999942</v>
      </c>
      <c r="D791" s="27">
        <v>146</v>
      </c>
      <c r="E791" s="27">
        <v>0.11596092077696105</v>
      </c>
      <c r="I791" t="s">
        <v>1417</v>
      </c>
      <c r="J791">
        <v>3930.5089999999996</v>
      </c>
      <c r="K791">
        <v>-3583.9770000000017</v>
      </c>
      <c r="L791">
        <v>69</v>
      </c>
      <c r="M791">
        <v>-0.91183533735707056</v>
      </c>
      <c r="N791">
        <f>(J791/L791)*M791</f>
        <v>-51.941695652173934</v>
      </c>
    </row>
    <row r="792" spans="1:14" x14ac:dyDescent="0.25">
      <c r="A792" s="13" t="s">
        <v>1655</v>
      </c>
      <c r="B792" s="10">
        <v>2374.6580000000004</v>
      </c>
      <c r="C792" s="10">
        <v>621.23</v>
      </c>
      <c r="D792" s="27">
        <v>100</v>
      </c>
      <c r="E792" s="27">
        <v>0.26160819789628653</v>
      </c>
      <c r="I792" t="s">
        <v>3685</v>
      </c>
      <c r="J792">
        <v>1156.6579999999999</v>
      </c>
      <c r="K792">
        <v>-785.1645000000002</v>
      </c>
      <c r="L792">
        <v>14</v>
      </c>
      <c r="M792">
        <v>-0.67882165687696816</v>
      </c>
      <c r="N792">
        <f>(J792/L792)*M792</f>
        <v>-56.083178571428583</v>
      </c>
    </row>
    <row r="793" spans="1:14" x14ac:dyDescent="0.25">
      <c r="A793" s="13" t="s">
        <v>2394</v>
      </c>
      <c r="B793" s="10">
        <v>5454.35</v>
      </c>
      <c r="C793" s="10">
        <v>1305.6289999999999</v>
      </c>
      <c r="D793" s="27">
        <v>31</v>
      </c>
      <c r="E793" s="27">
        <v>0.23937389423120992</v>
      </c>
      <c r="I793" t="s">
        <v>2689</v>
      </c>
      <c r="J793">
        <v>1441.1520000000005</v>
      </c>
      <c r="K793">
        <v>-798.70500000000027</v>
      </c>
      <c r="L793">
        <v>14</v>
      </c>
      <c r="M793">
        <v>-0.554212879696243</v>
      </c>
      <c r="N793">
        <f>(J793/L793)*M793</f>
        <v>-57.050357142857159</v>
      </c>
    </row>
    <row r="794" spans="1:14" x14ac:dyDescent="0.25">
      <c r="A794" s="13" t="s">
        <v>3801</v>
      </c>
      <c r="B794" s="10">
        <v>6720.4440000000004</v>
      </c>
      <c r="C794" s="10">
        <v>1778.2922999999996</v>
      </c>
      <c r="D794" s="27">
        <v>58</v>
      </c>
      <c r="E794" s="27">
        <v>0.26460934723955731</v>
      </c>
      <c r="I794" t="s">
        <v>6951</v>
      </c>
      <c r="J794">
        <v>2218.9899999999998</v>
      </c>
      <c r="K794">
        <v>-2204.8072000000002</v>
      </c>
      <c r="L794">
        <v>38</v>
      </c>
      <c r="M794">
        <v>-0.99360844348104338</v>
      </c>
      <c r="N794">
        <f>(J794/L794)*M794</f>
        <v>-58.021242105263163</v>
      </c>
    </row>
    <row r="795" spans="1:14" x14ac:dyDescent="0.25">
      <c r="A795" s="13" t="s">
        <v>1974</v>
      </c>
      <c r="B795" s="10">
        <v>8025.7070000000003</v>
      </c>
      <c r="C795" s="10">
        <v>-1032.1490000000008</v>
      </c>
      <c r="D795" s="27">
        <v>105</v>
      </c>
      <c r="E795" s="27">
        <v>-0.12860536772648201</v>
      </c>
      <c r="I795" t="s">
        <v>6212</v>
      </c>
      <c r="J795">
        <v>3233.4810000000007</v>
      </c>
      <c r="K795">
        <v>-3333.9144000000006</v>
      </c>
      <c r="L795">
        <v>34</v>
      </c>
      <c r="M795">
        <v>-1.0310604577543521</v>
      </c>
      <c r="N795">
        <f>(J795/L795)*M795</f>
        <v>-98.056305882352959</v>
      </c>
    </row>
    <row r="796" spans="1:14" x14ac:dyDescent="0.25">
      <c r="A796" s="13" t="s">
        <v>125</v>
      </c>
      <c r="B796" s="10">
        <v>1493.944</v>
      </c>
      <c r="C796" s="10">
        <v>249.13069999999996</v>
      </c>
      <c r="D796" s="27">
        <v>32</v>
      </c>
      <c r="E796" s="27">
        <v>0.16676040065758821</v>
      </c>
      <c r="I796" t="s">
        <v>2219</v>
      </c>
      <c r="J796">
        <v>9351.2119999999977</v>
      </c>
      <c r="K796">
        <v>-4108.6588999999985</v>
      </c>
      <c r="L796">
        <v>26</v>
      </c>
      <c r="M796">
        <v>-0.43937180549430377</v>
      </c>
      <c r="N796">
        <f>(J796/L796)*M796</f>
        <v>-158.02534230769226</v>
      </c>
    </row>
    <row r="797" spans="1:14" x14ac:dyDescent="0.25">
      <c r="A797" s="13" t="s">
        <v>10933</v>
      </c>
      <c r="B797" s="10">
        <v>2297200.8603000017</v>
      </c>
      <c r="C797" s="10">
        <v>286397.02169999981</v>
      </c>
      <c r="D797" s="27">
        <v>37873</v>
      </c>
      <c r="E797" s="27">
        <v>0.12467217240315832</v>
      </c>
      <c r="I797" t="s">
        <v>3968</v>
      </c>
      <c r="J797">
        <v>5690.0550000000003</v>
      </c>
      <c r="K797">
        <v>-6626.3895000000011</v>
      </c>
      <c r="L797">
        <v>40</v>
      </c>
      <c r="M797">
        <v>-1.1645563179969263</v>
      </c>
      <c r="N797">
        <f>(J797/L797)*M797</f>
        <v>-165.65973750000001</v>
      </c>
    </row>
  </sheetData>
  <sortState xmlns:xlrd2="http://schemas.microsoft.com/office/spreadsheetml/2017/richdata2" ref="I4:N797">
    <sortCondition descending="1" ref="N3:N797"/>
  </sortState>
  <phoneticPr fontId="6"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B37F-E18E-4228-99C4-946CEE804A98}">
  <dimension ref="A1:E8"/>
  <sheetViews>
    <sheetView topLeftCell="A7" workbookViewId="0"/>
  </sheetViews>
  <sheetFormatPr defaultRowHeight="13.8" x14ac:dyDescent="0.25"/>
  <cols>
    <col min="1" max="1" width="13.8984375" customWidth="1"/>
    <col min="2" max="2" width="13.69921875" customWidth="1"/>
    <col min="3" max="3" width="22.5" customWidth="1"/>
    <col min="4" max="4" width="36.8984375" customWidth="1"/>
    <col min="5" max="5" width="36.59765625" customWidth="1"/>
  </cols>
  <sheetData>
    <row r="1" spans="1:5" x14ac:dyDescent="0.25">
      <c r="A1" t="s">
        <v>10947</v>
      </c>
      <c r="B1" t="s">
        <v>10946</v>
      </c>
      <c r="C1" t="s">
        <v>10970</v>
      </c>
      <c r="D1" t="s">
        <v>10971</v>
      </c>
      <c r="E1" t="s">
        <v>10972</v>
      </c>
    </row>
    <row r="2" spans="1:5" x14ac:dyDescent="0.25">
      <c r="A2" s="10">
        <v>49543.974100000007</v>
      </c>
      <c r="B2" s="10">
        <v>484247.49810000096</v>
      </c>
    </row>
    <row r="3" spans="1:5" x14ac:dyDescent="0.25">
      <c r="A3" s="10">
        <v>61618.603700000051</v>
      </c>
      <c r="B3" s="10">
        <v>470532.50899999985</v>
      </c>
    </row>
    <row r="4" spans="1:5" x14ac:dyDescent="0.25">
      <c r="A4" s="10">
        <v>73399.185999999841</v>
      </c>
      <c r="B4" s="10">
        <v>539503.16950000031</v>
      </c>
    </row>
    <row r="5" spans="1:5" x14ac:dyDescent="0.25">
      <c r="A5" s="10">
        <v>81726.930800000177</v>
      </c>
      <c r="B5" s="10">
        <v>608473.83000000066</v>
      </c>
    </row>
    <row r="6" spans="1:5" x14ac:dyDescent="0.25">
      <c r="A6" s="10">
        <v>93507.513099999967</v>
      </c>
      <c r="B6" s="10">
        <v>733947.0231999997</v>
      </c>
      <c r="C6" s="10">
        <v>733947.0231999997</v>
      </c>
      <c r="D6" s="10">
        <v>733947.0231999997</v>
      </c>
      <c r="E6" s="10">
        <v>733947.0231999997</v>
      </c>
    </row>
    <row r="7" spans="1:5" x14ac:dyDescent="0.25">
      <c r="A7" s="10">
        <v>105288.09539999976</v>
      </c>
      <c r="C7" s="10">
        <f>_xlfn.FORECAST.ETS(A7,$B$2:$B$6,$A$2:$A$6,1,1)</f>
        <v>774136.75885399349</v>
      </c>
      <c r="D7" s="10">
        <f>C7-_xlfn.FORECAST.ETS.CONFINT(A7,$B$2:$B$6,$A$2:$A$6,0.95,1,1)</f>
        <v>683643.56817148835</v>
      </c>
      <c r="E7" s="10">
        <f>C7+_xlfn.FORECAST.ETS.CONFINT(A7,$B$2:$B$6,$A$2:$A$6,0.95,1,1)</f>
        <v>864629.94953649864</v>
      </c>
    </row>
    <row r="8" spans="1:5" x14ac:dyDescent="0.25">
      <c r="A8" s="10">
        <v>117068.67769999955</v>
      </c>
      <c r="C8" s="10">
        <f>_xlfn.FORECAST.ETS(A8,$B$2:$B$6,$A$2:$A$6,1,1)</f>
        <v>840182.12575468072</v>
      </c>
      <c r="D8" s="10">
        <f>C8-_xlfn.FORECAST.ETS.CONFINT(A8,$B$2:$B$6,$A$2:$A$6,0.95,1,1)</f>
        <v>738967.16067316348</v>
      </c>
      <c r="E8" s="10">
        <f>C8+_xlfn.FORECAST.ETS.CONFINT(A8,$B$2:$B$6,$A$2:$A$6,0.95,1,1)</f>
        <v>941397.09083619795</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5635C-D617-43AB-A5A2-BEE8F257A483}">
  <dimension ref="A1:E10"/>
  <sheetViews>
    <sheetView topLeftCell="A7" workbookViewId="0">
      <selection activeCell="C6" sqref="C6"/>
    </sheetView>
  </sheetViews>
  <sheetFormatPr defaultRowHeight="13.8" x14ac:dyDescent="0.25"/>
  <cols>
    <col min="1" max="1" width="13.8984375" customWidth="1"/>
    <col min="2" max="2" width="14.8984375" customWidth="1"/>
    <col min="3" max="3" width="22.69921875" customWidth="1"/>
    <col min="4" max="4" width="37.09765625" customWidth="1"/>
    <col min="5" max="5" width="36.796875" customWidth="1"/>
  </cols>
  <sheetData>
    <row r="1" spans="1:5" x14ac:dyDescent="0.25">
      <c r="A1" t="s">
        <v>10947</v>
      </c>
      <c r="B1" t="s">
        <v>10976</v>
      </c>
      <c r="C1" t="s">
        <v>10973</v>
      </c>
      <c r="D1" t="s">
        <v>10974</v>
      </c>
      <c r="E1" t="s">
        <v>10975</v>
      </c>
    </row>
    <row r="2" spans="1:5" x14ac:dyDescent="0.25">
      <c r="A2" s="10">
        <v>49543.974100000007</v>
      </c>
      <c r="B2" s="10">
        <v>49543.974100000007</v>
      </c>
    </row>
    <row r="3" spans="1:5" x14ac:dyDescent="0.25">
      <c r="A3" s="10">
        <v>61618.603700000051</v>
      </c>
      <c r="B3" s="10">
        <v>61618.603700000051</v>
      </c>
    </row>
    <row r="4" spans="1:5" x14ac:dyDescent="0.25">
      <c r="A4" s="10">
        <v>73399.185999999841</v>
      </c>
      <c r="B4" s="10">
        <v>71672.767250000121</v>
      </c>
    </row>
    <row r="5" spans="1:5" x14ac:dyDescent="0.25">
      <c r="A5" s="10">
        <v>81726.930800000177</v>
      </c>
      <c r="B5" s="10">
        <v>81726.930800000177</v>
      </c>
    </row>
    <row r="6" spans="1:5" x14ac:dyDescent="0.25">
      <c r="A6" s="10">
        <v>93507.513099999967</v>
      </c>
      <c r="B6" s="10">
        <v>93507.513099999967</v>
      </c>
      <c r="C6" s="10">
        <v>93507.513099999967</v>
      </c>
      <c r="D6" s="10">
        <v>93507.513099999967</v>
      </c>
      <c r="E6" s="10">
        <v>93507.513099999967</v>
      </c>
    </row>
    <row r="7" spans="1:5" x14ac:dyDescent="0.25">
      <c r="A7" s="10">
        <v>105288.09539999976</v>
      </c>
      <c r="C7" s="10">
        <f>_xlfn.FORECAST.ETS(A7,$B$2:$B$6,$A$2:$A$6,1,1)</f>
        <v>103436.04187859791</v>
      </c>
      <c r="D7" s="10">
        <f>C7-_xlfn.FORECAST.ETS.CONFINT(A7,$B$2:$B$6,$A$2:$A$6,0.95,1,1)</f>
        <v>101638.04666467136</v>
      </c>
      <c r="E7" s="10">
        <f>C7+_xlfn.FORECAST.ETS.CONFINT(A7,$B$2:$B$6,$A$2:$A$6,0.95,1,1)</f>
        <v>105234.03709252446</v>
      </c>
    </row>
    <row r="8" spans="1:5" x14ac:dyDescent="0.25">
      <c r="A8" s="10">
        <v>117068.67769999955</v>
      </c>
      <c r="C8" s="10">
        <f>_xlfn.FORECAST.ETS(A8,$B$2:$B$6,$A$2:$A$6,1,1)</f>
        <v>113215.78615324025</v>
      </c>
      <c r="D8" s="10">
        <f>C8-_xlfn.FORECAST.ETS.CONFINT(A8,$B$2:$B$6,$A$2:$A$6,0.95,1,1)</f>
        <v>111403.34900745354</v>
      </c>
      <c r="E8" s="10">
        <f>C8+_xlfn.FORECAST.ETS.CONFINT(A8,$B$2:$B$6,$A$2:$A$6,0.95,1,1)</f>
        <v>115028.22329902695</v>
      </c>
    </row>
    <row r="9" spans="1:5" x14ac:dyDescent="0.25">
      <c r="A9" s="10">
        <v>128849.25999999934</v>
      </c>
      <c r="C9" s="10">
        <f>_xlfn.FORECAST.ETS(A9,$B$2:$B$6,$A$2:$A$6,1,1)</f>
        <v>124543.14188799195</v>
      </c>
      <c r="D9" s="10">
        <f>C9-_xlfn.FORECAST.ETS.CONFINT(A9,$B$2:$B$6,$A$2:$A$6,0.95,1,1)</f>
        <v>122715.92399940059</v>
      </c>
      <c r="E9" s="10">
        <f>C9+_xlfn.FORECAST.ETS.CONFINT(A9,$B$2:$B$6,$A$2:$A$6,0.95,1,1)</f>
        <v>126370.35977658331</v>
      </c>
    </row>
    <row r="10" spans="1:5" x14ac:dyDescent="0.25">
      <c r="A10" s="10">
        <v>129586.4053</v>
      </c>
      <c r="C10" s="10">
        <f>_xlfn.FORECAST.ETS(A10,$B$2:$B$6,$A$2:$A$6,1,1)</f>
        <v>125155.08893302563</v>
      </c>
      <c r="D10" s="10">
        <f>C10-_xlfn.FORECAST.ETS.CONFINT(A10,$B$2:$B$6,$A$2:$A$6,0.95,1,1)</f>
        <v>123326.95014317671</v>
      </c>
      <c r="E10" s="10">
        <f>C10+_xlfn.FORECAST.ETS.CONFINT(A10,$B$2:$B$6,$A$2:$A$6,0.95,1,1)</f>
        <v>126983.22772287455</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1502A-7E09-4F6B-B141-5683EF6A75AE}">
  <dimension ref="A3:C8"/>
  <sheetViews>
    <sheetView workbookViewId="0">
      <selection activeCell="A4" sqref="A4"/>
    </sheetView>
  </sheetViews>
  <sheetFormatPr defaultRowHeight="13.8" x14ac:dyDescent="0.25"/>
  <cols>
    <col min="1" max="1" width="13.09765625" bestFit="1" customWidth="1"/>
    <col min="2" max="2" width="12" hidden="1" customWidth="1"/>
    <col min="3" max="3" width="12.19921875" bestFit="1" customWidth="1"/>
  </cols>
  <sheetData>
    <row r="3" spans="1:3" x14ac:dyDescent="0.25">
      <c r="A3" s="12" t="s">
        <v>10932</v>
      </c>
      <c r="B3" t="s">
        <v>10946</v>
      </c>
      <c r="C3" t="s">
        <v>10947</v>
      </c>
    </row>
    <row r="4" spans="1:3" x14ac:dyDescent="0.25">
      <c r="A4" s="13" t="s">
        <v>10966</v>
      </c>
      <c r="B4" s="10">
        <v>484247.49810000096</v>
      </c>
      <c r="C4" s="10">
        <v>49543.974100000007</v>
      </c>
    </row>
    <row r="5" spans="1:3" x14ac:dyDescent="0.25">
      <c r="A5" s="13" t="s">
        <v>10967</v>
      </c>
      <c r="B5" s="10">
        <v>470532.50899999985</v>
      </c>
      <c r="C5" s="10">
        <v>61618.603700000051</v>
      </c>
    </row>
    <row r="6" spans="1:3" x14ac:dyDescent="0.25">
      <c r="A6" s="13" t="s">
        <v>10968</v>
      </c>
      <c r="B6" s="10">
        <v>608473.83000000066</v>
      </c>
      <c r="C6" s="10">
        <v>81726.930800000177</v>
      </c>
    </row>
    <row r="7" spans="1:3" x14ac:dyDescent="0.25">
      <c r="A7" s="13" t="s">
        <v>10969</v>
      </c>
      <c r="B7" s="10">
        <v>733947.0231999997</v>
      </c>
      <c r="C7" s="10">
        <v>93507.513099999967</v>
      </c>
    </row>
    <row r="8" spans="1:3" x14ac:dyDescent="0.25">
      <c r="A8" s="13" t="s">
        <v>10933</v>
      </c>
      <c r="B8" s="10">
        <v>2297200.8603000012</v>
      </c>
      <c r="C8" s="10">
        <v>286397.02170000022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90D94-8CE0-4D6D-AFE7-6F4B80E3751E}">
  <dimension ref="A3:C8"/>
  <sheetViews>
    <sheetView workbookViewId="0">
      <selection activeCell="A3" sqref="A3:C8"/>
    </sheetView>
  </sheetViews>
  <sheetFormatPr defaultRowHeight="13.8" x14ac:dyDescent="0.25"/>
  <cols>
    <col min="1" max="1" width="13.5" bestFit="1" customWidth="1"/>
    <col min="2" max="2" width="16.59765625" bestFit="1" customWidth="1"/>
    <col min="3" max="3" width="18.5" customWidth="1"/>
  </cols>
  <sheetData>
    <row r="3" spans="1:3" x14ac:dyDescent="0.25">
      <c r="A3" s="12" t="s">
        <v>10932</v>
      </c>
      <c r="B3" t="s">
        <v>10978</v>
      </c>
      <c r="C3" t="s">
        <v>10977</v>
      </c>
    </row>
    <row r="4" spans="1:3" x14ac:dyDescent="0.25">
      <c r="A4" s="13" t="s">
        <v>188</v>
      </c>
      <c r="B4" s="15">
        <v>0.15389233540124075</v>
      </c>
    </row>
    <row r="5" spans="1:3" x14ac:dyDescent="0.25">
      <c r="A5" s="13" t="s">
        <v>1290</v>
      </c>
      <c r="B5" s="15">
        <v>5.4332599559735843E-2</v>
      </c>
    </row>
    <row r="6" spans="1:3" x14ac:dyDescent="0.25">
      <c r="A6" s="13" t="s">
        <v>23</v>
      </c>
      <c r="B6" s="15">
        <v>0.19461677006203723</v>
      </c>
    </row>
    <row r="7" spans="1:3" x14ac:dyDescent="0.25">
      <c r="A7" s="13" t="s">
        <v>50</v>
      </c>
      <c r="B7" s="15">
        <v>0.59715829497698614</v>
      </c>
    </row>
    <row r="8" spans="1:3" x14ac:dyDescent="0.25">
      <c r="A8" s="13" t="s">
        <v>10933</v>
      </c>
      <c r="B8" s="15">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7B271-DEA5-4194-8FE1-D8BBFF158366}">
  <dimension ref="A1:X9995"/>
  <sheetViews>
    <sheetView tabSelected="1" topLeftCell="A2" workbookViewId="0">
      <selection sqref="A1:X9995"/>
    </sheetView>
  </sheetViews>
  <sheetFormatPr defaultRowHeight="13.8" x14ac:dyDescent="0.25"/>
  <cols>
    <col min="2" max="2" width="16" customWidth="1"/>
    <col min="4" max="4" width="15.09765625" customWidth="1"/>
    <col min="5" max="5" width="14.69921875" customWidth="1"/>
    <col min="6" max="6" width="14.3984375" customWidth="1"/>
    <col min="7" max="7" width="16.3984375" customWidth="1"/>
    <col min="8" max="8" width="15.5" customWidth="1"/>
    <col min="9" max="9" width="13.59765625" customWidth="1"/>
    <col min="10" max="10" width="14.296875" customWidth="1"/>
    <col min="11" max="11" width="14.69921875" customWidth="1"/>
    <col min="12" max="12" width="11.5" customWidth="1"/>
    <col min="15" max="15" width="16.59765625" customWidth="1"/>
    <col min="16" max="16" width="13.296875" customWidth="1"/>
    <col min="17" max="17" width="12.09765625" customWidth="1"/>
    <col min="18" max="18" width="35.296875" customWidth="1"/>
    <col min="19" max="19" width="9.5" style="10" customWidth="1"/>
    <col min="20" max="20" width="11.5" customWidth="1"/>
    <col min="21" max="22" width="11.8984375" style="26" customWidth="1"/>
    <col min="23" max="23" width="11.69921875" style="11" customWidth="1"/>
    <col min="24" max="24" width="17.69921875" customWidth="1"/>
  </cols>
  <sheetData>
    <row r="1" spans="1:24" ht="15.6" x14ac:dyDescent="0.3">
      <c r="A1" s="1" t="s">
        <v>0</v>
      </c>
      <c r="B1" s="1" t="s">
        <v>1</v>
      </c>
      <c r="C1" s="4" t="s">
        <v>2</v>
      </c>
      <c r="D1" s="5" t="s">
        <v>3</v>
      </c>
      <c r="E1" s="6" t="s">
        <v>4</v>
      </c>
      <c r="F1" s="1" t="s">
        <v>5</v>
      </c>
      <c r="G1" s="1" t="s">
        <v>6</v>
      </c>
      <c r="H1" s="1" t="s">
        <v>7</v>
      </c>
      <c r="I1" s="1" t="s">
        <v>8</v>
      </c>
      <c r="J1" s="1" t="s">
        <v>9</v>
      </c>
      <c r="K1" s="1" t="s">
        <v>10</v>
      </c>
      <c r="L1" s="1" t="s">
        <v>11</v>
      </c>
      <c r="M1" s="1" t="s">
        <v>12</v>
      </c>
      <c r="N1" s="1" t="s">
        <v>13</v>
      </c>
      <c r="O1" s="1" t="s">
        <v>14</v>
      </c>
      <c r="P1" s="1" t="s">
        <v>15</v>
      </c>
      <c r="Q1" s="1" t="s">
        <v>16</v>
      </c>
      <c r="R1" s="7" t="s">
        <v>17</v>
      </c>
      <c r="S1" s="8" t="s">
        <v>18</v>
      </c>
      <c r="T1" s="1" t="s">
        <v>19</v>
      </c>
      <c r="U1" s="24" t="s">
        <v>20</v>
      </c>
      <c r="V1" s="24" t="s">
        <v>21</v>
      </c>
      <c r="W1" s="11" t="s">
        <v>10958</v>
      </c>
      <c r="X1" t="s">
        <v>10959</v>
      </c>
    </row>
    <row r="2" spans="1:24" ht="14.4" x14ac:dyDescent="0.3">
      <c r="A2" s="2">
        <v>1</v>
      </c>
      <c r="B2" s="2" t="s">
        <v>22</v>
      </c>
      <c r="C2" s="2">
        <f>YEAR([1]Data!$D2)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9">
        <v>261.95999999999998</v>
      </c>
      <c r="T2" s="2">
        <v>2</v>
      </c>
      <c r="U2" s="25">
        <v>0</v>
      </c>
      <c r="V2" s="25">
        <v>41.913600000000002</v>
      </c>
      <c r="W2" s="11">
        <f>Table_1[[#This Row],[Discount]]/Table_1[[#This Row],[Sales]]</f>
        <v>0</v>
      </c>
      <c r="X2" t="str">
        <f>IF(Table_1[[#This Row],[Discount %]]&lt;=0.1, "0-10%", IF(Table_1[[#This Row],[Discount %]]&lt;=0.2, "10-20%", IF(Table_1[[#This Row],[Discount %]]&lt;=0.3, "20-30%", IF(Table_1[[#This Row],[Discount %]]&lt;=0.4, "30-40%", "40%+"))))</f>
        <v>0-10%</v>
      </c>
    </row>
    <row r="3" spans="1:24" ht="14.4" x14ac:dyDescent="0.3">
      <c r="A3" s="2">
        <v>2</v>
      </c>
      <c r="B3" s="2" t="s">
        <v>22</v>
      </c>
      <c r="C3" s="2">
        <f>YEAR([1]Data!$D3)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9">
        <v>731.93999999999994</v>
      </c>
      <c r="T3" s="2">
        <v>3</v>
      </c>
      <c r="U3" s="25">
        <v>0</v>
      </c>
      <c r="V3" s="25">
        <v>219.58199999999997</v>
      </c>
      <c r="W3" s="11">
        <f>Table_1[[#This Row],[Discount]]/Table_1[[#This Row],[Sales]]</f>
        <v>0</v>
      </c>
      <c r="X3" t="str">
        <f>IF(Table_1[[#This Row],[Discount %]]&lt;=0.1, "0-10%", IF(Table_1[[#This Row],[Discount %]]&lt;=0.2, "10-20%", IF(Table_1[[#This Row],[Discount %]]&lt;=0.3, "20-30%", IF(Table_1[[#This Row],[Discount %]]&lt;=0.4, "30-40%", "40%+"))))</f>
        <v>0-10%</v>
      </c>
    </row>
    <row r="4" spans="1:24" ht="14.4" x14ac:dyDescent="0.3">
      <c r="A4" s="2">
        <v>3</v>
      </c>
      <c r="B4" s="2" t="s">
        <v>38</v>
      </c>
      <c r="C4" s="2">
        <f>YEAR([1]Data!$D4)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9">
        <v>14.62</v>
      </c>
      <c r="T4" s="2">
        <v>2</v>
      </c>
      <c r="U4" s="25">
        <v>0</v>
      </c>
      <c r="V4" s="25">
        <v>6.8713999999999995</v>
      </c>
      <c r="W4" s="11">
        <f>Table_1[[#This Row],[Discount]]/Table_1[[#This Row],[Sales]]</f>
        <v>0</v>
      </c>
      <c r="X4" t="str">
        <f>IF(Table_1[[#This Row],[Discount %]]&lt;=0.1, "0-10%", IF(Table_1[[#This Row],[Discount %]]&lt;=0.2, "10-20%", IF(Table_1[[#This Row],[Discount %]]&lt;=0.3, "20-30%", IF(Table_1[[#This Row],[Discount %]]&lt;=0.4, "30-40%", "40%+"))))</f>
        <v>0-10%</v>
      </c>
    </row>
    <row r="5" spans="1:24" ht="14.4" x14ac:dyDescent="0.3">
      <c r="A5" s="2">
        <v>4</v>
      </c>
      <c r="B5" s="2" t="s">
        <v>49</v>
      </c>
      <c r="C5" s="2">
        <f>YEAR([1]Data!$D5)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9">
        <v>957.57749999999999</v>
      </c>
      <c r="T5" s="2">
        <v>5</v>
      </c>
      <c r="U5" s="25">
        <v>0.45</v>
      </c>
      <c r="V5" s="25">
        <v>-383.03100000000006</v>
      </c>
      <c r="W5" s="11">
        <f>Table_1[[#This Row],[Discount]]/Table_1[[#This Row],[Sales]]</f>
        <v>4.6993585375596235E-4</v>
      </c>
      <c r="X5" t="str">
        <f>IF(Table_1[[#This Row],[Discount %]]&lt;=0.1, "0-10%", IF(Table_1[[#This Row],[Discount %]]&lt;=0.2, "10-20%", IF(Table_1[[#This Row],[Discount %]]&lt;=0.3, "20-30%", IF(Table_1[[#This Row],[Discount %]]&lt;=0.4, "30-40%", "40%+"))))</f>
        <v>0-10%</v>
      </c>
    </row>
    <row r="6" spans="1:24" ht="14.4" x14ac:dyDescent="0.3">
      <c r="A6" s="2">
        <v>5</v>
      </c>
      <c r="B6" s="2" t="s">
        <v>49</v>
      </c>
      <c r="C6" s="2">
        <f>YEAR([1]Data!$D6)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9">
        <v>22.368000000000002</v>
      </c>
      <c r="T6" s="2">
        <v>2</v>
      </c>
      <c r="U6" s="25">
        <v>0.2</v>
      </c>
      <c r="V6" s="25">
        <v>2.5163999999999991</v>
      </c>
      <c r="W6" s="11">
        <f>Table_1[[#This Row],[Discount]]/Table_1[[#This Row],[Sales]]</f>
        <v>8.9413447782546486E-3</v>
      </c>
      <c r="X6" t="str">
        <f>IF(Table_1[[#This Row],[Discount %]]&lt;=0.1, "0-10%", IF(Table_1[[#This Row],[Discount %]]&lt;=0.2, "10-20%", IF(Table_1[[#This Row],[Discount %]]&lt;=0.3, "20-30%", IF(Table_1[[#This Row],[Discount %]]&lt;=0.4, "30-40%", "40%+"))))</f>
        <v>0-10%</v>
      </c>
    </row>
    <row r="7" spans="1:24" ht="14.4" x14ac:dyDescent="0.3">
      <c r="A7" s="2">
        <v>6</v>
      </c>
      <c r="B7" s="2" t="s">
        <v>61</v>
      </c>
      <c r="C7" s="2">
        <f>YEAR([1]Data!$D7)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9">
        <v>48.86</v>
      </c>
      <c r="T7" s="2">
        <v>7</v>
      </c>
      <c r="U7" s="25">
        <v>0</v>
      </c>
      <c r="V7" s="25">
        <v>14.169399999999996</v>
      </c>
      <c r="W7" s="11">
        <f>Table_1[[#This Row],[Discount]]/Table_1[[#This Row],[Sales]]</f>
        <v>0</v>
      </c>
      <c r="X7" t="str">
        <f>IF(Table_1[[#This Row],[Discount %]]&lt;=0.1, "0-10%", IF(Table_1[[#This Row],[Discount %]]&lt;=0.2, "10-20%", IF(Table_1[[#This Row],[Discount %]]&lt;=0.3, "20-30%", IF(Table_1[[#This Row],[Discount %]]&lt;=0.4, "30-40%", "40%+"))))</f>
        <v>0-10%</v>
      </c>
    </row>
    <row r="8" spans="1:24" ht="14.4" x14ac:dyDescent="0.3">
      <c r="A8" s="2">
        <v>7</v>
      </c>
      <c r="B8" s="2" t="s">
        <v>61</v>
      </c>
      <c r="C8" s="2">
        <f>YEAR([1]Data!$D8)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9">
        <v>7.28</v>
      </c>
      <c r="T8" s="2">
        <v>4</v>
      </c>
      <c r="U8" s="25">
        <v>0</v>
      </c>
      <c r="V8" s="25">
        <v>1.9656000000000002</v>
      </c>
      <c r="W8" s="11">
        <f>Table_1[[#This Row],[Discount]]/Table_1[[#This Row],[Sales]]</f>
        <v>0</v>
      </c>
      <c r="X8" t="str">
        <f>IF(Table_1[[#This Row],[Discount %]]&lt;=0.1, "0-10%", IF(Table_1[[#This Row],[Discount %]]&lt;=0.2, "10-20%", IF(Table_1[[#This Row],[Discount %]]&lt;=0.3, "20-30%", IF(Table_1[[#This Row],[Discount %]]&lt;=0.4, "30-40%", "40%+"))))</f>
        <v>0-10%</v>
      </c>
    </row>
    <row r="9" spans="1:24" ht="14.4" x14ac:dyDescent="0.3">
      <c r="A9" s="2">
        <v>8</v>
      </c>
      <c r="B9" s="2" t="s">
        <v>61</v>
      </c>
      <c r="C9" s="2">
        <f>YEAR([1]Data!$D9)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9">
        <v>907.15200000000004</v>
      </c>
      <c r="T9" s="2">
        <v>6</v>
      </c>
      <c r="U9" s="25">
        <v>0.2</v>
      </c>
      <c r="V9" s="25">
        <v>90.715200000000038</v>
      </c>
      <c r="W9" s="11">
        <f>Table_1[[#This Row],[Discount]]/Table_1[[#This Row],[Sales]]</f>
        <v>2.2047021888283331E-4</v>
      </c>
      <c r="X9" t="str">
        <f>IF(Table_1[[#This Row],[Discount %]]&lt;=0.1, "0-10%", IF(Table_1[[#This Row],[Discount %]]&lt;=0.2, "10-20%", IF(Table_1[[#This Row],[Discount %]]&lt;=0.3, "20-30%", IF(Table_1[[#This Row],[Discount %]]&lt;=0.4, "30-40%", "40%+"))))</f>
        <v>0-10%</v>
      </c>
    </row>
    <row r="10" spans="1:24" ht="14.4" x14ac:dyDescent="0.3">
      <c r="A10" s="2">
        <v>9</v>
      </c>
      <c r="B10" s="2" t="s">
        <v>61</v>
      </c>
      <c r="C10" s="2">
        <f>YEAR([1]Data!$D10)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9">
        <v>18.504000000000001</v>
      </c>
      <c r="T10" s="2">
        <v>3</v>
      </c>
      <c r="U10" s="25">
        <v>0.2</v>
      </c>
      <c r="V10" s="25">
        <v>5.7824999999999998</v>
      </c>
      <c r="W10" s="11">
        <f>Table_1[[#This Row],[Discount]]/Table_1[[#This Row],[Sales]]</f>
        <v>1.0808473843493299E-2</v>
      </c>
      <c r="X10" t="str">
        <f>IF(Table_1[[#This Row],[Discount %]]&lt;=0.1, "0-10%", IF(Table_1[[#This Row],[Discount %]]&lt;=0.2, "10-20%", IF(Table_1[[#This Row],[Discount %]]&lt;=0.3, "20-30%", IF(Table_1[[#This Row],[Discount %]]&lt;=0.4, "30-40%", "40%+"))))</f>
        <v>0-10%</v>
      </c>
    </row>
    <row r="11" spans="1:24" ht="14.4" x14ac:dyDescent="0.3">
      <c r="A11" s="2">
        <v>10</v>
      </c>
      <c r="B11" s="2" t="s">
        <v>61</v>
      </c>
      <c r="C11" s="2">
        <f>YEAR([1]Data!$D11)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9">
        <v>114.9</v>
      </c>
      <c r="T11" s="2">
        <v>5</v>
      </c>
      <c r="U11" s="25">
        <v>0</v>
      </c>
      <c r="V11" s="25">
        <v>34.469999999999992</v>
      </c>
      <c r="W11" s="11">
        <f>Table_1[[#This Row],[Discount]]/Table_1[[#This Row],[Sales]]</f>
        <v>0</v>
      </c>
      <c r="X11" t="str">
        <f>IF(Table_1[[#This Row],[Discount %]]&lt;=0.1, "0-10%", IF(Table_1[[#This Row],[Discount %]]&lt;=0.2, "10-20%", IF(Table_1[[#This Row],[Discount %]]&lt;=0.3, "20-30%", IF(Table_1[[#This Row],[Discount %]]&lt;=0.4, "30-40%", "40%+"))))</f>
        <v>0-10%</v>
      </c>
    </row>
    <row r="12" spans="1:24" ht="14.4" x14ac:dyDescent="0.3">
      <c r="A12" s="2">
        <v>11</v>
      </c>
      <c r="B12" s="2" t="s">
        <v>61</v>
      </c>
      <c r="C12" s="2">
        <f>YEAR([1]Data!$D12)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9">
        <v>1706.1840000000002</v>
      </c>
      <c r="T12" s="2">
        <v>9</v>
      </c>
      <c r="U12" s="25">
        <v>0.2</v>
      </c>
      <c r="V12" s="25">
        <v>85.309199999999805</v>
      </c>
      <c r="W12" s="11">
        <f>Table_1[[#This Row],[Discount]]/Table_1[[#This Row],[Sales]]</f>
        <v>1.1722065146549257E-4</v>
      </c>
      <c r="X12" t="str">
        <f>IF(Table_1[[#This Row],[Discount %]]&lt;=0.1, "0-10%", IF(Table_1[[#This Row],[Discount %]]&lt;=0.2, "10-20%", IF(Table_1[[#This Row],[Discount %]]&lt;=0.3, "20-30%", IF(Table_1[[#This Row],[Discount %]]&lt;=0.4, "30-40%", "40%+"))))</f>
        <v>0-10%</v>
      </c>
    </row>
    <row r="13" spans="1:24" ht="14.4" x14ac:dyDescent="0.3">
      <c r="A13" s="2">
        <v>12</v>
      </c>
      <c r="B13" s="2" t="s">
        <v>61</v>
      </c>
      <c r="C13" s="2">
        <f>YEAR([1]Data!$D13)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9">
        <v>911.42399999999998</v>
      </c>
      <c r="T13" s="2">
        <v>4</v>
      </c>
      <c r="U13" s="25">
        <v>0.2</v>
      </c>
      <c r="V13" s="25">
        <v>68.356800000000021</v>
      </c>
      <c r="W13" s="11">
        <f>Table_1[[#This Row],[Discount]]/Table_1[[#This Row],[Sales]]</f>
        <v>2.1943683730075137E-4</v>
      </c>
      <c r="X13" t="str">
        <f>IF(Table_1[[#This Row],[Discount %]]&lt;=0.1, "0-10%", IF(Table_1[[#This Row],[Discount %]]&lt;=0.2, "10-20%", IF(Table_1[[#This Row],[Discount %]]&lt;=0.3, "20-30%", IF(Table_1[[#This Row],[Discount %]]&lt;=0.4, "30-40%", "40%+"))))</f>
        <v>0-10%</v>
      </c>
    </row>
    <row r="14" spans="1:24" ht="14.4" x14ac:dyDescent="0.3">
      <c r="A14" s="2">
        <v>13</v>
      </c>
      <c r="B14" s="2" t="s">
        <v>84</v>
      </c>
      <c r="C14" s="2">
        <f>YEAR([1]Data!$D14)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9">
        <v>15.552000000000003</v>
      </c>
      <c r="T14" s="2">
        <v>3</v>
      </c>
      <c r="U14" s="25">
        <v>0.2</v>
      </c>
      <c r="V14" s="25">
        <v>5.4432</v>
      </c>
      <c r="W14" s="11">
        <f>Table_1[[#This Row],[Discount]]/Table_1[[#This Row],[Sales]]</f>
        <v>1.2860082304526748E-2</v>
      </c>
      <c r="X14" t="str">
        <f>IF(Table_1[[#This Row],[Discount %]]&lt;=0.1, "0-10%", IF(Table_1[[#This Row],[Discount %]]&lt;=0.2, "10-20%", IF(Table_1[[#This Row],[Discount %]]&lt;=0.3, "20-30%", IF(Table_1[[#This Row],[Discount %]]&lt;=0.4, "30-40%", "40%+"))))</f>
        <v>0-10%</v>
      </c>
    </row>
    <row r="15" spans="1:24" ht="14.4" x14ac:dyDescent="0.3">
      <c r="A15" s="2">
        <v>14</v>
      </c>
      <c r="B15" s="2" t="s">
        <v>92</v>
      </c>
      <c r="C15" s="2">
        <f>YEAR([1]Data!$D15)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9">
        <v>407.97600000000006</v>
      </c>
      <c r="T15" s="2">
        <v>3</v>
      </c>
      <c r="U15" s="25">
        <v>0.2</v>
      </c>
      <c r="V15" s="25">
        <v>132.59219999999993</v>
      </c>
      <c r="W15" s="11">
        <f>Table_1[[#This Row],[Discount]]/Table_1[[#This Row],[Sales]]</f>
        <v>4.9022491519108962E-4</v>
      </c>
      <c r="X15" t="str">
        <f>IF(Table_1[[#This Row],[Discount %]]&lt;=0.1, "0-10%", IF(Table_1[[#This Row],[Discount %]]&lt;=0.2, "10-20%", IF(Table_1[[#This Row],[Discount %]]&lt;=0.3, "20-30%", IF(Table_1[[#This Row],[Discount %]]&lt;=0.4, "30-40%", "40%+"))))</f>
        <v>0-10%</v>
      </c>
    </row>
    <row r="16" spans="1:24" ht="14.4" x14ac:dyDescent="0.3">
      <c r="A16" s="2">
        <v>15</v>
      </c>
      <c r="B16" s="2" t="s">
        <v>99</v>
      </c>
      <c r="C16" s="2">
        <f>YEAR([1]Data!$D16)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9">
        <v>68.809999999999988</v>
      </c>
      <c r="T16" s="2">
        <v>5</v>
      </c>
      <c r="U16" s="25">
        <v>0.8</v>
      </c>
      <c r="V16" s="25">
        <v>-123.858</v>
      </c>
      <c r="W16" s="11">
        <f>Table_1[[#This Row],[Discount]]/Table_1[[#This Row],[Sales]]</f>
        <v>1.1626217119604711E-2</v>
      </c>
      <c r="X16" t="str">
        <f>IF(Table_1[[#This Row],[Discount %]]&lt;=0.1, "0-10%", IF(Table_1[[#This Row],[Discount %]]&lt;=0.2, "10-20%", IF(Table_1[[#This Row],[Discount %]]&lt;=0.3, "20-30%", IF(Table_1[[#This Row],[Discount %]]&lt;=0.4, "30-40%", "40%+"))))</f>
        <v>0-10%</v>
      </c>
    </row>
    <row r="17" spans="1:24" ht="14.4" x14ac:dyDescent="0.3">
      <c r="A17" s="2">
        <v>16</v>
      </c>
      <c r="B17" s="2" t="s">
        <v>99</v>
      </c>
      <c r="C17" s="2">
        <f>YEAR([1]Data!$D17)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9">
        <v>2.5439999999999996</v>
      </c>
      <c r="T17" s="2">
        <v>3</v>
      </c>
      <c r="U17" s="25">
        <v>0.8</v>
      </c>
      <c r="V17" s="25">
        <v>-3.8160000000000016</v>
      </c>
      <c r="W17" s="11">
        <f>Table_1[[#This Row],[Discount]]/Table_1[[#This Row],[Sales]]</f>
        <v>0.31446540880503149</v>
      </c>
      <c r="X17" t="str">
        <f>IF(Table_1[[#This Row],[Discount %]]&lt;=0.1, "0-10%", IF(Table_1[[#This Row],[Discount %]]&lt;=0.2, "10-20%", IF(Table_1[[#This Row],[Discount %]]&lt;=0.3, "20-30%", IF(Table_1[[#This Row],[Discount %]]&lt;=0.4, "30-40%", "40%+"))))</f>
        <v>30-40%</v>
      </c>
    </row>
    <row r="18" spans="1:24" ht="14.4" x14ac:dyDescent="0.3">
      <c r="A18" s="2">
        <v>17</v>
      </c>
      <c r="B18" s="2" t="s">
        <v>110</v>
      </c>
      <c r="C18" s="2">
        <f>YEAR([1]Data!$D18)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9">
        <v>665.88</v>
      </c>
      <c r="T18" s="2">
        <v>6</v>
      </c>
      <c r="U18" s="25">
        <v>0</v>
      </c>
      <c r="V18" s="25">
        <v>13.317599999999999</v>
      </c>
      <c r="W18" s="11">
        <f>Table_1[[#This Row],[Discount]]/Table_1[[#This Row],[Sales]]</f>
        <v>0</v>
      </c>
      <c r="X18" t="str">
        <f>IF(Table_1[[#This Row],[Discount %]]&lt;=0.1, "0-10%", IF(Table_1[[#This Row],[Discount %]]&lt;=0.2, "10-20%", IF(Table_1[[#This Row],[Discount %]]&lt;=0.3, "20-30%", IF(Table_1[[#This Row],[Discount %]]&lt;=0.4, "30-40%", "40%+"))))</f>
        <v>0-10%</v>
      </c>
    </row>
    <row r="19" spans="1:24" ht="14.4" x14ac:dyDescent="0.3">
      <c r="A19" s="2">
        <v>18</v>
      </c>
      <c r="B19" s="2" t="s">
        <v>117</v>
      </c>
      <c r="C19" s="2">
        <f>YEAR([1]Data!$D19)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9">
        <v>55.5</v>
      </c>
      <c r="T19" s="2">
        <v>2</v>
      </c>
      <c r="U19" s="25">
        <v>0</v>
      </c>
      <c r="V19" s="25">
        <v>9.9899999999999949</v>
      </c>
      <c r="W19" s="11">
        <f>Table_1[[#This Row],[Discount]]/Table_1[[#This Row],[Sales]]</f>
        <v>0</v>
      </c>
      <c r="X19" t="str">
        <f>IF(Table_1[[#This Row],[Discount %]]&lt;=0.1, "0-10%", IF(Table_1[[#This Row],[Discount %]]&lt;=0.2, "10-20%", IF(Table_1[[#This Row],[Discount %]]&lt;=0.3, "20-30%", IF(Table_1[[#This Row],[Discount %]]&lt;=0.4, "30-40%", "40%+"))))</f>
        <v>0-10%</v>
      </c>
    </row>
    <row r="20" spans="1:24" ht="14.4" x14ac:dyDescent="0.3">
      <c r="A20" s="2">
        <v>19</v>
      </c>
      <c r="B20" s="2" t="s">
        <v>124</v>
      </c>
      <c r="C20" s="2">
        <f>YEAR([1]Data!$D20)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9">
        <v>8.56</v>
      </c>
      <c r="T20" s="2">
        <v>2</v>
      </c>
      <c r="U20" s="25">
        <v>0</v>
      </c>
      <c r="V20" s="25">
        <v>2.4823999999999993</v>
      </c>
      <c r="W20" s="11">
        <f>Table_1[[#This Row],[Discount]]/Table_1[[#This Row],[Sales]]</f>
        <v>0</v>
      </c>
      <c r="X20" t="str">
        <f>IF(Table_1[[#This Row],[Discount %]]&lt;=0.1, "0-10%", IF(Table_1[[#This Row],[Discount %]]&lt;=0.2, "10-20%", IF(Table_1[[#This Row],[Discount %]]&lt;=0.3, "20-30%", IF(Table_1[[#This Row],[Discount %]]&lt;=0.4, "30-40%", "40%+"))))</f>
        <v>0-10%</v>
      </c>
    </row>
    <row r="21" spans="1:24" ht="14.4" x14ac:dyDescent="0.3">
      <c r="A21" s="2">
        <v>20</v>
      </c>
      <c r="B21" s="2" t="s">
        <v>124</v>
      </c>
      <c r="C21" s="2">
        <f>YEAR([1]Data!$D21)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9">
        <v>213.48000000000002</v>
      </c>
      <c r="T21" s="2">
        <v>3</v>
      </c>
      <c r="U21" s="25">
        <v>0.2</v>
      </c>
      <c r="V21" s="25">
        <v>16.010999999999981</v>
      </c>
      <c r="W21" s="11">
        <f>Table_1[[#This Row],[Discount]]/Table_1[[#This Row],[Sales]]</f>
        <v>9.3685591156080189E-4</v>
      </c>
      <c r="X21" t="str">
        <f>IF(Table_1[[#This Row],[Discount %]]&lt;=0.1, "0-10%", IF(Table_1[[#This Row],[Discount %]]&lt;=0.2, "10-20%", IF(Table_1[[#This Row],[Discount %]]&lt;=0.3, "20-30%", IF(Table_1[[#This Row],[Discount %]]&lt;=0.4, "30-40%", "40%+"))))</f>
        <v>0-10%</v>
      </c>
    </row>
    <row r="22" spans="1:24" ht="14.4" x14ac:dyDescent="0.3">
      <c r="A22" s="2">
        <v>21</v>
      </c>
      <c r="B22" s="2" t="s">
        <v>124</v>
      </c>
      <c r="C22" s="2">
        <f>YEAR([1]Data!$D22)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9">
        <v>22.72</v>
      </c>
      <c r="T22" s="2">
        <v>4</v>
      </c>
      <c r="U22" s="25">
        <v>0.2</v>
      </c>
      <c r="V22" s="25">
        <v>7.3839999999999986</v>
      </c>
      <c r="W22" s="11">
        <f>Table_1[[#This Row],[Discount]]/Table_1[[#This Row],[Sales]]</f>
        <v>8.8028169014084511E-3</v>
      </c>
      <c r="X22" t="str">
        <f>IF(Table_1[[#This Row],[Discount %]]&lt;=0.1, "0-10%", IF(Table_1[[#This Row],[Discount %]]&lt;=0.2, "10-20%", IF(Table_1[[#This Row],[Discount %]]&lt;=0.3, "20-30%", IF(Table_1[[#This Row],[Discount %]]&lt;=0.4, "30-40%", "40%+"))))</f>
        <v>0-10%</v>
      </c>
    </row>
    <row r="23" spans="1:24" ht="14.4" x14ac:dyDescent="0.3">
      <c r="A23" s="2">
        <v>22</v>
      </c>
      <c r="B23" s="2" t="s">
        <v>134</v>
      </c>
      <c r="C23" s="2">
        <f>YEAR([1]Data!$D23)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9">
        <v>19.459999999999997</v>
      </c>
      <c r="T23" s="2">
        <v>7</v>
      </c>
      <c r="U23" s="25">
        <v>0</v>
      </c>
      <c r="V23" s="25">
        <v>5.0595999999999997</v>
      </c>
      <c r="W23" s="11">
        <f>Table_1[[#This Row],[Discount]]/Table_1[[#This Row],[Sales]]</f>
        <v>0</v>
      </c>
      <c r="X23" t="str">
        <f>IF(Table_1[[#This Row],[Discount %]]&lt;=0.1, "0-10%", IF(Table_1[[#This Row],[Discount %]]&lt;=0.2, "10-20%", IF(Table_1[[#This Row],[Discount %]]&lt;=0.3, "20-30%", IF(Table_1[[#This Row],[Discount %]]&lt;=0.4, "30-40%", "40%+"))))</f>
        <v>0-10%</v>
      </c>
    </row>
    <row r="24" spans="1:24" ht="14.4" x14ac:dyDescent="0.3">
      <c r="A24" s="2">
        <v>23</v>
      </c>
      <c r="B24" s="2" t="s">
        <v>134</v>
      </c>
      <c r="C24" s="2">
        <f>YEAR([1]Data!$D24)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9">
        <v>60.339999999999996</v>
      </c>
      <c r="T24" s="2">
        <v>7</v>
      </c>
      <c r="U24" s="25">
        <v>0</v>
      </c>
      <c r="V24" s="25">
        <v>15.688400000000001</v>
      </c>
      <c r="W24" s="11">
        <f>Table_1[[#This Row],[Discount]]/Table_1[[#This Row],[Sales]]</f>
        <v>0</v>
      </c>
      <c r="X24" t="str">
        <f>IF(Table_1[[#This Row],[Discount %]]&lt;=0.1, "0-10%", IF(Table_1[[#This Row],[Discount %]]&lt;=0.2, "10-20%", IF(Table_1[[#This Row],[Discount %]]&lt;=0.3, "20-30%", IF(Table_1[[#This Row],[Discount %]]&lt;=0.4, "30-40%", "40%+"))))</f>
        <v>0-10%</v>
      </c>
    </row>
    <row r="25" spans="1:24" ht="14.4" x14ac:dyDescent="0.3">
      <c r="A25" s="2">
        <v>24</v>
      </c>
      <c r="B25" s="2" t="s">
        <v>143</v>
      </c>
      <c r="C25" s="2">
        <f>YEAR([1]Data!$D25)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9">
        <v>71.371999999999986</v>
      </c>
      <c r="T25" s="2">
        <v>2</v>
      </c>
      <c r="U25" s="25">
        <v>0.3</v>
      </c>
      <c r="V25" s="25">
        <v>-1.0196000000000005</v>
      </c>
      <c r="W25" s="11">
        <f>Table_1[[#This Row],[Discount]]/Table_1[[#This Row],[Sales]]</f>
        <v>4.2033290365969854E-3</v>
      </c>
      <c r="X25" t="str">
        <f>IF(Table_1[[#This Row],[Discount %]]&lt;=0.1, "0-10%", IF(Table_1[[#This Row],[Discount %]]&lt;=0.2, "10-20%", IF(Table_1[[#This Row],[Discount %]]&lt;=0.3, "20-30%", IF(Table_1[[#This Row],[Discount %]]&lt;=0.4, "30-40%", "40%+"))))</f>
        <v>0-10%</v>
      </c>
    </row>
    <row r="26" spans="1:24" ht="14.4" x14ac:dyDescent="0.3">
      <c r="A26" s="2">
        <v>25</v>
      </c>
      <c r="B26" s="2" t="s">
        <v>151</v>
      </c>
      <c r="C26" s="2">
        <f>YEAR([1]Data!$D26)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9">
        <v>1044.6299999999999</v>
      </c>
      <c r="T26" s="2">
        <v>3</v>
      </c>
      <c r="U26" s="25">
        <v>0</v>
      </c>
      <c r="V26" s="25">
        <v>240.26490000000001</v>
      </c>
      <c r="W26" s="11">
        <f>Table_1[[#This Row],[Discount]]/Table_1[[#This Row],[Sales]]</f>
        <v>0</v>
      </c>
      <c r="X26" t="str">
        <f>IF(Table_1[[#This Row],[Discount %]]&lt;=0.1, "0-10%", IF(Table_1[[#This Row],[Discount %]]&lt;=0.2, "10-20%", IF(Table_1[[#This Row],[Discount %]]&lt;=0.3, "20-30%", IF(Table_1[[#This Row],[Discount %]]&lt;=0.4, "30-40%", "40%+"))))</f>
        <v>0-10%</v>
      </c>
    </row>
    <row r="27" spans="1:24" ht="14.4" x14ac:dyDescent="0.3">
      <c r="A27" s="2">
        <v>26</v>
      </c>
      <c r="B27" s="2" t="s">
        <v>155</v>
      </c>
      <c r="C27" s="2">
        <f>YEAR([1]Data!$D27)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9">
        <v>11.648000000000001</v>
      </c>
      <c r="T27" s="2">
        <v>2</v>
      </c>
      <c r="U27" s="25">
        <v>0.2</v>
      </c>
      <c r="V27" s="25">
        <v>4.2224000000000004</v>
      </c>
      <c r="W27" s="11">
        <f>Table_1[[#This Row],[Discount]]/Table_1[[#This Row],[Sales]]</f>
        <v>1.7170329670329668E-2</v>
      </c>
      <c r="X27" t="str">
        <f>IF(Table_1[[#This Row],[Discount %]]&lt;=0.1, "0-10%", IF(Table_1[[#This Row],[Discount %]]&lt;=0.2, "10-20%", IF(Table_1[[#This Row],[Discount %]]&lt;=0.3, "20-30%", IF(Table_1[[#This Row],[Discount %]]&lt;=0.4, "30-40%", "40%+"))))</f>
        <v>0-10%</v>
      </c>
    </row>
    <row r="28" spans="1:24" ht="14.4" x14ac:dyDescent="0.3">
      <c r="A28" s="2">
        <v>27</v>
      </c>
      <c r="B28" s="2" t="s">
        <v>155</v>
      </c>
      <c r="C28" s="2">
        <f>YEAR([1]Data!$D28)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9">
        <v>90.570000000000007</v>
      </c>
      <c r="T28" s="2">
        <v>3</v>
      </c>
      <c r="U28" s="25">
        <v>0</v>
      </c>
      <c r="V28" s="25">
        <v>11.774100000000004</v>
      </c>
      <c r="W28" s="11">
        <f>Table_1[[#This Row],[Discount]]/Table_1[[#This Row],[Sales]]</f>
        <v>0</v>
      </c>
      <c r="X28" t="str">
        <f>IF(Table_1[[#This Row],[Discount %]]&lt;=0.1, "0-10%", IF(Table_1[[#This Row],[Discount %]]&lt;=0.2, "10-20%", IF(Table_1[[#This Row],[Discount %]]&lt;=0.3, "20-30%", IF(Table_1[[#This Row],[Discount %]]&lt;=0.4, "30-40%", "40%+"))))</f>
        <v>0-10%</v>
      </c>
    </row>
    <row r="29" spans="1:24" ht="14.4" x14ac:dyDescent="0.3">
      <c r="A29" s="2">
        <v>28</v>
      </c>
      <c r="B29" s="2" t="s">
        <v>163</v>
      </c>
      <c r="C29" s="2">
        <f>YEAR([1]Data!$D29)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9">
        <v>3083.4300000000003</v>
      </c>
      <c r="T29" s="2">
        <v>7</v>
      </c>
      <c r="U29" s="25">
        <v>0.5</v>
      </c>
      <c r="V29" s="25">
        <v>-1665.0522000000001</v>
      </c>
      <c r="W29" s="11">
        <f>Table_1[[#This Row],[Discount]]/Table_1[[#This Row],[Sales]]</f>
        <v>1.6215707831862566E-4</v>
      </c>
      <c r="X29" t="str">
        <f>IF(Table_1[[#This Row],[Discount %]]&lt;=0.1, "0-10%", IF(Table_1[[#This Row],[Discount %]]&lt;=0.2, "10-20%", IF(Table_1[[#This Row],[Discount %]]&lt;=0.3, "20-30%", IF(Table_1[[#This Row],[Discount %]]&lt;=0.4, "30-40%", "40%+"))))</f>
        <v>0-10%</v>
      </c>
    </row>
    <row r="30" spans="1:24" ht="14.4" x14ac:dyDescent="0.3">
      <c r="A30" s="2">
        <v>29</v>
      </c>
      <c r="B30" s="2" t="s">
        <v>163</v>
      </c>
      <c r="C30" s="2">
        <f>YEAR([1]Data!$D30)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9">
        <v>9.6180000000000021</v>
      </c>
      <c r="T30" s="2">
        <v>2</v>
      </c>
      <c r="U30" s="25">
        <v>0.7</v>
      </c>
      <c r="V30" s="25">
        <v>-7.0532000000000004</v>
      </c>
      <c r="W30" s="11">
        <f>Table_1[[#This Row],[Discount]]/Table_1[[#This Row],[Sales]]</f>
        <v>7.2780203784570577E-2</v>
      </c>
      <c r="X30" t="str">
        <f>IF(Table_1[[#This Row],[Discount %]]&lt;=0.1, "0-10%", IF(Table_1[[#This Row],[Discount %]]&lt;=0.2, "10-20%", IF(Table_1[[#This Row],[Discount %]]&lt;=0.3, "20-30%", IF(Table_1[[#This Row],[Discount %]]&lt;=0.4, "30-40%", "40%+"))))</f>
        <v>0-10%</v>
      </c>
    </row>
    <row r="31" spans="1:24" ht="14.4" x14ac:dyDescent="0.3">
      <c r="A31" s="2">
        <v>30</v>
      </c>
      <c r="B31" s="2" t="s">
        <v>163</v>
      </c>
      <c r="C31" s="2">
        <f>YEAR([1]Data!$D31)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9">
        <v>124.20000000000002</v>
      </c>
      <c r="T31" s="2">
        <v>3</v>
      </c>
      <c r="U31" s="25">
        <v>0.2</v>
      </c>
      <c r="V31" s="25">
        <v>15.524999999999991</v>
      </c>
      <c r="W31" s="11">
        <f>Table_1[[#This Row],[Discount]]/Table_1[[#This Row],[Sales]]</f>
        <v>1.6103059581320449E-3</v>
      </c>
      <c r="X31" t="str">
        <f>IF(Table_1[[#This Row],[Discount %]]&lt;=0.1, "0-10%", IF(Table_1[[#This Row],[Discount %]]&lt;=0.2, "10-20%", IF(Table_1[[#This Row],[Discount %]]&lt;=0.3, "20-30%", IF(Table_1[[#This Row],[Discount %]]&lt;=0.4, "30-40%", "40%+"))))</f>
        <v>0-10%</v>
      </c>
    </row>
    <row r="32" spans="1:24" ht="14.4" x14ac:dyDescent="0.3">
      <c r="A32" s="2">
        <v>31</v>
      </c>
      <c r="B32" s="2" t="s">
        <v>163</v>
      </c>
      <c r="C32" s="2">
        <f>YEAR([1]Data!$D32)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9">
        <v>3.2640000000000002</v>
      </c>
      <c r="T32" s="2">
        <v>2</v>
      </c>
      <c r="U32" s="25">
        <v>0.2</v>
      </c>
      <c r="V32" s="25">
        <v>1.1015999999999997</v>
      </c>
      <c r="W32" s="11">
        <f>Table_1[[#This Row],[Discount]]/Table_1[[#This Row],[Sales]]</f>
        <v>6.1274509803921566E-2</v>
      </c>
      <c r="X32" t="str">
        <f>IF(Table_1[[#This Row],[Discount %]]&lt;=0.1, "0-10%", IF(Table_1[[#This Row],[Discount %]]&lt;=0.2, "10-20%", IF(Table_1[[#This Row],[Discount %]]&lt;=0.3, "20-30%", IF(Table_1[[#This Row],[Discount %]]&lt;=0.4, "30-40%", "40%+"))))</f>
        <v>0-10%</v>
      </c>
    </row>
    <row r="33" spans="1:24" ht="14.4" x14ac:dyDescent="0.3">
      <c r="A33" s="2">
        <v>32</v>
      </c>
      <c r="B33" s="2" t="s">
        <v>163</v>
      </c>
      <c r="C33" s="2">
        <f>YEAR([1]Data!$D33)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9">
        <v>86.304000000000002</v>
      </c>
      <c r="T33" s="2">
        <v>6</v>
      </c>
      <c r="U33" s="25">
        <v>0.2</v>
      </c>
      <c r="V33" s="25">
        <v>9.7091999999999885</v>
      </c>
      <c r="W33" s="11">
        <f>Table_1[[#This Row],[Discount]]/Table_1[[#This Row],[Sales]]</f>
        <v>2.3173896922506492E-3</v>
      </c>
      <c r="X33" t="str">
        <f>IF(Table_1[[#This Row],[Discount %]]&lt;=0.1, "0-10%", IF(Table_1[[#This Row],[Discount %]]&lt;=0.2, "10-20%", IF(Table_1[[#This Row],[Discount %]]&lt;=0.3, "20-30%", IF(Table_1[[#This Row],[Discount %]]&lt;=0.4, "30-40%", "40%+"))))</f>
        <v>0-10%</v>
      </c>
    </row>
    <row r="34" spans="1:24" ht="14.4" x14ac:dyDescent="0.3">
      <c r="A34" s="2">
        <v>33</v>
      </c>
      <c r="B34" s="2" t="s">
        <v>163</v>
      </c>
      <c r="C34" s="2">
        <f>YEAR([1]Data!$D34)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9">
        <v>6.8580000000000014</v>
      </c>
      <c r="T34" s="2">
        <v>6</v>
      </c>
      <c r="U34" s="25">
        <v>0.7</v>
      </c>
      <c r="V34" s="25">
        <v>-5.7149999999999999</v>
      </c>
      <c r="W34" s="11">
        <f>Table_1[[#This Row],[Discount]]/Table_1[[#This Row],[Sales]]</f>
        <v>0.10207057451151937</v>
      </c>
      <c r="X34" t="str">
        <f>IF(Table_1[[#This Row],[Discount %]]&lt;=0.1, "0-10%", IF(Table_1[[#This Row],[Discount %]]&lt;=0.2, "10-20%", IF(Table_1[[#This Row],[Discount %]]&lt;=0.3, "20-30%", IF(Table_1[[#This Row],[Discount %]]&lt;=0.4, "30-40%", "40%+"))))</f>
        <v>10-20%</v>
      </c>
    </row>
    <row r="35" spans="1:24" ht="14.4" x14ac:dyDescent="0.3">
      <c r="A35" s="2">
        <v>34</v>
      </c>
      <c r="B35" s="2" t="s">
        <v>163</v>
      </c>
      <c r="C35" s="2">
        <f>YEAR([1]Data!$D35)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9">
        <v>15.76</v>
      </c>
      <c r="T35" s="2">
        <v>2</v>
      </c>
      <c r="U35" s="25">
        <v>0.2</v>
      </c>
      <c r="V35" s="25">
        <v>3.5460000000000007</v>
      </c>
      <c r="W35" s="11">
        <f>Table_1[[#This Row],[Discount]]/Table_1[[#This Row],[Sales]]</f>
        <v>1.269035532994924E-2</v>
      </c>
      <c r="X35" t="str">
        <f>IF(Table_1[[#This Row],[Discount %]]&lt;=0.1, "0-10%", IF(Table_1[[#This Row],[Discount %]]&lt;=0.2, "10-20%", IF(Table_1[[#This Row],[Discount %]]&lt;=0.3, "20-30%", IF(Table_1[[#This Row],[Discount %]]&lt;=0.4, "30-40%", "40%+"))))</f>
        <v>0-10%</v>
      </c>
    </row>
    <row r="36" spans="1:24" ht="14.4" x14ac:dyDescent="0.3">
      <c r="A36" s="2">
        <v>35</v>
      </c>
      <c r="B36" s="2" t="s">
        <v>181</v>
      </c>
      <c r="C36" s="2">
        <f>YEAR([1]Data!$D36)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9">
        <v>29.472000000000001</v>
      </c>
      <c r="T36" s="2">
        <v>3</v>
      </c>
      <c r="U36" s="25">
        <v>0.2</v>
      </c>
      <c r="V36" s="25">
        <v>9.9467999999999979</v>
      </c>
      <c r="W36" s="11">
        <f>Table_1[[#This Row],[Discount]]/Table_1[[#This Row],[Sales]]</f>
        <v>6.7861020629750276E-3</v>
      </c>
      <c r="X36" t="str">
        <f>IF(Table_1[[#This Row],[Discount %]]&lt;=0.1, "0-10%", IF(Table_1[[#This Row],[Discount %]]&lt;=0.2, "10-20%", IF(Table_1[[#This Row],[Discount %]]&lt;=0.3, "20-30%", IF(Table_1[[#This Row],[Discount %]]&lt;=0.4, "30-40%", "40%+"))))</f>
        <v>0-10%</v>
      </c>
    </row>
    <row r="37" spans="1:24" ht="14.4" x14ac:dyDescent="0.3">
      <c r="A37" s="2">
        <v>36</v>
      </c>
      <c r="B37" s="2" t="s">
        <v>187</v>
      </c>
      <c r="C37" s="2">
        <f>YEAR([1]Data!$D37)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9">
        <v>1097.5440000000003</v>
      </c>
      <c r="T37" s="2">
        <v>7</v>
      </c>
      <c r="U37" s="25">
        <v>0.2</v>
      </c>
      <c r="V37" s="25">
        <v>123.47369999999989</v>
      </c>
      <c r="W37" s="11">
        <f>Table_1[[#This Row],[Discount]]/Table_1[[#This Row],[Sales]]</f>
        <v>1.8222504063618403E-4</v>
      </c>
      <c r="X37" t="str">
        <f>IF(Table_1[[#This Row],[Discount %]]&lt;=0.1, "0-10%", IF(Table_1[[#This Row],[Discount %]]&lt;=0.2, "10-20%", IF(Table_1[[#This Row],[Discount %]]&lt;=0.3, "20-30%", IF(Table_1[[#This Row],[Discount %]]&lt;=0.4, "30-40%", "40%+"))))</f>
        <v>0-10%</v>
      </c>
    </row>
    <row r="38" spans="1:24" ht="14.4" x14ac:dyDescent="0.3">
      <c r="A38" s="2">
        <v>37</v>
      </c>
      <c r="B38" s="2" t="s">
        <v>187</v>
      </c>
      <c r="C38" s="2">
        <f>YEAR([1]Data!$D38)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9">
        <v>190.92</v>
      </c>
      <c r="T38" s="2">
        <v>5</v>
      </c>
      <c r="U38" s="25">
        <v>0.6</v>
      </c>
      <c r="V38" s="25">
        <v>-147.96300000000002</v>
      </c>
      <c r="W38" s="11">
        <f>Table_1[[#This Row],[Discount]]/Table_1[[#This Row],[Sales]]</f>
        <v>3.1426775612822125E-3</v>
      </c>
      <c r="X38" t="str">
        <f>IF(Table_1[[#This Row],[Discount %]]&lt;=0.1, "0-10%", IF(Table_1[[#This Row],[Discount %]]&lt;=0.2, "10-20%", IF(Table_1[[#This Row],[Discount %]]&lt;=0.3, "20-30%", IF(Table_1[[#This Row],[Discount %]]&lt;=0.4, "30-40%", "40%+"))))</f>
        <v>0-10%</v>
      </c>
    </row>
    <row r="39" spans="1:24" ht="14.4" x14ac:dyDescent="0.3">
      <c r="A39" s="2">
        <v>38</v>
      </c>
      <c r="B39" s="2" t="s">
        <v>196</v>
      </c>
      <c r="C39" s="2">
        <f>YEAR([1]Data!$D39)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9">
        <v>113.328</v>
      </c>
      <c r="T39" s="2">
        <v>9</v>
      </c>
      <c r="U39" s="25">
        <v>0.2</v>
      </c>
      <c r="V39" s="25">
        <v>35.414999999999999</v>
      </c>
      <c r="W39" s="11">
        <f>Table_1[[#This Row],[Discount]]/Table_1[[#This Row],[Sales]]</f>
        <v>1.7647889312438234E-3</v>
      </c>
      <c r="X39" t="str">
        <f>IF(Table_1[[#This Row],[Discount %]]&lt;=0.1, "0-10%", IF(Table_1[[#This Row],[Discount %]]&lt;=0.2, "10-20%", IF(Table_1[[#This Row],[Discount %]]&lt;=0.3, "20-30%", IF(Table_1[[#This Row],[Discount %]]&lt;=0.4, "30-40%", "40%+"))))</f>
        <v>0-10%</v>
      </c>
    </row>
    <row r="40" spans="1:24" ht="14.4" x14ac:dyDescent="0.3">
      <c r="A40" s="2">
        <v>39</v>
      </c>
      <c r="B40" s="2" t="s">
        <v>196</v>
      </c>
      <c r="C40" s="2">
        <f>YEAR([1]Data!$D40)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9">
        <v>532.39919999999995</v>
      </c>
      <c r="T40" s="2">
        <v>3</v>
      </c>
      <c r="U40" s="25">
        <v>0.32</v>
      </c>
      <c r="V40" s="25">
        <v>-46.976400000000012</v>
      </c>
      <c r="W40" s="11">
        <f>Table_1[[#This Row],[Discount]]/Table_1[[#This Row],[Sales]]</f>
        <v>6.0105274388090742E-4</v>
      </c>
      <c r="X40" t="str">
        <f>IF(Table_1[[#This Row],[Discount %]]&lt;=0.1, "0-10%", IF(Table_1[[#This Row],[Discount %]]&lt;=0.2, "10-20%", IF(Table_1[[#This Row],[Discount %]]&lt;=0.3, "20-30%", IF(Table_1[[#This Row],[Discount %]]&lt;=0.4, "30-40%", "40%+"))))</f>
        <v>0-10%</v>
      </c>
    </row>
    <row r="41" spans="1:24" ht="14.4" x14ac:dyDescent="0.3">
      <c r="A41" s="2">
        <v>40</v>
      </c>
      <c r="B41" s="2" t="s">
        <v>196</v>
      </c>
      <c r="C41" s="2">
        <f>YEAR([1]Data!$D41)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9">
        <v>212.05799999999999</v>
      </c>
      <c r="T41" s="2">
        <v>3</v>
      </c>
      <c r="U41" s="25">
        <v>0.3</v>
      </c>
      <c r="V41" s="25">
        <v>-15.146999999999991</v>
      </c>
      <c r="W41" s="11">
        <f>Table_1[[#This Row],[Discount]]/Table_1[[#This Row],[Sales]]</f>
        <v>1.4147072970602382E-3</v>
      </c>
      <c r="X41" t="str">
        <f>IF(Table_1[[#This Row],[Discount %]]&lt;=0.1, "0-10%", IF(Table_1[[#This Row],[Discount %]]&lt;=0.2, "10-20%", IF(Table_1[[#This Row],[Discount %]]&lt;=0.3, "20-30%", IF(Table_1[[#This Row],[Discount %]]&lt;=0.4, "30-40%", "40%+"))))</f>
        <v>0-10%</v>
      </c>
    </row>
    <row r="42" spans="1:24" ht="14.4" x14ac:dyDescent="0.3">
      <c r="A42" s="2">
        <v>41</v>
      </c>
      <c r="B42" s="2" t="s">
        <v>196</v>
      </c>
      <c r="C42" s="2">
        <f>YEAR([1]Data!$D42)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9">
        <v>371.16800000000001</v>
      </c>
      <c r="T42" s="2">
        <v>4</v>
      </c>
      <c r="U42" s="25">
        <v>0.2</v>
      </c>
      <c r="V42" s="25">
        <v>41.756399999999957</v>
      </c>
      <c r="W42" s="11">
        <f>Table_1[[#This Row],[Discount]]/Table_1[[#This Row],[Sales]]</f>
        <v>5.3883955513406333E-4</v>
      </c>
      <c r="X42" t="str">
        <f>IF(Table_1[[#This Row],[Discount %]]&lt;=0.1, "0-10%", IF(Table_1[[#This Row],[Discount %]]&lt;=0.2, "10-20%", IF(Table_1[[#This Row],[Discount %]]&lt;=0.3, "20-30%", IF(Table_1[[#This Row],[Discount %]]&lt;=0.4, "30-40%", "40%+"))))</f>
        <v>0-10%</v>
      </c>
    </row>
    <row r="43" spans="1:24" ht="14.4" x14ac:dyDescent="0.3">
      <c r="A43" s="2">
        <v>42</v>
      </c>
      <c r="B43" s="2" t="s">
        <v>207</v>
      </c>
      <c r="C43" s="2">
        <f>YEAR([1]Data!$D43)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9">
        <v>147.16800000000001</v>
      </c>
      <c r="T43" s="2">
        <v>4</v>
      </c>
      <c r="U43" s="25">
        <v>0.2</v>
      </c>
      <c r="V43" s="25">
        <v>16.556399999999996</v>
      </c>
      <c r="W43" s="11">
        <f>Table_1[[#This Row],[Discount]]/Table_1[[#This Row],[Sales]]</f>
        <v>1.3589910850184822E-3</v>
      </c>
      <c r="X43" t="str">
        <f>IF(Table_1[[#This Row],[Discount %]]&lt;=0.1, "0-10%", IF(Table_1[[#This Row],[Discount %]]&lt;=0.2, "10-20%", IF(Table_1[[#This Row],[Discount %]]&lt;=0.3, "20-30%", IF(Table_1[[#This Row],[Discount %]]&lt;=0.4, "30-40%", "40%+"))))</f>
        <v>0-10%</v>
      </c>
    </row>
    <row r="44" spans="1:24" ht="14.4" x14ac:dyDescent="0.3">
      <c r="A44" s="2">
        <v>43</v>
      </c>
      <c r="B44" s="2" t="s">
        <v>214</v>
      </c>
      <c r="C44" s="2">
        <f>YEAR([1]Data!$D44)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9">
        <v>77.88</v>
      </c>
      <c r="T44" s="2">
        <v>2</v>
      </c>
      <c r="U44" s="25">
        <v>0</v>
      </c>
      <c r="V44" s="25">
        <v>3.8939999999999912</v>
      </c>
      <c r="W44" s="11">
        <f>Table_1[[#This Row],[Discount]]/Table_1[[#This Row],[Sales]]</f>
        <v>0</v>
      </c>
      <c r="X44" t="str">
        <f>IF(Table_1[[#This Row],[Discount %]]&lt;=0.1, "0-10%", IF(Table_1[[#This Row],[Discount %]]&lt;=0.2, "10-20%", IF(Table_1[[#This Row],[Discount %]]&lt;=0.3, "20-30%", IF(Table_1[[#This Row],[Discount %]]&lt;=0.4, "30-40%", "40%+"))))</f>
        <v>0-10%</v>
      </c>
    </row>
    <row r="45" spans="1:24" ht="14.4" x14ac:dyDescent="0.3">
      <c r="A45" s="2">
        <v>44</v>
      </c>
      <c r="B45" s="2" t="s">
        <v>219</v>
      </c>
      <c r="C45" s="2">
        <f>YEAR([1]Data!$D45)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9">
        <v>95.616</v>
      </c>
      <c r="T45" s="2">
        <v>2</v>
      </c>
      <c r="U45" s="25">
        <v>0.2</v>
      </c>
      <c r="V45" s="25">
        <v>9.5616000000000092</v>
      </c>
      <c r="W45" s="11">
        <f>Table_1[[#This Row],[Discount]]/Table_1[[#This Row],[Sales]]</f>
        <v>2.0917001338688086E-3</v>
      </c>
      <c r="X45" t="str">
        <f>IF(Table_1[[#This Row],[Discount %]]&lt;=0.1, "0-10%", IF(Table_1[[#This Row],[Discount %]]&lt;=0.2, "10-20%", IF(Table_1[[#This Row],[Discount %]]&lt;=0.3, "20-30%", IF(Table_1[[#This Row],[Discount %]]&lt;=0.4, "30-40%", "40%+"))))</f>
        <v>0-10%</v>
      </c>
    </row>
    <row r="46" spans="1:24" ht="14.4" x14ac:dyDescent="0.3">
      <c r="A46" s="2">
        <v>45</v>
      </c>
      <c r="B46" s="2" t="s">
        <v>225</v>
      </c>
      <c r="C46" s="2">
        <f>YEAR([1]Data!$D46)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9">
        <v>45.98</v>
      </c>
      <c r="T46" s="2">
        <v>2</v>
      </c>
      <c r="U46" s="25">
        <v>0</v>
      </c>
      <c r="V46" s="25">
        <v>19.7714</v>
      </c>
      <c r="W46" s="11">
        <f>Table_1[[#This Row],[Discount]]/Table_1[[#This Row],[Sales]]</f>
        <v>0</v>
      </c>
      <c r="X46" t="str">
        <f>IF(Table_1[[#This Row],[Discount %]]&lt;=0.1, "0-10%", IF(Table_1[[#This Row],[Discount %]]&lt;=0.2, "10-20%", IF(Table_1[[#This Row],[Discount %]]&lt;=0.3, "20-30%", IF(Table_1[[#This Row],[Discount %]]&lt;=0.4, "30-40%", "40%+"))))</f>
        <v>0-10%</v>
      </c>
    </row>
    <row r="47" spans="1:24" ht="14.4" x14ac:dyDescent="0.3">
      <c r="A47" s="2">
        <v>46</v>
      </c>
      <c r="B47" s="2" t="s">
        <v>225</v>
      </c>
      <c r="C47" s="2">
        <f>YEAR([1]Data!$D47)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9">
        <v>17.46</v>
      </c>
      <c r="T47" s="2">
        <v>2</v>
      </c>
      <c r="U47" s="25">
        <v>0</v>
      </c>
      <c r="V47" s="25">
        <v>8.2061999999999991</v>
      </c>
      <c r="W47" s="11">
        <f>Table_1[[#This Row],[Discount]]/Table_1[[#This Row],[Sales]]</f>
        <v>0</v>
      </c>
      <c r="X47" t="str">
        <f>IF(Table_1[[#This Row],[Discount %]]&lt;=0.1, "0-10%", IF(Table_1[[#This Row],[Discount %]]&lt;=0.2, "10-20%", IF(Table_1[[#This Row],[Discount %]]&lt;=0.3, "20-30%", IF(Table_1[[#This Row],[Discount %]]&lt;=0.4, "30-40%", "40%+"))))</f>
        <v>0-10%</v>
      </c>
    </row>
    <row r="48" spans="1:24" ht="14.4" x14ac:dyDescent="0.3">
      <c r="A48" s="2">
        <v>47</v>
      </c>
      <c r="B48" s="2" t="s">
        <v>234</v>
      </c>
      <c r="C48" s="2">
        <f>YEAR([1]Data!$D48)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9">
        <v>211.96</v>
      </c>
      <c r="T48" s="2">
        <v>4</v>
      </c>
      <c r="U48" s="25">
        <v>0</v>
      </c>
      <c r="V48" s="25">
        <v>8.4783999999999935</v>
      </c>
      <c r="W48" s="11">
        <f>Table_1[[#This Row],[Discount]]/Table_1[[#This Row],[Sales]]</f>
        <v>0</v>
      </c>
      <c r="X48" t="str">
        <f>IF(Table_1[[#This Row],[Discount %]]&lt;=0.1, "0-10%", IF(Table_1[[#This Row],[Discount %]]&lt;=0.2, "10-20%", IF(Table_1[[#This Row],[Discount %]]&lt;=0.3, "20-30%", IF(Table_1[[#This Row],[Discount %]]&lt;=0.4, "30-40%", "40%+"))))</f>
        <v>0-10%</v>
      </c>
    </row>
    <row r="49" spans="1:24" ht="14.4" x14ac:dyDescent="0.3">
      <c r="A49" s="2">
        <v>48</v>
      </c>
      <c r="B49" s="2" t="s">
        <v>241</v>
      </c>
      <c r="C49" s="2">
        <f>YEAR([1]Data!$D49)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9">
        <v>45</v>
      </c>
      <c r="T49" s="2">
        <v>3</v>
      </c>
      <c r="U49" s="25">
        <v>0</v>
      </c>
      <c r="V49" s="25">
        <v>4.9500000000000011</v>
      </c>
      <c r="W49" s="11">
        <f>Table_1[[#This Row],[Discount]]/Table_1[[#This Row],[Sales]]</f>
        <v>0</v>
      </c>
      <c r="X49" t="str">
        <f>IF(Table_1[[#This Row],[Discount %]]&lt;=0.1, "0-10%", IF(Table_1[[#This Row],[Discount %]]&lt;=0.2, "10-20%", IF(Table_1[[#This Row],[Discount %]]&lt;=0.3, "20-30%", IF(Table_1[[#This Row],[Discount %]]&lt;=0.4, "30-40%", "40%+"))))</f>
        <v>0-10%</v>
      </c>
    </row>
    <row r="50" spans="1:24" ht="14.4" x14ac:dyDescent="0.3">
      <c r="A50" s="2">
        <v>49</v>
      </c>
      <c r="B50" s="2" t="s">
        <v>241</v>
      </c>
      <c r="C50" s="2">
        <f>YEAR([1]Data!$D50)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9">
        <v>21.8</v>
      </c>
      <c r="T50" s="2">
        <v>2</v>
      </c>
      <c r="U50" s="25">
        <v>0</v>
      </c>
      <c r="V50" s="25">
        <v>6.104000000000001</v>
      </c>
      <c r="W50" s="11">
        <f>Table_1[[#This Row],[Discount]]/Table_1[[#This Row],[Sales]]</f>
        <v>0</v>
      </c>
      <c r="X50" t="str">
        <f>IF(Table_1[[#This Row],[Discount %]]&lt;=0.1, "0-10%", IF(Table_1[[#This Row],[Discount %]]&lt;=0.2, "10-20%", IF(Table_1[[#This Row],[Discount %]]&lt;=0.3, "20-30%", IF(Table_1[[#This Row],[Discount %]]&lt;=0.4, "30-40%", "40%+"))))</f>
        <v>0-10%</v>
      </c>
    </row>
    <row r="51" spans="1:24" ht="14.4" x14ac:dyDescent="0.3">
      <c r="A51" s="2">
        <v>50</v>
      </c>
      <c r="B51" s="2" t="s">
        <v>250</v>
      </c>
      <c r="C51" s="2">
        <f>YEAR([1]Data!$D51)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9">
        <v>38.22</v>
      </c>
      <c r="T51" s="2">
        <v>6</v>
      </c>
      <c r="U51" s="25">
        <v>0</v>
      </c>
      <c r="V51" s="25">
        <v>17.9634</v>
      </c>
      <c r="W51" s="11">
        <f>Table_1[[#This Row],[Discount]]/Table_1[[#This Row],[Sales]]</f>
        <v>0</v>
      </c>
      <c r="X51" t="str">
        <f>IF(Table_1[[#This Row],[Discount %]]&lt;=0.1, "0-10%", IF(Table_1[[#This Row],[Discount %]]&lt;=0.2, "10-20%", IF(Table_1[[#This Row],[Discount %]]&lt;=0.3, "20-30%", IF(Table_1[[#This Row],[Discount %]]&lt;=0.4, "30-40%", "40%+"))))</f>
        <v>0-10%</v>
      </c>
    </row>
    <row r="52" spans="1:24" ht="14.4" x14ac:dyDescent="0.3">
      <c r="A52" s="2">
        <v>51</v>
      </c>
      <c r="B52" s="2" t="s">
        <v>250</v>
      </c>
      <c r="C52" s="2">
        <f>YEAR([1]Data!$D52)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9">
        <v>75.179999999999993</v>
      </c>
      <c r="T52" s="2">
        <v>6</v>
      </c>
      <c r="U52" s="25">
        <v>0</v>
      </c>
      <c r="V52" s="25">
        <v>35.334599999999995</v>
      </c>
      <c r="W52" s="11">
        <f>Table_1[[#This Row],[Discount]]/Table_1[[#This Row],[Sales]]</f>
        <v>0</v>
      </c>
      <c r="X52" t="str">
        <f>IF(Table_1[[#This Row],[Discount %]]&lt;=0.1, "0-10%", IF(Table_1[[#This Row],[Discount %]]&lt;=0.2, "10-20%", IF(Table_1[[#This Row],[Discount %]]&lt;=0.3, "20-30%", IF(Table_1[[#This Row],[Discount %]]&lt;=0.4, "30-40%", "40%+"))))</f>
        <v>0-10%</v>
      </c>
    </row>
    <row r="53" spans="1:24" ht="14.4" x14ac:dyDescent="0.3">
      <c r="A53" s="2">
        <v>52</v>
      </c>
      <c r="B53" s="2" t="s">
        <v>250</v>
      </c>
      <c r="C53" s="2">
        <f>YEAR([1]Data!$D53)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9">
        <v>6.16</v>
      </c>
      <c r="T53" s="2">
        <v>2</v>
      </c>
      <c r="U53" s="25">
        <v>0</v>
      </c>
      <c r="V53" s="25">
        <v>2.9567999999999999</v>
      </c>
      <c r="W53" s="11">
        <f>Table_1[[#This Row],[Discount]]/Table_1[[#This Row],[Sales]]</f>
        <v>0</v>
      </c>
      <c r="X53" t="str">
        <f>IF(Table_1[[#This Row],[Discount %]]&lt;=0.1, "0-10%", IF(Table_1[[#This Row],[Discount %]]&lt;=0.2, "10-20%", IF(Table_1[[#This Row],[Discount %]]&lt;=0.3, "20-30%", IF(Table_1[[#This Row],[Discount %]]&lt;=0.4, "30-40%", "40%+"))))</f>
        <v>0-10%</v>
      </c>
    </row>
    <row r="54" spans="1:24" ht="14.4" x14ac:dyDescent="0.3">
      <c r="A54" s="2">
        <v>53</v>
      </c>
      <c r="B54" s="2" t="s">
        <v>250</v>
      </c>
      <c r="C54" s="2">
        <f>YEAR([1]Data!$D54)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9">
        <v>89.99</v>
      </c>
      <c r="T54" s="2">
        <v>1</v>
      </c>
      <c r="U54" s="25">
        <v>0</v>
      </c>
      <c r="V54" s="25">
        <v>17.098099999999988</v>
      </c>
      <c r="W54" s="11">
        <f>Table_1[[#This Row],[Discount]]/Table_1[[#This Row],[Sales]]</f>
        <v>0</v>
      </c>
      <c r="X54" t="str">
        <f>IF(Table_1[[#This Row],[Discount %]]&lt;=0.1, "0-10%", IF(Table_1[[#This Row],[Discount %]]&lt;=0.2, "10-20%", IF(Table_1[[#This Row],[Discount %]]&lt;=0.3, "20-30%", IF(Table_1[[#This Row],[Discount %]]&lt;=0.4, "30-40%", "40%+"))))</f>
        <v>0-10%</v>
      </c>
    </row>
    <row r="55" spans="1:24" ht="14.4" x14ac:dyDescent="0.3">
      <c r="A55" s="2">
        <v>54</v>
      </c>
      <c r="B55" s="2" t="s">
        <v>263</v>
      </c>
      <c r="C55" s="2">
        <f>YEAR([1]Data!$D55)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9">
        <v>15.260000000000002</v>
      </c>
      <c r="T55" s="2">
        <v>7</v>
      </c>
      <c r="U55" s="25">
        <v>0</v>
      </c>
      <c r="V55" s="25">
        <v>6.2566000000000006</v>
      </c>
      <c r="W55" s="11">
        <f>Table_1[[#This Row],[Discount]]/Table_1[[#This Row],[Sales]]</f>
        <v>0</v>
      </c>
      <c r="X55" t="str">
        <f>IF(Table_1[[#This Row],[Discount %]]&lt;=0.1, "0-10%", IF(Table_1[[#This Row],[Discount %]]&lt;=0.2, "10-20%", IF(Table_1[[#This Row],[Discount %]]&lt;=0.3, "20-30%", IF(Table_1[[#This Row],[Discount %]]&lt;=0.4, "30-40%", "40%+"))))</f>
        <v>0-10%</v>
      </c>
    </row>
    <row r="56" spans="1:24" ht="14.4" x14ac:dyDescent="0.3">
      <c r="A56" s="2">
        <v>55</v>
      </c>
      <c r="B56" s="2" t="s">
        <v>263</v>
      </c>
      <c r="C56" s="2">
        <f>YEAR([1]Data!$D56)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9">
        <v>1029.95</v>
      </c>
      <c r="T56" s="2">
        <v>5</v>
      </c>
      <c r="U56" s="25">
        <v>0</v>
      </c>
      <c r="V56" s="25">
        <v>298.68549999999999</v>
      </c>
      <c r="W56" s="11">
        <f>Table_1[[#This Row],[Discount]]/Table_1[[#This Row],[Sales]]</f>
        <v>0</v>
      </c>
      <c r="X56" t="str">
        <f>IF(Table_1[[#This Row],[Discount %]]&lt;=0.1, "0-10%", IF(Table_1[[#This Row],[Discount %]]&lt;=0.2, "10-20%", IF(Table_1[[#This Row],[Discount %]]&lt;=0.3, "20-30%", IF(Table_1[[#This Row],[Discount %]]&lt;=0.4, "30-40%", "40%+"))))</f>
        <v>0-10%</v>
      </c>
    </row>
    <row r="57" spans="1:24" ht="14.4" x14ac:dyDescent="0.3">
      <c r="A57" s="2">
        <v>56</v>
      </c>
      <c r="B57" s="2" t="s">
        <v>273</v>
      </c>
      <c r="C57" s="2">
        <f>YEAR([1]Data!$D57)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9">
        <v>208.56</v>
      </c>
      <c r="T57" s="2">
        <v>6</v>
      </c>
      <c r="U57" s="25">
        <v>0</v>
      </c>
      <c r="V57" s="25">
        <v>52.139999999999986</v>
      </c>
      <c r="W57" s="11">
        <f>Table_1[[#This Row],[Discount]]/Table_1[[#This Row],[Sales]]</f>
        <v>0</v>
      </c>
      <c r="X57" t="str">
        <f>IF(Table_1[[#This Row],[Discount %]]&lt;=0.1, "0-10%", IF(Table_1[[#This Row],[Discount %]]&lt;=0.2, "10-20%", IF(Table_1[[#This Row],[Discount %]]&lt;=0.3, "20-30%", IF(Table_1[[#This Row],[Discount %]]&lt;=0.4, "30-40%", "40%+"))))</f>
        <v>0-10%</v>
      </c>
    </row>
    <row r="58" spans="1:24" ht="14.4" x14ac:dyDescent="0.3">
      <c r="A58" s="2">
        <v>57</v>
      </c>
      <c r="B58" s="2" t="s">
        <v>273</v>
      </c>
      <c r="C58" s="2">
        <f>YEAR([1]Data!$D58)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9">
        <v>32.400000000000006</v>
      </c>
      <c r="T58" s="2">
        <v>5</v>
      </c>
      <c r="U58" s="25">
        <v>0</v>
      </c>
      <c r="V58" s="25">
        <v>15.552000000000001</v>
      </c>
      <c r="W58" s="11">
        <f>Table_1[[#This Row],[Discount]]/Table_1[[#This Row],[Sales]]</f>
        <v>0</v>
      </c>
      <c r="X58" t="str">
        <f>IF(Table_1[[#This Row],[Discount %]]&lt;=0.1, "0-10%", IF(Table_1[[#This Row],[Discount %]]&lt;=0.2, "10-20%", IF(Table_1[[#This Row],[Discount %]]&lt;=0.3, "20-30%", IF(Table_1[[#This Row],[Discount %]]&lt;=0.4, "30-40%", "40%+"))))</f>
        <v>0-10%</v>
      </c>
    </row>
    <row r="59" spans="1:24" ht="14.4" x14ac:dyDescent="0.3">
      <c r="A59" s="2">
        <v>58</v>
      </c>
      <c r="B59" s="2" t="s">
        <v>273</v>
      </c>
      <c r="C59" s="2">
        <f>YEAR([1]Data!$D59)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9">
        <v>319.41000000000003</v>
      </c>
      <c r="T59" s="2">
        <v>5</v>
      </c>
      <c r="U59" s="25">
        <v>0.1</v>
      </c>
      <c r="V59" s="25">
        <v>7.0980000000000061</v>
      </c>
      <c r="W59" s="11">
        <f>Table_1[[#This Row],[Discount]]/Table_1[[#This Row],[Sales]]</f>
        <v>3.130772361541592E-4</v>
      </c>
      <c r="X59" t="str">
        <f>IF(Table_1[[#This Row],[Discount %]]&lt;=0.1, "0-10%", IF(Table_1[[#This Row],[Discount %]]&lt;=0.2, "10-20%", IF(Table_1[[#This Row],[Discount %]]&lt;=0.3, "20-30%", IF(Table_1[[#This Row],[Discount %]]&lt;=0.4, "30-40%", "40%+"))))</f>
        <v>0-10%</v>
      </c>
    </row>
    <row r="60" spans="1:24" ht="14.4" x14ac:dyDescent="0.3">
      <c r="A60" s="2">
        <v>59</v>
      </c>
      <c r="B60" s="2" t="s">
        <v>273</v>
      </c>
      <c r="C60" s="2">
        <f>YEAR([1]Data!$D60)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9">
        <v>14.56</v>
      </c>
      <c r="T60" s="2">
        <v>2</v>
      </c>
      <c r="U60" s="25">
        <v>0</v>
      </c>
      <c r="V60" s="25">
        <v>6.9888000000000003</v>
      </c>
      <c r="W60" s="11">
        <f>Table_1[[#This Row],[Discount]]/Table_1[[#This Row],[Sales]]</f>
        <v>0</v>
      </c>
      <c r="X60" t="str">
        <f>IF(Table_1[[#This Row],[Discount %]]&lt;=0.1, "0-10%", IF(Table_1[[#This Row],[Discount %]]&lt;=0.2, "10-20%", IF(Table_1[[#This Row],[Discount %]]&lt;=0.3, "20-30%", IF(Table_1[[#This Row],[Discount %]]&lt;=0.4, "30-40%", "40%+"))))</f>
        <v>0-10%</v>
      </c>
    </row>
    <row r="61" spans="1:24" ht="14.4" x14ac:dyDescent="0.3">
      <c r="A61" s="2">
        <v>60</v>
      </c>
      <c r="B61" s="2" t="s">
        <v>273</v>
      </c>
      <c r="C61" s="2">
        <f>YEAR([1]Data!$D61)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9">
        <v>30</v>
      </c>
      <c r="T61" s="2">
        <v>2</v>
      </c>
      <c r="U61" s="25">
        <v>0</v>
      </c>
      <c r="V61" s="25">
        <v>3.3000000000000007</v>
      </c>
      <c r="W61" s="11">
        <f>Table_1[[#This Row],[Discount]]/Table_1[[#This Row],[Sales]]</f>
        <v>0</v>
      </c>
      <c r="X61" t="str">
        <f>IF(Table_1[[#This Row],[Discount %]]&lt;=0.1, "0-10%", IF(Table_1[[#This Row],[Discount %]]&lt;=0.2, "10-20%", IF(Table_1[[#This Row],[Discount %]]&lt;=0.3, "20-30%", IF(Table_1[[#This Row],[Discount %]]&lt;=0.4, "30-40%", "40%+"))))</f>
        <v>0-10%</v>
      </c>
    </row>
    <row r="62" spans="1:24" ht="14.4" x14ac:dyDescent="0.3">
      <c r="A62" s="2">
        <v>61</v>
      </c>
      <c r="B62" s="2" t="s">
        <v>273</v>
      </c>
      <c r="C62" s="2">
        <f>YEAR([1]Data!$D62)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9">
        <v>48.480000000000004</v>
      </c>
      <c r="T62" s="2">
        <v>4</v>
      </c>
      <c r="U62" s="25">
        <v>0.2</v>
      </c>
      <c r="V62" s="25">
        <v>16.361999999999998</v>
      </c>
      <c r="W62" s="11">
        <f>Table_1[[#This Row],[Discount]]/Table_1[[#This Row],[Sales]]</f>
        <v>4.125412541254125E-3</v>
      </c>
      <c r="X62" t="str">
        <f>IF(Table_1[[#This Row],[Discount %]]&lt;=0.1, "0-10%", IF(Table_1[[#This Row],[Discount %]]&lt;=0.2, "10-20%", IF(Table_1[[#This Row],[Discount %]]&lt;=0.3, "20-30%", IF(Table_1[[#This Row],[Discount %]]&lt;=0.4, "30-40%", "40%+"))))</f>
        <v>0-10%</v>
      </c>
    </row>
    <row r="63" spans="1:24" ht="14.4" x14ac:dyDescent="0.3">
      <c r="A63" s="2">
        <v>62</v>
      </c>
      <c r="B63" s="2" t="s">
        <v>273</v>
      </c>
      <c r="C63" s="2">
        <f>YEAR([1]Data!$D63)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9">
        <v>1.68</v>
      </c>
      <c r="T63" s="2">
        <v>1</v>
      </c>
      <c r="U63" s="25">
        <v>0</v>
      </c>
      <c r="V63" s="25">
        <v>0.84</v>
      </c>
      <c r="W63" s="11">
        <f>Table_1[[#This Row],[Discount]]/Table_1[[#This Row],[Sales]]</f>
        <v>0</v>
      </c>
      <c r="X63" t="str">
        <f>IF(Table_1[[#This Row],[Discount %]]&lt;=0.1, "0-10%", IF(Table_1[[#This Row],[Discount %]]&lt;=0.2, "10-20%", IF(Table_1[[#This Row],[Discount %]]&lt;=0.3, "20-30%", IF(Table_1[[#This Row],[Discount %]]&lt;=0.4, "30-40%", "40%+"))))</f>
        <v>0-10%</v>
      </c>
    </row>
    <row r="64" spans="1:24" ht="14.4" x14ac:dyDescent="0.3">
      <c r="A64" s="2">
        <v>63</v>
      </c>
      <c r="B64" s="2" t="s">
        <v>289</v>
      </c>
      <c r="C64" s="2">
        <f>YEAR([1]Data!$D64)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9">
        <v>13.98</v>
      </c>
      <c r="T64" s="2">
        <v>2</v>
      </c>
      <c r="U64" s="25">
        <v>0</v>
      </c>
      <c r="V64" s="25">
        <v>6.1512000000000011</v>
      </c>
      <c r="W64" s="11">
        <f>Table_1[[#This Row],[Discount]]/Table_1[[#This Row],[Sales]]</f>
        <v>0</v>
      </c>
      <c r="X64" t="str">
        <f>IF(Table_1[[#This Row],[Discount %]]&lt;=0.1, "0-10%", IF(Table_1[[#This Row],[Discount %]]&lt;=0.2, "10-20%", IF(Table_1[[#This Row],[Discount %]]&lt;=0.3, "20-30%", IF(Table_1[[#This Row],[Discount %]]&lt;=0.4, "30-40%", "40%+"))))</f>
        <v>0-10%</v>
      </c>
    </row>
    <row r="65" spans="1:24" ht="14.4" x14ac:dyDescent="0.3">
      <c r="A65" s="2">
        <v>64</v>
      </c>
      <c r="B65" s="2" t="s">
        <v>289</v>
      </c>
      <c r="C65" s="2">
        <f>YEAR([1]Data!$D65)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9">
        <v>25.824000000000002</v>
      </c>
      <c r="T65" s="2">
        <v>6</v>
      </c>
      <c r="U65" s="25">
        <v>0.2</v>
      </c>
      <c r="V65" s="25">
        <v>9.3612000000000002</v>
      </c>
      <c r="W65" s="11">
        <f>Table_1[[#This Row],[Discount]]/Table_1[[#This Row],[Sales]]</f>
        <v>7.7447335811648083E-3</v>
      </c>
      <c r="X65" t="str">
        <f>IF(Table_1[[#This Row],[Discount %]]&lt;=0.1, "0-10%", IF(Table_1[[#This Row],[Discount %]]&lt;=0.2, "10-20%", IF(Table_1[[#This Row],[Discount %]]&lt;=0.3, "20-30%", IF(Table_1[[#This Row],[Discount %]]&lt;=0.4, "30-40%", "40%+"))))</f>
        <v>0-10%</v>
      </c>
    </row>
    <row r="66" spans="1:24" ht="14.4" x14ac:dyDescent="0.3">
      <c r="A66" s="2">
        <v>65</v>
      </c>
      <c r="B66" s="2" t="s">
        <v>289</v>
      </c>
      <c r="C66" s="2">
        <f>YEAR([1]Data!$D66)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9">
        <v>146.72999999999999</v>
      </c>
      <c r="T66" s="2">
        <v>3</v>
      </c>
      <c r="U66" s="25">
        <v>0</v>
      </c>
      <c r="V66" s="25">
        <v>68.963099999999997</v>
      </c>
      <c r="W66" s="11">
        <f>Table_1[[#This Row],[Discount]]/Table_1[[#This Row],[Sales]]</f>
        <v>0</v>
      </c>
      <c r="X66" t="str">
        <f>IF(Table_1[[#This Row],[Discount %]]&lt;=0.1, "0-10%", IF(Table_1[[#This Row],[Discount %]]&lt;=0.2, "10-20%", IF(Table_1[[#This Row],[Discount %]]&lt;=0.3, "20-30%", IF(Table_1[[#This Row],[Discount %]]&lt;=0.4, "30-40%", "40%+"))))</f>
        <v>0-10%</v>
      </c>
    </row>
    <row r="67" spans="1:24" ht="14.4" x14ac:dyDescent="0.3">
      <c r="A67" s="2">
        <v>66</v>
      </c>
      <c r="B67" s="2" t="s">
        <v>289</v>
      </c>
      <c r="C67" s="2">
        <f>YEAR([1]Data!$D67)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9">
        <v>79.760000000000005</v>
      </c>
      <c r="T67" s="2">
        <v>4</v>
      </c>
      <c r="U67" s="25">
        <v>0</v>
      </c>
      <c r="V67" s="25">
        <v>22.332800000000006</v>
      </c>
      <c r="W67" s="11">
        <f>Table_1[[#This Row],[Discount]]/Table_1[[#This Row],[Sales]]</f>
        <v>0</v>
      </c>
      <c r="X67" t="str">
        <f>IF(Table_1[[#This Row],[Discount %]]&lt;=0.1, "0-10%", IF(Table_1[[#This Row],[Discount %]]&lt;=0.2, "10-20%", IF(Table_1[[#This Row],[Discount %]]&lt;=0.3, "20-30%", IF(Table_1[[#This Row],[Discount %]]&lt;=0.4, "30-40%", "40%+"))))</f>
        <v>0-10%</v>
      </c>
    </row>
    <row r="68" spans="1:24" ht="14.4" x14ac:dyDescent="0.3">
      <c r="A68" s="2">
        <v>67</v>
      </c>
      <c r="B68" s="2" t="s">
        <v>300</v>
      </c>
      <c r="C68" s="2">
        <f>YEAR([1]Data!$D68)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9">
        <v>213.11499999999998</v>
      </c>
      <c r="T68" s="2">
        <v>5</v>
      </c>
      <c r="U68" s="25">
        <v>0.3</v>
      </c>
      <c r="V68" s="25">
        <v>-15.222500000000011</v>
      </c>
      <c r="W68" s="11">
        <f>Table_1[[#This Row],[Discount]]/Table_1[[#This Row],[Sales]]</f>
        <v>1.407690683433827E-3</v>
      </c>
      <c r="X68" t="str">
        <f>IF(Table_1[[#This Row],[Discount %]]&lt;=0.1, "0-10%", IF(Table_1[[#This Row],[Discount %]]&lt;=0.2, "10-20%", IF(Table_1[[#This Row],[Discount %]]&lt;=0.3, "20-30%", IF(Table_1[[#This Row],[Discount %]]&lt;=0.4, "30-40%", "40%+"))))</f>
        <v>0-10%</v>
      </c>
    </row>
    <row r="69" spans="1:24" ht="14.4" x14ac:dyDescent="0.3">
      <c r="A69" s="2">
        <v>68</v>
      </c>
      <c r="B69" s="2" t="s">
        <v>306</v>
      </c>
      <c r="C69" s="2">
        <f>YEAR([1]Data!$D69)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9">
        <v>1113.0240000000001</v>
      </c>
      <c r="T69" s="2">
        <v>8</v>
      </c>
      <c r="U69" s="25">
        <v>0.2</v>
      </c>
      <c r="V69" s="25">
        <v>111.30239999999998</v>
      </c>
      <c r="W69" s="11">
        <f>Table_1[[#This Row],[Discount]]/Table_1[[#This Row],[Sales]]</f>
        <v>1.7969064458628025E-4</v>
      </c>
      <c r="X69" t="str">
        <f>IF(Table_1[[#This Row],[Discount %]]&lt;=0.1, "0-10%", IF(Table_1[[#This Row],[Discount %]]&lt;=0.2, "10-20%", IF(Table_1[[#This Row],[Discount %]]&lt;=0.3, "20-30%", IF(Table_1[[#This Row],[Discount %]]&lt;=0.4, "30-40%", "40%+"))))</f>
        <v>0-10%</v>
      </c>
    </row>
    <row r="70" spans="1:24" ht="14.4" x14ac:dyDescent="0.3">
      <c r="A70" s="2">
        <v>69</v>
      </c>
      <c r="B70" s="2" t="s">
        <v>306</v>
      </c>
      <c r="C70" s="2">
        <f>YEAR([1]Data!$D70)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9">
        <v>167.96800000000002</v>
      </c>
      <c r="T70" s="2">
        <v>4</v>
      </c>
      <c r="U70" s="25">
        <v>0.2</v>
      </c>
      <c r="V70" s="25">
        <v>62.988</v>
      </c>
      <c r="W70" s="11">
        <f>Table_1[[#This Row],[Discount]]/Table_1[[#This Row],[Sales]]</f>
        <v>1.1907029910459134E-3</v>
      </c>
      <c r="X70" t="str">
        <f>IF(Table_1[[#This Row],[Discount %]]&lt;=0.1, "0-10%", IF(Table_1[[#This Row],[Discount %]]&lt;=0.2, "10-20%", IF(Table_1[[#This Row],[Discount %]]&lt;=0.3, "20-30%", IF(Table_1[[#This Row],[Discount %]]&lt;=0.4, "30-40%", "40%+"))))</f>
        <v>0-10%</v>
      </c>
    </row>
    <row r="71" spans="1:24" ht="14.4" x14ac:dyDescent="0.3">
      <c r="A71" s="2">
        <v>70</v>
      </c>
      <c r="B71" s="2" t="s">
        <v>315</v>
      </c>
      <c r="C71" s="2">
        <f>YEAR([1]Data!$D71)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9">
        <v>75.88</v>
      </c>
      <c r="T71" s="2">
        <v>2</v>
      </c>
      <c r="U71" s="25">
        <v>0</v>
      </c>
      <c r="V71" s="25">
        <v>35.663599999999995</v>
      </c>
      <c r="W71" s="11">
        <f>Table_1[[#This Row],[Discount]]/Table_1[[#This Row],[Sales]]</f>
        <v>0</v>
      </c>
      <c r="X71" t="str">
        <f>IF(Table_1[[#This Row],[Discount %]]&lt;=0.1, "0-10%", IF(Table_1[[#This Row],[Discount %]]&lt;=0.2, "10-20%", IF(Table_1[[#This Row],[Discount %]]&lt;=0.3, "20-30%", IF(Table_1[[#This Row],[Discount %]]&lt;=0.4, "30-40%", "40%+"))))</f>
        <v>0-10%</v>
      </c>
    </row>
    <row r="72" spans="1:24" ht="14.4" x14ac:dyDescent="0.3">
      <c r="A72" s="2">
        <v>71</v>
      </c>
      <c r="B72" s="2" t="s">
        <v>322</v>
      </c>
      <c r="C72" s="2">
        <f>YEAR([1]Data!$D72)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9">
        <v>4.6159999999999997</v>
      </c>
      <c r="T72" s="2">
        <v>1</v>
      </c>
      <c r="U72" s="25">
        <v>0.2</v>
      </c>
      <c r="V72" s="25">
        <v>1.7309999999999999</v>
      </c>
      <c r="W72" s="11">
        <f>Table_1[[#This Row],[Discount]]/Table_1[[#This Row],[Sales]]</f>
        <v>4.3327556325823226E-2</v>
      </c>
      <c r="X72" t="str">
        <f>IF(Table_1[[#This Row],[Discount %]]&lt;=0.1, "0-10%", IF(Table_1[[#This Row],[Discount %]]&lt;=0.2, "10-20%", IF(Table_1[[#This Row],[Discount %]]&lt;=0.3, "20-30%", IF(Table_1[[#This Row],[Discount %]]&lt;=0.4, "30-40%", "40%+"))))</f>
        <v>0-10%</v>
      </c>
    </row>
    <row r="73" spans="1:24" ht="14.4" x14ac:dyDescent="0.3">
      <c r="A73" s="2">
        <v>72</v>
      </c>
      <c r="B73" s="2" t="s">
        <v>327</v>
      </c>
      <c r="C73" s="2">
        <f>YEAR([1]Data!$D73)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9">
        <v>19.049999999999997</v>
      </c>
      <c r="T73" s="2">
        <v>3</v>
      </c>
      <c r="U73" s="25">
        <v>0</v>
      </c>
      <c r="V73" s="25">
        <v>8.7629999999999999</v>
      </c>
      <c r="W73" s="11">
        <f>Table_1[[#This Row],[Discount]]/Table_1[[#This Row],[Sales]]</f>
        <v>0</v>
      </c>
      <c r="X73" t="str">
        <f>IF(Table_1[[#This Row],[Discount %]]&lt;=0.1, "0-10%", IF(Table_1[[#This Row],[Discount %]]&lt;=0.2, "10-20%", IF(Table_1[[#This Row],[Discount %]]&lt;=0.3, "20-30%", IF(Table_1[[#This Row],[Discount %]]&lt;=0.4, "30-40%", "40%+"))))</f>
        <v>0-10%</v>
      </c>
    </row>
    <row r="74" spans="1:24" ht="14.4" x14ac:dyDescent="0.3">
      <c r="A74" s="2">
        <v>73</v>
      </c>
      <c r="B74" s="2" t="s">
        <v>331</v>
      </c>
      <c r="C74" s="2">
        <f>YEAR([1]Data!$D74)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9">
        <v>831.93600000000015</v>
      </c>
      <c r="T74" s="2">
        <v>8</v>
      </c>
      <c r="U74" s="25">
        <v>0.2</v>
      </c>
      <c r="V74" s="25">
        <v>-114.39120000000003</v>
      </c>
      <c r="W74" s="11">
        <f>Table_1[[#This Row],[Discount]]/Table_1[[#This Row],[Sales]]</f>
        <v>2.4040310793137931E-4</v>
      </c>
      <c r="X74" t="str">
        <f>IF(Table_1[[#This Row],[Discount %]]&lt;=0.1, "0-10%", IF(Table_1[[#This Row],[Discount %]]&lt;=0.2, "10-20%", IF(Table_1[[#This Row],[Discount %]]&lt;=0.3, "20-30%", IF(Table_1[[#This Row],[Discount %]]&lt;=0.4, "30-40%", "40%+"))))</f>
        <v>0-10%</v>
      </c>
    </row>
    <row r="75" spans="1:24" ht="14.4" x14ac:dyDescent="0.3">
      <c r="A75" s="2">
        <v>74</v>
      </c>
      <c r="B75" s="2" t="s">
        <v>331</v>
      </c>
      <c r="C75" s="2">
        <f>YEAR([1]Data!$D75)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9">
        <v>97.04</v>
      </c>
      <c r="T75" s="2">
        <v>2</v>
      </c>
      <c r="U75" s="25">
        <v>0.2</v>
      </c>
      <c r="V75" s="25">
        <v>1.2129999999999974</v>
      </c>
      <c r="W75" s="11">
        <f>Table_1[[#This Row],[Discount]]/Table_1[[#This Row],[Sales]]</f>
        <v>2.0610057708161582E-3</v>
      </c>
      <c r="X75" t="str">
        <f>IF(Table_1[[#This Row],[Discount %]]&lt;=0.1, "0-10%", IF(Table_1[[#This Row],[Discount %]]&lt;=0.2, "10-20%", IF(Table_1[[#This Row],[Discount %]]&lt;=0.3, "20-30%", IF(Table_1[[#This Row],[Discount %]]&lt;=0.4, "30-40%", "40%+"))))</f>
        <v>0-10%</v>
      </c>
    </row>
    <row r="76" spans="1:24" ht="14.4" x14ac:dyDescent="0.3">
      <c r="A76" s="2">
        <v>75</v>
      </c>
      <c r="B76" s="2" t="s">
        <v>331</v>
      </c>
      <c r="C76" s="2">
        <f>YEAR([1]Data!$D76)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9">
        <v>72.784000000000006</v>
      </c>
      <c r="T76" s="2">
        <v>1</v>
      </c>
      <c r="U76" s="25">
        <v>0.2</v>
      </c>
      <c r="V76" s="25">
        <v>-18.196000000000002</v>
      </c>
      <c r="W76" s="11">
        <f>Table_1[[#This Row],[Discount]]/Table_1[[#This Row],[Sales]]</f>
        <v>2.7478566717959989E-3</v>
      </c>
      <c r="X76" t="str">
        <f>IF(Table_1[[#This Row],[Discount %]]&lt;=0.1, "0-10%", IF(Table_1[[#This Row],[Discount %]]&lt;=0.2, "10-20%", IF(Table_1[[#This Row],[Discount %]]&lt;=0.3, "20-30%", IF(Table_1[[#This Row],[Discount %]]&lt;=0.4, "30-40%", "40%+"))))</f>
        <v>0-10%</v>
      </c>
    </row>
    <row r="77" spans="1:24" ht="14.4" x14ac:dyDescent="0.3">
      <c r="A77" s="2">
        <v>76</v>
      </c>
      <c r="B77" s="2" t="s">
        <v>342</v>
      </c>
      <c r="C77" s="2">
        <f>YEAR([1]Data!$D77)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9">
        <v>1.2479999999999998</v>
      </c>
      <c r="T77" s="2">
        <v>3</v>
      </c>
      <c r="U77" s="25">
        <v>0.8</v>
      </c>
      <c r="V77" s="25">
        <v>-1.9344000000000006</v>
      </c>
      <c r="W77" s="11">
        <f>Table_1[[#This Row],[Discount]]/Table_1[[#This Row],[Sales]]</f>
        <v>0.64102564102564119</v>
      </c>
      <c r="X77" t="str">
        <f>IF(Table_1[[#This Row],[Discount %]]&lt;=0.1, "0-10%", IF(Table_1[[#This Row],[Discount %]]&lt;=0.2, "10-20%", IF(Table_1[[#This Row],[Discount %]]&lt;=0.3, "20-30%", IF(Table_1[[#This Row],[Discount %]]&lt;=0.4, "30-40%", "40%+"))))</f>
        <v>40%+</v>
      </c>
    </row>
    <row r="78" spans="1:24" ht="14.4" x14ac:dyDescent="0.3">
      <c r="A78" s="2">
        <v>77</v>
      </c>
      <c r="B78" s="2" t="s">
        <v>342</v>
      </c>
      <c r="C78" s="2">
        <f>YEAR([1]Data!$D78)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9">
        <v>9.7080000000000002</v>
      </c>
      <c r="T78" s="2">
        <v>3</v>
      </c>
      <c r="U78" s="25">
        <v>0.6</v>
      </c>
      <c r="V78" s="25">
        <v>-5.8248000000000015</v>
      </c>
      <c r="W78" s="11">
        <f>Table_1[[#This Row],[Discount]]/Table_1[[#This Row],[Sales]]</f>
        <v>6.1804697156983925E-2</v>
      </c>
      <c r="X78" t="str">
        <f>IF(Table_1[[#This Row],[Discount %]]&lt;=0.1, "0-10%", IF(Table_1[[#This Row],[Discount %]]&lt;=0.2, "10-20%", IF(Table_1[[#This Row],[Discount %]]&lt;=0.3, "20-30%", IF(Table_1[[#This Row],[Discount %]]&lt;=0.4, "30-40%", "40%+"))))</f>
        <v>0-10%</v>
      </c>
    </row>
    <row r="79" spans="1:24" ht="14.4" x14ac:dyDescent="0.3">
      <c r="A79" s="2">
        <v>78</v>
      </c>
      <c r="B79" s="2" t="s">
        <v>342</v>
      </c>
      <c r="C79" s="2">
        <f>YEAR([1]Data!$D79)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9">
        <v>27.240000000000002</v>
      </c>
      <c r="T79" s="2">
        <v>3</v>
      </c>
      <c r="U79" s="25">
        <v>0.2</v>
      </c>
      <c r="V79" s="25">
        <v>2.724000000000002</v>
      </c>
      <c r="W79" s="11">
        <f>Table_1[[#This Row],[Discount]]/Table_1[[#This Row],[Sales]]</f>
        <v>7.3421439060205578E-3</v>
      </c>
      <c r="X79" t="str">
        <f>IF(Table_1[[#This Row],[Discount %]]&lt;=0.1, "0-10%", IF(Table_1[[#This Row],[Discount %]]&lt;=0.2, "10-20%", IF(Table_1[[#This Row],[Discount %]]&lt;=0.3, "20-30%", IF(Table_1[[#This Row],[Discount %]]&lt;=0.4, "30-40%", "40%+"))))</f>
        <v>0-10%</v>
      </c>
    </row>
    <row r="80" spans="1:24" ht="14.4" x14ac:dyDescent="0.3">
      <c r="A80" s="2">
        <v>79</v>
      </c>
      <c r="B80" s="2" t="s">
        <v>351</v>
      </c>
      <c r="C80" s="2">
        <f>YEAR([1]Data!$D80)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9">
        <v>19.3</v>
      </c>
      <c r="T80" s="2">
        <v>5</v>
      </c>
      <c r="U80" s="25">
        <v>0.6</v>
      </c>
      <c r="V80" s="25">
        <v>-14.475000000000001</v>
      </c>
      <c r="W80" s="11">
        <f>Table_1[[#This Row],[Discount]]/Table_1[[#This Row],[Sales]]</f>
        <v>3.1088082901554404E-2</v>
      </c>
      <c r="X80" t="str">
        <f>IF(Table_1[[#This Row],[Discount %]]&lt;=0.1, "0-10%", IF(Table_1[[#This Row],[Discount %]]&lt;=0.2, "10-20%", IF(Table_1[[#This Row],[Discount %]]&lt;=0.3, "20-30%", IF(Table_1[[#This Row],[Discount %]]&lt;=0.4, "30-40%", "40%+"))))</f>
        <v>0-10%</v>
      </c>
    </row>
    <row r="81" spans="1:24" ht="14.4" x14ac:dyDescent="0.3">
      <c r="A81" s="2">
        <v>80</v>
      </c>
      <c r="B81" s="2" t="s">
        <v>354</v>
      </c>
      <c r="C81" s="2">
        <f>YEAR([1]Data!$D81)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9">
        <v>208.16</v>
      </c>
      <c r="T81" s="2">
        <v>1</v>
      </c>
      <c r="U81" s="25">
        <v>0</v>
      </c>
      <c r="V81" s="25">
        <v>56.20320000000001</v>
      </c>
      <c r="W81" s="11">
        <f>Table_1[[#This Row],[Discount]]/Table_1[[#This Row],[Sales]]</f>
        <v>0</v>
      </c>
      <c r="X81" t="str">
        <f>IF(Table_1[[#This Row],[Discount %]]&lt;=0.1, "0-10%", IF(Table_1[[#This Row],[Discount %]]&lt;=0.2, "10-20%", IF(Table_1[[#This Row],[Discount %]]&lt;=0.3, "20-30%", IF(Table_1[[#This Row],[Discount %]]&lt;=0.4, "30-40%", "40%+"))))</f>
        <v>0-10%</v>
      </c>
    </row>
    <row r="82" spans="1:24" ht="14.4" x14ac:dyDescent="0.3">
      <c r="A82" s="2">
        <v>81</v>
      </c>
      <c r="B82" s="2" t="s">
        <v>354</v>
      </c>
      <c r="C82" s="2">
        <f>YEAR([1]Data!$D82)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9">
        <v>16.740000000000002</v>
      </c>
      <c r="T82" s="2">
        <v>3</v>
      </c>
      <c r="U82" s="25">
        <v>0</v>
      </c>
      <c r="V82" s="25">
        <v>8.0351999999999997</v>
      </c>
      <c r="W82" s="11">
        <f>Table_1[[#This Row],[Discount]]/Table_1[[#This Row],[Sales]]</f>
        <v>0</v>
      </c>
      <c r="X82" t="str">
        <f>IF(Table_1[[#This Row],[Discount %]]&lt;=0.1, "0-10%", IF(Table_1[[#This Row],[Discount %]]&lt;=0.2, "10-20%", IF(Table_1[[#This Row],[Discount %]]&lt;=0.3, "20-30%", IF(Table_1[[#This Row],[Discount %]]&lt;=0.4, "30-40%", "40%+"))))</f>
        <v>0-10%</v>
      </c>
    </row>
    <row r="83" spans="1:24" ht="14.4" x14ac:dyDescent="0.3">
      <c r="A83" s="2">
        <v>82</v>
      </c>
      <c r="B83" s="2" t="s">
        <v>363</v>
      </c>
      <c r="C83" s="2">
        <f>YEAR([1]Data!$D83)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9">
        <v>14.9</v>
      </c>
      <c r="T83" s="2">
        <v>5</v>
      </c>
      <c r="U83" s="25">
        <v>0</v>
      </c>
      <c r="V83" s="25">
        <v>4.1720000000000006</v>
      </c>
      <c r="W83" s="11">
        <f>Table_1[[#This Row],[Discount]]/Table_1[[#This Row],[Sales]]</f>
        <v>0</v>
      </c>
      <c r="X83" t="str">
        <f>IF(Table_1[[#This Row],[Discount %]]&lt;=0.1, "0-10%", IF(Table_1[[#This Row],[Discount %]]&lt;=0.2, "10-20%", IF(Table_1[[#This Row],[Discount %]]&lt;=0.3, "20-30%", IF(Table_1[[#This Row],[Discount %]]&lt;=0.4, "30-40%", "40%+"))))</f>
        <v>0-10%</v>
      </c>
    </row>
    <row r="84" spans="1:24" ht="14.4" x14ac:dyDescent="0.3">
      <c r="A84" s="2">
        <v>83</v>
      </c>
      <c r="B84" s="2" t="s">
        <v>363</v>
      </c>
      <c r="C84" s="2">
        <f>YEAR([1]Data!$D84)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9">
        <v>21.39</v>
      </c>
      <c r="T84" s="2">
        <v>1</v>
      </c>
      <c r="U84" s="25">
        <v>0</v>
      </c>
      <c r="V84" s="25">
        <v>6.2030999999999992</v>
      </c>
      <c r="W84" s="11">
        <f>Table_1[[#This Row],[Discount]]/Table_1[[#This Row],[Sales]]</f>
        <v>0</v>
      </c>
      <c r="X84" t="str">
        <f>IF(Table_1[[#This Row],[Discount %]]&lt;=0.1, "0-10%", IF(Table_1[[#This Row],[Discount %]]&lt;=0.2, "10-20%", IF(Table_1[[#This Row],[Discount %]]&lt;=0.3, "20-30%", IF(Table_1[[#This Row],[Discount %]]&lt;=0.4, "30-40%", "40%+"))))</f>
        <v>0-10%</v>
      </c>
    </row>
    <row r="85" spans="1:24" ht="14.4" x14ac:dyDescent="0.3">
      <c r="A85" s="2">
        <v>84</v>
      </c>
      <c r="B85" s="2" t="s">
        <v>370</v>
      </c>
      <c r="C85" s="2">
        <f>YEAR([1]Data!$D85)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9">
        <v>200.98400000000004</v>
      </c>
      <c r="T85" s="2">
        <v>7</v>
      </c>
      <c r="U85" s="25">
        <v>0.2</v>
      </c>
      <c r="V85" s="25">
        <v>62.807499999999976</v>
      </c>
      <c r="W85" s="11">
        <f>Table_1[[#This Row],[Discount]]/Table_1[[#This Row],[Sales]]</f>
        <v>9.9510408788759295E-4</v>
      </c>
      <c r="X85" t="str">
        <f>IF(Table_1[[#This Row],[Discount %]]&lt;=0.1, "0-10%", IF(Table_1[[#This Row],[Discount %]]&lt;=0.2, "10-20%", IF(Table_1[[#This Row],[Discount %]]&lt;=0.3, "20-30%", IF(Table_1[[#This Row],[Discount %]]&lt;=0.4, "30-40%", "40%+"))))</f>
        <v>0-10%</v>
      </c>
    </row>
    <row r="86" spans="1:24" ht="14.4" x14ac:dyDescent="0.3">
      <c r="A86" s="2">
        <v>85</v>
      </c>
      <c r="B86" s="2" t="s">
        <v>376</v>
      </c>
      <c r="C86" s="2">
        <f>YEAR([1]Data!$D86)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9">
        <v>230.376</v>
      </c>
      <c r="T86" s="2">
        <v>3</v>
      </c>
      <c r="U86" s="25">
        <v>0.2</v>
      </c>
      <c r="V86" s="25">
        <v>-48.954900000000002</v>
      </c>
      <c r="W86" s="11">
        <f>Table_1[[#This Row],[Discount]]/Table_1[[#This Row],[Sales]]</f>
        <v>8.6814598742924608E-4</v>
      </c>
      <c r="X86" t="str">
        <f>IF(Table_1[[#This Row],[Discount %]]&lt;=0.1, "0-10%", IF(Table_1[[#This Row],[Discount %]]&lt;=0.2, "10-20%", IF(Table_1[[#This Row],[Discount %]]&lt;=0.3, "20-30%", IF(Table_1[[#This Row],[Discount %]]&lt;=0.4, "30-40%", "40%+"))))</f>
        <v>0-10%</v>
      </c>
    </row>
    <row r="87" spans="1:24" ht="14.4" x14ac:dyDescent="0.3">
      <c r="A87" s="2">
        <v>86</v>
      </c>
      <c r="B87" s="2" t="s">
        <v>381</v>
      </c>
      <c r="C87" s="2">
        <f>YEAR([1]Data!$D87)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9">
        <v>301.95999999999998</v>
      </c>
      <c r="T87" s="2">
        <v>2</v>
      </c>
      <c r="U87" s="25">
        <v>0</v>
      </c>
      <c r="V87" s="25">
        <v>33.215599999999995</v>
      </c>
      <c r="W87" s="11">
        <f>Table_1[[#This Row],[Discount]]/Table_1[[#This Row],[Sales]]</f>
        <v>0</v>
      </c>
      <c r="X87" t="str">
        <f>IF(Table_1[[#This Row],[Discount %]]&lt;=0.1, "0-10%", IF(Table_1[[#This Row],[Discount %]]&lt;=0.2, "10-20%", IF(Table_1[[#This Row],[Discount %]]&lt;=0.3, "20-30%", IF(Table_1[[#This Row],[Discount %]]&lt;=0.4, "30-40%", "40%+"))))</f>
        <v>0-10%</v>
      </c>
    </row>
    <row r="88" spans="1:24" ht="14.4" x14ac:dyDescent="0.3">
      <c r="A88" s="2">
        <v>87</v>
      </c>
      <c r="B88" s="2" t="s">
        <v>386</v>
      </c>
      <c r="C88" s="2">
        <f>YEAR([1]Data!$D88)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9">
        <v>19.989999999999998</v>
      </c>
      <c r="T88" s="2">
        <v>1</v>
      </c>
      <c r="U88" s="25">
        <v>0</v>
      </c>
      <c r="V88" s="25">
        <v>6.796599999999998</v>
      </c>
      <c r="W88" s="11">
        <f>Table_1[[#This Row],[Discount]]/Table_1[[#This Row],[Sales]]</f>
        <v>0</v>
      </c>
      <c r="X88" t="str">
        <f>IF(Table_1[[#This Row],[Discount %]]&lt;=0.1, "0-10%", IF(Table_1[[#This Row],[Discount %]]&lt;=0.2, "10-20%", IF(Table_1[[#This Row],[Discount %]]&lt;=0.3, "20-30%", IF(Table_1[[#This Row],[Discount %]]&lt;=0.4, "30-40%", "40%+"))))</f>
        <v>0-10%</v>
      </c>
    </row>
    <row r="89" spans="1:24" ht="14.4" x14ac:dyDescent="0.3">
      <c r="A89" s="2">
        <v>88</v>
      </c>
      <c r="B89" s="2" t="s">
        <v>386</v>
      </c>
      <c r="C89" s="2">
        <f>YEAR([1]Data!$D89)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9">
        <v>6.16</v>
      </c>
      <c r="T89" s="2">
        <v>2</v>
      </c>
      <c r="U89" s="25">
        <v>0</v>
      </c>
      <c r="V89" s="25">
        <v>2.9567999999999999</v>
      </c>
      <c r="W89" s="11">
        <f>Table_1[[#This Row],[Discount]]/Table_1[[#This Row],[Sales]]</f>
        <v>0</v>
      </c>
      <c r="X89" t="str">
        <f>IF(Table_1[[#This Row],[Discount %]]&lt;=0.1, "0-10%", IF(Table_1[[#This Row],[Discount %]]&lt;=0.2, "10-20%", IF(Table_1[[#This Row],[Discount %]]&lt;=0.3, "20-30%", IF(Table_1[[#This Row],[Discount %]]&lt;=0.4, "30-40%", "40%+"))))</f>
        <v>0-10%</v>
      </c>
    </row>
    <row r="90" spans="1:24" ht="14.4" x14ac:dyDescent="0.3">
      <c r="A90" s="2">
        <v>89</v>
      </c>
      <c r="B90" s="2" t="s">
        <v>394</v>
      </c>
      <c r="C90" s="2">
        <f>YEAR([1]Data!$D90)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9">
        <v>158.36800000000002</v>
      </c>
      <c r="T90" s="2">
        <v>7</v>
      </c>
      <c r="U90" s="25">
        <v>0.2</v>
      </c>
      <c r="V90" s="25">
        <v>13.857199999999999</v>
      </c>
      <c r="W90" s="11">
        <f>Table_1[[#This Row],[Discount]]/Table_1[[#This Row],[Sales]]</f>
        <v>1.2628813901798342E-3</v>
      </c>
      <c r="X90" t="str">
        <f>IF(Table_1[[#This Row],[Discount %]]&lt;=0.1, "0-10%", IF(Table_1[[#This Row],[Discount %]]&lt;=0.2, "10-20%", IF(Table_1[[#This Row],[Discount %]]&lt;=0.3, "20-30%", IF(Table_1[[#This Row],[Discount %]]&lt;=0.4, "30-40%", "40%+"))))</f>
        <v>0-10%</v>
      </c>
    </row>
    <row r="91" spans="1:24" ht="14.4" x14ac:dyDescent="0.3">
      <c r="A91" s="2">
        <v>90</v>
      </c>
      <c r="B91" s="2" t="s">
        <v>399</v>
      </c>
      <c r="C91" s="2">
        <f>YEAR([1]Data!$D91)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9">
        <v>20.100000000000001</v>
      </c>
      <c r="T91" s="2">
        <v>3</v>
      </c>
      <c r="U91" s="25">
        <v>0</v>
      </c>
      <c r="V91" s="25">
        <v>6.6329999999999982</v>
      </c>
      <c r="W91" s="11">
        <f>Table_1[[#This Row],[Discount]]/Table_1[[#This Row],[Sales]]</f>
        <v>0</v>
      </c>
      <c r="X91" t="str">
        <f>IF(Table_1[[#This Row],[Discount %]]&lt;=0.1, "0-10%", IF(Table_1[[#This Row],[Discount %]]&lt;=0.2, "10-20%", IF(Table_1[[#This Row],[Discount %]]&lt;=0.3, "20-30%", IF(Table_1[[#This Row],[Discount %]]&lt;=0.4, "30-40%", "40%+"))))</f>
        <v>0-10%</v>
      </c>
    </row>
    <row r="92" spans="1:24" ht="14.4" x14ac:dyDescent="0.3">
      <c r="A92" s="2">
        <v>91</v>
      </c>
      <c r="B92" s="2" t="s">
        <v>399</v>
      </c>
      <c r="C92" s="2">
        <f>YEAR([1]Data!$D92)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9">
        <v>73.584000000000003</v>
      </c>
      <c r="T92" s="2">
        <v>2</v>
      </c>
      <c r="U92" s="25">
        <v>0.2</v>
      </c>
      <c r="V92" s="25">
        <v>8.2781999999999982</v>
      </c>
      <c r="W92" s="11">
        <f>Table_1[[#This Row],[Discount]]/Table_1[[#This Row],[Sales]]</f>
        <v>2.7179821700369644E-3</v>
      </c>
      <c r="X92" t="str">
        <f>IF(Table_1[[#This Row],[Discount %]]&lt;=0.1, "0-10%", IF(Table_1[[#This Row],[Discount %]]&lt;=0.2, "10-20%", IF(Table_1[[#This Row],[Discount %]]&lt;=0.3, "20-30%", IF(Table_1[[#This Row],[Discount %]]&lt;=0.4, "30-40%", "40%+"))))</f>
        <v>0-10%</v>
      </c>
    </row>
    <row r="93" spans="1:24" ht="14.4" x14ac:dyDescent="0.3">
      <c r="A93" s="2">
        <v>92</v>
      </c>
      <c r="B93" s="2" t="s">
        <v>399</v>
      </c>
      <c r="C93" s="2">
        <f>YEAR([1]Data!$D93)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9">
        <v>6.48</v>
      </c>
      <c r="T93" s="2">
        <v>1</v>
      </c>
      <c r="U93" s="25">
        <v>0</v>
      </c>
      <c r="V93" s="25">
        <v>3.1104000000000003</v>
      </c>
      <c r="W93" s="11">
        <f>Table_1[[#This Row],[Discount]]/Table_1[[#This Row],[Sales]]</f>
        <v>0</v>
      </c>
      <c r="X93" t="str">
        <f>IF(Table_1[[#This Row],[Discount %]]&lt;=0.1, "0-10%", IF(Table_1[[#This Row],[Discount %]]&lt;=0.2, "10-20%", IF(Table_1[[#This Row],[Discount %]]&lt;=0.3, "20-30%", IF(Table_1[[#This Row],[Discount %]]&lt;=0.4, "30-40%", "40%+"))))</f>
        <v>0-10%</v>
      </c>
    </row>
    <row r="94" spans="1:24" ht="14.4" x14ac:dyDescent="0.3">
      <c r="A94" s="2">
        <v>93</v>
      </c>
      <c r="B94" s="2" t="s">
        <v>406</v>
      </c>
      <c r="C94" s="2">
        <f>YEAR([1]Data!$D94)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9">
        <v>12.96</v>
      </c>
      <c r="T94" s="2">
        <v>2</v>
      </c>
      <c r="U94" s="25">
        <v>0</v>
      </c>
      <c r="V94" s="25">
        <v>6.2208000000000006</v>
      </c>
      <c r="W94" s="11">
        <f>Table_1[[#This Row],[Discount]]/Table_1[[#This Row],[Sales]]</f>
        <v>0</v>
      </c>
      <c r="X94" t="str">
        <f>IF(Table_1[[#This Row],[Discount %]]&lt;=0.1, "0-10%", IF(Table_1[[#This Row],[Discount %]]&lt;=0.2, "10-20%", IF(Table_1[[#This Row],[Discount %]]&lt;=0.3, "20-30%", IF(Table_1[[#This Row],[Discount %]]&lt;=0.4, "30-40%", "40%+"))))</f>
        <v>0-10%</v>
      </c>
    </row>
    <row r="95" spans="1:24" ht="14.4" x14ac:dyDescent="0.3">
      <c r="A95" s="2">
        <v>94</v>
      </c>
      <c r="B95" s="2" t="s">
        <v>406</v>
      </c>
      <c r="C95" s="2">
        <f>YEAR([1]Data!$D95)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9">
        <v>53.34</v>
      </c>
      <c r="T95" s="2">
        <v>3</v>
      </c>
      <c r="U95" s="25">
        <v>0</v>
      </c>
      <c r="V95" s="25">
        <v>16.535399999999996</v>
      </c>
      <c r="W95" s="11">
        <f>Table_1[[#This Row],[Discount]]/Table_1[[#This Row],[Sales]]</f>
        <v>0</v>
      </c>
      <c r="X95" t="str">
        <f>IF(Table_1[[#This Row],[Discount %]]&lt;=0.1, "0-10%", IF(Table_1[[#This Row],[Discount %]]&lt;=0.2, "10-20%", IF(Table_1[[#This Row],[Discount %]]&lt;=0.3, "20-30%", IF(Table_1[[#This Row],[Discount %]]&lt;=0.4, "30-40%", "40%+"))))</f>
        <v>0-10%</v>
      </c>
    </row>
    <row r="96" spans="1:24" ht="14.4" x14ac:dyDescent="0.3">
      <c r="A96" s="2">
        <v>95</v>
      </c>
      <c r="B96" s="2" t="s">
        <v>406</v>
      </c>
      <c r="C96" s="2">
        <f>YEAR([1]Data!$D96)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9">
        <v>32.96</v>
      </c>
      <c r="T96" s="2">
        <v>2</v>
      </c>
      <c r="U96" s="25">
        <v>0</v>
      </c>
      <c r="V96" s="25">
        <v>16.150400000000001</v>
      </c>
      <c r="W96" s="11">
        <f>Table_1[[#This Row],[Discount]]/Table_1[[#This Row],[Sales]]</f>
        <v>0</v>
      </c>
      <c r="X96" t="str">
        <f>IF(Table_1[[#This Row],[Discount %]]&lt;=0.1, "0-10%", IF(Table_1[[#This Row],[Discount %]]&lt;=0.2, "10-20%", IF(Table_1[[#This Row],[Discount %]]&lt;=0.3, "20-30%", IF(Table_1[[#This Row],[Discount %]]&lt;=0.4, "30-40%", "40%+"))))</f>
        <v>0-10%</v>
      </c>
    </row>
    <row r="97" spans="1:24" ht="14.4" x14ac:dyDescent="0.3">
      <c r="A97" s="2">
        <v>96</v>
      </c>
      <c r="B97" s="2" t="s">
        <v>416</v>
      </c>
      <c r="C97" s="2">
        <f>YEAR([1]Data!$D97)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9">
        <v>5.6820000000000013</v>
      </c>
      <c r="T97" s="2">
        <v>1</v>
      </c>
      <c r="U97" s="25">
        <v>0.7</v>
      </c>
      <c r="V97" s="25">
        <v>-3.7880000000000003</v>
      </c>
      <c r="W97" s="11">
        <f>Table_1[[#This Row],[Discount]]/Table_1[[#This Row],[Sales]]</f>
        <v>0.12319605772615273</v>
      </c>
      <c r="X97" t="str">
        <f>IF(Table_1[[#This Row],[Discount %]]&lt;=0.1, "0-10%", IF(Table_1[[#This Row],[Discount %]]&lt;=0.2, "10-20%", IF(Table_1[[#This Row],[Discount %]]&lt;=0.3, "20-30%", IF(Table_1[[#This Row],[Discount %]]&lt;=0.4, "30-40%", "40%+"))))</f>
        <v>10-20%</v>
      </c>
    </row>
    <row r="98" spans="1:24" ht="14.4" x14ac:dyDescent="0.3">
      <c r="A98" s="2">
        <v>97</v>
      </c>
      <c r="B98" s="2" t="s">
        <v>423</v>
      </c>
      <c r="C98" s="2">
        <f>YEAR([1]Data!$D98)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9">
        <v>96.53</v>
      </c>
      <c r="T98" s="2">
        <v>7</v>
      </c>
      <c r="U98" s="25">
        <v>0</v>
      </c>
      <c r="V98" s="25">
        <v>40.5426</v>
      </c>
      <c r="W98" s="11">
        <f>Table_1[[#This Row],[Discount]]/Table_1[[#This Row],[Sales]]</f>
        <v>0</v>
      </c>
      <c r="X98" t="str">
        <f>IF(Table_1[[#This Row],[Discount %]]&lt;=0.1, "0-10%", IF(Table_1[[#This Row],[Discount %]]&lt;=0.2, "10-20%", IF(Table_1[[#This Row],[Discount %]]&lt;=0.3, "20-30%", IF(Table_1[[#This Row],[Discount %]]&lt;=0.4, "30-40%", "40%+"))))</f>
        <v>0-10%</v>
      </c>
    </row>
    <row r="99" spans="1:24" ht="14.4" x14ac:dyDescent="0.3">
      <c r="A99" s="2">
        <v>98</v>
      </c>
      <c r="B99" s="2" t="s">
        <v>428</v>
      </c>
      <c r="C99" s="2">
        <f>YEAR([1]Data!$D99)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9">
        <v>51.311999999999998</v>
      </c>
      <c r="T99" s="2">
        <v>3</v>
      </c>
      <c r="U99" s="25">
        <v>0.2</v>
      </c>
      <c r="V99" s="25">
        <v>17.959199999999999</v>
      </c>
      <c r="W99" s="11">
        <f>Table_1[[#This Row],[Discount]]/Table_1[[#This Row],[Sales]]</f>
        <v>3.8977237293420647E-3</v>
      </c>
      <c r="X99" t="str">
        <f>IF(Table_1[[#This Row],[Discount %]]&lt;=0.1, "0-10%", IF(Table_1[[#This Row],[Discount %]]&lt;=0.2, "10-20%", IF(Table_1[[#This Row],[Discount %]]&lt;=0.3, "20-30%", IF(Table_1[[#This Row],[Discount %]]&lt;=0.4, "30-40%", "40%+"))))</f>
        <v>0-10%</v>
      </c>
    </row>
    <row r="100" spans="1:24" ht="14.4" x14ac:dyDescent="0.3">
      <c r="A100" s="2">
        <v>99</v>
      </c>
      <c r="B100" s="2" t="s">
        <v>433</v>
      </c>
      <c r="C100" s="2">
        <f>YEAR([1]Data!$D100)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9">
        <v>77.88</v>
      </c>
      <c r="T100" s="2">
        <v>6</v>
      </c>
      <c r="U100" s="25">
        <v>0</v>
      </c>
      <c r="V100" s="25">
        <v>22.585199999999993</v>
      </c>
      <c r="W100" s="11">
        <f>Table_1[[#This Row],[Discount]]/Table_1[[#This Row],[Sales]]</f>
        <v>0</v>
      </c>
      <c r="X100" t="str">
        <f>IF(Table_1[[#This Row],[Discount %]]&lt;=0.1, "0-10%", IF(Table_1[[#This Row],[Discount %]]&lt;=0.2, "10-20%", IF(Table_1[[#This Row],[Discount %]]&lt;=0.3, "20-30%", IF(Table_1[[#This Row],[Discount %]]&lt;=0.4, "30-40%", "40%+"))))</f>
        <v>0-10%</v>
      </c>
    </row>
    <row r="101" spans="1:24" ht="14.4" x14ac:dyDescent="0.3">
      <c r="A101" s="2">
        <v>100</v>
      </c>
      <c r="B101" s="2" t="s">
        <v>439</v>
      </c>
      <c r="C101" s="2">
        <f>YEAR([1]Data!$D101)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9">
        <v>64.623999999999995</v>
      </c>
      <c r="T101" s="2">
        <v>7</v>
      </c>
      <c r="U101" s="25">
        <v>0.2</v>
      </c>
      <c r="V101" s="25">
        <v>22.618399999999994</v>
      </c>
      <c r="W101" s="11">
        <f>Table_1[[#This Row],[Discount]]/Table_1[[#This Row],[Sales]]</f>
        <v>3.0948254518445165E-3</v>
      </c>
      <c r="X101" t="str">
        <f>IF(Table_1[[#This Row],[Discount %]]&lt;=0.1, "0-10%", IF(Table_1[[#This Row],[Discount %]]&lt;=0.2, "10-20%", IF(Table_1[[#This Row],[Discount %]]&lt;=0.3, "20-30%", IF(Table_1[[#This Row],[Discount %]]&lt;=0.4, "30-40%", "40%+"))))</f>
        <v>0-10%</v>
      </c>
    </row>
    <row r="102" spans="1:24" ht="14.4" x14ac:dyDescent="0.3">
      <c r="A102" s="2">
        <v>101</v>
      </c>
      <c r="B102" s="2" t="s">
        <v>439</v>
      </c>
      <c r="C102" s="2">
        <f>YEAR([1]Data!$D102)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9">
        <v>95.976000000000013</v>
      </c>
      <c r="T102" s="2">
        <v>3</v>
      </c>
      <c r="U102" s="25">
        <v>0.2</v>
      </c>
      <c r="V102" s="25">
        <v>-10.797300000000011</v>
      </c>
      <c r="W102" s="11">
        <f>Table_1[[#This Row],[Discount]]/Table_1[[#This Row],[Sales]]</f>
        <v>2.0838542969075602E-3</v>
      </c>
      <c r="X102" t="str">
        <f>IF(Table_1[[#This Row],[Discount %]]&lt;=0.1, "0-10%", IF(Table_1[[#This Row],[Discount %]]&lt;=0.2, "10-20%", IF(Table_1[[#This Row],[Discount %]]&lt;=0.3, "20-30%", IF(Table_1[[#This Row],[Discount %]]&lt;=0.4, "30-40%", "40%+"))))</f>
        <v>0-10%</v>
      </c>
    </row>
    <row r="103" spans="1:24" ht="14.4" x14ac:dyDescent="0.3">
      <c r="A103" s="2">
        <v>102</v>
      </c>
      <c r="B103" s="2" t="s">
        <v>439</v>
      </c>
      <c r="C103" s="2">
        <f>YEAR([1]Data!$D103)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9">
        <v>1.7879999999999996</v>
      </c>
      <c r="T103" s="2">
        <v>3</v>
      </c>
      <c r="U103" s="25">
        <v>0.8</v>
      </c>
      <c r="V103" s="25">
        <v>-3.0396000000000001</v>
      </c>
      <c r="W103" s="11">
        <f>Table_1[[#This Row],[Discount]]/Table_1[[#This Row],[Sales]]</f>
        <v>0.44742729306487711</v>
      </c>
      <c r="X103" t="str">
        <f>IF(Table_1[[#This Row],[Discount %]]&lt;=0.1, "0-10%", IF(Table_1[[#This Row],[Discount %]]&lt;=0.2, "10-20%", IF(Table_1[[#This Row],[Discount %]]&lt;=0.3, "20-30%", IF(Table_1[[#This Row],[Discount %]]&lt;=0.4, "30-40%", "40%+"))))</f>
        <v>40%+</v>
      </c>
    </row>
    <row r="104" spans="1:24" ht="14.4" x14ac:dyDescent="0.3">
      <c r="A104" s="2">
        <v>103</v>
      </c>
      <c r="B104" s="2" t="s">
        <v>448</v>
      </c>
      <c r="C104" s="2">
        <f>YEAR([1]Data!$D104)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9">
        <v>23.92</v>
      </c>
      <c r="T104" s="2">
        <v>4</v>
      </c>
      <c r="U104" s="25">
        <v>0</v>
      </c>
      <c r="V104" s="25">
        <v>11.720800000000001</v>
      </c>
      <c r="W104" s="11">
        <f>Table_1[[#This Row],[Discount]]/Table_1[[#This Row],[Sales]]</f>
        <v>0</v>
      </c>
      <c r="X104" t="str">
        <f>IF(Table_1[[#This Row],[Discount %]]&lt;=0.1, "0-10%", IF(Table_1[[#This Row],[Discount %]]&lt;=0.2, "10-20%", IF(Table_1[[#This Row],[Discount %]]&lt;=0.3, "20-30%", IF(Table_1[[#This Row],[Discount %]]&lt;=0.4, "30-40%", "40%+"))))</f>
        <v>0-10%</v>
      </c>
    </row>
    <row r="105" spans="1:24" ht="14.4" x14ac:dyDescent="0.3">
      <c r="A105" s="2">
        <v>104</v>
      </c>
      <c r="B105" s="2" t="s">
        <v>453</v>
      </c>
      <c r="C105" s="2">
        <f>YEAR([1]Data!$D105)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9">
        <v>238.89600000000002</v>
      </c>
      <c r="T105" s="2">
        <v>6</v>
      </c>
      <c r="U105" s="25">
        <v>0.2</v>
      </c>
      <c r="V105" s="25">
        <v>-26.875800000000012</v>
      </c>
      <c r="W105" s="11">
        <f>Table_1[[#This Row],[Discount]]/Table_1[[#This Row],[Sales]]</f>
        <v>8.3718438148817898E-4</v>
      </c>
      <c r="X105" t="str">
        <f>IF(Table_1[[#This Row],[Discount %]]&lt;=0.1, "0-10%", IF(Table_1[[#This Row],[Discount %]]&lt;=0.2, "10-20%", IF(Table_1[[#This Row],[Discount %]]&lt;=0.3, "20-30%", IF(Table_1[[#This Row],[Discount %]]&lt;=0.4, "30-40%", "40%+"))))</f>
        <v>0-10%</v>
      </c>
    </row>
    <row r="106" spans="1:24" ht="14.4" x14ac:dyDescent="0.3">
      <c r="A106" s="2">
        <v>105</v>
      </c>
      <c r="B106" s="2" t="s">
        <v>453</v>
      </c>
      <c r="C106" s="2">
        <f>YEAR([1]Data!$D106)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9">
        <v>102.35999999999999</v>
      </c>
      <c r="T106" s="2">
        <v>3</v>
      </c>
      <c r="U106" s="25">
        <v>0.2</v>
      </c>
      <c r="V106" s="25">
        <v>-3.8385000000000105</v>
      </c>
      <c r="W106" s="11">
        <f>Table_1[[#This Row],[Discount]]/Table_1[[#This Row],[Sales]]</f>
        <v>1.95388823759281E-3</v>
      </c>
      <c r="X106" t="str">
        <f>IF(Table_1[[#This Row],[Discount %]]&lt;=0.1, "0-10%", IF(Table_1[[#This Row],[Discount %]]&lt;=0.2, "10-20%", IF(Table_1[[#This Row],[Discount %]]&lt;=0.3, "20-30%", IF(Table_1[[#This Row],[Discount %]]&lt;=0.4, "30-40%", "40%+"))))</f>
        <v>0-10%</v>
      </c>
    </row>
    <row r="107" spans="1:24" ht="14.4" x14ac:dyDescent="0.3">
      <c r="A107" s="2">
        <v>106</v>
      </c>
      <c r="B107" s="2" t="s">
        <v>453</v>
      </c>
      <c r="C107" s="2">
        <f>YEAR([1]Data!$D107)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9">
        <v>36.882000000000005</v>
      </c>
      <c r="T107" s="2">
        <v>3</v>
      </c>
      <c r="U107" s="25">
        <v>0.7</v>
      </c>
      <c r="V107" s="25">
        <v>-25.817399999999999</v>
      </c>
      <c r="W107" s="11">
        <f>Table_1[[#This Row],[Discount]]/Table_1[[#This Row],[Sales]]</f>
        <v>1.8979447969199065E-2</v>
      </c>
      <c r="X107" t="str">
        <f>IF(Table_1[[#This Row],[Discount %]]&lt;=0.1, "0-10%", IF(Table_1[[#This Row],[Discount %]]&lt;=0.2, "10-20%", IF(Table_1[[#This Row],[Discount %]]&lt;=0.3, "20-30%", IF(Table_1[[#This Row],[Discount %]]&lt;=0.4, "30-40%", "40%+"))))</f>
        <v>0-10%</v>
      </c>
    </row>
    <row r="108" spans="1:24" ht="14.4" x14ac:dyDescent="0.3">
      <c r="A108" s="2">
        <v>107</v>
      </c>
      <c r="B108" s="2" t="s">
        <v>464</v>
      </c>
      <c r="C108" s="2">
        <f>YEAR([1]Data!$D108)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9">
        <v>74.112000000000009</v>
      </c>
      <c r="T108" s="2">
        <v>8</v>
      </c>
      <c r="U108" s="25">
        <v>0.2</v>
      </c>
      <c r="V108" s="25">
        <v>17.601600000000001</v>
      </c>
      <c r="W108" s="11">
        <f>Table_1[[#This Row],[Discount]]/Table_1[[#This Row],[Sales]]</f>
        <v>2.6986183074265975E-3</v>
      </c>
      <c r="X108" t="str">
        <f>IF(Table_1[[#This Row],[Discount %]]&lt;=0.1, "0-10%", IF(Table_1[[#This Row],[Discount %]]&lt;=0.2, "10-20%", IF(Table_1[[#This Row],[Discount %]]&lt;=0.3, "20-30%", IF(Table_1[[#This Row],[Discount %]]&lt;=0.4, "30-40%", "40%+"))))</f>
        <v>0-10%</v>
      </c>
    </row>
    <row r="109" spans="1:24" ht="14.4" x14ac:dyDescent="0.3">
      <c r="A109" s="2">
        <v>108</v>
      </c>
      <c r="B109" s="2" t="s">
        <v>464</v>
      </c>
      <c r="C109" s="2">
        <f>YEAR([1]Data!$D109)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9">
        <v>27.992000000000004</v>
      </c>
      <c r="T109" s="2">
        <v>1</v>
      </c>
      <c r="U109" s="25">
        <v>0.2</v>
      </c>
      <c r="V109" s="25">
        <v>2.0993999999999993</v>
      </c>
      <c r="W109" s="11">
        <f>Table_1[[#This Row],[Discount]]/Table_1[[#This Row],[Sales]]</f>
        <v>7.1448985424406967E-3</v>
      </c>
      <c r="X109" t="str">
        <f>IF(Table_1[[#This Row],[Discount %]]&lt;=0.1, "0-10%", IF(Table_1[[#This Row],[Discount %]]&lt;=0.2, "10-20%", IF(Table_1[[#This Row],[Discount %]]&lt;=0.3, "20-30%", IF(Table_1[[#This Row],[Discount %]]&lt;=0.4, "30-40%", "40%+"))))</f>
        <v>0-10%</v>
      </c>
    </row>
    <row r="110" spans="1:24" ht="14.4" x14ac:dyDescent="0.3">
      <c r="A110" s="2">
        <v>109</v>
      </c>
      <c r="B110" s="2" t="s">
        <v>464</v>
      </c>
      <c r="C110" s="2">
        <f>YEAR([1]Data!$D110)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9">
        <v>3.3040000000000003</v>
      </c>
      <c r="T110" s="2">
        <v>1</v>
      </c>
      <c r="U110" s="25">
        <v>0.2</v>
      </c>
      <c r="V110" s="25">
        <v>1.0737999999999999</v>
      </c>
      <c r="W110" s="11">
        <f>Table_1[[#This Row],[Discount]]/Table_1[[#This Row],[Sales]]</f>
        <v>6.0532687651331719E-2</v>
      </c>
      <c r="X110" t="str">
        <f>IF(Table_1[[#This Row],[Discount %]]&lt;=0.1, "0-10%", IF(Table_1[[#This Row],[Discount %]]&lt;=0.2, "10-20%", IF(Table_1[[#This Row],[Discount %]]&lt;=0.3, "20-30%", IF(Table_1[[#This Row],[Discount %]]&lt;=0.4, "30-40%", "40%+"))))</f>
        <v>0-10%</v>
      </c>
    </row>
    <row r="111" spans="1:24" ht="14.4" x14ac:dyDescent="0.3">
      <c r="A111" s="2">
        <v>110</v>
      </c>
      <c r="B111" s="2" t="s">
        <v>474</v>
      </c>
      <c r="C111" s="2">
        <f>YEAR([1]Data!$D111)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9">
        <v>339.96000000000004</v>
      </c>
      <c r="T111" s="2">
        <v>5</v>
      </c>
      <c r="U111" s="25">
        <v>0.2</v>
      </c>
      <c r="V111" s="25">
        <v>67.991999999999962</v>
      </c>
      <c r="W111" s="11">
        <f>Table_1[[#This Row],[Discount]]/Table_1[[#This Row],[Sales]]</f>
        <v>5.8830450641251912E-4</v>
      </c>
      <c r="X111" t="str">
        <f>IF(Table_1[[#This Row],[Discount %]]&lt;=0.1, "0-10%", IF(Table_1[[#This Row],[Discount %]]&lt;=0.2, "10-20%", IF(Table_1[[#This Row],[Discount %]]&lt;=0.3, "20-30%", IF(Table_1[[#This Row],[Discount %]]&lt;=0.4, "30-40%", "40%+"))))</f>
        <v>0-10%</v>
      </c>
    </row>
    <row r="112" spans="1:24" ht="14.4" x14ac:dyDescent="0.3">
      <c r="A112" s="2">
        <v>111</v>
      </c>
      <c r="B112" s="2" t="s">
        <v>480</v>
      </c>
      <c r="C112" s="2">
        <f>YEAR([1]Data!$D112)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9">
        <v>41.96</v>
      </c>
      <c r="T112" s="2">
        <v>2</v>
      </c>
      <c r="U112" s="25">
        <v>0</v>
      </c>
      <c r="V112" s="25">
        <v>10.909600000000001</v>
      </c>
      <c r="W112" s="11">
        <f>Table_1[[#This Row],[Discount]]/Table_1[[#This Row],[Sales]]</f>
        <v>0</v>
      </c>
      <c r="X112" t="str">
        <f>IF(Table_1[[#This Row],[Discount %]]&lt;=0.1, "0-10%", IF(Table_1[[#This Row],[Discount %]]&lt;=0.2, "10-20%", IF(Table_1[[#This Row],[Discount %]]&lt;=0.3, "20-30%", IF(Table_1[[#This Row],[Discount %]]&lt;=0.4, "30-40%", "40%+"))))</f>
        <v>0-10%</v>
      </c>
    </row>
    <row r="113" spans="1:24" ht="14.4" x14ac:dyDescent="0.3">
      <c r="A113" s="2">
        <v>112</v>
      </c>
      <c r="B113" s="2" t="s">
        <v>485</v>
      </c>
      <c r="C113" s="2">
        <f>YEAR([1]Data!$D113)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9">
        <v>75.959999999999994</v>
      </c>
      <c r="T113" s="2">
        <v>2</v>
      </c>
      <c r="U113" s="25">
        <v>0</v>
      </c>
      <c r="V113" s="25">
        <v>22.78799999999999</v>
      </c>
      <c r="W113" s="11">
        <f>Table_1[[#This Row],[Discount]]/Table_1[[#This Row],[Sales]]</f>
        <v>0</v>
      </c>
      <c r="X113" t="str">
        <f>IF(Table_1[[#This Row],[Discount %]]&lt;=0.1, "0-10%", IF(Table_1[[#This Row],[Discount %]]&lt;=0.2, "10-20%", IF(Table_1[[#This Row],[Discount %]]&lt;=0.3, "20-30%", IF(Table_1[[#This Row],[Discount %]]&lt;=0.4, "30-40%", "40%+"))))</f>
        <v>0-10%</v>
      </c>
    </row>
    <row r="114" spans="1:24" ht="14.4" x14ac:dyDescent="0.3">
      <c r="A114" s="2">
        <v>113</v>
      </c>
      <c r="B114" s="2" t="s">
        <v>485</v>
      </c>
      <c r="C114" s="2">
        <f>YEAR([1]Data!$D114)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9">
        <v>27.240000000000002</v>
      </c>
      <c r="T114" s="2">
        <v>6</v>
      </c>
      <c r="U114" s="25">
        <v>0</v>
      </c>
      <c r="V114" s="25">
        <v>13.3476</v>
      </c>
      <c r="W114" s="11">
        <f>Table_1[[#This Row],[Discount]]/Table_1[[#This Row],[Sales]]</f>
        <v>0</v>
      </c>
      <c r="X114" t="str">
        <f>IF(Table_1[[#This Row],[Discount %]]&lt;=0.1, "0-10%", IF(Table_1[[#This Row],[Discount %]]&lt;=0.2, "10-20%", IF(Table_1[[#This Row],[Discount %]]&lt;=0.3, "20-30%", IF(Table_1[[#This Row],[Discount %]]&lt;=0.4, "30-40%", "40%+"))))</f>
        <v>0-10%</v>
      </c>
    </row>
    <row r="115" spans="1:24" ht="14.4" x14ac:dyDescent="0.3">
      <c r="A115" s="2">
        <v>114</v>
      </c>
      <c r="B115" s="2" t="s">
        <v>494</v>
      </c>
      <c r="C115" s="2">
        <f>YEAR([1]Data!$D115)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9">
        <v>40.096000000000004</v>
      </c>
      <c r="T115" s="2">
        <v>14</v>
      </c>
      <c r="U115" s="25">
        <v>0.2</v>
      </c>
      <c r="V115" s="25">
        <v>14.534799999999997</v>
      </c>
      <c r="W115" s="11">
        <f>Table_1[[#This Row],[Discount]]/Table_1[[#This Row],[Sales]]</f>
        <v>4.9880287310454909E-3</v>
      </c>
      <c r="X115" t="str">
        <f>IF(Table_1[[#This Row],[Discount %]]&lt;=0.1, "0-10%", IF(Table_1[[#This Row],[Discount %]]&lt;=0.2, "10-20%", IF(Table_1[[#This Row],[Discount %]]&lt;=0.3, "20-30%", IF(Table_1[[#This Row],[Discount %]]&lt;=0.4, "30-40%", "40%+"))))</f>
        <v>0-10%</v>
      </c>
    </row>
    <row r="116" spans="1:24" ht="14.4" x14ac:dyDescent="0.3">
      <c r="A116" s="2">
        <v>115</v>
      </c>
      <c r="B116" s="2" t="s">
        <v>494</v>
      </c>
      <c r="C116" s="2">
        <f>YEAR([1]Data!$D116)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9">
        <v>4.7200000000000006</v>
      </c>
      <c r="T116" s="2">
        <v>2</v>
      </c>
      <c r="U116" s="25">
        <v>0.2</v>
      </c>
      <c r="V116" s="25">
        <v>1.6519999999999997</v>
      </c>
      <c r="W116" s="11">
        <f>Table_1[[#This Row],[Discount]]/Table_1[[#This Row],[Sales]]</f>
        <v>4.2372881355932202E-2</v>
      </c>
      <c r="X116" t="str">
        <f>IF(Table_1[[#This Row],[Discount %]]&lt;=0.1, "0-10%", IF(Table_1[[#This Row],[Discount %]]&lt;=0.2, "10-20%", IF(Table_1[[#This Row],[Discount %]]&lt;=0.3, "20-30%", IF(Table_1[[#This Row],[Discount %]]&lt;=0.4, "30-40%", "40%+"))))</f>
        <v>0-10%</v>
      </c>
    </row>
    <row r="117" spans="1:24" ht="14.4" x14ac:dyDescent="0.3">
      <c r="A117" s="2">
        <v>116</v>
      </c>
      <c r="B117" s="2" t="s">
        <v>494</v>
      </c>
      <c r="C117" s="2">
        <f>YEAR([1]Data!$D117)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9">
        <v>23.976000000000003</v>
      </c>
      <c r="T117" s="2">
        <v>3</v>
      </c>
      <c r="U117" s="25">
        <v>0.2</v>
      </c>
      <c r="V117" s="25">
        <v>7.4924999999999988</v>
      </c>
      <c r="W117" s="11">
        <f>Table_1[[#This Row],[Discount]]/Table_1[[#This Row],[Sales]]</f>
        <v>8.3416750083416744E-3</v>
      </c>
      <c r="X117" t="str">
        <f>IF(Table_1[[#This Row],[Discount %]]&lt;=0.1, "0-10%", IF(Table_1[[#This Row],[Discount %]]&lt;=0.2, "10-20%", IF(Table_1[[#This Row],[Discount %]]&lt;=0.3, "20-30%", IF(Table_1[[#This Row],[Discount %]]&lt;=0.4, "30-40%", "40%+"))))</f>
        <v>0-10%</v>
      </c>
    </row>
    <row r="118" spans="1:24" ht="14.4" x14ac:dyDescent="0.3">
      <c r="A118" s="2">
        <v>117</v>
      </c>
      <c r="B118" s="2" t="s">
        <v>494</v>
      </c>
      <c r="C118" s="2">
        <f>YEAR([1]Data!$D118)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9">
        <v>130.464</v>
      </c>
      <c r="T118" s="2">
        <v>6</v>
      </c>
      <c r="U118" s="25">
        <v>0.2</v>
      </c>
      <c r="V118" s="25">
        <v>44.031599999999997</v>
      </c>
      <c r="W118" s="11">
        <f>Table_1[[#This Row],[Discount]]/Table_1[[#This Row],[Sales]]</f>
        <v>1.5329899435859702E-3</v>
      </c>
      <c r="X118" t="str">
        <f>IF(Table_1[[#This Row],[Discount %]]&lt;=0.1, "0-10%", IF(Table_1[[#This Row],[Discount %]]&lt;=0.2, "10-20%", IF(Table_1[[#This Row],[Discount %]]&lt;=0.3, "20-30%", IF(Table_1[[#This Row],[Discount %]]&lt;=0.4, "30-40%", "40%+"))))</f>
        <v>0-10%</v>
      </c>
    </row>
    <row r="119" spans="1:24" ht="14.4" x14ac:dyDescent="0.3">
      <c r="A119" s="2">
        <v>118</v>
      </c>
      <c r="B119" s="2" t="s">
        <v>507</v>
      </c>
      <c r="C119" s="2">
        <f>YEAR([1]Data!$D119)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9">
        <v>787.53</v>
      </c>
      <c r="T119" s="2">
        <v>3</v>
      </c>
      <c r="U119" s="25">
        <v>0</v>
      </c>
      <c r="V119" s="25">
        <v>165.38129999999995</v>
      </c>
      <c r="W119" s="11">
        <f>Table_1[[#This Row],[Discount]]/Table_1[[#This Row],[Sales]]</f>
        <v>0</v>
      </c>
      <c r="X119" t="str">
        <f>IF(Table_1[[#This Row],[Discount %]]&lt;=0.1, "0-10%", IF(Table_1[[#This Row],[Discount %]]&lt;=0.2, "10-20%", IF(Table_1[[#This Row],[Discount %]]&lt;=0.3, "20-30%", IF(Table_1[[#This Row],[Discount %]]&lt;=0.4, "30-40%", "40%+"))))</f>
        <v>0-10%</v>
      </c>
    </row>
    <row r="120" spans="1:24" ht="14.4" x14ac:dyDescent="0.3">
      <c r="A120" s="2">
        <v>119</v>
      </c>
      <c r="B120" s="2" t="s">
        <v>512</v>
      </c>
      <c r="C120" s="2">
        <f>YEAR([1]Data!$D120)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9">
        <v>157.79400000000004</v>
      </c>
      <c r="T120" s="2">
        <v>1</v>
      </c>
      <c r="U120" s="25">
        <v>0.7</v>
      </c>
      <c r="V120" s="25">
        <v>-115.71559999999999</v>
      </c>
      <c r="W120" s="11">
        <f>Table_1[[#This Row],[Discount]]/Table_1[[#This Row],[Sales]]</f>
        <v>4.4361636057137777E-3</v>
      </c>
      <c r="X120" t="str">
        <f>IF(Table_1[[#This Row],[Discount %]]&lt;=0.1, "0-10%", IF(Table_1[[#This Row],[Discount %]]&lt;=0.2, "10-20%", IF(Table_1[[#This Row],[Discount %]]&lt;=0.3, "20-30%", IF(Table_1[[#This Row],[Discount %]]&lt;=0.4, "30-40%", "40%+"))))</f>
        <v>0-10%</v>
      </c>
    </row>
    <row r="121" spans="1:24" ht="14.4" x14ac:dyDescent="0.3">
      <c r="A121" s="2">
        <v>120</v>
      </c>
      <c r="B121" s="2" t="s">
        <v>518</v>
      </c>
      <c r="C121" s="2">
        <f>YEAR([1]Data!$D121)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9">
        <v>47.04</v>
      </c>
      <c r="T121" s="2">
        <v>3</v>
      </c>
      <c r="U121" s="25">
        <v>0</v>
      </c>
      <c r="V121" s="25">
        <v>18.345599999999997</v>
      </c>
      <c r="W121" s="11">
        <f>Table_1[[#This Row],[Discount]]/Table_1[[#This Row],[Sales]]</f>
        <v>0</v>
      </c>
      <c r="X121" t="str">
        <f>IF(Table_1[[#This Row],[Discount %]]&lt;=0.1, "0-10%", IF(Table_1[[#This Row],[Discount %]]&lt;=0.2, "10-20%", IF(Table_1[[#This Row],[Discount %]]&lt;=0.3, "20-30%", IF(Table_1[[#This Row],[Discount %]]&lt;=0.4, "30-40%", "40%+"))))</f>
        <v>0-10%</v>
      </c>
    </row>
    <row r="122" spans="1:24" ht="14.4" x14ac:dyDescent="0.3">
      <c r="A122" s="2">
        <v>121</v>
      </c>
      <c r="B122" s="2" t="s">
        <v>518</v>
      </c>
      <c r="C122" s="2">
        <f>YEAR([1]Data!$D122)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9">
        <v>30.84</v>
      </c>
      <c r="T122" s="2">
        <v>4</v>
      </c>
      <c r="U122" s="25">
        <v>0</v>
      </c>
      <c r="V122" s="25">
        <v>13.878</v>
      </c>
      <c r="W122" s="11">
        <f>Table_1[[#This Row],[Discount]]/Table_1[[#This Row],[Sales]]</f>
        <v>0</v>
      </c>
      <c r="X122" t="str">
        <f>IF(Table_1[[#This Row],[Discount %]]&lt;=0.1, "0-10%", IF(Table_1[[#This Row],[Discount %]]&lt;=0.2, "10-20%", IF(Table_1[[#This Row],[Discount %]]&lt;=0.3, "20-30%", IF(Table_1[[#This Row],[Discount %]]&lt;=0.4, "30-40%", "40%+"))))</f>
        <v>0-10%</v>
      </c>
    </row>
    <row r="123" spans="1:24" ht="14.4" x14ac:dyDescent="0.3">
      <c r="A123" s="2">
        <v>122</v>
      </c>
      <c r="B123" s="2" t="s">
        <v>518</v>
      </c>
      <c r="C123" s="2">
        <f>YEAR([1]Data!$D123)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9">
        <v>226.56</v>
      </c>
      <c r="T123" s="2">
        <v>6</v>
      </c>
      <c r="U123" s="25">
        <v>0</v>
      </c>
      <c r="V123" s="25">
        <v>63.436800000000005</v>
      </c>
      <c r="W123" s="11">
        <f>Table_1[[#This Row],[Discount]]/Table_1[[#This Row],[Sales]]</f>
        <v>0</v>
      </c>
      <c r="X123" t="str">
        <f>IF(Table_1[[#This Row],[Discount %]]&lt;=0.1, "0-10%", IF(Table_1[[#This Row],[Discount %]]&lt;=0.2, "10-20%", IF(Table_1[[#This Row],[Discount %]]&lt;=0.3, "20-30%", IF(Table_1[[#This Row],[Discount %]]&lt;=0.4, "30-40%", "40%+"))))</f>
        <v>0-10%</v>
      </c>
    </row>
    <row r="124" spans="1:24" ht="14.4" x14ac:dyDescent="0.3">
      <c r="A124" s="2">
        <v>123</v>
      </c>
      <c r="B124" s="2" t="s">
        <v>518</v>
      </c>
      <c r="C124" s="2">
        <f>YEAR([1]Data!$D124)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9">
        <v>115.02</v>
      </c>
      <c r="T124" s="2">
        <v>9</v>
      </c>
      <c r="U124" s="25">
        <v>0</v>
      </c>
      <c r="V124" s="25">
        <v>51.758999999999993</v>
      </c>
      <c r="W124" s="11">
        <f>Table_1[[#This Row],[Discount]]/Table_1[[#This Row],[Sales]]</f>
        <v>0</v>
      </c>
      <c r="X124" t="str">
        <f>IF(Table_1[[#This Row],[Discount %]]&lt;=0.1, "0-10%", IF(Table_1[[#This Row],[Discount %]]&lt;=0.2, "10-20%", IF(Table_1[[#This Row],[Discount %]]&lt;=0.3, "20-30%", IF(Table_1[[#This Row],[Discount %]]&lt;=0.4, "30-40%", "40%+"))))</f>
        <v>0-10%</v>
      </c>
    </row>
    <row r="125" spans="1:24" ht="14.4" x14ac:dyDescent="0.3">
      <c r="A125" s="2">
        <v>124</v>
      </c>
      <c r="B125" s="2" t="s">
        <v>518</v>
      </c>
      <c r="C125" s="2">
        <f>YEAR([1]Data!$D125)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9">
        <v>68.040000000000006</v>
      </c>
      <c r="T125" s="2">
        <v>7</v>
      </c>
      <c r="U125" s="25">
        <v>0</v>
      </c>
      <c r="V125" s="25">
        <v>19.731599999999997</v>
      </c>
      <c r="W125" s="11">
        <f>Table_1[[#This Row],[Discount]]/Table_1[[#This Row],[Sales]]</f>
        <v>0</v>
      </c>
      <c r="X125" t="str">
        <f>IF(Table_1[[#This Row],[Discount %]]&lt;=0.1, "0-10%", IF(Table_1[[#This Row],[Discount %]]&lt;=0.2, "10-20%", IF(Table_1[[#This Row],[Discount %]]&lt;=0.3, "20-30%", IF(Table_1[[#This Row],[Discount %]]&lt;=0.4, "30-40%", "40%+"))))</f>
        <v>0-10%</v>
      </c>
    </row>
    <row r="126" spans="1:24" ht="14.4" x14ac:dyDescent="0.3">
      <c r="A126" s="2">
        <v>125</v>
      </c>
      <c r="B126" s="2" t="s">
        <v>530</v>
      </c>
      <c r="C126" s="2">
        <f>YEAR([1]Data!$D126)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9">
        <v>600.55799999999999</v>
      </c>
      <c r="T126" s="2">
        <v>3</v>
      </c>
      <c r="U126" s="25">
        <v>0.3</v>
      </c>
      <c r="V126" s="25">
        <v>-8.5794000000000779</v>
      </c>
      <c r="W126" s="11">
        <f>Table_1[[#This Row],[Discount]]/Table_1[[#This Row],[Sales]]</f>
        <v>4.9953543204819513E-4</v>
      </c>
      <c r="X126" t="str">
        <f>IF(Table_1[[#This Row],[Discount %]]&lt;=0.1, "0-10%", IF(Table_1[[#This Row],[Discount %]]&lt;=0.2, "10-20%", IF(Table_1[[#This Row],[Discount %]]&lt;=0.3, "20-30%", IF(Table_1[[#This Row],[Discount %]]&lt;=0.4, "30-40%", "40%+"))))</f>
        <v>0-10%</v>
      </c>
    </row>
    <row r="127" spans="1:24" ht="14.4" x14ac:dyDescent="0.3">
      <c r="A127" s="2">
        <v>126</v>
      </c>
      <c r="B127" s="2" t="s">
        <v>535</v>
      </c>
      <c r="C127" s="2">
        <f>YEAR([1]Data!$D127)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9">
        <v>617.70000000000005</v>
      </c>
      <c r="T127" s="2">
        <v>6</v>
      </c>
      <c r="U127" s="25">
        <v>0.5</v>
      </c>
      <c r="V127" s="25">
        <v>-407.68200000000013</v>
      </c>
      <c r="W127" s="11">
        <f>Table_1[[#This Row],[Discount]]/Table_1[[#This Row],[Sales]]</f>
        <v>8.0945442771571954E-4</v>
      </c>
      <c r="X127" t="str">
        <f>IF(Table_1[[#This Row],[Discount %]]&lt;=0.1, "0-10%", IF(Table_1[[#This Row],[Discount %]]&lt;=0.2, "10-20%", IF(Table_1[[#This Row],[Discount %]]&lt;=0.3, "20-30%", IF(Table_1[[#This Row],[Discount %]]&lt;=0.4, "30-40%", "40%+"))))</f>
        <v>0-10%</v>
      </c>
    </row>
    <row r="128" spans="1:24" ht="14.4" x14ac:dyDescent="0.3">
      <c r="A128" s="2">
        <v>127</v>
      </c>
      <c r="B128" s="2" t="s">
        <v>541</v>
      </c>
      <c r="C128" s="2">
        <f>YEAR([1]Data!$D128)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9">
        <v>2.3880000000000003</v>
      </c>
      <c r="T128" s="2">
        <v>2</v>
      </c>
      <c r="U128" s="25">
        <v>0.7</v>
      </c>
      <c r="V128" s="25">
        <v>-1.8308</v>
      </c>
      <c r="W128" s="11">
        <f>Table_1[[#This Row],[Discount]]/Table_1[[#This Row],[Sales]]</f>
        <v>0.29313232830820762</v>
      </c>
      <c r="X128" t="str">
        <f>IF(Table_1[[#This Row],[Discount %]]&lt;=0.1, "0-10%", IF(Table_1[[#This Row],[Discount %]]&lt;=0.2, "10-20%", IF(Table_1[[#This Row],[Discount %]]&lt;=0.3, "20-30%", IF(Table_1[[#This Row],[Discount %]]&lt;=0.4, "30-40%", "40%+"))))</f>
        <v>20-30%</v>
      </c>
    </row>
    <row r="129" spans="1:24" ht="14.4" x14ac:dyDescent="0.3">
      <c r="A129" s="2">
        <v>128</v>
      </c>
      <c r="B129" s="2" t="s">
        <v>541</v>
      </c>
      <c r="C129" s="2">
        <f>YEAR([1]Data!$D129)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9">
        <v>243.99200000000002</v>
      </c>
      <c r="T129" s="2">
        <v>7</v>
      </c>
      <c r="U129" s="25">
        <v>0.2</v>
      </c>
      <c r="V129" s="25">
        <v>30.498999999999981</v>
      </c>
      <c r="W129" s="11">
        <f>Table_1[[#This Row],[Discount]]/Table_1[[#This Row],[Sales]]</f>
        <v>8.1969900652480404E-4</v>
      </c>
      <c r="X129" t="str">
        <f>IF(Table_1[[#This Row],[Discount %]]&lt;=0.1, "0-10%", IF(Table_1[[#This Row],[Discount %]]&lt;=0.2, "10-20%", IF(Table_1[[#This Row],[Discount %]]&lt;=0.3, "20-30%", IF(Table_1[[#This Row],[Discount %]]&lt;=0.4, "30-40%", "40%+"))))</f>
        <v>0-10%</v>
      </c>
    </row>
    <row r="130" spans="1:24" ht="14.4" x14ac:dyDescent="0.3">
      <c r="A130" s="2">
        <v>129</v>
      </c>
      <c r="B130" s="2" t="s">
        <v>549</v>
      </c>
      <c r="C130" s="2">
        <f>YEAR([1]Data!$D130)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9">
        <v>81.424000000000007</v>
      </c>
      <c r="T130" s="2">
        <v>2</v>
      </c>
      <c r="U130" s="25">
        <v>0.2</v>
      </c>
      <c r="V130" s="25">
        <v>-9.1601999999999961</v>
      </c>
      <c r="W130" s="11">
        <f>Table_1[[#This Row],[Discount]]/Table_1[[#This Row],[Sales]]</f>
        <v>2.4562782471998427E-3</v>
      </c>
      <c r="X130" t="str">
        <f>IF(Table_1[[#This Row],[Discount %]]&lt;=0.1, "0-10%", IF(Table_1[[#This Row],[Discount %]]&lt;=0.2, "10-20%", IF(Table_1[[#This Row],[Discount %]]&lt;=0.3, "20-30%", IF(Table_1[[#This Row],[Discount %]]&lt;=0.4, "30-40%", "40%+"))))</f>
        <v>0-10%</v>
      </c>
    </row>
    <row r="131" spans="1:24" ht="14.4" x14ac:dyDescent="0.3">
      <c r="A131" s="2">
        <v>130</v>
      </c>
      <c r="B131" s="2" t="s">
        <v>549</v>
      </c>
      <c r="C131" s="2">
        <f>YEAR([1]Data!$D131)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9">
        <v>238.56</v>
      </c>
      <c r="T131" s="2">
        <v>3</v>
      </c>
      <c r="U131" s="25">
        <v>0</v>
      </c>
      <c r="V131" s="25">
        <v>26.241599999999977</v>
      </c>
      <c r="W131" s="11">
        <f>Table_1[[#This Row],[Discount]]/Table_1[[#This Row],[Sales]]</f>
        <v>0</v>
      </c>
      <c r="X131" t="str">
        <f>IF(Table_1[[#This Row],[Discount %]]&lt;=0.1, "0-10%", IF(Table_1[[#This Row],[Discount %]]&lt;=0.2, "10-20%", IF(Table_1[[#This Row],[Discount %]]&lt;=0.3, "20-30%", IF(Table_1[[#This Row],[Discount %]]&lt;=0.4, "30-40%", "40%+"))))</f>
        <v>0-10%</v>
      </c>
    </row>
    <row r="132" spans="1:24" ht="14.4" x14ac:dyDescent="0.3">
      <c r="A132" s="2">
        <v>131</v>
      </c>
      <c r="B132" s="2" t="s">
        <v>555</v>
      </c>
      <c r="C132" s="2">
        <f>YEAR([1]Data!$D132)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9">
        <v>59.969999999999992</v>
      </c>
      <c r="T132" s="2">
        <v>5</v>
      </c>
      <c r="U132" s="25">
        <v>0.4</v>
      </c>
      <c r="V132" s="25">
        <v>-11.993999999999993</v>
      </c>
      <c r="W132" s="11">
        <f>Table_1[[#This Row],[Discount]]/Table_1[[#This Row],[Sales]]</f>
        <v>6.6700016675004178E-3</v>
      </c>
      <c r="X132" t="str">
        <f>IF(Table_1[[#This Row],[Discount %]]&lt;=0.1, "0-10%", IF(Table_1[[#This Row],[Discount %]]&lt;=0.2, "10-20%", IF(Table_1[[#This Row],[Discount %]]&lt;=0.3, "20-30%", IF(Table_1[[#This Row],[Discount %]]&lt;=0.4, "30-40%", "40%+"))))</f>
        <v>0-10%</v>
      </c>
    </row>
    <row r="133" spans="1:24" ht="14.4" x14ac:dyDescent="0.3">
      <c r="A133" s="2">
        <v>132</v>
      </c>
      <c r="B133" s="2" t="s">
        <v>555</v>
      </c>
      <c r="C133" s="2">
        <f>YEAR([1]Data!$D133)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9">
        <v>78.304000000000002</v>
      </c>
      <c r="T133" s="2">
        <v>2</v>
      </c>
      <c r="U133" s="25">
        <v>0.2</v>
      </c>
      <c r="V133" s="25">
        <v>29.363999999999997</v>
      </c>
      <c r="W133" s="11">
        <f>Table_1[[#This Row],[Discount]]/Table_1[[#This Row],[Sales]]</f>
        <v>2.5541479362484677E-3</v>
      </c>
      <c r="X133" t="str">
        <f>IF(Table_1[[#This Row],[Discount %]]&lt;=0.1, "0-10%", IF(Table_1[[#This Row],[Discount %]]&lt;=0.2, "10-20%", IF(Table_1[[#This Row],[Discount %]]&lt;=0.3, "20-30%", IF(Table_1[[#This Row],[Discount %]]&lt;=0.4, "30-40%", "40%+"))))</f>
        <v>0-10%</v>
      </c>
    </row>
    <row r="134" spans="1:24" ht="14.4" x14ac:dyDescent="0.3">
      <c r="A134" s="2">
        <v>133</v>
      </c>
      <c r="B134" s="2" t="s">
        <v>555</v>
      </c>
      <c r="C134" s="2">
        <f>YEAR([1]Data!$D134)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9">
        <v>21.456</v>
      </c>
      <c r="T134" s="2">
        <v>9</v>
      </c>
      <c r="U134" s="25">
        <v>0.2</v>
      </c>
      <c r="V134" s="25">
        <v>6.9731999999999976</v>
      </c>
      <c r="W134" s="11">
        <f>Table_1[[#This Row],[Discount]]/Table_1[[#This Row],[Sales]]</f>
        <v>9.3214019388516041E-3</v>
      </c>
      <c r="X134" t="str">
        <f>IF(Table_1[[#This Row],[Discount %]]&lt;=0.1, "0-10%", IF(Table_1[[#This Row],[Discount %]]&lt;=0.2, "10-20%", IF(Table_1[[#This Row],[Discount %]]&lt;=0.3, "20-30%", IF(Table_1[[#This Row],[Discount %]]&lt;=0.4, "30-40%", "40%+"))))</f>
        <v>0-10%</v>
      </c>
    </row>
    <row r="135" spans="1:24" ht="14.4" x14ac:dyDescent="0.3">
      <c r="A135" s="2">
        <v>134</v>
      </c>
      <c r="B135" s="2" t="s">
        <v>563</v>
      </c>
      <c r="C135" s="2">
        <f>YEAR([1]Data!$D135)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9">
        <v>20.04</v>
      </c>
      <c r="T135" s="2">
        <v>3</v>
      </c>
      <c r="U135" s="25">
        <v>0</v>
      </c>
      <c r="V135" s="25">
        <v>9.6191999999999993</v>
      </c>
      <c r="W135" s="11">
        <f>Table_1[[#This Row],[Discount]]/Table_1[[#This Row],[Sales]]</f>
        <v>0</v>
      </c>
      <c r="X135" t="str">
        <f>IF(Table_1[[#This Row],[Discount %]]&lt;=0.1, "0-10%", IF(Table_1[[#This Row],[Discount %]]&lt;=0.2, "10-20%", IF(Table_1[[#This Row],[Discount %]]&lt;=0.3, "20-30%", IF(Table_1[[#This Row],[Discount %]]&lt;=0.4, "30-40%", "40%+"))))</f>
        <v>0-10%</v>
      </c>
    </row>
    <row r="136" spans="1:24" ht="14.4" x14ac:dyDescent="0.3">
      <c r="A136" s="2">
        <v>135</v>
      </c>
      <c r="B136" s="2" t="s">
        <v>563</v>
      </c>
      <c r="C136" s="2">
        <f>YEAR([1]Data!$D136)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9">
        <v>35.44</v>
      </c>
      <c r="T136" s="2">
        <v>1</v>
      </c>
      <c r="U136" s="25">
        <v>0</v>
      </c>
      <c r="V136" s="25">
        <v>16.656799999999997</v>
      </c>
      <c r="W136" s="11">
        <f>Table_1[[#This Row],[Discount]]/Table_1[[#This Row],[Sales]]</f>
        <v>0</v>
      </c>
      <c r="X136" t="str">
        <f>IF(Table_1[[#This Row],[Discount %]]&lt;=0.1, "0-10%", IF(Table_1[[#This Row],[Discount %]]&lt;=0.2, "10-20%", IF(Table_1[[#This Row],[Discount %]]&lt;=0.3, "20-30%", IF(Table_1[[#This Row],[Discount %]]&lt;=0.4, "30-40%", "40%+"))))</f>
        <v>0-10%</v>
      </c>
    </row>
    <row r="137" spans="1:24" ht="14.4" x14ac:dyDescent="0.3">
      <c r="A137" s="2">
        <v>136</v>
      </c>
      <c r="B137" s="2" t="s">
        <v>563</v>
      </c>
      <c r="C137" s="2">
        <f>YEAR([1]Data!$D137)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9">
        <v>11.52</v>
      </c>
      <c r="T137" s="2">
        <v>4</v>
      </c>
      <c r="U137" s="25">
        <v>0</v>
      </c>
      <c r="V137" s="25">
        <v>3.4559999999999995</v>
      </c>
      <c r="W137" s="11">
        <f>Table_1[[#This Row],[Discount]]/Table_1[[#This Row],[Sales]]</f>
        <v>0</v>
      </c>
      <c r="X137" t="str">
        <f>IF(Table_1[[#This Row],[Discount %]]&lt;=0.1, "0-10%", IF(Table_1[[#This Row],[Discount %]]&lt;=0.2, "10-20%", IF(Table_1[[#This Row],[Discount %]]&lt;=0.3, "20-30%", IF(Table_1[[#This Row],[Discount %]]&lt;=0.4, "30-40%", "40%+"))))</f>
        <v>0-10%</v>
      </c>
    </row>
    <row r="138" spans="1:24" ht="14.4" x14ac:dyDescent="0.3">
      <c r="A138" s="2">
        <v>137</v>
      </c>
      <c r="B138" s="2" t="s">
        <v>563</v>
      </c>
      <c r="C138" s="2">
        <f>YEAR([1]Data!$D138)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9">
        <v>4.0199999999999996</v>
      </c>
      <c r="T138" s="2">
        <v>2</v>
      </c>
      <c r="U138" s="25">
        <v>0</v>
      </c>
      <c r="V138" s="25">
        <v>1.9697999999999998</v>
      </c>
      <c r="W138" s="11">
        <f>Table_1[[#This Row],[Discount]]/Table_1[[#This Row],[Sales]]</f>
        <v>0</v>
      </c>
      <c r="X138" t="str">
        <f>IF(Table_1[[#This Row],[Discount %]]&lt;=0.1, "0-10%", IF(Table_1[[#This Row],[Discount %]]&lt;=0.2, "10-20%", IF(Table_1[[#This Row],[Discount %]]&lt;=0.3, "20-30%", IF(Table_1[[#This Row],[Discount %]]&lt;=0.4, "30-40%", "40%+"))))</f>
        <v>0-10%</v>
      </c>
    </row>
    <row r="139" spans="1:24" ht="14.4" x14ac:dyDescent="0.3">
      <c r="A139" s="2">
        <v>138</v>
      </c>
      <c r="B139" s="2" t="s">
        <v>563</v>
      </c>
      <c r="C139" s="2">
        <f>YEAR([1]Data!$D139)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9">
        <v>76.176000000000002</v>
      </c>
      <c r="T139" s="2">
        <v>3</v>
      </c>
      <c r="U139" s="25">
        <v>0.2</v>
      </c>
      <c r="V139" s="25">
        <v>26.661599999999996</v>
      </c>
      <c r="W139" s="11">
        <f>Table_1[[#This Row],[Discount]]/Table_1[[#This Row],[Sales]]</f>
        <v>2.6254988447805085E-3</v>
      </c>
      <c r="X139" t="str">
        <f>IF(Table_1[[#This Row],[Discount %]]&lt;=0.1, "0-10%", IF(Table_1[[#This Row],[Discount %]]&lt;=0.2, "10-20%", IF(Table_1[[#This Row],[Discount %]]&lt;=0.3, "20-30%", IF(Table_1[[#This Row],[Discount %]]&lt;=0.4, "30-40%", "40%+"))))</f>
        <v>0-10%</v>
      </c>
    </row>
    <row r="140" spans="1:24" ht="14.4" x14ac:dyDescent="0.3">
      <c r="A140" s="2">
        <v>139</v>
      </c>
      <c r="B140" s="2" t="s">
        <v>563</v>
      </c>
      <c r="C140" s="2">
        <f>YEAR([1]Data!$D140)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9">
        <v>65.88</v>
      </c>
      <c r="T140" s="2">
        <v>6</v>
      </c>
      <c r="U140" s="25">
        <v>0</v>
      </c>
      <c r="V140" s="25">
        <v>18.446400000000004</v>
      </c>
      <c r="W140" s="11">
        <f>Table_1[[#This Row],[Discount]]/Table_1[[#This Row],[Sales]]</f>
        <v>0</v>
      </c>
      <c r="X140" t="str">
        <f>IF(Table_1[[#This Row],[Discount %]]&lt;=0.1, "0-10%", IF(Table_1[[#This Row],[Discount %]]&lt;=0.2, "10-20%", IF(Table_1[[#This Row],[Discount %]]&lt;=0.3, "20-30%", IF(Table_1[[#This Row],[Discount %]]&lt;=0.4, "30-40%", "40%+"))))</f>
        <v>0-10%</v>
      </c>
    </row>
    <row r="141" spans="1:24" ht="14.4" x14ac:dyDescent="0.3">
      <c r="A141" s="2">
        <v>140</v>
      </c>
      <c r="B141" s="2" t="s">
        <v>563</v>
      </c>
      <c r="C141" s="2">
        <f>YEAR([1]Data!$D141)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9">
        <v>43.120000000000005</v>
      </c>
      <c r="T141" s="2">
        <v>14</v>
      </c>
      <c r="U141" s="25">
        <v>0</v>
      </c>
      <c r="V141" s="25">
        <v>20.697599999999998</v>
      </c>
      <c r="W141" s="11">
        <f>Table_1[[#This Row],[Discount]]/Table_1[[#This Row],[Sales]]</f>
        <v>0</v>
      </c>
      <c r="X141" t="str">
        <f>IF(Table_1[[#This Row],[Discount %]]&lt;=0.1, "0-10%", IF(Table_1[[#This Row],[Discount %]]&lt;=0.2, "10-20%", IF(Table_1[[#This Row],[Discount %]]&lt;=0.3, "20-30%", IF(Table_1[[#This Row],[Discount %]]&lt;=0.4, "30-40%", "40%+"))))</f>
        <v>0-10%</v>
      </c>
    </row>
    <row r="142" spans="1:24" ht="14.4" x14ac:dyDescent="0.3">
      <c r="A142" s="2">
        <v>141</v>
      </c>
      <c r="B142" s="2" t="s">
        <v>580</v>
      </c>
      <c r="C142" s="2">
        <f>YEAR([1]Data!$D142)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9">
        <v>82.800000000000011</v>
      </c>
      <c r="T142" s="2">
        <v>2</v>
      </c>
      <c r="U142" s="25">
        <v>0.2</v>
      </c>
      <c r="V142" s="25">
        <v>10.349999999999994</v>
      </c>
      <c r="W142" s="11">
        <f>Table_1[[#This Row],[Discount]]/Table_1[[#This Row],[Sales]]</f>
        <v>2.4154589371980675E-3</v>
      </c>
      <c r="X142" t="str">
        <f>IF(Table_1[[#This Row],[Discount %]]&lt;=0.1, "0-10%", IF(Table_1[[#This Row],[Discount %]]&lt;=0.2, "10-20%", IF(Table_1[[#This Row],[Discount %]]&lt;=0.3, "20-30%", IF(Table_1[[#This Row],[Discount %]]&lt;=0.4, "30-40%", "40%+"))))</f>
        <v>0-10%</v>
      </c>
    </row>
    <row r="143" spans="1:24" ht="14.4" x14ac:dyDescent="0.3">
      <c r="A143" s="2">
        <v>142</v>
      </c>
      <c r="B143" s="2" t="s">
        <v>583</v>
      </c>
      <c r="C143" s="2">
        <f>YEAR([1]Data!$D143)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9">
        <v>8.82</v>
      </c>
      <c r="T143" s="2">
        <v>3</v>
      </c>
      <c r="U143" s="25">
        <v>0</v>
      </c>
      <c r="V143" s="25">
        <v>2.3814000000000002</v>
      </c>
      <c r="W143" s="11">
        <f>Table_1[[#This Row],[Discount]]/Table_1[[#This Row],[Sales]]</f>
        <v>0</v>
      </c>
      <c r="X143" t="str">
        <f>IF(Table_1[[#This Row],[Discount %]]&lt;=0.1, "0-10%", IF(Table_1[[#This Row],[Discount %]]&lt;=0.2, "10-20%", IF(Table_1[[#This Row],[Discount %]]&lt;=0.3, "20-30%", IF(Table_1[[#This Row],[Discount %]]&lt;=0.4, "30-40%", "40%+"))))</f>
        <v>0-10%</v>
      </c>
    </row>
    <row r="144" spans="1:24" ht="14.4" x14ac:dyDescent="0.3">
      <c r="A144" s="2">
        <v>143</v>
      </c>
      <c r="B144" s="2" t="s">
        <v>583</v>
      </c>
      <c r="C144" s="2">
        <f>YEAR([1]Data!$D144)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9">
        <v>10.86</v>
      </c>
      <c r="T144" s="2">
        <v>3</v>
      </c>
      <c r="U144" s="25">
        <v>0</v>
      </c>
      <c r="V144" s="25">
        <v>5.1042000000000005</v>
      </c>
      <c r="W144" s="11">
        <f>Table_1[[#This Row],[Discount]]/Table_1[[#This Row],[Sales]]</f>
        <v>0</v>
      </c>
      <c r="X144" t="str">
        <f>IF(Table_1[[#This Row],[Discount %]]&lt;=0.1, "0-10%", IF(Table_1[[#This Row],[Discount %]]&lt;=0.2, "10-20%", IF(Table_1[[#This Row],[Discount %]]&lt;=0.3, "20-30%", IF(Table_1[[#This Row],[Discount %]]&lt;=0.4, "30-40%", "40%+"))))</f>
        <v>0-10%</v>
      </c>
    </row>
    <row r="145" spans="1:24" ht="14.4" x14ac:dyDescent="0.3">
      <c r="A145" s="2">
        <v>144</v>
      </c>
      <c r="B145" s="2" t="s">
        <v>583</v>
      </c>
      <c r="C145" s="2">
        <f>YEAR([1]Data!$D145)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9">
        <v>143.69999999999999</v>
      </c>
      <c r="T145" s="2">
        <v>3</v>
      </c>
      <c r="U145" s="25">
        <v>0</v>
      </c>
      <c r="V145" s="25">
        <v>68.975999999999999</v>
      </c>
      <c r="W145" s="11">
        <f>Table_1[[#This Row],[Discount]]/Table_1[[#This Row],[Sales]]</f>
        <v>0</v>
      </c>
      <c r="X145" t="str">
        <f>IF(Table_1[[#This Row],[Discount %]]&lt;=0.1, "0-10%", IF(Table_1[[#This Row],[Discount %]]&lt;=0.2, "10-20%", IF(Table_1[[#This Row],[Discount %]]&lt;=0.3, "20-30%", IF(Table_1[[#This Row],[Discount %]]&lt;=0.4, "30-40%", "40%+"))))</f>
        <v>0-10%</v>
      </c>
    </row>
    <row r="146" spans="1:24" ht="14.4" x14ac:dyDescent="0.3">
      <c r="A146" s="2">
        <v>145</v>
      </c>
      <c r="B146" s="2" t="s">
        <v>592</v>
      </c>
      <c r="C146" s="2">
        <f>YEAR([1]Data!$D146)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9">
        <v>839.43000000000006</v>
      </c>
      <c r="T146" s="2">
        <v>3</v>
      </c>
      <c r="U146" s="25">
        <v>0</v>
      </c>
      <c r="V146" s="25">
        <v>218.25179999999997</v>
      </c>
      <c r="W146" s="11">
        <f>Table_1[[#This Row],[Discount]]/Table_1[[#This Row],[Sales]]</f>
        <v>0</v>
      </c>
      <c r="X146" t="str">
        <f>IF(Table_1[[#This Row],[Discount %]]&lt;=0.1, "0-10%", IF(Table_1[[#This Row],[Discount %]]&lt;=0.2, "10-20%", IF(Table_1[[#This Row],[Discount %]]&lt;=0.3, "20-30%", IF(Table_1[[#This Row],[Discount %]]&lt;=0.4, "30-40%", "40%+"))))</f>
        <v>0-10%</v>
      </c>
    </row>
    <row r="147" spans="1:24" ht="14.4" x14ac:dyDescent="0.3">
      <c r="A147" s="2">
        <v>146</v>
      </c>
      <c r="B147" s="2" t="s">
        <v>599</v>
      </c>
      <c r="C147" s="2">
        <f>YEAR([1]Data!$D147)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9">
        <v>671.93</v>
      </c>
      <c r="T147" s="2">
        <v>7</v>
      </c>
      <c r="U147" s="25">
        <v>0</v>
      </c>
      <c r="V147" s="25">
        <v>20.157899999999998</v>
      </c>
      <c r="W147" s="11">
        <f>Table_1[[#This Row],[Discount]]/Table_1[[#This Row],[Sales]]</f>
        <v>0</v>
      </c>
      <c r="X147" t="str">
        <f>IF(Table_1[[#This Row],[Discount %]]&lt;=0.1, "0-10%", IF(Table_1[[#This Row],[Discount %]]&lt;=0.2, "10-20%", IF(Table_1[[#This Row],[Discount %]]&lt;=0.3, "20-30%", IF(Table_1[[#This Row],[Discount %]]&lt;=0.4, "30-40%", "40%+"))))</f>
        <v>0-10%</v>
      </c>
    </row>
    <row r="148" spans="1:24" ht="14.4" x14ac:dyDescent="0.3">
      <c r="A148" s="2">
        <v>147</v>
      </c>
      <c r="B148" s="2" t="s">
        <v>603</v>
      </c>
      <c r="C148" s="2">
        <f>YEAR([1]Data!$D148)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9">
        <v>93.888000000000005</v>
      </c>
      <c r="T148" s="2">
        <v>4</v>
      </c>
      <c r="U148" s="25">
        <v>0.2</v>
      </c>
      <c r="V148" s="25">
        <v>12.90959999999999</v>
      </c>
      <c r="W148" s="11">
        <f>Table_1[[#This Row],[Discount]]/Table_1[[#This Row],[Sales]]</f>
        <v>2.1301976823449218E-3</v>
      </c>
      <c r="X148" t="str">
        <f>IF(Table_1[[#This Row],[Discount %]]&lt;=0.1, "0-10%", IF(Table_1[[#This Row],[Discount %]]&lt;=0.2, "10-20%", IF(Table_1[[#This Row],[Discount %]]&lt;=0.3, "20-30%", IF(Table_1[[#This Row],[Discount %]]&lt;=0.4, "30-40%", "40%+"))))</f>
        <v>0-10%</v>
      </c>
    </row>
    <row r="149" spans="1:24" ht="14.4" x14ac:dyDescent="0.3">
      <c r="A149" s="2">
        <v>148</v>
      </c>
      <c r="B149" s="2" t="s">
        <v>609</v>
      </c>
      <c r="C149" s="2">
        <f>YEAR([1]Data!$D149)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9">
        <v>384.45000000000005</v>
      </c>
      <c r="T149" s="2">
        <v>11</v>
      </c>
      <c r="U149" s="25">
        <v>0</v>
      </c>
      <c r="V149" s="25">
        <v>103.80150000000003</v>
      </c>
      <c r="W149" s="11">
        <f>Table_1[[#This Row],[Discount]]/Table_1[[#This Row],[Sales]]</f>
        <v>0</v>
      </c>
      <c r="X149" t="str">
        <f>IF(Table_1[[#This Row],[Discount %]]&lt;=0.1, "0-10%", IF(Table_1[[#This Row],[Discount %]]&lt;=0.2, "10-20%", IF(Table_1[[#This Row],[Discount %]]&lt;=0.3, "20-30%", IF(Table_1[[#This Row],[Discount %]]&lt;=0.4, "30-40%", "40%+"))))</f>
        <v>0-10%</v>
      </c>
    </row>
    <row r="150" spans="1:24" ht="14.4" x14ac:dyDescent="0.3">
      <c r="A150" s="2">
        <v>149</v>
      </c>
      <c r="B150" s="2" t="s">
        <v>609</v>
      </c>
      <c r="C150" s="2">
        <f>YEAR([1]Data!$D150)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9">
        <v>149.97</v>
      </c>
      <c r="T150" s="2">
        <v>3</v>
      </c>
      <c r="U150" s="25">
        <v>0</v>
      </c>
      <c r="V150" s="25">
        <v>5.9987999999999815</v>
      </c>
      <c r="W150" s="11">
        <f>Table_1[[#This Row],[Discount]]/Table_1[[#This Row],[Sales]]</f>
        <v>0</v>
      </c>
      <c r="X150" t="str">
        <f>IF(Table_1[[#This Row],[Discount %]]&lt;=0.1, "0-10%", IF(Table_1[[#This Row],[Discount %]]&lt;=0.2, "10-20%", IF(Table_1[[#This Row],[Discount %]]&lt;=0.3, "20-30%", IF(Table_1[[#This Row],[Discount %]]&lt;=0.4, "30-40%", "40%+"))))</f>
        <v>0-10%</v>
      </c>
    </row>
    <row r="151" spans="1:24" ht="14.4" x14ac:dyDescent="0.3">
      <c r="A151" s="2">
        <v>150</v>
      </c>
      <c r="B151" s="2" t="s">
        <v>609</v>
      </c>
      <c r="C151" s="2">
        <f>YEAR([1]Data!$D151)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9">
        <v>1951.84</v>
      </c>
      <c r="T151" s="2">
        <v>8</v>
      </c>
      <c r="U151" s="25">
        <v>0</v>
      </c>
      <c r="V151" s="25">
        <v>585.55199999999991</v>
      </c>
      <c r="W151" s="11">
        <f>Table_1[[#This Row],[Discount]]/Table_1[[#This Row],[Sales]]</f>
        <v>0</v>
      </c>
      <c r="X151" t="str">
        <f>IF(Table_1[[#This Row],[Discount %]]&lt;=0.1, "0-10%", IF(Table_1[[#This Row],[Discount %]]&lt;=0.2, "10-20%", IF(Table_1[[#This Row],[Discount %]]&lt;=0.3, "20-30%", IF(Table_1[[#This Row],[Discount %]]&lt;=0.4, "30-40%", "40%+"))))</f>
        <v>0-10%</v>
      </c>
    </row>
    <row r="152" spans="1:24" ht="14.4" x14ac:dyDescent="0.3">
      <c r="A152" s="2">
        <v>151</v>
      </c>
      <c r="B152" s="2" t="s">
        <v>609</v>
      </c>
      <c r="C152" s="2">
        <f>YEAR([1]Data!$D152)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9">
        <v>171.55</v>
      </c>
      <c r="T152" s="2">
        <v>5</v>
      </c>
      <c r="U152" s="25">
        <v>0</v>
      </c>
      <c r="V152" s="25">
        <v>80.628500000000003</v>
      </c>
      <c r="W152" s="11">
        <f>Table_1[[#This Row],[Discount]]/Table_1[[#This Row],[Sales]]</f>
        <v>0</v>
      </c>
      <c r="X152" t="str">
        <f>IF(Table_1[[#This Row],[Discount %]]&lt;=0.1, "0-10%", IF(Table_1[[#This Row],[Discount %]]&lt;=0.2, "10-20%", IF(Table_1[[#This Row],[Discount %]]&lt;=0.3, "20-30%", IF(Table_1[[#This Row],[Discount %]]&lt;=0.4, "30-40%", "40%+"))))</f>
        <v>0-10%</v>
      </c>
    </row>
    <row r="153" spans="1:24" ht="14.4" x14ac:dyDescent="0.3">
      <c r="A153" s="2">
        <v>152</v>
      </c>
      <c r="B153" s="2" t="s">
        <v>619</v>
      </c>
      <c r="C153" s="2">
        <f>YEAR([1]Data!$D153)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9">
        <v>157.91999999999999</v>
      </c>
      <c r="T153" s="2">
        <v>5</v>
      </c>
      <c r="U153" s="25">
        <v>0.2</v>
      </c>
      <c r="V153" s="25">
        <v>17.765999999999991</v>
      </c>
      <c r="W153" s="11">
        <f>Table_1[[#This Row],[Discount]]/Table_1[[#This Row],[Sales]]</f>
        <v>1.2664640324214795E-3</v>
      </c>
      <c r="X153" t="str">
        <f>IF(Table_1[[#This Row],[Discount %]]&lt;=0.1, "0-10%", IF(Table_1[[#This Row],[Discount %]]&lt;=0.2, "10-20%", IF(Table_1[[#This Row],[Discount %]]&lt;=0.3, "20-30%", IF(Table_1[[#This Row],[Discount %]]&lt;=0.4, "30-40%", "40%+"))))</f>
        <v>0-10%</v>
      </c>
    </row>
    <row r="154" spans="1:24" ht="14.4" x14ac:dyDescent="0.3">
      <c r="A154" s="2">
        <v>153</v>
      </c>
      <c r="B154" s="2" t="s">
        <v>619</v>
      </c>
      <c r="C154" s="2">
        <f>YEAR([1]Data!$D154)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9">
        <v>203.184</v>
      </c>
      <c r="T154" s="2">
        <v>2</v>
      </c>
      <c r="U154" s="25">
        <v>0.2</v>
      </c>
      <c r="V154" s="25">
        <v>15.238799999999991</v>
      </c>
      <c r="W154" s="11">
        <f>Table_1[[#This Row],[Discount]]/Table_1[[#This Row],[Sales]]</f>
        <v>9.8432947476179231E-4</v>
      </c>
      <c r="X154" t="str">
        <f>IF(Table_1[[#This Row],[Discount %]]&lt;=0.1, "0-10%", IF(Table_1[[#This Row],[Discount %]]&lt;=0.2, "10-20%", IF(Table_1[[#This Row],[Discount %]]&lt;=0.3, "20-30%", IF(Table_1[[#This Row],[Discount %]]&lt;=0.4, "30-40%", "40%+"))))</f>
        <v>0-10%</v>
      </c>
    </row>
    <row r="155" spans="1:24" ht="14.4" x14ac:dyDescent="0.3">
      <c r="A155" s="2">
        <v>154</v>
      </c>
      <c r="B155" s="2" t="s">
        <v>627</v>
      </c>
      <c r="C155" s="2">
        <f>YEAR([1]Data!$D155)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9">
        <v>58.379999999999995</v>
      </c>
      <c r="T155" s="2">
        <v>7</v>
      </c>
      <c r="U155" s="25">
        <v>0</v>
      </c>
      <c r="V155" s="25">
        <v>26.270999999999994</v>
      </c>
      <c r="W155" s="11">
        <f>Table_1[[#This Row],[Discount]]/Table_1[[#This Row],[Sales]]</f>
        <v>0</v>
      </c>
      <c r="X155" t="str">
        <f>IF(Table_1[[#This Row],[Discount %]]&lt;=0.1, "0-10%", IF(Table_1[[#This Row],[Discount %]]&lt;=0.2, "10-20%", IF(Table_1[[#This Row],[Discount %]]&lt;=0.3, "20-30%", IF(Table_1[[#This Row],[Discount %]]&lt;=0.4, "30-40%", "40%+"))))</f>
        <v>0-10%</v>
      </c>
    </row>
    <row r="156" spans="1:24" ht="14.4" x14ac:dyDescent="0.3">
      <c r="A156" s="2">
        <v>155</v>
      </c>
      <c r="B156" s="2" t="s">
        <v>627</v>
      </c>
      <c r="C156" s="2">
        <f>YEAR([1]Data!$D156)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9">
        <v>105.52</v>
      </c>
      <c r="T156" s="2">
        <v>4</v>
      </c>
      <c r="U156" s="25">
        <v>0</v>
      </c>
      <c r="V156" s="25">
        <v>48.539199999999994</v>
      </c>
      <c r="W156" s="11">
        <f>Table_1[[#This Row],[Discount]]/Table_1[[#This Row],[Sales]]</f>
        <v>0</v>
      </c>
      <c r="X156" t="str">
        <f>IF(Table_1[[#This Row],[Discount %]]&lt;=0.1, "0-10%", IF(Table_1[[#This Row],[Discount %]]&lt;=0.2, "10-20%", IF(Table_1[[#This Row],[Discount %]]&lt;=0.3, "20-30%", IF(Table_1[[#This Row],[Discount %]]&lt;=0.4, "30-40%", "40%+"))))</f>
        <v>0-10%</v>
      </c>
    </row>
    <row r="157" spans="1:24" ht="14.4" x14ac:dyDescent="0.3">
      <c r="A157" s="2">
        <v>156</v>
      </c>
      <c r="B157" s="2" t="s">
        <v>627</v>
      </c>
      <c r="C157" s="2">
        <f>YEAR([1]Data!$D157)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9">
        <v>80.88</v>
      </c>
      <c r="T157" s="2">
        <v>6</v>
      </c>
      <c r="U157" s="25">
        <v>0</v>
      </c>
      <c r="V157" s="25">
        <v>21.028799999999997</v>
      </c>
      <c r="W157" s="11">
        <f>Table_1[[#This Row],[Discount]]/Table_1[[#This Row],[Sales]]</f>
        <v>0</v>
      </c>
      <c r="X157" t="str">
        <f>IF(Table_1[[#This Row],[Discount %]]&lt;=0.1, "0-10%", IF(Table_1[[#This Row],[Discount %]]&lt;=0.2, "10-20%", IF(Table_1[[#This Row],[Discount %]]&lt;=0.3, "20-30%", IF(Table_1[[#This Row],[Discount %]]&lt;=0.4, "30-40%", "40%+"))))</f>
        <v>0-10%</v>
      </c>
    </row>
    <row r="158" spans="1:24" ht="14.4" x14ac:dyDescent="0.3">
      <c r="A158" s="2">
        <v>157</v>
      </c>
      <c r="B158" s="2" t="s">
        <v>637</v>
      </c>
      <c r="C158" s="2">
        <f>YEAR([1]Data!$D158)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9">
        <v>6.63</v>
      </c>
      <c r="T158" s="2">
        <v>3</v>
      </c>
      <c r="U158" s="25">
        <v>0</v>
      </c>
      <c r="V158" s="25">
        <v>1.7901</v>
      </c>
      <c r="W158" s="11">
        <f>Table_1[[#This Row],[Discount]]/Table_1[[#This Row],[Sales]]</f>
        <v>0</v>
      </c>
      <c r="X158" t="str">
        <f>IF(Table_1[[#This Row],[Discount %]]&lt;=0.1, "0-10%", IF(Table_1[[#This Row],[Discount %]]&lt;=0.2, "10-20%", IF(Table_1[[#This Row],[Discount %]]&lt;=0.3, "20-30%", IF(Table_1[[#This Row],[Discount %]]&lt;=0.4, "30-40%", "40%+"))))</f>
        <v>0-10%</v>
      </c>
    </row>
    <row r="159" spans="1:24" ht="14.4" x14ac:dyDescent="0.3">
      <c r="A159" s="2">
        <v>158</v>
      </c>
      <c r="B159" s="2" t="s">
        <v>642</v>
      </c>
      <c r="C159" s="2">
        <f>YEAR([1]Data!$D159)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9">
        <v>457.56800000000004</v>
      </c>
      <c r="T159" s="2">
        <v>2</v>
      </c>
      <c r="U159" s="25">
        <v>0.2</v>
      </c>
      <c r="V159" s="25">
        <v>51.476399999999941</v>
      </c>
      <c r="W159" s="11">
        <f>Table_1[[#This Row],[Discount]]/Table_1[[#This Row],[Sales]]</f>
        <v>4.3709350304217074E-4</v>
      </c>
      <c r="X159" t="str">
        <f>IF(Table_1[[#This Row],[Discount %]]&lt;=0.1, "0-10%", IF(Table_1[[#This Row],[Discount %]]&lt;=0.2, "10-20%", IF(Table_1[[#This Row],[Discount %]]&lt;=0.3, "20-30%", IF(Table_1[[#This Row],[Discount %]]&lt;=0.4, "30-40%", "40%+"))))</f>
        <v>0-10%</v>
      </c>
    </row>
    <row r="160" spans="1:24" ht="14.4" x14ac:dyDescent="0.3">
      <c r="A160" s="2">
        <v>159</v>
      </c>
      <c r="B160" s="2" t="s">
        <v>645</v>
      </c>
      <c r="C160" s="2">
        <f>YEAR([1]Data!$D160)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9">
        <v>14.62</v>
      </c>
      <c r="T160" s="2">
        <v>2</v>
      </c>
      <c r="U160" s="25">
        <v>0</v>
      </c>
      <c r="V160" s="25">
        <v>6.8713999999999995</v>
      </c>
      <c r="W160" s="11">
        <f>Table_1[[#This Row],[Discount]]/Table_1[[#This Row],[Sales]]</f>
        <v>0</v>
      </c>
      <c r="X160" t="str">
        <f>IF(Table_1[[#This Row],[Discount %]]&lt;=0.1, "0-10%", IF(Table_1[[#This Row],[Discount %]]&lt;=0.2, "10-20%", IF(Table_1[[#This Row],[Discount %]]&lt;=0.3, "20-30%", IF(Table_1[[#This Row],[Discount %]]&lt;=0.4, "30-40%", "40%+"))))</f>
        <v>0-10%</v>
      </c>
    </row>
    <row r="161" spans="1:24" ht="14.4" x14ac:dyDescent="0.3">
      <c r="A161" s="2">
        <v>160</v>
      </c>
      <c r="B161" s="2" t="s">
        <v>645</v>
      </c>
      <c r="C161" s="2">
        <f>YEAR([1]Data!$D161)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9">
        <v>944.93000000000006</v>
      </c>
      <c r="T161" s="2">
        <v>7</v>
      </c>
      <c r="U161" s="25">
        <v>0</v>
      </c>
      <c r="V161" s="25">
        <v>236.23250000000002</v>
      </c>
      <c r="W161" s="11">
        <f>Table_1[[#This Row],[Discount]]/Table_1[[#This Row],[Sales]]</f>
        <v>0</v>
      </c>
      <c r="X161" t="str">
        <f>IF(Table_1[[#This Row],[Discount %]]&lt;=0.1, "0-10%", IF(Table_1[[#This Row],[Discount %]]&lt;=0.2, "10-20%", IF(Table_1[[#This Row],[Discount %]]&lt;=0.3, "20-30%", IF(Table_1[[#This Row],[Discount %]]&lt;=0.4, "30-40%", "40%+"))))</f>
        <v>0-10%</v>
      </c>
    </row>
    <row r="162" spans="1:24" ht="14.4" x14ac:dyDescent="0.3">
      <c r="A162" s="2">
        <v>161</v>
      </c>
      <c r="B162" s="2" t="s">
        <v>654</v>
      </c>
      <c r="C162" s="2">
        <f>YEAR([1]Data!$D162)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9">
        <v>5.98</v>
      </c>
      <c r="T162" s="2">
        <v>1</v>
      </c>
      <c r="U162" s="25">
        <v>0</v>
      </c>
      <c r="V162" s="25">
        <v>2.6909999999999998</v>
      </c>
      <c r="W162" s="11">
        <f>Table_1[[#This Row],[Discount]]/Table_1[[#This Row],[Sales]]</f>
        <v>0</v>
      </c>
      <c r="X162" t="str">
        <f>IF(Table_1[[#This Row],[Discount %]]&lt;=0.1, "0-10%", IF(Table_1[[#This Row],[Discount %]]&lt;=0.2, "10-20%", IF(Table_1[[#This Row],[Discount %]]&lt;=0.3, "20-30%", IF(Table_1[[#This Row],[Discount %]]&lt;=0.4, "30-40%", "40%+"))))</f>
        <v>0-10%</v>
      </c>
    </row>
    <row r="163" spans="1:24" ht="14.4" x14ac:dyDescent="0.3">
      <c r="A163" s="2">
        <v>162</v>
      </c>
      <c r="B163" s="2" t="s">
        <v>659</v>
      </c>
      <c r="C163" s="2">
        <f>YEAR([1]Data!$D163)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9">
        <v>54.384000000000007</v>
      </c>
      <c r="T163" s="2">
        <v>2</v>
      </c>
      <c r="U163" s="25">
        <v>0.2</v>
      </c>
      <c r="V163" s="25">
        <v>1.359599999999995</v>
      </c>
      <c r="W163" s="11">
        <f>Table_1[[#This Row],[Discount]]/Table_1[[#This Row],[Sales]]</f>
        <v>3.6775522212415413E-3</v>
      </c>
      <c r="X163" t="str">
        <f>IF(Table_1[[#This Row],[Discount %]]&lt;=0.1, "0-10%", IF(Table_1[[#This Row],[Discount %]]&lt;=0.2, "10-20%", IF(Table_1[[#This Row],[Discount %]]&lt;=0.3, "20-30%", IF(Table_1[[#This Row],[Discount %]]&lt;=0.4, "30-40%", "40%+"))))</f>
        <v>0-10%</v>
      </c>
    </row>
    <row r="164" spans="1:24" ht="14.4" x14ac:dyDescent="0.3">
      <c r="A164" s="2">
        <v>163</v>
      </c>
      <c r="B164" s="2" t="s">
        <v>664</v>
      </c>
      <c r="C164" s="2">
        <f>YEAR([1]Data!$D164)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9">
        <v>28.4</v>
      </c>
      <c r="T164" s="2">
        <v>5</v>
      </c>
      <c r="U164" s="25">
        <v>0</v>
      </c>
      <c r="V164" s="25">
        <v>13.347999999999997</v>
      </c>
      <c r="W164" s="11">
        <f>Table_1[[#This Row],[Discount]]/Table_1[[#This Row],[Sales]]</f>
        <v>0</v>
      </c>
      <c r="X164" t="str">
        <f>IF(Table_1[[#This Row],[Discount %]]&lt;=0.1, "0-10%", IF(Table_1[[#This Row],[Discount %]]&lt;=0.2, "10-20%", IF(Table_1[[#This Row],[Discount %]]&lt;=0.3, "20-30%", IF(Table_1[[#This Row],[Discount %]]&lt;=0.4, "30-40%", "40%+"))))</f>
        <v>0-10%</v>
      </c>
    </row>
    <row r="165" spans="1:24" ht="14.4" x14ac:dyDescent="0.3">
      <c r="A165" s="2">
        <v>164</v>
      </c>
      <c r="B165" s="2" t="s">
        <v>670</v>
      </c>
      <c r="C165" s="2">
        <f>YEAR([1]Data!$D165)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9">
        <v>27.680000000000003</v>
      </c>
      <c r="T165" s="2">
        <v>2</v>
      </c>
      <c r="U165" s="25">
        <v>0.2</v>
      </c>
      <c r="V165" s="25">
        <v>9.6879999999999988</v>
      </c>
      <c r="W165" s="11">
        <f>Table_1[[#This Row],[Discount]]/Table_1[[#This Row],[Sales]]</f>
        <v>7.2254335260115606E-3</v>
      </c>
      <c r="X165" t="str">
        <f>IF(Table_1[[#This Row],[Discount %]]&lt;=0.1, "0-10%", IF(Table_1[[#This Row],[Discount %]]&lt;=0.2, "10-20%", IF(Table_1[[#This Row],[Discount %]]&lt;=0.3, "20-30%", IF(Table_1[[#This Row],[Discount %]]&lt;=0.4, "30-40%", "40%+"))))</f>
        <v>0-10%</v>
      </c>
    </row>
    <row r="166" spans="1:24" ht="14.4" x14ac:dyDescent="0.3">
      <c r="A166" s="2">
        <v>165</v>
      </c>
      <c r="B166" s="2" t="s">
        <v>675</v>
      </c>
      <c r="C166" s="2">
        <f>YEAR([1]Data!$D166)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9">
        <v>9.9359999999999999</v>
      </c>
      <c r="T166" s="2">
        <v>3</v>
      </c>
      <c r="U166" s="25">
        <v>0.2</v>
      </c>
      <c r="V166" s="25">
        <v>2.7324000000000002</v>
      </c>
      <c r="W166" s="11">
        <f>Table_1[[#This Row],[Discount]]/Table_1[[#This Row],[Sales]]</f>
        <v>2.0128824476650566E-2</v>
      </c>
      <c r="X166" t="str">
        <f>IF(Table_1[[#This Row],[Discount %]]&lt;=0.1, "0-10%", IF(Table_1[[#This Row],[Discount %]]&lt;=0.2, "10-20%", IF(Table_1[[#This Row],[Discount %]]&lt;=0.3, "20-30%", IF(Table_1[[#This Row],[Discount %]]&lt;=0.4, "30-40%", "40%+"))))</f>
        <v>0-10%</v>
      </c>
    </row>
    <row r="167" spans="1:24" ht="14.4" x14ac:dyDescent="0.3">
      <c r="A167" s="2">
        <v>166</v>
      </c>
      <c r="B167" s="2" t="s">
        <v>675</v>
      </c>
      <c r="C167" s="2">
        <f>YEAR([1]Data!$D167)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9">
        <v>8159.9519999999993</v>
      </c>
      <c r="T167" s="2">
        <v>8</v>
      </c>
      <c r="U167" s="25">
        <v>0.4</v>
      </c>
      <c r="V167" s="25">
        <v>-1359.992000000002</v>
      </c>
      <c r="W167" s="11">
        <f>Table_1[[#This Row],[Discount]]/Table_1[[#This Row],[Sales]]</f>
        <v>4.9019896195467825E-5</v>
      </c>
      <c r="X167" t="str">
        <f>IF(Table_1[[#This Row],[Discount %]]&lt;=0.1, "0-10%", IF(Table_1[[#This Row],[Discount %]]&lt;=0.2, "10-20%", IF(Table_1[[#This Row],[Discount %]]&lt;=0.3, "20-30%", IF(Table_1[[#This Row],[Discount %]]&lt;=0.4, "30-40%", "40%+"))))</f>
        <v>0-10%</v>
      </c>
    </row>
    <row r="168" spans="1:24" ht="14.4" x14ac:dyDescent="0.3">
      <c r="A168" s="2">
        <v>167</v>
      </c>
      <c r="B168" s="2" t="s">
        <v>675</v>
      </c>
      <c r="C168" s="2">
        <f>YEAR([1]Data!$D168)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9">
        <v>275.928</v>
      </c>
      <c r="T168" s="2">
        <v>3</v>
      </c>
      <c r="U168" s="25">
        <v>0.2</v>
      </c>
      <c r="V168" s="25">
        <v>-58.634699999999995</v>
      </c>
      <c r="W168" s="11">
        <f>Table_1[[#This Row],[Discount]]/Table_1[[#This Row],[Sales]]</f>
        <v>7.2482676640282979E-4</v>
      </c>
      <c r="X168" t="str">
        <f>IF(Table_1[[#This Row],[Discount %]]&lt;=0.1, "0-10%", IF(Table_1[[#This Row],[Discount %]]&lt;=0.2, "10-20%", IF(Table_1[[#This Row],[Discount %]]&lt;=0.3, "20-30%", IF(Table_1[[#This Row],[Discount %]]&lt;=0.4, "30-40%", "40%+"))))</f>
        <v>0-10%</v>
      </c>
    </row>
    <row r="169" spans="1:24" ht="14.4" x14ac:dyDescent="0.3">
      <c r="A169" s="2">
        <v>168</v>
      </c>
      <c r="B169" s="2" t="s">
        <v>675</v>
      </c>
      <c r="C169" s="2">
        <f>YEAR([1]Data!$D169)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9">
        <v>1740.0599999999997</v>
      </c>
      <c r="T169" s="2">
        <v>9</v>
      </c>
      <c r="U169" s="25">
        <v>0.3</v>
      </c>
      <c r="V169" s="25">
        <v>-24.858000000000175</v>
      </c>
      <c r="W169" s="11">
        <f>Table_1[[#This Row],[Discount]]/Table_1[[#This Row],[Sales]]</f>
        <v>1.7240784800524121E-4</v>
      </c>
      <c r="X169" t="str">
        <f>IF(Table_1[[#This Row],[Discount %]]&lt;=0.1, "0-10%", IF(Table_1[[#This Row],[Discount %]]&lt;=0.2, "10-20%", IF(Table_1[[#This Row],[Discount %]]&lt;=0.3, "20-30%", IF(Table_1[[#This Row],[Discount %]]&lt;=0.4, "30-40%", "40%+"))))</f>
        <v>0-10%</v>
      </c>
    </row>
    <row r="170" spans="1:24" ht="14.4" x14ac:dyDescent="0.3">
      <c r="A170" s="2">
        <v>169</v>
      </c>
      <c r="B170" s="2" t="s">
        <v>675</v>
      </c>
      <c r="C170" s="2">
        <f>YEAR([1]Data!$D170)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9">
        <v>32.064</v>
      </c>
      <c r="T170" s="2">
        <v>6</v>
      </c>
      <c r="U170" s="25">
        <v>0.2</v>
      </c>
      <c r="V170" s="25">
        <v>6.8135999999999974</v>
      </c>
      <c r="W170" s="11">
        <f>Table_1[[#This Row],[Discount]]/Table_1[[#This Row],[Sales]]</f>
        <v>6.2375249500998004E-3</v>
      </c>
      <c r="X170" t="str">
        <f>IF(Table_1[[#This Row],[Discount %]]&lt;=0.1, "0-10%", IF(Table_1[[#This Row],[Discount %]]&lt;=0.2, "10-20%", IF(Table_1[[#This Row],[Discount %]]&lt;=0.3, "20-30%", IF(Table_1[[#This Row],[Discount %]]&lt;=0.4, "30-40%", "40%+"))))</f>
        <v>0-10%</v>
      </c>
    </row>
    <row r="171" spans="1:24" ht="14.4" x14ac:dyDescent="0.3">
      <c r="A171" s="2">
        <v>170</v>
      </c>
      <c r="B171" s="2" t="s">
        <v>675</v>
      </c>
      <c r="C171" s="2">
        <f>YEAR([1]Data!$D171)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9">
        <v>177.97999999999996</v>
      </c>
      <c r="T171" s="2">
        <v>5</v>
      </c>
      <c r="U171" s="25">
        <v>0.8</v>
      </c>
      <c r="V171" s="25">
        <v>-453.84900000000005</v>
      </c>
      <c r="W171" s="11">
        <f>Table_1[[#This Row],[Discount]]/Table_1[[#This Row],[Sales]]</f>
        <v>4.4948870659624685E-3</v>
      </c>
      <c r="X171" t="str">
        <f>IF(Table_1[[#This Row],[Discount %]]&lt;=0.1, "0-10%", IF(Table_1[[#This Row],[Discount %]]&lt;=0.2, "10-20%", IF(Table_1[[#This Row],[Discount %]]&lt;=0.3, "20-30%", IF(Table_1[[#This Row],[Discount %]]&lt;=0.4, "30-40%", "40%+"))))</f>
        <v>0-10%</v>
      </c>
    </row>
    <row r="172" spans="1:24" ht="14.4" x14ac:dyDescent="0.3">
      <c r="A172" s="2">
        <v>171</v>
      </c>
      <c r="B172" s="2" t="s">
        <v>675</v>
      </c>
      <c r="C172" s="2">
        <f>YEAR([1]Data!$D172)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9">
        <v>143.976</v>
      </c>
      <c r="T172" s="2">
        <v>3</v>
      </c>
      <c r="U172" s="25">
        <v>0.2</v>
      </c>
      <c r="V172" s="25">
        <v>8.998500000000007</v>
      </c>
      <c r="W172" s="11">
        <f>Table_1[[#This Row],[Discount]]/Table_1[[#This Row],[Sales]]</f>
        <v>1.3891204089570485E-3</v>
      </c>
      <c r="X172" t="str">
        <f>IF(Table_1[[#This Row],[Discount %]]&lt;=0.1, "0-10%", IF(Table_1[[#This Row],[Discount %]]&lt;=0.2, "10-20%", IF(Table_1[[#This Row],[Discount %]]&lt;=0.3, "20-30%", IF(Table_1[[#This Row],[Discount %]]&lt;=0.4, "30-40%", "40%+"))))</f>
        <v>0-10%</v>
      </c>
    </row>
    <row r="173" spans="1:24" ht="14.4" x14ac:dyDescent="0.3">
      <c r="A173" s="2">
        <v>172</v>
      </c>
      <c r="B173" s="2" t="s">
        <v>694</v>
      </c>
      <c r="C173" s="2">
        <f>YEAR([1]Data!$D173)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9">
        <v>20.94</v>
      </c>
      <c r="T173" s="2">
        <v>3</v>
      </c>
      <c r="U173" s="25">
        <v>0</v>
      </c>
      <c r="V173" s="25">
        <v>9.841800000000001</v>
      </c>
      <c r="W173" s="11">
        <f>Table_1[[#This Row],[Discount]]/Table_1[[#This Row],[Sales]]</f>
        <v>0</v>
      </c>
      <c r="X173" t="str">
        <f>IF(Table_1[[#This Row],[Discount %]]&lt;=0.1, "0-10%", IF(Table_1[[#This Row],[Discount %]]&lt;=0.2, "10-20%", IF(Table_1[[#This Row],[Discount %]]&lt;=0.3, "20-30%", IF(Table_1[[#This Row],[Discount %]]&lt;=0.4, "30-40%", "40%+"))))</f>
        <v>0-10%</v>
      </c>
    </row>
    <row r="174" spans="1:24" ht="14.4" x14ac:dyDescent="0.3">
      <c r="A174" s="2">
        <v>173</v>
      </c>
      <c r="B174" s="2" t="s">
        <v>694</v>
      </c>
      <c r="C174" s="2">
        <f>YEAR([1]Data!$D174)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9">
        <v>110.96</v>
      </c>
      <c r="T174" s="2">
        <v>2</v>
      </c>
      <c r="U174" s="25">
        <v>0</v>
      </c>
      <c r="V174" s="25">
        <v>53.260799999999996</v>
      </c>
      <c r="W174" s="11">
        <f>Table_1[[#This Row],[Discount]]/Table_1[[#This Row],[Sales]]</f>
        <v>0</v>
      </c>
      <c r="X174" t="str">
        <f>IF(Table_1[[#This Row],[Discount %]]&lt;=0.1, "0-10%", IF(Table_1[[#This Row],[Discount %]]&lt;=0.2, "10-20%", IF(Table_1[[#This Row],[Discount %]]&lt;=0.3, "20-30%", IF(Table_1[[#This Row],[Discount %]]&lt;=0.4, "30-40%", "40%+"))))</f>
        <v>0-10%</v>
      </c>
    </row>
    <row r="175" spans="1:24" ht="14.4" x14ac:dyDescent="0.3">
      <c r="A175" s="2">
        <v>174</v>
      </c>
      <c r="B175" s="2" t="s">
        <v>694</v>
      </c>
      <c r="C175" s="2">
        <f>YEAR([1]Data!$D175)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9">
        <v>340.14400000000006</v>
      </c>
      <c r="T175" s="2">
        <v>7</v>
      </c>
      <c r="U175" s="25">
        <v>0.2</v>
      </c>
      <c r="V175" s="25">
        <v>21.259</v>
      </c>
      <c r="W175" s="11">
        <f>Table_1[[#This Row],[Discount]]/Table_1[[#This Row],[Sales]]</f>
        <v>5.8798626464085792E-4</v>
      </c>
      <c r="X175" t="str">
        <f>IF(Table_1[[#This Row],[Discount %]]&lt;=0.1, "0-10%", IF(Table_1[[#This Row],[Discount %]]&lt;=0.2, "10-20%", IF(Table_1[[#This Row],[Discount %]]&lt;=0.3, "20-30%", IF(Table_1[[#This Row],[Discount %]]&lt;=0.4, "30-40%", "40%+"))))</f>
        <v>0-10%</v>
      </c>
    </row>
    <row r="176" spans="1:24" ht="14.4" x14ac:dyDescent="0.3">
      <c r="A176" s="2">
        <v>175</v>
      </c>
      <c r="B176" s="2" t="s">
        <v>703</v>
      </c>
      <c r="C176" s="2">
        <f>YEAR([1]Data!$D176)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9">
        <v>52.447999999999993</v>
      </c>
      <c r="T176" s="2">
        <v>2</v>
      </c>
      <c r="U176" s="25">
        <v>0.8</v>
      </c>
      <c r="V176" s="25">
        <v>-131.12000000000003</v>
      </c>
      <c r="W176" s="11">
        <f>Table_1[[#This Row],[Discount]]/Table_1[[#This Row],[Sales]]</f>
        <v>1.5253203172666263E-2</v>
      </c>
      <c r="X176" t="str">
        <f>IF(Table_1[[#This Row],[Discount %]]&lt;=0.1, "0-10%", IF(Table_1[[#This Row],[Discount %]]&lt;=0.2, "10-20%", IF(Table_1[[#This Row],[Discount %]]&lt;=0.3, "20-30%", IF(Table_1[[#This Row],[Discount %]]&lt;=0.4, "30-40%", "40%+"))))</f>
        <v>0-10%</v>
      </c>
    </row>
    <row r="177" spans="1:24" ht="14.4" x14ac:dyDescent="0.3">
      <c r="A177" s="2">
        <v>176</v>
      </c>
      <c r="B177" s="2" t="s">
        <v>703</v>
      </c>
      <c r="C177" s="2">
        <f>YEAR([1]Data!$D177)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9">
        <v>20.16</v>
      </c>
      <c r="T177" s="2">
        <v>4</v>
      </c>
      <c r="U177" s="25">
        <v>0.2</v>
      </c>
      <c r="V177" s="25">
        <v>6.5519999999999987</v>
      </c>
      <c r="W177" s="11">
        <f>Table_1[[#This Row],[Discount]]/Table_1[[#This Row],[Sales]]</f>
        <v>9.9206349206349218E-3</v>
      </c>
      <c r="X177" t="str">
        <f>IF(Table_1[[#This Row],[Discount %]]&lt;=0.1, "0-10%", IF(Table_1[[#This Row],[Discount %]]&lt;=0.2, "10-20%", IF(Table_1[[#This Row],[Discount %]]&lt;=0.3, "20-30%", IF(Table_1[[#This Row],[Discount %]]&lt;=0.4, "30-40%", "40%+"))))</f>
        <v>0-10%</v>
      </c>
    </row>
    <row r="178" spans="1:24" ht="14.4" x14ac:dyDescent="0.3">
      <c r="A178" s="2">
        <v>177</v>
      </c>
      <c r="B178" s="2" t="s">
        <v>710</v>
      </c>
      <c r="C178" s="2">
        <f>YEAR([1]Data!$D178)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9">
        <v>97.263999999999982</v>
      </c>
      <c r="T178" s="2">
        <v>4</v>
      </c>
      <c r="U178" s="25">
        <v>0.8</v>
      </c>
      <c r="V178" s="25">
        <v>-243.16000000000008</v>
      </c>
      <c r="W178" s="11">
        <f>Table_1[[#This Row],[Discount]]/Table_1[[#This Row],[Sales]]</f>
        <v>8.2250370126665598E-3</v>
      </c>
      <c r="X178" t="str">
        <f>IF(Table_1[[#This Row],[Discount %]]&lt;=0.1, "0-10%", IF(Table_1[[#This Row],[Discount %]]&lt;=0.2, "10-20%", IF(Table_1[[#This Row],[Discount %]]&lt;=0.3, "20-30%", IF(Table_1[[#This Row],[Discount %]]&lt;=0.4, "30-40%", "40%+"))))</f>
        <v>0-10%</v>
      </c>
    </row>
    <row r="179" spans="1:24" ht="14.4" x14ac:dyDescent="0.3">
      <c r="A179" s="2">
        <v>178</v>
      </c>
      <c r="B179" s="2" t="s">
        <v>715</v>
      </c>
      <c r="C179" s="2">
        <f>YEAR([1]Data!$D179)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9">
        <v>396.80200000000002</v>
      </c>
      <c r="T179" s="2">
        <v>7</v>
      </c>
      <c r="U179" s="25">
        <v>0.3</v>
      </c>
      <c r="V179" s="25">
        <v>-11.337199999999939</v>
      </c>
      <c r="W179" s="11">
        <f>Table_1[[#This Row],[Discount]]/Table_1[[#This Row],[Sales]]</f>
        <v>7.5604457638822381E-4</v>
      </c>
      <c r="X179" t="str">
        <f>IF(Table_1[[#This Row],[Discount %]]&lt;=0.1, "0-10%", IF(Table_1[[#This Row],[Discount %]]&lt;=0.2, "10-20%", IF(Table_1[[#This Row],[Discount %]]&lt;=0.3, "20-30%", IF(Table_1[[#This Row],[Discount %]]&lt;=0.4, "30-40%", "40%+"))))</f>
        <v>0-10%</v>
      </c>
    </row>
    <row r="180" spans="1:24" ht="14.4" x14ac:dyDescent="0.3">
      <c r="A180" s="2">
        <v>179</v>
      </c>
      <c r="B180" s="2" t="s">
        <v>715</v>
      </c>
      <c r="C180" s="2">
        <f>YEAR([1]Data!$D180)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9">
        <v>15.88</v>
      </c>
      <c r="T180" s="2">
        <v>5</v>
      </c>
      <c r="U180" s="25">
        <v>0.2</v>
      </c>
      <c r="V180" s="25">
        <v>-3.771500000000001</v>
      </c>
      <c r="W180" s="11">
        <f>Table_1[[#This Row],[Discount]]/Table_1[[#This Row],[Sales]]</f>
        <v>1.2594458438287154E-2</v>
      </c>
      <c r="X180" t="str">
        <f>IF(Table_1[[#This Row],[Discount %]]&lt;=0.1, "0-10%", IF(Table_1[[#This Row],[Discount %]]&lt;=0.2, "10-20%", IF(Table_1[[#This Row],[Discount %]]&lt;=0.3, "20-30%", IF(Table_1[[#This Row],[Discount %]]&lt;=0.4, "30-40%", "40%+"))))</f>
        <v>0-10%</v>
      </c>
    </row>
    <row r="181" spans="1:24" ht="14.4" x14ac:dyDescent="0.3">
      <c r="A181" s="2">
        <v>180</v>
      </c>
      <c r="B181" s="2" t="s">
        <v>720</v>
      </c>
      <c r="C181" s="2">
        <f>YEAR([1]Data!$D181)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9">
        <v>3.28</v>
      </c>
      <c r="T181" s="2">
        <v>1</v>
      </c>
      <c r="U181" s="25">
        <v>0</v>
      </c>
      <c r="V181" s="25">
        <v>1.4104000000000001</v>
      </c>
      <c r="W181" s="11">
        <f>Table_1[[#This Row],[Discount]]/Table_1[[#This Row],[Sales]]</f>
        <v>0</v>
      </c>
      <c r="X181" t="str">
        <f>IF(Table_1[[#This Row],[Discount %]]&lt;=0.1, "0-10%", IF(Table_1[[#This Row],[Discount %]]&lt;=0.2, "10-20%", IF(Table_1[[#This Row],[Discount %]]&lt;=0.3, "20-30%", IF(Table_1[[#This Row],[Discount %]]&lt;=0.4, "30-40%", "40%+"))))</f>
        <v>0-10%</v>
      </c>
    </row>
    <row r="182" spans="1:24" ht="14.4" x14ac:dyDescent="0.3">
      <c r="A182" s="2">
        <v>181</v>
      </c>
      <c r="B182" s="2" t="s">
        <v>725</v>
      </c>
      <c r="C182" s="2">
        <f>YEAR([1]Data!$D182)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9">
        <v>24.816000000000003</v>
      </c>
      <c r="T182" s="2">
        <v>2</v>
      </c>
      <c r="U182" s="25">
        <v>0.2</v>
      </c>
      <c r="V182" s="25">
        <v>1.8612000000000002</v>
      </c>
      <c r="W182" s="11">
        <f>Table_1[[#This Row],[Discount]]/Table_1[[#This Row],[Sales]]</f>
        <v>8.0593165699548667E-3</v>
      </c>
      <c r="X182" t="str">
        <f>IF(Table_1[[#This Row],[Discount %]]&lt;=0.1, "0-10%", IF(Table_1[[#This Row],[Discount %]]&lt;=0.2, "10-20%", IF(Table_1[[#This Row],[Discount %]]&lt;=0.3, "20-30%", IF(Table_1[[#This Row],[Discount %]]&lt;=0.4, "30-40%", "40%+"))))</f>
        <v>0-10%</v>
      </c>
    </row>
    <row r="183" spans="1:24" ht="14.4" x14ac:dyDescent="0.3">
      <c r="A183" s="2">
        <v>182</v>
      </c>
      <c r="B183" s="2" t="s">
        <v>725</v>
      </c>
      <c r="C183" s="2">
        <f>YEAR([1]Data!$D183)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9">
        <v>408.74399999999997</v>
      </c>
      <c r="T183" s="2">
        <v>7</v>
      </c>
      <c r="U183" s="25">
        <v>0.2</v>
      </c>
      <c r="V183" s="25">
        <v>76.639499999999984</v>
      </c>
      <c r="W183" s="11">
        <f>Table_1[[#This Row],[Discount]]/Table_1[[#This Row],[Sales]]</f>
        <v>4.8930381852699983E-4</v>
      </c>
      <c r="X183" t="str">
        <f>IF(Table_1[[#This Row],[Discount %]]&lt;=0.1, "0-10%", IF(Table_1[[#This Row],[Discount %]]&lt;=0.2, "10-20%", IF(Table_1[[#This Row],[Discount %]]&lt;=0.3, "20-30%", IF(Table_1[[#This Row],[Discount %]]&lt;=0.4, "30-40%", "40%+"))))</f>
        <v>0-10%</v>
      </c>
    </row>
    <row r="184" spans="1:24" ht="14.4" x14ac:dyDescent="0.3">
      <c r="A184" s="2">
        <v>183</v>
      </c>
      <c r="B184" s="2" t="s">
        <v>732</v>
      </c>
      <c r="C184" s="2">
        <f>YEAR([1]Data!$D184)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9">
        <v>503.96</v>
      </c>
      <c r="T184" s="2">
        <v>4</v>
      </c>
      <c r="U184" s="25">
        <v>0</v>
      </c>
      <c r="V184" s="25">
        <v>131.02960000000002</v>
      </c>
      <c r="W184" s="11">
        <f>Table_1[[#This Row],[Discount]]/Table_1[[#This Row],[Sales]]</f>
        <v>0</v>
      </c>
      <c r="X184" t="str">
        <f>IF(Table_1[[#This Row],[Discount %]]&lt;=0.1, "0-10%", IF(Table_1[[#This Row],[Discount %]]&lt;=0.2, "10-20%", IF(Table_1[[#This Row],[Discount %]]&lt;=0.3, "20-30%", IF(Table_1[[#This Row],[Discount %]]&lt;=0.4, "30-40%", "40%+"))))</f>
        <v>0-10%</v>
      </c>
    </row>
    <row r="185" spans="1:24" ht="14.4" x14ac:dyDescent="0.3">
      <c r="A185" s="2">
        <v>184</v>
      </c>
      <c r="B185" s="2" t="s">
        <v>732</v>
      </c>
      <c r="C185" s="2">
        <f>YEAR([1]Data!$D185)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9">
        <v>149.94999999999999</v>
      </c>
      <c r="T185" s="2">
        <v>5</v>
      </c>
      <c r="U185" s="25">
        <v>0</v>
      </c>
      <c r="V185" s="25">
        <v>41.986000000000004</v>
      </c>
      <c r="W185" s="11">
        <f>Table_1[[#This Row],[Discount]]/Table_1[[#This Row],[Sales]]</f>
        <v>0</v>
      </c>
      <c r="X185" t="str">
        <f>IF(Table_1[[#This Row],[Discount %]]&lt;=0.1, "0-10%", IF(Table_1[[#This Row],[Discount %]]&lt;=0.2, "10-20%", IF(Table_1[[#This Row],[Discount %]]&lt;=0.3, "20-30%", IF(Table_1[[#This Row],[Discount %]]&lt;=0.4, "30-40%", "40%+"))))</f>
        <v>0-10%</v>
      </c>
    </row>
    <row r="186" spans="1:24" ht="14.4" x14ac:dyDescent="0.3">
      <c r="A186" s="2">
        <v>185</v>
      </c>
      <c r="B186" s="2" t="s">
        <v>732</v>
      </c>
      <c r="C186" s="2">
        <f>YEAR([1]Data!$D186)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9">
        <v>29</v>
      </c>
      <c r="T186" s="2">
        <v>2</v>
      </c>
      <c r="U186" s="25">
        <v>0</v>
      </c>
      <c r="V186" s="25">
        <v>7.25</v>
      </c>
      <c r="W186" s="11">
        <f>Table_1[[#This Row],[Discount]]/Table_1[[#This Row],[Sales]]</f>
        <v>0</v>
      </c>
      <c r="X186" t="str">
        <f>IF(Table_1[[#This Row],[Discount %]]&lt;=0.1, "0-10%", IF(Table_1[[#This Row],[Discount %]]&lt;=0.2, "10-20%", IF(Table_1[[#This Row],[Discount %]]&lt;=0.3, "20-30%", IF(Table_1[[#This Row],[Discount %]]&lt;=0.4, "30-40%", "40%+"))))</f>
        <v>0-10%</v>
      </c>
    </row>
    <row r="187" spans="1:24" ht="14.4" x14ac:dyDescent="0.3">
      <c r="A187" s="2">
        <v>186</v>
      </c>
      <c r="B187" s="2" t="s">
        <v>743</v>
      </c>
      <c r="C187" s="2">
        <f>YEAR([1]Data!$D187)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9">
        <v>7.16</v>
      </c>
      <c r="T187" s="2">
        <v>2</v>
      </c>
      <c r="U187" s="25">
        <v>0</v>
      </c>
      <c r="V187" s="25">
        <v>3.4367999999999999</v>
      </c>
      <c r="W187" s="11">
        <f>Table_1[[#This Row],[Discount]]/Table_1[[#This Row],[Sales]]</f>
        <v>0</v>
      </c>
      <c r="X187" t="str">
        <f>IF(Table_1[[#This Row],[Discount %]]&lt;=0.1, "0-10%", IF(Table_1[[#This Row],[Discount %]]&lt;=0.2, "10-20%", IF(Table_1[[#This Row],[Discount %]]&lt;=0.3, "20-30%", IF(Table_1[[#This Row],[Discount %]]&lt;=0.4, "30-40%", "40%+"))))</f>
        <v>0-10%</v>
      </c>
    </row>
    <row r="188" spans="1:24" ht="14.4" x14ac:dyDescent="0.3">
      <c r="A188" s="2">
        <v>187</v>
      </c>
      <c r="B188" s="2" t="s">
        <v>750</v>
      </c>
      <c r="C188" s="2">
        <f>YEAR([1]Data!$D188)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9">
        <v>176.8</v>
      </c>
      <c r="T188" s="2">
        <v>8</v>
      </c>
      <c r="U188" s="25">
        <v>0</v>
      </c>
      <c r="V188" s="25">
        <v>22.984000000000009</v>
      </c>
      <c r="W188" s="11">
        <f>Table_1[[#This Row],[Discount]]/Table_1[[#This Row],[Sales]]</f>
        <v>0</v>
      </c>
      <c r="X188" t="str">
        <f>IF(Table_1[[#This Row],[Discount %]]&lt;=0.1, "0-10%", IF(Table_1[[#This Row],[Discount %]]&lt;=0.2, "10-20%", IF(Table_1[[#This Row],[Discount %]]&lt;=0.3, "20-30%", IF(Table_1[[#This Row],[Discount %]]&lt;=0.4, "30-40%", "40%+"))))</f>
        <v>0-10%</v>
      </c>
    </row>
    <row r="189" spans="1:24" ht="14.4" x14ac:dyDescent="0.3">
      <c r="A189" s="2">
        <v>188</v>
      </c>
      <c r="B189" s="2" t="s">
        <v>755</v>
      </c>
      <c r="C189" s="2">
        <f>YEAR([1]Data!$D189)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9">
        <v>37.224000000000004</v>
      </c>
      <c r="T189" s="2">
        <v>3</v>
      </c>
      <c r="U189" s="25">
        <v>0.2</v>
      </c>
      <c r="V189" s="25">
        <v>3.7224000000000004</v>
      </c>
      <c r="W189" s="11">
        <f>Table_1[[#This Row],[Discount]]/Table_1[[#This Row],[Sales]]</f>
        <v>5.3728777133032453E-3</v>
      </c>
      <c r="X189" t="str">
        <f>IF(Table_1[[#This Row],[Discount %]]&lt;=0.1, "0-10%", IF(Table_1[[#This Row],[Discount %]]&lt;=0.2, "10-20%", IF(Table_1[[#This Row],[Discount %]]&lt;=0.3, "20-30%", IF(Table_1[[#This Row],[Discount %]]&lt;=0.4, "30-40%", "40%+"))))</f>
        <v>0-10%</v>
      </c>
    </row>
    <row r="190" spans="1:24" ht="14.4" x14ac:dyDescent="0.3">
      <c r="A190" s="2">
        <v>189</v>
      </c>
      <c r="B190" s="2" t="s">
        <v>755</v>
      </c>
      <c r="C190" s="2">
        <f>YEAR([1]Data!$D190)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9">
        <v>20.016000000000002</v>
      </c>
      <c r="T190" s="2">
        <v>3</v>
      </c>
      <c r="U190" s="25">
        <v>0.2</v>
      </c>
      <c r="V190" s="25">
        <v>6.2549999999999963</v>
      </c>
      <c r="W190" s="11">
        <f>Table_1[[#This Row],[Discount]]/Table_1[[#This Row],[Sales]]</f>
        <v>9.9920063948840919E-3</v>
      </c>
      <c r="X190" t="str">
        <f>IF(Table_1[[#This Row],[Discount %]]&lt;=0.1, "0-10%", IF(Table_1[[#This Row],[Discount %]]&lt;=0.2, "10-20%", IF(Table_1[[#This Row],[Discount %]]&lt;=0.3, "20-30%", IF(Table_1[[#This Row],[Discount %]]&lt;=0.4, "30-40%", "40%+"))))</f>
        <v>0-10%</v>
      </c>
    </row>
    <row r="191" spans="1:24" ht="14.4" x14ac:dyDescent="0.3">
      <c r="A191" s="2">
        <v>190</v>
      </c>
      <c r="B191" s="2" t="s">
        <v>761</v>
      </c>
      <c r="C191" s="2">
        <f>YEAR([1]Data!$D191)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9">
        <v>899.13600000000008</v>
      </c>
      <c r="T191" s="2">
        <v>4</v>
      </c>
      <c r="U191" s="25">
        <v>0.2</v>
      </c>
      <c r="V191" s="25">
        <v>112.39199999999991</v>
      </c>
      <c r="W191" s="11">
        <f>Table_1[[#This Row],[Discount]]/Table_1[[#This Row],[Sales]]</f>
        <v>2.2243576055235248E-4</v>
      </c>
      <c r="X191" t="str">
        <f>IF(Table_1[[#This Row],[Discount %]]&lt;=0.1, "0-10%", IF(Table_1[[#This Row],[Discount %]]&lt;=0.2, "10-20%", IF(Table_1[[#This Row],[Discount %]]&lt;=0.3, "20-30%", IF(Table_1[[#This Row],[Discount %]]&lt;=0.4, "30-40%", "40%+"))))</f>
        <v>0-10%</v>
      </c>
    </row>
    <row r="192" spans="1:24" ht="14.4" x14ac:dyDescent="0.3">
      <c r="A192" s="2">
        <v>191</v>
      </c>
      <c r="B192" s="2" t="s">
        <v>761</v>
      </c>
      <c r="C192" s="2">
        <f>YEAR([1]Data!$D192)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9">
        <v>71.760000000000005</v>
      </c>
      <c r="T192" s="2">
        <v>6</v>
      </c>
      <c r="U192" s="25">
        <v>0</v>
      </c>
      <c r="V192" s="25">
        <v>20.092800000000004</v>
      </c>
      <c r="W192" s="11">
        <f>Table_1[[#This Row],[Discount]]/Table_1[[#This Row],[Sales]]</f>
        <v>0</v>
      </c>
      <c r="X192" t="str">
        <f>IF(Table_1[[#This Row],[Discount %]]&lt;=0.1, "0-10%", IF(Table_1[[#This Row],[Discount %]]&lt;=0.2, "10-20%", IF(Table_1[[#This Row],[Discount %]]&lt;=0.3, "20-30%", IF(Table_1[[#This Row],[Discount %]]&lt;=0.4, "30-40%", "40%+"))))</f>
        <v>0-10%</v>
      </c>
    </row>
    <row r="193" spans="1:24" ht="14.4" x14ac:dyDescent="0.3">
      <c r="A193" s="2">
        <v>192</v>
      </c>
      <c r="B193" s="2" t="s">
        <v>761</v>
      </c>
      <c r="C193" s="2">
        <f>YEAR([1]Data!$D193)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9">
        <v>51.84</v>
      </c>
      <c r="T193" s="2">
        <v>8</v>
      </c>
      <c r="U193" s="25">
        <v>0</v>
      </c>
      <c r="V193" s="25">
        <v>24.883200000000002</v>
      </c>
      <c r="W193" s="11">
        <f>Table_1[[#This Row],[Discount]]/Table_1[[#This Row],[Sales]]</f>
        <v>0</v>
      </c>
      <c r="X193" t="str">
        <f>IF(Table_1[[#This Row],[Discount %]]&lt;=0.1, "0-10%", IF(Table_1[[#This Row],[Discount %]]&lt;=0.2, "10-20%", IF(Table_1[[#This Row],[Discount %]]&lt;=0.3, "20-30%", IF(Table_1[[#This Row],[Discount %]]&lt;=0.4, "30-40%", "40%+"))))</f>
        <v>0-10%</v>
      </c>
    </row>
    <row r="194" spans="1:24" ht="14.4" x14ac:dyDescent="0.3">
      <c r="A194" s="2">
        <v>193</v>
      </c>
      <c r="B194" s="2" t="s">
        <v>761</v>
      </c>
      <c r="C194" s="2">
        <f>YEAR([1]Data!$D194)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9">
        <v>626.35200000000009</v>
      </c>
      <c r="T194" s="2">
        <v>3</v>
      </c>
      <c r="U194" s="25">
        <v>0.2</v>
      </c>
      <c r="V194" s="25">
        <v>46.976400000000012</v>
      </c>
      <c r="W194" s="11">
        <f>Table_1[[#This Row],[Discount]]/Table_1[[#This Row],[Sales]]</f>
        <v>3.1930927018673203E-4</v>
      </c>
      <c r="X194" t="str">
        <f>IF(Table_1[[#This Row],[Discount %]]&lt;=0.1, "0-10%", IF(Table_1[[#This Row],[Discount %]]&lt;=0.2, "10-20%", IF(Table_1[[#This Row],[Discount %]]&lt;=0.3, "20-30%", IF(Table_1[[#This Row],[Discount %]]&lt;=0.4, "30-40%", "40%+"))))</f>
        <v>0-10%</v>
      </c>
    </row>
    <row r="195" spans="1:24" ht="14.4" x14ac:dyDescent="0.3">
      <c r="A195" s="2">
        <v>194</v>
      </c>
      <c r="B195" s="2" t="s">
        <v>761</v>
      </c>
      <c r="C195" s="2">
        <f>YEAR([1]Data!$D195)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9">
        <v>19.899999999999999</v>
      </c>
      <c r="T195" s="2">
        <v>5</v>
      </c>
      <c r="U195" s="25">
        <v>0</v>
      </c>
      <c r="V195" s="25">
        <v>6.5669999999999984</v>
      </c>
      <c r="W195" s="11">
        <f>Table_1[[#This Row],[Discount]]/Table_1[[#This Row],[Sales]]</f>
        <v>0</v>
      </c>
      <c r="X195" t="str">
        <f>IF(Table_1[[#This Row],[Discount %]]&lt;=0.1, "0-10%", IF(Table_1[[#This Row],[Discount %]]&lt;=0.2, "10-20%", IF(Table_1[[#This Row],[Discount %]]&lt;=0.3, "20-30%", IF(Table_1[[#This Row],[Discount %]]&lt;=0.4, "30-40%", "40%+"))))</f>
        <v>0-10%</v>
      </c>
    </row>
    <row r="196" spans="1:24" ht="14.4" x14ac:dyDescent="0.3">
      <c r="A196" s="2">
        <v>195</v>
      </c>
      <c r="B196" s="2" t="s">
        <v>772</v>
      </c>
      <c r="C196" s="2">
        <f>YEAR([1]Data!$D196)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9">
        <v>14.280000000000001</v>
      </c>
      <c r="T196" s="2">
        <v>7</v>
      </c>
      <c r="U196" s="25">
        <v>0</v>
      </c>
      <c r="V196" s="25">
        <v>6.7115999999999989</v>
      </c>
      <c r="W196" s="11">
        <f>Table_1[[#This Row],[Discount]]/Table_1[[#This Row],[Sales]]</f>
        <v>0</v>
      </c>
      <c r="X196" t="str">
        <f>IF(Table_1[[#This Row],[Discount %]]&lt;=0.1, "0-10%", IF(Table_1[[#This Row],[Discount %]]&lt;=0.2, "10-20%", IF(Table_1[[#This Row],[Discount %]]&lt;=0.3, "20-30%", IF(Table_1[[#This Row],[Discount %]]&lt;=0.4, "30-40%", "40%+"))))</f>
        <v>0-10%</v>
      </c>
    </row>
    <row r="197" spans="1:24" ht="14.4" x14ac:dyDescent="0.3">
      <c r="A197" s="2">
        <v>196</v>
      </c>
      <c r="B197" s="2" t="s">
        <v>776</v>
      </c>
      <c r="C197" s="2">
        <f>YEAR([1]Data!$D197)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9">
        <v>7.4080000000000004</v>
      </c>
      <c r="T197" s="2">
        <v>2</v>
      </c>
      <c r="U197" s="25">
        <v>0.2</v>
      </c>
      <c r="V197" s="25">
        <v>1.2037999999999995</v>
      </c>
      <c r="W197" s="11">
        <f>Table_1[[#This Row],[Discount]]/Table_1[[#This Row],[Sales]]</f>
        <v>2.6997840172786176E-2</v>
      </c>
      <c r="X197" t="str">
        <f>IF(Table_1[[#This Row],[Discount %]]&lt;=0.1, "0-10%", IF(Table_1[[#This Row],[Discount %]]&lt;=0.2, "10-20%", IF(Table_1[[#This Row],[Discount %]]&lt;=0.3, "20-30%", IF(Table_1[[#This Row],[Discount %]]&lt;=0.4, "30-40%", "40%+"))))</f>
        <v>0-10%</v>
      </c>
    </row>
    <row r="198" spans="1:24" ht="14.4" x14ac:dyDescent="0.3">
      <c r="A198" s="2">
        <v>197</v>
      </c>
      <c r="B198" s="2" t="s">
        <v>776</v>
      </c>
      <c r="C198" s="2">
        <f>YEAR([1]Data!$D198)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9">
        <v>6.048</v>
      </c>
      <c r="T198" s="2">
        <v>3</v>
      </c>
      <c r="U198" s="25">
        <v>0.2</v>
      </c>
      <c r="V198" s="25">
        <v>1.5876000000000006</v>
      </c>
      <c r="W198" s="11">
        <f>Table_1[[#This Row],[Discount]]/Table_1[[#This Row],[Sales]]</f>
        <v>3.3068783068783067E-2</v>
      </c>
      <c r="X198" t="str">
        <f>IF(Table_1[[#This Row],[Discount %]]&lt;=0.1, "0-10%", IF(Table_1[[#This Row],[Discount %]]&lt;=0.2, "10-20%", IF(Table_1[[#This Row],[Discount %]]&lt;=0.3, "20-30%", IF(Table_1[[#This Row],[Discount %]]&lt;=0.4, "30-40%", "40%+"))))</f>
        <v>0-10%</v>
      </c>
    </row>
    <row r="199" spans="1:24" ht="14.4" x14ac:dyDescent="0.3">
      <c r="A199" s="2">
        <v>198</v>
      </c>
      <c r="B199" s="2" t="s">
        <v>784</v>
      </c>
      <c r="C199" s="2">
        <f>YEAR([1]Data!$D199)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9">
        <v>46.26</v>
      </c>
      <c r="T199" s="2">
        <v>3</v>
      </c>
      <c r="U199" s="25">
        <v>0</v>
      </c>
      <c r="V199" s="25">
        <v>12.0276</v>
      </c>
      <c r="W199" s="11">
        <f>Table_1[[#This Row],[Discount]]/Table_1[[#This Row],[Sales]]</f>
        <v>0</v>
      </c>
      <c r="X199" t="str">
        <f>IF(Table_1[[#This Row],[Discount %]]&lt;=0.1, "0-10%", IF(Table_1[[#This Row],[Discount %]]&lt;=0.2, "10-20%", IF(Table_1[[#This Row],[Discount %]]&lt;=0.3, "20-30%", IF(Table_1[[#This Row],[Discount %]]&lt;=0.4, "30-40%", "40%+"))))</f>
        <v>0-10%</v>
      </c>
    </row>
    <row r="200" spans="1:24" ht="14.4" x14ac:dyDescent="0.3">
      <c r="A200" s="2">
        <v>199</v>
      </c>
      <c r="B200" s="2" t="s">
        <v>791</v>
      </c>
      <c r="C200" s="2">
        <f>YEAR([1]Data!$D200)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9">
        <v>2.9460000000000006</v>
      </c>
      <c r="T200" s="2">
        <v>2</v>
      </c>
      <c r="U200" s="25">
        <v>0.7</v>
      </c>
      <c r="V200" s="25">
        <v>-2.2585999999999995</v>
      </c>
      <c r="W200" s="11">
        <f>Table_1[[#This Row],[Discount]]/Table_1[[#This Row],[Sales]]</f>
        <v>0.23761031907671412</v>
      </c>
      <c r="X200" t="str">
        <f>IF(Table_1[[#This Row],[Discount %]]&lt;=0.1, "0-10%", IF(Table_1[[#This Row],[Discount %]]&lt;=0.2, "10-20%", IF(Table_1[[#This Row],[Discount %]]&lt;=0.3, "20-30%", IF(Table_1[[#This Row],[Discount %]]&lt;=0.4, "30-40%", "40%+"))))</f>
        <v>20-30%</v>
      </c>
    </row>
    <row r="201" spans="1:24" ht="14.4" x14ac:dyDescent="0.3">
      <c r="A201" s="2">
        <v>200</v>
      </c>
      <c r="B201" s="2" t="s">
        <v>791</v>
      </c>
      <c r="C201" s="2">
        <f>YEAR([1]Data!$D201)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9">
        <v>16.056000000000001</v>
      </c>
      <c r="T201" s="2">
        <v>3</v>
      </c>
      <c r="U201" s="25">
        <v>0.2</v>
      </c>
      <c r="V201" s="25">
        <v>5.8203000000000005</v>
      </c>
      <c r="W201" s="11">
        <f>Table_1[[#This Row],[Discount]]/Table_1[[#This Row],[Sales]]</f>
        <v>1.2456402590931739E-2</v>
      </c>
      <c r="X201" t="str">
        <f>IF(Table_1[[#This Row],[Discount %]]&lt;=0.1, "0-10%", IF(Table_1[[#This Row],[Discount %]]&lt;=0.2, "10-20%", IF(Table_1[[#This Row],[Discount %]]&lt;=0.3, "20-30%", IF(Table_1[[#This Row],[Discount %]]&lt;=0.4, "30-40%", "40%+"))))</f>
        <v>0-10%</v>
      </c>
    </row>
    <row r="202" spans="1:24" ht="14.4" x14ac:dyDescent="0.3">
      <c r="A202" s="2">
        <v>201</v>
      </c>
      <c r="B202" s="2" t="s">
        <v>798</v>
      </c>
      <c r="C202" s="2">
        <f>YEAR([1]Data!$D202)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9">
        <v>21.744000000000003</v>
      </c>
      <c r="T202" s="2">
        <v>3</v>
      </c>
      <c r="U202" s="25">
        <v>0.2</v>
      </c>
      <c r="V202" s="25">
        <v>6.794999999999999</v>
      </c>
      <c r="W202" s="11">
        <f>Table_1[[#This Row],[Discount]]/Table_1[[#This Row],[Sales]]</f>
        <v>9.19793966151582E-3</v>
      </c>
      <c r="X202" t="str">
        <f>IF(Table_1[[#This Row],[Discount %]]&lt;=0.1, "0-10%", IF(Table_1[[#This Row],[Discount %]]&lt;=0.2, "10-20%", IF(Table_1[[#This Row],[Discount %]]&lt;=0.3, "20-30%", IF(Table_1[[#This Row],[Discount %]]&lt;=0.4, "30-40%", "40%+"))))</f>
        <v>0-10%</v>
      </c>
    </row>
    <row r="203" spans="1:24" ht="14.4" x14ac:dyDescent="0.3">
      <c r="A203" s="2">
        <v>202</v>
      </c>
      <c r="B203" s="2" t="s">
        <v>804</v>
      </c>
      <c r="C203" s="2">
        <f>YEAR([1]Data!$D203)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9">
        <v>218.75</v>
      </c>
      <c r="T203" s="2">
        <v>2</v>
      </c>
      <c r="U203" s="25">
        <v>0.5</v>
      </c>
      <c r="V203" s="25">
        <v>-161.875</v>
      </c>
      <c r="W203" s="11">
        <f>Table_1[[#This Row],[Discount]]/Table_1[[#This Row],[Sales]]</f>
        <v>2.2857142857142859E-3</v>
      </c>
      <c r="X203" t="str">
        <f>IF(Table_1[[#This Row],[Discount %]]&lt;=0.1, "0-10%", IF(Table_1[[#This Row],[Discount %]]&lt;=0.2, "10-20%", IF(Table_1[[#This Row],[Discount %]]&lt;=0.3, "20-30%", IF(Table_1[[#This Row],[Discount %]]&lt;=0.4, "30-40%", "40%+"))))</f>
        <v>0-10%</v>
      </c>
    </row>
    <row r="204" spans="1:24" ht="14.4" x14ac:dyDescent="0.3">
      <c r="A204" s="2">
        <v>203</v>
      </c>
      <c r="B204" s="2" t="s">
        <v>804</v>
      </c>
      <c r="C204" s="2">
        <f>YEAR([1]Data!$D204)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9">
        <v>2.6</v>
      </c>
      <c r="T204" s="2">
        <v>1</v>
      </c>
      <c r="U204" s="25">
        <v>0.2</v>
      </c>
      <c r="V204" s="25">
        <v>0.29249999999999987</v>
      </c>
      <c r="W204" s="11">
        <f>Table_1[[#This Row],[Discount]]/Table_1[[#This Row],[Sales]]</f>
        <v>7.6923076923076927E-2</v>
      </c>
      <c r="X204" t="str">
        <f>IF(Table_1[[#This Row],[Discount %]]&lt;=0.1, "0-10%", IF(Table_1[[#This Row],[Discount %]]&lt;=0.2, "10-20%", IF(Table_1[[#This Row],[Discount %]]&lt;=0.3, "20-30%", IF(Table_1[[#This Row],[Discount %]]&lt;=0.4, "30-40%", "40%+"))))</f>
        <v>0-10%</v>
      </c>
    </row>
    <row r="205" spans="1:24" ht="14.4" x14ac:dyDescent="0.3">
      <c r="A205" s="2">
        <v>204</v>
      </c>
      <c r="B205" s="2" t="s">
        <v>812</v>
      </c>
      <c r="C205" s="2">
        <f>YEAR([1]Data!$D205)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9">
        <v>66.283999999999992</v>
      </c>
      <c r="T205" s="2">
        <v>2</v>
      </c>
      <c r="U205" s="25">
        <v>0.8</v>
      </c>
      <c r="V205" s="25">
        <v>-178.96680000000001</v>
      </c>
      <c r="W205" s="11">
        <f>Table_1[[#This Row],[Discount]]/Table_1[[#This Row],[Sales]]</f>
        <v>1.2069277653732426E-2</v>
      </c>
      <c r="X205" t="str">
        <f>IF(Table_1[[#This Row],[Discount %]]&lt;=0.1, "0-10%", IF(Table_1[[#This Row],[Discount %]]&lt;=0.2, "10-20%", IF(Table_1[[#This Row],[Discount %]]&lt;=0.3, "20-30%", IF(Table_1[[#This Row],[Discount %]]&lt;=0.4, "30-40%", "40%+"))))</f>
        <v>0-10%</v>
      </c>
    </row>
    <row r="206" spans="1:24" ht="14.4" x14ac:dyDescent="0.3">
      <c r="A206" s="2">
        <v>205</v>
      </c>
      <c r="B206" s="2" t="s">
        <v>818</v>
      </c>
      <c r="C206" s="2">
        <f>YEAR([1]Data!$D206)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9">
        <v>35.168000000000006</v>
      </c>
      <c r="T206" s="2">
        <v>7</v>
      </c>
      <c r="U206" s="25">
        <v>0.2</v>
      </c>
      <c r="V206" s="25">
        <v>9.6712000000000025</v>
      </c>
      <c r="W206" s="11">
        <f>Table_1[[#This Row],[Discount]]/Table_1[[#This Row],[Sales]]</f>
        <v>5.686988171064603E-3</v>
      </c>
      <c r="X206" t="str">
        <f>IF(Table_1[[#This Row],[Discount %]]&lt;=0.1, "0-10%", IF(Table_1[[#This Row],[Discount %]]&lt;=0.2, "10-20%", IF(Table_1[[#This Row],[Discount %]]&lt;=0.3, "20-30%", IF(Table_1[[#This Row],[Discount %]]&lt;=0.4, "30-40%", "40%+"))))</f>
        <v>0-10%</v>
      </c>
    </row>
    <row r="207" spans="1:24" ht="14.4" x14ac:dyDescent="0.3">
      <c r="A207" s="2">
        <v>206</v>
      </c>
      <c r="B207" s="2" t="s">
        <v>823</v>
      </c>
      <c r="C207" s="2">
        <f>YEAR([1]Data!$D207)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9">
        <v>444.76800000000003</v>
      </c>
      <c r="T207" s="2">
        <v>4</v>
      </c>
      <c r="U207" s="25">
        <v>0.2</v>
      </c>
      <c r="V207" s="25">
        <v>44.476800000000026</v>
      </c>
      <c r="W207" s="11">
        <f>Table_1[[#This Row],[Discount]]/Table_1[[#This Row],[Sales]]</f>
        <v>4.4967263831930353E-4</v>
      </c>
      <c r="X207" t="str">
        <f>IF(Table_1[[#This Row],[Discount %]]&lt;=0.1, "0-10%", IF(Table_1[[#This Row],[Discount %]]&lt;=0.2, "10-20%", IF(Table_1[[#This Row],[Discount %]]&lt;=0.3, "20-30%", IF(Table_1[[#This Row],[Discount %]]&lt;=0.4, "30-40%", "40%+"))))</f>
        <v>0-10%</v>
      </c>
    </row>
    <row r="208" spans="1:24" ht="14.4" x14ac:dyDescent="0.3">
      <c r="A208" s="2">
        <v>207</v>
      </c>
      <c r="B208" s="2" t="s">
        <v>829</v>
      </c>
      <c r="C208" s="2">
        <f>YEAR([1]Data!$D208)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9">
        <v>83.92</v>
      </c>
      <c r="T208" s="2">
        <v>4</v>
      </c>
      <c r="U208" s="25">
        <v>0</v>
      </c>
      <c r="V208" s="25">
        <v>5.8743999999999943</v>
      </c>
      <c r="W208" s="11">
        <f>Table_1[[#This Row],[Discount]]/Table_1[[#This Row],[Sales]]</f>
        <v>0</v>
      </c>
      <c r="X208" t="str">
        <f>IF(Table_1[[#This Row],[Discount %]]&lt;=0.1, "0-10%", IF(Table_1[[#This Row],[Discount %]]&lt;=0.2, "10-20%", IF(Table_1[[#This Row],[Discount %]]&lt;=0.3, "20-30%", IF(Table_1[[#This Row],[Discount %]]&lt;=0.4, "30-40%", "40%+"))))</f>
        <v>0-10%</v>
      </c>
    </row>
    <row r="209" spans="1:24" ht="14.4" x14ac:dyDescent="0.3">
      <c r="A209" s="2">
        <v>208</v>
      </c>
      <c r="B209" s="2" t="s">
        <v>829</v>
      </c>
      <c r="C209" s="2">
        <f>YEAR([1]Data!$D209)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9">
        <v>131.97999999999999</v>
      </c>
      <c r="T209" s="2">
        <v>2</v>
      </c>
      <c r="U209" s="25">
        <v>0</v>
      </c>
      <c r="V209" s="25">
        <v>35.634600000000006</v>
      </c>
      <c r="W209" s="11">
        <f>Table_1[[#This Row],[Discount]]/Table_1[[#This Row],[Sales]]</f>
        <v>0</v>
      </c>
      <c r="X209" t="str">
        <f>IF(Table_1[[#This Row],[Discount %]]&lt;=0.1, "0-10%", IF(Table_1[[#This Row],[Discount %]]&lt;=0.2, "10-20%", IF(Table_1[[#This Row],[Discount %]]&lt;=0.3, "20-30%", IF(Table_1[[#This Row],[Discount %]]&lt;=0.4, "30-40%", "40%+"))))</f>
        <v>0-10%</v>
      </c>
    </row>
    <row r="210" spans="1:24" ht="14.4" x14ac:dyDescent="0.3">
      <c r="A210" s="2">
        <v>209</v>
      </c>
      <c r="B210" s="2" t="s">
        <v>829</v>
      </c>
      <c r="C210" s="2">
        <f>YEAR([1]Data!$D210)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9">
        <v>15.92</v>
      </c>
      <c r="T210" s="2">
        <v>4</v>
      </c>
      <c r="U210" s="25">
        <v>0</v>
      </c>
      <c r="V210" s="25">
        <v>7.4824000000000002</v>
      </c>
      <c r="W210" s="11">
        <f>Table_1[[#This Row],[Discount]]/Table_1[[#This Row],[Sales]]</f>
        <v>0</v>
      </c>
      <c r="X210" t="str">
        <f>IF(Table_1[[#This Row],[Discount %]]&lt;=0.1, "0-10%", IF(Table_1[[#This Row],[Discount %]]&lt;=0.2, "10-20%", IF(Table_1[[#This Row],[Discount %]]&lt;=0.3, "20-30%", IF(Table_1[[#This Row],[Discount %]]&lt;=0.4, "30-40%", "40%+"))))</f>
        <v>0-10%</v>
      </c>
    </row>
    <row r="211" spans="1:24" ht="14.4" x14ac:dyDescent="0.3">
      <c r="A211" s="2">
        <v>210</v>
      </c>
      <c r="B211" s="2" t="s">
        <v>829</v>
      </c>
      <c r="C211" s="2">
        <f>YEAR([1]Data!$D211)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9">
        <v>52.29</v>
      </c>
      <c r="T211" s="2">
        <v>9</v>
      </c>
      <c r="U211" s="25">
        <v>0</v>
      </c>
      <c r="V211" s="25">
        <v>16.209899999999998</v>
      </c>
      <c r="W211" s="11">
        <f>Table_1[[#This Row],[Discount]]/Table_1[[#This Row],[Sales]]</f>
        <v>0</v>
      </c>
      <c r="X211" t="str">
        <f>IF(Table_1[[#This Row],[Discount %]]&lt;=0.1, "0-10%", IF(Table_1[[#This Row],[Discount %]]&lt;=0.2, "10-20%", IF(Table_1[[#This Row],[Discount %]]&lt;=0.3, "20-30%", IF(Table_1[[#This Row],[Discount %]]&lt;=0.4, "30-40%", "40%+"))))</f>
        <v>0-10%</v>
      </c>
    </row>
    <row r="212" spans="1:24" ht="14.4" x14ac:dyDescent="0.3">
      <c r="A212" s="2">
        <v>211</v>
      </c>
      <c r="B212" s="2" t="s">
        <v>829</v>
      </c>
      <c r="C212" s="2">
        <f>YEAR([1]Data!$D212)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9">
        <v>91.99</v>
      </c>
      <c r="T212" s="2">
        <v>1</v>
      </c>
      <c r="U212" s="25">
        <v>0</v>
      </c>
      <c r="V212" s="25">
        <v>3.6795999999999935</v>
      </c>
      <c r="W212" s="11">
        <f>Table_1[[#This Row],[Discount]]/Table_1[[#This Row],[Sales]]</f>
        <v>0</v>
      </c>
      <c r="X212" t="str">
        <f>IF(Table_1[[#This Row],[Discount %]]&lt;=0.1, "0-10%", IF(Table_1[[#This Row],[Discount %]]&lt;=0.2, "10-20%", IF(Table_1[[#This Row],[Discount %]]&lt;=0.3, "20-30%", IF(Table_1[[#This Row],[Discount %]]&lt;=0.4, "30-40%", "40%+"))))</f>
        <v>0-10%</v>
      </c>
    </row>
    <row r="213" spans="1:24" ht="14.4" x14ac:dyDescent="0.3">
      <c r="A213" s="2">
        <v>212</v>
      </c>
      <c r="B213" s="2" t="s">
        <v>841</v>
      </c>
      <c r="C213" s="2">
        <f>YEAR([1]Data!$D213)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9">
        <v>20.8</v>
      </c>
      <c r="T213" s="2">
        <v>2</v>
      </c>
      <c r="U213" s="25">
        <v>0.2</v>
      </c>
      <c r="V213" s="25">
        <v>6.4999999999999991</v>
      </c>
      <c r="W213" s="11">
        <f>Table_1[[#This Row],[Discount]]/Table_1[[#This Row],[Sales]]</f>
        <v>9.6153846153846159E-3</v>
      </c>
      <c r="X213" t="str">
        <f>IF(Table_1[[#This Row],[Discount %]]&lt;=0.1, "0-10%", IF(Table_1[[#This Row],[Discount %]]&lt;=0.2, "10-20%", IF(Table_1[[#This Row],[Discount %]]&lt;=0.3, "20-30%", IF(Table_1[[#This Row],[Discount %]]&lt;=0.4, "30-40%", "40%+"))))</f>
        <v>0-10%</v>
      </c>
    </row>
    <row r="214" spans="1:24" ht="14.4" x14ac:dyDescent="0.3">
      <c r="A214" s="2">
        <v>213</v>
      </c>
      <c r="B214" s="2" t="s">
        <v>846</v>
      </c>
      <c r="C214" s="2">
        <f>YEAR([1]Data!$D214)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9">
        <v>23.680000000000003</v>
      </c>
      <c r="T214" s="2">
        <v>2</v>
      </c>
      <c r="U214" s="25">
        <v>0.2</v>
      </c>
      <c r="V214" s="25">
        <v>8.879999999999999</v>
      </c>
      <c r="W214" s="11">
        <f>Table_1[[#This Row],[Discount]]/Table_1[[#This Row],[Sales]]</f>
        <v>8.4459459459459447E-3</v>
      </c>
      <c r="X214" t="str">
        <f>IF(Table_1[[#This Row],[Discount %]]&lt;=0.1, "0-10%", IF(Table_1[[#This Row],[Discount %]]&lt;=0.2, "10-20%", IF(Table_1[[#This Row],[Discount %]]&lt;=0.3, "20-30%", IF(Table_1[[#This Row],[Discount %]]&lt;=0.4, "30-40%", "40%+"))))</f>
        <v>0-10%</v>
      </c>
    </row>
    <row r="215" spans="1:24" ht="14.4" x14ac:dyDescent="0.3">
      <c r="A215" s="2">
        <v>214</v>
      </c>
      <c r="B215" s="2" t="s">
        <v>846</v>
      </c>
      <c r="C215" s="2">
        <f>YEAR([1]Data!$D215)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9">
        <v>452.45</v>
      </c>
      <c r="T215" s="2">
        <v>5</v>
      </c>
      <c r="U215" s="25">
        <v>0.5</v>
      </c>
      <c r="V215" s="25">
        <v>-244.32300000000006</v>
      </c>
      <c r="W215" s="11">
        <f>Table_1[[#This Row],[Discount]]/Table_1[[#This Row],[Sales]]</f>
        <v>1.1050944855785169E-3</v>
      </c>
      <c r="X215" t="str">
        <f>IF(Table_1[[#This Row],[Discount %]]&lt;=0.1, "0-10%", IF(Table_1[[#This Row],[Discount %]]&lt;=0.2, "10-20%", IF(Table_1[[#This Row],[Discount %]]&lt;=0.3, "20-30%", IF(Table_1[[#This Row],[Discount %]]&lt;=0.4, "30-40%", "40%+"))))</f>
        <v>0-10%</v>
      </c>
    </row>
    <row r="216" spans="1:24" ht="14.4" x14ac:dyDescent="0.3">
      <c r="A216" s="2">
        <v>215</v>
      </c>
      <c r="B216" s="2" t="s">
        <v>846</v>
      </c>
      <c r="C216" s="2">
        <f>YEAR([1]Data!$D216)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9">
        <v>62.981999999999999</v>
      </c>
      <c r="T216" s="2">
        <v>3</v>
      </c>
      <c r="U216" s="25">
        <v>0.4</v>
      </c>
      <c r="V216" s="25">
        <v>-14.695800000000006</v>
      </c>
      <c r="W216" s="11">
        <f>Table_1[[#This Row],[Discount]]/Table_1[[#This Row],[Sales]]</f>
        <v>6.3510209266139537E-3</v>
      </c>
      <c r="X216" t="str">
        <f>IF(Table_1[[#This Row],[Discount %]]&lt;=0.1, "0-10%", IF(Table_1[[#This Row],[Discount %]]&lt;=0.2, "10-20%", IF(Table_1[[#This Row],[Discount %]]&lt;=0.3, "20-30%", IF(Table_1[[#This Row],[Discount %]]&lt;=0.4, "30-40%", "40%+"))))</f>
        <v>0-10%</v>
      </c>
    </row>
    <row r="217" spans="1:24" ht="14.4" x14ac:dyDescent="0.3">
      <c r="A217" s="2">
        <v>216</v>
      </c>
      <c r="B217" s="2" t="s">
        <v>846</v>
      </c>
      <c r="C217" s="2">
        <f>YEAR([1]Data!$D217)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9">
        <v>1188.0000000000002</v>
      </c>
      <c r="T217" s="2">
        <v>9</v>
      </c>
      <c r="U217" s="25">
        <v>0.7</v>
      </c>
      <c r="V217" s="25">
        <v>-950.40000000000009</v>
      </c>
      <c r="W217" s="11">
        <f>Table_1[[#This Row],[Discount]]/Table_1[[#This Row],[Sales]]</f>
        <v>5.8922558922558908E-4</v>
      </c>
      <c r="X217" t="str">
        <f>IF(Table_1[[#This Row],[Discount %]]&lt;=0.1, "0-10%", IF(Table_1[[#This Row],[Discount %]]&lt;=0.2, "10-20%", IF(Table_1[[#This Row],[Discount %]]&lt;=0.3, "20-30%", IF(Table_1[[#This Row],[Discount %]]&lt;=0.4, "30-40%", "40%+"))))</f>
        <v>0-10%</v>
      </c>
    </row>
    <row r="218" spans="1:24" ht="14.4" x14ac:dyDescent="0.3">
      <c r="A218" s="2">
        <v>217</v>
      </c>
      <c r="B218" s="2" t="s">
        <v>846</v>
      </c>
      <c r="C218" s="2">
        <f>YEAR([1]Data!$D218)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9">
        <v>89.584000000000003</v>
      </c>
      <c r="T218" s="2">
        <v>2</v>
      </c>
      <c r="U218" s="25">
        <v>0.2</v>
      </c>
      <c r="V218" s="25">
        <v>4.4792000000000058</v>
      </c>
      <c r="W218" s="11">
        <f>Table_1[[#This Row],[Discount]]/Table_1[[#This Row],[Sales]]</f>
        <v>2.2325415252723701E-3</v>
      </c>
      <c r="X218" t="str">
        <f>IF(Table_1[[#This Row],[Discount %]]&lt;=0.1, "0-10%", IF(Table_1[[#This Row],[Discount %]]&lt;=0.2, "10-20%", IF(Table_1[[#This Row],[Discount %]]&lt;=0.3, "20-30%", IF(Table_1[[#This Row],[Discount %]]&lt;=0.4, "30-40%", "40%+"))))</f>
        <v>0-10%</v>
      </c>
    </row>
    <row r="219" spans="1:24" ht="14.4" x14ac:dyDescent="0.3">
      <c r="A219" s="2">
        <v>218</v>
      </c>
      <c r="B219" s="2" t="s">
        <v>858</v>
      </c>
      <c r="C219" s="2">
        <f>YEAR([1]Data!$D219)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9">
        <v>93.06</v>
      </c>
      <c r="T219" s="2">
        <v>6</v>
      </c>
      <c r="U219" s="25">
        <v>0</v>
      </c>
      <c r="V219" s="25">
        <v>26.056800000000003</v>
      </c>
      <c r="W219" s="11">
        <f>Table_1[[#This Row],[Discount]]/Table_1[[#This Row],[Sales]]</f>
        <v>0</v>
      </c>
      <c r="X219" t="str">
        <f>IF(Table_1[[#This Row],[Discount %]]&lt;=0.1, "0-10%", IF(Table_1[[#This Row],[Discount %]]&lt;=0.2, "10-20%", IF(Table_1[[#This Row],[Discount %]]&lt;=0.3, "20-30%", IF(Table_1[[#This Row],[Discount %]]&lt;=0.4, "30-40%", "40%+"))))</f>
        <v>0-10%</v>
      </c>
    </row>
    <row r="220" spans="1:24" ht="14.4" x14ac:dyDescent="0.3">
      <c r="A220" s="2">
        <v>219</v>
      </c>
      <c r="B220" s="2" t="s">
        <v>858</v>
      </c>
      <c r="C220" s="2">
        <f>YEAR([1]Data!$D220)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9">
        <v>302.37599999999998</v>
      </c>
      <c r="T220" s="2">
        <v>3</v>
      </c>
      <c r="U220" s="25">
        <v>0.2</v>
      </c>
      <c r="V220" s="25">
        <v>22.678200000000018</v>
      </c>
      <c r="W220" s="11">
        <f>Table_1[[#This Row],[Discount]]/Table_1[[#This Row],[Sales]]</f>
        <v>6.6142815567373078E-4</v>
      </c>
      <c r="X220" t="str">
        <f>IF(Table_1[[#This Row],[Discount %]]&lt;=0.1, "0-10%", IF(Table_1[[#This Row],[Discount %]]&lt;=0.2, "10-20%", IF(Table_1[[#This Row],[Discount %]]&lt;=0.3, "20-30%", IF(Table_1[[#This Row],[Discount %]]&lt;=0.4, "30-40%", "40%+"))))</f>
        <v>0-10%</v>
      </c>
    </row>
    <row r="221" spans="1:24" ht="14.4" x14ac:dyDescent="0.3">
      <c r="A221" s="2">
        <v>220</v>
      </c>
      <c r="B221" s="2" t="s">
        <v>863</v>
      </c>
      <c r="C221" s="2">
        <f>YEAR([1]Data!$D221)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9">
        <v>5.5840000000000005</v>
      </c>
      <c r="T221" s="2">
        <v>2</v>
      </c>
      <c r="U221" s="25">
        <v>0.2</v>
      </c>
      <c r="V221" s="25">
        <v>1.8147999999999997</v>
      </c>
      <c r="W221" s="11">
        <f>Table_1[[#This Row],[Discount]]/Table_1[[#This Row],[Sales]]</f>
        <v>3.5816618911174783E-2</v>
      </c>
      <c r="X221" t="str">
        <f>IF(Table_1[[#This Row],[Discount %]]&lt;=0.1, "0-10%", IF(Table_1[[#This Row],[Discount %]]&lt;=0.2, "10-20%", IF(Table_1[[#This Row],[Discount %]]&lt;=0.3, "20-30%", IF(Table_1[[#This Row],[Discount %]]&lt;=0.4, "30-40%", "40%+"))))</f>
        <v>0-10%</v>
      </c>
    </row>
    <row r="222" spans="1:24" ht="14.4" x14ac:dyDescent="0.3">
      <c r="A222" s="2">
        <v>221</v>
      </c>
      <c r="B222" s="2" t="s">
        <v>863</v>
      </c>
      <c r="C222" s="2">
        <f>YEAR([1]Data!$D222)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9">
        <v>22.704000000000004</v>
      </c>
      <c r="T222" s="2">
        <v>6</v>
      </c>
      <c r="U222" s="25">
        <v>0.2</v>
      </c>
      <c r="V222" s="25">
        <v>8.2302</v>
      </c>
      <c r="W222" s="11">
        <f>Table_1[[#This Row],[Discount]]/Table_1[[#This Row],[Sales]]</f>
        <v>8.8090204369274134E-3</v>
      </c>
      <c r="X222" t="str">
        <f>IF(Table_1[[#This Row],[Discount %]]&lt;=0.1, "0-10%", IF(Table_1[[#This Row],[Discount %]]&lt;=0.2, "10-20%", IF(Table_1[[#This Row],[Discount %]]&lt;=0.3, "20-30%", IF(Table_1[[#This Row],[Discount %]]&lt;=0.4, "30-40%", "40%+"))))</f>
        <v>0-10%</v>
      </c>
    </row>
    <row r="223" spans="1:24" ht="14.4" x14ac:dyDescent="0.3">
      <c r="A223" s="2">
        <v>222</v>
      </c>
      <c r="B223" s="2" t="s">
        <v>863</v>
      </c>
      <c r="C223" s="2">
        <f>YEAR([1]Data!$D223)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9">
        <v>19.776000000000003</v>
      </c>
      <c r="T223" s="2">
        <v>4</v>
      </c>
      <c r="U223" s="25">
        <v>0.7</v>
      </c>
      <c r="V223" s="25">
        <v>-13.843199999999996</v>
      </c>
      <c r="W223" s="11">
        <f>Table_1[[#This Row],[Discount]]/Table_1[[#This Row],[Sales]]</f>
        <v>3.5396440129449827E-2</v>
      </c>
      <c r="X223" t="str">
        <f>IF(Table_1[[#This Row],[Discount %]]&lt;=0.1, "0-10%", IF(Table_1[[#This Row],[Discount %]]&lt;=0.2, "10-20%", IF(Table_1[[#This Row],[Discount %]]&lt;=0.3, "20-30%", IF(Table_1[[#This Row],[Discount %]]&lt;=0.4, "30-40%", "40%+"))))</f>
        <v>0-10%</v>
      </c>
    </row>
    <row r="224" spans="1:24" ht="14.4" x14ac:dyDescent="0.3">
      <c r="A224" s="2">
        <v>223</v>
      </c>
      <c r="B224" s="2" t="s">
        <v>863</v>
      </c>
      <c r="C224" s="2">
        <f>YEAR([1]Data!$D224)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9">
        <v>72.703999999999994</v>
      </c>
      <c r="T224" s="2">
        <v>4</v>
      </c>
      <c r="U224" s="25">
        <v>0.2</v>
      </c>
      <c r="V224" s="25">
        <v>19.084800000000005</v>
      </c>
      <c r="W224" s="11">
        <f>Table_1[[#This Row],[Discount]]/Table_1[[#This Row],[Sales]]</f>
        <v>2.7508802816901411E-3</v>
      </c>
      <c r="X224" t="str">
        <f>IF(Table_1[[#This Row],[Discount %]]&lt;=0.1, "0-10%", IF(Table_1[[#This Row],[Discount %]]&lt;=0.2, "10-20%", IF(Table_1[[#This Row],[Discount %]]&lt;=0.3, "20-30%", IF(Table_1[[#This Row],[Discount %]]&lt;=0.4, "30-40%", "40%+"))))</f>
        <v>0-10%</v>
      </c>
    </row>
    <row r="225" spans="1:24" ht="14.4" x14ac:dyDescent="0.3">
      <c r="A225" s="2">
        <v>224</v>
      </c>
      <c r="B225" s="2" t="s">
        <v>863</v>
      </c>
      <c r="C225" s="2">
        <f>YEAR([1]Data!$D225)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9">
        <v>479.98800000000006</v>
      </c>
      <c r="T225" s="2">
        <v>4</v>
      </c>
      <c r="U225" s="25">
        <v>0.7</v>
      </c>
      <c r="V225" s="25">
        <v>-383.99040000000002</v>
      </c>
      <c r="W225" s="11">
        <f>Table_1[[#This Row],[Discount]]/Table_1[[#This Row],[Sales]]</f>
        <v>1.4583697925781476E-3</v>
      </c>
      <c r="X225" t="str">
        <f>IF(Table_1[[#This Row],[Discount %]]&lt;=0.1, "0-10%", IF(Table_1[[#This Row],[Discount %]]&lt;=0.2, "10-20%", IF(Table_1[[#This Row],[Discount %]]&lt;=0.3, "20-30%", IF(Table_1[[#This Row],[Discount %]]&lt;=0.4, "30-40%", "40%+"))))</f>
        <v>0-10%</v>
      </c>
    </row>
    <row r="226" spans="1:24" ht="14.4" x14ac:dyDescent="0.3">
      <c r="A226" s="2">
        <v>225</v>
      </c>
      <c r="B226" s="2" t="s">
        <v>863</v>
      </c>
      <c r="C226" s="2">
        <f>YEAR([1]Data!$D226)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9">
        <v>27.168000000000003</v>
      </c>
      <c r="T226" s="2">
        <v>2</v>
      </c>
      <c r="U226" s="25">
        <v>0.2</v>
      </c>
      <c r="V226" s="25">
        <v>2.7168000000000001</v>
      </c>
      <c r="W226" s="11">
        <f>Table_1[[#This Row],[Discount]]/Table_1[[#This Row],[Sales]]</f>
        <v>7.3616018845700818E-3</v>
      </c>
      <c r="X226" t="str">
        <f>IF(Table_1[[#This Row],[Discount %]]&lt;=0.1, "0-10%", IF(Table_1[[#This Row],[Discount %]]&lt;=0.2, "10-20%", IF(Table_1[[#This Row],[Discount %]]&lt;=0.3, "20-30%", IF(Table_1[[#This Row],[Discount %]]&lt;=0.4, "30-40%", "40%+"))))</f>
        <v>0-10%</v>
      </c>
    </row>
    <row r="227" spans="1:24" ht="14.4" x14ac:dyDescent="0.3">
      <c r="A227" s="2">
        <v>226</v>
      </c>
      <c r="B227" s="2" t="s">
        <v>877</v>
      </c>
      <c r="C227" s="2">
        <f>YEAR([1]Data!$D227)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9">
        <v>2.2000000000000002</v>
      </c>
      <c r="T227" s="2">
        <v>1</v>
      </c>
      <c r="U227" s="25">
        <v>0</v>
      </c>
      <c r="V227" s="25">
        <v>0.96800000000000019</v>
      </c>
      <c r="W227" s="11">
        <f>Table_1[[#This Row],[Discount]]/Table_1[[#This Row],[Sales]]</f>
        <v>0</v>
      </c>
      <c r="X227" t="str">
        <f>IF(Table_1[[#This Row],[Discount %]]&lt;=0.1, "0-10%", IF(Table_1[[#This Row],[Discount %]]&lt;=0.2, "10-20%", IF(Table_1[[#This Row],[Discount %]]&lt;=0.3, "20-30%", IF(Table_1[[#This Row],[Discount %]]&lt;=0.4, "30-40%", "40%+"))))</f>
        <v>0-10%</v>
      </c>
    </row>
    <row r="228" spans="1:24" ht="14.4" x14ac:dyDescent="0.3">
      <c r="A228" s="2">
        <v>227</v>
      </c>
      <c r="B228" s="2" t="s">
        <v>877</v>
      </c>
      <c r="C228" s="2">
        <f>YEAR([1]Data!$D228)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9">
        <v>622.44999999999993</v>
      </c>
      <c r="T228" s="2">
        <v>5</v>
      </c>
      <c r="U228" s="25">
        <v>0</v>
      </c>
      <c r="V228" s="25">
        <v>136.93899999999999</v>
      </c>
      <c r="W228" s="11">
        <f>Table_1[[#This Row],[Discount]]/Table_1[[#This Row],[Sales]]</f>
        <v>0</v>
      </c>
      <c r="X228" t="str">
        <f>IF(Table_1[[#This Row],[Discount %]]&lt;=0.1, "0-10%", IF(Table_1[[#This Row],[Discount %]]&lt;=0.2, "10-20%", IF(Table_1[[#This Row],[Discount %]]&lt;=0.3, "20-30%", IF(Table_1[[#This Row],[Discount %]]&lt;=0.4, "30-40%", "40%+"))))</f>
        <v>0-10%</v>
      </c>
    </row>
    <row r="229" spans="1:24" ht="14.4" x14ac:dyDescent="0.3">
      <c r="A229" s="2">
        <v>228</v>
      </c>
      <c r="B229" s="2" t="s">
        <v>877</v>
      </c>
      <c r="C229" s="2">
        <f>YEAR([1]Data!$D229)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9">
        <v>21.98</v>
      </c>
      <c r="T229" s="2">
        <v>1</v>
      </c>
      <c r="U229" s="25">
        <v>0</v>
      </c>
      <c r="V229" s="25">
        <v>0.21979999999999933</v>
      </c>
      <c r="W229" s="11">
        <f>Table_1[[#This Row],[Discount]]/Table_1[[#This Row],[Sales]]</f>
        <v>0</v>
      </c>
      <c r="X229" t="str">
        <f>IF(Table_1[[#This Row],[Discount %]]&lt;=0.1, "0-10%", IF(Table_1[[#This Row],[Discount %]]&lt;=0.2, "10-20%", IF(Table_1[[#This Row],[Discount %]]&lt;=0.3, "20-30%", IF(Table_1[[#This Row],[Discount %]]&lt;=0.4, "30-40%", "40%+"))))</f>
        <v>0-10%</v>
      </c>
    </row>
    <row r="230" spans="1:24" ht="14.4" x14ac:dyDescent="0.3">
      <c r="A230" s="2">
        <v>229</v>
      </c>
      <c r="B230" s="2" t="s">
        <v>887</v>
      </c>
      <c r="C230" s="2">
        <f>YEAR([1]Data!$D230)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9">
        <v>161.56800000000001</v>
      </c>
      <c r="T230" s="2">
        <v>2</v>
      </c>
      <c r="U230" s="25">
        <v>0.2</v>
      </c>
      <c r="V230" s="25">
        <v>-28.274400000000021</v>
      </c>
      <c r="W230" s="11">
        <f>Table_1[[#This Row],[Discount]]/Table_1[[#This Row],[Sales]]</f>
        <v>1.2378688849277084E-3</v>
      </c>
      <c r="X230" t="str">
        <f>IF(Table_1[[#This Row],[Discount %]]&lt;=0.1, "0-10%", IF(Table_1[[#This Row],[Discount %]]&lt;=0.2, "10-20%", IF(Table_1[[#This Row],[Discount %]]&lt;=0.3, "20-30%", IF(Table_1[[#This Row],[Discount %]]&lt;=0.4, "30-40%", "40%+"))))</f>
        <v>0-10%</v>
      </c>
    </row>
    <row r="231" spans="1:24" ht="14.4" x14ac:dyDescent="0.3">
      <c r="A231" s="2">
        <v>230</v>
      </c>
      <c r="B231" s="2" t="s">
        <v>887</v>
      </c>
      <c r="C231" s="2">
        <f>YEAR([1]Data!$D231)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9">
        <v>389.69600000000003</v>
      </c>
      <c r="T231" s="2">
        <v>8</v>
      </c>
      <c r="U231" s="25">
        <v>0.2</v>
      </c>
      <c r="V231" s="25">
        <v>43.840799999999973</v>
      </c>
      <c r="W231" s="11">
        <f>Table_1[[#This Row],[Discount]]/Table_1[[#This Row],[Sales]]</f>
        <v>5.1322056166858273E-4</v>
      </c>
      <c r="X231" t="str">
        <f>IF(Table_1[[#This Row],[Discount %]]&lt;=0.1, "0-10%", IF(Table_1[[#This Row],[Discount %]]&lt;=0.2, "10-20%", IF(Table_1[[#This Row],[Discount %]]&lt;=0.3, "20-30%", IF(Table_1[[#This Row],[Discount %]]&lt;=0.4, "30-40%", "40%+"))))</f>
        <v>0-10%</v>
      </c>
    </row>
    <row r="232" spans="1:24" ht="14.4" x14ac:dyDescent="0.3">
      <c r="A232" s="2">
        <v>231</v>
      </c>
      <c r="B232" s="2" t="s">
        <v>894</v>
      </c>
      <c r="C232" s="2">
        <f>YEAR([1]Data!$D232)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9">
        <v>18.648000000000003</v>
      </c>
      <c r="T232" s="2">
        <v>7</v>
      </c>
      <c r="U232" s="25">
        <v>0.7</v>
      </c>
      <c r="V232" s="25">
        <v>-12.431999999999999</v>
      </c>
      <c r="W232" s="11">
        <f>Table_1[[#This Row],[Discount]]/Table_1[[#This Row],[Sales]]</f>
        <v>3.7537537537537531E-2</v>
      </c>
      <c r="X232" t="str">
        <f>IF(Table_1[[#This Row],[Discount %]]&lt;=0.1, "0-10%", IF(Table_1[[#This Row],[Discount %]]&lt;=0.2, "10-20%", IF(Table_1[[#This Row],[Discount %]]&lt;=0.3, "20-30%", IF(Table_1[[#This Row],[Discount %]]&lt;=0.4, "30-40%", "40%+"))))</f>
        <v>0-10%</v>
      </c>
    </row>
    <row r="233" spans="1:24" ht="14.4" x14ac:dyDescent="0.3">
      <c r="A233" s="2">
        <v>232</v>
      </c>
      <c r="B233" s="2" t="s">
        <v>899</v>
      </c>
      <c r="C233" s="2">
        <f>YEAR([1]Data!$D233)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9">
        <v>233.86</v>
      </c>
      <c r="T233" s="2">
        <v>2</v>
      </c>
      <c r="U233" s="25">
        <v>0.45</v>
      </c>
      <c r="V233" s="25">
        <v>-102.04800000000003</v>
      </c>
      <c r="W233" s="11">
        <f>Table_1[[#This Row],[Discount]]/Table_1[[#This Row],[Sales]]</f>
        <v>1.9242281707004189E-3</v>
      </c>
      <c r="X233" t="str">
        <f>IF(Table_1[[#This Row],[Discount %]]&lt;=0.1, "0-10%", IF(Table_1[[#This Row],[Discount %]]&lt;=0.2, "10-20%", IF(Table_1[[#This Row],[Discount %]]&lt;=0.3, "20-30%", IF(Table_1[[#This Row],[Discount %]]&lt;=0.4, "30-40%", "40%+"))))</f>
        <v>0-10%</v>
      </c>
    </row>
    <row r="234" spans="1:24" ht="14.4" x14ac:dyDescent="0.3">
      <c r="A234" s="2">
        <v>233</v>
      </c>
      <c r="B234" s="2" t="s">
        <v>899</v>
      </c>
      <c r="C234" s="2">
        <f>YEAR([1]Data!$D234)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9">
        <v>620.61450000000013</v>
      </c>
      <c r="T234" s="2">
        <v>3</v>
      </c>
      <c r="U234" s="25">
        <v>0.45</v>
      </c>
      <c r="V234" s="25">
        <v>-248.24579999999992</v>
      </c>
      <c r="W234" s="11">
        <f>Table_1[[#This Row],[Discount]]/Table_1[[#This Row],[Sales]]</f>
        <v>7.2508779604730459E-4</v>
      </c>
      <c r="X234" t="str">
        <f>IF(Table_1[[#This Row],[Discount %]]&lt;=0.1, "0-10%", IF(Table_1[[#This Row],[Discount %]]&lt;=0.2, "10-20%", IF(Table_1[[#This Row],[Discount %]]&lt;=0.3, "20-30%", IF(Table_1[[#This Row],[Discount %]]&lt;=0.4, "30-40%", "40%+"))))</f>
        <v>0-10%</v>
      </c>
    </row>
    <row r="235" spans="1:24" ht="14.4" x14ac:dyDescent="0.3">
      <c r="A235" s="2">
        <v>234</v>
      </c>
      <c r="B235" s="2" t="s">
        <v>899</v>
      </c>
      <c r="C235" s="2">
        <f>YEAR([1]Data!$D235)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9">
        <v>5.3280000000000012</v>
      </c>
      <c r="T235" s="2">
        <v>2</v>
      </c>
      <c r="U235" s="25">
        <v>0.7</v>
      </c>
      <c r="V235" s="25">
        <v>-3.5519999999999996</v>
      </c>
      <c r="W235" s="11">
        <f>Table_1[[#This Row],[Discount]]/Table_1[[#This Row],[Sales]]</f>
        <v>0.13138138138138133</v>
      </c>
      <c r="X235" t="str">
        <f>IF(Table_1[[#This Row],[Discount %]]&lt;=0.1, "0-10%", IF(Table_1[[#This Row],[Discount %]]&lt;=0.2, "10-20%", IF(Table_1[[#This Row],[Discount %]]&lt;=0.3, "20-30%", IF(Table_1[[#This Row],[Discount %]]&lt;=0.4, "30-40%", "40%+"))))</f>
        <v>10-20%</v>
      </c>
    </row>
    <row r="236" spans="1:24" ht="14.4" x14ac:dyDescent="0.3">
      <c r="A236" s="2">
        <v>235</v>
      </c>
      <c r="B236" s="2" t="s">
        <v>899</v>
      </c>
      <c r="C236" s="2">
        <f>YEAR([1]Data!$D236)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9">
        <v>258.072</v>
      </c>
      <c r="T236" s="2">
        <v>3</v>
      </c>
      <c r="U236" s="25">
        <v>0.2</v>
      </c>
      <c r="V236" s="25">
        <v>0</v>
      </c>
      <c r="W236" s="11">
        <f>Table_1[[#This Row],[Discount]]/Table_1[[#This Row],[Sales]]</f>
        <v>7.7497752565175611E-4</v>
      </c>
      <c r="X236" t="str">
        <f>IF(Table_1[[#This Row],[Discount %]]&lt;=0.1, "0-10%", IF(Table_1[[#This Row],[Discount %]]&lt;=0.2, "10-20%", IF(Table_1[[#This Row],[Discount %]]&lt;=0.3, "20-30%", IF(Table_1[[#This Row],[Discount %]]&lt;=0.4, "30-40%", "40%+"))))</f>
        <v>0-10%</v>
      </c>
    </row>
    <row r="237" spans="1:24" ht="14.4" x14ac:dyDescent="0.3">
      <c r="A237" s="2">
        <v>236</v>
      </c>
      <c r="B237" s="2" t="s">
        <v>899</v>
      </c>
      <c r="C237" s="2">
        <f>YEAR([1]Data!$D237)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9">
        <v>617.97600000000011</v>
      </c>
      <c r="T237" s="2">
        <v>3</v>
      </c>
      <c r="U237" s="25">
        <v>0.2</v>
      </c>
      <c r="V237" s="25">
        <v>-7.724700000000098</v>
      </c>
      <c r="W237" s="11">
        <f>Table_1[[#This Row],[Discount]]/Table_1[[#This Row],[Sales]]</f>
        <v>3.2363716390280522E-4</v>
      </c>
      <c r="X237" t="str">
        <f>IF(Table_1[[#This Row],[Discount %]]&lt;=0.1, "0-10%", IF(Table_1[[#This Row],[Discount %]]&lt;=0.2, "10-20%", IF(Table_1[[#This Row],[Discount %]]&lt;=0.3, "20-30%", IF(Table_1[[#This Row],[Discount %]]&lt;=0.4, "30-40%", "40%+"))))</f>
        <v>0-10%</v>
      </c>
    </row>
    <row r="238" spans="1:24" ht="14.4" x14ac:dyDescent="0.3">
      <c r="A238" s="2">
        <v>237</v>
      </c>
      <c r="B238" s="2" t="s">
        <v>909</v>
      </c>
      <c r="C238" s="2">
        <f>YEAR([1]Data!$D238)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9">
        <v>10.56</v>
      </c>
      <c r="T238" s="2">
        <v>2</v>
      </c>
      <c r="U238" s="25">
        <v>0</v>
      </c>
      <c r="V238" s="25">
        <v>4.7519999999999998</v>
      </c>
      <c r="W238" s="11">
        <f>Table_1[[#This Row],[Discount]]/Table_1[[#This Row],[Sales]]</f>
        <v>0</v>
      </c>
      <c r="X238" t="str">
        <f>IF(Table_1[[#This Row],[Discount %]]&lt;=0.1, "0-10%", IF(Table_1[[#This Row],[Discount %]]&lt;=0.2, "10-20%", IF(Table_1[[#This Row],[Discount %]]&lt;=0.3, "20-30%", IF(Table_1[[#This Row],[Discount %]]&lt;=0.4, "30-40%", "40%+"))))</f>
        <v>0-10%</v>
      </c>
    </row>
    <row r="239" spans="1:24" ht="14.4" x14ac:dyDescent="0.3">
      <c r="A239" s="2">
        <v>238</v>
      </c>
      <c r="B239" s="2" t="s">
        <v>915</v>
      </c>
      <c r="C239" s="2">
        <f>YEAR([1]Data!$D239)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9">
        <v>25.920000000000005</v>
      </c>
      <c r="T239" s="2">
        <v>5</v>
      </c>
      <c r="U239" s="25">
        <v>0.2</v>
      </c>
      <c r="V239" s="25">
        <v>9.3960000000000008</v>
      </c>
      <c r="W239" s="11">
        <f>Table_1[[#This Row],[Discount]]/Table_1[[#This Row],[Sales]]</f>
        <v>7.7160493827160481E-3</v>
      </c>
      <c r="X239" t="str">
        <f>IF(Table_1[[#This Row],[Discount %]]&lt;=0.1, "0-10%", IF(Table_1[[#This Row],[Discount %]]&lt;=0.2, "10-20%", IF(Table_1[[#This Row],[Discount %]]&lt;=0.3, "20-30%", IF(Table_1[[#This Row],[Discount %]]&lt;=0.4, "30-40%", "40%+"))))</f>
        <v>0-10%</v>
      </c>
    </row>
    <row r="240" spans="1:24" ht="14.4" x14ac:dyDescent="0.3">
      <c r="A240" s="2">
        <v>239</v>
      </c>
      <c r="B240" s="2" t="s">
        <v>915</v>
      </c>
      <c r="C240" s="2">
        <f>YEAR([1]Data!$D240)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9">
        <v>419.68000000000006</v>
      </c>
      <c r="T240" s="2">
        <v>5</v>
      </c>
      <c r="U240" s="25">
        <v>0.6</v>
      </c>
      <c r="V240" s="25">
        <v>-356.72799999999995</v>
      </c>
      <c r="W240" s="11">
        <f>Table_1[[#This Row],[Discount]]/Table_1[[#This Row],[Sales]]</f>
        <v>1.4296606938619899E-3</v>
      </c>
      <c r="X240" t="str">
        <f>IF(Table_1[[#This Row],[Discount %]]&lt;=0.1, "0-10%", IF(Table_1[[#This Row],[Discount %]]&lt;=0.2, "10-20%", IF(Table_1[[#This Row],[Discount %]]&lt;=0.3, "20-30%", IF(Table_1[[#This Row],[Discount %]]&lt;=0.4, "30-40%", "40%+"))))</f>
        <v>0-10%</v>
      </c>
    </row>
    <row r="241" spans="1:24" ht="14.4" x14ac:dyDescent="0.3">
      <c r="A241" s="2">
        <v>240</v>
      </c>
      <c r="B241" s="2" t="s">
        <v>915</v>
      </c>
      <c r="C241" s="2">
        <f>YEAR([1]Data!$D241)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9">
        <v>11.688000000000001</v>
      </c>
      <c r="T241" s="2">
        <v>3</v>
      </c>
      <c r="U241" s="25">
        <v>0.6</v>
      </c>
      <c r="V241" s="25">
        <v>-4.6751999999999985</v>
      </c>
      <c r="W241" s="11">
        <f>Table_1[[#This Row],[Discount]]/Table_1[[#This Row],[Sales]]</f>
        <v>5.1334702258726897E-2</v>
      </c>
      <c r="X241" t="str">
        <f>IF(Table_1[[#This Row],[Discount %]]&lt;=0.1, "0-10%", IF(Table_1[[#This Row],[Discount %]]&lt;=0.2, "10-20%", IF(Table_1[[#This Row],[Discount %]]&lt;=0.3, "20-30%", IF(Table_1[[#This Row],[Discount %]]&lt;=0.4, "30-40%", "40%+"))))</f>
        <v>0-10%</v>
      </c>
    </row>
    <row r="242" spans="1:24" ht="14.4" x14ac:dyDescent="0.3">
      <c r="A242" s="2">
        <v>241</v>
      </c>
      <c r="B242" s="2" t="s">
        <v>915</v>
      </c>
      <c r="C242" s="2">
        <f>YEAR([1]Data!$D242)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9">
        <v>31.983999999999998</v>
      </c>
      <c r="T242" s="2">
        <v>2</v>
      </c>
      <c r="U242" s="25">
        <v>0.2</v>
      </c>
      <c r="V242" s="25">
        <v>11.194399999999998</v>
      </c>
      <c r="W242" s="11">
        <f>Table_1[[#This Row],[Discount]]/Table_1[[#This Row],[Sales]]</f>
        <v>6.2531265632816413E-3</v>
      </c>
      <c r="X242" t="str">
        <f>IF(Table_1[[#This Row],[Discount %]]&lt;=0.1, "0-10%", IF(Table_1[[#This Row],[Discount %]]&lt;=0.2, "10-20%", IF(Table_1[[#This Row],[Discount %]]&lt;=0.3, "20-30%", IF(Table_1[[#This Row],[Discount %]]&lt;=0.4, "30-40%", "40%+"))))</f>
        <v>0-10%</v>
      </c>
    </row>
    <row r="243" spans="1:24" ht="14.4" x14ac:dyDescent="0.3">
      <c r="A243" s="2">
        <v>242</v>
      </c>
      <c r="B243" s="2" t="s">
        <v>915</v>
      </c>
      <c r="C243" s="2">
        <f>YEAR([1]Data!$D243)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9">
        <v>177.22499999999999</v>
      </c>
      <c r="T243" s="2">
        <v>5</v>
      </c>
      <c r="U243" s="25">
        <v>0.5</v>
      </c>
      <c r="V243" s="25">
        <v>-120.51299999999998</v>
      </c>
      <c r="W243" s="11">
        <f>Table_1[[#This Row],[Discount]]/Table_1[[#This Row],[Sales]]</f>
        <v>2.8212723938496262E-3</v>
      </c>
      <c r="X243" t="str">
        <f>IF(Table_1[[#This Row],[Discount %]]&lt;=0.1, "0-10%", IF(Table_1[[#This Row],[Discount %]]&lt;=0.2, "10-20%", IF(Table_1[[#This Row],[Discount %]]&lt;=0.3, "20-30%", IF(Table_1[[#This Row],[Discount %]]&lt;=0.4, "30-40%", "40%+"))))</f>
        <v>0-10%</v>
      </c>
    </row>
    <row r="244" spans="1:24" ht="14.4" x14ac:dyDescent="0.3">
      <c r="A244" s="2">
        <v>243</v>
      </c>
      <c r="B244" s="2" t="s">
        <v>915</v>
      </c>
      <c r="C244" s="2">
        <f>YEAR([1]Data!$D244)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9">
        <v>4.0440000000000005</v>
      </c>
      <c r="T244" s="2">
        <v>3</v>
      </c>
      <c r="U244" s="25">
        <v>0.6</v>
      </c>
      <c r="V244" s="25">
        <v>-2.8307999999999995</v>
      </c>
      <c r="W244" s="11">
        <f>Table_1[[#This Row],[Discount]]/Table_1[[#This Row],[Sales]]</f>
        <v>0.14836795252225518</v>
      </c>
      <c r="X244" t="str">
        <f>IF(Table_1[[#This Row],[Discount %]]&lt;=0.1, "0-10%", IF(Table_1[[#This Row],[Discount %]]&lt;=0.2, "10-20%", IF(Table_1[[#This Row],[Discount %]]&lt;=0.3, "20-30%", IF(Table_1[[#This Row],[Discount %]]&lt;=0.4, "30-40%", "40%+"))))</f>
        <v>10-20%</v>
      </c>
    </row>
    <row r="245" spans="1:24" ht="14.4" x14ac:dyDescent="0.3">
      <c r="A245" s="2">
        <v>244</v>
      </c>
      <c r="B245" s="2" t="s">
        <v>915</v>
      </c>
      <c r="C245" s="2">
        <f>YEAR([1]Data!$D245)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9">
        <v>7.4080000000000004</v>
      </c>
      <c r="T245" s="2">
        <v>2</v>
      </c>
      <c r="U245" s="25">
        <v>0.2</v>
      </c>
      <c r="V245" s="25">
        <v>1.2037999999999995</v>
      </c>
      <c r="W245" s="11">
        <f>Table_1[[#This Row],[Discount]]/Table_1[[#This Row],[Sales]]</f>
        <v>2.6997840172786176E-2</v>
      </c>
      <c r="X245" t="str">
        <f>IF(Table_1[[#This Row],[Discount %]]&lt;=0.1, "0-10%", IF(Table_1[[#This Row],[Discount %]]&lt;=0.2, "10-20%", IF(Table_1[[#This Row],[Discount %]]&lt;=0.3, "20-30%", IF(Table_1[[#This Row],[Discount %]]&lt;=0.4, "30-40%", "40%+"))))</f>
        <v>0-10%</v>
      </c>
    </row>
    <row r="246" spans="1:24" ht="14.4" x14ac:dyDescent="0.3">
      <c r="A246" s="2">
        <v>245</v>
      </c>
      <c r="B246" s="2" t="s">
        <v>929</v>
      </c>
      <c r="C246" s="2">
        <f>YEAR([1]Data!$D246)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9">
        <v>2001.8600000000001</v>
      </c>
      <c r="T246" s="2">
        <v>7</v>
      </c>
      <c r="U246" s="25">
        <v>0</v>
      </c>
      <c r="V246" s="25">
        <v>580.53939999999989</v>
      </c>
      <c r="W246" s="11">
        <f>Table_1[[#This Row],[Discount]]/Table_1[[#This Row],[Sales]]</f>
        <v>0</v>
      </c>
      <c r="X246" t="str">
        <f>IF(Table_1[[#This Row],[Discount %]]&lt;=0.1, "0-10%", IF(Table_1[[#This Row],[Discount %]]&lt;=0.2, "10-20%", IF(Table_1[[#This Row],[Discount %]]&lt;=0.3, "20-30%", IF(Table_1[[#This Row],[Discount %]]&lt;=0.4, "30-40%", "40%+"))))</f>
        <v>0-10%</v>
      </c>
    </row>
    <row r="247" spans="1:24" ht="14.4" x14ac:dyDescent="0.3">
      <c r="A247" s="2">
        <v>246</v>
      </c>
      <c r="B247" s="2" t="s">
        <v>929</v>
      </c>
      <c r="C247" s="2">
        <f>YEAR([1]Data!$D247)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9">
        <v>166.72</v>
      </c>
      <c r="T247" s="2">
        <v>2</v>
      </c>
      <c r="U247" s="25">
        <v>0</v>
      </c>
      <c r="V247" s="25">
        <v>41.680000000000007</v>
      </c>
      <c r="W247" s="11">
        <f>Table_1[[#This Row],[Discount]]/Table_1[[#This Row],[Sales]]</f>
        <v>0</v>
      </c>
      <c r="X247" t="str">
        <f>IF(Table_1[[#This Row],[Discount %]]&lt;=0.1, "0-10%", IF(Table_1[[#This Row],[Discount %]]&lt;=0.2, "10-20%", IF(Table_1[[#This Row],[Discount %]]&lt;=0.3, "20-30%", IF(Table_1[[#This Row],[Discount %]]&lt;=0.4, "30-40%", "40%+"))))</f>
        <v>0-10%</v>
      </c>
    </row>
    <row r="248" spans="1:24" ht="14.4" x14ac:dyDescent="0.3">
      <c r="A248" s="2">
        <v>247</v>
      </c>
      <c r="B248" s="2" t="s">
        <v>929</v>
      </c>
      <c r="C248" s="2">
        <f>YEAR([1]Data!$D248)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9">
        <v>47.88</v>
      </c>
      <c r="T248" s="2">
        <v>6</v>
      </c>
      <c r="U248" s="25">
        <v>0</v>
      </c>
      <c r="V248" s="25">
        <v>23.94</v>
      </c>
      <c r="W248" s="11">
        <f>Table_1[[#This Row],[Discount]]/Table_1[[#This Row],[Sales]]</f>
        <v>0</v>
      </c>
      <c r="X248" t="str">
        <f>IF(Table_1[[#This Row],[Discount %]]&lt;=0.1, "0-10%", IF(Table_1[[#This Row],[Discount %]]&lt;=0.2, "10-20%", IF(Table_1[[#This Row],[Discount %]]&lt;=0.3, "20-30%", IF(Table_1[[#This Row],[Discount %]]&lt;=0.4, "30-40%", "40%+"))))</f>
        <v>0-10%</v>
      </c>
    </row>
    <row r="249" spans="1:24" ht="14.4" x14ac:dyDescent="0.3">
      <c r="A249" s="2">
        <v>248</v>
      </c>
      <c r="B249" s="2" t="s">
        <v>929</v>
      </c>
      <c r="C249" s="2">
        <f>YEAR([1]Data!$D249)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9">
        <v>1503.25</v>
      </c>
      <c r="T249" s="2">
        <v>5</v>
      </c>
      <c r="U249" s="25">
        <v>0</v>
      </c>
      <c r="V249" s="25">
        <v>496.07249999999993</v>
      </c>
      <c r="W249" s="11">
        <f>Table_1[[#This Row],[Discount]]/Table_1[[#This Row],[Sales]]</f>
        <v>0</v>
      </c>
      <c r="X249" t="str">
        <f>IF(Table_1[[#This Row],[Discount %]]&lt;=0.1, "0-10%", IF(Table_1[[#This Row],[Discount %]]&lt;=0.2, "10-20%", IF(Table_1[[#This Row],[Discount %]]&lt;=0.3, "20-30%", IF(Table_1[[#This Row],[Discount %]]&lt;=0.4, "30-40%", "40%+"))))</f>
        <v>0-10%</v>
      </c>
    </row>
    <row r="250" spans="1:24" ht="14.4" x14ac:dyDescent="0.3">
      <c r="A250" s="2">
        <v>249</v>
      </c>
      <c r="B250" s="2" t="s">
        <v>929</v>
      </c>
      <c r="C250" s="2">
        <f>YEAR([1]Data!$D250)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9">
        <v>25.92</v>
      </c>
      <c r="T250" s="2">
        <v>4</v>
      </c>
      <c r="U250" s="25">
        <v>0</v>
      </c>
      <c r="V250" s="25">
        <v>12.441600000000001</v>
      </c>
      <c r="W250" s="11">
        <f>Table_1[[#This Row],[Discount]]/Table_1[[#This Row],[Sales]]</f>
        <v>0</v>
      </c>
      <c r="X250" t="str">
        <f>IF(Table_1[[#This Row],[Discount %]]&lt;=0.1, "0-10%", IF(Table_1[[#This Row],[Discount %]]&lt;=0.2, "10-20%", IF(Table_1[[#This Row],[Discount %]]&lt;=0.3, "20-30%", IF(Table_1[[#This Row],[Discount %]]&lt;=0.4, "30-40%", "40%+"))))</f>
        <v>0-10%</v>
      </c>
    </row>
    <row r="251" spans="1:24" ht="14.4" x14ac:dyDescent="0.3">
      <c r="A251" s="2">
        <v>250</v>
      </c>
      <c r="B251" s="2" t="s">
        <v>939</v>
      </c>
      <c r="C251" s="2">
        <f>YEAR([1]Data!$D251)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9">
        <v>321.56799999999998</v>
      </c>
      <c r="T251" s="2">
        <v>2</v>
      </c>
      <c r="U251" s="25">
        <v>0.2</v>
      </c>
      <c r="V251" s="25">
        <v>28.137200000000007</v>
      </c>
      <c r="W251" s="11">
        <f>Table_1[[#This Row],[Discount]]/Table_1[[#This Row],[Sales]]</f>
        <v>6.2195243307791831E-4</v>
      </c>
      <c r="X251" t="str">
        <f>IF(Table_1[[#This Row],[Discount %]]&lt;=0.1, "0-10%", IF(Table_1[[#This Row],[Discount %]]&lt;=0.2, "10-20%", IF(Table_1[[#This Row],[Discount %]]&lt;=0.3, "20-30%", IF(Table_1[[#This Row],[Discount %]]&lt;=0.4, "30-40%", "40%+"))))</f>
        <v>0-10%</v>
      </c>
    </row>
    <row r="252" spans="1:24" ht="14.4" x14ac:dyDescent="0.3">
      <c r="A252" s="2">
        <v>251</v>
      </c>
      <c r="B252" s="2" t="s">
        <v>944</v>
      </c>
      <c r="C252" s="2">
        <f>YEAR([1]Data!$D252)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9">
        <v>7.61</v>
      </c>
      <c r="T252" s="2">
        <v>1</v>
      </c>
      <c r="U252" s="25">
        <v>0</v>
      </c>
      <c r="V252" s="25">
        <v>3.5766999999999998</v>
      </c>
      <c r="W252" s="11">
        <f>Table_1[[#This Row],[Discount]]/Table_1[[#This Row],[Sales]]</f>
        <v>0</v>
      </c>
      <c r="X252" t="str">
        <f>IF(Table_1[[#This Row],[Discount %]]&lt;=0.1, "0-10%", IF(Table_1[[#This Row],[Discount %]]&lt;=0.2, "10-20%", IF(Table_1[[#This Row],[Discount %]]&lt;=0.3, "20-30%", IF(Table_1[[#This Row],[Discount %]]&lt;=0.4, "30-40%", "40%+"))))</f>
        <v>0-10%</v>
      </c>
    </row>
    <row r="253" spans="1:24" ht="14.4" x14ac:dyDescent="0.3">
      <c r="A253" s="2">
        <v>252</v>
      </c>
      <c r="B253" s="2" t="s">
        <v>944</v>
      </c>
      <c r="C253" s="2">
        <f>YEAR([1]Data!$D253)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9">
        <v>3347.37</v>
      </c>
      <c r="T253" s="2">
        <v>13</v>
      </c>
      <c r="U253" s="25">
        <v>0</v>
      </c>
      <c r="V253" s="25">
        <v>636.0002999999997</v>
      </c>
      <c r="W253" s="11">
        <f>Table_1[[#This Row],[Discount]]/Table_1[[#This Row],[Sales]]</f>
        <v>0</v>
      </c>
      <c r="X253" t="str">
        <f>IF(Table_1[[#This Row],[Discount %]]&lt;=0.1, "0-10%", IF(Table_1[[#This Row],[Discount %]]&lt;=0.2, "10-20%", IF(Table_1[[#This Row],[Discount %]]&lt;=0.3, "20-30%", IF(Table_1[[#This Row],[Discount %]]&lt;=0.4, "30-40%", "40%+"))))</f>
        <v>0-10%</v>
      </c>
    </row>
    <row r="254" spans="1:24" ht="14.4" x14ac:dyDescent="0.3">
      <c r="A254" s="2">
        <v>253</v>
      </c>
      <c r="B254" s="2" t="s">
        <v>950</v>
      </c>
      <c r="C254" s="2">
        <f>YEAR([1]Data!$D254)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9">
        <v>80.58</v>
      </c>
      <c r="T254" s="2">
        <v>6</v>
      </c>
      <c r="U254" s="25">
        <v>0</v>
      </c>
      <c r="V254" s="25">
        <v>22.562400000000004</v>
      </c>
      <c r="W254" s="11">
        <f>Table_1[[#This Row],[Discount]]/Table_1[[#This Row],[Sales]]</f>
        <v>0</v>
      </c>
      <c r="X254" t="str">
        <f>IF(Table_1[[#This Row],[Discount %]]&lt;=0.1, "0-10%", IF(Table_1[[#This Row],[Discount %]]&lt;=0.2, "10-20%", IF(Table_1[[#This Row],[Discount %]]&lt;=0.3, "20-30%", IF(Table_1[[#This Row],[Discount %]]&lt;=0.4, "30-40%", "40%+"))))</f>
        <v>0-10%</v>
      </c>
    </row>
    <row r="255" spans="1:24" ht="14.4" x14ac:dyDescent="0.3">
      <c r="A255" s="2">
        <v>254</v>
      </c>
      <c r="B255" s="2" t="s">
        <v>950</v>
      </c>
      <c r="C255" s="2">
        <f>YEAR([1]Data!$D255)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9">
        <v>361.92</v>
      </c>
      <c r="T255" s="2">
        <v>4</v>
      </c>
      <c r="U255" s="25">
        <v>0</v>
      </c>
      <c r="V255" s="25">
        <v>162.864</v>
      </c>
      <c r="W255" s="11">
        <f>Table_1[[#This Row],[Discount]]/Table_1[[#This Row],[Sales]]</f>
        <v>0</v>
      </c>
      <c r="X255" t="str">
        <f>IF(Table_1[[#This Row],[Discount %]]&lt;=0.1, "0-10%", IF(Table_1[[#This Row],[Discount %]]&lt;=0.2, "10-20%", IF(Table_1[[#This Row],[Discount %]]&lt;=0.3, "20-30%", IF(Table_1[[#This Row],[Discount %]]&lt;=0.4, "30-40%", "40%+"))))</f>
        <v>0-10%</v>
      </c>
    </row>
    <row r="256" spans="1:24" ht="14.4" x14ac:dyDescent="0.3">
      <c r="A256" s="2">
        <v>255</v>
      </c>
      <c r="B256" s="2" t="s">
        <v>957</v>
      </c>
      <c r="C256" s="2">
        <f>YEAR([1]Data!$D256)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9">
        <v>12.132000000000001</v>
      </c>
      <c r="T256" s="2">
        <v>9</v>
      </c>
      <c r="U256" s="25">
        <v>0.6</v>
      </c>
      <c r="V256" s="25">
        <v>-8.4923999999999982</v>
      </c>
      <c r="W256" s="11">
        <f>Table_1[[#This Row],[Discount]]/Table_1[[#This Row],[Sales]]</f>
        <v>4.9455984174085053E-2</v>
      </c>
      <c r="X256" t="str">
        <f>IF(Table_1[[#This Row],[Discount %]]&lt;=0.1, "0-10%", IF(Table_1[[#This Row],[Discount %]]&lt;=0.2, "10-20%", IF(Table_1[[#This Row],[Discount %]]&lt;=0.3, "20-30%", IF(Table_1[[#This Row],[Discount %]]&lt;=0.4, "30-40%", "40%+"))))</f>
        <v>0-10%</v>
      </c>
    </row>
    <row r="257" spans="1:24" ht="14.4" x14ac:dyDescent="0.3">
      <c r="A257" s="2">
        <v>256</v>
      </c>
      <c r="B257" s="2" t="s">
        <v>957</v>
      </c>
      <c r="C257" s="2">
        <f>YEAR([1]Data!$D257)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9">
        <v>82.367999999999995</v>
      </c>
      <c r="T257" s="2">
        <v>2</v>
      </c>
      <c r="U257" s="25">
        <v>0.2</v>
      </c>
      <c r="V257" s="25">
        <v>-19.562399999999997</v>
      </c>
      <c r="W257" s="11">
        <f>Table_1[[#This Row],[Discount]]/Table_1[[#This Row],[Sales]]</f>
        <v>2.4281274281274285E-3</v>
      </c>
      <c r="X257" t="str">
        <f>IF(Table_1[[#This Row],[Discount %]]&lt;=0.1, "0-10%", IF(Table_1[[#This Row],[Discount %]]&lt;=0.2, "10-20%", IF(Table_1[[#This Row],[Discount %]]&lt;=0.3, "20-30%", IF(Table_1[[#This Row],[Discount %]]&lt;=0.4, "30-40%", "40%+"))))</f>
        <v>0-10%</v>
      </c>
    </row>
    <row r="258" spans="1:24" ht="14.4" x14ac:dyDescent="0.3">
      <c r="A258" s="2">
        <v>257</v>
      </c>
      <c r="B258" s="2" t="s">
        <v>957</v>
      </c>
      <c r="C258" s="2">
        <f>YEAR([1]Data!$D258)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9">
        <v>53.92</v>
      </c>
      <c r="T258" s="2">
        <v>5</v>
      </c>
      <c r="U258" s="25">
        <v>0.2</v>
      </c>
      <c r="V258" s="25">
        <v>4.0439999999999969</v>
      </c>
      <c r="W258" s="11">
        <f>Table_1[[#This Row],[Discount]]/Table_1[[#This Row],[Sales]]</f>
        <v>3.70919881305638E-3</v>
      </c>
      <c r="X258" t="str">
        <f>IF(Table_1[[#This Row],[Discount %]]&lt;=0.1, "0-10%", IF(Table_1[[#This Row],[Discount %]]&lt;=0.2, "10-20%", IF(Table_1[[#This Row],[Discount %]]&lt;=0.3, "20-30%", IF(Table_1[[#This Row],[Discount %]]&lt;=0.4, "30-40%", "40%+"))))</f>
        <v>0-10%</v>
      </c>
    </row>
    <row r="259" spans="1:24" ht="14.4" x14ac:dyDescent="0.3">
      <c r="A259" s="2">
        <v>258</v>
      </c>
      <c r="B259" s="2" t="s">
        <v>957</v>
      </c>
      <c r="C259" s="2">
        <f>YEAR([1]Data!$D259)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9">
        <v>647.904</v>
      </c>
      <c r="T259" s="2">
        <v>6</v>
      </c>
      <c r="U259" s="25">
        <v>0.2</v>
      </c>
      <c r="V259" s="25">
        <v>56.691599999999966</v>
      </c>
      <c r="W259" s="11">
        <f>Table_1[[#This Row],[Discount]]/Table_1[[#This Row],[Sales]]</f>
        <v>3.0868770682076357E-4</v>
      </c>
      <c r="X259" t="str">
        <f>IF(Table_1[[#This Row],[Discount %]]&lt;=0.1, "0-10%", IF(Table_1[[#This Row],[Discount %]]&lt;=0.2, "10-20%", IF(Table_1[[#This Row],[Discount %]]&lt;=0.3, "20-30%", IF(Table_1[[#This Row],[Discount %]]&lt;=0.4, "30-40%", "40%+"))))</f>
        <v>0-10%</v>
      </c>
    </row>
    <row r="260" spans="1:24" ht="14.4" x14ac:dyDescent="0.3">
      <c r="A260" s="2">
        <v>259</v>
      </c>
      <c r="B260" s="2" t="s">
        <v>964</v>
      </c>
      <c r="C260" s="2">
        <f>YEAR([1]Data!$D260)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9">
        <v>20.37</v>
      </c>
      <c r="T260" s="2">
        <v>3</v>
      </c>
      <c r="U260" s="25">
        <v>0</v>
      </c>
      <c r="V260" s="25">
        <v>6.9258000000000006</v>
      </c>
      <c r="W260" s="11">
        <f>Table_1[[#This Row],[Discount]]/Table_1[[#This Row],[Sales]]</f>
        <v>0</v>
      </c>
      <c r="X260" t="str">
        <f>IF(Table_1[[#This Row],[Discount %]]&lt;=0.1, "0-10%", IF(Table_1[[#This Row],[Discount %]]&lt;=0.2, "10-20%", IF(Table_1[[#This Row],[Discount %]]&lt;=0.3, "20-30%", IF(Table_1[[#This Row],[Discount %]]&lt;=0.4, "30-40%", "40%+"))))</f>
        <v>0-10%</v>
      </c>
    </row>
    <row r="261" spans="1:24" ht="14.4" x14ac:dyDescent="0.3">
      <c r="A261" s="2">
        <v>260</v>
      </c>
      <c r="B261" s="2" t="s">
        <v>964</v>
      </c>
      <c r="C261" s="2">
        <f>YEAR([1]Data!$D261)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9">
        <v>221.54999999999998</v>
      </c>
      <c r="T261" s="2">
        <v>3</v>
      </c>
      <c r="U261" s="25">
        <v>0</v>
      </c>
      <c r="V261" s="25">
        <v>6.6465000000000174</v>
      </c>
      <c r="W261" s="11">
        <f>Table_1[[#This Row],[Discount]]/Table_1[[#This Row],[Sales]]</f>
        <v>0</v>
      </c>
      <c r="X261" t="str">
        <f>IF(Table_1[[#This Row],[Discount %]]&lt;=0.1, "0-10%", IF(Table_1[[#This Row],[Discount %]]&lt;=0.2, "10-20%", IF(Table_1[[#This Row],[Discount %]]&lt;=0.3, "20-30%", IF(Table_1[[#This Row],[Discount %]]&lt;=0.4, "30-40%", "40%+"))))</f>
        <v>0-10%</v>
      </c>
    </row>
    <row r="262" spans="1:24" ht="14.4" x14ac:dyDescent="0.3">
      <c r="A262" s="2">
        <v>261</v>
      </c>
      <c r="B262" s="2" t="s">
        <v>964</v>
      </c>
      <c r="C262" s="2">
        <f>YEAR([1]Data!$D262)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9">
        <v>17.52</v>
      </c>
      <c r="T262" s="2">
        <v>5</v>
      </c>
      <c r="U262" s="25">
        <v>0.2</v>
      </c>
      <c r="V262" s="25">
        <v>6.1319999999999988</v>
      </c>
      <c r="W262" s="11">
        <f>Table_1[[#This Row],[Discount]]/Table_1[[#This Row],[Sales]]</f>
        <v>1.1415525114155252E-2</v>
      </c>
      <c r="X262" t="str">
        <f>IF(Table_1[[#This Row],[Discount %]]&lt;=0.1, "0-10%", IF(Table_1[[#This Row],[Discount %]]&lt;=0.2, "10-20%", IF(Table_1[[#This Row],[Discount %]]&lt;=0.3, "20-30%", IF(Table_1[[#This Row],[Discount %]]&lt;=0.4, "30-40%", "40%+"))))</f>
        <v>0-10%</v>
      </c>
    </row>
    <row r="263" spans="1:24" ht="14.4" x14ac:dyDescent="0.3">
      <c r="A263" s="2">
        <v>262</v>
      </c>
      <c r="B263" s="2" t="s">
        <v>973</v>
      </c>
      <c r="C263" s="2">
        <f>YEAR([1]Data!$D263)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9">
        <v>1.6239999999999994</v>
      </c>
      <c r="T263" s="2">
        <v>2</v>
      </c>
      <c r="U263" s="25">
        <v>0.8</v>
      </c>
      <c r="V263" s="25">
        <v>-4.4660000000000002</v>
      </c>
      <c r="W263" s="11">
        <f>Table_1[[#This Row],[Discount]]/Table_1[[#This Row],[Sales]]</f>
        <v>0.49261083743842382</v>
      </c>
      <c r="X263" t="str">
        <f>IF(Table_1[[#This Row],[Discount %]]&lt;=0.1, "0-10%", IF(Table_1[[#This Row],[Discount %]]&lt;=0.2, "10-20%", IF(Table_1[[#This Row],[Discount %]]&lt;=0.3, "20-30%", IF(Table_1[[#This Row],[Discount %]]&lt;=0.4, "30-40%", "40%+"))))</f>
        <v>40%+</v>
      </c>
    </row>
    <row r="264" spans="1:24" ht="14.4" x14ac:dyDescent="0.3">
      <c r="A264" s="2">
        <v>263</v>
      </c>
      <c r="B264" s="2" t="s">
        <v>978</v>
      </c>
      <c r="C264" s="2">
        <f>YEAR([1]Data!$D264)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9">
        <v>3059.982</v>
      </c>
      <c r="T264" s="2">
        <v>3</v>
      </c>
      <c r="U264" s="25">
        <v>0.4</v>
      </c>
      <c r="V264" s="25">
        <v>-509.99700000000075</v>
      </c>
      <c r="W264" s="11">
        <f>Table_1[[#This Row],[Discount]]/Table_1[[#This Row],[Sales]]</f>
        <v>1.3071972318791418E-4</v>
      </c>
      <c r="X264" t="str">
        <f>IF(Table_1[[#This Row],[Discount %]]&lt;=0.1, "0-10%", IF(Table_1[[#This Row],[Discount %]]&lt;=0.2, "10-20%", IF(Table_1[[#This Row],[Discount %]]&lt;=0.3, "20-30%", IF(Table_1[[#This Row],[Discount %]]&lt;=0.4, "30-40%", "40%+"))))</f>
        <v>0-10%</v>
      </c>
    </row>
    <row r="265" spans="1:24" ht="14.4" x14ac:dyDescent="0.3">
      <c r="A265" s="2">
        <v>264</v>
      </c>
      <c r="B265" s="2" t="s">
        <v>978</v>
      </c>
      <c r="C265" s="2">
        <f>YEAR([1]Data!$D265)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9">
        <v>2519.9579999999996</v>
      </c>
      <c r="T265" s="2">
        <v>7</v>
      </c>
      <c r="U265" s="25">
        <v>0.4</v>
      </c>
      <c r="V265" s="25">
        <v>-251.99579999999992</v>
      </c>
      <c r="W265" s="11">
        <f>Table_1[[#This Row],[Discount]]/Table_1[[#This Row],[Sales]]</f>
        <v>1.5873280427689671E-4</v>
      </c>
      <c r="X265" t="str">
        <f>IF(Table_1[[#This Row],[Discount %]]&lt;=0.1, "0-10%", IF(Table_1[[#This Row],[Discount %]]&lt;=0.2, "10-20%", IF(Table_1[[#This Row],[Discount %]]&lt;=0.3, "20-30%", IF(Table_1[[#This Row],[Discount %]]&lt;=0.4, "30-40%", "40%+"))))</f>
        <v>0-10%</v>
      </c>
    </row>
    <row r="266" spans="1:24" ht="14.4" x14ac:dyDescent="0.3">
      <c r="A266" s="2">
        <v>265</v>
      </c>
      <c r="B266" s="2" t="s">
        <v>983</v>
      </c>
      <c r="C266" s="2">
        <f>YEAR([1]Data!$D266)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9">
        <v>328.22399999999999</v>
      </c>
      <c r="T266" s="2">
        <v>4</v>
      </c>
      <c r="U266" s="25">
        <v>0.2</v>
      </c>
      <c r="V266" s="25">
        <v>28.7196</v>
      </c>
      <c r="W266" s="11">
        <f>Table_1[[#This Row],[Discount]]/Table_1[[#This Row],[Sales]]</f>
        <v>6.0933996295213034E-4</v>
      </c>
      <c r="X266" t="str">
        <f>IF(Table_1[[#This Row],[Discount %]]&lt;=0.1, "0-10%", IF(Table_1[[#This Row],[Discount %]]&lt;=0.2, "10-20%", IF(Table_1[[#This Row],[Discount %]]&lt;=0.3, "20-30%", IF(Table_1[[#This Row],[Discount %]]&lt;=0.4, "30-40%", "40%+"))))</f>
        <v>0-10%</v>
      </c>
    </row>
    <row r="267" spans="1:24" ht="14.4" x14ac:dyDescent="0.3">
      <c r="A267" s="2">
        <v>266</v>
      </c>
      <c r="B267" s="2" t="s">
        <v>988</v>
      </c>
      <c r="C267" s="2">
        <f>YEAR([1]Data!$D267)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9">
        <v>79.900000000000006</v>
      </c>
      <c r="T267" s="2">
        <v>2</v>
      </c>
      <c r="U267" s="25">
        <v>0</v>
      </c>
      <c r="V267" s="25">
        <v>35.156000000000006</v>
      </c>
      <c r="W267" s="11">
        <f>Table_1[[#This Row],[Discount]]/Table_1[[#This Row],[Sales]]</f>
        <v>0</v>
      </c>
      <c r="X267" t="str">
        <f>IF(Table_1[[#This Row],[Discount %]]&lt;=0.1, "0-10%", IF(Table_1[[#This Row],[Discount %]]&lt;=0.2, "10-20%", IF(Table_1[[#This Row],[Discount %]]&lt;=0.3, "20-30%", IF(Table_1[[#This Row],[Discount %]]&lt;=0.4, "30-40%", "40%+"))))</f>
        <v>0-10%</v>
      </c>
    </row>
    <row r="268" spans="1:24" ht="14.4" x14ac:dyDescent="0.3">
      <c r="A268" s="2">
        <v>267</v>
      </c>
      <c r="B268" s="2" t="s">
        <v>994</v>
      </c>
      <c r="C268" s="2">
        <f>YEAR([1]Data!$D268)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9">
        <v>14.015999999999998</v>
      </c>
      <c r="T268" s="2">
        <v>3</v>
      </c>
      <c r="U268" s="25">
        <v>0.2</v>
      </c>
      <c r="V268" s="25">
        <v>4.7303999999999995</v>
      </c>
      <c r="W268" s="11">
        <f>Table_1[[#This Row],[Discount]]/Table_1[[#This Row],[Sales]]</f>
        <v>1.4269406392694067E-2</v>
      </c>
      <c r="X268" t="str">
        <f>IF(Table_1[[#This Row],[Discount %]]&lt;=0.1, "0-10%", IF(Table_1[[#This Row],[Discount %]]&lt;=0.2, "10-20%", IF(Table_1[[#This Row],[Discount %]]&lt;=0.3, "20-30%", IF(Table_1[[#This Row],[Discount %]]&lt;=0.4, "30-40%", "40%+"))))</f>
        <v>0-10%</v>
      </c>
    </row>
    <row r="269" spans="1:24" ht="14.4" x14ac:dyDescent="0.3">
      <c r="A269" s="2">
        <v>268</v>
      </c>
      <c r="B269" s="2" t="s">
        <v>1000</v>
      </c>
      <c r="C269" s="2">
        <f>YEAR([1]Data!$D269)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9">
        <v>7.5600000000000005</v>
      </c>
      <c r="T269" s="2">
        <v>6</v>
      </c>
      <c r="U269" s="25">
        <v>0</v>
      </c>
      <c r="V269" s="25">
        <v>0.3024</v>
      </c>
      <c r="W269" s="11">
        <f>Table_1[[#This Row],[Discount]]/Table_1[[#This Row],[Sales]]</f>
        <v>0</v>
      </c>
      <c r="X269" t="str">
        <f>IF(Table_1[[#This Row],[Discount %]]&lt;=0.1, "0-10%", IF(Table_1[[#This Row],[Discount %]]&lt;=0.2, "10-20%", IF(Table_1[[#This Row],[Discount %]]&lt;=0.3, "20-30%", IF(Table_1[[#This Row],[Discount %]]&lt;=0.4, "30-40%", "40%+"))))</f>
        <v>0-10%</v>
      </c>
    </row>
    <row r="270" spans="1:24" ht="14.4" x14ac:dyDescent="0.3">
      <c r="A270" s="2">
        <v>269</v>
      </c>
      <c r="B270" s="2" t="s">
        <v>1004</v>
      </c>
      <c r="C270" s="2">
        <f>YEAR([1]Data!$D270)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9">
        <v>37.207999999999998</v>
      </c>
      <c r="T270" s="2">
        <v>1</v>
      </c>
      <c r="U270" s="25">
        <v>0.2</v>
      </c>
      <c r="V270" s="25">
        <v>-7.4416000000000011</v>
      </c>
      <c r="W270" s="11">
        <f>Table_1[[#This Row],[Discount]]/Table_1[[#This Row],[Sales]]</f>
        <v>5.3751881315846064E-3</v>
      </c>
      <c r="X270" t="str">
        <f>IF(Table_1[[#This Row],[Discount %]]&lt;=0.1, "0-10%", IF(Table_1[[#This Row],[Discount %]]&lt;=0.2, "10-20%", IF(Table_1[[#This Row],[Discount %]]&lt;=0.3, "20-30%", IF(Table_1[[#This Row],[Discount %]]&lt;=0.4, "30-40%", "40%+"))))</f>
        <v>0-10%</v>
      </c>
    </row>
    <row r="271" spans="1:24" ht="14.4" x14ac:dyDescent="0.3">
      <c r="A271" s="2">
        <v>270</v>
      </c>
      <c r="B271" s="2" t="s">
        <v>1004</v>
      </c>
      <c r="C271" s="2">
        <f>YEAR([1]Data!$D271)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9">
        <v>57.576000000000001</v>
      </c>
      <c r="T271" s="2">
        <v>3</v>
      </c>
      <c r="U271" s="25">
        <v>0.2</v>
      </c>
      <c r="V271" s="25">
        <v>21.591000000000001</v>
      </c>
      <c r="W271" s="11">
        <f>Table_1[[#This Row],[Discount]]/Table_1[[#This Row],[Sales]]</f>
        <v>3.4736695845491179E-3</v>
      </c>
      <c r="X271" t="str">
        <f>IF(Table_1[[#This Row],[Discount %]]&lt;=0.1, "0-10%", IF(Table_1[[#This Row],[Discount %]]&lt;=0.2, "10-20%", IF(Table_1[[#This Row],[Discount %]]&lt;=0.3, "20-30%", IF(Table_1[[#This Row],[Discount %]]&lt;=0.4, "30-40%", "40%+"))))</f>
        <v>0-10%</v>
      </c>
    </row>
    <row r="272" spans="1:24" ht="14.4" x14ac:dyDescent="0.3">
      <c r="A272" s="2">
        <v>271</v>
      </c>
      <c r="B272" s="2" t="s">
        <v>1012</v>
      </c>
      <c r="C272" s="2">
        <f>YEAR([1]Data!$D272)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9">
        <v>725.84</v>
      </c>
      <c r="T272" s="2">
        <v>4</v>
      </c>
      <c r="U272" s="25">
        <v>0</v>
      </c>
      <c r="V272" s="25">
        <v>210.4935999999999</v>
      </c>
      <c r="W272" s="11">
        <f>Table_1[[#This Row],[Discount]]/Table_1[[#This Row],[Sales]]</f>
        <v>0</v>
      </c>
      <c r="X272" t="str">
        <f>IF(Table_1[[#This Row],[Discount %]]&lt;=0.1, "0-10%", IF(Table_1[[#This Row],[Discount %]]&lt;=0.2, "10-20%", IF(Table_1[[#This Row],[Discount %]]&lt;=0.3, "20-30%", IF(Table_1[[#This Row],[Discount %]]&lt;=0.4, "30-40%", "40%+"))))</f>
        <v>0-10%</v>
      </c>
    </row>
    <row r="273" spans="1:24" ht="14.4" x14ac:dyDescent="0.3">
      <c r="A273" s="2">
        <v>272</v>
      </c>
      <c r="B273" s="2" t="s">
        <v>1017</v>
      </c>
      <c r="C273" s="2">
        <f>YEAR([1]Data!$D273)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9">
        <v>209.92999999999998</v>
      </c>
      <c r="T273" s="2">
        <v>7</v>
      </c>
      <c r="U273" s="25">
        <v>0</v>
      </c>
      <c r="V273" s="25">
        <v>92.369200000000021</v>
      </c>
      <c r="W273" s="11">
        <f>Table_1[[#This Row],[Discount]]/Table_1[[#This Row],[Sales]]</f>
        <v>0</v>
      </c>
      <c r="X273" t="str">
        <f>IF(Table_1[[#This Row],[Discount %]]&lt;=0.1, "0-10%", IF(Table_1[[#This Row],[Discount %]]&lt;=0.2, "10-20%", IF(Table_1[[#This Row],[Discount %]]&lt;=0.3, "20-30%", IF(Table_1[[#This Row],[Discount %]]&lt;=0.4, "30-40%", "40%+"))))</f>
        <v>0-10%</v>
      </c>
    </row>
    <row r="274" spans="1:24" ht="14.4" x14ac:dyDescent="0.3">
      <c r="A274" s="2">
        <v>273</v>
      </c>
      <c r="B274" s="2" t="s">
        <v>1017</v>
      </c>
      <c r="C274" s="2">
        <f>YEAR([1]Data!$D274)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9">
        <v>5.28</v>
      </c>
      <c r="T274" s="2">
        <v>3</v>
      </c>
      <c r="U274" s="25">
        <v>0</v>
      </c>
      <c r="V274" s="25">
        <v>2.3232000000000004</v>
      </c>
      <c r="W274" s="11">
        <f>Table_1[[#This Row],[Discount]]/Table_1[[#This Row],[Sales]]</f>
        <v>0</v>
      </c>
      <c r="X274" t="str">
        <f>IF(Table_1[[#This Row],[Discount %]]&lt;=0.1, "0-10%", IF(Table_1[[#This Row],[Discount %]]&lt;=0.2, "10-20%", IF(Table_1[[#This Row],[Discount %]]&lt;=0.3, "20-30%", IF(Table_1[[#This Row],[Discount %]]&lt;=0.4, "30-40%", "40%+"))))</f>
        <v>0-10%</v>
      </c>
    </row>
    <row r="275" spans="1:24" ht="14.4" x14ac:dyDescent="0.3">
      <c r="A275" s="2">
        <v>274</v>
      </c>
      <c r="B275" s="2" t="s">
        <v>1017</v>
      </c>
      <c r="C275" s="2">
        <f>YEAR([1]Data!$D275)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9">
        <v>10.92</v>
      </c>
      <c r="T275" s="2">
        <v>3</v>
      </c>
      <c r="U275" s="25">
        <v>0.2</v>
      </c>
      <c r="V275" s="25">
        <v>4.0949999999999989</v>
      </c>
      <c r="W275" s="11">
        <f>Table_1[[#This Row],[Discount]]/Table_1[[#This Row],[Sales]]</f>
        <v>1.8315018315018316E-2</v>
      </c>
      <c r="X275" t="str">
        <f>IF(Table_1[[#This Row],[Discount %]]&lt;=0.1, "0-10%", IF(Table_1[[#This Row],[Discount %]]&lt;=0.2, "10-20%", IF(Table_1[[#This Row],[Discount %]]&lt;=0.3, "20-30%", IF(Table_1[[#This Row],[Discount %]]&lt;=0.4, "30-40%", "40%+"))))</f>
        <v>0-10%</v>
      </c>
    </row>
    <row r="276" spans="1:24" ht="14.4" x14ac:dyDescent="0.3">
      <c r="A276" s="2">
        <v>275</v>
      </c>
      <c r="B276" s="2" t="s">
        <v>1024</v>
      </c>
      <c r="C276" s="2">
        <f>YEAR([1]Data!$D276)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9">
        <v>8.82</v>
      </c>
      <c r="T276" s="2">
        <v>2</v>
      </c>
      <c r="U276" s="25">
        <v>0</v>
      </c>
      <c r="V276" s="25">
        <v>4.0571999999999999</v>
      </c>
      <c r="W276" s="11">
        <f>Table_1[[#This Row],[Discount]]/Table_1[[#This Row],[Sales]]</f>
        <v>0</v>
      </c>
      <c r="X276" t="str">
        <f>IF(Table_1[[#This Row],[Discount %]]&lt;=0.1, "0-10%", IF(Table_1[[#This Row],[Discount %]]&lt;=0.2, "10-20%", IF(Table_1[[#This Row],[Discount %]]&lt;=0.3, "20-30%", IF(Table_1[[#This Row],[Discount %]]&lt;=0.4, "30-40%", "40%+"))))</f>
        <v>0-10%</v>
      </c>
    </row>
    <row r="277" spans="1:24" ht="14.4" x14ac:dyDescent="0.3">
      <c r="A277" s="2">
        <v>276</v>
      </c>
      <c r="B277" s="2" t="s">
        <v>1024</v>
      </c>
      <c r="C277" s="2">
        <f>YEAR([1]Data!$D277)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9">
        <v>5.98</v>
      </c>
      <c r="T277" s="2">
        <v>1</v>
      </c>
      <c r="U277" s="25">
        <v>0</v>
      </c>
      <c r="V277" s="25">
        <v>1.5548000000000002</v>
      </c>
      <c r="W277" s="11">
        <f>Table_1[[#This Row],[Discount]]/Table_1[[#This Row],[Sales]]</f>
        <v>0</v>
      </c>
      <c r="X277" t="str">
        <f>IF(Table_1[[#This Row],[Discount %]]&lt;=0.1, "0-10%", IF(Table_1[[#This Row],[Discount %]]&lt;=0.2, "10-20%", IF(Table_1[[#This Row],[Discount %]]&lt;=0.3, "20-30%", IF(Table_1[[#This Row],[Discount %]]&lt;=0.4, "30-40%", "40%+"))))</f>
        <v>0-10%</v>
      </c>
    </row>
    <row r="278" spans="1:24" ht="14.4" x14ac:dyDescent="0.3">
      <c r="A278" s="2">
        <v>277</v>
      </c>
      <c r="B278" s="2" t="s">
        <v>1032</v>
      </c>
      <c r="C278" s="2">
        <f>YEAR([1]Data!$D278)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9">
        <v>11.648000000000001</v>
      </c>
      <c r="T278" s="2">
        <v>2</v>
      </c>
      <c r="U278" s="25">
        <v>0.2</v>
      </c>
      <c r="V278" s="25">
        <v>4.0768000000000004</v>
      </c>
      <c r="W278" s="11">
        <f>Table_1[[#This Row],[Discount]]/Table_1[[#This Row],[Sales]]</f>
        <v>1.7170329670329668E-2</v>
      </c>
      <c r="X278" t="str">
        <f>IF(Table_1[[#This Row],[Discount %]]&lt;=0.1, "0-10%", IF(Table_1[[#This Row],[Discount %]]&lt;=0.2, "10-20%", IF(Table_1[[#This Row],[Discount %]]&lt;=0.3, "20-30%", IF(Table_1[[#This Row],[Discount %]]&lt;=0.4, "30-40%", "40%+"))))</f>
        <v>0-10%</v>
      </c>
    </row>
    <row r="279" spans="1:24" ht="14.4" x14ac:dyDescent="0.3">
      <c r="A279" s="2">
        <v>278</v>
      </c>
      <c r="B279" s="2" t="s">
        <v>1032</v>
      </c>
      <c r="C279" s="2">
        <f>YEAR([1]Data!$D279)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9">
        <v>18.175999999999998</v>
      </c>
      <c r="T279" s="2">
        <v>4</v>
      </c>
      <c r="U279" s="25">
        <v>0.2</v>
      </c>
      <c r="V279" s="25">
        <v>5.9071999999999987</v>
      </c>
      <c r="W279" s="11">
        <f>Table_1[[#This Row],[Discount]]/Table_1[[#This Row],[Sales]]</f>
        <v>1.1003521126760564E-2</v>
      </c>
      <c r="X279" t="str">
        <f>IF(Table_1[[#This Row],[Discount %]]&lt;=0.1, "0-10%", IF(Table_1[[#This Row],[Discount %]]&lt;=0.2, "10-20%", IF(Table_1[[#This Row],[Discount %]]&lt;=0.3, "20-30%", IF(Table_1[[#This Row],[Discount %]]&lt;=0.4, "30-40%", "40%+"))))</f>
        <v>0-10%</v>
      </c>
    </row>
    <row r="280" spans="1:24" ht="14.4" x14ac:dyDescent="0.3">
      <c r="A280" s="2">
        <v>279</v>
      </c>
      <c r="B280" s="2" t="s">
        <v>1032</v>
      </c>
      <c r="C280" s="2">
        <f>YEAR([1]Data!$D280)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9">
        <v>59.712000000000003</v>
      </c>
      <c r="T280" s="2">
        <v>6</v>
      </c>
      <c r="U280" s="25">
        <v>0.2</v>
      </c>
      <c r="V280" s="25">
        <v>5.9711999999999996</v>
      </c>
      <c r="W280" s="11">
        <f>Table_1[[#This Row],[Discount]]/Table_1[[#This Row],[Sales]]</f>
        <v>3.3494105037513398E-3</v>
      </c>
      <c r="X280" t="str">
        <f>IF(Table_1[[#This Row],[Discount %]]&lt;=0.1, "0-10%", IF(Table_1[[#This Row],[Discount %]]&lt;=0.2, "10-20%", IF(Table_1[[#This Row],[Discount %]]&lt;=0.3, "20-30%", IF(Table_1[[#This Row],[Discount %]]&lt;=0.4, "30-40%", "40%+"))))</f>
        <v>0-10%</v>
      </c>
    </row>
    <row r="281" spans="1:24" ht="14.4" x14ac:dyDescent="0.3">
      <c r="A281" s="2">
        <v>280</v>
      </c>
      <c r="B281" s="2" t="s">
        <v>1032</v>
      </c>
      <c r="C281" s="2">
        <f>YEAR([1]Data!$D281)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9">
        <v>24.839999999999996</v>
      </c>
      <c r="T281" s="2">
        <v>3</v>
      </c>
      <c r="U281" s="25">
        <v>0.2</v>
      </c>
      <c r="V281" s="25">
        <v>8.6940000000000008</v>
      </c>
      <c r="W281" s="11">
        <f>Table_1[[#This Row],[Discount]]/Table_1[[#This Row],[Sales]]</f>
        <v>8.0515297906602265E-3</v>
      </c>
      <c r="X281" t="str">
        <f>IF(Table_1[[#This Row],[Discount %]]&lt;=0.1, "0-10%", IF(Table_1[[#This Row],[Discount %]]&lt;=0.2, "10-20%", IF(Table_1[[#This Row],[Discount %]]&lt;=0.3, "20-30%", IF(Table_1[[#This Row],[Discount %]]&lt;=0.4, "30-40%", "40%+"))))</f>
        <v>0-10%</v>
      </c>
    </row>
    <row r="282" spans="1:24" ht="14.4" x14ac:dyDescent="0.3">
      <c r="A282" s="2">
        <v>281</v>
      </c>
      <c r="B282" s="2" t="s">
        <v>1043</v>
      </c>
      <c r="C282" s="2">
        <f>YEAR([1]Data!$D282)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9">
        <v>2.0799999999999996</v>
      </c>
      <c r="T282" s="2">
        <v>5</v>
      </c>
      <c r="U282" s="25">
        <v>0.8</v>
      </c>
      <c r="V282" s="25">
        <v>-3.4320000000000004</v>
      </c>
      <c r="W282" s="11">
        <f>Table_1[[#This Row],[Discount]]/Table_1[[#This Row],[Sales]]</f>
        <v>0.38461538461538469</v>
      </c>
      <c r="X282" t="str">
        <f>IF(Table_1[[#This Row],[Discount %]]&lt;=0.1, "0-10%", IF(Table_1[[#This Row],[Discount %]]&lt;=0.2, "10-20%", IF(Table_1[[#This Row],[Discount %]]&lt;=0.3, "20-30%", IF(Table_1[[#This Row],[Discount %]]&lt;=0.4, "30-40%", "40%+"))))</f>
        <v>30-40%</v>
      </c>
    </row>
    <row r="283" spans="1:24" ht="14.4" x14ac:dyDescent="0.3">
      <c r="A283" s="2">
        <v>282</v>
      </c>
      <c r="B283" s="2" t="s">
        <v>1043</v>
      </c>
      <c r="C283" s="2">
        <f>YEAR([1]Data!$D283)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9">
        <v>1114.4000000000001</v>
      </c>
      <c r="T283" s="2">
        <v>7</v>
      </c>
      <c r="U283" s="25">
        <v>0.2</v>
      </c>
      <c r="V283" s="25">
        <v>376.11</v>
      </c>
      <c r="W283" s="11">
        <f>Table_1[[#This Row],[Discount]]/Table_1[[#This Row],[Sales]]</f>
        <v>1.7946877243359656E-4</v>
      </c>
      <c r="X283" t="str">
        <f>IF(Table_1[[#This Row],[Discount %]]&lt;=0.1, "0-10%", IF(Table_1[[#This Row],[Discount %]]&lt;=0.2, "10-20%", IF(Table_1[[#This Row],[Discount %]]&lt;=0.3, "20-30%", IF(Table_1[[#This Row],[Discount %]]&lt;=0.4, "30-40%", "40%+"))))</f>
        <v>0-10%</v>
      </c>
    </row>
    <row r="284" spans="1:24" ht="14.4" x14ac:dyDescent="0.3">
      <c r="A284" s="2">
        <v>283</v>
      </c>
      <c r="B284" s="2" t="s">
        <v>1048</v>
      </c>
      <c r="C284" s="2">
        <f>YEAR([1]Data!$D284)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9">
        <v>1038.8399999999999</v>
      </c>
      <c r="T284" s="2">
        <v>5</v>
      </c>
      <c r="U284" s="25">
        <v>0.2</v>
      </c>
      <c r="V284" s="25">
        <v>51.942000000000007</v>
      </c>
      <c r="W284" s="11">
        <f>Table_1[[#This Row],[Discount]]/Table_1[[#This Row],[Sales]]</f>
        <v>1.9252242886296257E-4</v>
      </c>
      <c r="X284" t="str">
        <f>IF(Table_1[[#This Row],[Discount %]]&lt;=0.1, "0-10%", IF(Table_1[[#This Row],[Discount %]]&lt;=0.2, "10-20%", IF(Table_1[[#This Row],[Discount %]]&lt;=0.3, "20-30%", IF(Table_1[[#This Row],[Discount %]]&lt;=0.4, "30-40%", "40%+"))))</f>
        <v>0-10%</v>
      </c>
    </row>
    <row r="285" spans="1:24" ht="14.4" x14ac:dyDescent="0.3">
      <c r="A285" s="2">
        <v>284</v>
      </c>
      <c r="B285" s="2" t="s">
        <v>1053</v>
      </c>
      <c r="C285" s="2">
        <f>YEAR([1]Data!$D285)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9">
        <v>141.76</v>
      </c>
      <c r="T285" s="2">
        <v>5</v>
      </c>
      <c r="U285" s="25">
        <v>0.2</v>
      </c>
      <c r="V285" s="25">
        <v>47.843999999999994</v>
      </c>
      <c r="W285" s="11">
        <f>Table_1[[#This Row],[Discount]]/Table_1[[#This Row],[Sales]]</f>
        <v>1.4108352144469529E-3</v>
      </c>
      <c r="X285" t="str">
        <f>IF(Table_1[[#This Row],[Discount %]]&lt;=0.1, "0-10%", IF(Table_1[[#This Row],[Discount %]]&lt;=0.2, "10-20%", IF(Table_1[[#This Row],[Discount %]]&lt;=0.3, "20-30%", IF(Table_1[[#This Row],[Discount %]]&lt;=0.4, "30-40%", "40%+"))))</f>
        <v>0-10%</v>
      </c>
    </row>
    <row r="286" spans="1:24" ht="14.4" x14ac:dyDescent="0.3">
      <c r="A286" s="2">
        <v>285</v>
      </c>
      <c r="B286" s="2" t="s">
        <v>1053</v>
      </c>
      <c r="C286" s="2">
        <f>YEAR([1]Data!$D286)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9">
        <v>239.80000000000004</v>
      </c>
      <c r="T286" s="2">
        <v>5</v>
      </c>
      <c r="U286" s="25">
        <v>0.2</v>
      </c>
      <c r="V286" s="25">
        <v>47.959999999999987</v>
      </c>
      <c r="W286" s="11">
        <f>Table_1[[#This Row],[Discount]]/Table_1[[#This Row],[Sales]]</f>
        <v>8.3402835696413664E-4</v>
      </c>
      <c r="X286" t="str">
        <f>IF(Table_1[[#This Row],[Discount %]]&lt;=0.1, "0-10%", IF(Table_1[[#This Row],[Discount %]]&lt;=0.2, "10-20%", IF(Table_1[[#This Row],[Discount %]]&lt;=0.3, "20-30%", IF(Table_1[[#This Row],[Discount %]]&lt;=0.4, "30-40%", "40%+"))))</f>
        <v>0-10%</v>
      </c>
    </row>
    <row r="287" spans="1:24" ht="14.4" x14ac:dyDescent="0.3">
      <c r="A287" s="2">
        <v>286</v>
      </c>
      <c r="B287" s="2" t="s">
        <v>1053</v>
      </c>
      <c r="C287" s="2">
        <f>YEAR([1]Data!$D287)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9">
        <v>31.104000000000006</v>
      </c>
      <c r="T287" s="2">
        <v>6</v>
      </c>
      <c r="U287" s="25">
        <v>0.2</v>
      </c>
      <c r="V287" s="25">
        <v>10.8864</v>
      </c>
      <c r="W287" s="11">
        <f>Table_1[[#This Row],[Discount]]/Table_1[[#This Row],[Sales]]</f>
        <v>6.4300411522633738E-3</v>
      </c>
      <c r="X287" t="str">
        <f>IF(Table_1[[#This Row],[Discount %]]&lt;=0.1, "0-10%", IF(Table_1[[#This Row],[Discount %]]&lt;=0.2, "10-20%", IF(Table_1[[#This Row],[Discount %]]&lt;=0.3, "20-30%", IF(Table_1[[#This Row],[Discount %]]&lt;=0.4, "30-40%", "40%+"))))</f>
        <v>0-10%</v>
      </c>
    </row>
    <row r="288" spans="1:24" ht="14.4" x14ac:dyDescent="0.3">
      <c r="A288" s="2">
        <v>287</v>
      </c>
      <c r="B288" s="2" t="s">
        <v>1059</v>
      </c>
      <c r="C288" s="2">
        <f>YEAR([1]Data!$D288)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9">
        <v>254.05800000000002</v>
      </c>
      <c r="T288" s="2">
        <v>7</v>
      </c>
      <c r="U288" s="25">
        <v>0.7</v>
      </c>
      <c r="V288" s="25">
        <v>-169.3719999999999</v>
      </c>
      <c r="W288" s="11">
        <f>Table_1[[#This Row],[Discount]]/Table_1[[#This Row],[Sales]]</f>
        <v>2.7552763542183275E-3</v>
      </c>
      <c r="X288" t="str">
        <f>IF(Table_1[[#This Row],[Discount %]]&lt;=0.1, "0-10%", IF(Table_1[[#This Row],[Discount %]]&lt;=0.2, "10-20%", IF(Table_1[[#This Row],[Discount %]]&lt;=0.3, "20-30%", IF(Table_1[[#This Row],[Discount %]]&lt;=0.4, "30-40%", "40%+"))))</f>
        <v>0-10%</v>
      </c>
    </row>
    <row r="289" spans="1:24" ht="14.4" x14ac:dyDescent="0.3">
      <c r="A289" s="2">
        <v>288</v>
      </c>
      <c r="B289" s="2" t="s">
        <v>1059</v>
      </c>
      <c r="C289" s="2">
        <f>YEAR([1]Data!$D289)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9">
        <v>194.52800000000002</v>
      </c>
      <c r="T289" s="2">
        <v>2</v>
      </c>
      <c r="U289" s="25">
        <v>0.2</v>
      </c>
      <c r="V289" s="25">
        <v>24.315999999999974</v>
      </c>
      <c r="W289" s="11">
        <f>Table_1[[#This Row],[Discount]]/Table_1[[#This Row],[Sales]]</f>
        <v>1.0281296265833195E-3</v>
      </c>
      <c r="X289" t="str">
        <f>IF(Table_1[[#This Row],[Discount %]]&lt;=0.1, "0-10%", IF(Table_1[[#This Row],[Discount %]]&lt;=0.2, "10-20%", IF(Table_1[[#This Row],[Discount %]]&lt;=0.3, "20-30%", IF(Table_1[[#This Row],[Discount %]]&lt;=0.4, "30-40%", "40%+"))))</f>
        <v>0-10%</v>
      </c>
    </row>
    <row r="290" spans="1:24" ht="14.4" x14ac:dyDescent="0.3">
      <c r="A290" s="2">
        <v>289</v>
      </c>
      <c r="B290" s="2" t="s">
        <v>1059</v>
      </c>
      <c r="C290" s="2">
        <f>YEAR([1]Data!$D290)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9">
        <v>961.48000000000013</v>
      </c>
      <c r="T290" s="2">
        <v>5</v>
      </c>
      <c r="U290" s="25">
        <v>0.2</v>
      </c>
      <c r="V290" s="25">
        <v>-204.31449999999995</v>
      </c>
      <c r="W290" s="11">
        <f>Table_1[[#This Row],[Discount]]/Table_1[[#This Row],[Sales]]</f>
        <v>2.0801264716894787E-4</v>
      </c>
      <c r="X290" t="str">
        <f>IF(Table_1[[#This Row],[Discount %]]&lt;=0.1, "0-10%", IF(Table_1[[#This Row],[Discount %]]&lt;=0.2, "10-20%", IF(Table_1[[#This Row],[Discount %]]&lt;=0.3, "20-30%", IF(Table_1[[#This Row],[Discount %]]&lt;=0.4, "30-40%", "40%+"))))</f>
        <v>0-10%</v>
      </c>
    </row>
    <row r="291" spans="1:24" ht="14.4" x14ac:dyDescent="0.3">
      <c r="A291" s="2">
        <v>290</v>
      </c>
      <c r="B291" s="2" t="s">
        <v>1067</v>
      </c>
      <c r="C291" s="2">
        <f>YEAR([1]Data!$D291)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9">
        <v>19.096</v>
      </c>
      <c r="T291" s="2">
        <v>7</v>
      </c>
      <c r="U291" s="25">
        <v>0.2</v>
      </c>
      <c r="V291" s="25">
        <v>6.6835999999999993</v>
      </c>
      <c r="W291" s="11">
        <f>Table_1[[#This Row],[Discount]]/Table_1[[#This Row],[Sales]]</f>
        <v>1.0473397570171765E-2</v>
      </c>
      <c r="X291" t="str">
        <f>IF(Table_1[[#This Row],[Discount %]]&lt;=0.1, "0-10%", IF(Table_1[[#This Row],[Discount %]]&lt;=0.2, "10-20%", IF(Table_1[[#This Row],[Discount %]]&lt;=0.3, "20-30%", IF(Table_1[[#This Row],[Discount %]]&lt;=0.4, "30-40%", "40%+"))))</f>
        <v>0-10%</v>
      </c>
    </row>
    <row r="292" spans="1:24" ht="14.4" x14ac:dyDescent="0.3">
      <c r="A292" s="2">
        <v>291</v>
      </c>
      <c r="B292" s="2" t="s">
        <v>1067</v>
      </c>
      <c r="C292" s="2">
        <f>YEAR([1]Data!$D292)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9">
        <v>18.496000000000002</v>
      </c>
      <c r="T292" s="2">
        <v>8</v>
      </c>
      <c r="U292" s="25">
        <v>0.2</v>
      </c>
      <c r="V292" s="25">
        <v>6.2423999999999999</v>
      </c>
      <c r="W292" s="11">
        <f>Table_1[[#This Row],[Discount]]/Table_1[[#This Row],[Sales]]</f>
        <v>1.0813148788927335E-2</v>
      </c>
      <c r="X292" t="str">
        <f>IF(Table_1[[#This Row],[Discount %]]&lt;=0.1, "0-10%", IF(Table_1[[#This Row],[Discount %]]&lt;=0.2, "10-20%", IF(Table_1[[#This Row],[Discount %]]&lt;=0.3, "20-30%", IF(Table_1[[#This Row],[Discount %]]&lt;=0.4, "30-40%", "40%+"))))</f>
        <v>0-10%</v>
      </c>
    </row>
    <row r="293" spans="1:24" ht="14.4" x14ac:dyDescent="0.3">
      <c r="A293" s="2">
        <v>292</v>
      </c>
      <c r="B293" s="2" t="s">
        <v>1067</v>
      </c>
      <c r="C293" s="2">
        <f>YEAR([1]Data!$D293)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9">
        <v>255.98400000000004</v>
      </c>
      <c r="T293" s="2">
        <v>2</v>
      </c>
      <c r="U293" s="25">
        <v>0.2</v>
      </c>
      <c r="V293" s="25">
        <v>54.396600000000007</v>
      </c>
      <c r="W293" s="11">
        <f>Table_1[[#This Row],[Discount]]/Table_1[[#This Row],[Sales]]</f>
        <v>7.8129883117694849E-4</v>
      </c>
      <c r="X293" t="str">
        <f>IF(Table_1[[#This Row],[Discount %]]&lt;=0.1, "0-10%", IF(Table_1[[#This Row],[Discount %]]&lt;=0.2, "10-20%", IF(Table_1[[#This Row],[Discount %]]&lt;=0.3, "20-30%", IF(Table_1[[#This Row],[Discount %]]&lt;=0.4, "30-40%", "40%+"))))</f>
        <v>0-10%</v>
      </c>
    </row>
    <row r="294" spans="1:24" ht="14.4" x14ac:dyDescent="0.3">
      <c r="A294" s="2">
        <v>293</v>
      </c>
      <c r="B294" s="2" t="s">
        <v>1067</v>
      </c>
      <c r="C294" s="2">
        <f>YEAR([1]Data!$D294)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9">
        <v>86.97</v>
      </c>
      <c r="T294" s="2">
        <v>3</v>
      </c>
      <c r="U294" s="25">
        <v>0.5</v>
      </c>
      <c r="V294" s="25">
        <v>-48.703199999999995</v>
      </c>
      <c r="W294" s="11">
        <f>Table_1[[#This Row],[Discount]]/Table_1[[#This Row],[Sales]]</f>
        <v>5.7491088881223415E-3</v>
      </c>
      <c r="X294" t="str">
        <f>IF(Table_1[[#This Row],[Discount %]]&lt;=0.1, "0-10%", IF(Table_1[[#This Row],[Discount %]]&lt;=0.2, "10-20%", IF(Table_1[[#This Row],[Discount %]]&lt;=0.3, "20-30%", IF(Table_1[[#This Row],[Discount %]]&lt;=0.4, "30-40%", "40%+"))))</f>
        <v>0-10%</v>
      </c>
    </row>
    <row r="295" spans="1:24" ht="14.4" x14ac:dyDescent="0.3">
      <c r="A295" s="2">
        <v>294</v>
      </c>
      <c r="B295" s="2" t="s">
        <v>1078</v>
      </c>
      <c r="C295" s="2">
        <f>YEAR([1]Data!$D295)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9">
        <v>300.416</v>
      </c>
      <c r="T295" s="2">
        <v>8</v>
      </c>
      <c r="U295" s="25">
        <v>0.2</v>
      </c>
      <c r="V295" s="25">
        <v>78.859200000000001</v>
      </c>
      <c r="W295" s="11">
        <f>Table_1[[#This Row],[Discount]]/Table_1[[#This Row],[Sales]]</f>
        <v>6.6574350234341719E-4</v>
      </c>
      <c r="X295" t="str">
        <f>IF(Table_1[[#This Row],[Discount %]]&lt;=0.1, "0-10%", IF(Table_1[[#This Row],[Discount %]]&lt;=0.2, "10-20%", IF(Table_1[[#This Row],[Discount %]]&lt;=0.3, "20-30%", IF(Table_1[[#This Row],[Discount %]]&lt;=0.4, "30-40%", "40%+"))))</f>
        <v>0-10%</v>
      </c>
    </row>
    <row r="296" spans="1:24" ht="14.4" x14ac:dyDescent="0.3">
      <c r="A296" s="2">
        <v>295</v>
      </c>
      <c r="B296" s="2" t="s">
        <v>1078</v>
      </c>
      <c r="C296" s="2">
        <f>YEAR([1]Data!$D296)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9">
        <v>230.35200000000003</v>
      </c>
      <c r="T296" s="2">
        <v>3</v>
      </c>
      <c r="U296" s="25">
        <v>0.2</v>
      </c>
      <c r="V296" s="25">
        <v>20.155800000000013</v>
      </c>
      <c r="W296" s="11">
        <f>Table_1[[#This Row],[Discount]]/Table_1[[#This Row],[Sales]]</f>
        <v>8.6823643814683607E-4</v>
      </c>
      <c r="X296" t="str">
        <f>IF(Table_1[[#This Row],[Discount %]]&lt;=0.1, "0-10%", IF(Table_1[[#This Row],[Discount %]]&lt;=0.2, "10-20%", IF(Table_1[[#This Row],[Discount %]]&lt;=0.3, "20-30%", IF(Table_1[[#This Row],[Discount %]]&lt;=0.4, "30-40%", "40%+"))))</f>
        <v>0-10%</v>
      </c>
    </row>
    <row r="297" spans="1:24" ht="14.4" x14ac:dyDescent="0.3">
      <c r="A297" s="2">
        <v>296</v>
      </c>
      <c r="B297" s="2" t="s">
        <v>1078</v>
      </c>
      <c r="C297" s="2">
        <f>YEAR([1]Data!$D297)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9">
        <v>218.35200000000003</v>
      </c>
      <c r="T297" s="2">
        <v>3</v>
      </c>
      <c r="U297" s="25">
        <v>0.2</v>
      </c>
      <c r="V297" s="25">
        <v>-24.564599999999999</v>
      </c>
      <c r="W297" s="11">
        <f>Table_1[[#This Row],[Discount]]/Table_1[[#This Row],[Sales]]</f>
        <v>9.1595222393199961E-4</v>
      </c>
      <c r="X297" t="str">
        <f>IF(Table_1[[#This Row],[Discount %]]&lt;=0.1, "0-10%", IF(Table_1[[#This Row],[Discount %]]&lt;=0.2, "10-20%", IF(Table_1[[#This Row],[Discount %]]&lt;=0.3, "20-30%", IF(Table_1[[#This Row],[Discount %]]&lt;=0.4, "30-40%", "40%+"))))</f>
        <v>0-10%</v>
      </c>
    </row>
    <row r="298" spans="1:24" ht="14.4" x14ac:dyDescent="0.3">
      <c r="A298" s="2">
        <v>297</v>
      </c>
      <c r="B298" s="2" t="s">
        <v>1078</v>
      </c>
      <c r="C298" s="2">
        <f>YEAR([1]Data!$D298)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9">
        <v>78.600000000000009</v>
      </c>
      <c r="T298" s="2">
        <v>5</v>
      </c>
      <c r="U298" s="25">
        <v>0.7</v>
      </c>
      <c r="V298" s="25">
        <v>-62.88000000000001</v>
      </c>
      <c r="W298" s="11">
        <f>Table_1[[#This Row],[Discount]]/Table_1[[#This Row],[Sales]]</f>
        <v>8.905852417302797E-3</v>
      </c>
      <c r="X298" t="str">
        <f>IF(Table_1[[#This Row],[Discount %]]&lt;=0.1, "0-10%", IF(Table_1[[#This Row],[Discount %]]&lt;=0.2, "10-20%", IF(Table_1[[#This Row],[Discount %]]&lt;=0.3, "20-30%", IF(Table_1[[#This Row],[Discount %]]&lt;=0.4, "30-40%", "40%+"))))</f>
        <v>0-10%</v>
      </c>
    </row>
    <row r="299" spans="1:24" ht="14.4" x14ac:dyDescent="0.3">
      <c r="A299" s="2">
        <v>298</v>
      </c>
      <c r="B299" s="2" t="s">
        <v>1078</v>
      </c>
      <c r="C299" s="2">
        <f>YEAR([1]Data!$D299)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9">
        <v>27.552000000000003</v>
      </c>
      <c r="T299" s="2">
        <v>3</v>
      </c>
      <c r="U299" s="25">
        <v>0.2</v>
      </c>
      <c r="V299" s="25">
        <v>9.2987999999999964</v>
      </c>
      <c r="W299" s="11">
        <f>Table_1[[#This Row],[Discount]]/Table_1[[#This Row],[Sales]]</f>
        <v>7.2590011614401852E-3</v>
      </c>
      <c r="X299" t="str">
        <f>IF(Table_1[[#This Row],[Discount %]]&lt;=0.1, "0-10%", IF(Table_1[[#This Row],[Discount %]]&lt;=0.2, "10-20%", IF(Table_1[[#This Row],[Discount %]]&lt;=0.3, "20-30%", IF(Table_1[[#This Row],[Discount %]]&lt;=0.4, "30-40%", "40%+"))))</f>
        <v>0-10%</v>
      </c>
    </row>
    <row r="300" spans="1:24" ht="14.4" x14ac:dyDescent="0.3">
      <c r="A300" s="2">
        <v>299</v>
      </c>
      <c r="B300" s="2" t="s">
        <v>1092</v>
      </c>
      <c r="C300" s="2">
        <f>YEAR([1]Data!$D300)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9">
        <v>32.400000000000006</v>
      </c>
      <c r="T300" s="2">
        <v>5</v>
      </c>
      <c r="U300" s="25">
        <v>0</v>
      </c>
      <c r="V300" s="25">
        <v>15.552000000000001</v>
      </c>
      <c r="W300" s="11">
        <f>Table_1[[#This Row],[Discount]]/Table_1[[#This Row],[Sales]]</f>
        <v>0</v>
      </c>
      <c r="X300" t="str">
        <f>IF(Table_1[[#This Row],[Discount %]]&lt;=0.1, "0-10%", IF(Table_1[[#This Row],[Discount %]]&lt;=0.2, "10-20%", IF(Table_1[[#This Row],[Discount %]]&lt;=0.3, "20-30%", IF(Table_1[[#This Row],[Discount %]]&lt;=0.4, "30-40%", "40%+"))))</f>
        <v>0-10%</v>
      </c>
    </row>
    <row r="301" spans="1:24" ht="14.4" x14ac:dyDescent="0.3">
      <c r="A301" s="2">
        <v>300</v>
      </c>
      <c r="B301" s="2" t="s">
        <v>1092</v>
      </c>
      <c r="C301" s="2">
        <f>YEAR([1]Data!$D301)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9">
        <v>1082.48</v>
      </c>
      <c r="T301" s="2">
        <v>8</v>
      </c>
      <c r="U301" s="25">
        <v>0</v>
      </c>
      <c r="V301" s="25">
        <v>10.824800000000096</v>
      </c>
      <c r="W301" s="11">
        <f>Table_1[[#This Row],[Discount]]/Table_1[[#This Row],[Sales]]</f>
        <v>0</v>
      </c>
      <c r="X301" t="str">
        <f>IF(Table_1[[#This Row],[Discount %]]&lt;=0.1, "0-10%", IF(Table_1[[#This Row],[Discount %]]&lt;=0.2, "10-20%", IF(Table_1[[#This Row],[Discount %]]&lt;=0.3, "20-30%", IF(Table_1[[#This Row],[Discount %]]&lt;=0.4, "30-40%", "40%+"))))</f>
        <v>0-10%</v>
      </c>
    </row>
    <row r="302" spans="1:24" ht="14.4" x14ac:dyDescent="0.3">
      <c r="A302" s="2">
        <v>301</v>
      </c>
      <c r="B302" s="2" t="s">
        <v>1092</v>
      </c>
      <c r="C302" s="2">
        <f>YEAR([1]Data!$D302)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9">
        <v>56.91</v>
      </c>
      <c r="T302" s="2">
        <v>3</v>
      </c>
      <c r="U302" s="25">
        <v>0</v>
      </c>
      <c r="V302" s="25">
        <v>27.316799999999997</v>
      </c>
      <c r="W302" s="11">
        <f>Table_1[[#This Row],[Discount]]/Table_1[[#This Row],[Sales]]</f>
        <v>0</v>
      </c>
      <c r="X302" t="str">
        <f>IF(Table_1[[#This Row],[Discount %]]&lt;=0.1, "0-10%", IF(Table_1[[#This Row],[Discount %]]&lt;=0.2, "10-20%", IF(Table_1[[#This Row],[Discount %]]&lt;=0.3, "20-30%", IF(Table_1[[#This Row],[Discount %]]&lt;=0.4, "30-40%", "40%+"))))</f>
        <v>0-10%</v>
      </c>
    </row>
    <row r="303" spans="1:24" ht="14.4" x14ac:dyDescent="0.3">
      <c r="A303" s="2">
        <v>302</v>
      </c>
      <c r="B303" s="2" t="s">
        <v>1092</v>
      </c>
      <c r="C303" s="2">
        <f>YEAR([1]Data!$D303)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9">
        <v>77.599999999999994</v>
      </c>
      <c r="T303" s="2">
        <v>4</v>
      </c>
      <c r="U303" s="25">
        <v>0</v>
      </c>
      <c r="V303" s="25">
        <v>38.023999999999994</v>
      </c>
      <c r="W303" s="11">
        <f>Table_1[[#This Row],[Discount]]/Table_1[[#This Row],[Sales]]</f>
        <v>0</v>
      </c>
      <c r="X303" t="str">
        <f>IF(Table_1[[#This Row],[Discount %]]&lt;=0.1, "0-10%", IF(Table_1[[#This Row],[Discount %]]&lt;=0.2, "10-20%", IF(Table_1[[#This Row],[Discount %]]&lt;=0.3, "20-30%", IF(Table_1[[#This Row],[Discount %]]&lt;=0.4, "30-40%", "40%+"))))</f>
        <v>0-10%</v>
      </c>
    </row>
    <row r="304" spans="1:24" ht="14.4" x14ac:dyDescent="0.3">
      <c r="A304" s="2">
        <v>303</v>
      </c>
      <c r="B304" s="2" t="s">
        <v>1092</v>
      </c>
      <c r="C304" s="2">
        <f>YEAR([1]Data!$D304)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9">
        <v>14.28</v>
      </c>
      <c r="T304" s="2">
        <v>1</v>
      </c>
      <c r="U304" s="25">
        <v>0</v>
      </c>
      <c r="V304" s="25">
        <v>6.5687999999999995</v>
      </c>
      <c r="W304" s="11">
        <f>Table_1[[#This Row],[Discount]]/Table_1[[#This Row],[Sales]]</f>
        <v>0</v>
      </c>
      <c r="X304" t="str">
        <f>IF(Table_1[[#This Row],[Discount %]]&lt;=0.1, "0-10%", IF(Table_1[[#This Row],[Discount %]]&lt;=0.2, "10-20%", IF(Table_1[[#This Row],[Discount %]]&lt;=0.3, "20-30%", IF(Table_1[[#This Row],[Discount %]]&lt;=0.4, "30-40%", "40%+"))))</f>
        <v>0-10%</v>
      </c>
    </row>
    <row r="305" spans="1:24" ht="14.4" x14ac:dyDescent="0.3">
      <c r="A305" s="2">
        <v>304</v>
      </c>
      <c r="B305" s="2" t="s">
        <v>1104</v>
      </c>
      <c r="C305" s="2">
        <f>YEAR([1]Data!$D305)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9">
        <v>219.07500000000002</v>
      </c>
      <c r="T305" s="2">
        <v>3</v>
      </c>
      <c r="U305" s="25">
        <v>0.5</v>
      </c>
      <c r="V305" s="25">
        <v>-131.44500000000005</v>
      </c>
      <c r="W305" s="11">
        <f>Table_1[[#This Row],[Discount]]/Table_1[[#This Row],[Sales]]</f>
        <v>2.2823234052265205E-3</v>
      </c>
      <c r="X305" t="str">
        <f>IF(Table_1[[#This Row],[Discount %]]&lt;=0.1, "0-10%", IF(Table_1[[#This Row],[Discount %]]&lt;=0.2, "10-20%", IF(Table_1[[#This Row],[Discount %]]&lt;=0.3, "20-30%", IF(Table_1[[#This Row],[Discount %]]&lt;=0.4, "30-40%", "40%+"))))</f>
        <v>0-10%</v>
      </c>
    </row>
    <row r="306" spans="1:24" ht="14.4" x14ac:dyDescent="0.3">
      <c r="A306" s="2">
        <v>305</v>
      </c>
      <c r="B306" s="2" t="s">
        <v>1107</v>
      </c>
      <c r="C306" s="2">
        <f>YEAR([1]Data!$D306)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9">
        <v>26.8</v>
      </c>
      <c r="T306" s="2">
        <v>2</v>
      </c>
      <c r="U306" s="25">
        <v>0</v>
      </c>
      <c r="V306" s="25">
        <v>12.863999999999999</v>
      </c>
      <c r="W306" s="11">
        <f>Table_1[[#This Row],[Discount]]/Table_1[[#This Row],[Sales]]</f>
        <v>0</v>
      </c>
      <c r="X306" t="str">
        <f>IF(Table_1[[#This Row],[Discount %]]&lt;=0.1, "0-10%", IF(Table_1[[#This Row],[Discount %]]&lt;=0.2, "10-20%", IF(Table_1[[#This Row],[Discount %]]&lt;=0.3, "20-30%", IF(Table_1[[#This Row],[Discount %]]&lt;=0.4, "30-40%", "40%+"))))</f>
        <v>0-10%</v>
      </c>
    </row>
    <row r="307" spans="1:24" ht="14.4" x14ac:dyDescent="0.3">
      <c r="A307" s="2">
        <v>306</v>
      </c>
      <c r="B307" s="2" t="s">
        <v>1112</v>
      </c>
      <c r="C307" s="2">
        <f>YEAR([1]Data!$D307)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9">
        <v>9.84</v>
      </c>
      <c r="T307" s="2">
        <v>3</v>
      </c>
      <c r="U307" s="25">
        <v>0</v>
      </c>
      <c r="V307" s="25">
        <v>2.8535999999999988</v>
      </c>
      <c r="W307" s="11">
        <f>Table_1[[#This Row],[Discount]]/Table_1[[#This Row],[Sales]]</f>
        <v>0</v>
      </c>
      <c r="X307" t="str">
        <f>IF(Table_1[[#This Row],[Discount %]]&lt;=0.1, "0-10%", IF(Table_1[[#This Row],[Discount %]]&lt;=0.2, "10-20%", IF(Table_1[[#This Row],[Discount %]]&lt;=0.3, "20-30%", IF(Table_1[[#This Row],[Discount %]]&lt;=0.4, "30-40%", "40%+"))))</f>
        <v>0-10%</v>
      </c>
    </row>
    <row r="308" spans="1:24" ht="14.4" x14ac:dyDescent="0.3">
      <c r="A308" s="2">
        <v>307</v>
      </c>
      <c r="B308" s="2" t="s">
        <v>1116</v>
      </c>
      <c r="C308" s="2">
        <f>YEAR([1]Data!$D308)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9">
        <v>45.480000000000004</v>
      </c>
      <c r="T308" s="2">
        <v>3</v>
      </c>
      <c r="U308" s="25">
        <v>0</v>
      </c>
      <c r="V308" s="25">
        <v>20.9208</v>
      </c>
      <c r="W308" s="11">
        <f>Table_1[[#This Row],[Discount]]/Table_1[[#This Row],[Sales]]</f>
        <v>0</v>
      </c>
      <c r="X308" t="str">
        <f>IF(Table_1[[#This Row],[Discount %]]&lt;=0.1, "0-10%", IF(Table_1[[#This Row],[Discount %]]&lt;=0.2, "10-20%", IF(Table_1[[#This Row],[Discount %]]&lt;=0.3, "20-30%", IF(Table_1[[#This Row],[Discount %]]&lt;=0.4, "30-40%", "40%+"))))</f>
        <v>0-10%</v>
      </c>
    </row>
    <row r="309" spans="1:24" ht="14.4" x14ac:dyDescent="0.3">
      <c r="A309" s="2">
        <v>308</v>
      </c>
      <c r="B309" s="2" t="s">
        <v>1116</v>
      </c>
      <c r="C309" s="2">
        <f>YEAR([1]Data!$D309)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9">
        <v>289.20000000000005</v>
      </c>
      <c r="T309" s="2">
        <v>6</v>
      </c>
      <c r="U309" s="25">
        <v>0</v>
      </c>
      <c r="V309" s="25">
        <v>83.867999999999967</v>
      </c>
      <c r="W309" s="11">
        <f>Table_1[[#This Row],[Discount]]/Table_1[[#This Row],[Sales]]</f>
        <v>0</v>
      </c>
      <c r="X309" t="str">
        <f>IF(Table_1[[#This Row],[Discount %]]&lt;=0.1, "0-10%", IF(Table_1[[#This Row],[Discount %]]&lt;=0.2, "10-20%", IF(Table_1[[#This Row],[Discount %]]&lt;=0.3, "20-30%", IF(Table_1[[#This Row],[Discount %]]&lt;=0.4, "30-40%", "40%+"))))</f>
        <v>0-10%</v>
      </c>
    </row>
    <row r="310" spans="1:24" ht="14.4" x14ac:dyDescent="0.3">
      <c r="A310" s="2">
        <v>309</v>
      </c>
      <c r="B310" s="2" t="s">
        <v>1124</v>
      </c>
      <c r="C310" s="2">
        <f>YEAR([1]Data!$D310)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9">
        <v>4.8899999999999997</v>
      </c>
      <c r="T310" s="2">
        <v>1</v>
      </c>
      <c r="U310" s="25">
        <v>0</v>
      </c>
      <c r="V310" s="25">
        <v>2.0049000000000001</v>
      </c>
      <c r="W310" s="11">
        <f>Table_1[[#This Row],[Discount]]/Table_1[[#This Row],[Sales]]</f>
        <v>0</v>
      </c>
      <c r="X310" t="str">
        <f>IF(Table_1[[#This Row],[Discount %]]&lt;=0.1, "0-10%", IF(Table_1[[#This Row],[Discount %]]&lt;=0.2, "10-20%", IF(Table_1[[#This Row],[Discount %]]&lt;=0.3, "20-30%", IF(Table_1[[#This Row],[Discount %]]&lt;=0.4, "30-40%", "40%+"))))</f>
        <v>0-10%</v>
      </c>
    </row>
    <row r="311" spans="1:24" ht="14.4" x14ac:dyDescent="0.3">
      <c r="A311" s="2">
        <v>310</v>
      </c>
      <c r="B311" s="2" t="s">
        <v>1130</v>
      </c>
      <c r="C311" s="2">
        <f>YEAR([1]Data!$D311)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9">
        <v>15.136000000000003</v>
      </c>
      <c r="T311" s="2">
        <v>4</v>
      </c>
      <c r="U311" s="25">
        <v>0.2</v>
      </c>
      <c r="V311" s="25">
        <v>3.5948000000000011</v>
      </c>
      <c r="W311" s="11">
        <f>Table_1[[#This Row],[Discount]]/Table_1[[#This Row],[Sales]]</f>
        <v>1.3213530655391119E-2</v>
      </c>
      <c r="X311" t="str">
        <f>IF(Table_1[[#This Row],[Discount %]]&lt;=0.1, "0-10%", IF(Table_1[[#This Row],[Discount %]]&lt;=0.2, "10-20%", IF(Table_1[[#This Row],[Discount %]]&lt;=0.3, "20-30%", IF(Table_1[[#This Row],[Discount %]]&lt;=0.4, "30-40%", "40%+"))))</f>
        <v>0-10%</v>
      </c>
    </row>
    <row r="312" spans="1:24" ht="14.4" x14ac:dyDescent="0.3">
      <c r="A312" s="2">
        <v>311</v>
      </c>
      <c r="B312" s="2" t="s">
        <v>1130</v>
      </c>
      <c r="C312" s="2">
        <f>YEAR([1]Data!$D312)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9">
        <v>466.76800000000003</v>
      </c>
      <c r="T312" s="2">
        <v>2</v>
      </c>
      <c r="U312" s="25">
        <v>0.2</v>
      </c>
      <c r="V312" s="25">
        <v>52.511399999999981</v>
      </c>
      <c r="W312" s="11">
        <f>Table_1[[#This Row],[Discount]]/Table_1[[#This Row],[Sales]]</f>
        <v>4.2847838755013195E-4</v>
      </c>
      <c r="X312" t="str">
        <f>IF(Table_1[[#This Row],[Discount %]]&lt;=0.1, "0-10%", IF(Table_1[[#This Row],[Discount %]]&lt;=0.2, "10-20%", IF(Table_1[[#This Row],[Discount %]]&lt;=0.3, "20-30%", IF(Table_1[[#This Row],[Discount %]]&lt;=0.4, "30-40%", "40%+"))))</f>
        <v>0-10%</v>
      </c>
    </row>
    <row r="313" spans="1:24" ht="14.4" x14ac:dyDescent="0.3">
      <c r="A313" s="2">
        <v>312</v>
      </c>
      <c r="B313" s="2" t="s">
        <v>1130</v>
      </c>
      <c r="C313" s="2">
        <f>YEAR([1]Data!$D313)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9">
        <v>15.231999999999999</v>
      </c>
      <c r="T313" s="2">
        <v>1</v>
      </c>
      <c r="U313" s="25">
        <v>0.2</v>
      </c>
      <c r="V313" s="25">
        <v>1.7135999999999978</v>
      </c>
      <c r="W313" s="11">
        <f>Table_1[[#This Row],[Discount]]/Table_1[[#This Row],[Sales]]</f>
        <v>1.3130252100840338E-2</v>
      </c>
      <c r="X313" t="str">
        <f>IF(Table_1[[#This Row],[Discount %]]&lt;=0.1, "0-10%", IF(Table_1[[#This Row],[Discount %]]&lt;=0.2, "10-20%", IF(Table_1[[#This Row],[Discount %]]&lt;=0.3, "20-30%", IF(Table_1[[#This Row],[Discount %]]&lt;=0.4, "30-40%", "40%+"))))</f>
        <v>0-10%</v>
      </c>
    </row>
    <row r="314" spans="1:24" ht="14.4" x14ac:dyDescent="0.3">
      <c r="A314" s="2">
        <v>313</v>
      </c>
      <c r="B314" s="2" t="s">
        <v>1130</v>
      </c>
      <c r="C314" s="2">
        <f>YEAR([1]Data!$D314)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9">
        <v>6.2640000000000002</v>
      </c>
      <c r="T314" s="2">
        <v>3</v>
      </c>
      <c r="U314" s="25">
        <v>0.2</v>
      </c>
      <c r="V314" s="25">
        <v>2.0358000000000001</v>
      </c>
      <c r="W314" s="11">
        <f>Table_1[[#This Row],[Discount]]/Table_1[[#This Row],[Sales]]</f>
        <v>3.1928480204342274E-2</v>
      </c>
      <c r="X314" t="str">
        <f>IF(Table_1[[#This Row],[Discount %]]&lt;=0.1, "0-10%", IF(Table_1[[#This Row],[Discount %]]&lt;=0.2, "10-20%", IF(Table_1[[#This Row],[Discount %]]&lt;=0.3, "20-30%", IF(Table_1[[#This Row],[Discount %]]&lt;=0.4, "30-40%", "40%+"))))</f>
        <v>0-10%</v>
      </c>
    </row>
    <row r="315" spans="1:24" ht="14.4" x14ac:dyDescent="0.3">
      <c r="A315" s="2">
        <v>314</v>
      </c>
      <c r="B315" s="2" t="s">
        <v>1142</v>
      </c>
      <c r="C315" s="2">
        <f>YEAR([1]Data!$D315)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9">
        <v>87.539999999999992</v>
      </c>
      <c r="T315" s="2">
        <v>3</v>
      </c>
      <c r="U315" s="25">
        <v>0</v>
      </c>
      <c r="V315" s="25">
        <v>37.642200000000003</v>
      </c>
      <c r="W315" s="11">
        <f>Table_1[[#This Row],[Discount]]/Table_1[[#This Row],[Sales]]</f>
        <v>0</v>
      </c>
      <c r="X315" t="str">
        <f>IF(Table_1[[#This Row],[Discount %]]&lt;=0.1, "0-10%", IF(Table_1[[#This Row],[Discount %]]&lt;=0.2, "10-20%", IF(Table_1[[#This Row],[Discount %]]&lt;=0.3, "20-30%", IF(Table_1[[#This Row],[Discount %]]&lt;=0.4, "30-40%", "40%+"))))</f>
        <v>0-10%</v>
      </c>
    </row>
    <row r="316" spans="1:24" ht="14.4" x14ac:dyDescent="0.3">
      <c r="A316" s="2">
        <v>315</v>
      </c>
      <c r="B316" s="2" t="s">
        <v>1148</v>
      </c>
      <c r="C316" s="2">
        <f>YEAR([1]Data!$D316)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9">
        <v>178.38400000000001</v>
      </c>
      <c r="T316" s="2">
        <v>2</v>
      </c>
      <c r="U316" s="25">
        <v>0.2</v>
      </c>
      <c r="V316" s="25">
        <v>22.297999999999973</v>
      </c>
      <c r="W316" s="11">
        <f>Table_1[[#This Row],[Discount]]/Table_1[[#This Row],[Sales]]</f>
        <v>1.1211767871557986E-3</v>
      </c>
      <c r="X316" t="str">
        <f>IF(Table_1[[#This Row],[Discount %]]&lt;=0.1, "0-10%", IF(Table_1[[#This Row],[Discount %]]&lt;=0.2, "10-20%", IF(Table_1[[#This Row],[Discount %]]&lt;=0.3, "20-30%", IF(Table_1[[#This Row],[Discount %]]&lt;=0.4, "30-40%", "40%+"))))</f>
        <v>0-10%</v>
      </c>
    </row>
    <row r="317" spans="1:24" ht="14.4" x14ac:dyDescent="0.3">
      <c r="A317" s="2">
        <v>316</v>
      </c>
      <c r="B317" s="2" t="s">
        <v>1148</v>
      </c>
      <c r="C317" s="2">
        <f>YEAR([1]Data!$D317)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9">
        <v>15.552000000000003</v>
      </c>
      <c r="T317" s="2">
        <v>3</v>
      </c>
      <c r="U317" s="25">
        <v>0.2</v>
      </c>
      <c r="V317" s="25">
        <v>5.4432</v>
      </c>
      <c r="W317" s="11">
        <f>Table_1[[#This Row],[Discount]]/Table_1[[#This Row],[Sales]]</f>
        <v>1.2860082304526748E-2</v>
      </c>
      <c r="X317" t="str">
        <f>IF(Table_1[[#This Row],[Discount %]]&lt;=0.1, "0-10%", IF(Table_1[[#This Row],[Discount %]]&lt;=0.2, "10-20%", IF(Table_1[[#This Row],[Discount %]]&lt;=0.3, "20-30%", IF(Table_1[[#This Row],[Discount %]]&lt;=0.4, "30-40%", "40%+"))))</f>
        <v>0-10%</v>
      </c>
    </row>
    <row r="318" spans="1:24" ht="14.4" x14ac:dyDescent="0.3">
      <c r="A318" s="2">
        <v>317</v>
      </c>
      <c r="B318" s="2" t="s">
        <v>1156</v>
      </c>
      <c r="C318" s="2">
        <f>YEAR([1]Data!$D318)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9">
        <v>99.13600000000001</v>
      </c>
      <c r="T318" s="2">
        <v>4</v>
      </c>
      <c r="U318" s="25">
        <v>0.2</v>
      </c>
      <c r="V318" s="25">
        <v>8.674399999999995</v>
      </c>
      <c r="W318" s="11">
        <f>Table_1[[#This Row],[Discount]]/Table_1[[#This Row],[Sales]]</f>
        <v>2.0174306003873468E-3</v>
      </c>
      <c r="X318" t="str">
        <f>IF(Table_1[[#This Row],[Discount %]]&lt;=0.1, "0-10%", IF(Table_1[[#This Row],[Discount %]]&lt;=0.2, "10-20%", IF(Table_1[[#This Row],[Discount %]]&lt;=0.3, "20-30%", IF(Table_1[[#This Row],[Discount %]]&lt;=0.4, "30-40%", "40%+"))))</f>
        <v>0-10%</v>
      </c>
    </row>
    <row r="319" spans="1:24" ht="14.4" x14ac:dyDescent="0.3">
      <c r="A319" s="2">
        <v>318</v>
      </c>
      <c r="B319" s="2" t="s">
        <v>1161</v>
      </c>
      <c r="C319" s="2">
        <f>YEAR([1]Data!$D319)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9">
        <v>135.88200000000001</v>
      </c>
      <c r="T319" s="2">
        <v>1</v>
      </c>
      <c r="U319" s="25">
        <v>0.1</v>
      </c>
      <c r="V319" s="25">
        <v>24.156800000000004</v>
      </c>
      <c r="W319" s="11">
        <f>Table_1[[#This Row],[Discount]]/Table_1[[#This Row],[Sales]]</f>
        <v>7.3593264744410594E-4</v>
      </c>
      <c r="X319" t="str">
        <f>IF(Table_1[[#This Row],[Discount %]]&lt;=0.1, "0-10%", IF(Table_1[[#This Row],[Discount %]]&lt;=0.2, "10-20%", IF(Table_1[[#This Row],[Discount %]]&lt;=0.3, "20-30%", IF(Table_1[[#This Row],[Discount %]]&lt;=0.4, "30-40%", "40%+"))))</f>
        <v>0-10%</v>
      </c>
    </row>
    <row r="320" spans="1:24" ht="14.4" x14ac:dyDescent="0.3">
      <c r="A320" s="2">
        <v>319</v>
      </c>
      <c r="B320" s="2" t="s">
        <v>1161</v>
      </c>
      <c r="C320" s="2">
        <f>YEAR([1]Data!$D320)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9">
        <v>3991.98</v>
      </c>
      <c r="T320" s="2">
        <v>2</v>
      </c>
      <c r="U320" s="25">
        <v>0</v>
      </c>
      <c r="V320" s="25">
        <v>1995.99</v>
      </c>
      <c r="W320" s="11">
        <f>Table_1[[#This Row],[Discount]]/Table_1[[#This Row],[Sales]]</f>
        <v>0</v>
      </c>
      <c r="X320" t="str">
        <f>IF(Table_1[[#This Row],[Discount %]]&lt;=0.1, "0-10%", IF(Table_1[[#This Row],[Discount %]]&lt;=0.2, "10-20%", IF(Table_1[[#This Row],[Discount %]]&lt;=0.3, "20-30%", IF(Table_1[[#This Row],[Discount %]]&lt;=0.4, "30-40%", "40%+"))))</f>
        <v>0-10%</v>
      </c>
    </row>
    <row r="321" spans="1:24" ht="14.4" x14ac:dyDescent="0.3">
      <c r="A321" s="2">
        <v>320</v>
      </c>
      <c r="B321" s="2" t="s">
        <v>1161</v>
      </c>
      <c r="C321" s="2">
        <f>YEAR([1]Data!$D321)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9">
        <v>275.94</v>
      </c>
      <c r="T321" s="2">
        <v>6</v>
      </c>
      <c r="U321" s="25">
        <v>0</v>
      </c>
      <c r="V321" s="25">
        <v>80.022599999999997</v>
      </c>
      <c r="W321" s="11">
        <f>Table_1[[#This Row],[Discount]]/Table_1[[#This Row],[Sales]]</f>
        <v>0</v>
      </c>
      <c r="X321" t="str">
        <f>IF(Table_1[[#This Row],[Discount %]]&lt;=0.1, "0-10%", IF(Table_1[[#This Row],[Discount %]]&lt;=0.2, "10-20%", IF(Table_1[[#This Row],[Discount %]]&lt;=0.3, "20-30%", IF(Table_1[[#This Row],[Discount %]]&lt;=0.4, "30-40%", "40%+"))))</f>
        <v>0-10%</v>
      </c>
    </row>
    <row r="322" spans="1:24" ht="14.4" x14ac:dyDescent="0.3">
      <c r="A322" s="2">
        <v>321</v>
      </c>
      <c r="B322" s="2" t="s">
        <v>1161</v>
      </c>
      <c r="C322" s="2">
        <f>YEAR([1]Data!$D322)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9">
        <v>360</v>
      </c>
      <c r="T322" s="2">
        <v>4</v>
      </c>
      <c r="U322" s="25">
        <v>0</v>
      </c>
      <c r="V322" s="25">
        <v>129.6</v>
      </c>
      <c r="W322" s="11">
        <f>Table_1[[#This Row],[Discount]]/Table_1[[#This Row],[Sales]]</f>
        <v>0</v>
      </c>
      <c r="X322" t="str">
        <f>IF(Table_1[[#This Row],[Discount %]]&lt;=0.1, "0-10%", IF(Table_1[[#This Row],[Discount %]]&lt;=0.2, "10-20%", IF(Table_1[[#This Row],[Discount %]]&lt;=0.3, "20-30%", IF(Table_1[[#This Row],[Discount %]]&lt;=0.4, "30-40%", "40%+"))))</f>
        <v>0-10%</v>
      </c>
    </row>
    <row r="323" spans="1:24" ht="14.4" x14ac:dyDescent="0.3">
      <c r="A323" s="2">
        <v>322</v>
      </c>
      <c r="B323" s="2" t="s">
        <v>1161</v>
      </c>
      <c r="C323" s="2">
        <f>YEAR([1]Data!$D323)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9">
        <v>43.57</v>
      </c>
      <c r="T323" s="2">
        <v>1</v>
      </c>
      <c r="U323" s="25">
        <v>0</v>
      </c>
      <c r="V323" s="25">
        <v>13.070999999999998</v>
      </c>
      <c r="W323" s="11">
        <f>Table_1[[#This Row],[Discount]]/Table_1[[#This Row],[Sales]]</f>
        <v>0</v>
      </c>
      <c r="X323" t="str">
        <f>IF(Table_1[[#This Row],[Discount %]]&lt;=0.1, "0-10%", IF(Table_1[[#This Row],[Discount %]]&lt;=0.2, "10-20%", IF(Table_1[[#This Row],[Discount %]]&lt;=0.3, "20-30%", IF(Table_1[[#This Row],[Discount %]]&lt;=0.4, "30-40%", "40%+"))))</f>
        <v>0-10%</v>
      </c>
    </row>
    <row r="324" spans="1:24" ht="14.4" x14ac:dyDescent="0.3">
      <c r="A324" s="2">
        <v>323</v>
      </c>
      <c r="B324" s="2" t="s">
        <v>1170</v>
      </c>
      <c r="C324" s="2">
        <f>YEAR([1]Data!$D324)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9">
        <v>7.16</v>
      </c>
      <c r="T324" s="2">
        <v>2</v>
      </c>
      <c r="U324" s="25">
        <v>0</v>
      </c>
      <c r="V324" s="25">
        <v>3.58</v>
      </c>
      <c r="W324" s="11">
        <f>Table_1[[#This Row],[Discount]]/Table_1[[#This Row],[Sales]]</f>
        <v>0</v>
      </c>
      <c r="X324" t="str">
        <f>IF(Table_1[[#This Row],[Discount %]]&lt;=0.1, "0-10%", IF(Table_1[[#This Row],[Discount %]]&lt;=0.2, "10-20%", IF(Table_1[[#This Row],[Discount %]]&lt;=0.3, "20-30%", IF(Table_1[[#This Row],[Discount %]]&lt;=0.4, "30-40%", "40%+"))))</f>
        <v>0-10%</v>
      </c>
    </row>
    <row r="325" spans="1:24" ht="14.4" x14ac:dyDescent="0.3">
      <c r="A325" s="2">
        <v>324</v>
      </c>
      <c r="B325" s="2" t="s">
        <v>1176</v>
      </c>
      <c r="C325" s="2">
        <f>YEAR([1]Data!$D325)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9">
        <v>251.52</v>
      </c>
      <c r="T325" s="2">
        <v>6</v>
      </c>
      <c r="U325" s="25">
        <v>0.2</v>
      </c>
      <c r="V325" s="25">
        <v>81.744</v>
      </c>
      <c r="W325" s="11">
        <f>Table_1[[#This Row],[Discount]]/Table_1[[#This Row],[Sales]]</f>
        <v>7.9516539440203568E-4</v>
      </c>
      <c r="X325" t="str">
        <f>IF(Table_1[[#This Row],[Discount %]]&lt;=0.1, "0-10%", IF(Table_1[[#This Row],[Discount %]]&lt;=0.2, "10-20%", IF(Table_1[[#This Row],[Discount %]]&lt;=0.3, "20-30%", IF(Table_1[[#This Row],[Discount %]]&lt;=0.4, "30-40%", "40%+"))))</f>
        <v>0-10%</v>
      </c>
    </row>
    <row r="326" spans="1:24" ht="14.4" x14ac:dyDescent="0.3">
      <c r="A326" s="2">
        <v>325</v>
      </c>
      <c r="B326" s="2" t="s">
        <v>1176</v>
      </c>
      <c r="C326" s="2">
        <f>YEAR([1]Data!$D326)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9">
        <v>99.99</v>
      </c>
      <c r="T326" s="2">
        <v>1</v>
      </c>
      <c r="U326" s="25">
        <v>0</v>
      </c>
      <c r="V326" s="25">
        <v>34.996499999999997</v>
      </c>
      <c r="W326" s="11">
        <f>Table_1[[#This Row],[Discount]]/Table_1[[#This Row],[Sales]]</f>
        <v>0</v>
      </c>
      <c r="X326" t="str">
        <f>IF(Table_1[[#This Row],[Discount %]]&lt;=0.1, "0-10%", IF(Table_1[[#This Row],[Discount %]]&lt;=0.2, "10-20%", IF(Table_1[[#This Row],[Discount %]]&lt;=0.3, "20-30%", IF(Table_1[[#This Row],[Discount %]]&lt;=0.4, "30-40%", "40%+"))))</f>
        <v>0-10%</v>
      </c>
    </row>
    <row r="327" spans="1:24" ht="14.4" x14ac:dyDescent="0.3">
      <c r="A327" s="2">
        <v>326</v>
      </c>
      <c r="B327" s="2" t="s">
        <v>1182</v>
      </c>
      <c r="C327" s="2">
        <f>YEAR([1]Data!$D327)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9">
        <v>15.991999999999999</v>
      </c>
      <c r="T327" s="2">
        <v>1</v>
      </c>
      <c r="U327" s="25">
        <v>0.2</v>
      </c>
      <c r="V327" s="25">
        <v>0.99949999999999894</v>
      </c>
      <c r="W327" s="11">
        <f>Table_1[[#This Row],[Discount]]/Table_1[[#This Row],[Sales]]</f>
        <v>1.2506253126563283E-2</v>
      </c>
      <c r="X327" t="str">
        <f>IF(Table_1[[#This Row],[Discount %]]&lt;=0.1, "0-10%", IF(Table_1[[#This Row],[Discount %]]&lt;=0.2, "10-20%", IF(Table_1[[#This Row],[Discount %]]&lt;=0.3, "20-30%", IF(Table_1[[#This Row],[Discount %]]&lt;=0.4, "30-40%", "40%+"))))</f>
        <v>0-10%</v>
      </c>
    </row>
    <row r="328" spans="1:24" ht="14.4" x14ac:dyDescent="0.3">
      <c r="A328" s="2">
        <v>327</v>
      </c>
      <c r="B328" s="2" t="s">
        <v>1188</v>
      </c>
      <c r="C328" s="2">
        <f>YEAR([1]Data!$D328)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9">
        <v>290.89800000000002</v>
      </c>
      <c r="T328" s="2">
        <v>3</v>
      </c>
      <c r="U328" s="25">
        <v>0.4</v>
      </c>
      <c r="V328" s="25">
        <v>-67.876199999999997</v>
      </c>
      <c r="W328" s="11">
        <f>Table_1[[#This Row],[Discount]]/Table_1[[#This Row],[Sales]]</f>
        <v>1.3750524238736602E-3</v>
      </c>
      <c r="X328" t="str">
        <f>IF(Table_1[[#This Row],[Discount %]]&lt;=0.1, "0-10%", IF(Table_1[[#This Row],[Discount %]]&lt;=0.2, "10-20%", IF(Table_1[[#This Row],[Discount %]]&lt;=0.3, "20-30%", IF(Table_1[[#This Row],[Discount %]]&lt;=0.4, "30-40%", "40%+"))))</f>
        <v>0-10%</v>
      </c>
    </row>
    <row r="329" spans="1:24" ht="14.4" x14ac:dyDescent="0.3">
      <c r="A329" s="2">
        <v>328</v>
      </c>
      <c r="B329" s="2" t="s">
        <v>1188</v>
      </c>
      <c r="C329" s="2">
        <f>YEAR([1]Data!$D329)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9">
        <v>54.224000000000004</v>
      </c>
      <c r="T329" s="2">
        <v>2</v>
      </c>
      <c r="U329" s="25">
        <v>0.2</v>
      </c>
      <c r="V329" s="25">
        <v>3.3889999999999993</v>
      </c>
      <c r="W329" s="11">
        <f>Table_1[[#This Row],[Discount]]/Table_1[[#This Row],[Sales]]</f>
        <v>3.6884036588964294E-3</v>
      </c>
      <c r="X329" t="str">
        <f>IF(Table_1[[#This Row],[Discount %]]&lt;=0.1, "0-10%", IF(Table_1[[#This Row],[Discount %]]&lt;=0.2, "10-20%", IF(Table_1[[#This Row],[Discount %]]&lt;=0.3, "20-30%", IF(Table_1[[#This Row],[Discount %]]&lt;=0.4, "30-40%", "40%+"))))</f>
        <v>0-10%</v>
      </c>
    </row>
    <row r="330" spans="1:24" ht="14.4" x14ac:dyDescent="0.3">
      <c r="A330" s="2">
        <v>329</v>
      </c>
      <c r="B330" s="2" t="s">
        <v>1188</v>
      </c>
      <c r="C330" s="2">
        <f>YEAR([1]Data!$D330)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9">
        <v>786.74400000000003</v>
      </c>
      <c r="T330" s="2">
        <v>4</v>
      </c>
      <c r="U330" s="25">
        <v>0.3</v>
      </c>
      <c r="V330" s="25">
        <v>-258.50160000000011</v>
      </c>
      <c r="W330" s="11">
        <f>Table_1[[#This Row],[Discount]]/Table_1[[#This Row],[Sales]]</f>
        <v>3.8131844666117567E-4</v>
      </c>
      <c r="X330" t="str">
        <f>IF(Table_1[[#This Row],[Discount %]]&lt;=0.1, "0-10%", IF(Table_1[[#This Row],[Discount %]]&lt;=0.2, "10-20%", IF(Table_1[[#This Row],[Discount %]]&lt;=0.3, "20-30%", IF(Table_1[[#This Row],[Discount %]]&lt;=0.4, "30-40%", "40%+"))))</f>
        <v>0-10%</v>
      </c>
    </row>
    <row r="331" spans="1:24" ht="14.4" x14ac:dyDescent="0.3">
      <c r="A331" s="2">
        <v>330</v>
      </c>
      <c r="B331" s="2" t="s">
        <v>1188</v>
      </c>
      <c r="C331" s="2">
        <f>YEAR([1]Data!$D331)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9">
        <v>100.24000000000001</v>
      </c>
      <c r="T331" s="2">
        <v>10</v>
      </c>
      <c r="U331" s="25">
        <v>0.2</v>
      </c>
      <c r="V331" s="25">
        <v>33.830999999999989</v>
      </c>
      <c r="W331" s="11">
        <f>Table_1[[#This Row],[Discount]]/Table_1[[#This Row],[Sales]]</f>
        <v>1.9952114924181963E-3</v>
      </c>
      <c r="X331" t="str">
        <f>IF(Table_1[[#This Row],[Discount %]]&lt;=0.1, "0-10%", IF(Table_1[[#This Row],[Discount %]]&lt;=0.2, "10-20%", IF(Table_1[[#This Row],[Discount %]]&lt;=0.3, "20-30%", IF(Table_1[[#This Row],[Discount %]]&lt;=0.4, "30-40%", "40%+"))))</f>
        <v>0-10%</v>
      </c>
    </row>
    <row r="332" spans="1:24" ht="14.4" x14ac:dyDescent="0.3">
      <c r="A332" s="2">
        <v>331</v>
      </c>
      <c r="B332" s="2" t="s">
        <v>1188</v>
      </c>
      <c r="C332" s="2">
        <f>YEAR([1]Data!$D332)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9">
        <v>37.76400000000001</v>
      </c>
      <c r="T332" s="2">
        <v>6</v>
      </c>
      <c r="U332" s="25">
        <v>0.7</v>
      </c>
      <c r="V332" s="25">
        <v>-27.693600000000004</v>
      </c>
      <c r="W332" s="11">
        <f>Table_1[[#This Row],[Discount]]/Table_1[[#This Row],[Sales]]</f>
        <v>1.8536172015676301E-2</v>
      </c>
      <c r="X332" t="str">
        <f>IF(Table_1[[#This Row],[Discount %]]&lt;=0.1, "0-10%", IF(Table_1[[#This Row],[Discount %]]&lt;=0.2, "10-20%", IF(Table_1[[#This Row],[Discount %]]&lt;=0.3, "20-30%", IF(Table_1[[#This Row],[Discount %]]&lt;=0.4, "30-40%", "40%+"))))</f>
        <v>0-10%</v>
      </c>
    </row>
    <row r="333" spans="1:24" ht="14.4" x14ac:dyDescent="0.3">
      <c r="A333" s="2">
        <v>332</v>
      </c>
      <c r="B333" s="2" t="s">
        <v>1201</v>
      </c>
      <c r="C333" s="2">
        <f>YEAR([1]Data!$D333)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9">
        <v>82.8</v>
      </c>
      <c r="T333" s="2">
        <v>2</v>
      </c>
      <c r="U333" s="25">
        <v>0.4</v>
      </c>
      <c r="V333" s="25">
        <v>-20.700000000000003</v>
      </c>
      <c r="W333" s="11">
        <f>Table_1[[#This Row],[Discount]]/Table_1[[#This Row],[Sales]]</f>
        <v>4.8309178743961359E-3</v>
      </c>
      <c r="X333" t="str">
        <f>IF(Table_1[[#This Row],[Discount %]]&lt;=0.1, "0-10%", IF(Table_1[[#This Row],[Discount %]]&lt;=0.2, "10-20%", IF(Table_1[[#This Row],[Discount %]]&lt;=0.3, "20-30%", IF(Table_1[[#This Row],[Discount %]]&lt;=0.4, "30-40%", "40%+"))))</f>
        <v>0-10%</v>
      </c>
    </row>
    <row r="334" spans="1:24" ht="14.4" x14ac:dyDescent="0.3">
      <c r="A334" s="2">
        <v>333</v>
      </c>
      <c r="B334" s="2" t="s">
        <v>1201</v>
      </c>
      <c r="C334" s="2">
        <f>YEAR([1]Data!$D334)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9">
        <v>20.724000000000004</v>
      </c>
      <c r="T334" s="2">
        <v>2</v>
      </c>
      <c r="U334" s="25">
        <v>0.7</v>
      </c>
      <c r="V334" s="25">
        <v>-13.815999999999995</v>
      </c>
      <c r="W334" s="11">
        <f>Table_1[[#This Row],[Discount]]/Table_1[[#This Row],[Sales]]</f>
        <v>3.3777263076626124E-2</v>
      </c>
      <c r="X334" t="str">
        <f>IF(Table_1[[#This Row],[Discount %]]&lt;=0.1, "0-10%", IF(Table_1[[#This Row],[Discount %]]&lt;=0.2, "10-20%", IF(Table_1[[#This Row],[Discount %]]&lt;=0.3, "20-30%", IF(Table_1[[#This Row],[Discount %]]&lt;=0.4, "30-40%", "40%+"))))</f>
        <v>0-10%</v>
      </c>
    </row>
    <row r="335" spans="1:24" ht="14.4" x14ac:dyDescent="0.3">
      <c r="A335" s="2">
        <v>334</v>
      </c>
      <c r="B335" s="2" t="s">
        <v>1201</v>
      </c>
      <c r="C335" s="2">
        <f>YEAR([1]Data!$D335)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9">
        <v>4.8960000000000008</v>
      </c>
      <c r="T335" s="2">
        <v>3</v>
      </c>
      <c r="U335" s="25">
        <v>0.7</v>
      </c>
      <c r="V335" s="25">
        <v>-3.4271999999999991</v>
      </c>
      <c r="W335" s="11">
        <f>Table_1[[#This Row],[Discount]]/Table_1[[#This Row],[Sales]]</f>
        <v>0.14297385620915029</v>
      </c>
      <c r="X335" t="str">
        <f>IF(Table_1[[#This Row],[Discount %]]&lt;=0.1, "0-10%", IF(Table_1[[#This Row],[Discount %]]&lt;=0.2, "10-20%", IF(Table_1[[#This Row],[Discount %]]&lt;=0.3, "20-30%", IF(Table_1[[#This Row],[Discount %]]&lt;=0.4, "30-40%", "40%+"))))</f>
        <v>10-20%</v>
      </c>
    </row>
    <row r="336" spans="1:24" ht="14.4" x14ac:dyDescent="0.3">
      <c r="A336" s="2">
        <v>335</v>
      </c>
      <c r="B336" s="2" t="s">
        <v>1210</v>
      </c>
      <c r="C336" s="2">
        <f>YEAR([1]Data!$D336)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9">
        <v>4.7520000000000007</v>
      </c>
      <c r="T336" s="2">
        <v>1</v>
      </c>
      <c r="U336" s="25">
        <v>0.2</v>
      </c>
      <c r="V336" s="25">
        <v>1.6037999999999997</v>
      </c>
      <c r="W336" s="11">
        <f>Table_1[[#This Row],[Discount]]/Table_1[[#This Row],[Sales]]</f>
        <v>4.2087542087542083E-2</v>
      </c>
      <c r="X336" t="str">
        <f>IF(Table_1[[#This Row],[Discount %]]&lt;=0.1, "0-10%", IF(Table_1[[#This Row],[Discount %]]&lt;=0.2, "10-20%", IF(Table_1[[#This Row],[Discount %]]&lt;=0.3, "20-30%", IF(Table_1[[#This Row],[Discount %]]&lt;=0.4, "30-40%", "40%+"))))</f>
        <v>0-10%</v>
      </c>
    </row>
    <row r="337" spans="1:24" ht="14.4" x14ac:dyDescent="0.3">
      <c r="A337" s="2">
        <v>336</v>
      </c>
      <c r="B337" s="2" t="s">
        <v>1210</v>
      </c>
      <c r="C337" s="2">
        <f>YEAR([1]Data!$D337)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9">
        <v>959.98400000000004</v>
      </c>
      <c r="T337" s="2">
        <v>2</v>
      </c>
      <c r="U337" s="25">
        <v>0.2</v>
      </c>
      <c r="V337" s="25">
        <v>335.99440000000004</v>
      </c>
      <c r="W337" s="11">
        <f>Table_1[[#This Row],[Discount]]/Table_1[[#This Row],[Sales]]</f>
        <v>2.083368056134269E-4</v>
      </c>
      <c r="X337" t="str">
        <f>IF(Table_1[[#This Row],[Discount %]]&lt;=0.1, "0-10%", IF(Table_1[[#This Row],[Discount %]]&lt;=0.2, "10-20%", IF(Table_1[[#This Row],[Discount %]]&lt;=0.3, "20-30%", IF(Table_1[[#This Row],[Discount %]]&lt;=0.4, "30-40%", "40%+"))))</f>
        <v>0-10%</v>
      </c>
    </row>
    <row r="338" spans="1:24" ht="14.4" x14ac:dyDescent="0.3">
      <c r="A338" s="2">
        <v>337</v>
      </c>
      <c r="B338" s="2" t="s">
        <v>1210</v>
      </c>
      <c r="C338" s="2">
        <f>YEAR([1]Data!$D338)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9">
        <v>14.368000000000002</v>
      </c>
      <c r="T338" s="2">
        <v>4</v>
      </c>
      <c r="U338" s="25">
        <v>0.2</v>
      </c>
      <c r="V338" s="25">
        <v>4.4899999999999984</v>
      </c>
      <c r="W338" s="11">
        <f>Table_1[[#This Row],[Discount]]/Table_1[[#This Row],[Sales]]</f>
        <v>1.3919821826280623E-2</v>
      </c>
      <c r="X338" t="str">
        <f>IF(Table_1[[#This Row],[Discount %]]&lt;=0.1, "0-10%", IF(Table_1[[#This Row],[Discount %]]&lt;=0.2, "10-20%", IF(Table_1[[#This Row],[Discount %]]&lt;=0.3, "20-30%", IF(Table_1[[#This Row],[Discount %]]&lt;=0.4, "30-40%", "40%+"))))</f>
        <v>0-10%</v>
      </c>
    </row>
    <row r="339" spans="1:24" ht="14.4" x14ac:dyDescent="0.3">
      <c r="A339" s="2">
        <v>338</v>
      </c>
      <c r="B339" s="2" t="s">
        <v>1220</v>
      </c>
      <c r="C339" s="2">
        <f>YEAR([1]Data!$D339)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9">
        <v>7.7120000000000006</v>
      </c>
      <c r="T339" s="2">
        <v>2</v>
      </c>
      <c r="U339" s="25">
        <v>0.2</v>
      </c>
      <c r="V339" s="25">
        <v>2.7956000000000003</v>
      </c>
      <c r="W339" s="11">
        <f>Table_1[[#This Row],[Discount]]/Table_1[[#This Row],[Sales]]</f>
        <v>2.5933609958506222E-2</v>
      </c>
      <c r="X339" t="str">
        <f>IF(Table_1[[#This Row],[Discount %]]&lt;=0.1, "0-10%", IF(Table_1[[#This Row],[Discount %]]&lt;=0.2, "10-20%", IF(Table_1[[#This Row],[Discount %]]&lt;=0.3, "20-30%", IF(Table_1[[#This Row],[Discount %]]&lt;=0.4, "30-40%", "40%+"))))</f>
        <v>0-10%</v>
      </c>
    </row>
    <row r="340" spans="1:24" ht="14.4" x14ac:dyDescent="0.3">
      <c r="A340" s="2">
        <v>339</v>
      </c>
      <c r="B340" s="2" t="s">
        <v>1220</v>
      </c>
      <c r="C340" s="2">
        <f>YEAR([1]Data!$D340)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9">
        <v>698.35200000000009</v>
      </c>
      <c r="T340" s="2">
        <v>3</v>
      </c>
      <c r="U340" s="25">
        <v>0.2</v>
      </c>
      <c r="V340" s="25">
        <v>-17.458800000000053</v>
      </c>
      <c r="W340" s="11">
        <f>Table_1[[#This Row],[Discount]]/Table_1[[#This Row],[Sales]]</f>
        <v>2.8638852613008909E-4</v>
      </c>
      <c r="X340" t="str">
        <f>IF(Table_1[[#This Row],[Discount %]]&lt;=0.1, "0-10%", IF(Table_1[[#This Row],[Discount %]]&lt;=0.2, "10-20%", IF(Table_1[[#This Row],[Discount %]]&lt;=0.3, "20-30%", IF(Table_1[[#This Row],[Discount %]]&lt;=0.4, "30-40%", "40%+"))))</f>
        <v>0-10%</v>
      </c>
    </row>
    <row r="341" spans="1:24" ht="14.4" x14ac:dyDescent="0.3">
      <c r="A341" s="2">
        <v>340</v>
      </c>
      <c r="B341" s="2" t="s">
        <v>1227</v>
      </c>
      <c r="C341" s="2">
        <f>YEAR([1]Data!$D341)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9">
        <v>4.96</v>
      </c>
      <c r="T341" s="2">
        <v>4</v>
      </c>
      <c r="U341" s="25">
        <v>0</v>
      </c>
      <c r="V341" s="25">
        <v>2.3311999999999999</v>
      </c>
      <c r="W341" s="11">
        <f>Table_1[[#This Row],[Discount]]/Table_1[[#This Row],[Sales]]</f>
        <v>0</v>
      </c>
      <c r="X341" t="str">
        <f>IF(Table_1[[#This Row],[Discount %]]&lt;=0.1, "0-10%", IF(Table_1[[#This Row],[Discount %]]&lt;=0.2, "10-20%", IF(Table_1[[#This Row],[Discount %]]&lt;=0.3, "20-30%", IF(Table_1[[#This Row],[Discount %]]&lt;=0.4, "30-40%", "40%+"))))</f>
        <v>0-10%</v>
      </c>
    </row>
    <row r="342" spans="1:24" ht="14.4" x14ac:dyDescent="0.3">
      <c r="A342" s="2">
        <v>341</v>
      </c>
      <c r="B342" s="2" t="s">
        <v>1231</v>
      </c>
      <c r="C342" s="2">
        <f>YEAR([1]Data!$D342)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9">
        <v>17.856000000000002</v>
      </c>
      <c r="T342" s="2">
        <v>4</v>
      </c>
      <c r="U342" s="25">
        <v>0.2</v>
      </c>
      <c r="V342" s="25">
        <v>1.1159999999999979</v>
      </c>
      <c r="W342" s="11">
        <f>Table_1[[#This Row],[Discount]]/Table_1[[#This Row],[Sales]]</f>
        <v>1.1200716845878136E-2</v>
      </c>
      <c r="X342" t="str">
        <f>IF(Table_1[[#This Row],[Discount %]]&lt;=0.1, "0-10%", IF(Table_1[[#This Row],[Discount %]]&lt;=0.2, "10-20%", IF(Table_1[[#This Row],[Discount %]]&lt;=0.3, "20-30%", IF(Table_1[[#This Row],[Discount %]]&lt;=0.4, "30-40%", "40%+"))))</f>
        <v>0-10%</v>
      </c>
    </row>
    <row r="343" spans="1:24" ht="14.4" x14ac:dyDescent="0.3">
      <c r="A343" s="2">
        <v>342</v>
      </c>
      <c r="B343" s="2" t="s">
        <v>1231</v>
      </c>
      <c r="C343" s="2">
        <f>YEAR([1]Data!$D343)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9">
        <v>509.97000000000008</v>
      </c>
      <c r="T343" s="2">
        <v>10</v>
      </c>
      <c r="U343" s="25">
        <v>0.7</v>
      </c>
      <c r="V343" s="25">
        <v>-407.97599999999989</v>
      </c>
      <c r="W343" s="11">
        <f>Table_1[[#This Row],[Discount]]/Table_1[[#This Row],[Sales]]</f>
        <v>1.3726297625350507E-3</v>
      </c>
      <c r="X343" t="str">
        <f>IF(Table_1[[#This Row],[Discount %]]&lt;=0.1, "0-10%", IF(Table_1[[#This Row],[Discount %]]&lt;=0.2, "10-20%", IF(Table_1[[#This Row],[Discount %]]&lt;=0.3, "20-30%", IF(Table_1[[#This Row],[Discount %]]&lt;=0.4, "30-40%", "40%+"))))</f>
        <v>0-10%</v>
      </c>
    </row>
    <row r="344" spans="1:24" ht="14.4" x14ac:dyDescent="0.3">
      <c r="A344" s="2">
        <v>343</v>
      </c>
      <c r="B344" s="2" t="s">
        <v>1231</v>
      </c>
      <c r="C344" s="2">
        <f>YEAR([1]Data!$D344)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9">
        <v>30.991999999999997</v>
      </c>
      <c r="T344" s="2">
        <v>13</v>
      </c>
      <c r="U344" s="25">
        <v>0.2</v>
      </c>
      <c r="V344" s="25">
        <v>10.072399999999996</v>
      </c>
      <c r="W344" s="11">
        <f>Table_1[[#This Row],[Discount]]/Table_1[[#This Row],[Sales]]</f>
        <v>6.4532782653588033E-3</v>
      </c>
      <c r="X344" t="str">
        <f>IF(Table_1[[#This Row],[Discount %]]&lt;=0.1, "0-10%", IF(Table_1[[#This Row],[Discount %]]&lt;=0.2, "10-20%", IF(Table_1[[#This Row],[Discount %]]&lt;=0.3, "20-30%", IF(Table_1[[#This Row],[Discount %]]&lt;=0.4, "30-40%", "40%+"))))</f>
        <v>0-10%</v>
      </c>
    </row>
    <row r="345" spans="1:24" ht="14.4" x14ac:dyDescent="0.3">
      <c r="A345" s="2">
        <v>344</v>
      </c>
      <c r="B345" s="2" t="s">
        <v>1231</v>
      </c>
      <c r="C345" s="2">
        <f>YEAR([1]Data!$D345)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9">
        <v>71.927999999999997</v>
      </c>
      <c r="T345" s="2">
        <v>12</v>
      </c>
      <c r="U345" s="25">
        <v>0.4</v>
      </c>
      <c r="V345" s="25">
        <v>8.3915999999999897</v>
      </c>
      <c r="W345" s="11">
        <f>Table_1[[#This Row],[Discount]]/Table_1[[#This Row],[Sales]]</f>
        <v>5.5611166722277835E-3</v>
      </c>
      <c r="X345" t="str">
        <f>IF(Table_1[[#This Row],[Discount %]]&lt;=0.1, "0-10%", IF(Table_1[[#This Row],[Discount %]]&lt;=0.2, "10-20%", IF(Table_1[[#This Row],[Discount %]]&lt;=0.3, "20-30%", IF(Table_1[[#This Row],[Discount %]]&lt;=0.4, "30-40%", "40%+"))))</f>
        <v>0-10%</v>
      </c>
    </row>
    <row r="346" spans="1:24" ht="14.4" x14ac:dyDescent="0.3">
      <c r="A346" s="2">
        <v>345</v>
      </c>
      <c r="B346" s="2" t="s">
        <v>1236</v>
      </c>
      <c r="C346" s="2">
        <f>YEAR([1]Data!$D346)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9">
        <v>88.800000000000011</v>
      </c>
      <c r="T346" s="2">
        <v>4</v>
      </c>
      <c r="U346" s="25">
        <v>0.2</v>
      </c>
      <c r="V346" s="25">
        <v>-2.2200000000000131</v>
      </c>
      <c r="W346" s="11">
        <f>Table_1[[#This Row],[Discount]]/Table_1[[#This Row],[Sales]]</f>
        <v>2.2522522522522522E-3</v>
      </c>
      <c r="X346" t="str">
        <f>IF(Table_1[[#This Row],[Discount %]]&lt;=0.1, "0-10%", IF(Table_1[[#This Row],[Discount %]]&lt;=0.2, "10-20%", IF(Table_1[[#This Row],[Discount %]]&lt;=0.3, "20-30%", IF(Table_1[[#This Row],[Discount %]]&lt;=0.4, "30-40%", "40%+"))))</f>
        <v>0-10%</v>
      </c>
    </row>
    <row r="347" spans="1:24" ht="14.4" x14ac:dyDescent="0.3">
      <c r="A347" s="2">
        <v>346</v>
      </c>
      <c r="B347" s="2" t="s">
        <v>1238</v>
      </c>
      <c r="C347" s="2">
        <f>YEAR([1]Data!$D347)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9">
        <v>47.975999999999999</v>
      </c>
      <c r="T347" s="2">
        <v>3</v>
      </c>
      <c r="U347" s="25">
        <v>0.2</v>
      </c>
      <c r="V347" s="25">
        <v>4.7976000000000028</v>
      </c>
      <c r="W347" s="11">
        <f>Table_1[[#This Row],[Discount]]/Table_1[[#This Row],[Sales]]</f>
        <v>4.1687510421877612E-3</v>
      </c>
      <c r="X347" t="str">
        <f>IF(Table_1[[#This Row],[Discount %]]&lt;=0.1, "0-10%", IF(Table_1[[#This Row],[Discount %]]&lt;=0.2, "10-20%", IF(Table_1[[#This Row],[Discount %]]&lt;=0.3, "20-30%", IF(Table_1[[#This Row],[Discount %]]&lt;=0.4, "30-40%", "40%+"))))</f>
        <v>0-10%</v>
      </c>
    </row>
    <row r="348" spans="1:24" ht="14.4" x14ac:dyDescent="0.3">
      <c r="A348" s="2">
        <v>347</v>
      </c>
      <c r="B348" s="2" t="s">
        <v>1241</v>
      </c>
      <c r="C348" s="2">
        <f>YEAR([1]Data!$D348)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9">
        <v>7.5600000000000005</v>
      </c>
      <c r="T348" s="2">
        <v>3</v>
      </c>
      <c r="U348" s="25">
        <v>0</v>
      </c>
      <c r="V348" s="25">
        <v>3.0996000000000006</v>
      </c>
      <c r="W348" s="11">
        <f>Table_1[[#This Row],[Discount]]/Table_1[[#This Row],[Sales]]</f>
        <v>0</v>
      </c>
      <c r="X348" t="str">
        <f>IF(Table_1[[#This Row],[Discount %]]&lt;=0.1, "0-10%", IF(Table_1[[#This Row],[Discount %]]&lt;=0.2, "10-20%", IF(Table_1[[#This Row],[Discount %]]&lt;=0.3, "20-30%", IF(Table_1[[#This Row],[Discount %]]&lt;=0.4, "30-40%", "40%+"))))</f>
        <v>0-10%</v>
      </c>
    </row>
    <row r="349" spans="1:24" ht="14.4" x14ac:dyDescent="0.3">
      <c r="A349" s="2">
        <v>348</v>
      </c>
      <c r="B349" s="2" t="s">
        <v>1241</v>
      </c>
      <c r="C349" s="2">
        <f>YEAR([1]Data!$D349)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9">
        <v>24.56</v>
      </c>
      <c r="T349" s="2">
        <v>2</v>
      </c>
      <c r="U349" s="25">
        <v>0</v>
      </c>
      <c r="V349" s="25">
        <v>11.543199999999999</v>
      </c>
      <c r="W349" s="11">
        <f>Table_1[[#This Row],[Discount]]/Table_1[[#This Row],[Sales]]</f>
        <v>0</v>
      </c>
      <c r="X349" t="str">
        <f>IF(Table_1[[#This Row],[Discount %]]&lt;=0.1, "0-10%", IF(Table_1[[#This Row],[Discount %]]&lt;=0.2, "10-20%", IF(Table_1[[#This Row],[Discount %]]&lt;=0.3, "20-30%", IF(Table_1[[#This Row],[Discount %]]&lt;=0.4, "30-40%", "40%+"))))</f>
        <v>0-10%</v>
      </c>
    </row>
    <row r="350" spans="1:24" ht="14.4" x14ac:dyDescent="0.3">
      <c r="A350" s="2">
        <v>349</v>
      </c>
      <c r="B350" s="2" t="s">
        <v>1241</v>
      </c>
      <c r="C350" s="2">
        <f>YEAR([1]Data!$D350)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9">
        <v>12.96</v>
      </c>
      <c r="T350" s="2">
        <v>2</v>
      </c>
      <c r="U350" s="25">
        <v>0</v>
      </c>
      <c r="V350" s="25">
        <v>4.1471999999999998</v>
      </c>
      <c r="W350" s="11">
        <f>Table_1[[#This Row],[Discount]]/Table_1[[#This Row],[Sales]]</f>
        <v>0</v>
      </c>
      <c r="X350" t="str">
        <f>IF(Table_1[[#This Row],[Discount %]]&lt;=0.1, "0-10%", IF(Table_1[[#This Row],[Discount %]]&lt;=0.2, "10-20%", IF(Table_1[[#This Row],[Discount %]]&lt;=0.3, "20-30%", IF(Table_1[[#This Row],[Discount %]]&lt;=0.4, "30-40%", "40%+"))))</f>
        <v>0-10%</v>
      </c>
    </row>
    <row r="351" spans="1:24" ht="14.4" x14ac:dyDescent="0.3">
      <c r="A351" s="2">
        <v>350</v>
      </c>
      <c r="B351" s="2" t="s">
        <v>1248</v>
      </c>
      <c r="C351" s="2">
        <f>YEAR([1]Data!$D351)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9">
        <v>6.79</v>
      </c>
      <c r="T351" s="2">
        <v>1</v>
      </c>
      <c r="U351" s="25">
        <v>0</v>
      </c>
      <c r="V351" s="25">
        <v>2.3086000000000002</v>
      </c>
      <c r="W351" s="11">
        <f>Table_1[[#This Row],[Discount]]/Table_1[[#This Row],[Sales]]</f>
        <v>0</v>
      </c>
      <c r="X351" t="str">
        <f>IF(Table_1[[#This Row],[Discount %]]&lt;=0.1, "0-10%", IF(Table_1[[#This Row],[Discount %]]&lt;=0.2, "10-20%", IF(Table_1[[#This Row],[Discount %]]&lt;=0.3, "20-30%", IF(Table_1[[#This Row],[Discount %]]&lt;=0.4, "30-40%", "40%+"))))</f>
        <v>0-10%</v>
      </c>
    </row>
    <row r="352" spans="1:24" ht="14.4" x14ac:dyDescent="0.3">
      <c r="A352" s="2">
        <v>351</v>
      </c>
      <c r="B352" s="2" t="s">
        <v>1248</v>
      </c>
      <c r="C352" s="2">
        <f>YEAR([1]Data!$D352)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9">
        <v>24.56</v>
      </c>
      <c r="T352" s="2">
        <v>2</v>
      </c>
      <c r="U352" s="25">
        <v>0</v>
      </c>
      <c r="V352" s="25">
        <v>11.543199999999999</v>
      </c>
      <c r="W352" s="11">
        <f>Table_1[[#This Row],[Discount]]/Table_1[[#This Row],[Sales]]</f>
        <v>0</v>
      </c>
      <c r="X352" t="str">
        <f>IF(Table_1[[#This Row],[Discount %]]&lt;=0.1, "0-10%", IF(Table_1[[#This Row],[Discount %]]&lt;=0.2, "10-20%", IF(Table_1[[#This Row],[Discount %]]&lt;=0.3, "20-30%", IF(Table_1[[#This Row],[Discount %]]&lt;=0.4, "30-40%", "40%+"))))</f>
        <v>0-10%</v>
      </c>
    </row>
    <row r="353" spans="1:24" ht="14.4" x14ac:dyDescent="0.3">
      <c r="A353" s="2">
        <v>352</v>
      </c>
      <c r="B353" s="2" t="s">
        <v>1248</v>
      </c>
      <c r="C353" s="2">
        <f>YEAR([1]Data!$D353)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9">
        <v>3.048</v>
      </c>
      <c r="T353" s="2">
        <v>1</v>
      </c>
      <c r="U353" s="25">
        <v>0.2</v>
      </c>
      <c r="V353" s="25">
        <v>1.0668</v>
      </c>
      <c r="W353" s="11">
        <f>Table_1[[#This Row],[Discount]]/Table_1[[#This Row],[Sales]]</f>
        <v>6.5616797900262466E-2</v>
      </c>
      <c r="X353" t="str">
        <f>IF(Table_1[[#This Row],[Discount %]]&lt;=0.1, "0-10%", IF(Table_1[[#This Row],[Discount %]]&lt;=0.2, "10-20%", IF(Table_1[[#This Row],[Discount %]]&lt;=0.3, "20-30%", IF(Table_1[[#This Row],[Discount %]]&lt;=0.4, "30-40%", "40%+"))))</f>
        <v>0-10%</v>
      </c>
    </row>
    <row r="354" spans="1:24" ht="14.4" x14ac:dyDescent="0.3">
      <c r="A354" s="2">
        <v>353</v>
      </c>
      <c r="B354" s="2" t="s">
        <v>1248</v>
      </c>
      <c r="C354" s="2">
        <f>YEAR([1]Data!$D354)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9">
        <v>49.12</v>
      </c>
      <c r="T354" s="2">
        <v>4</v>
      </c>
      <c r="U354" s="25">
        <v>0</v>
      </c>
      <c r="V354" s="25">
        <v>23.086399999999998</v>
      </c>
      <c r="W354" s="11">
        <f>Table_1[[#This Row],[Discount]]/Table_1[[#This Row],[Sales]]</f>
        <v>0</v>
      </c>
      <c r="X354" t="str">
        <f>IF(Table_1[[#This Row],[Discount %]]&lt;=0.1, "0-10%", IF(Table_1[[#This Row],[Discount %]]&lt;=0.2, "10-20%", IF(Table_1[[#This Row],[Discount %]]&lt;=0.3, "20-30%", IF(Table_1[[#This Row],[Discount %]]&lt;=0.4, "30-40%", "40%+"))))</f>
        <v>0-10%</v>
      </c>
    </row>
    <row r="355" spans="1:24" ht="14.4" x14ac:dyDescent="0.3">
      <c r="A355" s="2">
        <v>354</v>
      </c>
      <c r="B355" s="2" t="s">
        <v>1248</v>
      </c>
      <c r="C355" s="2">
        <f>YEAR([1]Data!$D355)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9">
        <v>4355.1680000000006</v>
      </c>
      <c r="T355" s="2">
        <v>4</v>
      </c>
      <c r="U355" s="25">
        <v>0.2</v>
      </c>
      <c r="V355" s="25">
        <v>1415.4295999999997</v>
      </c>
      <c r="W355" s="11">
        <f>Table_1[[#This Row],[Discount]]/Table_1[[#This Row],[Sales]]</f>
        <v>4.5922453508108066E-5</v>
      </c>
      <c r="X355" t="str">
        <f>IF(Table_1[[#This Row],[Discount %]]&lt;=0.1, "0-10%", IF(Table_1[[#This Row],[Discount %]]&lt;=0.2, "10-20%", IF(Table_1[[#This Row],[Discount %]]&lt;=0.3, "20-30%", IF(Table_1[[#This Row],[Discount %]]&lt;=0.4, "30-40%", "40%+"))))</f>
        <v>0-10%</v>
      </c>
    </row>
    <row r="356" spans="1:24" ht="14.4" x14ac:dyDescent="0.3">
      <c r="A356" s="2">
        <v>355</v>
      </c>
      <c r="B356" s="2" t="s">
        <v>1257</v>
      </c>
      <c r="C356" s="2">
        <f>YEAR([1]Data!$D356)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9">
        <v>388.70400000000006</v>
      </c>
      <c r="T356" s="2">
        <v>6</v>
      </c>
      <c r="U356" s="25">
        <v>0.2</v>
      </c>
      <c r="V356" s="25">
        <v>-4.8588000000000022</v>
      </c>
      <c r="W356" s="11">
        <f>Table_1[[#This Row],[Discount]]/Table_1[[#This Row],[Sales]]</f>
        <v>5.145303367086523E-4</v>
      </c>
      <c r="X356" t="str">
        <f>IF(Table_1[[#This Row],[Discount %]]&lt;=0.1, "0-10%", IF(Table_1[[#This Row],[Discount %]]&lt;=0.2, "10-20%", IF(Table_1[[#This Row],[Discount %]]&lt;=0.3, "20-30%", IF(Table_1[[#This Row],[Discount %]]&lt;=0.4, "30-40%", "40%+"))))</f>
        <v>0-10%</v>
      </c>
    </row>
    <row r="357" spans="1:24" ht="14.4" x14ac:dyDescent="0.3">
      <c r="A357" s="2">
        <v>356</v>
      </c>
      <c r="B357" s="2" t="s">
        <v>1257</v>
      </c>
      <c r="C357" s="2">
        <f>YEAR([1]Data!$D357)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9">
        <v>8.26</v>
      </c>
      <c r="T357" s="2">
        <v>2</v>
      </c>
      <c r="U357" s="25">
        <v>0</v>
      </c>
      <c r="V357" s="25">
        <v>3.7995999999999999</v>
      </c>
      <c r="W357" s="11">
        <f>Table_1[[#This Row],[Discount]]/Table_1[[#This Row],[Sales]]</f>
        <v>0</v>
      </c>
      <c r="X357" t="str">
        <f>IF(Table_1[[#This Row],[Discount %]]&lt;=0.1, "0-10%", IF(Table_1[[#This Row],[Discount %]]&lt;=0.2, "10-20%", IF(Table_1[[#This Row],[Discount %]]&lt;=0.3, "20-30%", IF(Table_1[[#This Row],[Discount %]]&lt;=0.4, "30-40%", "40%+"))))</f>
        <v>0-10%</v>
      </c>
    </row>
    <row r="358" spans="1:24" ht="14.4" x14ac:dyDescent="0.3">
      <c r="A358" s="2">
        <v>357</v>
      </c>
      <c r="B358" s="2" t="s">
        <v>1257</v>
      </c>
      <c r="C358" s="2">
        <f>YEAR([1]Data!$D358)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9">
        <v>17.04</v>
      </c>
      <c r="T358" s="2">
        <v>4</v>
      </c>
      <c r="U358" s="25">
        <v>0</v>
      </c>
      <c r="V358" s="25">
        <v>6.9863999999999997</v>
      </c>
      <c r="W358" s="11">
        <f>Table_1[[#This Row],[Discount]]/Table_1[[#This Row],[Sales]]</f>
        <v>0</v>
      </c>
      <c r="X358" t="str">
        <f>IF(Table_1[[#This Row],[Discount %]]&lt;=0.1, "0-10%", IF(Table_1[[#This Row],[Discount %]]&lt;=0.2, "10-20%", IF(Table_1[[#This Row],[Discount %]]&lt;=0.3, "20-30%", IF(Table_1[[#This Row],[Discount %]]&lt;=0.4, "30-40%", "40%+"))))</f>
        <v>0-10%</v>
      </c>
    </row>
    <row r="359" spans="1:24" ht="14.4" x14ac:dyDescent="0.3">
      <c r="A359" s="2">
        <v>358</v>
      </c>
      <c r="B359" s="2" t="s">
        <v>1257</v>
      </c>
      <c r="C359" s="2">
        <f>YEAR([1]Data!$D359)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9">
        <v>34.4</v>
      </c>
      <c r="T359" s="2">
        <v>5</v>
      </c>
      <c r="U359" s="25">
        <v>0</v>
      </c>
      <c r="V359" s="25">
        <v>15.823999999999998</v>
      </c>
      <c r="W359" s="11">
        <f>Table_1[[#This Row],[Discount]]/Table_1[[#This Row],[Sales]]</f>
        <v>0</v>
      </c>
      <c r="X359" t="str">
        <f>IF(Table_1[[#This Row],[Discount %]]&lt;=0.1, "0-10%", IF(Table_1[[#This Row],[Discount %]]&lt;=0.2, "10-20%", IF(Table_1[[#This Row],[Discount %]]&lt;=0.3, "20-30%", IF(Table_1[[#This Row],[Discount %]]&lt;=0.4, "30-40%", "40%+"))))</f>
        <v>0-10%</v>
      </c>
    </row>
    <row r="360" spans="1:24" ht="14.4" x14ac:dyDescent="0.3">
      <c r="A360" s="2">
        <v>359</v>
      </c>
      <c r="B360" s="2" t="s">
        <v>1268</v>
      </c>
      <c r="C360" s="2">
        <f>YEAR([1]Data!$D360)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9">
        <v>36.240000000000009</v>
      </c>
      <c r="T360" s="2">
        <v>5</v>
      </c>
      <c r="U360" s="25">
        <v>0.2</v>
      </c>
      <c r="V360" s="25">
        <v>11.324999999999996</v>
      </c>
      <c r="W360" s="11">
        <f>Table_1[[#This Row],[Discount]]/Table_1[[#This Row],[Sales]]</f>
        <v>5.518763796909491E-3</v>
      </c>
      <c r="X360" t="str">
        <f>IF(Table_1[[#This Row],[Discount %]]&lt;=0.1, "0-10%", IF(Table_1[[#This Row],[Discount %]]&lt;=0.2, "10-20%", IF(Table_1[[#This Row],[Discount %]]&lt;=0.3, "20-30%", IF(Table_1[[#This Row],[Discount %]]&lt;=0.4, "30-40%", "40%+"))))</f>
        <v>0-10%</v>
      </c>
    </row>
    <row r="361" spans="1:24" ht="14.4" x14ac:dyDescent="0.3">
      <c r="A361" s="2">
        <v>360</v>
      </c>
      <c r="B361" s="2" t="s">
        <v>1269</v>
      </c>
      <c r="C361" s="2">
        <f>YEAR([1]Data!$D361)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9">
        <v>647.84</v>
      </c>
      <c r="T361" s="2">
        <v>8</v>
      </c>
      <c r="U361" s="25">
        <v>0</v>
      </c>
      <c r="V361" s="25">
        <v>168.4384</v>
      </c>
      <c r="W361" s="11">
        <f>Table_1[[#This Row],[Discount]]/Table_1[[#This Row],[Sales]]</f>
        <v>0</v>
      </c>
      <c r="X361" t="str">
        <f>IF(Table_1[[#This Row],[Discount %]]&lt;=0.1, "0-10%", IF(Table_1[[#This Row],[Discount %]]&lt;=0.2, "10-20%", IF(Table_1[[#This Row],[Discount %]]&lt;=0.3, "20-30%", IF(Table_1[[#This Row],[Discount %]]&lt;=0.4, "30-40%", "40%+"))))</f>
        <v>0-10%</v>
      </c>
    </row>
    <row r="362" spans="1:24" ht="14.4" x14ac:dyDescent="0.3">
      <c r="A362" s="2">
        <v>361</v>
      </c>
      <c r="B362" s="2" t="s">
        <v>1269</v>
      </c>
      <c r="C362" s="2">
        <f>YEAR([1]Data!$D362)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9">
        <v>20.7</v>
      </c>
      <c r="T362" s="2">
        <v>2</v>
      </c>
      <c r="U362" s="25">
        <v>0</v>
      </c>
      <c r="V362" s="25">
        <v>9.9359999999999999</v>
      </c>
      <c r="W362" s="11">
        <f>Table_1[[#This Row],[Discount]]/Table_1[[#This Row],[Sales]]</f>
        <v>0</v>
      </c>
      <c r="X362" t="str">
        <f>IF(Table_1[[#This Row],[Discount %]]&lt;=0.1, "0-10%", IF(Table_1[[#This Row],[Discount %]]&lt;=0.2, "10-20%", IF(Table_1[[#This Row],[Discount %]]&lt;=0.3, "20-30%", IF(Table_1[[#This Row],[Discount %]]&lt;=0.4, "30-40%", "40%+"))))</f>
        <v>0-10%</v>
      </c>
    </row>
    <row r="363" spans="1:24" ht="14.4" x14ac:dyDescent="0.3">
      <c r="A363" s="2">
        <v>362</v>
      </c>
      <c r="B363" s="2" t="s">
        <v>1277</v>
      </c>
      <c r="C363" s="2">
        <f>YEAR([1]Data!$D363)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9">
        <v>20.7</v>
      </c>
      <c r="T363" s="2">
        <v>2</v>
      </c>
      <c r="U363" s="25">
        <v>0</v>
      </c>
      <c r="V363" s="25">
        <v>9.9359999999999999</v>
      </c>
      <c r="W363" s="11">
        <f>Table_1[[#This Row],[Discount]]/Table_1[[#This Row],[Sales]]</f>
        <v>0</v>
      </c>
      <c r="X363" t="str">
        <f>IF(Table_1[[#This Row],[Discount %]]&lt;=0.1, "0-10%", IF(Table_1[[#This Row],[Discount %]]&lt;=0.2, "10-20%", IF(Table_1[[#This Row],[Discount %]]&lt;=0.3, "20-30%", IF(Table_1[[#This Row],[Discount %]]&lt;=0.4, "30-40%", "40%+"))))</f>
        <v>0-10%</v>
      </c>
    </row>
    <row r="364" spans="1:24" ht="14.4" x14ac:dyDescent="0.3">
      <c r="A364" s="2">
        <v>363</v>
      </c>
      <c r="B364" s="2" t="s">
        <v>1277</v>
      </c>
      <c r="C364" s="2">
        <f>YEAR([1]Data!$D364)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9">
        <v>488.64600000000002</v>
      </c>
      <c r="T364" s="2">
        <v>3</v>
      </c>
      <c r="U364" s="25">
        <v>0.1</v>
      </c>
      <c r="V364" s="25">
        <v>86.870400000000004</v>
      </c>
      <c r="W364" s="11">
        <f>Table_1[[#This Row],[Discount]]/Table_1[[#This Row],[Sales]]</f>
        <v>2.0464712695898463E-4</v>
      </c>
      <c r="X364" t="str">
        <f>IF(Table_1[[#This Row],[Discount %]]&lt;=0.1, "0-10%", IF(Table_1[[#This Row],[Discount %]]&lt;=0.2, "10-20%", IF(Table_1[[#This Row],[Discount %]]&lt;=0.3, "20-30%", IF(Table_1[[#This Row],[Discount %]]&lt;=0.4, "30-40%", "40%+"))))</f>
        <v>0-10%</v>
      </c>
    </row>
    <row r="365" spans="1:24" ht="14.4" x14ac:dyDescent="0.3">
      <c r="A365" s="2">
        <v>364</v>
      </c>
      <c r="B365" s="2" t="s">
        <v>1277</v>
      </c>
      <c r="C365" s="2">
        <f>YEAR([1]Data!$D365)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9">
        <v>5.56</v>
      </c>
      <c r="T365" s="2">
        <v>2</v>
      </c>
      <c r="U365" s="25">
        <v>0</v>
      </c>
      <c r="V365" s="25">
        <v>1.4455999999999998</v>
      </c>
      <c r="W365" s="11">
        <f>Table_1[[#This Row],[Discount]]/Table_1[[#This Row],[Sales]]</f>
        <v>0</v>
      </c>
      <c r="X365" t="str">
        <f>IF(Table_1[[#This Row],[Discount %]]&lt;=0.1, "0-10%", IF(Table_1[[#This Row],[Discount %]]&lt;=0.2, "10-20%", IF(Table_1[[#This Row],[Discount %]]&lt;=0.3, "20-30%", IF(Table_1[[#This Row],[Discount %]]&lt;=0.4, "30-40%", "40%+"))))</f>
        <v>0-10%</v>
      </c>
    </row>
    <row r="366" spans="1:24" ht="14.4" x14ac:dyDescent="0.3">
      <c r="A366" s="2">
        <v>365</v>
      </c>
      <c r="B366" s="2" t="s">
        <v>1277</v>
      </c>
      <c r="C366" s="2">
        <f>YEAR([1]Data!$D366)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9">
        <v>47.12</v>
      </c>
      <c r="T366" s="2">
        <v>8</v>
      </c>
      <c r="U366" s="25">
        <v>0</v>
      </c>
      <c r="V366" s="25">
        <v>20.732800000000001</v>
      </c>
      <c r="W366" s="11">
        <f>Table_1[[#This Row],[Discount]]/Table_1[[#This Row],[Sales]]</f>
        <v>0</v>
      </c>
      <c r="X366" t="str">
        <f>IF(Table_1[[#This Row],[Discount %]]&lt;=0.1, "0-10%", IF(Table_1[[#This Row],[Discount %]]&lt;=0.2, "10-20%", IF(Table_1[[#This Row],[Discount %]]&lt;=0.3, "20-30%", IF(Table_1[[#This Row],[Discount %]]&lt;=0.4, "30-40%", "40%+"))))</f>
        <v>0-10%</v>
      </c>
    </row>
    <row r="367" spans="1:24" ht="14.4" x14ac:dyDescent="0.3">
      <c r="A367" s="2">
        <v>366</v>
      </c>
      <c r="B367" s="2" t="s">
        <v>1286</v>
      </c>
      <c r="C367" s="2">
        <f>YEAR([1]Data!$D367)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9">
        <v>211.96</v>
      </c>
      <c r="T367" s="2">
        <v>4</v>
      </c>
      <c r="U367" s="25">
        <v>0</v>
      </c>
      <c r="V367" s="25">
        <v>8.4783999999999935</v>
      </c>
      <c r="W367" s="11">
        <f>Table_1[[#This Row],[Discount]]/Table_1[[#This Row],[Sales]]</f>
        <v>0</v>
      </c>
      <c r="X367" t="str">
        <f>IF(Table_1[[#This Row],[Discount %]]&lt;=0.1, "0-10%", IF(Table_1[[#This Row],[Discount %]]&lt;=0.2, "10-20%", IF(Table_1[[#This Row],[Discount %]]&lt;=0.3, "20-30%", IF(Table_1[[#This Row],[Discount %]]&lt;=0.4, "30-40%", "40%+"))))</f>
        <v>0-10%</v>
      </c>
    </row>
    <row r="368" spans="1:24" ht="14.4" x14ac:dyDescent="0.3">
      <c r="A368" s="2">
        <v>367</v>
      </c>
      <c r="B368" s="2" t="s">
        <v>1289</v>
      </c>
      <c r="C368" s="2">
        <f>YEAR([1]Data!$D368)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9">
        <v>23.2</v>
      </c>
      <c r="T368" s="2">
        <v>4</v>
      </c>
      <c r="U368" s="25">
        <v>0</v>
      </c>
      <c r="V368" s="25">
        <v>10.44</v>
      </c>
      <c r="W368" s="11">
        <f>Table_1[[#This Row],[Discount]]/Table_1[[#This Row],[Sales]]</f>
        <v>0</v>
      </c>
      <c r="X368" t="str">
        <f>IF(Table_1[[#This Row],[Discount %]]&lt;=0.1, "0-10%", IF(Table_1[[#This Row],[Discount %]]&lt;=0.2, "10-20%", IF(Table_1[[#This Row],[Discount %]]&lt;=0.3, "20-30%", IF(Table_1[[#This Row],[Discount %]]&lt;=0.4, "30-40%", "40%+"))))</f>
        <v>0-10%</v>
      </c>
    </row>
    <row r="369" spans="1:24" ht="14.4" x14ac:dyDescent="0.3">
      <c r="A369" s="2">
        <v>368</v>
      </c>
      <c r="B369" s="2" t="s">
        <v>1289</v>
      </c>
      <c r="C369" s="2">
        <f>YEAR([1]Data!$D369)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9">
        <v>7.36</v>
      </c>
      <c r="T369" s="2">
        <v>2</v>
      </c>
      <c r="U369" s="25">
        <v>0</v>
      </c>
      <c r="V369" s="25">
        <v>0.14719999999999978</v>
      </c>
      <c r="W369" s="11">
        <f>Table_1[[#This Row],[Discount]]/Table_1[[#This Row],[Sales]]</f>
        <v>0</v>
      </c>
      <c r="X369" t="str">
        <f>IF(Table_1[[#This Row],[Discount %]]&lt;=0.1, "0-10%", IF(Table_1[[#This Row],[Discount %]]&lt;=0.2, "10-20%", IF(Table_1[[#This Row],[Discount %]]&lt;=0.3, "20-30%", IF(Table_1[[#This Row],[Discount %]]&lt;=0.4, "30-40%", "40%+"))))</f>
        <v>0-10%</v>
      </c>
    </row>
    <row r="370" spans="1:24" ht="14.4" x14ac:dyDescent="0.3">
      <c r="A370" s="2">
        <v>369</v>
      </c>
      <c r="B370" s="2" t="s">
        <v>1289</v>
      </c>
      <c r="C370" s="2">
        <f>YEAR([1]Data!$D370)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9">
        <v>104.79</v>
      </c>
      <c r="T370" s="2">
        <v>7</v>
      </c>
      <c r="U370" s="25">
        <v>0</v>
      </c>
      <c r="V370" s="25">
        <v>29.341200000000008</v>
      </c>
      <c r="W370" s="11">
        <f>Table_1[[#This Row],[Discount]]/Table_1[[#This Row],[Sales]]</f>
        <v>0</v>
      </c>
      <c r="X370" t="str">
        <f>IF(Table_1[[#This Row],[Discount %]]&lt;=0.1, "0-10%", IF(Table_1[[#This Row],[Discount %]]&lt;=0.2, "10-20%", IF(Table_1[[#This Row],[Discount %]]&lt;=0.3, "20-30%", IF(Table_1[[#This Row],[Discount %]]&lt;=0.4, "30-40%", "40%+"))))</f>
        <v>0-10%</v>
      </c>
    </row>
    <row r="371" spans="1:24" ht="14.4" x14ac:dyDescent="0.3">
      <c r="A371" s="2">
        <v>370</v>
      </c>
      <c r="B371" s="2" t="s">
        <v>1289</v>
      </c>
      <c r="C371" s="2">
        <f>YEAR([1]Data!$D371)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9">
        <v>1043.92</v>
      </c>
      <c r="T371" s="2">
        <v>4</v>
      </c>
      <c r="U371" s="25">
        <v>0</v>
      </c>
      <c r="V371" s="25">
        <v>271.41920000000005</v>
      </c>
      <c r="W371" s="11">
        <f>Table_1[[#This Row],[Discount]]/Table_1[[#This Row],[Sales]]</f>
        <v>0</v>
      </c>
      <c r="X371" t="str">
        <f>IF(Table_1[[#This Row],[Discount %]]&lt;=0.1, "0-10%", IF(Table_1[[#This Row],[Discount %]]&lt;=0.2, "10-20%", IF(Table_1[[#This Row],[Discount %]]&lt;=0.3, "20-30%", IF(Table_1[[#This Row],[Discount %]]&lt;=0.4, "30-40%", "40%+"))))</f>
        <v>0-10%</v>
      </c>
    </row>
    <row r="372" spans="1:24" ht="14.4" x14ac:dyDescent="0.3">
      <c r="A372" s="2">
        <v>371</v>
      </c>
      <c r="B372" s="2" t="s">
        <v>1299</v>
      </c>
      <c r="C372" s="2">
        <f>YEAR([1]Data!$D372)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9">
        <v>25.920000000000005</v>
      </c>
      <c r="T372" s="2">
        <v>5</v>
      </c>
      <c r="U372" s="25">
        <v>0.2</v>
      </c>
      <c r="V372" s="25">
        <v>9.3960000000000008</v>
      </c>
      <c r="W372" s="11">
        <f>Table_1[[#This Row],[Discount]]/Table_1[[#This Row],[Sales]]</f>
        <v>7.7160493827160481E-3</v>
      </c>
      <c r="X372" t="str">
        <f>IF(Table_1[[#This Row],[Discount %]]&lt;=0.1, "0-10%", IF(Table_1[[#This Row],[Discount %]]&lt;=0.2, "10-20%", IF(Table_1[[#This Row],[Discount %]]&lt;=0.3, "20-30%", IF(Table_1[[#This Row],[Discount %]]&lt;=0.4, "30-40%", "40%+"))))</f>
        <v>0-10%</v>
      </c>
    </row>
    <row r="373" spans="1:24" ht="14.4" x14ac:dyDescent="0.3">
      <c r="A373" s="2">
        <v>372</v>
      </c>
      <c r="B373" s="2" t="s">
        <v>1299</v>
      </c>
      <c r="C373" s="2">
        <f>YEAR([1]Data!$D373)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9">
        <v>53.424000000000007</v>
      </c>
      <c r="T373" s="2">
        <v>3</v>
      </c>
      <c r="U373" s="25">
        <v>0.2</v>
      </c>
      <c r="V373" s="25">
        <v>4.6746000000000016</v>
      </c>
      <c r="W373" s="11">
        <f>Table_1[[#This Row],[Discount]]/Table_1[[#This Row],[Sales]]</f>
        <v>3.743635819107517E-3</v>
      </c>
      <c r="X373" t="str">
        <f>IF(Table_1[[#This Row],[Discount %]]&lt;=0.1, "0-10%", IF(Table_1[[#This Row],[Discount %]]&lt;=0.2, "10-20%", IF(Table_1[[#This Row],[Discount %]]&lt;=0.3, "20-30%", IF(Table_1[[#This Row],[Discount %]]&lt;=0.4, "30-40%", "40%+"))))</f>
        <v>0-10%</v>
      </c>
    </row>
    <row r="374" spans="1:24" ht="14.4" x14ac:dyDescent="0.3">
      <c r="A374" s="2">
        <v>373</v>
      </c>
      <c r="B374" s="2" t="s">
        <v>1307</v>
      </c>
      <c r="C374" s="2">
        <f>YEAR([1]Data!$D374)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9">
        <v>8.1600000000000019</v>
      </c>
      <c r="T374" s="2">
        <v>5</v>
      </c>
      <c r="U374" s="25">
        <v>0.7</v>
      </c>
      <c r="V374" s="25">
        <v>-5.7119999999999997</v>
      </c>
      <c r="W374" s="11">
        <f>Table_1[[#This Row],[Discount]]/Table_1[[#This Row],[Sales]]</f>
        <v>8.5784313725490169E-2</v>
      </c>
      <c r="X374" t="str">
        <f>IF(Table_1[[#This Row],[Discount %]]&lt;=0.1, "0-10%", IF(Table_1[[#This Row],[Discount %]]&lt;=0.2, "10-20%", IF(Table_1[[#This Row],[Discount %]]&lt;=0.3, "20-30%", IF(Table_1[[#This Row],[Discount %]]&lt;=0.4, "30-40%", "40%+"))))</f>
        <v>0-10%</v>
      </c>
    </row>
    <row r="375" spans="1:24" ht="14.4" x14ac:dyDescent="0.3">
      <c r="A375" s="2">
        <v>374</v>
      </c>
      <c r="B375" s="2" t="s">
        <v>1307</v>
      </c>
      <c r="C375" s="2">
        <f>YEAR([1]Data!$D375)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9">
        <v>1023.9360000000001</v>
      </c>
      <c r="T375" s="2">
        <v>8</v>
      </c>
      <c r="U375" s="25">
        <v>0.2</v>
      </c>
      <c r="V375" s="25">
        <v>179.1887999999999</v>
      </c>
      <c r="W375" s="11">
        <f>Table_1[[#This Row],[Discount]]/Table_1[[#This Row],[Sales]]</f>
        <v>1.9532470779423712E-4</v>
      </c>
      <c r="X375" t="str">
        <f>IF(Table_1[[#This Row],[Discount %]]&lt;=0.1, "0-10%", IF(Table_1[[#This Row],[Discount %]]&lt;=0.2, "10-20%", IF(Table_1[[#This Row],[Discount %]]&lt;=0.3, "20-30%", IF(Table_1[[#This Row],[Discount %]]&lt;=0.4, "30-40%", "40%+"))))</f>
        <v>0-10%</v>
      </c>
    </row>
    <row r="376" spans="1:24" ht="14.4" x14ac:dyDescent="0.3">
      <c r="A376" s="2">
        <v>375</v>
      </c>
      <c r="B376" s="2" t="s">
        <v>1307</v>
      </c>
      <c r="C376" s="2">
        <f>YEAR([1]Data!$D376)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9">
        <v>9.24</v>
      </c>
      <c r="T376" s="2">
        <v>1</v>
      </c>
      <c r="U376" s="25">
        <v>0.2</v>
      </c>
      <c r="V376" s="25">
        <v>0.92399999999999993</v>
      </c>
      <c r="W376" s="11">
        <f>Table_1[[#This Row],[Discount]]/Table_1[[#This Row],[Sales]]</f>
        <v>2.1645021645021644E-2</v>
      </c>
      <c r="X376" t="str">
        <f>IF(Table_1[[#This Row],[Discount %]]&lt;=0.1, "0-10%", IF(Table_1[[#This Row],[Discount %]]&lt;=0.2, "10-20%", IF(Table_1[[#This Row],[Discount %]]&lt;=0.3, "20-30%", IF(Table_1[[#This Row],[Discount %]]&lt;=0.4, "30-40%", "40%+"))))</f>
        <v>0-10%</v>
      </c>
    </row>
    <row r="377" spans="1:24" ht="14.4" x14ac:dyDescent="0.3">
      <c r="A377" s="2">
        <v>376</v>
      </c>
      <c r="B377" s="2" t="s">
        <v>1307</v>
      </c>
      <c r="C377" s="2">
        <f>YEAR([1]Data!$D377)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9">
        <v>479.04</v>
      </c>
      <c r="T377" s="2">
        <v>10</v>
      </c>
      <c r="U377" s="25">
        <v>0.2</v>
      </c>
      <c r="V377" s="25">
        <v>-29.940000000000012</v>
      </c>
      <c r="W377" s="11">
        <f>Table_1[[#This Row],[Discount]]/Table_1[[#This Row],[Sales]]</f>
        <v>4.1750167000668005E-4</v>
      </c>
      <c r="X377" t="str">
        <f>IF(Table_1[[#This Row],[Discount %]]&lt;=0.1, "0-10%", IF(Table_1[[#This Row],[Discount %]]&lt;=0.2, "10-20%", IF(Table_1[[#This Row],[Discount %]]&lt;=0.3, "20-30%", IF(Table_1[[#This Row],[Discount %]]&lt;=0.4, "30-40%", "40%+"))))</f>
        <v>0-10%</v>
      </c>
    </row>
    <row r="378" spans="1:24" ht="14.4" x14ac:dyDescent="0.3">
      <c r="A378" s="2">
        <v>377</v>
      </c>
      <c r="B378" s="2" t="s">
        <v>1317</v>
      </c>
      <c r="C378" s="2">
        <f>YEAR([1]Data!$D378)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9">
        <v>99.13600000000001</v>
      </c>
      <c r="T378" s="2">
        <v>4</v>
      </c>
      <c r="U378" s="25">
        <v>0.2</v>
      </c>
      <c r="V378" s="25">
        <v>30.979999999999993</v>
      </c>
      <c r="W378" s="11">
        <f>Table_1[[#This Row],[Discount]]/Table_1[[#This Row],[Sales]]</f>
        <v>2.0174306003873468E-3</v>
      </c>
      <c r="X378" t="str">
        <f>IF(Table_1[[#This Row],[Discount %]]&lt;=0.1, "0-10%", IF(Table_1[[#This Row],[Discount %]]&lt;=0.2, "10-20%", IF(Table_1[[#This Row],[Discount %]]&lt;=0.3, "20-30%", IF(Table_1[[#This Row],[Discount %]]&lt;=0.4, "30-40%", "40%+"))))</f>
        <v>0-10%</v>
      </c>
    </row>
    <row r="379" spans="1:24" ht="14.4" x14ac:dyDescent="0.3">
      <c r="A379" s="2">
        <v>378</v>
      </c>
      <c r="B379" s="2" t="s">
        <v>1323</v>
      </c>
      <c r="C379" s="2">
        <f>YEAR([1]Data!$D379)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9">
        <v>1488.4239999999998</v>
      </c>
      <c r="T379" s="2">
        <v>7</v>
      </c>
      <c r="U379" s="25">
        <v>0.3</v>
      </c>
      <c r="V379" s="25">
        <v>-297.68479999999983</v>
      </c>
      <c r="W379" s="11">
        <f>Table_1[[#This Row],[Discount]]/Table_1[[#This Row],[Sales]]</f>
        <v>2.0155547075295752E-4</v>
      </c>
      <c r="X379" t="str">
        <f>IF(Table_1[[#This Row],[Discount %]]&lt;=0.1, "0-10%", IF(Table_1[[#This Row],[Discount %]]&lt;=0.2, "10-20%", IF(Table_1[[#This Row],[Discount %]]&lt;=0.3, "20-30%", IF(Table_1[[#This Row],[Discount %]]&lt;=0.4, "30-40%", "40%+"))))</f>
        <v>0-10%</v>
      </c>
    </row>
    <row r="380" spans="1:24" ht="14.4" x14ac:dyDescent="0.3">
      <c r="A380" s="2">
        <v>379</v>
      </c>
      <c r="B380" s="2" t="s">
        <v>1328</v>
      </c>
      <c r="C380" s="2">
        <f>YEAR([1]Data!$D380)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9">
        <v>8.6519999999999975</v>
      </c>
      <c r="T380" s="2">
        <v>3</v>
      </c>
      <c r="U380" s="25">
        <v>0.8</v>
      </c>
      <c r="V380" s="25">
        <v>-20.332200000000007</v>
      </c>
      <c r="W380" s="11">
        <f>Table_1[[#This Row],[Discount]]/Table_1[[#This Row],[Sales]]</f>
        <v>9.2464170134073084E-2</v>
      </c>
      <c r="X380" t="str">
        <f>IF(Table_1[[#This Row],[Discount %]]&lt;=0.1, "0-10%", IF(Table_1[[#This Row],[Discount %]]&lt;=0.2, "10-20%", IF(Table_1[[#This Row],[Discount %]]&lt;=0.3, "20-30%", IF(Table_1[[#This Row],[Discount %]]&lt;=0.4, "30-40%", "40%+"))))</f>
        <v>0-10%</v>
      </c>
    </row>
    <row r="381" spans="1:24" ht="14.4" x14ac:dyDescent="0.3">
      <c r="A381" s="2">
        <v>380</v>
      </c>
      <c r="B381" s="2" t="s">
        <v>1328</v>
      </c>
      <c r="C381" s="2">
        <f>YEAR([1]Data!$D381)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9">
        <v>23.832000000000001</v>
      </c>
      <c r="T381" s="2">
        <v>3</v>
      </c>
      <c r="U381" s="25">
        <v>0.2</v>
      </c>
      <c r="V381" s="25">
        <v>2.6810999999999954</v>
      </c>
      <c r="W381" s="11">
        <f>Table_1[[#This Row],[Discount]]/Table_1[[#This Row],[Sales]]</f>
        <v>8.3920778784827132E-3</v>
      </c>
      <c r="X381" t="str">
        <f>IF(Table_1[[#This Row],[Discount %]]&lt;=0.1, "0-10%", IF(Table_1[[#This Row],[Discount %]]&lt;=0.2, "10-20%", IF(Table_1[[#This Row],[Discount %]]&lt;=0.3, "20-30%", IF(Table_1[[#This Row],[Discount %]]&lt;=0.4, "30-40%", "40%+"))))</f>
        <v>0-10%</v>
      </c>
    </row>
    <row r="382" spans="1:24" ht="14.4" x14ac:dyDescent="0.3">
      <c r="A382" s="2">
        <v>381</v>
      </c>
      <c r="B382" s="2" t="s">
        <v>1328</v>
      </c>
      <c r="C382" s="2">
        <f>YEAR([1]Data!$D382)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9">
        <v>12.175999999999998</v>
      </c>
      <c r="T382" s="2">
        <v>4</v>
      </c>
      <c r="U382" s="25">
        <v>0.8</v>
      </c>
      <c r="V382" s="25">
        <v>-18.872800000000009</v>
      </c>
      <c r="W382" s="11">
        <f>Table_1[[#This Row],[Discount]]/Table_1[[#This Row],[Sales]]</f>
        <v>6.5703022339027611E-2</v>
      </c>
      <c r="X382" t="str">
        <f>IF(Table_1[[#This Row],[Discount %]]&lt;=0.1, "0-10%", IF(Table_1[[#This Row],[Discount %]]&lt;=0.2, "10-20%", IF(Table_1[[#This Row],[Discount %]]&lt;=0.3, "20-30%", IF(Table_1[[#This Row],[Discount %]]&lt;=0.4, "30-40%", "40%+"))))</f>
        <v>0-10%</v>
      </c>
    </row>
    <row r="383" spans="1:24" ht="14.4" x14ac:dyDescent="0.3">
      <c r="A383" s="2">
        <v>382</v>
      </c>
      <c r="B383" s="2" t="s">
        <v>1337</v>
      </c>
      <c r="C383" s="2">
        <f>YEAR([1]Data!$D383)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9">
        <v>50.96</v>
      </c>
      <c r="T383" s="2">
        <v>7</v>
      </c>
      <c r="U383" s="25">
        <v>0</v>
      </c>
      <c r="V383" s="25">
        <v>25.48</v>
      </c>
      <c r="W383" s="11">
        <f>Table_1[[#This Row],[Discount]]/Table_1[[#This Row],[Sales]]</f>
        <v>0</v>
      </c>
      <c r="X383" t="str">
        <f>IF(Table_1[[#This Row],[Discount %]]&lt;=0.1, "0-10%", IF(Table_1[[#This Row],[Discount %]]&lt;=0.2, "10-20%", IF(Table_1[[#This Row],[Discount %]]&lt;=0.3, "20-30%", IF(Table_1[[#This Row],[Discount %]]&lt;=0.4, "30-40%", "40%+"))))</f>
        <v>0-10%</v>
      </c>
    </row>
    <row r="384" spans="1:24" ht="14.4" x14ac:dyDescent="0.3">
      <c r="A384" s="2">
        <v>383</v>
      </c>
      <c r="B384" s="2" t="s">
        <v>1337</v>
      </c>
      <c r="C384" s="2">
        <f>YEAR([1]Data!$D384)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9">
        <v>49.536000000000001</v>
      </c>
      <c r="T384" s="2">
        <v>3</v>
      </c>
      <c r="U384" s="25">
        <v>0.2</v>
      </c>
      <c r="V384" s="25">
        <v>17.337599999999998</v>
      </c>
      <c r="W384" s="11">
        <f>Table_1[[#This Row],[Discount]]/Table_1[[#This Row],[Sales]]</f>
        <v>4.0374677002583985E-3</v>
      </c>
      <c r="X384" t="str">
        <f>IF(Table_1[[#This Row],[Discount %]]&lt;=0.1, "0-10%", IF(Table_1[[#This Row],[Discount %]]&lt;=0.2, "10-20%", IF(Table_1[[#This Row],[Discount %]]&lt;=0.3, "20-30%", IF(Table_1[[#This Row],[Discount %]]&lt;=0.4, "30-40%", "40%+"))))</f>
        <v>0-10%</v>
      </c>
    </row>
    <row r="385" spans="1:24" ht="14.4" x14ac:dyDescent="0.3">
      <c r="A385" s="2">
        <v>384</v>
      </c>
      <c r="B385" s="2" t="s">
        <v>1344</v>
      </c>
      <c r="C385" s="2">
        <f>YEAR([1]Data!$D385)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9">
        <v>41.9</v>
      </c>
      <c r="T385" s="2">
        <v>2</v>
      </c>
      <c r="U385" s="25">
        <v>0</v>
      </c>
      <c r="V385" s="25">
        <v>8.7989999999999995</v>
      </c>
      <c r="W385" s="11">
        <f>Table_1[[#This Row],[Discount]]/Table_1[[#This Row],[Sales]]</f>
        <v>0</v>
      </c>
      <c r="X385" t="str">
        <f>IF(Table_1[[#This Row],[Discount %]]&lt;=0.1, "0-10%", IF(Table_1[[#This Row],[Discount %]]&lt;=0.2, "10-20%", IF(Table_1[[#This Row],[Discount %]]&lt;=0.3, "20-30%", IF(Table_1[[#This Row],[Discount %]]&lt;=0.4, "30-40%", "40%+"))))</f>
        <v>0-10%</v>
      </c>
    </row>
    <row r="386" spans="1:24" ht="14.4" x14ac:dyDescent="0.3">
      <c r="A386" s="2">
        <v>385</v>
      </c>
      <c r="B386" s="2" t="s">
        <v>1349</v>
      </c>
      <c r="C386" s="2">
        <f>YEAR([1]Data!$D386)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9">
        <v>375.45750000000004</v>
      </c>
      <c r="T386" s="2">
        <v>3</v>
      </c>
      <c r="U386" s="25">
        <v>0.45</v>
      </c>
      <c r="V386" s="25">
        <v>-157.00949999999997</v>
      </c>
      <c r="W386" s="11">
        <f>Table_1[[#This Row],[Discount]]/Table_1[[#This Row],[Sales]]</f>
        <v>1.1985377839036375E-3</v>
      </c>
      <c r="X386" t="str">
        <f>IF(Table_1[[#This Row],[Discount %]]&lt;=0.1, "0-10%", IF(Table_1[[#This Row],[Discount %]]&lt;=0.2, "10-20%", IF(Table_1[[#This Row],[Discount %]]&lt;=0.3, "20-30%", IF(Table_1[[#This Row],[Discount %]]&lt;=0.4, "30-40%", "40%+"))))</f>
        <v>0-10%</v>
      </c>
    </row>
    <row r="387" spans="1:24" ht="14.4" x14ac:dyDescent="0.3">
      <c r="A387" s="2">
        <v>386</v>
      </c>
      <c r="B387" s="2" t="s">
        <v>1349</v>
      </c>
      <c r="C387" s="2">
        <f>YEAR([1]Data!$D387)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9">
        <v>83.976000000000013</v>
      </c>
      <c r="T387" s="2">
        <v>3</v>
      </c>
      <c r="U387" s="25">
        <v>0.2</v>
      </c>
      <c r="V387" s="25">
        <v>-1.049700000000005</v>
      </c>
      <c r="W387" s="11">
        <f>Table_1[[#This Row],[Discount]]/Table_1[[#This Row],[Sales]]</f>
        <v>2.3816328474802321E-3</v>
      </c>
      <c r="X387" t="str">
        <f>IF(Table_1[[#This Row],[Discount %]]&lt;=0.1, "0-10%", IF(Table_1[[#This Row],[Discount %]]&lt;=0.2, "10-20%", IF(Table_1[[#This Row],[Discount %]]&lt;=0.3, "20-30%", IF(Table_1[[#This Row],[Discount %]]&lt;=0.4, "30-40%", "40%+"))))</f>
        <v>0-10%</v>
      </c>
    </row>
    <row r="388" spans="1:24" ht="14.4" x14ac:dyDescent="0.3">
      <c r="A388" s="2">
        <v>387</v>
      </c>
      <c r="B388" s="2" t="s">
        <v>1357</v>
      </c>
      <c r="C388" s="2">
        <f>YEAR([1]Data!$D388)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9">
        <v>482.34000000000003</v>
      </c>
      <c r="T388" s="2">
        <v>4</v>
      </c>
      <c r="U388" s="25">
        <v>0.7</v>
      </c>
      <c r="V388" s="25">
        <v>-337.63799999999981</v>
      </c>
      <c r="W388" s="11">
        <f>Table_1[[#This Row],[Discount]]/Table_1[[#This Row],[Sales]]</f>
        <v>1.4512584483973958E-3</v>
      </c>
      <c r="X388" t="str">
        <f>IF(Table_1[[#This Row],[Discount %]]&lt;=0.1, "0-10%", IF(Table_1[[#This Row],[Discount %]]&lt;=0.2, "10-20%", IF(Table_1[[#This Row],[Discount %]]&lt;=0.3, "20-30%", IF(Table_1[[#This Row],[Discount %]]&lt;=0.4, "30-40%", "40%+"))))</f>
        <v>0-10%</v>
      </c>
    </row>
    <row r="389" spans="1:24" ht="14.4" x14ac:dyDescent="0.3">
      <c r="A389" s="2">
        <v>388</v>
      </c>
      <c r="B389" s="2" t="s">
        <v>1357</v>
      </c>
      <c r="C389" s="2">
        <f>YEAR([1]Data!$D389)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9">
        <v>2.9600000000000004</v>
      </c>
      <c r="T389" s="2">
        <v>1</v>
      </c>
      <c r="U389" s="25">
        <v>0.2</v>
      </c>
      <c r="V389" s="25">
        <v>0.77700000000000025</v>
      </c>
      <c r="W389" s="11">
        <f>Table_1[[#This Row],[Discount]]/Table_1[[#This Row],[Sales]]</f>
        <v>6.7567567567567557E-2</v>
      </c>
      <c r="X389" t="str">
        <f>IF(Table_1[[#This Row],[Discount %]]&lt;=0.1, "0-10%", IF(Table_1[[#This Row],[Discount %]]&lt;=0.2, "10-20%", IF(Table_1[[#This Row],[Discount %]]&lt;=0.3, "20-30%", IF(Table_1[[#This Row],[Discount %]]&lt;=0.4, "30-40%", "40%+"))))</f>
        <v>0-10%</v>
      </c>
    </row>
    <row r="390" spans="1:24" ht="14.4" x14ac:dyDescent="0.3">
      <c r="A390" s="2">
        <v>389</v>
      </c>
      <c r="B390" s="2" t="s">
        <v>1364</v>
      </c>
      <c r="C390" s="2">
        <f>YEAR([1]Data!$D390)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9">
        <v>2.6240000000000001</v>
      </c>
      <c r="T390" s="2">
        <v>1</v>
      </c>
      <c r="U390" s="25">
        <v>0.2</v>
      </c>
      <c r="V390" s="25">
        <v>0.42639999999999978</v>
      </c>
      <c r="W390" s="11">
        <f>Table_1[[#This Row],[Discount]]/Table_1[[#This Row],[Sales]]</f>
        <v>7.621951219512195E-2</v>
      </c>
      <c r="X390" t="str">
        <f>IF(Table_1[[#This Row],[Discount %]]&lt;=0.1, "0-10%", IF(Table_1[[#This Row],[Discount %]]&lt;=0.2, "10-20%", IF(Table_1[[#This Row],[Discount %]]&lt;=0.3, "20-30%", IF(Table_1[[#This Row],[Discount %]]&lt;=0.4, "30-40%", "40%+"))))</f>
        <v>0-10%</v>
      </c>
    </row>
    <row r="391" spans="1:24" ht="14.4" x14ac:dyDescent="0.3">
      <c r="A391" s="2">
        <v>390</v>
      </c>
      <c r="B391" s="2" t="s">
        <v>1369</v>
      </c>
      <c r="C391" s="2">
        <f>YEAR([1]Data!$D391)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9">
        <v>23.36</v>
      </c>
      <c r="T391" s="2">
        <v>4</v>
      </c>
      <c r="U391" s="25">
        <v>0.2</v>
      </c>
      <c r="V391" s="25">
        <v>7.8839999999999986</v>
      </c>
      <c r="W391" s="11">
        <f>Table_1[[#This Row],[Discount]]/Table_1[[#This Row],[Sales]]</f>
        <v>8.5616438356164396E-3</v>
      </c>
      <c r="X391" t="str">
        <f>IF(Table_1[[#This Row],[Discount %]]&lt;=0.1, "0-10%", IF(Table_1[[#This Row],[Discount %]]&lt;=0.2, "10-20%", IF(Table_1[[#This Row],[Discount %]]&lt;=0.3, "20-30%", IF(Table_1[[#This Row],[Discount %]]&lt;=0.4, "30-40%", "40%+"))))</f>
        <v>0-10%</v>
      </c>
    </row>
    <row r="392" spans="1:24" ht="14.4" x14ac:dyDescent="0.3">
      <c r="A392" s="2">
        <v>391</v>
      </c>
      <c r="B392" s="2" t="s">
        <v>1369</v>
      </c>
      <c r="C392" s="2">
        <f>YEAR([1]Data!$D392)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9">
        <v>39.979999999999997</v>
      </c>
      <c r="T392" s="2">
        <v>2</v>
      </c>
      <c r="U392" s="25">
        <v>0</v>
      </c>
      <c r="V392" s="25">
        <v>13.593199999999996</v>
      </c>
      <c r="W392" s="11">
        <f>Table_1[[#This Row],[Discount]]/Table_1[[#This Row],[Sales]]</f>
        <v>0</v>
      </c>
      <c r="X392" t="str">
        <f>IF(Table_1[[#This Row],[Discount %]]&lt;=0.1, "0-10%", IF(Table_1[[#This Row],[Discount %]]&lt;=0.2, "10-20%", IF(Table_1[[#This Row],[Discount %]]&lt;=0.3, "20-30%", IF(Table_1[[#This Row],[Discount %]]&lt;=0.4, "30-40%", "40%+"))))</f>
        <v>0-10%</v>
      </c>
    </row>
    <row r="393" spans="1:24" ht="14.4" x14ac:dyDescent="0.3">
      <c r="A393" s="2">
        <v>392</v>
      </c>
      <c r="B393" s="2" t="s">
        <v>1374</v>
      </c>
      <c r="C393" s="2">
        <f>YEAR([1]Data!$D393)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9">
        <v>246.38400000000001</v>
      </c>
      <c r="T393" s="2">
        <v>2</v>
      </c>
      <c r="U393" s="25">
        <v>0.2</v>
      </c>
      <c r="V393" s="25">
        <v>27.718199999999968</v>
      </c>
      <c r="W393" s="11">
        <f>Table_1[[#This Row],[Discount]]/Table_1[[#This Row],[Sales]]</f>
        <v>8.1174102214429512E-4</v>
      </c>
      <c r="X393" t="str">
        <f>IF(Table_1[[#This Row],[Discount %]]&lt;=0.1, "0-10%", IF(Table_1[[#This Row],[Discount %]]&lt;=0.2, "10-20%", IF(Table_1[[#This Row],[Discount %]]&lt;=0.3, "20-30%", IF(Table_1[[#This Row],[Discount %]]&lt;=0.4, "30-40%", "40%+"))))</f>
        <v>0-10%</v>
      </c>
    </row>
    <row r="394" spans="1:24" ht="14.4" x14ac:dyDescent="0.3">
      <c r="A394" s="2">
        <v>393</v>
      </c>
      <c r="B394" s="2" t="s">
        <v>1374</v>
      </c>
      <c r="C394" s="2">
        <f>YEAR([1]Data!$D394)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9">
        <v>1799.97</v>
      </c>
      <c r="T394" s="2">
        <v>3</v>
      </c>
      <c r="U394" s="25">
        <v>0</v>
      </c>
      <c r="V394" s="25">
        <v>701.98829999999998</v>
      </c>
      <c r="W394" s="11">
        <f>Table_1[[#This Row],[Discount]]/Table_1[[#This Row],[Sales]]</f>
        <v>0</v>
      </c>
      <c r="X394" t="str">
        <f>IF(Table_1[[#This Row],[Discount %]]&lt;=0.1, "0-10%", IF(Table_1[[#This Row],[Discount %]]&lt;=0.2, "10-20%", IF(Table_1[[#This Row],[Discount %]]&lt;=0.3, "20-30%", IF(Table_1[[#This Row],[Discount %]]&lt;=0.4, "30-40%", "40%+"))))</f>
        <v>0-10%</v>
      </c>
    </row>
    <row r="395" spans="1:24" ht="14.4" x14ac:dyDescent="0.3">
      <c r="A395" s="2">
        <v>394</v>
      </c>
      <c r="B395" s="2" t="s">
        <v>1382</v>
      </c>
      <c r="C395" s="2">
        <f>YEAR([1]Data!$D395)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9">
        <v>12.461999999999996</v>
      </c>
      <c r="T395" s="2">
        <v>3</v>
      </c>
      <c r="U395" s="25">
        <v>0.8</v>
      </c>
      <c r="V395" s="25">
        <v>-20.5623</v>
      </c>
      <c r="W395" s="11">
        <f>Table_1[[#This Row],[Discount]]/Table_1[[#This Row],[Sales]]</f>
        <v>6.4195153265928451E-2</v>
      </c>
      <c r="X395" t="str">
        <f>IF(Table_1[[#This Row],[Discount %]]&lt;=0.1, "0-10%", IF(Table_1[[#This Row],[Discount %]]&lt;=0.2, "10-20%", IF(Table_1[[#This Row],[Discount %]]&lt;=0.3, "20-30%", IF(Table_1[[#This Row],[Discount %]]&lt;=0.4, "30-40%", "40%+"))))</f>
        <v>0-10%</v>
      </c>
    </row>
    <row r="396" spans="1:24" ht="14.4" x14ac:dyDescent="0.3">
      <c r="A396" s="2">
        <v>395</v>
      </c>
      <c r="B396" s="2" t="s">
        <v>1388</v>
      </c>
      <c r="C396" s="2">
        <f>YEAR([1]Data!$D396)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9">
        <v>75.792000000000002</v>
      </c>
      <c r="T396" s="2">
        <v>3</v>
      </c>
      <c r="U396" s="25">
        <v>0.2</v>
      </c>
      <c r="V396" s="25">
        <v>25.579799999999992</v>
      </c>
      <c r="W396" s="11">
        <f>Table_1[[#This Row],[Discount]]/Table_1[[#This Row],[Sales]]</f>
        <v>2.6388009288579269E-3</v>
      </c>
      <c r="X396" t="str">
        <f>IF(Table_1[[#This Row],[Discount %]]&lt;=0.1, "0-10%", IF(Table_1[[#This Row],[Discount %]]&lt;=0.2, "10-20%", IF(Table_1[[#This Row],[Discount %]]&lt;=0.3, "20-30%", IF(Table_1[[#This Row],[Discount %]]&lt;=0.4, "30-40%", "40%+"))))</f>
        <v>0-10%</v>
      </c>
    </row>
    <row r="397" spans="1:24" ht="14.4" x14ac:dyDescent="0.3">
      <c r="A397" s="2">
        <v>396</v>
      </c>
      <c r="B397" s="2" t="s">
        <v>1395</v>
      </c>
      <c r="C397" s="2">
        <f>YEAR([1]Data!$D397)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9">
        <v>49.96</v>
      </c>
      <c r="T397" s="2">
        <v>2</v>
      </c>
      <c r="U397" s="25">
        <v>0</v>
      </c>
      <c r="V397" s="25">
        <v>9.4923999999999964</v>
      </c>
      <c r="W397" s="11">
        <f>Table_1[[#This Row],[Discount]]/Table_1[[#This Row],[Sales]]</f>
        <v>0</v>
      </c>
      <c r="X397" t="str">
        <f>IF(Table_1[[#This Row],[Discount %]]&lt;=0.1, "0-10%", IF(Table_1[[#This Row],[Discount %]]&lt;=0.2, "10-20%", IF(Table_1[[#This Row],[Discount %]]&lt;=0.3, "20-30%", IF(Table_1[[#This Row],[Discount %]]&lt;=0.4, "30-40%", "40%+"))))</f>
        <v>0-10%</v>
      </c>
    </row>
    <row r="398" spans="1:24" ht="14.4" x14ac:dyDescent="0.3">
      <c r="A398" s="2">
        <v>397</v>
      </c>
      <c r="B398" s="2" t="s">
        <v>1395</v>
      </c>
      <c r="C398" s="2">
        <f>YEAR([1]Data!$D398)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9">
        <v>12.96</v>
      </c>
      <c r="T398" s="2">
        <v>2</v>
      </c>
      <c r="U398" s="25">
        <v>0</v>
      </c>
      <c r="V398" s="25">
        <v>6.2208000000000006</v>
      </c>
      <c r="W398" s="11">
        <f>Table_1[[#This Row],[Discount]]/Table_1[[#This Row],[Sales]]</f>
        <v>0</v>
      </c>
      <c r="X398" t="str">
        <f>IF(Table_1[[#This Row],[Discount %]]&lt;=0.1, "0-10%", IF(Table_1[[#This Row],[Discount %]]&lt;=0.2, "10-20%", IF(Table_1[[#This Row],[Discount %]]&lt;=0.3, "20-30%", IF(Table_1[[#This Row],[Discount %]]&lt;=0.4, "30-40%", "40%+"))))</f>
        <v>0-10%</v>
      </c>
    </row>
    <row r="399" spans="1:24" ht="14.4" x14ac:dyDescent="0.3">
      <c r="A399" s="2">
        <v>398</v>
      </c>
      <c r="B399" s="2" t="s">
        <v>1404</v>
      </c>
      <c r="C399" s="2">
        <f>YEAR([1]Data!$D399)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9">
        <v>70.12</v>
      </c>
      <c r="T399" s="2">
        <v>4</v>
      </c>
      <c r="U399" s="25">
        <v>0</v>
      </c>
      <c r="V399" s="25">
        <v>21.035999999999994</v>
      </c>
      <c r="W399" s="11">
        <f>Table_1[[#This Row],[Discount]]/Table_1[[#This Row],[Sales]]</f>
        <v>0</v>
      </c>
      <c r="X399" t="str">
        <f>IF(Table_1[[#This Row],[Discount %]]&lt;=0.1, "0-10%", IF(Table_1[[#This Row],[Discount %]]&lt;=0.2, "10-20%", IF(Table_1[[#This Row],[Discount %]]&lt;=0.3, "20-30%", IF(Table_1[[#This Row],[Discount %]]&lt;=0.4, "30-40%", "40%+"))))</f>
        <v>0-10%</v>
      </c>
    </row>
    <row r="400" spans="1:24" ht="14.4" x14ac:dyDescent="0.3">
      <c r="A400" s="2">
        <v>399</v>
      </c>
      <c r="B400" s="2" t="s">
        <v>1407</v>
      </c>
      <c r="C400" s="2">
        <f>YEAR([1]Data!$D400)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9">
        <v>35.952000000000005</v>
      </c>
      <c r="T400" s="2">
        <v>3</v>
      </c>
      <c r="U400" s="25">
        <v>0.2</v>
      </c>
      <c r="V400" s="25">
        <v>3.5951999999999984</v>
      </c>
      <c r="W400" s="11">
        <f>Table_1[[#This Row],[Discount]]/Table_1[[#This Row],[Sales]]</f>
        <v>5.5629728526924785E-3</v>
      </c>
      <c r="X400" t="str">
        <f>IF(Table_1[[#This Row],[Discount %]]&lt;=0.1, "0-10%", IF(Table_1[[#This Row],[Discount %]]&lt;=0.2, "10-20%", IF(Table_1[[#This Row],[Discount %]]&lt;=0.3, "20-30%", IF(Table_1[[#This Row],[Discount %]]&lt;=0.4, "30-40%", "40%+"))))</f>
        <v>0-10%</v>
      </c>
    </row>
    <row r="401" spans="1:24" ht="14.4" x14ac:dyDescent="0.3">
      <c r="A401" s="2">
        <v>400</v>
      </c>
      <c r="B401" s="2" t="s">
        <v>1407</v>
      </c>
      <c r="C401" s="2">
        <f>YEAR([1]Data!$D401)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9">
        <v>2396.2655999999997</v>
      </c>
      <c r="T401" s="2">
        <v>4</v>
      </c>
      <c r="U401" s="25">
        <v>0.32</v>
      </c>
      <c r="V401" s="25">
        <v>-317.15280000000007</v>
      </c>
      <c r="W401" s="11">
        <f>Table_1[[#This Row],[Discount]]/Table_1[[#This Row],[Sales]]</f>
        <v>1.3354112332122117E-4</v>
      </c>
      <c r="X401" t="str">
        <f>IF(Table_1[[#This Row],[Discount %]]&lt;=0.1, "0-10%", IF(Table_1[[#This Row],[Discount %]]&lt;=0.2, "10-20%", IF(Table_1[[#This Row],[Discount %]]&lt;=0.3, "20-30%", IF(Table_1[[#This Row],[Discount %]]&lt;=0.4, "30-40%", "40%+"))))</f>
        <v>0-10%</v>
      </c>
    </row>
    <row r="402" spans="1:24" ht="14.4" x14ac:dyDescent="0.3">
      <c r="A402" s="2">
        <v>401</v>
      </c>
      <c r="B402" s="2" t="s">
        <v>1407</v>
      </c>
      <c r="C402" s="2">
        <f>YEAR([1]Data!$D402)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9">
        <v>131.136</v>
      </c>
      <c r="T402" s="2">
        <v>4</v>
      </c>
      <c r="U402" s="25">
        <v>0.2</v>
      </c>
      <c r="V402" s="25">
        <v>-32.783999999999999</v>
      </c>
      <c r="W402" s="11">
        <f>Table_1[[#This Row],[Discount]]/Table_1[[#This Row],[Sales]]</f>
        <v>1.5251342118106394E-3</v>
      </c>
      <c r="X402" t="str">
        <f>IF(Table_1[[#This Row],[Discount %]]&lt;=0.1, "0-10%", IF(Table_1[[#This Row],[Discount %]]&lt;=0.2, "10-20%", IF(Table_1[[#This Row],[Discount %]]&lt;=0.3, "20-30%", IF(Table_1[[#This Row],[Discount %]]&lt;=0.4, "30-40%", "40%+"))))</f>
        <v>0-10%</v>
      </c>
    </row>
    <row r="403" spans="1:24" ht="14.4" x14ac:dyDescent="0.3">
      <c r="A403" s="2">
        <v>402</v>
      </c>
      <c r="B403" s="2" t="s">
        <v>1407</v>
      </c>
      <c r="C403" s="2">
        <f>YEAR([1]Data!$D403)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9">
        <v>57.584000000000003</v>
      </c>
      <c r="T403" s="2">
        <v>2</v>
      </c>
      <c r="U403" s="25">
        <v>0.2</v>
      </c>
      <c r="V403" s="25">
        <v>0.71979999999999933</v>
      </c>
      <c r="W403" s="11">
        <f>Table_1[[#This Row],[Discount]]/Table_1[[#This Row],[Sales]]</f>
        <v>3.4731869963878855E-3</v>
      </c>
      <c r="X403" t="str">
        <f>IF(Table_1[[#This Row],[Discount %]]&lt;=0.1, "0-10%", IF(Table_1[[#This Row],[Discount %]]&lt;=0.2, "10-20%", IF(Table_1[[#This Row],[Discount %]]&lt;=0.3, "20-30%", IF(Table_1[[#This Row],[Discount %]]&lt;=0.4, "30-40%", "40%+"))))</f>
        <v>0-10%</v>
      </c>
    </row>
    <row r="404" spans="1:24" ht="14.4" x14ac:dyDescent="0.3">
      <c r="A404" s="2">
        <v>403</v>
      </c>
      <c r="B404" s="2" t="s">
        <v>1416</v>
      </c>
      <c r="C404" s="2">
        <f>YEAR([1]Data!$D404)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9">
        <v>9.5680000000000014</v>
      </c>
      <c r="T404" s="2">
        <v>2</v>
      </c>
      <c r="U404" s="25">
        <v>0.2</v>
      </c>
      <c r="V404" s="25">
        <v>3.4683999999999999</v>
      </c>
      <c r="W404" s="11">
        <f>Table_1[[#This Row],[Discount]]/Table_1[[#This Row],[Sales]]</f>
        <v>2.0903010033444813E-2</v>
      </c>
      <c r="X404" t="str">
        <f>IF(Table_1[[#This Row],[Discount %]]&lt;=0.1, "0-10%", IF(Table_1[[#This Row],[Discount %]]&lt;=0.2, "10-20%", IF(Table_1[[#This Row],[Discount %]]&lt;=0.3, "20-30%", IF(Table_1[[#This Row],[Discount %]]&lt;=0.4, "30-40%", "40%+"))))</f>
        <v>0-10%</v>
      </c>
    </row>
    <row r="405" spans="1:24" ht="14.4" x14ac:dyDescent="0.3">
      <c r="A405" s="2">
        <v>404</v>
      </c>
      <c r="B405" s="2" t="s">
        <v>1422</v>
      </c>
      <c r="C405" s="2">
        <f>YEAR([1]Data!$D405)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9">
        <v>39.072000000000003</v>
      </c>
      <c r="T405" s="2">
        <v>6</v>
      </c>
      <c r="U405" s="25">
        <v>0.2</v>
      </c>
      <c r="V405" s="25">
        <v>9.7680000000000007</v>
      </c>
      <c r="W405" s="11">
        <f>Table_1[[#This Row],[Discount]]/Table_1[[#This Row],[Sales]]</f>
        <v>5.1187551187551186E-3</v>
      </c>
      <c r="X405" t="str">
        <f>IF(Table_1[[#This Row],[Discount %]]&lt;=0.1, "0-10%", IF(Table_1[[#This Row],[Discount %]]&lt;=0.2, "10-20%", IF(Table_1[[#This Row],[Discount %]]&lt;=0.3, "20-30%", IF(Table_1[[#This Row],[Discount %]]&lt;=0.4, "30-40%", "40%+"))))</f>
        <v>0-10%</v>
      </c>
    </row>
    <row r="406" spans="1:24" ht="14.4" x14ac:dyDescent="0.3">
      <c r="A406" s="2">
        <v>405</v>
      </c>
      <c r="B406" s="2" t="s">
        <v>1425</v>
      </c>
      <c r="C406" s="2">
        <f>YEAR([1]Data!$D406)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9">
        <v>35.910000000000004</v>
      </c>
      <c r="T406" s="2">
        <v>3</v>
      </c>
      <c r="U406" s="25">
        <v>0</v>
      </c>
      <c r="V406" s="25">
        <v>9.6956999999999987</v>
      </c>
      <c r="W406" s="11">
        <f>Table_1[[#This Row],[Discount]]/Table_1[[#This Row],[Sales]]</f>
        <v>0</v>
      </c>
      <c r="X406" t="str">
        <f>IF(Table_1[[#This Row],[Discount %]]&lt;=0.1, "0-10%", IF(Table_1[[#This Row],[Discount %]]&lt;=0.2, "10-20%", IF(Table_1[[#This Row],[Discount %]]&lt;=0.3, "20-30%", IF(Table_1[[#This Row],[Discount %]]&lt;=0.4, "30-40%", "40%+"))))</f>
        <v>0-10%</v>
      </c>
    </row>
    <row r="407" spans="1:24" ht="14.4" x14ac:dyDescent="0.3">
      <c r="A407" s="2">
        <v>406</v>
      </c>
      <c r="B407" s="2" t="s">
        <v>1429</v>
      </c>
      <c r="C407" s="2">
        <f>YEAR([1]Data!$D407)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9">
        <v>179.95000000000002</v>
      </c>
      <c r="T407" s="2">
        <v>5</v>
      </c>
      <c r="U407" s="25">
        <v>0</v>
      </c>
      <c r="V407" s="25">
        <v>37.789500000000004</v>
      </c>
      <c r="W407" s="11">
        <f>Table_1[[#This Row],[Discount]]/Table_1[[#This Row],[Sales]]</f>
        <v>0</v>
      </c>
      <c r="X407" t="str">
        <f>IF(Table_1[[#This Row],[Discount %]]&lt;=0.1, "0-10%", IF(Table_1[[#This Row],[Discount %]]&lt;=0.2, "10-20%", IF(Table_1[[#This Row],[Discount %]]&lt;=0.3, "20-30%", IF(Table_1[[#This Row],[Discount %]]&lt;=0.4, "30-40%", "40%+"))))</f>
        <v>0-10%</v>
      </c>
    </row>
    <row r="408" spans="1:24" ht="14.4" x14ac:dyDescent="0.3">
      <c r="A408" s="2">
        <v>407</v>
      </c>
      <c r="B408" s="2" t="s">
        <v>1429</v>
      </c>
      <c r="C408" s="2">
        <f>YEAR([1]Data!$D408)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9">
        <v>1199.9760000000001</v>
      </c>
      <c r="T408" s="2">
        <v>3</v>
      </c>
      <c r="U408" s="25">
        <v>0.2</v>
      </c>
      <c r="V408" s="25">
        <v>434.99130000000002</v>
      </c>
      <c r="W408" s="11">
        <f>Table_1[[#This Row],[Discount]]/Table_1[[#This Row],[Sales]]</f>
        <v>1.66670000066668E-4</v>
      </c>
      <c r="X408" t="str">
        <f>IF(Table_1[[#This Row],[Discount %]]&lt;=0.1, "0-10%", IF(Table_1[[#This Row],[Discount %]]&lt;=0.2, "10-20%", IF(Table_1[[#This Row],[Discount %]]&lt;=0.3, "20-30%", IF(Table_1[[#This Row],[Discount %]]&lt;=0.4, "30-40%", "40%+"))))</f>
        <v>0-10%</v>
      </c>
    </row>
    <row r="409" spans="1:24" ht="14.4" x14ac:dyDescent="0.3">
      <c r="A409" s="2">
        <v>408</v>
      </c>
      <c r="B409" s="2" t="s">
        <v>1429</v>
      </c>
      <c r="C409" s="2">
        <f>YEAR([1]Data!$D409)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9">
        <v>27.15</v>
      </c>
      <c r="T409" s="2">
        <v>5</v>
      </c>
      <c r="U409" s="25">
        <v>0</v>
      </c>
      <c r="V409" s="25">
        <v>13.3035</v>
      </c>
      <c r="W409" s="11">
        <f>Table_1[[#This Row],[Discount]]/Table_1[[#This Row],[Sales]]</f>
        <v>0</v>
      </c>
      <c r="X409" t="str">
        <f>IF(Table_1[[#This Row],[Discount %]]&lt;=0.1, "0-10%", IF(Table_1[[#This Row],[Discount %]]&lt;=0.2, "10-20%", IF(Table_1[[#This Row],[Discount %]]&lt;=0.3, "20-30%", IF(Table_1[[#This Row],[Discount %]]&lt;=0.4, "30-40%", "40%+"))))</f>
        <v>0-10%</v>
      </c>
    </row>
    <row r="410" spans="1:24" ht="14.4" x14ac:dyDescent="0.3">
      <c r="A410" s="2">
        <v>409</v>
      </c>
      <c r="B410" s="2" t="s">
        <v>1429</v>
      </c>
      <c r="C410" s="2">
        <f>YEAR([1]Data!$D410)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9">
        <v>1004.0239999999999</v>
      </c>
      <c r="T410" s="2">
        <v>7</v>
      </c>
      <c r="U410" s="25">
        <v>0.2</v>
      </c>
      <c r="V410" s="25">
        <v>-112.95269999999994</v>
      </c>
      <c r="W410" s="11">
        <f>Table_1[[#This Row],[Discount]]/Table_1[[#This Row],[Sales]]</f>
        <v>1.991984255356446E-4</v>
      </c>
      <c r="X410" t="str">
        <f>IF(Table_1[[#This Row],[Discount %]]&lt;=0.1, "0-10%", IF(Table_1[[#This Row],[Discount %]]&lt;=0.2, "10-20%", IF(Table_1[[#This Row],[Discount %]]&lt;=0.3, "20-30%", IF(Table_1[[#This Row],[Discount %]]&lt;=0.4, "30-40%", "40%+"))))</f>
        <v>0-10%</v>
      </c>
    </row>
    <row r="411" spans="1:24" ht="14.4" x14ac:dyDescent="0.3">
      <c r="A411" s="2">
        <v>410</v>
      </c>
      <c r="B411" s="2" t="s">
        <v>1429</v>
      </c>
      <c r="C411" s="2">
        <f>YEAR([1]Data!$D411)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9">
        <v>9.68</v>
      </c>
      <c r="T411" s="2">
        <v>1</v>
      </c>
      <c r="U411" s="25">
        <v>0</v>
      </c>
      <c r="V411" s="25">
        <v>4.6463999999999999</v>
      </c>
      <c r="W411" s="11">
        <f>Table_1[[#This Row],[Discount]]/Table_1[[#This Row],[Sales]]</f>
        <v>0</v>
      </c>
      <c r="X411" t="str">
        <f>IF(Table_1[[#This Row],[Discount %]]&lt;=0.1, "0-10%", IF(Table_1[[#This Row],[Discount %]]&lt;=0.2, "10-20%", IF(Table_1[[#This Row],[Discount %]]&lt;=0.3, "20-30%", IF(Table_1[[#This Row],[Discount %]]&lt;=0.4, "30-40%", "40%+"))))</f>
        <v>0-10%</v>
      </c>
    </row>
    <row r="412" spans="1:24" ht="14.4" x14ac:dyDescent="0.3">
      <c r="A412" s="2">
        <v>411</v>
      </c>
      <c r="B412" s="2" t="s">
        <v>1429</v>
      </c>
      <c r="C412" s="2">
        <f>YEAR([1]Data!$D412)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9">
        <v>28.349999999999998</v>
      </c>
      <c r="T412" s="2">
        <v>9</v>
      </c>
      <c r="U412" s="25">
        <v>0</v>
      </c>
      <c r="V412" s="25">
        <v>13.608000000000001</v>
      </c>
      <c r="W412" s="11">
        <f>Table_1[[#This Row],[Discount]]/Table_1[[#This Row],[Sales]]</f>
        <v>0</v>
      </c>
      <c r="X412" t="str">
        <f>IF(Table_1[[#This Row],[Discount %]]&lt;=0.1, "0-10%", IF(Table_1[[#This Row],[Discount %]]&lt;=0.2, "10-20%", IF(Table_1[[#This Row],[Discount %]]&lt;=0.3, "20-30%", IF(Table_1[[#This Row],[Discount %]]&lt;=0.4, "30-40%", "40%+"))))</f>
        <v>0-10%</v>
      </c>
    </row>
    <row r="413" spans="1:24" ht="14.4" x14ac:dyDescent="0.3">
      <c r="A413" s="2">
        <v>412</v>
      </c>
      <c r="B413" s="2" t="s">
        <v>1429</v>
      </c>
      <c r="C413" s="2">
        <f>YEAR([1]Data!$D413)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9">
        <v>55.98</v>
      </c>
      <c r="T413" s="2">
        <v>1</v>
      </c>
      <c r="U413" s="25">
        <v>0</v>
      </c>
      <c r="V413" s="25">
        <v>27.430199999999999</v>
      </c>
      <c r="W413" s="11">
        <f>Table_1[[#This Row],[Discount]]/Table_1[[#This Row],[Sales]]</f>
        <v>0</v>
      </c>
      <c r="X413" t="str">
        <f>IF(Table_1[[#This Row],[Discount %]]&lt;=0.1, "0-10%", IF(Table_1[[#This Row],[Discount %]]&lt;=0.2, "10-20%", IF(Table_1[[#This Row],[Discount %]]&lt;=0.3, "20-30%", IF(Table_1[[#This Row],[Discount %]]&lt;=0.4, "30-40%", "40%+"))))</f>
        <v>0-10%</v>
      </c>
    </row>
    <row r="414" spans="1:24" ht="14.4" x14ac:dyDescent="0.3">
      <c r="A414" s="2">
        <v>413</v>
      </c>
      <c r="B414" s="2" t="s">
        <v>1429</v>
      </c>
      <c r="C414" s="2">
        <f>YEAR([1]Data!$D414)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9">
        <v>1336.829</v>
      </c>
      <c r="T414" s="2">
        <v>13</v>
      </c>
      <c r="U414" s="25">
        <v>0.15</v>
      </c>
      <c r="V414" s="25">
        <v>31.454799999999949</v>
      </c>
      <c r="W414" s="11">
        <f>Table_1[[#This Row],[Discount]]/Table_1[[#This Row],[Sales]]</f>
        <v>1.1220582437993191E-4</v>
      </c>
      <c r="X414" t="str">
        <f>IF(Table_1[[#This Row],[Discount %]]&lt;=0.1, "0-10%", IF(Table_1[[#This Row],[Discount %]]&lt;=0.2, "10-20%", IF(Table_1[[#This Row],[Discount %]]&lt;=0.3, "20-30%", IF(Table_1[[#This Row],[Discount %]]&lt;=0.4, "30-40%", "40%+"))))</f>
        <v>0-10%</v>
      </c>
    </row>
    <row r="415" spans="1:24" ht="14.4" x14ac:dyDescent="0.3">
      <c r="A415" s="2">
        <v>414</v>
      </c>
      <c r="B415" s="2" t="s">
        <v>1429</v>
      </c>
      <c r="C415" s="2">
        <f>YEAR([1]Data!$D415)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9">
        <v>113.56800000000001</v>
      </c>
      <c r="T415" s="2">
        <v>2</v>
      </c>
      <c r="U415" s="25">
        <v>0.2</v>
      </c>
      <c r="V415" s="25">
        <v>-18.454800000000013</v>
      </c>
      <c r="W415" s="11">
        <f>Table_1[[#This Row],[Discount]]/Table_1[[#This Row],[Sales]]</f>
        <v>1.7610594533671456E-3</v>
      </c>
      <c r="X415" t="str">
        <f>IF(Table_1[[#This Row],[Discount %]]&lt;=0.1, "0-10%", IF(Table_1[[#This Row],[Discount %]]&lt;=0.2, "10-20%", IF(Table_1[[#This Row],[Discount %]]&lt;=0.3, "20-30%", IF(Table_1[[#This Row],[Discount %]]&lt;=0.4, "30-40%", "40%+"))))</f>
        <v>0-10%</v>
      </c>
    </row>
    <row r="416" spans="1:24" ht="14.4" x14ac:dyDescent="0.3">
      <c r="A416" s="2">
        <v>415</v>
      </c>
      <c r="B416" s="2" t="s">
        <v>1447</v>
      </c>
      <c r="C416" s="2">
        <f>YEAR([1]Data!$D416)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9">
        <v>139.86000000000001</v>
      </c>
      <c r="T416" s="2">
        <v>7</v>
      </c>
      <c r="U416" s="25">
        <v>0</v>
      </c>
      <c r="V416" s="25">
        <v>65.734199999999987</v>
      </c>
      <c r="W416" s="11">
        <f>Table_1[[#This Row],[Discount]]/Table_1[[#This Row],[Sales]]</f>
        <v>0</v>
      </c>
      <c r="X416" t="str">
        <f>IF(Table_1[[#This Row],[Discount %]]&lt;=0.1, "0-10%", IF(Table_1[[#This Row],[Discount %]]&lt;=0.2, "10-20%", IF(Table_1[[#This Row],[Discount %]]&lt;=0.3, "20-30%", IF(Table_1[[#This Row],[Discount %]]&lt;=0.4, "30-40%", "40%+"))))</f>
        <v>0-10%</v>
      </c>
    </row>
    <row r="417" spans="1:24" ht="14.4" x14ac:dyDescent="0.3">
      <c r="A417" s="2">
        <v>416</v>
      </c>
      <c r="B417" s="2" t="s">
        <v>1447</v>
      </c>
      <c r="C417" s="2">
        <f>YEAR([1]Data!$D417)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9">
        <v>307.13600000000002</v>
      </c>
      <c r="T417" s="2">
        <v>4</v>
      </c>
      <c r="U417" s="25">
        <v>0.2</v>
      </c>
      <c r="V417" s="25">
        <v>26.874400000000023</v>
      </c>
      <c r="W417" s="11">
        <f>Table_1[[#This Row],[Discount]]/Table_1[[#This Row],[Sales]]</f>
        <v>6.5117732861012714E-4</v>
      </c>
      <c r="X417" t="str">
        <f>IF(Table_1[[#This Row],[Discount %]]&lt;=0.1, "0-10%", IF(Table_1[[#This Row],[Discount %]]&lt;=0.2, "10-20%", IF(Table_1[[#This Row],[Discount %]]&lt;=0.3, "20-30%", IF(Table_1[[#This Row],[Discount %]]&lt;=0.4, "30-40%", "40%+"))))</f>
        <v>0-10%</v>
      </c>
    </row>
    <row r="418" spans="1:24" ht="14.4" x14ac:dyDescent="0.3">
      <c r="A418" s="2">
        <v>417</v>
      </c>
      <c r="B418" s="2" t="s">
        <v>1452</v>
      </c>
      <c r="C418" s="2">
        <f>YEAR([1]Data!$D418)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9">
        <v>95.92</v>
      </c>
      <c r="T418" s="2">
        <v>8</v>
      </c>
      <c r="U418" s="25">
        <v>0</v>
      </c>
      <c r="V418" s="25">
        <v>25.898399999999995</v>
      </c>
      <c r="W418" s="11">
        <f>Table_1[[#This Row],[Discount]]/Table_1[[#This Row],[Sales]]</f>
        <v>0</v>
      </c>
      <c r="X418" t="str">
        <f>IF(Table_1[[#This Row],[Discount %]]&lt;=0.1, "0-10%", IF(Table_1[[#This Row],[Discount %]]&lt;=0.2, "10-20%", IF(Table_1[[#This Row],[Discount %]]&lt;=0.3, "20-30%", IF(Table_1[[#This Row],[Discount %]]&lt;=0.4, "30-40%", "40%+"))))</f>
        <v>0-10%</v>
      </c>
    </row>
    <row r="419" spans="1:24" ht="14.4" x14ac:dyDescent="0.3">
      <c r="A419" s="2">
        <v>418</v>
      </c>
      <c r="B419" s="2" t="s">
        <v>1458</v>
      </c>
      <c r="C419" s="2">
        <f>YEAR([1]Data!$D419)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9">
        <v>383.8</v>
      </c>
      <c r="T419" s="2">
        <v>5</v>
      </c>
      <c r="U419" s="25">
        <v>0.2</v>
      </c>
      <c r="V419" s="25">
        <v>38.379999999999981</v>
      </c>
      <c r="W419" s="11">
        <f>Table_1[[#This Row],[Discount]]/Table_1[[#This Row],[Sales]]</f>
        <v>5.2110474205315275E-4</v>
      </c>
      <c r="X419" t="str">
        <f>IF(Table_1[[#This Row],[Discount %]]&lt;=0.1, "0-10%", IF(Table_1[[#This Row],[Discount %]]&lt;=0.2, "10-20%", IF(Table_1[[#This Row],[Discount %]]&lt;=0.3, "20-30%", IF(Table_1[[#This Row],[Discount %]]&lt;=0.4, "30-40%", "40%+"))))</f>
        <v>0-10%</v>
      </c>
    </row>
    <row r="420" spans="1:24" ht="14.4" x14ac:dyDescent="0.3">
      <c r="A420" s="2">
        <v>419</v>
      </c>
      <c r="B420" s="2" t="s">
        <v>1463</v>
      </c>
      <c r="C420" s="2">
        <f>YEAR([1]Data!$D420)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9">
        <v>5.78</v>
      </c>
      <c r="T420" s="2">
        <v>1</v>
      </c>
      <c r="U420" s="25">
        <v>0</v>
      </c>
      <c r="V420" s="25">
        <v>2.8322000000000003</v>
      </c>
      <c r="W420" s="11">
        <f>Table_1[[#This Row],[Discount]]/Table_1[[#This Row],[Sales]]</f>
        <v>0</v>
      </c>
      <c r="X420" t="str">
        <f>IF(Table_1[[#This Row],[Discount %]]&lt;=0.1, "0-10%", IF(Table_1[[#This Row],[Discount %]]&lt;=0.2, "10-20%", IF(Table_1[[#This Row],[Discount %]]&lt;=0.3, "20-30%", IF(Table_1[[#This Row],[Discount %]]&lt;=0.4, "30-40%", "40%+"))))</f>
        <v>0-10%</v>
      </c>
    </row>
    <row r="421" spans="1:24" ht="14.4" x14ac:dyDescent="0.3">
      <c r="A421" s="2">
        <v>420</v>
      </c>
      <c r="B421" s="2" t="s">
        <v>1467</v>
      </c>
      <c r="C421" s="2">
        <f>YEAR([1]Data!$D421)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9">
        <v>9.32</v>
      </c>
      <c r="T421" s="2">
        <v>4</v>
      </c>
      <c r="U421" s="25">
        <v>0</v>
      </c>
      <c r="V421" s="25">
        <v>2.702799999999999</v>
      </c>
      <c r="W421" s="11">
        <f>Table_1[[#This Row],[Discount]]/Table_1[[#This Row],[Sales]]</f>
        <v>0</v>
      </c>
      <c r="X421" t="str">
        <f>IF(Table_1[[#This Row],[Discount %]]&lt;=0.1, "0-10%", IF(Table_1[[#This Row],[Discount %]]&lt;=0.2, "10-20%", IF(Table_1[[#This Row],[Discount %]]&lt;=0.3, "20-30%", IF(Table_1[[#This Row],[Discount %]]&lt;=0.4, "30-40%", "40%+"))))</f>
        <v>0-10%</v>
      </c>
    </row>
    <row r="422" spans="1:24" ht="14.4" x14ac:dyDescent="0.3">
      <c r="A422" s="2">
        <v>421</v>
      </c>
      <c r="B422" s="2" t="s">
        <v>1467</v>
      </c>
      <c r="C422" s="2">
        <f>YEAR([1]Data!$D422)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9">
        <v>15.25</v>
      </c>
      <c r="T422" s="2">
        <v>1</v>
      </c>
      <c r="U422" s="25">
        <v>0</v>
      </c>
      <c r="V422" s="25">
        <v>7.0149999999999988</v>
      </c>
      <c r="W422" s="11">
        <f>Table_1[[#This Row],[Discount]]/Table_1[[#This Row],[Sales]]</f>
        <v>0</v>
      </c>
      <c r="X422" t="str">
        <f>IF(Table_1[[#This Row],[Discount %]]&lt;=0.1, "0-10%", IF(Table_1[[#This Row],[Discount %]]&lt;=0.2, "10-20%", IF(Table_1[[#This Row],[Discount %]]&lt;=0.3, "20-30%", IF(Table_1[[#This Row],[Discount %]]&lt;=0.4, "30-40%", "40%+"))))</f>
        <v>0-10%</v>
      </c>
    </row>
    <row r="423" spans="1:24" ht="14.4" x14ac:dyDescent="0.3">
      <c r="A423" s="2">
        <v>422</v>
      </c>
      <c r="B423" s="2" t="s">
        <v>1472</v>
      </c>
      <c r="C423" s="2">
        <f>YEAR([1]Data!$D423)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9">
        <v>196.75200000000001</v>
      </c>
      <c r="T423" s="2">
        <v>6</v>
      </c>
      <c r="U423" s="25">
        <v>0.2</v>
      </c>
      <c r="V423" s="25">
        <v>56.566200000000009</v>
      </c>
      <c r="W423" s="11">
        <f>Table_1[[#This Row],[Discount]]/Table_1[[#This Row],[Sales]]</f>
        <v>1.0165080914044076E-3</v>
      </c>
      <c r="X423" t="str">
        <f>IF(Table_1[[#This Row],[Discount %]]&lt;=0.1, "0-10%", IF(Table_1[[#This Row],[Discount %]]&lt;=0.2, "10-20%", IF(Table_1[[#This Row],[Discount %]]&lt;=0.3, "20-30%", IF(Table_1[[#This Row],[Discount %]]&lt;=0.4, "30-40%", "40%+"))))</f>
        <v>0-10%</v>
      </c>
    </row>
    <row r="424" spans="1:24" ht="14.4" x14ac:dyDescent="0.3">
      <c r="A424" s="2">
        <v>423</v>
      </c>
      <c r="B424" s="2" t="s">
        <v>1476</v>
      </c>
      <c r="C424" s="2">
        <f>YEAR([1]Data!$D424)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9">
        <v>56.56</v>
      </c>
      <c r="T424" s="2">
        <v>4</v>
      </c>
      <c r="U424" s="25">
        <v>0</v>
      </c>
      <c r="V424" s="25">
        <v>14.705600000000004</v>
      </c>
      <c r="W424" s="11">
        <f>Table_1[[#This Row],[Discount]]/Table_1[[#This Row],[Sales]]</f>
        <v>0</v>
      </c>
      <c r="X424" t="str">
        <f>IF(Table_1[[#This Row],[Discount %]]&lt;=0.1, "0-10%", IF(Table_1[[#This Row],[Discount %]]&lt;=0.2, "10-20%", IF(Table_1[[#This Row],[Discount %]]&lt;=0.3, "20-30%", IF(Table_1[[#This Row],[Discount %]]&lt;=0.4, "30-40%", "40%+"))))</f>
        <v>0-10%</v>
      </c>
    </row>
    <row r="425" spans="1:24" ht="14.4" x14ac:dyDescent="0.3">
      <c r="A425" s="2">
        <v>424</v>
      </c>
      <c r="B425" s="2" t="s">
        <v>1476</v>
      </c>
      <c r="C425" s="2">
        <f>YEAR([1]Data!$D425)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9">
        <v>32.700000000000003</v>
      </c>
      <c r="T425" s="2">
        <v>3</v>
      </c>
      <c r="U425" s="25">
        <v>0</v>
      </c>
      <c r="V425" s="25">
        <v>8.5019999999999989</v>
      </c>
      <c r="W425" s="11">
        <f>Table_1[[#This Row],[Discount]]/Table_1[[#This Row],[Sales]]</f>
        <v>0</v>
      </c>
      <c r="X425" t="str">
        <f>IF(Table_1[[#This Row],[Discount %]]&lt;=0.1, "0-10%", IF(Table_1[[#This Row],[Discount %]]&lt;=0.2, "10-20%", IF(Table_1[[#This Row],[Discount %]]&lt;=0.3, "20-30%", IF(Table_1[[#This Row],[Discount %]]&lt;=0.4, "30-40%", "40%+"))))</f>
        <v>0-10%</v>
      </c>
    </row>
    <row r="426" spans="1:24" ht="14.4" x14ac:dyDescent="0.3">
      <c r="A426" s="2">
        <v>425</v>
      </c>
      <c r="B426" s="2" t="s">
        <v>1484</v>
      </c>
      <c r="C426" s="2">
        <f>YEAR([1]Data!$D426)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9">
        <v>866.4</v>
      </c>
      <c r="T426" s="2">
        <v>4</v>
      </c>
      <c r="U426" s="25">
        <v>0</v>
      </c>
      <c r="V426" s="25">
        <v>225.26400000000001</v>
      </c>
      <c r="W426" s="11">
        <f>Table_1[[#This Row],[Discount]]/Table_1[[#This Row],[Sales]]</f>
        <v>0</v>
      </c>
      <c r="X426" t="str">
        <f>IF(Table_1[[#This Row],[Discount %]]&lt;=0.1, "0-10%", IF(Table_1[[#This Row],[Discount %]]&lt;=0.2, "10-20%", IF(Table_1[[#This Row],[Discount %]]&lt;=0.3, "20-30%", IF(Table_1[[#This Row],[Discount %]]&lt;=0.4, "30-40%", "40%+"))))</f>
        <v>0-10%</v>
      </c>
    </row>
    <row r="427" spans="1:24" ht="14.4" x14ac:dyDescent="0.3">
      <c r="A427" s="2">
        <v>426</v>
      </c>
      <c r="B427" s="2" t="s">
        <v>1490</v>
      </c>
      <c r="C427" s="2">
        <f>YEAR([1]Data!$D427)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9">
        <v>28.4</v>
      </c>
      <c r="T427" s="2">
        <v>2</v>
      </c>
      <c r="U427" s="25">
        <v>0</v>
      </c>
      <c r="V427" s="25">
        <v>11.076000000000001</v>
      </c>
      <c r="W427" s="11">
        <f>Table_1[[#This Row],[Discount]]/Table_1[[#This Row],[Sales]]</f>
        <v>0</v>
      </c>
      <c r="X427" t="str">
        <f>IF(Table_1[[#This Row],[Discount %]]&lt;=0.1, "0-10%", IF(Table_1[[#This Row],[Discount %]]&lt;=0.2, "10-20%", IF(Table_1[[#This Row],[Discount %]]&lt;=0.3, "20-30%", IF(Table_1[[#This Row],[Discount %]]&lt;=0.4, "30-40%", "40%+"))))</f>
        <v>0-10%</v>
      </c>
    </row>
    <row r="428" spans="1:24" ht="14.4" x14ac:dyDescent="0.3">
      <c r="A428" s="2">
        <v>427</v>
      </c>
      <c r="B428" s="2" t="s">
        <v>1490</v>
      </c>
      <c r="C428" s="2">
        <f>YEAR([1]Data!$D428)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9">
        <v>287.92</v>
      </c>
      <c r="T428" s="2">
        <v>8</v>
      </c>
      <c r="U428" s="25">
        <v>0</v>
      </c>
      <c r="V428" s="25">
        <v>138.20160000000001</v>
      </c>
      <c r="W428" s="11">
        <f>Table_1[[#This Row],[Discount]]/Table_1[[#This Row],[Sales]]</f>
        <v>0</v>
      </c>
      <c r="X428" t="str">
        <f>IF(Table_1[[#This Row],[Discount %]]&lt;=0.1, "0-10%", IF(Table_1[[#This Row],[Discount %]]&lt;=0.2, "10-20%", IF(Table_1[[#This Row],[Discount %]]&lt;=0.3, "20-30%", IF(Table_1[[#This Row],[Discount %]]&lt;=0.4, "30-40%", "40%+"))))</f>
        <v>0-10%</v>
      </c>
    </row>
    <row r="429" spans="1:24" ht="14.4" x14ac:dyDescent="0.3">
      <c r="A429" s="2">
        <v>428</v>
      </c>
      <c r="B429" s="2" t="s">
        <v>1496</v>
      </c>
      <c r="C429" s="2">
        <f>YEAR([1]Data!$D429)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9">
        <v>69.989999999999995</v>
      </c>
      <c r="T429" s="2">
        <v>1</v>
      </c>
      <c r="U429" s="25">
        <v>0</v>
      </c>
      <c r="V429" s="25">
        <v>30.095700000000001</v>
      </c>
      <c r="W429" s="11">
        <f>Table_1[[#This Row],[Discount]]/Table_1[[#This Row],[Sales]]</f>
        <v>0</v>
      </c>
      <c r="X429" t="str">
        <f>IF(Table_1[[#This Row],[Discount %]]&lt;=0.1, "0-10%", IF(Table_1[[#This Row],[Discount %]]&lt;=0.2, "10-20%", IF(Table_1[[#This Row],[Discount %]]&lt;=0.3, "20-30%", IF(Table_1[[#This Row],[Discount %]]&lt;=0.4, "30-40%", "40%+"))))</f>
        <v>0-10%</v>
      </c>
    </row>
    <row r="430" spans="1:24" ht="14.4" x14ac:dyDescent="0.3">
      <c r="A430" s="2">
        <v>429</v>
      </c>
      <c r="B430" s="2" t="s">
        <v>1502</v>
      </c>
      <c r="C430" s="2">
        <f>YEAR([1]Data!$D430)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9">
        <v>6.6719999999999988</v>
      </c>
      <c r="T430" s="2">
        <v>6</v>
      </c>
      <c r="U430" s="25">
        <v>0.2</v>
      </c>
      <c r="V430" s="25">
        <v>0.50039999999999996</v>
      </c>
      <c r="W430" s="11">
        <f>Table_1[[#This Row],[Discount]]/Table_1[[#This Row],[Sales]]</f>
        <v>2.9976019184652286E-2</v>
      </c>
      <c r="X430" t="str">
        <f>IF(Table_1[[#This Row],[Discount %]]&lt;=0.1, "0-10%", IF(Table_1[[#This Row],[Discount %]]&lt;=0.2, "10-20%", IF(Table_1[[#This Row],[Discount %]]&lt;=0.3, "20-30%", IF(Table_1[[#This Row],[Discount %]]&lt;=0.4, "30-40%", "40%+"))))</f>
        <v>0-10%</v>
      </c>
    </row>
    <row r="431" spans="1:24" ht="14.4" x14ac:dyDescent="0.3">
      <c r="A431" s="2">
        <v>430</v>
      </c>
      <c r="B431" s="2" t="s">
        <v>1507</v>
      </c>
      <c r="C431" s="2">
        <f>YEAR([1]Data!$D431)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9">
        <v>189.58800000000005</v>
      </c>
      <c r="T431" s="2">
        <v>2</v>
      </c>
      <c r="U431" s="25">
        <v>0.7</v>
      </c>
      <c r="V431" s="25">
        <v>-145.35079999999999</v>
      </c>
      <c r="W431" s="11">
        <f>Table_1[[#This Row],[Discount]]/Table_1[[#This Row],[Sales]]</f>
        <v>3.6922168069709041E-3</v>
      </c>
      <c r="X431" t="str">
        <f>IF(Table_1[[#This Row],[Discount %]]&lt;=0.1, "0-10%", IF(Table_1[[#This Row],[Discount %]]&lt;=0.2, "10-20%", IF(Table_1[[#This Row],[Discount %]]&lt;=0.3, "20-30%", IF(Table_1[[#This Row],[Discount %]]&lt;=0.4, "30-40%", "40%+"))))</f>
        <v>0-10%</v>
      </c>
    </row>
    <row r="432" spans="1:24" ht="14.4" x14ac:dyDescent="0.3">
      <c r="A432" s="2">
        <v>431</v>
      </c>
      <c r="B432" s="2" t="s">
        <v>1507</v>
      </c>
      <c r="C432" s="2">
        <f>YEAR([1]Data!$D432)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9">
        <v>408.74399999999997</v>
      </c>
      <c r="T432" s="2">
        <v>7</v>
      </c>
      <c r="U432" s="25">
        <v>0.2</v>
      </c>
      <c r="V432" s="25">
        <v>76.639499999999984</v>
      </c>
      <c r="W432" s="11">
        <f>Table_1[[#This Row],[Discount]]/Table_1[[#This Row],[Sales]]</f>
        <v>4.8930381852699983E-4</v>
      </c>
      <c r="X432" t="str">
        <f>IF(Table_1[[#This Row],[Discount %]]&lt;=0.1, "0-10%", IF(Table_1[[#This Row],[Discount %]]&lt;=0.2, "10-20%", IF(Table_1[[#This Row],[Discount %]]&lt;=0.3, "20-30%", IF(Table_1[[#This Row],[Discount %]]&lt;=0.4, "30-40%", "40%+"))))</f>
        <v>0-10%</v>
      </c>
    </row>
    <row r="433" spans="1:24" ht="14.4" x14ac:dyDescent="0.3">
      <c r="A433" s="2">
        <v>432</v>
      </c>
      <c r="B433" s="2" t="s">
        <v>1507</v>
      </c>
      <c r="C433" s="2">
        <f>YEAR([1]Data!$D433)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9">
        <v>291.95999999999998</v>
      </c>
      <c r="T433" s="2">
        <v>5</v>
      </c>
      <c r="U433" s="25">
        <v>0.2</v>
      </c>
      <c r="V433" s="25">
        <v>54.742499999999978</v>
      </c>
      <c r="W433" s="11">
        <f>Table_1[[#This Row],[Discount]]/Table_1[[#This Row],[Sales]]</f>
        <v>6.850253459377998E-4</v>
      </c>
      <c r="X433" t="str">
        <f>IF(Table_1[[#This Row],[Discount %]]&lt;=0.1, "0-10%", IF(Table_1[[#This Row],[Discount %]]&lt;=0.2, "10-20%", IF(Table_1[[#This Row],[Discount %]]&lt;=0.3, "20-30%", IF(Table_1[[#This Row],[Discount %]]&lt;=0.4, "30-40%", "40%+"))))</f>
        <v>0-10%</v>
      </c>
    </row>
    <row r="434" spans="1:24" ht="14.4" x14ac:dyDescent="0.3">
      <c r="A434" s="2">
        <v>433</v>
      </c>
      <c r="B434" s="2" t="s">
        <v>1507</v>
      </c>
      <c r="C434" s="2">
        <f>YEAR([1]Data!$D434)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9">
        <v>4.7679999999999998</v>
      </c>
      <c r="T434" s="2">
        <v>2</v>
      </c>
      <c r="U434" s="25">
        <v>0.2</v>
      </c>
      <c r="V434" s="25">
        <v>-0.7748000000000006</v>
      </c>
      <c r="W434" s="11">
        <f>Table_1[[#This Row],[Discount]]/Table_1[[#This Row],[Sales]]</f>
        <v>4.1946308724832217E-2</v>
      </c>
      <c r="X434" t="str">
        <f>IF(Table_1[[#This Row],[Discount %]]&lt;=0.1, "0-10%", IF(Table_1[[#This Row],[Discount %]]&lt;=0.2, "10-20%", IF(Table_1[[#This Row],[Discount %]]&lt;=0.3, "20-30%", IF(Table_1[[#This Row],[Discount %]]&lt;=0.4, "30-40%", "40%+"))))</f>
        <v>0-10%</v>
      </c>
    </row>
    <row r="435" spans="1:24" ht="14.4" x14ac:dyDescent="0.3">
      <c r="A435" s="2">
        <v>434</v>
      </c>
      <c r="B435" s="2" t="s">
        <v>1515</v>
      </c>
      <c r="C435" s="2">
        <f>YEAR([1]Data!$D435)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9">
        <v>714.30000000000007</v>
      </c>
      <c r="T435" s="2">
        <v>5</v>
      </c>
      <c r="U435" s="25">
        <v>0</v>
      </c>
      <c r="V435" s="25">
        <v>207.14699999999993</v>
      </c>
      <c r="W435" s="11">
        <f>Table_1[[#This Row],[Discount]]/Table_1[[#This Row],[Sales]]</f>
        <v>0</v>
      </c>
      <c r="X435" t="str">
        <f>IF(Table_1[[#This Row],[Discount %]]&lt;=0.1, "0-10%", IF(Table_1[[#This Row],[Discount %]]&lt;=0.2, "10-20%", IF(Table_1[[#This Row],[Discount %]]&lt;=0.3, "20-30%", IF(Table_1[[#This Row],[Discount %]]&lt;=0.4, "30-40%", "40%+"))))</f>
        <v>0-10%</v>
      </c>
    </row>
    <row r="436" spans="1:24" ht="14.4" x14ac:dyDescent="0.3">
      <c r="A436" s="2">
        <v>435</v>
      </c>
      <c r="B436" s="2" t="s">
        <v>1518</v>
      </c>
      <c r="C436" s="2">
        <f>YEAR([1]Data!$D436)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9">
        <v>4.8120000000000003</v>
      </c>
      <c r="T436" s="2">
        <v>2</v>
      </c>
      <c r="U436" s="25">
        <v>0.7</v>
      </c>
      <c r="V436" s="25">
        <v>-3.6891999999999996</v>
      </c>
      <c r="W436" s="11">
        <f>Table_1[[#This Row],[Discount]]/Table_1[[#This Row],[Sales]]</f>
        <v>0.14546965918536989</v>
      </c>
      <c r="X436" t="str">
        <f>IF(Table_1[[#This Row],[Discount %]]&lt;=0.1, "0-10%", IF(Table_1[[#This Row],[Discount %]]&lt;=0.2, "10-20%", IF(Table_1[[#This Row],[Discount %]]&lt;=0.3, "20-30%", IF(Table_1[[#This Row],[Discount %]]&lt;=0.4, "30-40%", "40%+"))))</f>
        <v>10-20%</v>
      </c>
    </row>
    <row r="437" spans="1:24" ht="14.4" x14ac:dyDescent="0.3">
      <c r="A437" s="2">
        <v>436</v>
      </c>
      <c r="B437" s="2" t="s">
        <v>1518</v>
      </c>
      <c r="C437" s="2">
        <f>YEAR([1]Data!$D437)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9">
        <v>247.8</v>
      </c>
      <c r="T437" s="2">
        <v>5</v>
      </c>
      <c r="U437" s="25">
        <v>0.2</v>
      </c>
      <c r="V437" s="25">
        <v>-18.584999999999994</v>
      </c>
      <c r="W437" s="11">
        <f>Table_1[[#This Row],[Discount]]/Table_1[[#This Row],[Sales]]</f>
        <v>8.0710250201775622E-4</v>
      </c>
      <c r="X437" t="str">
        <f>IF(Table_1[[#This Row],[Discount %]]&lt;=0.1, "0-10%", IF(Table_1[[#This Row],[Discount %]]&lt;=0.2, "10-20%", IF(Table_1[[#This Row],[Discount %]]&lt;=0.3, "20-30%", IF(Table_1[[#This Row],[Discount %]]&lt;=0.4, "30-40%", "40%+"))))</f>
        <v>0-10%</v>
      </c>
    </row>
    <row r="438" spans="1:24" ht="14.4" x14ac:dyDescent="0.3">
      <c r="A438" s="2">
        <v>437</v>
      </c>
      <c r="B438" s="2" t="s">
        <v>1526</v>
      </c>
      <c r="C438" s="2">
        <f>YEAR([1]Data!$D438)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9">
        <v>1007.979</v>
      </c>
      <c r="T438" s="2">
        <v>3</v>
      </c>
      <c r="U438" s="25">
        <v>0.3</v>
      </c>
      <c r="V438" s="25">
        <v>43.199100000000044</v>
      </c>
      <c r="W438" s="11">
        <f>Table_1[[#This Row],[Discount]]/Table_1[[#This Row],[Sales]]</f>
        <v>2.9762524814505061E-4</v>
      </c>
      <c r="X438" t="str">
        <f>IF(Table_1[[#This Row],[Discount %]]&lt;=0.1, "0-10%", IF(Table_1[[#This Row],[Discount %]]&lt;=0.2, "10-20%", IF(Table_1[[#This Row],[Discount %]]&lt;=0.3, "20-30%", IF(Table_1[[#This Row],[Discount %]]&lt;=0.4, "30-40%", "40%+"))))</f>
        <v>0-10%</v>
      </c>
    </row>
    <row r="439" spans="1:24" ht="14.4" x14ac:dyDescent="0.3">
      <c r="A439" s="2">
        <v>438</v>
      </c>
      <c r="B439" s="2" t="s">
        <v>1526</v>
      </c>
      <c r="C439" s="2">
        <f>YEAR([1]Data!$D439)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9">
        <v>313.488</v>
      </c>
      <c r="T439" s="2">
        <v>7</v>
      </c>
      <c r="U439" s="25">
        <v>0.2</v>
      </c>
      <c r="V439" s="25">
        <v>113.63939999999998</v>
      </c>
      <c r="W439" s="11">
        <f>Table_1[[#This Row],[Discount]]/Table_1[[#This Row],[Sales]]</f>
        <v>6.3798295309549331E-4</v>
      </c>
      <c r="X439" t="str">
        <f>IF(Table_1[[#This Row],[Discount %]]&lt;=0.1, "0-10%", IF(Table_1[[#This Row],[Discount %]]&lt;=0.2, "10-20%", IF(Table_1[[#This Row],[Discount %]]&lt;=0.3, "20-30%", IF(Table_1[[#This Row],[Discount %]]&lt;=0.4, "30-40%", "40%+"))))</f>
        <v>0-10%</v>
      </c>
    </row>
    <row r="440" spans="1:24" ht="14.4" x14ac:dyDescent="0.3">
      <c r="A440" s="2">
        <v>439</v>
      </c>
      <c r="B440" s="2" t="s">
        <v>1531</v>
      </c>
      <c r="C440" s="2">
        <f>YEAR([1]Data!$D440)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9">
        <v>31.872000000000003</v>
      </c>
      <c r="T440" s="2">
        <v>8</v>
      </c>
      <c r="U440" s="25">
        <v>0.2</v>
      </c>
      <c r="V440" s="25">
        <v>11.553600000000003</v>
      </c>
      <c r="W440" s="11">
        <f>Table_1[[#This Row],[Discount]]/Table_1[[#This Row],[Sales]]</f>
        <v>6.2751004016064257E-3</v>
      </c>
      <c r="X440" t="str">
        <f>IF(Table_1[[#This Row],[Discount %]]&lt;=0.1, "0-10%", IF(Table_1[[#This Row],[Discount %]]&lt;=0.2, "10-20%", IF(Table_1[[#This Row],[Discount %]]&lt;=0.3, "20-30%", IF(Table_1[[#This Row],[Discount %]]&lt;=0.4, "30-40%", "40%+"))))</f>
        <v>0-10%</v>
      </c>
    </row>
    <row r="441" spans="1:24" ht="14.4" x14ac:dyDescent="0.3">
      <c r="A441" s="2">
        <v>440</v>
      </c>
      <c r="B441" s="2" t="s">
        <v>1536</v>
      </c>
      <c r="C441" s="2">
        <f>YEAR([1]Data!$D441)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9">
        <v>207.84600000000003</v>
      </c>
      <c r="T441" s="2">
        <v>3</v>
      </c>
      <c r="U441" s="25">
        <v>0.1</v>
      </c>
      <c r="V441" s="25">
        <v>2.3093999999999895</v>
      </c>
      <c r="W441" s="11">
        <f>Table_1[[#This Row],[Discount]]/Table_1[[#This Row],[Sales]]</f>
        <v>4.8112544864948079E-4</v>
      </c>
      <c r="X441" t="str">
        <f>IF(Table_1[[#This Row],[Discount %]]&lt;=0.1, "0-10%", IF(Table_1[[#This Row],[Discount %]]&lt;=0.2, "10-20%", IF(Table_1[[#This Row],[Discount %]]&lt;=0.3, "20-30%", IF(Table_1[[#This Row],[Discount %]]&lt;=0.4, "30-40%", "40%+"))))</f>
        <v>0-10%</v>
      </c>
    </row>
    <row r="442" spans="1:24" ht="14.4" x14ac:dyDescent="0.3">
      <c r="A442" s="2">
        <v>441</v>
      </c>
      <c r="B442" s="2" t="s">
        <v>1539</v>
      </c>
      <c r="C442" s="2">
        <f>YEAR([1]Data!$D442)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9">
        <v>12.22</v>
      </c>
      <c r="T442" s="2">
        <v>1</v>
      </c>
      <c r="U442" s="25">
        <v>0</v>
      </c>
      <c r="V442" s="25">
        <v>3.6659999999999986</v>
      </c>
      <c r="W442" s="11">
        <f>Table_1[[#This Row],[Discount]]/Table_1[[#This Row],[Sales]]</f>
        <v>0</v>
      </c>
      <c r="X442" t="str">
        <f>IF(Table_1[[#This Row],[Discount %]]&lt;=0.1, "0-10%", IF(Table_1[[#This Row],[Discount %]]&lt;=0.2, "10-20%", IF(Table_1[[#This Row],[Discount %]]&lt;=0.3, "20-30%", IF(Table_1[[#This Row],[Discount %]]&lt;=0.4, "30-40%", "40%+"))))</f>
        <v>0-10%</v>
      </c>
    </row>
    <row r="443" spans="1:24" ht="14.4" x14ac:dyDescent="0.3">
      <c r="A443" s="2">
        <v>442</v>
      </c>
      <c r="B443" s="2" t="s">
        <v>1539</v>
      </c>
      <c r="C443" s="2">
        <f>YEAR([1]Data!$D443)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9">
        <v>194.94</v>
      </c>
      <c r="T443" s="2">
        <v>3</v>
      </c>
      <c r="U443" s="25">
        <v>0</v>
      </c>
      <c r="V443" s="25">
        <v>23.392800000000008</v>
      </c>
      <c r="W443" s="11">
        <f>Table_1[[#This Row],[Discount]]/Table_1[[#This Row],[Sales]]</f>
        <v>0</v>
      </c>
      <c r="X443" t="str">
        <f>IF(Table_1[[#This Row],[Discount %]]&lt;=0.1, "0-10%", IF(Table_1[[#This Row],[Discount %]]&lt;=0.2, "10-20%", IF(Table_1[[#This Row],[Discount %]]&lt;=0.3, "20-30%", IF(Table_1[[#This Row],[Discount %]]&lt;=0.4, "30-40%", "40%+"))))</f>
        <v>0-10%</v>
      </c>
    </row>
    <row r="444" spans="1:24" ht="14.4" x14ac:dyDescent="0.3">
      <c r="A444" s="2">
        <v>443</v>
      </c>
      <c r="B444" s="2" t="s">
        <v>1539</v>
      </c>
      <c r="C444" s="2">
        <f>YEAR([1]Data!$D444)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9">
        <v>70.949999999999989</v>
      </c>
      <c r="T444" s="2">
        <v>3</v>
      </c>
      <c r="U444" s="25">
        <v>0</v>
      </c>
      <c r="V444" s="25">
        <v>20.575499999999998</v>
      </c>
      <c r="W444" s="11">
        <f>Table_1[[#This Row],[Discount]]/Table_1[[#This Row],[Sales]]</f>
        <v>0</v>
      </c>
      <c r="X444" t="str">
        <f>IF(Table_1[[#This Row],[Discount %]]&lt;=0.1, "0-10%", IF(Table_1[[#This Row],[Discount %]]&lt;=0.2, "10-20%", IF(Table_1[[#This Row],[Discount %]]&lt;=0.3, "20-30%", IF(Table_1[[#This Row],[Discount %]]&lt;=0.4, "30-40%", "40%+"))))</f>
        <v>0-10%</v>
      </c>
    </row>
    <row r="445" spans="1:24" ht="14.4" x14ac:dyDescent="0.3">
      <c r="A445" s="2">
        <v>444</v>
      </c>
      <c r="B445" s="2" t="s">
        <v>1539</v>
      </c>
      <c r="C445" s="2">
        <f>YEAR([1]Data!$D445)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9">
        <v>91.36</v>
      </c>
      <c r="T445" s="2">
        <v>4</v>
      </c>
      <c r="U445" s="25">
        <v>0</v>
      </c>
      <c r="V445" s="25">
        <v>42.025599999999997</v>
      </c>
      <c r="W445" s="11">
        <f>Table_1[[#This Row],[Discount]]/Table_1[[#This Row],[Sales]]</f>
        <v>0</v>
      </c>
      <c r="X445" t="str">
        <f>IF(Table_1[[#This Row],[Discount %]]&lt;=0.1, "0-10%", IF(Table_1[[#This Row],[Discount %]]&lt;=0.2, "10-20%", IF(Table_1[[#This Row],[Discount %]]&lt;=0.3, "20-30%", IF(Table_1[[#This Row],[Discount %]]&lt;=0.4, "30-40%", "40%+"))))</f>
        <v>0-10%</v>
      </c>
    </row>
    <row r="446" spans="1:24" ht="14.4" x14ac:dyDescent="0.3">
      <c r="A446" s="2">
        <v>445</v>
      </c>
      <c r="B446" s="2" t="s">
        <v>1539</v>
      </c>
      <c r="C446" s="2">
        <f>YEAR([1]Data!$D446)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9">
        <v>242.94</v>
      </c>
      <c r="T446" s="2">
        <v>3</v>
      </c>
      <c r="U446" s="25">
        <v>0</v>
      </c>
      <c r="V446" s="25">
        <v>29.152800000000013</v>
      </c>
      <c r="W446" s="11">
        <f>Table_1[[#This Row],[Discount]]/Table_1[[#This Row],[Sales]]</f>
        <v>0</v>
      </c>
      <c r="X446" t="str">
        <f>IF(Table_1[[#This Row],[Discount %]]&lt;=0.1, "0-10%", IF(Table_1[[#This Row],[Discount %]]&lt;=0.2, "10-20%", IF(Table_1[[#This Row],[Discount %]]&lt;=0.3, "20-30%", IF(Table_1[[#This Row],[Discount %]]&lt;=0.4, "30-40%", "40%+"))))</f>
        <v>0-10%</v>
      </c>
    </row>
    <row r="447" spans="1:24" ht="14.4" x14ac:dyDescent="0.3">
      <c r="A447" s="2">
        <v>446</v>
      </c>
      <c r="B447" s="2" t="s">
        <v>1539</v>
      </c>
      <c r="C447" s="2">
        <f>YEAR([1]Data!$D447)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9">
        <v>22.05</v>
      </c>
      <c r="T447" s="2">
        <v>7</v>
      </c>
      <c r="U447" s="25">
        <v>0</v>
      </c>
      <c r="V447" s="25">
        <v>10.584</v>
      </c>
      <c r="W447" s="11">
        <f>Table_1[[#This Row],[Discount]]/Table_1[[#This Row],[Sales]]</f>
        <v>0</v>
      </c>
      <c r="X447" t="str">
        <f>IF(Table_1[[#This Row],[Discount %]]&lt;=0.1, "0-10%", IF(Table_1[[#This Row],[Discount %]]&lt;=0.2, "10-20%", IF(Table_1[[#This Row],[Discount %]]&lt;=0.3, "20-30%", IF(Table_1[[#This Row],[Discount %]]&lt;=0.4, "30-40%", "40%+"))))</f>
        <v>0-10%</v>
      </c>
    </row>
    <row r="448" spans="1:24" ht="14.4" x14ac:dyDescent="0.3">
      <c r="A448" s="2">
        <v>447</v>
      </c>
      <c r="B448" s="2" t="s">
        <v>1552</v>
      </c>
      <c r="C448" s="2">
        <f>YEAR([1]Data!$D448)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9">
        <v>2.91</v>
      </c>
      <c r="T448" s="2">
        <v>1</v>
      </c>
      <c r="U448" s="25">
        <v>0</v>
      </c>
      <c r="V448" s="25">
        <v>1.3676999999999999</v>
      </c>
      <c r="W448" s="11">
        <f>Table_1[[#This Row],[Discount]]/Table_1[[#This Row],[Sales]]</f>
        <v>0</v>
      </c>
      <c r="X448" t="str">
        <f>IF(Table_1[[#This Row],[Discount %]]&lt;=0.1, "0-10%", IF(Table_1[[#This Row],[Discount %]]&lt;=0.2, "10-20%", IF(Table_1[[#This Row],[Discount %]]&lt;=0.3, "20-30%", IF(Table_1[[#This Row],[Discount %]]&lt;=0.4, "30-40%", "40%+"))))</f>
        <v>0-10%</v>
      </c>
    </row>
    <row r="449" spans="1:24" ht="14.4" x14ac:dyDescent="0.3">
      <c r="A449" s="2">
        <v>448</v>
      </c>
      <c r="B449" s="2" t="s">
        <v>1557</v>
      </c>
      <c r="C449" s="2">
        <f>YEAR([1]Data!$D449)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9">
        <v>59.519999999999996</v>
      </c>
      <c r="T449" s="2">
        <v>3</v>
      </c>
      <c r="U449" s="25">
        <v>0</v>
      </c>
      <c r="V449" s="25">
        <v>15.475200000000001</v>
      </c>
      <c r="W449" s="11">
        <f>Table_1[[#This Row],[Discount]]/Table_1[[#This Row],[Sales]]</f>
        <v>0</v>
      </c>
      <c r="X449" t="str">
        <f>IF(Table_1[[#This Row],[Discount %]]&lt;=0.1, "0-10%", IF(Table_1[[#This Row],[Discount %]]&lt;=0.2, "10-20%", IF(Table_1[[#This Row],[Discount %]]&lt;=0.3, "20-30%", IF(Table_1[[#This Row],[Discount %]]&lt;=0.4, "30-40%", "40%+"))))</f>
        <v>0-10%</v>
      </c>
    </row>
    <row r="450" spans="1:24" ht="14.4" x14ac:dyDescent="0.3">
      <c r="A450" s="2">
        <v>449</v>
      </c>
      <c r="B450" s="2" t="s">
        <v>1557</v>
      </c>
      <c r="C450" s="2">
        <f>YEAR([1]Data!$D450)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9">
        <v>161.94</v>
      </c>
      <c r="T450" s="2">
        <v>3</v>
      </c>
      <c r="U450" s="25">
        <v>0</v>
      </c>
      <c r="V450" s="25">
        <v>9.716399999999993</v>
      </c>
      <c r="W450" s="11">
        <f>Table_1[[#This Row],[Discount]]/Table_1[[#This Row],[Sales]]</f>
        <v>0</v>
      </c>
      <c r="X450" t="str">
        <f>IF(Table_1[[#This Row],[Discount %]]&lt;=0.1, "0-10%", IF(Table_1[[#This Row],[Discount %]]&lt;=0.2, "10-20%", IF(Table_1[[#This Row],[Discount %]]&lt;=0.3, "20-30%", IF(Table_1[[#This Row],[Discount %]]&lt;=0.4, "30-40%", "40%+"))))</f>
        <v>0-10%</v>
      </c>
    </row>
    <row r="451" spans="1:24" ht="14.4" x14ac:dyDescent="0.3">
      <c r="A451" s="2">
        <v>450</v>
      </c>
      <c r="B451" s="2" t="s">
        <v>1557</v>
      </c>
      <c r="C451" s="2">
        <f>YEAR([1]Data!$D451)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9">
        <v>263.88</v>
      </c>
      <c r="T451" s="2">
        <v>6</v>
      </c>
      <c r="U451" s="25">
        <v>0</v>
      </c>
      <c r="V451" s="25">
        <v>71.247600000000006</v>
      </c>
      <c r="W451" s="11">
        <f>Table_1[[#This Row],[Discount]]/Table_1[[#This Row],[Sales]]</f>
        <v>0</v>
      </c>
      <c r="X451" t="str">
        <f>IF(Table_1[[#This Row],[Discount %]]&lt;=0.1, "0-10%", IF(Table_1[[#This Row],[Discount %]]&lt;=0.2, "10-20%", IF(Table_1[[#This Row],[Discount %]]&lt;=0.3, "20-30%", IF(Table_1[[#This Row],[Discount %]]&lt;=0.4, "30-40%", "40%+"))))</f>
        <v>0-10%</v>
      </c>
    </row>
    <row r="452" spans="1:24" ht="14.4" x14ac:dyDescent="0.3">
      <c r="A452" s="2">
        <v>451</v>
      </c>
      <c r="B452" s="2" t="s">
        <v>1557</v>
      </c>
      <c r="C452" s="2">
        <f>YEAR([1]Data!$D452)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9">
        <v>30.48</v>
      </c>
      <c r="T452" s="2">
        <v>3</v>
      </c>
      <c r="U452" s="25">
        <v>0</v>
      </c>
      <c r="V452" s="25">
        <v>7.9248000000000012</v>
      </c>
      <c r="W452" s="11">
        <f>Table_1[[#This Row],[Discount]]/Table_1[[#This Row],[Sales]]</f>
        <v>0</v>
      </c>
      <c r="X452" t="str">
        <f>IF(Table_1[[#This Row],[Discount %]]&lt;=0.1, "0-10%", IF(Table_1[[#This Row],[Discount %]]&lt;=0.2, "10-20%", IF(Table_1[[#This Row],[Discount %]]&lt;=0.3, "20-30%", IF(Table_1[[#This Row],[Discount %]]&lt;=0.4, "30-40%", "40%+"))))</f>
        <v>0-10%</v>
      </c>
    </row>
    <row r="453" spans="1:24" ht="14.4" x14ac:dyDescent="0.3">
      <c r="A453" s="2">
        <v>452</v>
      </c>
      <c r="B453" s="2" t="s">
        <v>1557</v>
      </c>
      <c r="C453" s="2">
        <f>YEAR([1]Data!$D453)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9">
        <v>9.84</v>
      </c>
      <c r="T453" s="2">
        <v>3</v>
      </c>
      <c r="U453" s="25">
        <v>0</v>
      </c>
      <c r="V453" s="25">
        <v>2.8535999999999988</v>
      </c>
      <c r="W453" s="11">
        <f>Table_1[[#This Row],[Discount]]/Table_1[[#This Row],[Sales]]</f>
        <v>0</v>
      </c>
      <c r="X453" t="str">
        <f>IF(Table_1[[#This Row],[Discount %]]&lt;=0.1, "0-10%", IF(Table_1[[#This Row],[Discount %]]&lt;=0.2, "10-20%", IF(Table_1[[#This Row],[Discount %]]&lt;=0.3, "20-30%", IF(Table_1[[#This Row],[Discount %]]&lt;=0.4, "30-40%", "40%+"))))</f>
        <v>0-10%</v>
      </c>
    </row>
    <row r="454" spans="1:24" ht="14.4" x14ac:dyDescent="0.3">
      <c r="A454" s="2">
        <v>453</v>
      </c>
      <c r="B454" s="2" t="s">
        <v>1557</v>
      </c>
      <c r="C454" s="2">
        <f>YEAR([1]Data!$D454)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9">
        <v>35.119999999999997</v>
      </c>
      <c r="T454" s="2">
        <v>4</v>
      </c>
      <c r="U454" s="25">
        <v>0</v>
      </c>
      <c r="V454" s="25">
        <v>9.1311999999999998</v>
      </c>
      <c r="W454" s="11">
        <f>Table_1[[#This Row],[Discount]]/Table_1[[#This Row],[Sales]]</f>
        <v>0</v>
      </c>
      <c r="X454" t="str">
        <f>IF(Table_1[[#This Row],[Discount %]]&lt;=0.1, "0-10%", IF(Table_1[[#This Row],[Discount %]]&lt;=0.2, "10-20%", IF(Table_1[[#This Row],[Discount %]]&lt;=0.3, "20-30%", IF(Table_1[[#This Row],[Discount %]]&lt;=0.4, "30-40%", "40%+"))))</f>
        <v>0-10%</v>
      </c>
    </row>
    <row r="455" spans="1:24" ht="14.4" x14ac:dyDescent="0.3">
      <c r="A455" s="2">
        <v>454</v>
      </c>
      <c r="B455" s="2" t="s">
        <v>1573</v>
      </c>
      <c r="C455" s="2">
        <f>YEAR([1]Data!$D455)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9">
        <v>284.36399999999998</v>
      </c>
      <c r="T455" s="2">
        <v>2</v>
      </c>
      <c r="U455" s="25">
        <v>0.4</v>
      </c>
      <c r="V455" s="25">
        <v>-75.830400000000054</v>
      </c>
      <c r="W455" s="11">
        <f>Table_1[[#This Row],[Discount]]/Table_1[[#This Row],[Sales]]</f>
        <v>1.4066478175859113E-3</v>
      </c>
      <c r="X455" t="str">
        <f>IF(Table_1[[#This Row],[Discount %]]&lt;=0.1, "0-10%", IF(Table_1[[#This Row],[Discount %]]&lt;=0.2, "10-20%", IF(Table_1[[#This Row],[Discount %]]&lt;=0.3, "20-30%", IF(Table_1[[#This Row],[Discount %]]&lt;=0.4, "30-40%", "40%+"))))</f>
        <v>0-10%</v>
      </c>
    </row>
    <row r="456" spans="1:24" ht="14.4" x14ac:dyDescent="0.3">
      <c r="A456" s="2">
        <v>455</v>
      </c>
      <c r="B456" s="2" t="s">
        <v>1573</v>
      </c>
      <c r="C456" s="2">
        <f>YEAR([1]Data!$D456)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9">
        <v>665.40800000000002</v>
      </c>
      <c r="T456" s="2">
        <v>2</v>
      </c>
      <c r="U456" s="25">
        <v>0.2</v>
      </c>
      <c r="V456" s="25">
        <v>66.540799999999962</v>
      </c>
      <c r="W456" s="11">
        <f>Table_1[[#This Row],[Discount]]/Table_1[[#This Row],[Sales]]</f>
        <v>3.0056747138597676E-4</v>
      </c>
      <c r="X456" t="str">
        <f>IF(Table_1[[#This Row],[Discount %]]&lt;=0.1, "0-10%", IF(Table_1[[#This Row],[Discount %]]&lt;=0.2, "10-20%", IF(Table_1[[#This Row],[Discount %]]&lt;=0.3, "20-30%", IF(Table_1[[#This Row],[Discount %]]&lt;=0.4, "30-40%", "40%+"))))</f>
        <v>0-10%</v>
      </c>
    </row>
    <row r="457" spans="1:24" ht="14.4" x14ac:dyDescent="0.3">
      <c r="A457" s="2">
        <v>456</v>
      </c>
      <c r="B457" s="2" t="s">
        <v>1578</v>
      </c>
      <c r="C457" s="2">
        <f>YEAR([1]Data!$D457)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9">
        <v>63.88</v>
      </c>
      <c r="T457" s="2">
        <v>4</v>
      </c>
      <c r="U457" s="25">
        <v>0</v>
      </c>
      <c r="V457" s="25">
        <v>24.913200000000003</v>
      </c>
      <c r="W457" s="11">
        <f>Table_1[[#This Row],[Discount]]/Table_1[[#This Row],[Sales]]</f>
        <v>0</v>
      </c>
      <c r="X457" t="str">
        <f>IF(Table_1[[#This Row],[Discount %]]&lt;=0.1, "0-10%", IF(Table_1[[#This Row],[Discount %]]&lt;=0.2, "10-20%", IF(Table_1[[#This Row],[Discount %]]&lt;=0.3, "20-30%", IF(Table_1[[#This Row],[Discount %]]&lt;=0.4, "30-40%", "40%+"))))</f>
        <v>0-10%</v>
      </c>
    </row>
    <row r="458" spans="1:24" ht="14.4" x14ac:dyDescent="0.3">
      <c r="A458" s="2">
        <v>457</v>
      </c>
      <c r="B458" s="2" t="s">
        <v>1582</v>
      </c>
      <c r="C458" s="2">
        <f>YEAR([1]Data!$D458)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9">
        <v>129.56800000000001</v>
      </c>
      <c r="T458" s="2">
        <v>2</v>
      </c>
      <c r="U458" s="25">
        <v>0.2</v>
      </c>
      <c r="V458" s="25">
        <v>-24.294000000000018</v>
      </c>
      <c r="W458" s="11">
        <f>Table_1[[#This Row],[Discount]]/Table_1[[#This Row],[Sales]]</f>
        <v>1.5435910101259569E-3</v>
      </c>
      <c r="X458" t="str">
        <f>IF(Table_1[[#This Row],[Discount %]]&lt;=0.1, "0-10%", IF(Table_1[[#This Row],[Discount %]]&lt;=0.2, "10-20%", IF(Table_1[[#This Row],[Discount %]]&lt;=0.3, "20-30%", IF(Table_1[[#This Row],[Discount %]]&lt;=0.4, "30-40%", "40%+"))))</f>
        <v>0-10%</v>
      </c>
    </row>
    <row r="459" spans="1:24" ht="14.4" x14ac:dyDescent="0.3">
      <c r="A459" s="2">
        <v>458</v>
      </c>
      <c r="B459" s="2" t="s">
        <v>1587</v>
      </c>
      <c r="C459" s="2">
        <f>YEAR([1]Data!$D459)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9">
        <v>747.55799999999999</v>
      </c>
      <c r="T459" s="2">
        <v>3</v>
      </c>
      <c r="U459" s="25">
        <v>0.3</v>
      </c>
      <c r="V459" s="25">
        <v>-96.11460000000011</v>
      </c>
      <c r="W459" s="11">
        <f>Table_1[[#This Row],[Discount]]/Table_1[[#This Row],[Sales]]</f>
        <v>4.0130665446694438E-4</v>
      </c>
      <c r="X459" t="str">
        <f>IF(Table_1[[#This Row],[Discount %]]&lt;=0.1, "0-10%", IF(Table_1[[#This Row],[Discount %]]&lt;=0.2, "10-20%", IF(Table_1[[#This Row],[Discount %]]&lt;=0.3, "20-30%", IF(Table_1[[#This Row],[Discount %]]&lt;=0.4, "30-40%", "40%+"))))</f>
        <v>0-10%</v>
      </c>
    </row>
    <row r="460" spans="1:24" ht="14.4" x14ac:dyDescent="0.3">
      <c r="A460" s="2">
        <v>459</v>
      </c>
      <c r="B460" s="2" t="s">
        <v>1587</v>
      </c>
      <c r="C460" s="2">
        <f>YEAR([1]Data!$D460)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9">
        <v>8.9280000000000008</v>
      </c>
      <c r="T460" s="2">
        <v>2</v>
      </c>
      <c r="U460" s="25">
        <v>0.2</v>
      </c>
      <c r="V460" s="25">
        <v>3.3479999999999999</v>
      </c>
      <c r="W460" s="11">
        <f>Table_1[[#This Row],[Discount]]/Table_1[[#This Row],[Sales]]</f>
        <v>2.2401433691756272E-2</v>
      </c>
      <c r="X460" t="str">
        <f>IF(Table_1[[#This Row],[Discount %]]&lt;=0.1, "0-10%", IF(Table_1[[#This Row],[Discount %]]&lt;=0.2, "10-20%", IF(Table_1[[#This Row],[Discount %]]&lt;=0.3, "20-30%", IF(Table_1[[#This Row],[Discount %]]&lt;=0.4, "30-40%", "40%+"))))</f>
        <v>0-10%</v>
      </c>
    </row>
    <row r="461" spans="1:24" ht="14.4" x14ac:dyDescent="0.3">
      <c r="A461" s="2">
        <v>460</v>
      </c>
      <c r="B461" s="2" t="s">
        <v>1591</v>
      </c>
      <c r="C461" s="2">
        <f>YEAR([1]Data!$D461)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9">
        <v>103.92</v>
      </c>
      <c r="T461" s="2">
        <v>4</v>
      </c>
      <c r="U461" s="25">
        <v>0</v>
      </c>
      <c r="V461" s="25">
        <v>36.372</v>
      </c>
      <c r="W461" s="11">
        <f>Table_1[[#This Row],[Discount]]/Table_1[[#This Row],[Sales]]</f>
        <v>0</v>
      </c>
      <c r="X461" t="str">
        <f>IF(Table_1[[#This Row],[Discount %]]&lt;=0.1, "0-10%", IF(Table_1[[#This Row],[Discount %]]&lt;=0.2, "10-20%", IF(Table_1[[#This Row],[Discount %]]&lt;=0.3, "20-30%", IF(Table_1[[#This Row],[Discount %]]&lt;=0.4, "30-40%", "40%+"))))</f>
        <v>0-10%</v>
      </c>
    </row>
    <row r="462" spans="1:24" ht="14.4" x14ac:dyDescent="0.3">
      <c r="A462" s="2">
        <v>461</v>
      </c>
      <c r="B462" s="2" t="s">
        <v>1591</v>
      </c>
      <c r="C462" s="2">
        <f>YEAR([1]Data!$D462)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9">
        <v>899.91</v>
      </c>
      <c r="T462" s="2">
        <v>9</v>
      </c>
      <c r="U462" s="25">
        <v>0</v>
      </c>
      <c r="V462" s="25">
        <v>377.96220000000005</v>
      </c>
      <c r="W462" s="11">
        <f>Table_1[[#This Row],[Discount]]/Table_1[[#This Row],[Sales]]</f>
        <v>0</v>
      </c>
      <c r="X462" t="str">
        <f>IF(Table_1[[#This Row],[Discount %]]&lt;=0.1, "0-10%", IF(Table_1[[#This Row],[Discount %]]&lt;=0.2, "10-20%", IF(Table_1[[#This Row],[Discount %]]&lt;=0.3, "20-30%", IF(Table_1[[#This Row],[Discount %]]&lt;=0.4, "30-40%", "40%+"))))</f>
        <v>0-10%</v>
      </c>
    </row>
    <row r="463" spans="1:24" ht="14.4" x14ac:dyDescent="0.3">
      <c r="A463" s="2">
        <v>462</v>
      </c>
      <c r="B463" s="2" t="s">
        <v>1591</v>
      </c>
      <c r="C463" s="2">
        <f>YEAR([1]Data!$D463)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9">
        <v>51.311999999999998</v>
      </c>
      <c r="T463" s="2">
        <v>3</v>
      </c>
      <c r="U463" s="25">
        <v>0.2</v>
      </c>
      <c r="V463" s="25">
        <v>18.600599999999996</v>
      </c>
      <c r="W463" s="11">
        <f>Table_1[[#This Row],[Discount]]/Table_1[[#This Row],[Sales]]</f>
        <v>3.8977237293420647E-3</v>
      </c>
      <c r="X463" t="str">
        <f>IF(Table_1[[#This Row],[Discount %]]&lt;=0.1, "0-10%", IF(Table_1[[#This Row],[Discount %]]&lt;=0.2, "10-20%", IF(Table_1[[#This Row],[Discount %]]&lt;=0.3, "20-30%", IF(Table_1[[#This Row],[Discount %]]&lt;=0.4, "30-40%", "40%+"))))</f>
        <v>0-10%</v>
      </c>
    </row>
    <row r="464" spans="1:24" ht="14.4" x14ac:dyDescent="0.3">
      <c r="A464" s="2">
        <v>463</v>
      </c>
      <c r="B464" s="2" t="s">
        <v>1598</v>
      </c>
      <c r="C464" s="2">
        <f>YEAR([1]Data!$D464)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9">
        <v>23.56</v>
      </c>
      <c r="T464" s="2">
        <v>5</v>
      </c>
      <c r="U464" s="25">
        <v>0.2</v>
      </c>
      <c r="V464" s="25">
        <v>7.0680000000000005</v>
      </c>
      <c r="W464" s="11">
        <f>Table_1[[#This Row],[Discount]]/Table_1[[#This Row],[Sales]]</f>
        <v>8.4889643463497456E-3</v>
      </c>
      <c r="X464" t="str">
        <f>IF(Table_1[[#This Row],[Discount %]]&lt;=0.1, "0-10%", IF(Table_1[[#This Row],[Discount %]]&lt;=0.2, "10-20%", IF(Table_1[[#This Row],[Discount %]]&lt;=0.3, "20-30%", IF(Table_1[[#This Row],[Discount %]]&lt;=0.4, "30-40%", "40%+"))))</f>
        <v>0-10%</v>
      </c>
    </row>
    <row r="465" spans="1:24" ht="14.4" x14ac:dyDescent="0.3">
      <c r="A465" s="2">
        <v>464</v>
      </c>
      <c r="B465" s="2" t="s">
        <v>1598</v>
      </c>
      <c r="C465" s="2">
        <f>YEAR([1]Data!$D465)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9">
        <v>1272.6299999999999</v>
      </c>
      <c r="T465" s="2">
        <v>6</v>
      </c>
      <c r="U465" s="25">
        <v>0.5</v>
      </c>
      <c r="V465" s="25">
        <v>-814.4831999999999</v>
      </c>
      <c r="W465" s="11">
        <f>Table_1[[#This Row],[Discount]]/Table_1[[#This Row],[Sales]]</f>
        <v>3.9288717066232923E-4</v>
      </c>
      <c r="X465" t="str">
        <f>IF(Table_1[[#This Row],[Discount %]]&lt;=0.1, "0-10%", IF(Table_1[[#This Row],[Discount %]]&lt;=0.2, "10-20%", IF(Table_1[[#This Row],[Discount %]]&lt;=0.3, "20-30%", IF(Table_1[[#This Row],[Discount %]]&lt;=0.4, "30-40%", "40%+"))))</f>
        <v>0-10%</v>
      </c>
    </row>
    <row r="466" spans="1:24" ht="14.4" x14ac:dyDescent="0.3">
      <c r="A466" s="2">
        <v>465</v>
      </c>
      <c r="B466" s="2" t="s">
        <v>1598</v>
      </c>
      <c r="C466" s="2">
        <f>YEAR([1]Data!$D466)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9">
        <v>28.484999999999999</v>
      </c>
      <c r="T466" s="2">
        <v>5</v>
      </c>
      <c r="U466" s="25">
        <v>0.7</v>
      </c>
      <c r="V466" s="25">
        <v>-20.888999999999989</v>
      </c>
      <c r="W466" s="11">
        <f>Table_1[[#This Row],[Discount]]/Table_1[[#This Row],[Sales]]</f>
        <v>2.4574337370545901E-2</v>
      </c>
      <c r="X466" t="str">
        <f>IF(Table_1[[#This Row],[Discount %]]&lt;=0.1, "0-10%", IF(Table_1[[#This Row],[Discount %]]&lt;=0.2, "10-20%", IF(Table_1[[#This Row],[Discount %]]&lt;=0.3, "20-30%", IF(Table_1[[#This Row],[Discount %]]&lt;=0.4, "30-40%", "40%+"))))</f>
        <v>0-10%</v>
      </c>
    </row>
    <row r="467" spans="1:24" ht="14.4" x14ac:dyDescent="0.3">
      <c r="A467" s="2">
        <v>466</v>
      </c>
      <c r="B467" s="2" t="s">
        <v>1598</v>
      </c>
      <c r="C467" s="2">
        <f>YEAR([1]Data!$D467)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9">
        <v>185.376</v>
      </c>
      <c r="T467" s="2">
        <v>2</v>
      </c>
      <c r="U467" s="25">
        <v>0.2</v>
      </c>
      <c r="V467" s="25">
        <v>-34.758000000000017</v>
      </c>
      <c r="W467" s="11">
        <f>Table_1[[#This Row],[Discount]]/Table_1[[#This Row],[Sales]]</f>
        <v>1.0788883134817883E-3</v>
      </c>
      <c r="X467" t="str">
        <f>IF(Table_1[[#This Row],[Discount %]]&lt;=0.1, "0-10%", IF(Table_1[[#This Row],[Discount %]]&lt;=0.2, "10-20%", IF(Table_1[[#This Row],[Discount %]]&lt;=0.3, "20-30%", IF(Table_1[[#This Row],[Discount %]]&lt;=0.4, "30-40%", "40%+"))))</f>
        <v>0-10%</v>
      </c>
    </row>
    <row r="468" spans="1:24" ht="14.4" x14ac:dyDescent="0.3">
      <c r="A468" s="2">
        <v>467</v>
      </c>
      <c r="B468" s="2" t="s">
        <v>1598</v>
      </c>
      <c r="C468" s="2">
        <f>YEAR([1]Data!$D468)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9">
        <v>78.272000000000006</v>
      </c>
      <c r="T468" s="2">
        <v>2</v>
      </c>
      <c r="U468" s="25">
        <v>0.2</v>
      </c>
      <c r="V468" s="25">
        <v>5.8704000000000001</v>
      </c>
      <c r="W468" s="11">
        <f>Table_1[[#This Row],[Discount]]/Table_1[[#This Row],[Sales]]</f>
        <v>2.5551921504497139E-3</v>
      </c>
      <c r="X468" t="str">
        <f>IF(Table_1[[#This Row],[Discount %]]&lt;=0.1, "0-10%", IF(Table_1[[#This Row],[Discount %]]&lt;=0.2, "10-20%", IF(Table_1[[#This Row],[Discount %]]&lt;=0.3, "20-30%", IF(Table_1[[#This Row],[Discount %]]&lt;=0.4, "30-40%", "40%+"))))</f>
        <v>0-10%</v>
      </c>
    </row>
    <row r="469" spans="1:24" ht="14.4" x14ac:dyDescent="0.3">
      <c r="A469" s="2">
        <v>468</v>
      </c>
      <c r="B469" s="2" t="s">
        <v>1609</v>
      </c>
      <c r="C469" s="2">
        <f>YEAR([1]Data!$D469)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9">
        <v>254.74400000000003</v>
      </c>
      <c r="T469" s="2">
        <v>7</v>
      </c>
      <c r="U469" s="25">
        <v>0.6</v>
      </c>
      <c r="V469" s="25">
        <v>-312.06139999999994</v>
      </c>
      <c r="W469" s="11">
        <f>Table_1[[#This Row],[Discount]]/Table_1[[#This Row],[Sales]]</f>
        <v>2.3553057186822845E-3</v>
      </c>
      <c r="X469" t="str">
        <f>IF(Table_1[[#This Row],[Discount %]]&lt;=0.1, "0-10%", IF(Table_1[[#This Row],[Discount %]]&lt;=0.2, "10-20%", IF(Table_1[[#This Row],[Discount %]]&lt;=0.3, "20-30%", IF(Table_1[[#This Row],[Discount %]]&lt;=0.4, "30-40%", "40%+"))))</f>
        <v>0-10%</v>
      </c>
    </row>
    <row r="470" spans="1:24" ht="14.4" x14ac:dyDescent="0.3">
      <c r="A470" s="2">
        <v>469</v>
      </c>
      <c r="B470" s="2" t="s">
        <v>1613</v>
      </c>
      <c r="C470" s="2">
        <f>YEAR([1]Data!$D470)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9">
        <v>205.33279999999996</v>
      </c>
      <c r="T470" s="2">
        <v>2</v>
      </c>
      <c r="U470" s="25">
        <v>0.32</v>
      </c>
      <c r="V470" s="25">
        <v>-36.235200000000006</v>
      </c>
      <c r="W470" s="11">
        <f>Table_1[[#This Row],[Discount]]/Table_1[[#This Row],[Sales]]</f>
        <v>1.5584456063522246E-3</v>
      </c>
      <c r="X470" t="str">
        <f>IF(Table_1[[#This Row],[Discount %]]&lt;=0.1, "0-10%", IF(Table_1[[#This Row],[Discount %]]&lt;=0.2, "10-20%", IF(Table_1[[#This Row],[Discount %]]&lt;=0.3, "20-30%", IF(Table_1[[#This Row],[Discount %]]&lt;=0.4, "30-40%", "40%+"))))</f>
        <v>0-10%</v>
      </c>
    </row>
    <row r="471" spans="1:24" ht="14.4" x14ac:dyDescent="0.3">
      <c r="A471" s="2">
        <v>470</v>
      </c>
      <c r="B471" s="2" t="s">
        <v>1617</v>
      </c>
      <c r="C471" s="2">
        <f>YEAR([1]Data!$D471)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9">
        <v>4.7879999999999985</v>
      </c>
      <c r="T471" s="2">
        <v>3</v>
      </c>
      <c r="U471" s="25">
        <v>0.8</v>
      </c>
      <c r="V471" s="25">
        <v>-7.9001999999999999</v>
      </c>
      <c r="W471" s="11">
        <f>Table_1[[#This Row],[Discount]]/Table_1[[#This Row],[Sales]]</f>
        <v>0.16708437761069347</v>
      </c>
      <c r="X471" t="str">
        <f>IF(Table_1[[#This Row],[Discount %]]&lt;=0.1, "0-10%", IF(Table_1[[#This Row],[Discount %]]&lt;=0.2, "10-20%", IF(Table_1[[#This Row],[Discount %]]&lt;=0.3, "20-30%", IF(Table_1[[#This Row],[Discount %]]&lt;=0.4, "30-40%", "40%+"))))</f>
        <v>10-20%</v>
      </c>
    </row>
    <row r="472" spans="1:24" ht="14.4" x14ac:dyDescent="0.3">
      <c r="A472" s="2">
        <v>471</v>
      </c>
      <c r="B472" s="2" t="s">
        <v>1620</v>
      </c>
      <c r="C472" s="2">
        <f>YEAR([1]Data!$D472)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9">
        <v>55.48</v>
      </c>
      <c r="T472" s="2">
        <v>1</v>
      </c>
      <c r="U472" s="25">
        <v>0</v>
      </c>
      <c r="V472" s="25">
        <v>26.630399999999998</v>
      </c>
      <c r="W472" s="11">
        <f>Table_1[[#This Row],[Discount]]/Table_1[[#This Row],[Sales]]</f>
        <v>0</v>
      </c>
      <c r="X472" t="str">
        <f>IF(Table_1[[#This Row],[Discount %]]&lt;=0.1, "0-10%", IF(Table_1[[#This Row],[Discount %]]&lt;=0.2, "10-20%", IF(Table_1[[#This Row],[Discount %]]&lt;=0.3, "20-30%", IF(Table_1[[#This Row],[Discount %]]&lt;=0.4, "30-40%", "40%+"))))</f>
        <v>0-10%</v>
      </c>
    </row>
    <row r="473" spans="1:24" ht="14.4" x14ac:dyDescent="0.3">
      <c r="A473" s="2">
        <v>472</v>
      </c>
      <c r="B473" s="2" t="s">
        <v>1626</v>
      </c>
      <c r="C473" s="2">
        <f>YEAR([1]Data!$D473)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9">
        <v>340.92</v>
      </c>
      <c r="T473" s="2">
        <v>3</v>
      </c>
      <c r="U473" s="25">
        <v>0</v>
      </c>
      <c r="V473" s="25">
        <v>3.4091999999999842</v>
      </c>
      <c r="W473" s="11">
        <f>Table_1[[#This Row],[Discount]]/Table_1[[#This Row],[Sales]]</f>
        <v>0</v>
      </c>
      <c r="X473" t="str">
        <f>IF(Table_1[[#This Row],[Discount %]]&lt;=0.1, "0-10%", IF(Table_1[[#This Row],[Discount %]]&lt;=0.2, "10-20%", IF(Table_1[[#This Row],[Discount %]]&lt;=0.3, "20-30%", IF(Table_1[[#This Row],[Discount %]]&lt;=0.4, "30-40%", "40%+"))))</f>
        <v>0-10%</v>
      </c>
    </row>
    <row r="474" spans="1:24" ht="14.4" x14ac:dyDescent="0.3">
      <c r="A474" s="2">
        <v>473</v>
      </c>
      <c r="B474" s="2" t="s">
        <v>1626</v>
      </c>
      <c r="C474" s="2">
        <f>YEAR([1]Data!$D474)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9">
        <v>222.66599999999997</v>
      </c>
      <c r="T474" s="2">
        <v>2</v>
      </c>
      <c r="U474" s="25">
        <v>0.15</v>
      </c>
      <c r="V474" s="25">
        <v>10.478399999999979</v>
      </c>
      <c r="W474" s="11">
        <f>Table_1[[#This Row],[Discount]]/Table_1[[#This Row],[Sales]]</f>
        <v>6.7365471154105263E-4</v>
      </c>
      <c r="X474" t="str">
        <f>IF(Table_1[[#This Row],[Discount %]]&lt;=0.1, "0-10%", IF(Table_1[[#This Row],[Discount %]]&lt;=0.2, "10-20%", IF(Table_1[[#This Row],[Discount %]]&lt;=0.3, "20-30%", IF(Table_1[[#This Row],[Discount %]]&lt;=0.4, "30-40%", "40%+"))))</f>
        <v>0-10%</v>
      </c>
    </row>
    <row r="475" spans="1:24" ht="14.4" x14ac:dyDescent="0.3">
      <c r="A475" s="2">
        <v>474</v>
      </c>
      <c r="B475" s="2" t="s">
        <v>1626</v>
      </c>
      <c r="C475" s="2">
        <f>YEAR([1]Data!$D475)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9">
        <v>703.96800000000007</v>
      </c>
      <c r="T475" s="2">
        <v>4</v>
      </c>
      <c r="U475" s="25">
        <v>0.2</v>
      </c>
      <c r="V475" s="25">
        <v>87.995999999999924</v>
      </c>
      <c r="W475" s="11">
        <f>Table_1[[#This Row],[Discount]]/Table_1[[#This Row],[Sales]]</f>
        <v>2.8410382290104094E-4</v>
      </c>
      <c r="X475" t="str">
        <f>IF(Table_1[[#This Row],[Discount %]]&lt;=0.1, "0-10%", IF(Table_1[[#This Row],[Discount %]]&lt;=0.2, "10-20%", IF(Table_1[[#This Row],[Discount %]]&lt;=0.3, "20-30%", IF(Table_1[[#This Row],[Discount %]]&lt;=0.4, "30-40%", "40%+"))))</f>
        <v>0-10%</v>
      </c>
    </row>
    <row r="476" spans="1:24" ht="14.4" x14ac:dyDescent="0.3">
      <c r="A476" s="2">
        <v>475</v>
      </c>
      <c r="B476" s="2" t="s">
        <v>1626</v>
      </c>
      <c r="C476" s="2">
        <f>YEAR([1]Data!$D476)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9">
        <v>92.52</v>
      </c>
      <c r="T476" s="2">
        <v>6</v>
      </c>
      <c r="U476" s="25">
        <v>0</v>
      </c>
      <c r="V476" s="25">
        <v>24.980400000000007</v>
      </c>
      <c r="W476" s="11">
        <f>Table_1[[#This Row],[Discount]]/Table_1[[#This Row],[Sales]]</f>
        <v>0</v>
      </c>
      <c r="X476" t="str">
        <f>IF(Table_1[[#This Row],[Discount %]]&lt;=0.1, "0-10%", IF(Table_1[[#This Row],[Discount %]]&lt;=0.2, "10-20%", IF(Table_1[[#This Row],[Discount %]]&lt;=0.3, "20-30%", IF(Table_1[[#This Row],[Discount %]]&lt;=0.4, "30-40%", "40%+"))))</f>
        <v>0-10%</v>
      </c>
    </row>
    <row r="477" spans="1:24" ht="14.4" x14ac:dyDescent="0.3">
      <c r="A477" s="2">
        <v>476</v>
      </c>
      <c r="B477" s="2" t="s">
        <v>1626</v>
      </c>
      <c r="C477" s="2">
        <f>YEAR([1]Data!$D477)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9">
        <v>62.649999999999991</v>
      </c>
      <c r="T477" s="2">
        <v>7</v>
      </c>
      <c r="U477" s="25">
        <v>0</v>
      </c>
      <c r="V477" s="25">
        <v>28.818999999999996</v>
      </c>
      <c r="W477" s="11">
        <f>Table_1[[#This Row],[Discount]]/Table_1[[#This Row],[Sales]]</f>
        <v>0</v>
      </c>
      <c r="X477" t="str">
        <f>IF(Table_1[[#This Row],[Discount %]]&lt;=0.1, "0-10%", IF(Table_1[[#This Row],[Discount %]]&lt;=0.2, "10-20%", IF(Table_1[[#This Row],[Discount %]]&lt;=0.3, "20-30%", IF(Table_1[[#This Row],[Discount %]]&lt;=0.4, "30-40%", "40%+"))))</f>
        <v>0-10%</v>
      </c>
    </row>
    <row r="478" spans="1:24" ht="14.4" x14ac:dyDescent="0.3">
      <c r="A478" s="2">
        <v>477</v>
      </c>
      <c r="B478" s="2" t="s">
        <v>1626</v>
      </c>
      <c r="C478" s="2">
        <f>YEAR([1]Data!$D478)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9">
        <v>94.85</v>
      </c>
      <c r="T478" s="2">
        <v>5</v>
      </c>
      <c r="U478" s="25">
        <v>0</v>
      </c>
      <c r="V478" s="25">
        <v>45.527999999999992</v>
      </c>
      <c r="W478" s="11">
        <f>Table_1[[#This Row],[Discount]]/Table_1[[#This Row],[Sales]]</f>
        <v>0</v>
      </c>
      <c r="X478" t="str">
        <f>IF(Table_1[[#This Row],[Discount %]]&lt;=0.1, "0-10%", IF(Table_1[[#This Row],[Discount %]]&lt;=0.2, "10-20%", IF(Table_1[[#This Row],[Discount %]]&lt;=0.3, "20-30%", IF(Table_1[[#This Row],[Discount %]]&lt;=0.4, "30-40%", "40%+"))))</f>
        <v>0-10%</v>
      </c>
    </row>
    <row r="479" spans="1:24" ht="14.4" x14ac:dyDescent="0.3">
      <c r="A479" s="2">
        <v>478</v>
      </c>
      <c r="B479" s="2" t="s">
        <v>1641</v>
      </c>
      <c r="C479" s="2">
        <f>YEAR([1]Data!$D479)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9">
        <v>95.76</v>
      </c>
      <c r="T479" s="2">
        <v>6</v>
      </c>
      <c r="U479" s="25">
        <v>0.2</v>
      </c>
      <c r="V479" s="25">
        <v>7.1819999999999951</v>
      </c>
      <c r="W479" s="11">
        <f>Table_1[[#This Row],[Discount]]/Table_1[[#This Row],[Sales]]</f>
        <v>2.0885547201336674E-3</v>
      </c>
      <c r="X479" t="str">
        <f>IF(Table_1[[#This Row],[Discount %]]&lt;=0.1, "0-10%", IF(Table_1[[#This Row],[Discount %]]&lt;=0.2, "10-20%", IF(Table_1[[#This Row],[Discount %]]&lt;=0.3, "20-30%", IF(Table_1[[#This Row],[Discount %]]&lt;=0.4, "30-40%", "40%+"))))</f>
        <v>0-10%</v>
      </c>
    </row>
    <row r="480" spans="1:24" ht="14.4" x14ac:dyDescent="0.3">
      <c r="A480" s="2">
        <v>479</v>
      </c>
      <c r="B480" s="2" t="s">
        <v>1644</v>
      </c>
      <c r="C480" s="2">
        <f>YEAR([1]Data!$D480)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9">
        <v>40.200000000000003</v>
      </c>
      <c r="T480" s="2">
        <v>3</v>
      </c>
      <c r="U480" s="25">
        <v>0</v>
      </c>
      <c r="V480" s="25">
        <v>19.295999999999999</v>
      </c>
      <c r="W480" s="11">
        <f>Table_1[[#This Row],[Discount]]/Table_1[[#This Row],[Sales]]</f>
        <v>0</v>
      </c>
      <c r="X480" t="str">
        <f>IF(Table_1[[#This Row],[Discount %]]&lt;=0.1, "0-10%", IF(Table_1[[#This Row],[Discount %]]&lt;=0.2, "10-20%", IF(Table_1[[#This Row],[Discount %]]&lt;=0.3, "20-30%", IF(Table_1[[#This Row],[Discount %]]&lt;=0.4, "30-40%", "40%+"))))</f>
        <v>0-10%</v>
      </c>
    </row>
    <row r="481" spans="1:24" ht="14.4" x14ac:dyDescent="0.3">
      <c r="A481" s="2">
        <v>480</v>
      </c>
      <c r="B481" s="2" t="s">
        <v>1647</v>
      </c>
      <c r="C481" s="2">
        <f>YEAR([1]Data!$D481)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9">
        <v>14.7</v>
      </c>
      <c r="T481" s="2">
        <v>5</v>
      </c>
      <c r="U481" s="25">
        <v>0</v>
      </c>
      <c r="V481" s="25">
        <v>6.6150000000000002</v>
      </c>
      <c r="W481" s="11">
        <f>Table_1[[#This Row],[Discount]]/Table_1[[#This Row],[Sales]]</f>
        <v>0</v>
      </c>
      <c r="X481" t="str">
        <f>IF(Table_1[[#This Row],[Discount %]]&lt;=0.1, "0-10%", IF(Table_1[[#This Row],[Discount %]]&lt;=0.2, "10-20%", IF(Table_1[[#This Row],[Discount %]]&lt;=0.3, "20-30%", IF(Table_1[[#This Row],[Discount %]]&lt;=0.4, "30-40%", "40%+"))))</f>
        <v>0-10%</v>
      </c>
    </row>
    <row r="482" spans="1:24" ht="14.4" x14ac:dyDescent="0.3">
      <c r="A482" s="2">
        <v>481</v>
      </c>
      <c r="B482" s="2" t="s">
        <v>1647</v>
      </c>
      <c r="C482" s="2">
        <f>YEAR([1]Data!$D482)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9">
        <v>704.25</v>
      </c>
      <c r="T482" s="2">
        <v>5</v>
      </c>
      <c r="U482" s="25">
        <v>0</v>
      </c>
      <c r="V482" s="25">
        <v>84.51</v>
      </c>
      <c r="W482" s="11">
        <f>Table_1[[#This Row],[Discount]]/Table_1[[#This Row],[Sales]]</f>
        <v>0</v>
      </c>
      <c r="X482" t="str">
        <f>IF(Table_1[[#This Row],[Discount %]]&lt;=0.1, "0-10%", IF(Table_1[[#This Row],[Discount %]]&lt;=0.2, "10-20%", IF(Table_1[[#This Row],[Discount %]]&lt;=0.3, "20-30%", IF(Table_1[[#This Row],[Discount %]]&lt;=0.4, "30-40%", "40%+"))))</f>
        <v>0-10%</v>
      </c>
    </row>
    <row r="483" spans="1:24" ht="14.4" x14ac:dyDescent="0.3">
      <c r="A483" s="2">
        <v>482</v>
      </c>
      <c r="B483" s="2" t="s">
        <v>1654</v>
      </c>
      <c r="C483" s="2">
        <f>YEAR([1]Data!$D483)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9">
        <v>9.09</v>
      </c>
      <c r="T483" s="2">
        <v>3</v>
      </c>
      <c r="U483" s="25">
        <v>0</v>
      </c>
      <c r="V483" s="25">
        <v>1.9088999999999996</v>
      </c>
      <c r="W483" s="11">
        <f>Table_1[[#This Row],[Discount]]/Table_1[[#This Row],[Sales]]</f>
        <v>0</v>
      </c>
      <c r="X483" t="str">
        <f>IF(Table_1[[#This Row],[Discount %]]&lt;=0.1, "0-10%", IF(Table_1[[#This Row],[Discount %]]&lt;=0.2, "10-20%", IF(Table_1[[#This Row],[Discount %]]&lt;=0.3, "20-30%", IF(Table_1[[#This Row],[Discount %]]&lt;=0.4, "30-40%", "40%+"))))</f>
        <v>0-10%</v>
      </c>
    </row>
    <row r="484" spans="1:24" ht="14.4" x14ac:dyDescent="0.3">
      <c r="A484" s="2">
        <v>483</v>
      </c>
      <c r="B484" s="2" t="s">
        <v>1659</v>
      </c>
      <c r="C484" s="2">
        <f>YEAR([1]Data!$D484)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9">
        <v>5.96</v>
      </c>
      <c r="T484" s="2">
        <v>2</v>
      </c>
      <c r="U484" s="25">
        <v>0</v>
      </c>
      <c r="V484" s="25">
        <v>1.6688000000000001</v>
      </c>
      <c r="W484" s="11">
        <f>Table_1[[#This Row],[Discount]]/Table_1[[#This Row],[Sales]]</f>
        <v>0</v>
      </c>
      <c r="X484" t="str">
        <f>IF(Table_1[[#This Row],[Discount %]]&lt;=0.1, "0-10%", IF(Table_1[[#This Row],[Discount %]]&lt;=0.2, "10-20%", IF(Table_1[[#This Row],[Discount %]]&lt;=0.3, "20-30%", IF(Table_1[[#This Row],[Discount %]]&lt;=0.4, "30-40%", "40%+"))))</f>
        <v>0-10%</v>
      </c>
    </row>
    <row r="485" spans="1:24" ht="14.4" x14ac:dyDescent="0.3">
      <c r="A485" s="2">
        <v>484</v>
      </c>
      <c r="B485" s="2" t="s">
        <v>1659</v>
      </c>
      <c r="C485" s="2">
        <f>YEAR([1]Data!$D485)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9">
        <v>159.97999999999999</v>
      </c>
      <c r="T485" s="2">
        <v>2</v>
      </c>
      <c r="U485" s="25">
        <v>0</v>
      </c>
      <c r="V485" s="25">
        <v>57.592799999999997</v>
      </c>
      <c r="W485" s="11">
        <f>Table_1[[#This Row],[Discount]]/Table_1[[#This Row],[Sales]]</f>
        <v>0</v>
      </c>
      <c r="X485" t="str">
        <f>IF(Table_1[[#This Row],[Discount %]]&lt;=0.1, "0-10%", IF(Table_1[[#This Row],[Discount %]]&lt;=0.2, "10-20%", IF(Table_1[[#This Row],[Discount %]]&lt;=0.3, "20-30%", IF(Table_1[[#This Row],[Discount %]]&lt;=0.4, "30-40%", "40%+"))))</f>
        <v>0-10%</v>
      </c>
    </row>
    <row r="486" spans="1:24" ht="14.4" x14ac:dyDescent="0.3">
      <c r="A486" s="2">
        <v>485</v>
      </c>
      <c r="B486" s="2" t="s">
        <v>1664</v>
      </c>
      <c r="C486" s="2">
        <f>YEAR([1]Data!$D486)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9">
        <v>29.6</v>
      </c>
      <c r="T486" s="2">
        <v>2</v>
      </c>
      <c r="U486" s="25">
        <v>0</v>
      </c>
      <c r="V486" s="25">
        <v>14.8</v>
      </c>
      <c r="W486" s="11">
        <f>Table_1[[#This Row],[Discount]]/Table_1[[#This Row],[Sales]]</f>
        <v>0</v>
      </c>
      <c r="X486" t="str">
        <f>IF(Table_1[[#This Row],[Discount %]]&lt;=0.1, "0-10%", IF(Table_1[[#This Row],[Discount %]]&lt;=0.2, "10-20%", IF(Table_1[[#This Row],[Discount %]]&lt;=0.3, "20-30%", IF(Table_1[[#This Row],[Discount %]]&lt;=0.4, "30-40%", "40%+"))))</f>
        <v>0-10%</v>
      </c>
    </row>
    <row r="487" spans="1:24" ht="14.4" x14ac:dyDescent="0.3">
      <c r="A487" s="2">
        <v>486</v>
      </c>
      <c r="B487" s="2" t="s">
        <v>1664</v>
      </c>
      <c r="C487" s="2">
        <f>YEAR([1]Data!$D487)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9">
        <v>514.16499999999996</v>
      </c>
      <c r="T487" s="2">
        <v>5</v>
      </c>
      <c r="U487" s="25">
        <v>0.15</v>
      </c>
      <c r="V487" s="25">
        <v>-30.24499999999999</v>
      </c>
      <c r="W487" s="11">
        <f>Table_1[[#This Row],[Discount]]/Table_1[[#This Row],[Sales]]</f>
        <v>2.9173514338782299E-4</v>
      </c>
      <c r="X487" t="str">
        <f>IF(Table_1[[#This Row],[Discount %]]&lt;=0.1, "0-10%", IF(Table_1[[#This Row],[Discount %]]&lt;=0.2, "10-20%", IF(Table_1[[#This Row],[Discount %]]&lt;=0.3, "20-30%", IF(Table_1[[#This Row],[Discount %]]&lt;=0.4, "30-40%", "40%+"))))</f>
        <v>0-10%</v>
      </c>
    </row>
    <row r="488" spans="1:24" ht="14.4" x14ac:dyDescent="0.3">
      <c r="A488" s="2">
        <v>487</v>
      </c>
      <c r="B488" s="2" t="s">
        <v>1664</v>
      </c>
      <c r="C488" s="2">
        <f>YEAR([1]Data!$D488)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9">
        <v>279.95999999999998</v>
      </c>
      <c r="T488" s="2">
        <v>5</v>
      </c>
      <c r="U488" s="25">
        <v>0.2</v>
      </c>
      <c r="V488" s="25">
        <v>17.497500000000016</v>
      </c>
      <c r="W488" s="11">
        <f>Table_1[[#This Row],[Discount]]/Table_1[[#This Row],[Sales]]</f>
        <v>7.1438776968138311E-4</v>
      </c>
      <c r="X488" t="str">
        <f>IF(Table_1[[#This Row],[Discount %]]&lt;=0.1, "0-10%", IF(Table_1[[#This Row],[Discount %]]&lt;=0.2, "10-20%", IF(Table_1[[#This Row],[Discount %]]&lt;=0.3, "20-30%", IF(Table_1[[#This Row],[Discount %]]&lt;=0.4, "30-40%", "40%+"))))</f>
        <v>0-10%</v>
      </c>
    </row>
    <row r="489" spans="1:24" ht="14.4" x14ac:dyDescent="0.3">
      <c r="A489" s="2">
        <v>488</v>
      </c>
      <c r="B489" s="2" t="s">
        <v>1673</v>
      </c>
      <c r="C489" s="2">
        <f>YEAR([1]Data!$D489)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9">
        <v>2735.9520000000002</v>
      </c>
      <c r="T489" s="2">
        <v>6</v>
      </c>
      <c r="U489" s="25">
        <v>0.2</v>
      </c>
      <c r="V489" s="25">
        <v>341.99399999999969</v>
      </c>
      <c r="W489" s="11">
        <f>Table_1[[#This Row],[Discount]]/Table_1[[#This Row],[Sales]]</f>
        <v>7.3100697673058595E-5</v>
      </c>
      <c r="X489" t="str">
        <f>IF(Table_1[[#This Row],[Discount %]]&lt;=0.1, "0-10%", IF(Table_1[[#This Row],[Discount %]]&lt;=0.2, "10-20%", IF(Table_1[[#This Row],[Discount %]]&lt;=0.3, "20-30%", IF(Table_1[[#This Row],[Discount %]]&lt;=0.4, "30-40%", "40%+"))))</f>
        <v>0-10%</v>
      </c>
    </row>
    <row r="490" spans="1:24" ht="14.4" x14ac:dyDescent="0.3">
      <c r="A490" s="2">
        <v>489</v>
      </c>
      <c r="B490" s="2" t="s">
        <v>1678</v>
      </c>
      <c r="C490" s="2">
        <f>YEAR([1]Data!$D490)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9">
        <v>7.9920000000000009</v>
      </c>
      <c r="T490" s="2">
        <v>1</v>
      </c>
      <c r="U490" s="25">
        <v>0.2</v>
      </c>
      <c r="V490" s="25">
        <v>0.59940000000000015</v>
      </c>
      <c r="W490" s="11">
        <f>Table_1[[#This Row],[Discount]]/Table_1[[#This Row],[Sales]]</f>
        <v>2.5025025025025023E-2</v>
      </c>
      <c r="X490" t="str">
        <f>IF(Table_1[[#This Row],[Discount %]]&lt;=0.1, "0-10%", IF(Table_1[[#This Row],[Discount %]]&lt;=0.2, "10-20%", IF(Table_1[[#This Row],[Discount %]]&lt;=0.3, "20-30%", IF(Table_1[[#This Row],[Discount %]]&lt;=0.4, "30-40%", "40%+"))))</f>
        <v>0-10%</v>
      </c>
    </row>
    <row r="491" spans="1:24" ht="14.4" x14ac:dyDescent="0.3">
      <c r="A491" s="2">
        <v>490</v>
      </c>
      <c r="B491" s="2" t="s">
        <v>1678</v>
      </c>
      <c r="C491" s="2">
        <f>YEAR([1]Data!$D491)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9">
        <v>63.984000000000009</v>
      </c>
      <c r="T491" s="2">
        <v>2</v>
      </c>
      <c r="U491" s="25">
        <v>0.2</v>
      </c>
      <c r="V491" s="25">
        <v>10.397399999999998</v>
      </c>
      <c r="W491" s="11">
        <f>Table_1[[#This Row],[Discount]]/Table_1[[#This Row],[Sales]]</f>
        <v>3.12578144536134E-3</v>
      </c>
      <c r="X491" t="str">
        <f>IF(Table_1[[#This Row],[Discount %]]&lt;=0.1, "0-10%", IF(Table_1[[#This Row],[Discount %]]&lt;=0.2, "10-20%", IF(Table_1[[#This Row],[Discount %]]&lt;=0.3, "20-30%", IF(Table_1[[#This Row],[Discount %]]&lt;=0.4, "30-40%", "40%+"))))</f>
        <v>0-10%</v>
      </c>
    </row>
    <row r="492" spans="1:24" ht="14.4" x14ac:dyDescent="0.3">
      <c r="A492" s="2">
        <v>491</v>
      </c>
      <c r="B492" s="2" t="s">
        <v>1678</v>
      </c>
      <c r="C492" s="2">
        <f>YEAR([1]Data!$D492)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9">
        <v>70.367999999999995</v>
      </c>
      <c r="T492" s="2">
        <v>2</v>
      </c>
      <c r="U492" s="25">
        <v>0.2</v>
      </c>
      <c r="V492" s="25">
        <v>6.1572000000000031</v>
      </c>
      <c r="W492" s="11">
        <f>Table_1[[#This Row],[Discount]]/Table_1[[#This Row],[Sales]]</f>
        <v>2.8422010004547525E-3</v>
      </c>
      <c r="X492" t="str">
        <f>IF(Table_1[[#This Row],[Discount %]]&lt;=0.1, "0-10%", IF(Table_1[[#This Row],[Discount %]]&lt;=0.2, "10-20%", IF(Table_1[[#This Row],[Discount %]]&lt;=0.3, "20-30%", IF(Table_1[[#This Row],[Discount %]]&lt;=0.4, "30-40%", "40%+"))))</f>
        <v>0-10%</v>
      </c>
    </row>
    <row r="493" spans="1:24" ht="14.4" x14ac:dyDescent="0.3">
      <c r="A493" s="2">
        <v>492</v>
      </c>
      <c r="B493" s="2" t="s">
        <v>1686</v>
      </c>
      <c r="C493" s="2">
        <f>YEAR([1]Data!$D493)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9">
        <v>449.15</v>
      </c>
      <c r="T493" s="2">
        <v>5</v>
      </c>
      <c r="U493" s="25">
        <v>0</v>
      </c>
      <c r="V493" s="25">
        <v>8.9829999999999899</v>
      </c>
      <c r="W493" s="11">
        <f>Table_1[[#This Row],[Discount]]/Table_1[[#This Row],[Sales]]</f>
        <v>0</v>
      </c>
      <c r="X493" t="str">
        <f>IF(Table_1[[#This Row],[Discount %]]&lt;=0.1, "0-10%", IF(Table_1[[#This Row],[Discount %]]&lt;=0.2, "10-20%", IF(Table_1[[#This Row],[Discount %]]&lt;=0.3, "20-30%", IF(Table_1[[#This Row],[Discount %]]&lt;=0.4, "30-40%", "40%+"))))</f>
        <v>0-10%</v>
      </c>
    </row>
    <row r="494" spans="1:24" ht="14.4" x14ac:dyDescent="0.3">
      <c r="A494" s="2">
        <v>493</v>
      </c>
      <c r="B494" s="2" t="s">
        <v>1686</v>
      </c>
      <c r="C494" s="2">
        <f>YEAR([1]Data!$D494)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9">
        <v>11.07</v>
      </c>
      <c r="T494" s="2">
        <v>3</v>
      </c>
      <c r="U494" s="25">
        <v>0</v>
      </c>
      <c r="V494" s="25">
        <v>5.0921999999999992</v>
      </c>
      <c r="W494" s="11">
        <f>Table_1[[#This Row],[Discount]]/Table_1[[#This Row],[Sales]]</f>
        <v>0</v>
      </c>
      <c r="X494" t="str">
        <f>IF(Table_1[[#This Row],[Discount %]]&lt;=0.1, "0-10%", IF(Table_1[[#This Row],[Discount %]]&lt;=0.2, "10-20%", IF(Table_1[[#This Row],[Discount %]]&lt;=0.3, "20-30%", IF(Table_1[[#This Row],[Discount %]]&lt;=0.4, "30-40%", "40%+"))))</f>
        <v>0-10%</v>
      </c>
    </row>
    <row r="495" spans="1:24" ht="14.4" x14ac:dyDescent="0.3">
      <c r="A495" s="2">
        <v>494</v>
      </c>
      <c r="B495" s="2" t="s">
        <v>1693</v>
      </c>
      <c r="C495" s="2">
        <f>YEAR([1]Data!$D495)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9">
        <v>93.98</v>
      </c>
      <c r="T495" s="2">
        <v>2</v>
      </c>
      <c r="U495" s="25">
        <v>0</v>
      </c>
      <c r="V495" s="25">
        <v>13.157200000000003</v>
      </c>
      <c r="W495" s="11">
        <f>Table_1[[#This Row],[Discount]]/Table_1[[#This Row],[Sales]]</f>
        <v>0</v>
      </c>
      <c r="X495" t="str">
        <f>IF(Table_1[[#This Row],[Discount %]]&lt;=0.1, "0-10%", IF(Table_1[[#This Row],[Discount %]]&lt;=0.2, "10-20%", IF(Table_1[[#This Row],[Discount %]]&lt;=0.3, "20-30%", IF(Table_1[[#This Row],[Discount %]]&lt;=0.4, "30-40%", "40%+"))))</f>
        <v>0-10%</v>
      </c>
    </row>
    <row r="496" spans="1:24" ht="14.4" x14ac:dyDescent="0.3">
      <c r="A496" s="2">
        <v>495</v>
      </c>
      <c r="B496" s="2" t="s">
        <v>1698</v>
      </c>
      <c r="C496" s="2">
        <f>YEAR([1]Data!$D496)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9">
        <v>189.88200000000001</v>
      </c>
      <c r="T496" s="2">
        <v>3</v>
      </c>
      <c r="U496" s="25">
        <v>0.4</v>
      </c>
      <c r="V496" s="25">
        <v>-94.941000000000017</v>
      </c>
      <c r="W496" s="11">
        <f>Table_1[[#This Row],[Discount]]/Table_1[[#This Row],[Sales]]</f>
        <v>2.1065714496371433E-3</v>
      </c>
      <c r="X496" t="str">
        <f>IF(Table_1[[#This Row],[Discount %]]&lt;=0.1, "0-10%", IF(Table_1[[#This Row],[Discount %]]&lt;=0.2, "10-20%", IF(Table_1[[#This Row],[Discount %]]&lt;=0.3, "20-30%", IF(Table_1[[#This Row],[Discount %]]&lt;=0.4, "30-40%", "40%+"))))</f>
        <v>0-10%</v>
      </c>
    </row>
    <row r="497" spans="1:24" ht="14.4" x14ac:dyDescent="0.3">
      <c r="A497" s="2">
        <v>496</v>
      </c>
      <c r="B497" s="2" t="s">
        <v>1703</v>
      </c>
      <c r="C497" s="2">
        <f>YEAR([1]Data!$D497)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9">
        <v>105.42</v>
      </c>
      <c r="T497" s="2">
        <v>2</v>
      </c>
      <c r="U497" s="25">
        <v>0</v>
      </c>
      <c r="V497" s="25">
        <v>51.655799999999999</v>
      </c>
      <c r="W497" s="11">
        <f>Table_1[[#This Row],[Discount]]/Table_1[[#This Row],[Sales]]</f>
        <v>0</v>
      </c>
      <c r="X497" t="str">
        <f>IF(Table_1[[#This Row],[Discount %]]&lt;=0.1, "0-10%", IF(Table_1[[#This Row],[Discount %]]&lt;=0.2, "10-20%", IF(Table_1[[#This Row],[Discount %]]&lt;=0.3, "20-30%", IF(Table_1[[#This Row],[Discount %]]&lt;=0.4, "30-40%", "40%+"))))</f>
        <v>0-10%</v>
      </c>
    </row>
    <row r="498" spans="1:24" ht="14.4" x14ac:dyDescent="0.3">
      <c r="A498" s="2">
        <v>497</v>
      </c>
      <c r="B498" s="2" t="s">
        <v>1710</v>
      </c>
      <c r="C498" s="2">
        <f>YEAR([1]Data!$D498)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9">
        <v>119.61600000000001</v>
      </c>
      <c r="T498" s="2">
        <v>8</v>
      </c>
      <c r="U498" s="25">
        <v>0.2</v>
      </c>
      <c r="V498" s="25">
        <v>40.370399999999997</v>
      </c>
      <c r="W498" s="11">
        <f>Table_1[[#This Row],[Discount]]/Table_1[[#This Row],[Sales]]</f>
        <v>1.6720171214553237E-3</v>
      </c>
      <c r="X498" t="str">
        <f>IF(Table_1[[#This Row],[Discount %]]&lt;=0.1, "0-10%", IF(Table_1[[#This Row],[Discount %]]&lt;=0.2, "10-20%", IF(Table_1[[#This Row],[Discount %]]&lt;=0.3, "20-30%", IF(Table_1[[#This Row],[Discount %]]&lt;=0.4, "30-40%", "40%+"))))</f>
        <v>0-10%</v>
      </c>
    </row>
    <row r="499" spans="1:24" ht="14.4" x14ac:dyDescent="0.3">
      <c r="A499" s="2">
        <v>498</v>
      </c>
      <c r="B499" s="2" t="s">
        <v>1710</v>
      </c>
      <c r="C499" s="2">
        <f>YEAR([1]Data!$D499)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9">
        <v>255.76</v>
      </c>
      <c r="T499" s="2">
        <v>4</v>
      </c>
      <c r="U499" s="25">
        <v>0</v>
      </c>
      <c r="V499" s="25">
        <v>81.843199999999996</v>
      </c>
      <c r="W499" s="11">
        <f>Table_1[[#This Row],[Discount]]/Table_1[[#This Row],[Sales]]</f>
        <v>0</v>
      </c>
      <c r="X499" t="str">
        <f>IF(Table_1[[#This Row],[Discount %]]&lt;=0.1, "0-10%", IF(Table_1[[#This Row],[Discount %]]&lt;=0.2, "10-20%", IF(Table_1[[#This Row],[Discount %]]&lt;=0.3, "20-30%", IF(Table_1[[#This Row],[Discount %]]&lt;=0.4, "30-40%", "40%+"))))</f>
        <v>0-10%</v>
      </c>
    </row>
    <row r="500" spans="1:24" ht="14.4" x14ac:dyDescent="0.3">
      <c r="A500" s="2">
        <v>499</v>
      </c>
      <c r="B500" s="2" t="s">
        <v>1710</v>
      </c>
      <c r="C500" s="2">
        <f>YEAR([1]Data!$D500)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9">
        <v>241.56799999999998</v>
      </c>
      <c r="T500" s="2">
        <v>2</v>
      </c>
      <c r="U500" s="25">
        <v>0.2</v>
      </c>
      <c r="V500" s="25">
        <v>18.11760000000001</v>
      </c>
      <c r="W500" s="11">
        <f>Table_1[[#This Row],[Discount]]/Table_1[[#This Row],[Sales]]</f>
        <v>8.279242283746193E-4</v>
      </c>
      <c r="X500" t="str">
        <f>IF(Table_1[[#This Row],[Discount %]]&lt;=0.1, "0-10%", IF(Table_1[[#This Row],[Discount %]]&lt;=0.2, "10-20%", IF(Table_1[[#This Row],[Discount %]]&lt;=0.3, "20-30%", IF(Table_1[[#This Row],[Discount %]]&lt;=0.4, "30-40%", "40%+"))))</f>
        <v>0-10%</v>
      </c>
    </row>
    <row r="501" spans="1:24" ht="14.4" x14ac:dyDescent="0.3">
      <c r="A501" s="2">
        <v>500</v>
      </c>
      <c r="B501" s="2" t="s">
        <v>1710</v>
      </c>
      <c r="C501" s="2">
        <f>YEAR([1]Data!$D501)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9">
        <v>69.3</v>
      </c>
      <c r="T501" s="2">
        <v>9</v>
      </c>
      <c r="U501" s="25">
        <v>0</v>
      </c>
      <c r="V501" s="25">
        <v>22.868999999999996</v>
      </c>
      <c r="W501" s="11">
        <f>Table_1[[#This Row],[Discount]]/Table_1[[#This Row],[Sales]]</f>
        <v>0</v>
      </c>
      <c r="X501" t="str">
        <f>IF(Table_1[[#This Row],[Discount %]]&lt;=0.1, "0-10%", IF(Table_1[[#This Row],[Discount %]]&lt;=0.2, "10-20%", IF(Table_1[[#This Row],[Discount %]]&lt;=0.3, "20-30%", IF(Table_1[[#This Row],[Discount %]]&lt;=0.4, "30-40%", "40%+"))))</f>
        <v>0-10%</v>
      </c>
    </row>
    <row r="502" spans="1:24" ht="14.4" x14ac:dyDescent="0.3">
      <c r="A502" s="2">
        <v>501</v>
      </c>
      <c r="B502" s="2" t="s">
        <v>1718</v>
      </c>
      <c r="C502" s="2">
        <f>YEAR([1]Data!$D502)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9">
        <v>22.620000000000005</v>
      </c>
      <c r="T502" s="2">
        <v>2</v>
      </c>
      <c r="U502" s="25">
        <v>0.7</v>
      </c>
      <c r="V502" s="25">
        <v>-15.079999999999998</v>
      </c>
      <c r="W502" s="11">
        <f>Table_1[[#This Row],[Discount]]/Table_1[[#This Row],[Sales]]</f>
        <v>3.0946065428824041E-2</v>
      </c>
      <c r="X502" t="str">
        <f>IF(Table_1[[#This Row],[Discount %]]&lt;=0.1, "0-10%", IF(Table_1[[#This Row],[Discount %]]&lt;=0.2, "10-20%", IF(Table_1[[#This Row],[Discount %]]&lt;=0.3, "20-30%", IF(Table_1[[#This Row],[Discount %]]&lt;=0.4, "30-40%", "40%+"))))</f>
        <v>0-10%</v>
      </c>
    </row>
    <row r="503" spans="1:24" ht="14.4" x14ac:dyDescent="0.3">
      <c r="A503" s="2">
        <v>502</v>
      </c>
      <c r="B503" s="2" t="s">
        <v>1718</v>
      </c>
      <c r="C503" s="2">
        <f>YEAR([1]Data!$D503)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9">
        <v>14.952000000000004</v>
      </c>
      <c r="T503" s="2">
        <v>2</v>
      </c>
      <c r="U503" s="25">
        <v>0.7</v>
      </c>
      <c r="V503" s="25">
        <v>-11.961599999999997</v>
      </c>
      <c r="W503" s="11">
        <f>Table_1[[#This Row],[Discount]]/Table_1[[#This Row],[Sales]]</f>
        <v>4.6816479400749053E-2</v>
      </c>
      <c r="X503" t="str">
        <f>IF(Table_1[[#This Row],[Discount %]]&lt;=0.1, "0-10%", IF(Table_1[[#This Row],[Discount %]]&lt;=0.2, "10-20%", IF(Table_1[[#This Row],[Discount %]]&lt;=0.3, "20-30%", IF(Table_1[[#This Row],[Discount %]]&lt;=0.4, "30-40%", "40%+"))))</f>
        <v>0-10%</v>
      </c>
    </row>
    <row r="504" spans="1:24" ht="14.4" x14ac:dyDescent="0.3">
      <c r="A504" s="2">
        <v>503</v>
      </c>
      <c r="B504" s="2" t="s">
        <v>1718</v>
      </c>
      <c r="C504" s="2">
        <f>YEAR([1]Data!$D504)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9">
        <v>801.5680000000001</v>
      </c>
      <c r="T504" s="2">
        <v>2</v>
      </c>
      <c r="U504" s="25">
        <v>0.2</v>
      </c>
      <c r="V504" s="25">
        <v>50.097999999999985</v>
      </c>
      <c r="W504" s="11">
        <f>Table_1[[#This Row],[Discount]]/Table_1[[#This Row],[Sales]]</f>
        <v>2.4951095852129824E-4</v>
      </c>
      <c r="X504" t="str">
        <f>IF(Table_1[[#This Row],[Discount %]]&lt;=0.1, "0-10%", IF(Table_1[[#This Row],[Discount %]]&lt;=0.2, "10-20%", IF(Table_1[[#This Row],[Discount %]]&lt;=0.3, "20-30%", IF(Table_1[[#This Row],[Discount %]]&lt;=0.4, "30-40%", "40%+"))))</f>
        <v>0-10%</v>
      </c>
    </row>
    <row r="505" spans="1:24" ht="14.4" x14ac:dyDescent="0.3">
      <c r="A505" s="2">
        <v>504</v>
      </c>
      <c r="B505" s="2" t="s">
        <v>1718</v>
      </c>
      <c r="C505" s="2">
        <f>YEAR([1]Data!$D505)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9">
        <v>2.3760000000000003</v>
      </c>
      <c r="T505" s="2">
        <v>3</v>
      </c>
      <c r="U505" s="25">
        <v>0.7</v>
      </c>
      <c r="V505" s="25">
        <v>-1.9007999999999998</v>
      </c>
      <c r="W505" s="11">
        <f>Table_1[[#This Row],[Discount]]/Table_1[[#This Row],[Sales]]</f>
        <v>0.29461279461279455</v>
      </c>
      <c r="X505" t="str">
        <f>IF(Table_1[[#This Row],[Discount %]]&lt;=0.1, "0-10%", IF(Table_1[[#This Row],[Discount %]]&lt;=0.2, "10-20%", IF(Table_1[[#This Row],[Discount %]]&lt;=0.3, "20-30%", IF(Table_1[[#This Row],[Discount %]]&lt;=0.4, "30-40%", "40%+"))))</f>
        <v>20-30%</v>
      </c>
    </row>
    <row r="506" spans="1:24" ht="14.4" x14ac:dyDescent="0.3">
      <c r="A506" s="2">
        <v>505</v>
      </c>
      <c r="B506" s="2" t="s">
        <v>1718</v>
      </c>
      <c r="C506" s="2">
        <f>YEAR([1]Data!$D506)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9">
        <v>32.792000000000002</v>
      </c>
      <c r="T506" s="2">
        <v>1</v>
      </c>
      <c r="U506" s="25">
        <v>0.2</v>
      </c>
      <c r="V506" s="25">
        <v>11.8871</v>
      </c>
      <c r="W506" s="11">
        <f>Table_1[[#This Row],[Discount]]/Table_1[[#This Row],[Sales]]</f>
        <v>6.0990485484264459E-3</v>
      </c>
      <c r="X506" t="str">
        <f>IF(Table_1[[#This Row],[Discount %]]&lt;=0.1, "0-10%", IF(Table_1[[#This Row],[Discount %]]&lt;=0.2, "10-20%", IF(Table_1[[#This Row],[Discount %]]&lt;=0.3, "20-30%", IF(Table_1[[#This Row],[Discount %]]&lt;=0.4, "30-40%", "40%+"))))</f>
        <v>0-10%</v>
      </c>
    </row>
    <row r="507" spans="1:24" ht="14.4" x14ac:dyDescent="0.3">
      <c r="A507" s="2">
        <v>506</v>
      </c>
      <c r="B507" s="2" t="s">
        <v>1732</v>
      </c>
      <c r="C507" s="2">
        <f>YEAR([1]Data!$D507)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9">
        <v>15.920000000000002</v>
      </c>
      <c r="T507" s="2">
        <v>5</v>
      </c>
      <c r="U507" s="25">
        <v>0.2</v>
      </c>
      <c r="V507" s="25">
        <v>5.3729999999999993</v>
      </c>
      <c r="W507" s="11">
        <f>Table_1[[#This Row],[Discount]]/Table_1[[#This Row],[Sales]]</f>
        <v>1.2562814070351758E-2</v>
      </c>
      <c r="X507" t="str">
        <f>IF(Table_1[[#This Row],[Discount %]]&lt;=0.1, "0-10%", IF(Table_1[[#This Row],[Discount %]]&lt;=0.2, "10-20%", IF(Table_1[[#This Row],[Discount %]]&lt;=0.3, "20-30%", IF(Table_1[[#This Row],[Discount %]]&lt;=0.4, "30-40%", "40%+"))))</f>
        <v>0-10%</v>
      </c>
    </row>
    <row r="508" spans="1:24" ht="14.4" x14ac:dyDescent="0.3">
      <c r="A508" s="2">
        <v>507</v>
      </c>
      <c r="B508" s="2" t="s">
        <v>1733</v>
      </c>
      <c r="C508" s="2">
        <f>YEAR([1]Data!$D508)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9">
        <v>2.74</v>
      </c>
      <c r="T508" s="2">
        <v>1</v>
      </c>
      <c r="U508" s="25">
        <v>0</v>
      </c>
      <c r="V508" s="25">
        <v>0.73980000000000024</v>
      </c>
      <c r="W508" s="11">
        <f>Table_1[[#This Row],[Discount]]/Table_1[[#This Row],[Sales]]</f>
        <v>0</v>
      </c>
      <c r="X508" t="str">
        <f>IF(Table_1[[#This Row],[Discount %]]&lt;=0.1, "0-10%", IF(Table_1[[#This Row],[Discount %]]&lt;=0.2, "10-20%", IF(Table_1[[#This Row],[Discount %]]&lt;=0.3, "20-30%", IF(Table_1[[#This Row],[Discount %]]&lt;=0.4, "30-40%", "40%+"))))</f>
        <v>0-10%</v>
      </c>
    </row>
    <row r="509" spans="1:24" ht="14.4" x14ac:dyDescent="0.3">
      <c r="A509" s="2">
        <v>508</v>
      </c>
      <c r="B509" s="2" t="s">
        <v>1733</v>
      </c>
      <c r="C509" s="2">
        <f>YEAR([1]Data!$D509)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9">
        <v>8.34</v>
      </c>
      <c r="T509" s="2">
        <v>3</v>
      </c>
      <c r="U509" s="25">
        <v>0</v>
      </c>
      <c r="V509" s="25">
        <v>2.1683999999999997</v>
      </c>
      <c r="W509" s="11">
        <f>Table_1[[#This Row],[Discount]]/Table_1[[#This Row],[Sales]]</f>
        <v>0</v>
      </c>
      <c r="X509" t="str">
        <f>IF(Table_1[[#This Row],[Discount %]]&lt;=0.1, "0-10%", IF(Table_1[[#This Row],[Discount %]]&lt;=0.2, "10-20%", IF(Table_1[[#This Row],[Discount %]]&lt;=0.3, "20-30%", IF(Table_1[[#This Row],[Discount %]]&lt;=0.4, "30-40%", "40%+"))))</f>
        <v>0-10%</v>
      </c>
    </row>
    <row r="510" spans="1:24" ht="14.4" x14ac:dyDescent="0.3">
      <c r="A510" s="2">
        <v>509</v>
      </c>
      <c r="B510" s="2" t="s">
        <v>1733</v>
      </c>
      <c r="C510" s="2">
        <f>YEAR([1]Data!$D510)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9">
        <v>46.74</v>
      </c>
      <c r="T510" s="2">
        <v>3</v>
      </c>
      <c r="U510" s="25">
        <v>0</v>
      </c>
      <c r="V510" s="25">
        <v>11.684999999999999</v>
      </c>
      <c r="W510" s="11">
        <f>Table_1[[#This Row],[Discount]]/Table_1[[#This Row],[Sales]]</f>
        <v>0</v>
      </c>
      <c r="X510" t="str">
        <f>IF(Table_1[[#This Row],[Discount %]]&lt;=0.1, "0-10%", IF(Table_1[[#This Row],[Discount %]]&lt;=0.2, "10-20%", IF(Table_1[[#This Row],[Discount %]]&lt;=0.3, "20-30%", IF(Table_1[[#This Row],[Discount %]]&lt;=0.4, "30-40%", "40%+"))))</f>
        <v>0-10%</v>
      </c>
    </row>
    <row r="511" spans="1:24" ht="14.4" x14ac:dyDescent="0.3">
      <c r="A511" s="2">
        <v>510</v>
      </c>
      <c r="B511" s="2" t="s">
        <v>1733</v>
      </c>
      <c r="C511" s="2">
        <f>YEAR([1]Data!$D511)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9">
        <v>6354.95</v>
      </c>
      <c r="T511" s="2">
        <v>5</v>
      </c>
      <c r="U511" s="25">
        <v>0</v>
      </c>
      <c r="V511" s="25">
        <v>3177.4749999999999</v>
      </c>
      <c r="W511" s="11">
        <f>Table_1[[#This Row],[Discount]]/Table_1[[#This Row],[Sales]]</f>
        <v>0</v>
      </c>
      <c r="X511" t="str">
        <f>IF(Table_1[[#This Row],[Discount %]]&lt;=0.1, "0-10%", IF(Table_1[[#This Row],[Discount %]]&lt;=0.2, "10-20%", IF(Table_1[[#This Row],[Discount %]]&lt;=0.3, "20-30%", IF(Table_1[[#This Row],[Discount %]]&lt;=0.4, "30-40%", "40%+"))))</f>
        <v>0-10%</v>
      </c>
    </row>
    <row r="512" spans="1:24" ht="14.4" x14ac:dyDescent="0.3">
      <c r="A512" s="2">
        <v>511</v>
      </c>
      <c r="B512" s="2" t="s">
        <v>1744</v>
      </c>
      <c r="C512" s="2">
        <f>YEAR([1]Data!$D512)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9">
        <v>126.30000000000001</v>
      </c>
      <c r="T512" s="2">
        <v>3</v>
      </c>
      <c r="U512" s="25">
        <v>0</v>
      </c>
      <c r="V512" s="25">
        <v>40.415999999999997</v>
      </c>
      <c r="W512" s="11">
        <f>Table_1[[#This Row],[Discount]]/Table_1[[#This Row],[Sales]]</f>
        <v>0</v>
      </c>
      <c r="X512" t="str">
        <f>IF(Table_1[[#This Row],[Discount %]]&lt;=0.1, "0-10%", IF(Table_1[[#This Row],[Discount %]]&lt;=0.2, "10-20%", IF(Table_1[[#This Row],[Discount %]]&lt;=0.3, "20-30%", IF(Table_1[[#This Row],[Discount %]]&lt;=0.4, "30-40%", "40%+"))))</f>
        <v>0-10%</v>
      </c>
    </row>
    <row r="513" spans="1:24" ht="14.4" x14ac:dyDescent="0.3">
      <c r="A513" s="2">
        <v>512</v>
      </c>
      <c r="B513" s="2" t="s">
        <v>1744</v>
      </c>
      <c r="C513" s="2">
        <f>YEAR([1]Data!$D513)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9">
        <v>38.04</v>
      </c>
      <c r="T513" s="2">
        <v>2</v>
      </c>
      <c r="U513" s="25">
        <v>0</v>
      </c>
      <c r="V513" s="25">
        <v>12.172799999999999</v>
      </c>
      <c r="W513" s="11">
        <f>Table_1[[#This Row],[Discount]]/Table_1[[#This Row],[Sales]]</f>
        <v>0</v>
      </c>
      <c r="X513" t="str">
        <f>IF(Table_1[[#This Row],[Discount %]]&lt;=0.1, "0-10%", IF(Table_1[[#This Row],[Discount %]]&lt;=0.2, "10-20%", IF(Table_1[[#This Row],[Discount %]]&lt;=0.3, "20-30%", IF(Table_1[[#This Row],[Discount %]]&lt;=0.4, "30-40%", "40%+"))))</f>
        <v>0-10%</v>
      </c>
    </row>
    <row r="514" spans="1:24" ht="14.4" x14ac:dyDescent="0.3">
      <c r="A514" s="2">
        <v>513</v>
      </c>
      <c r="B514" s="2" t="s">
        <v>1752</v>
      </c>
      <c r="C514" s="2">
        <f>YEAR([1]Data!$D514)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9">
        <v>7.1519999999999992</v>
      </c>
      <c r="T514" s="2">
        <v>3</v>
      </c>
      <c r="U514" s="25">
        <v>0.2</v>
      </c>
      <c r="V514" s="25">
        <v>0.71520000000000028</v>
      </c>
      <c r="W514" s="11">
        <f>Table_1[[#This Row],[Discount]]/Table_1[[#This Row],[Sales]]</f>
        <v>2.7964205816554816E-2</v>
      </c>
      <c r="X514" t="str">
        <f>IF(Table_1[[#This Row],[Discount %]]&lt;=0.1, "0-10%", IF(Table_1[[#This Row],[Discount %]]&lt;=0.2, "10-20%", IF(Table_1[[#This Row],[Discount %]]&lt;=0.3, "20-30%", IF(Table_1[[#This Row],[Discount %]]&lt;=0.4, "30-40%", "40%+"))))</f>
        <v>0-10%</v>
      </c>
    </row>
    <row r="515" spans="1:24" ht="14.4" x14ac:dyDescent="0.3">
      <c r="A515" s="2">
        <v>514</v>
      </c>
      <c r="B515" s="2" t="s">
        <v>1753</v>
      </c>
      <c r="C515" s="2">
        <f>YEAR([1]Data!$D515)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9">
        <v>6.63</v>
      </c>
      <c r="T515" s="2">
        <v>3</v>
      </c>
      <c r="U515" s="25">
        <v>0</v>
      </c>
      <c r="V515" s="25">
        <v>1.7901</v>
      </c>
      <c r="W515" s="11">
        <f>Table_1[[#This Row],[Discount]]/Table_1[[#This Row],[Sales]]</f>
        <v>0</v>
      </c>
      <c r="X515" t="str">
        <f>IF(Table_1[[#This Row],[Discount %]]&lt;=0.1, "0-10%", IF(Table_1[[#This Row],[Discount %]]&lt;=0.2, "10-20%", IF(Table_1[[#This Row],[Discount %]]&lt;=0.3, "20-30%", IF(Table_1[[#This Row],[Discount %]]&lt;=0.4, "30-40%", "40%+"))))</f>
        <v>0-10%</v>
      </c>
    </row>
    <row r="516" spans="1:24" ht="14.4" x14ac:dyDescent="0.3">
      <c r="A516" s="2">
        <v>515</v>
      </c>
      <c r="B516" s="2" t="s">
        <v>1753</v>
      </c>
      <c r="C516" s="2">
        <f>YEAR([1]Data!$D516)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9">
        <v>5.88</v>
      </c>
      <c r="T516" s="2">
        <v>2</v>
      </c>
      <c r="U516" s="25">
        <v>0</v>
      </c>
      <c r="V516" s="25">
        <v>1.7051999999999996</v>
      </c>
      <c r="W516" s="11">
        <f>Table_1[[#This Row],[Discount]]/Table_1[[#This Row],[Sales]]</f>
        <v>0</v>
      </c>
      <c r="X516" t="str">
        <f>IF(Table_1[[#This Row],[Discount %]]&lt;=0.1, "0-10%", IF(Table_1[[#This Row],[Discount %]]&lt;=0.2, "10-20%", IF(Table_1[[#This Row],[Discount %]]&lt;=0.3, "20-30%", IF(Table_1[[#This Row],[Discount %]]&lt;=0.4, "30-40%", "40%+"))))</f>
        <v>0-10%</v>
      </c>
    </row>
    <row r="517" spans="1:24" ht="14.4" x14ac:dyDescent="0.3">
      <c r="A517" s="2">
        <v>516</v>
      </c>
      <c r="B517" s="2" t="s">
        <v>1760</v>
      </c>
      <c r="C517" s="2">
        <f>YEAR([1]Data!$D517)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9">
        <v>2999.95</v>
      </c>
      <c r="T517" s="2">
        <v>5</v>
      </c>
      <c r="U517" s="25">
        <v>0</v>
      </c>
      <c r="V517" s="25">
        <v>1379.9769999999999</v>
      </c>
      <c r="W517" s="11">
        <f>Table_1[[#This Row],[Discount]]/Table_1[[#This Row],[Sales]]</f>
        <v>0</v>
      </c>
      <c r="X517" t="str">
        <f>IF(Table_1[[#This Row],[Discount %]]&lt;=0.1, "0-10%", IF(Table_1[[#This Row],[Discount %]]&lt;=0.2, "10-20%", IF(Table_1[[#This Row],[Discount %]]&lt;=0.3, "20-30%", IF(Table_1[[#This Row],[Discount %]]&lt;=0.4, "30-40%", "40%+"))))</f>
        <v>0-10%</v>
      </c>
    </row>
    <row r="518" spans="1:24" ht="14.4" x14ac:dyDescent="0.3">
      <c r="A518" s="2">
        <v>517</v>
      </c>
      <c r="B518" s="2" t="s">
        <v>1760</v>
      </c>
      <c r="C518" s="2">
        <f>YEAR([1]Data!$D518)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9">
        <v>51.449999999999996</v>
      </c>
      <c r="T518" s="2">
        <v>3</v>
      </c>
      <c r="U518" s="25">
        <v>0</v>
      </c>
      <c r="V518" s="25">
        <v>13.891499999999999</v>
      </c>
      <c r="W518" s="11">
        <f>Table_1[[#This Row],[Discount]]/Table_1[[#This Row],[Sales]]</f>
        <v>0</v>
      </c>
      <c r="X518" t="str">
        <f>IF(Table_1[[#This Row],[Discount %]]&lt;=0.1, "0-10%", IF(Table_1[[#This Row],[Discount %]]&lt;=0.2, "10-20%", IF(Table_1[[#This Row],[Discount %]]&lt;=0.3, "20-30%", IF(Table_1[[#This Row],[Discount %]]&lt;=0.4, "30-40%", "40%+"))))</f>
        <v>0-10%</v>
      </c>
    </row>
    <row r="519" spans="1:24" ht="14.4" x14ac:dyDescent="0.3">
      <c r="A519" s="2">
        <v>518</v>
      </c>
      <c r="B519" s="2" t="s">
        <v>1760</v>
      </c>
      <c r="C519" s="2">
        <f>YEAR([1]Data!$D519)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9">
        <v>11.96</v>
      </c>
      <c r="T519" s="2">
        <v>2</v>
      </c>
      <c r="U519" s="25">
        <v>0</v>
      </c>
      <c r="V519" s="25">
        <v>5.3819999999999997</v>
      </c>
      <c r="W519" s="11">
        <f>Table_1[[#This Row],[Discount]]/Table_1[[#This Row],[Sales]]</f>
        <v>0</v>
      </c>
      <c r="X519" t="str">
        <f>IF(Table_1[[#This Row],[Discount %]]&lt;=0.1, "0-10%", IF(Table_1[[#This Row],[Discount %]]&lt;=0.2, "10-20%", IF(Table_1[[#This Row],[Discount %]]&lt;=0.3, "20-30%", IF(Table_1[[#This Row],[Discount %]]&lt;=0.4, "30-40%", "40%+"))))</f>
        <v>0-10%</v>
      </c>
    </row>
    <row r="520" spans="1:24" ht="14.4" x14ac:dyDescent="0.3">
      <c r="A520" s="2">
        <v>519</v>
      </c>
      <c r="B520" s="2" t="s">
        <v>1760</v>
      </c>
      <c r="C520" s="2">
        <f>YEAR([1]Data!$D520)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9">
        <v>1126.02</v>
      </c>
      <c r="T520" s="2">
        <v>3</v>
      </c>
      <c r="U520" s="25">
        <v>0</v>
      </c>
      <c r="V520" s="25">
        <v>56.300999999999988</v>
      </c>
      <c r="W520" s="11">
        <f>Table_1[[#This Row],[Discount]]/Table_1[[#This Row],[Sales]]</f>
        <v>0</v>
      </c>
      <c r="X520" t="str">
        <f>IF(Table_1[[#This Row],[Discount %]]&lt;=0.1, "0-10%", IF(Table_1[[#This Row],[Discount %]]&lt;=0.2, "10-20%", IF(Table_1[[#This Row],[Discount %]]&lt;=0.3, "20-30%", IF(Table_1[[#This Row],[Discount %]]&lt;=0.4, "30-40%", "40%+"))))</f>
        <v>0-10%</v>
      </c>
    </row>
    <row r="521" spans="1:24" ht="14.4" x14ac:dyDescent="0.3">
      <c r="A521" s="2">
        <v>520</v>
      </c>
      <c r="B521" s="2" t="s">
        <v>1771</v>
      </c>
      <c r="C521" s="2">
        <f>YEAR([1]Data!$D521)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9">
        <v>18.391999999999999</v>
      </c>
      <c r="T521" s="2">
        <v>1</v>
      </c>
      <c r="U521" s="25">
        <v>0.2</v>
      </c>
      <c r="V521" s="25">
        <v>5.2877000000000001</v>
      </c>
      <c r="W521" s="11">
        <f>Table_1[[#This Row],[Discount]]/Table_1[[#This Row],[Sales]]</f>
        <v>1.0874293170943889E-2</v>
      </c>
      <c r="X521" t="str">
        <f>IF(Table_1[[#This Row],[Discount %]]&lt;=0.1, "0-10%", IF(Table_1[[#This Row],[Discount %]]&lt;=0.2, "10-20%", IF(Table_1[[#This Row],[Discount %]]&lt;=0.3, "20-30%", IF(Table_1[[#This Row],[Discount %]]&lt;=0.4, "30-40%", "40%+"))))</f>
        <v>0-10%</v>
      </c>
    </row>
    <row r="522" spans="1:24" ht="14.4" x14ac:dyDescent="0.3">
      <c r="A522" s="2">
        <v>521</v>
      </c>
      <c r="B522" s="2" t="s">
        <v>1771</v>
      </c>
      <c r="C522" s="2">
        <f>YEAR([1]Data!$D522)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9">
        <v>129.56800000000001</v>
      </c>
      <c r="T522" s="2">
        <v>2</v>
      </c>
      <c r="U522" s="25">
        <v>0.2</v>
      </c>
      <c r="V522" s="25">
        <v>-25.91360000000001</v>
      </c>
      <c r="W522" s="11">
        <f>Table_1[[#This Row],[Discount]]/Table_1[[#This Row],[Sales]]</f>
        <v>1.5435910101259569E-3</v>
      </c>
      <c r="X522" t="str">
        <f>IF(Table_1[[#This Row],[Discount %]]&lt;=0.1, "0-10%", IF(Table_1[[#This Row],[Discount %]]&lt;=0.2, "10-20%", IF(Table_1[[#This Row],[Discount %]]&lt;=0.3, "20-30%", IF(Table_1[[#This Row],[Discount %]]&lt;=0.4, "30-40%", "40%+"))))</f>
        <v>0-10%</v>
      </c>
    </row>
    <row r="523" spans="1:24" ht="14.4" x14ac:dyDescent="0.3">
      <c r="A523" s="2">
        <v>522</v>
      </c>
      <c r="B523" s="2" t="s">
        <v>1771</v>
      </c>
      <c r="C523" s="2">
        <f>YEAR([1]Data!$D523)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9">
        <v>14.111999999999997</v>
      </c>
      <c r="T523" s="2">
        <v>9</v>
      </c>
      <c r="U523" s="25">
        <v>0.8</v>
      </c>
      <c r="V523" s="25">
        <v>-21.167999999999999</v>
      </c>
      <c r="W523" s="11">
        <f>Table_1[[#This Row],[Discount]]/Table_1[[#This Row],[Sales]]</f>
        <v>5.6689342403628135E-2</v>
      </c>
      <c r="X523" t="str">
        <f>IF(Table_1[[#This Row],[Discount %]]&lt;=0.1, "0-10%", IF(Table_1[[#This Row],[Discount %]]&lt;=0.2, "10-20%", IF(Table_1[[#This Row],[Discount %]]&lt;=0.3, "20-30%", IF(Table_1[[#This Row],[Discount %]]&lt;=0.4, "30-40%", "40%+"))))</f>
        <v>0-10%</v>
      </c>
    </row>
    <row r="524" spans="1:24" ht="14.4" x14ac:dyDescent="0.3">
      <c r="A524" s="2">
        <v>523</v>
      </c>
      <c r="B524" s="2" t="s">
        <v>1778</v>
      </c>
      <c r="C524" s="2">
        <f>YEAR([1]Data!$D524)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9">
        <v>210.98</v>
      </c>
      <c r="T524" s="2">
        <v>2</v>
      </c>
      <c r="U524" s="25">
        <v>0</v>
      </c>
      <c r="V524" s="25">
        <v>21.097999999999985</v>
      </c>
      <c r="W524" s="11">
        <f>Table_1[[#This Row],[Discount]]/Table_1[[#This Row],[Sales]]</f>
        <v>0</v>
      </c>
      <c r="X524" t="str">
        <f>IF(Table_1[[#This Row],[Discount %]]&lt;=0.1, "0-10%", IF(Table_1[[#This Row],[Discount %]]&lt;=0.2, "10-20%", IF(Table_1[[#This Row],[Discount %]]&lt;=0.3, "20-30%", IF(Table_1[[#This Row],[Discount %]]&lt;=0.4, "30-40%", "40%+"))))</f>
        <v>0-10%</v>
      </c>
    </row>
    <row r="525" spans="1:24" ht="14.4" x14ac:dyDescent="0.3">
      <c r="A525" s="2">
        <v>524</v>
      </c>
      <c r="B525" s="2" t="s">
        <v>1781</v>
      </c>
      <c r="C525" s="2">
        <f>YEAR([1]Data!$D525)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9">
        <v>55.176000000000002</v>
      </c>
      <c r="T525" s="2">
        <v>3</v>
      </c>
      <c r="U525" s="25">
        <v>0.2</v>
      </c>
      <c r="V525" s="25">
        <v>-12.414599999999997</v>
      </c>
      <c r="W525" s="11">
        <f>Table_1[[#This Row],[Discount]]/Table_1[[#This Row],[Sales]]</f>
        <v>3.6247643903146295E-3</v>
      </c>
      <c r="X525" t="str">
        <f>IF(Table_1[[#This Row],[Discount %]]&lt;=0.1, "0-10%", IF(Table_1[[#This Row],[Discount %]]&lt;=0.2, "10-20%", IF(Table_1[[#This Row],[Discount %]]&lt;=0.3, "20-30%", IF(Table_1[[#This Row],[Discount %]]&lt;=0.4, "30-40%", "40%+"))))</f>
        <v>0-10%</v>
      </c>
    </row>
    <row r="526" spans="1:24" ht="14.4" x14ac:dyDescent="0.3">
      <c r="A526" s="2">
        <v>525</v>
      </c>
      <c r="B526" s="2" t="s">
        <v>1781</v>
      </c>
      <c r="C526" s="2">
        <f>YEAR([1]Data!$D526)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9">
        <v>66.260000000000005</v>
      </c>
      <c r="T526" s="2">
        <v>2</v>
      </c>
      <c r="U526" s="25">
        <v>0</v>
      </c>
      <c r="V526" s="25">
        <v>27.166600000000003</v>
      </c>
      <c r="W526" s="11">
        <f>Table_1[[#This Row],[Discount]]/Table_1[[#This Row],[Sales]]</f>
        <v>0</v>
      </c>
      <c r="X526" t="str">
        <f>IF(Table_1[[#This Row],[Discount %]]&lt;=0.1, "0-10%", IF(Table_1[[#This Row],[Discount %]]&lt;=0.2, "10-20%", IF(Table_1[[#This Row],[Discount %]]&lt;=0.3, "20-30%", IF(Table_1[[#This Row],[Discount %]]&lt;=0.4, "30-40%", "40%+"))))</f>
        <v>0-10%</v>
      </c>
    </row>
    <row r="527" spans="1:24" ht="14.4" x14ac:dyDescent="0.3">
      <c r="A527" s="2">
        <v>526</v>
      </c>
      <c r="B527" s="2" t="s">
        <v>1785</v>
      </c>
      <c r="C527" s="2">
        <f>YEAR([1]Data!$D527)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9">
        <v>22.200000000000003</v>
      </c>
      <c r="T527" s="2">
        <v>5</v>
      </c>
      <c r="U527" s="25">
        <v>0</v>
      </c>
      <c r="V527" s="25">
        <v>10.434000000000001</v>
      </c>
      <c r="W527" s="11">
        <f>Table_1[[#This Row],[Discount]]/Table_1[[#This Row],[Sales]]</f>
        <v>0</v>
      </c>
      <c r="X527" t="str">
        <f>IF(Table_1[[#This Row],[Discount %]]&lt;=0.1, "0-10%", IF(Table_1[[#This Row],[Discount %]]&lt;=0.2, "10-20%", IF(Table_1[[#This Row],[Discount %]]&lt;=0.3, "20-30%", IF(Table_1[[#This Row],[Discount %]]&lt;=0.4, "30-40%", "40%+"))))</f>
        <v>0-10%</v>
      </c>
    </row>
    <row r="528" spans="1:24" ht="14.4" x14ac:dyDescent="0.3">
      <c r="A528" s="2">
        <v>527</v>
      </c>
      <c r="B528" s="2" t="s">
        <v>1789</v>
      </c>
      <c r="C528" s="2">
        <f>YEAR([1]Data!$D528)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9">
        <v>683.95200000000011</v>
      </c>
      <c r="T528" s="2">
        <v>3</v>
      </c>
      <c r="U528" s="25">
        <v>0.2</v>
      </c>
      <c r="V528" s="25">
        <v>42.746999999999986</v>
      </c>
      <c r="W528" s="11">
        <f>Table_1[[#This Row],[Discount]]/Table_1[[#This Row],[Sales]]</f>
        <v>2.9241818139284624E-4</v>
      </c>
      <c r="X528" t="str">
        <f>IF(Table_1[[#This Row],[Discount %]]&lt;=0.1, "0-10%", IF(Table_1[[#This Row],[Discount %]]&lt;=0.2, "10-20%", IF(Table_1[[#This Row],[Discount %]]&lt;=0.3, "20-30%", IF(Table_1[[#This Row],[Discount %]]&lt;=0.4, "30-40%", "40%+"))))</f>
        <v>0-10%</v>
      </c>
    </row>
    <row r="529" spans="1:24" ht="14.4" x14ac:dyDescent="0.3">
      <c r="A529" s="2">
        <v>528</v>
      </c>
      <c r="B529" s="2" t="s">
        <v>1789</v>
      </c>
      <c r="C529" s="2">
        <f>YEAR([1]Data!$D529)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9">
        <v>45.695999999999998</v>
      </c>
      <c r="T529" s="2">
        <v>3</v>
      </c>
      <c r="U529" s="25">
        <v>0.2</v>
      </c>
      <c r="V529" s="25">
        <v>5.1407999999999916</v>
      </c>
      <c r="W529" s="11">
        <f>Table_1[[#This Row],[Discount]]/Table_1[[#This Row],[Sales]]</f>
        <v>4.3767507002801121E-3</v>
      </c>
      <c r="X529" t="str">
        <f>IF(Table_1[[#This Row],[Discount %]]&lt;=0.1, "0-10%", IF(Table_1[[#This Row],[Discount %]]&lt;=0.2, "10-20%", IF(Table_1[[#This Row],[Discount %]]&lt;=0.3, "20-30%", IF(Table_1[[#This Row],[Discount %]]&lt;=0.4, "30-40%", "40%+"))))</f>
        <v>0-10%</v>
      </c>
    </row>
    <row r="530" spans="1:24" ht="14.4" x14ac:dyDescent="0.3">
      <c r="A530" s="2">
        <v>529</v>
      </c>
      <c r="B530" s="2" t="s">
        <v>1795</v>
      </c>
      <c r="C530" s="2">
        <f>YEAR([1]Data!$D530)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9">
        <v>36.336000000000006</v>
      </c>
      <c r="T530" s="2">
        <v>3</v>
      </c>
      <c r="U530" s="25">
        <v>0.2</v>
      </c>
      <c r="V530" s="25">
        <v>-7.2672000000000043</v>
      </c>
      <c r="W530" s="11">
        <f>Table_1[[#This Row],[Discount]]/Table_1[[#This Row],[Sales]]</f>
        <v>5.5041831792162037E-3</v>
      </c>
      <c r="X530" t="str">
        <f>IF(Table_1[[#This Row],[Discount %]]&lt;=0.1, "0-10%", IF(Table_1[[#This Row],[Discount %]]&lt;=0.2, "10-20%", IF(Table_1[[#This Row],[Discount %]]&lt;=0.3, "20-30%", IF(Table_1[[#This Row],[Discount %]]&lt;=0.4, "30-40%", "40%+"))))</f>
        <v>0-10%</v>
      </c>
    </row>
    <row r="531" spans="1:24" ht="14.4" x14ac:dyDescent="0.3">
      <c r="A531" s="2">
        <v>530</v>
      </c>
      <c r="B531" s="2" t="s">
        <v>1795</v>
      </c>
      <c r="C531" s="2">
        <f>YEAR([1]Data!$D531)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9">
        <v>666.24800000000005</v>
      </c>
      <c r="T531" s="2">
        <v>1</v>
      </c>
      <c r="U531" s="25">
        <v>0.2</v>
      </c>
      <c r="V531" s="25">
        <v>-149.9058</v>
      </c>
      <c r="W531" s="11">
        <f>Table_1[[#This Row],[Discount]]/Table_1[[#This Row],[Sales]]</f>
        <v>3.0018851838954863E-4</v>
      </c>
      <c r="X531" t="str">
        <f>IF(Table_1[[#This Row],[Discount %]]&lt;=0.1, "0-10%", IF(Table_1[[#This Row],[Discount %]]&lt;=0.2, "10-20%", IF(Table_1[[#This Row],[Discount %]]&lt;=0.3, "20-30%", IF(Table_1[[#This Row],[Discount %]]&lt;=0.4, "30-40%", "40%+"))))</f>
        <v>0-10%</v>
      </c>
    </row>
    <row r="532" spans="1:24" ht="14.4" x14ac:dyDescent="0.3">
      <c r="A532" s="2">
        <v>531</v>
      </c>
      <c r="B532" s="2" t="s">
        <v>1795</v>
      </c>
      <c r="C532" s="2">
        <f>YEAR([1]Data!$D532)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9">
        <v>52.512</v>
      </c>
      <c r="T532" s="2">
        <v>6</v>
      </c>
      <c r="U532" s="25">
        <v>0.2</v>
      </c>
      <c r="V532" s="25">
        <v>19.692</v>
      </c>
      <c r="W532" s="11">
        <f>Table_1[[#This Row],[Discount]]/Table_1[[#This Row],[Sales]]</f>
        <v>3.8086532602071908E-3</v>
      </c>
      <c r="X532" t="str">
        <f>IF(Table_1[[#This Row],[Discount %]]&lt;=0.1, "0-10%", IF(Table_1[[#This Row],[Discount %]]&lt;=0.2, "10-20%", IF(Table_1[[#This Row],[Discount %]]&lt;=0.3, "20-30%", IF(Table_1[[#This Row],[Discount %]]&lt;=0.4, "30-40%", "40%+"))))</f>
        <v>0-10%</v>
      </c>
    </row>
    <row r="533" spans="1:24" ht="14.4" x14ac:dyDescent="0.3">
      <c r="A533" s="2">
        <v>532</v>
      </c>
      <c r="B533" s="2" t="s">
        <v>1804</v>
      </c>
      <c r="C533" s="2">
        <f>YEAR([1]Data!$D533)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9">
        <v>190.72000000000003</v>
      </c>
      <c r="T533" s="2">
        <v>1</v>
      </c>
      <c r="U533" s="25">
        <v>0.2</v>
      </c>
      <c r="V533" s="25">
        <v>11.919999999999987</v>
      </c>
      <c r="W533" s="11">
        <f>Table_1[[#This Row],[Discount]]/Table_1[[#This Row],[Sales]]</f>
        <v>1.0486577181208054E-3</v>
      </c>
      <c r="X533" t="str">
        <f>IF(Table_1[[#This Row],[Discount %]]&lt;=0.1, "0-10%", IF(Table_1[[#This Row],[Discount %]]&lt;=0.2, "10-20%", IF(Table_1[[#This Row],[Discount %]]&lt;=0.3, "20-30%", IF(Table_1[[#This Row],[Discount %]]&lt;=0.4, "30-40%", "40%+"))))</f>
        <v>0-10%</v>
      </c>
    </row>
    <row r="534" spans="1:24" ht="14.4" x14ac:dyDescent="0.3">
      <c r="A534" s="2">
        <v>533</v>
      </c>
      <c r="B534" s="2" t="s">
        <v>1809</v>
      </c>
      <c r="C534" s="2">
        <f>YEAR([1]Data!$D534)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9">
        <v>47.94</v>
      </c>
      <c r="T534" s="2">
        <v>3</v>
      </c>
      <c r="U534" s="25">
        <v>0</v>
      </c>
      <c r="V534" s="25">
        <v>2.3969999999999985</v>
      </c>
      <c r="W534" s="11">
        <f>Table_1[[#This Row],[Discount]]/Table_1[[#This Row],[Sales]]</f>
        <v>0</v>
      </c>
      <c r="X534" t="str">
        <f>IF(Table_1[[#This Row],[Discount %]]&lt;=0.1, "0-10%", IF(Table_1[[#This Row],[Discount %]]&lt;=0.2, "10-20%", IF(Table_1[[#This Row],[Discount %]]&lt;=0.3, "20-30%", IF(Table_1[[#This Row],[Discount %]]&lt;=0.4, "30-40%", "40%+"))))</f>
        <v>0-10%</v>
      </c>
    </row>
    <row r="535" spans="1:24" ht="14.4" x14ac:dyDescent="0.3">
      <c r="A535" s="2">
        <v>534</v>
      </c>
      <c r="B535" s="2" t="s">
        <v>1814</v>
      </c>
      <c r="C535" s="2">
        <f>YEAR([1]Data!$D535)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9">
        <v>979.95</v>
      </c>
      <c r="T535" s="2">
        <v>5</v>
      </c>
      <c r="U535" s="25">
        <v>0</v>
      </c>
      <c r="V535" s="25">
        <v>274.38600000000008</v>
      </c>
      <c r="W535" s="11">
        <f>Table_1[[#This Row],[Discount]]/Table_1[[#This Row],[Sales]]</f>
        <v>0</v>
      </c>
      <c r="X535" t="str">
        <f>IF(Table_1[[#This Row],[Discount %]]&lt;=0.1, "0-10%", IF(Table_1[[#This Row],[Discount %]]&lt;=0.2, "10-20%", IF(Table_1[[#This Row],[Discount %]]&lt;=0.3, "20-30%", IF(Table_1[[#This Row],[Discount %]]&lt;=0.4, "30-40%", "40%+"))))</f>
        <v>0-10%</v>
      </c>
    </row>
    <row r="536" spans="1:24" ht="14.4" x14ac:dyDescent="0.3">
      <c r="A536" s="2">
        <v>535</v>
      </c>
      <c r="B536" s="2" t="s">
        <v>1814</v>
      </c>
      <c r="C536" s="2">
        <f>YEAR([1]Data!$D536)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9">
        <v>22.75</v>
      </c>
      <c r="T536" s="2">
        <v>5</v>
      </c>
      <c r="U536" s="25">
        <v>0</v>
      </c>
      <c r="V536" s="25">
        <v>11.375</v>
      </c>
      <c r="W536" s="11">
        <f>Table_1[[#This Row],[Discount]]/Table_1[[#This Row],[Sales]]</f>
        <v>0</v>
      </c>
      <c r="X536" t="str">
        <f>IF(Table_1[[#This Row],[Discount %]]&lt;=0.1, "0-10%", IF(Table_1[[#This Row],[Discount %]]&lt;=0.2, "10-20%", IF(Table_1[[#This Row],[Discount %]]&lt;=0.3, "20-30%", IF(Table_1[[#This Row],[Discount %]]&lt;=0.4, "30-40%", "40%+"))))</f>
        <v>0-10%</v>
      </c>
    </row>
    <row r="537" spans="1:24" ht="14.4" x14ac:dyDescent="0.3">
      <c r="A537" s="2">
        <v>536</v>
      </c>
      <c r="B537" s="2" t="s">
        <v>1820</v>
      </c>
      <c r="C537" s="2">
        <f>YEAR([1]Data!$D537)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9">
        <v>16.768000000000001</v>
      </c>
      <c r="T537" s="2">
        <v>2</v>
      </c>
      <c r="U537" s="25">
        <v>0.2</v>
      </c>
      <c r="V537" s="25">
        <v>1.4672000000000001</v>
      </c>
      <c r="W537" s="11">
        <f>Table_1[[#This Row],[Discount]]/Table_1[[#This Row],[Sales]]</f>
        <v>1.1927480916030535E-2</v>
      </c>
      <c r="X537" t="str">
        <f>IF(Table_1[[#This Row],[Discount %]]&lt;=0.1, "0-10%", IF(Table_1[[#This Row],[Discount %]]&lt;=0.2, "10-20%", IF(Table_1[[#This Row],[Discount %]]&lt;=0.3, "20-30%", IF(Table_1[[#This Row],[Discount %]]&lt;=0.4, "30-40%", "40%+"))))</f>
        <v>0-10%</v>
      </c>
    </row>
    <row r="538" spans="1:24" ht="14.4" x14ac:dyDescent="0.3">
      <c r="A538" s="2">
        <v>537</v>
      </c>
      <c r="B538" s="2" t="s">
        <v>1826</v>
      </c>
      <c r="C538" s="2">
        <f>YEAR([1]Data!$D538)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9">
        <v>42.615999999999993</v>
      </c>
      <c r="T538" s="2">
        <v>7</v>
      </c>
      <c r="U538" s="25">
        <v>0.8</v>
      </c>
      <c r="V538" s="25">
        <v>-68.185600000000022</v>
      </c>
      <c r="W538" s="11">
        <f>Table_1[[#This Row],[Discount]]/Table_1[[#This Row],[Sales]]</f>
        <v>1.8772292096865033E-2</v>
      </c>
      <c r="X538" t="str">
        <f>IF(Table_1[[#This Row],[Discount %]]&lt;=0.1, "0-10%", IF(Table_1[[#This Row],[Discount %]]&lt;=0.2, "10-20%", IF(Table_1[[#This Row],[Discount %]]&lt;=0.3, "20-30%", IF(Table_1[[#This Row],[Discount %]]&lt;=0.4, "30-40%", "40%+"))))</f>
        <v>0-10%</v>
      </c>
    </row>
    <row r="539" spans="1:24" ht="14.4" x14ac:dyDescent="0.3">
      <c r="A539" s="2">
        <v>538</v>
      </c>
      <c r="B539" s="2" t="s">
        <v>1831</v>
      </c>
      <c r="C539" s="2">
        <f>YEAR([1]Data!$D539)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9">
        <v>10.752000000000001</v>
      </c>
      <c r="T539" s="2">
        <v>4</v>
      </c>
      <c r="U539" s="25">
        <v>0.2</v>
      </c>
      <c r="V539" s="25">
        <v>3.359999999999999</v>
      </c>
      <c r="W539" s="11">
        <f>Table_1[[#This Row],[Discount]]/Table_1[[#This Row],[Sales]]</f>
        <v>1.8601190476190476E-2</v>
      </c>
      <c r="X539" t="str">
        <f>IF(Table_1[[#This Row],[Discount %]]&lt;=0.1, "0-10%", IF(Table_1[[#This Row],[Discount %]]&lt;=0.2, "10-20%", IF(Table_1[[#This Row],[Discount %]]&lt;=0.3, "20-30%", IF(Table_1[[#This Row],[Discount %]]&lt;=0.4, "30-40%", "40%+"))))</f>
        <v>0-10%</v>
      </c>
    </row>
    <row r="540" spans="1:24" ht="14.4" x14ac:dyDescent="0.3">
      <c r="A540" s="2">
        <v>539</v>
      </c>
      <c r="B540" s="2" t="s">
        <v>1834</v>
      </c>
      <c r="C540" s="2">
        <f>YEAR([1]Data!$D540)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9">
        <v>152.94</v>
      </c>
      <c r="T540" s="2">
        <v>3</v>
      </c>
      <c r="U540" s="25">
        <v>0</v>
      </c>
      <c r="V540" s="25">
        <v>41.293800000000005</v>
      </c>
      <c r="W540" s="11">
        <f>Table_1[[#This Row],[Discount]]/Table_1[[#This Row],[Sales]]</f>
        <v>0</v>
      </c>
      <c r="X540" t="str">
        <f>IF(Table_1[[#This Row],[Discount %]]&lt;=0.1, "0-10%", IF(Table_1[[#This Row],[Discount %]]&lt;=0.2, "10-20%", IF(Table_1[[#This Row],[Discount %]]&lt;=0.3, "20-30%", IF(Table_1[[#This Row],[Discount %]]&lt;=0.4, "30-40%", "40%+"))))</f>
        <v>0-10%</v>
      </c>
    </row>
    <row r="541" spans="1:24" ht="14.4" x14ac:dyDescent="0.3">
      <c r="A541" s="2">
        <v>540</v>
      </c>
      <c r="B541" s="2" t="s">
        <v>1834</v>
      </c>
      <c r="C541" s="2">
        <f>YEAR([1]Data!$D541)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9">
        <v>283.92</v>
      </c>
      <c r="T541" s="2">
        <v>4</v>
      </c>
      <c r="U541" s="25">
        <v>0</v>
      </c>
      <c r="V541" s="25">
        <v>70.980000000000018</v>
      </c>
      <c r="W541" s="11">
        <f>Table_1[[#This Row],[Discount]]/Table_1[[#This Row],[Sales]]</f>
        <v>0</v>
      </c>
      <c r="X541" t="str">
        <f>IF(Table_1[[#This Row],[Discount %]]&lt;=0.1, "0-10%", IF(Table_1[[#This Row],[Discount %]]&lt;=0.2, "10-20%", IF(Table_1[[#This Row],[Discount %]]&lt;=0.3, "20-30%", IF(Table_1[[#This Row],[Discount %]]&lt;=0.4, "30-40%", "40%+"))))</f>
        <v>0-10%</v>
      </c>
    </row>
    <row r="542" spans="1:24" ht="14.4" x14ac:dyDescent="0.3">
      <c r="A542" s="2">
        <v>541</v>
      </c>
      <c r="B542" s="2" t="s">
        <v>1841</v>
      </c>
      <c r="C542" s="2">
        <f>YEAR([1]Data!$D542)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9">
        <v>468.90000000000003</v>
      </c>
      <c r="T542" s="2">
        <v>6</v>
      </c>
      <c r="U542" s="25">
        <v>0</v>
      </c>
      <c r="V542" s="25">
        <v>206.31600000000006</v>
      </c>
      <c r="W542" s="11">
        <f>Table_1[[#This Row],[Discount]]/Table_1[[#This Row],[Sales]]</f>
        <v>0</v>
      </c>
      <c r="X542" t="str">
        <f>IF(Table_1[[#This Row],[Discount %]]&lt;=0.1, "0-10%", IF(Table_1[[#This Row],[Discount %]]&lt;=0.2, "10-20%", IF(Table_1[[#This Row],[Discount %]]&lt;=0.3, "20-30%", IF(Table_1[[#This Row],[Discount %]]&lt;=0.4, "30-40%", "40%+"))))</f>
        <v>0-10%</v>
      </c>
    </row>
    <row r="543" spans="1:24" ht="14.4" x14ac:dyDescent="0.3">
      <c r="A543" s="2">
        <v>542</v>
      </c>
      <c r="B543" s="2" t="s">
        <v>1847</v>
      </c>
      <c r="C543" s="2">
        <f>YEAR([1]Data!$D543)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9">
        <v>380.86400000000003</v>
      </c>
      <c r="T543" s="2">
        <v>8</v>
      </c>
      <c r="U543" s="25">
        <v>0.2</v>
      </c>
      <c r="V543" s="25">
        <v>38.086400000000026</v>
      </c>
      <c r="W543" s="11">
        <f>Table_1[[#This Row],[Discount]]/Table_1[[#This Row],[Sales]]</f>
        <v>5.2512182826415727E-4</v>
      </c>
      <c r="X543" t="str">
        <f>IF(Table_1[[#This Row],[Discount %]]&lt;=0.1, "0-10%", IF(Table_1[[#This Row],[Discount %]]&lt;=0.2, "10-20%", IF(Table_1[[#This Row],[Discount %]]&lt;=0.3, "20-30%", IF(Table_1[[#This Row],[Discount %]]&lt;=0.4, "30-40%", "40%+"))))</f>
        <v>0-10%</v>
      </c>
    </row>
    <row r="544" spans="1:24" ht="14.4" x14ac:dyDescent="0.3">
      <c r="A544" s="2">
        <v>543</v>
      </c>
      <c r="B544" s="2" t="s">
        <v>1850</v>
      </c>
      <c r="C544" s="2">
        <f>YEAR([1]Data!$D544)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9">
        <v>646.77600000000007</v>
      </c>
      <c r="T544" s="2">
        <v>9</v>
      </c>
      <c r="U544" s="25">
        <v>0.2</v>
      </c>
      <c r="V544" s="25">
        <v>-145.52460000000002</v>
      </c>
      <c r="W544" s="11">
        <f>Table_1[[#This Row],[Discount]]/Table_1[[#This Row],[Sales]]</f>
        <v>3.092260689945205E-4</v>
      </c>
      <c r="X544" t="str">
        <f>IF(Table_1[[#This Row],[Discount %]]&lt;=0.1, "0-10%", IF(Table_1[[#This Row],[Discount %]]&lt;=0.2, "10-20%", IF(Table_1[[#This Row],[Discount %]]&lt;=0.3, "20-30%", IF(Table_1[[#This Row],[Discount %]]&lt;=0.4, "30-40%", "40%+"))))</f>
        <v>0-10%</v>
      </c>
    </row>
    <row r="545" spans="1:24" ht="14.4" x14ac:dyDescent="0.3">
      <c r="A545" s="2">
        <v>544</v>
      </c>
      <c r="B545" s="2" t="s">
        <v>1853</v>
      </c>
      <c r="C545" s="2">
        <f>YEAR([1]Data!$D545)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9">
        <v>58.112000000000002</v>
      </c>
      <c r="T545" s="2">
        <v>2</v>
      </c>
      <c r="U545" s="25">
        <v>0.2</v>
      </c>
      <c r="V545" s="25">
        <v>7.263999999999994</v>
      </c>
      <c r="W545" s="11">
        <f>Table_1[[#This Row],[Discount]]/Table_1[[#This Row],[Sales]]</f>
        <v>3.4416299559471369E-3</v>
      </c>
      <c r="X545" t="str">
        <f>IF(Table_1[[#This Row],[Discount %]]&lt;=0.1, "0-10%", IF(Table_1[[#This Row],[Discount %]]&lt;=0.2, "10-20%", IF(Table_1[[#This Row],[Discount %]]&lt;=0.3, "20-30%", IF(Table_1[[#This Row],[Discount %]]&lt;=0.4, "30-40%", "40%+"))))</f>
        <v>0-10%</v>
      </c>
    </row>
    <row r="546" spans="1:24" ht="14.4" x14ac:dyDescent="0.3">
      <c r="A546" s="2">
        <v>545</v>
      </c>
      <c r="B546" s="2" t="s">
        <v>1853</v>
      </c>
      <c r="C546" s="2">
        <f>YEAR([1]Data!$D546)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9">
        <v>100.792</v>
      </c>
      <c r="T546" s="2">
        <v>1</v>
      </c>
      <c r="U546" s="25">
        <v>0.2</v>
      </c>
      <c r="V546" s="25">
        <v>6.2995000000000019</v>
      </c>
      <c r="W546" s="11">
        <f>Table_1[[#This Row],[Discount]]/Table_1[[#This Row],[Sales]]</f>
        <v>1.9842844670211923E-3</v>
      </c>
      <c r="X546" t="str">
        <f>IF(Table_1[[#This Row],[Discount %]]&lt;=0.1, "0-10%", IF(Table_1[[#This Row],[Discount %]]&lt;=0.2, "10-20%", IF(Table_1[[#This Row],[Discount %]]&lt;=0.3, "20-30%", IF(Table_1[[#This Row],[Discount %]]&lt;=0.4, "30-40%", "40%+"))))</f>
        <v>0-10%</v>
      </c>
    </row>
    <row r="547" spans="1:24" ht="14.4" x14ac:dyDescent="0.3">
      <c r="A547" s="2">
        <v>546</v>
      </c>
      <c r="B547" s="2" t="s">
        <v>1853</v>
      </c>
      <c r="C547" s="2">
        <f>YEAR([1]Data!$D547)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9">
        <v>66.112000000000009</v>
      </c>
      <c r="T547" s="2">
        <v>4</v>
      </c>
      <c r="U547" s="25">
        <v>0.6</v>
      </c>
      <c r="V547" s="25">
        <v>-84.292799999999986</v>
      </c>
      <c r="W547" s="11">
        <f>Table_1[[#This Row],[Discount]]/Table_1[[#This Row],[Sales]]</f>
        <v>9.0755082284607914E-3</v>
      </c>
      <c r="X547" t="str">
        <f>IF(Table_1[[#This Row],[Discount %]]&lt;=0.1, "0-10%", IF(Table_1[[#This Row],[Discount %]]&lt;=0.2, "10-20%", IF(Table_1[[#This Row],[Discount %]]&lt;=0.3, "20-30%", IF(Table_1[[#This Row],[Discount %]]&lt;=0.4, "30-40%", "40%+"))))</f>
        <v>0-10%</v>
      </c>
    </row>
    <row r="548" spans="1:24" ht="14.4" x14ac:dyDescent="0.3">
      <c r="A548" s="2">
        <v>547</v>
      </c>
      <c r="B548" s="2" t="s">
        <v>1860</v>
      </c>
      <c r="C548" s="2">
        <f>YEAR([1]Data!$D548)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9">
        <v>41.28</v>
      </c>
      <c r="T548" s="2">
        <v>6</v>
      </c>
      <c r="U548" s="25">
        <v>0.2</v>
      </c>
      <c r="V548" s="25">
        <v>13.931999999999999</v>
      </c>
      <c r="W548" s="11">
        <f>Table_1[[#This Row],[Discount]]/Table_1[[#This Row],[Sales]]</f>
        <v>4.8449612403100775E-3</v>
      </c>
      <c r="X548" t="str">
        <f>IF(Table_1[[#This Row],[Discount %]]&lt;=0.1, "0-10%", IF(Table_1[[#This Row],[Discount %]]&lt;=0.2, "10-20%", IF(Table_1[[#This Row],[Discount %]]&lt;=0.3, "20-30%", IF(Table_1[[#This Row],[Discount %]]&lt;=0.4, "30-40%", "40%+"))))</f>
        <v>0-10%</v>
      </c>
    </row>
    <row r="549" spans="1:24" ht="14.4" x14ac:dyDescent="0.3">
      <c r="A549" s="2">
        <v>548</v>
      </c>
      <c r="B549" s="2" t="s">
        <v>1860</v>
      </c>
      <c r="C549" s="2">
        <f>YEAR([1]Data!$D549)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9">
        <v>13.36</v>
      </c>
      <c r="T549" s="2">
        <v>2</v>
      </c>
      <c r="U549" s="25">
        <v>0</v>
      </c>
      <c r="V549" s="25">
        <v>6.4127999999999998</v>
      </c>
      <c r="W549" s="11">
        <f>Table_1[[#This Row],[Discount]]/Table_1[[#This Row],[Sales]]</f>
        <v>0</v>
      </c>
      <c r="X549" t="str">
        <f>IF(Table_1[[#This Row],[Discount %]]&lt;=0.1, "0-10%", IF(Table_1[[#This Row],[Discount %]]&lt;=0.2, "10-20%", IF(Table_1[[#This Row],[Discount %]]&lt;=0.3, "20-30%", IF(Table_1[[#This Row],[Discount %]]&lt;=0.4, "30-40%", "40%+"))))</f>
        <v>0-10%</v>
      </c>
    </row>
    <row r="550" spans="1:24" ht="14.4" x14ac:dyDescent="0.3">
      <c r="A550" s="2">
        <v>549</v>
      </c>
      <c r="B550" s="2" t="s">
        <v>1867</v>
      </c>
      <c r="C550" s="2">
        <f>YEAR([1]Data!$D550)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9">
        <v>250.27199999999999</v>
      </c>
      <c r="T550" s="2">
        <v>9</v>
      </c>
      <c r="U550" s="25">
        <v>0.2</v>
      </c>
      <c r="V550" s="25">
        <v>15.641999999999982</v>
      </c>
      <c r="W550" s="11">
        <f>Table_1[[#This Row],[Discount]]/Table_1[[#This Row],[Sales]]</f>
        <v>7.9913054596598911E-4</v>
      </c>
      <c r="X550" t="str">
        <f>IF(Table_1[[#This Row],[Discount %]]&lt;=0.1, "0-10%", IF(Table_1[[#This Row],[Discount %]]&lt;=0.2, "10-20%", IF(Table_1[[#This Row],[Discount %]]&lt;=0.3, "20-30%", IF(Table_1[[#This Row],[Discount %]]&lt;=0.4, "30-40%", "40%+"))))</f>
        <v>0-10%</v>
      </c>
    </row>
    <row r="551" spans="1:24" ht="14.4" x14ac:dyDescent="0.3">
      <c r="A551" s="2">
        <v>550</v>
      </c>
      <c r="B551" s="2" t="s">
        <v>1867</v>
      </c>
      <c r="C551" s="2">
        <f>YEAR([1]Data!$D551)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9">
        <v>11.363999999999997</v>
      </c>
      <c r="T551" s="2">
        <v>3</v>
      </c>
      <c r="U551" s="25">
        <v>0.8</v>
      </c>
      <c r="V551" s="25">
        <v>-17.045999999999999</v>
      </c>
      <c r="W551" s="11">
        <f>Table_1[[#This Row],[Discount]]/Table_1[[#This Row],[Sales]]</f>
        <v>7.0397747272087308E-2</v>
      </c>
      <c r="X551" t="str">
        <f>IF(Table_1[[#This Row],[Discount %]]&lt;=0.1, "0-10%", IF(Table_1[[#This Row],[Discount %]]&lt;=0.2, "10-20%", IF(Table_1[[#This Row],[Discount %]]&lt;=0.3, "20-30%", IF(Table_1[[#This Row],[Discount %]]&lt;=0.4, "30-40%", "40%+"))))</f>
        <v>0-10%</v>
      </c>
    </row>
    <row r="552" spans="1:24" ht="14.4" x14ac:dyDescent="0.3">
      <c r="A552" s="2">
        <v>551</v>
      </c>
      <c r="B552" s="2" t="s">
        <v>1867</v>
      </c>
      <c r="C552" s="2">
        <f>YEAR([1]Data!$D552)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9">
        <v>8.7200000000000006</v>
      </c>
      <c r="T552" s="2">
        <v>5</v>
      </c>
      <c r="U552" s="25">
        <v>0.2</v>
      </c>
      <c r="V552" s="25">
        <v>-1.7440000000000015</v>
      </c>
      <c r="W552" s="11">
        <f>Table_1[[#This Row],[Discount]]/Table_1[[#This Row],[Sales]]</f>
        <v>2.2935779816513763E-2</v>
      </c>
      <c r="X552" t="str">
        <f>IF(Table_1[[#This Row],[Discount %]]&lt;=0.1, "0-10%", IF(Table_1[[#This Row],[Discount %]]&lt;=0.2, "10-20%", IF(Table_1[[#This Row],[Discount %]]&lt;=0.3, "20-30%", IF(Table_1[[#This Row],[Discount %]]&lt;=0.4, "30-40%", "40%+"))))</f>
        <v>0-10%</v>
      </c>
    </row>
    <row r="553" spans="1:24" ht="14.4" x14ac:dyDescent="0.3">
      <c r="A553" s="2">
        <v>552</v>
      </c>
      <c r="B553" s="2" t="s">
        <v>1869</v>
      </c>
      <c r="C553" s="2">
        <f>YEAR([1]Data!$D553)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9">
        <v>1121.568</v>
      </c>
      <c r="T553" s="2">
        <v>2</v>
      </c>
      <c r="U553" s="25">
        <v>0.2</v>
      </c>
      <c r="V553" s="25">
        <v>0</v>
      </c>
      <c r="W553" s="11">
        <f>Table_1[[#This Row],[Discount]]/Table_1[[#This Row],[Sales]]</f>
        <v>1.7832177808211363E-4</v>
      </c>
      <c r="X553" t="str">
        <f>IF(Table_1[[#This Row],[Discount %]]&lt;=0.1, "0-10%", IF(Table_1[[#This Row],[Discount %]]&lt;=0.2, "10-20%", IF(Table_1[[#This Row],[Discount %]]&lt;=0.3, "20-30%", IF(Table_1[[#This Row],[Discount %]]&lt;=0.4, "30-40%", "40%+"))))</f>
        <v>0-10%</v>
      </c>
    </row>
    <row r="554" spans="1:24" ht="14.4" x14ac:dyDescent="0.3">
      <c r="A554" s="2">
        <v>553</v>
      </c>
      <c r="B554" s="2" t="s">
        <v>1874</v>
      </c>
      <c r="C554" s="2">
        <f>YEAR([1]Data!$D554)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9">
        <v>34.504000000000005</v>
      </c>
      <c r="T554" s="2">
        <v>1</v>
      </c>
      <c r="U554" s="25">
        <v>0.2</v>
      </c>
      <c r="V554" s="25">
        <v>6.0381999999999998</v>
      </c>
      <c r="W554" s="11">
        <f>Table_1[[#This Row],[Discount]]/Table_1[[#This Row],[Sales]]</f>
        <v>5.7964293994899139E-3</v>
      </c>
      <c r="X554" t="str">
        <f>IF(Table_1[[#This Row],[Discount %]]&lt;=0.1, "0-10%", IF(Table_1[[#This Row],[Discount %]]&lt;=0.2, "10-20%", IF(Table_1[[#This Row],[Discount %]]&lt;=0.3, "20-30%", IF(Table_1[[#This Row],[Discount %]]&lt;=0.4, "30-40%", "40%+"))))</f>
        <v>0-10%</v>
      </c>
    </row>
    <row r="555" spans="1:24" ht="14.4" x14ac:dyDescent="0.3">
      <c r="A555" s="2">
        <v>554</v>
      </c>
      <c r="B555" s="2" t="s">
        <v>1877</v>
      </c>
      <c r="C555" s="2">
        <f>YEAR([1]Data!$D555)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9">
        <v>10.824</v>
      </c>
      <c r="T555" s="2">
        <v>3</v>
      </c>
      <c r="U555" s="25">
        <v>0.2</v>
      </c>
      <c r="V555" s="25">
        <v>2.5707</v>
      </c>
      <c r="W555" s="11">
        <f>Table_1[[#This Row],[Discount]]/Table_1[[#This Row],[Sales]]</f>
        <v>1.8477457501847747E-2</v>
      </c>
      <c r="X555" t="str">
        <f>IF(Table_1[[#This Row],[Discount %]]&lt;=0.1, "0-10%", IF(Table_1[[#This Row],[Discount %]]&lt;=0.2, "10-20%", IF(Table_1[[#This Row],[Discount %]]&lt;=0.3, "20-30%", IF(Table_1[[#This Row],[Discount %]]&lt;=0.4, "30-40%", "40%+"))))</f>
        <v>0-10%</v>
      </c>
    </row>
    <row r="556" spans="1:24" ht="14.4" x14ac:dyDescent="0.3">
      <c r="A556" s="2">
        <v>555</v>
      </c>
      <c r="B556" s="2" t="s">
        <v>1882</v>
      </c>
      <c r="C556" s="2">
        <f>YEAR([1]Data!$D556)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9">
        <v>1295.78</v>
      </c>
      <c r="T556" s="2">
        <v>2</v>
      </c>
      <c r="U556" s="25">
        <v>0</v>
      </c>
      <c r="V556" s="25">
        <v>310.98720000000003</v>
      </c>
      <c r="W556" s="11">
        <f>Table_1[[#This Row],[Discount]]/Table_1[[#This Row],[Sales]]</f>
        <v>0</v>
      </c>
      <c r="X556" t="str">
        <f>IF(Table_1[[#This Row],[Discount %]]&lt;=0.1, "0-10%", IF(Table_1[[#This Row],[Discount %]]&lt;=0.2, "10-20%", IF(Table_1[[#This Row],[Discount %]]&lt;=0.3, "20-30%", IF(Table_1[[#This Row],[Discount %]]&lt;=0.4, "30-40%", "40%+"))))</f>
        <v>0-10%</v>
      </c>
    </row>
    <row r="557" spans="1:24" ht="14.4" x14ac:dyDescent="0.3">
      <c r="A557" s="2">
        <v>556</v>
      </c>
      <c r="B557" s="2" t="s">
        <v>1886</v>
      </c>
      <c r="C557" s="2">
        <f>YEAR([1]Data!$D557)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9">
        <v>19.456000000000003</v>
      </c>
      <c r="T557" s="2">
        <v>4</v>
      </c>
      <c r="U557" s="25">
        <v>0.2</v>
      </c>
      <c r="V557" s="25">
        <v>3.4047999999999981</v>
      </c>
      <c r="W557" s="11">
        <f>Table_1[[#This Row],[Discount]]/Table_1[[#This Row],[Sales]]</f>
        <v>1.0279605263157894E-2</v>
      </c>
      <c r="X557" t="str">
        <f>IF(Table_1[[#This Row],[Discount %]]&lt;=0.1, "0-10%", IF(Table_1[[#This Row],[Discount %]]&lt;=0.2, "10-20%", IF(Table_1[[#This Row],[Discount %]]&lt;=0.3, "20-30%", IF(Table_1[[#This Row],[Discount %]]&lt;=0.4, "30-40%", "40%+"))))</f>
        <v>0-10%</v>
      </c>
    </row>
    <row r="558" spans="1:24" ht="14.4" x14ac:dyDescent="0.3">
      <c r="A558" s="2">
        <v>557</v>
      </c>
      <c r="B558" s="2" t="s">
        <v>1891</v>
      </c>
      <c r="C558" s="2">
        <f>YEAR([1]Data!$D558)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9">
        <v>20.7</v>
      </c>
      <c r="T558" s="2">
        <v>2</v>
      </c>
      <c r="U558" s="25">
        <v>0</v>
      </c>
      <c r="V558" s="25">
        <v>9.9359999999999999</v>
      </c>
      <c r="W558" s="11">
        <f>Table_1[[#This Row],[Discount]]/Table_1[[#This Row],[Sales]]</f>
        <v>0</v>
      </c>
      <c r="X558" t="str">
        <f>IF(Table_1[[#This Row],[Discount %]]&lt;=0.1, "0-10%", IF(Table_1[[#This Row],[Discount %]]&lt;=0.2, "10-20%", IF(Table_1[[#This Row],[Discount %]]&lt;=0.3, "20-30%", IF(Table_1[[#This Row],[Discount %]]&lt;=0.4, "30-40%", "40%+"))))</f>
        <v>0-10%</v>
      </c>
    </row>
    <row r="559" spans="1:24" ht="14.4" x14ac:dyDescent="0.3">
      <c r="A559" s="2">
        <v>558</v>
      </c>
      <c r="B559" s="2" t="s">
        <v>1891</v>
      </c>
      <c r="C559" s="2">
        <f>YEAR([1]Data!$D559)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9">
        <v>1335.68</v>
      </c>
      <c r="T559" s="2">
        <v>4</v>
      </c>
      <c r="U559" s="25">
        <v>0.2</v>
      </c>
      <c r="V559" s="25">
        <v>-217.04800000000017</v>
      </c>
      <c r="W559" s="11">
        <f>Table_1[[#This Row],[Discount]]/Table_1[[#This Row],[Sales]]</f>
        <v>1.4973646382367034E-4</v>
      </c>
      <c r="X559" t="str">
        <f>IF(Table_1[[#This Row],[Discount %]]&lt;=0.1, "0-10%", IF(Table_1[[#This Row],[Discount %]]&lt;=0.2, "10-20%", IF(Table_1[[#This Row],[Discount %]]&lt;=0.3, "20-30%", IF(Table_1[[#This Row],[Discount %]]&lt;=0.4, "30-40%", "40%+"))))</f>
        <v>0-10%</v>
      </c>
    </row>
    <row r="560" spans="1:24" ht="14.4" x14ac:dyDescent="0.3">
      <c r="A560" s="2">
        <v>559</v>
      </c>
      <c r="B560" s="2" t="s">
        <v>1891</v>
      </c>
      <c r="C560" s="2">
        <f>YEAR([1]Data!$D560)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9">
        <v>32.400000000000006</v>
      </c>
      <c r="T560" s="2">
        <v>5</v>
      </c>
      <c r="U560" s="25">
        <v>0</v>
      </c>
      <c r="V560" s="25">
        <v>15.552000000000001</v>
      </c>
      <c r="W560" s="11">
        <f>Table_1[[#This Row],[Discount]]/Table_1[[#This Row],[Sales]]</f>
        <v>0</v>
      </c>
      <c r="X560" t="str">
        <f>IF(Table_1[[#This Row],[Discount %]]&lt;=0.1, "0-10%", IF(Table_1[[#This Row],[Discount %]]&lt;=0.2, "10-20%", IF(Table_1[[#This Row],[Discount %]]&lt;=0.3, "20-30%", IF(Table_1[[#This Row],[Discount %]]&lt;=0.4, "30-40%", "40%+"))))</f>
        <v>0-10%</v>
      </c>
    </row>
    <row r="561" spans="1:24" ht="14.4" x14ac:dyDescent="0.3">
      <c r="A561" s="2">
        <v>560</v>
      </c>
      <c r="B561" s="2" t="s">
        <v>1900</v>
      </c>
      <c r="C561" s="2">
        <f>YEAR([1]Data!$D561)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9">
        <v>42.599999999999994</v>
      </c>
      <c r="T561" s="2">
        <v>3</v>
      </c>
      <c r="U561" s="25">
        <v>0</v>
      </c>
      <c r="V561" s="25">
        <v>16.614000000000001</v>
      </c>
      <c r="W561" s="11">
        <f>Table_1[[#This Row],[Discount]]/Table_1[[#This Row],[Sales]]</f>
        <v>0</v>
      </c>
      <c r="X561" t="str">
        <f>IF(Table_1[[#This Row],[Discount %]]&lt;=0.1, "0-10%", IF(Table_1[[#This Row],[Discount %]]&lt;=0.2, "10-20%", IF(Table_1[[#This Row],[Discount %]]&lt;=0.3, "20-30%", IF(Table_1[[#This Row],[Discount %]]&lt;=0.4, "30-40%", "40%+"))))</f>
        <v>0-10%</v>
      </c>
    </row>
    <row r="562" spans="1:24" ht="14.4" x14ac:dyDescent="0.3">
      <c r="A562" s="2">
        <v>561</v>
      </c>
      <c r="B562" s="2" t="s">
        <v>1900</v>
      </c>
      <c r="C562" s="2">
        <f>YEAR([1]Data!$D562)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9">
        <v>84.056000000000012</v>
      </c>
      <c r="T562" s="2">
        <v>7</v>
      </c>
      <c r="U562" s="25">
        <v>0.2</v>
      </c>
      <c r="V562" s="25">
        <v>27.318199999999983</v>
      </c>
      <c r="W562" s="11">
        <f>Table_1[[#This Row],[Discount]]/Table_1[[#This Row],[Sales]]</f>
        <v>2.37936613686114E-3</v>
      </c>
      <c r="X562" t="str">
        <f>IF(Table_1[[#This Row],[Discount %]]&lt;=0.1, "0-10%", IF(Table_1[[#This Row],[Discount %]]&lt;=0.2, "10-20%", IF(Table_1[[#This Row],[Discount %]]&lt;=0.3, "20-30%", IF(Table_1[[#This Row],[Discount %]]&lt;=0.4, "30-40%", "40%+"))))</f>
        <v>0-10%</v>
      </c>
    </row>
    <row r="563" spans="1:24" ht="14.4" x14ac:dyDescent="0.3">
      <c r="A563" s="2">
        <v>562</v>
      </c>
      <c r="B563" s="2" t="s">
        <v>1905</v>
      </c>
      <c r="C563" s="2">
        <f>YEAR([1]Data!$D563)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9">
        <v>13</v>
      </c>
      <c r="T563" s="2">
        <v>5</v>
      </c>
      <c r="U563" s="25">
        <v>0.2</v>
      </c>
      <c r="V563" s="25">
        <v>1.3000000000000007</v>
      </c>
      <c r="W563" s="11">
        <f>Table_1[[#This Row],[Discount]]/Table_1[[#This Row],[Sales]]</f>
        <v>1.5384615384615385E-2</v>
      </c>
      <c r="X563" t="str">
        <f>IF(Table_1[[#This Row],[Discount %]]&lt;=0.1, "0-10%", IF(Table_1[[#This Row],[Discount %]]&lt;=0.2, "10-20%", IF(Table_1[[#This Row],[Discount %]]&lt;=0.3, "20-30%", IF(Table_1[[#This Row],[Discount %]]&lt;=0.4, "30-40%", "40%+"))))</f>
        <v>0-10%</v>
      </c>
    </row>
    <row r="564" spans="1:24" ht="14.4" x14ac:dyDescent="0.3">
      <c r="A564" s="2">
        <v>563</v>
      </c>
      <c r="B564" s="2" t="s">
        <v>1905</v>
      </c>
      <c r="C564" s="2">
        <f>YEAR([1]Data!$D564)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9">
        <v>13.128</v>
      </c>
      <c r="T564" s="2">
        <v>3</v>
      </c>
      <c r="U564" s="25">
        <v>0.2</v>
      </c>
      <c r="V564" s="25">
        <v>3.7743000000000002</v>
      </c>
      <c r="W564" s="11">
        <f>Table_1[[#This Row],[Discount]]/Table_1[[#This Row],[Sales]]</f>
        <v>1.5234613040828763E-2</v>
      </c>
      <c r="X564" t="str">
        <f>IF(Table_1[[#This Row],[Discount %]]&lt;=0.1, "0-10%", IF(Table_1[[#This Row],[Discount %]]&lt;=0.2, "10-20%", IF(Table_1[[#This Row],[Discount %]]&lt;=0.3, "20-30%", IF(Table_1[[#This Row],[Discount %]]&lt;=0.4, "30-40%", "40%+"))))</f>
        <v>0-10%</v>
      </c>
    </row>
    <row r="565" spans="1:24" ht="14.4" x14ac:dyDescent="0.3">
      <c r="A565" s="2">
        <v>564</v>
      </c>
      <c r="B565" s="2" t="s">
        <v>1912</v>
      </c>
      <c r="C565" s="2">
        <f>YEAR([1]Data!$D565)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9">
        <v>3.96</v>
      </c>
      <c r="T565" s="2">
        <v>2</v>
      </c>
      <c r="U565" s="25">
        <v>0</v>
      </c>
      <c r="V565" s="25">
        <v>0</v>
      </c>
      <c r="W565" s="11">
        <f>Table_1[[#This Row],[Discount]]/Table_1[[#This Row],[Sales]]</f>
        <v>0</v>
      </c>
      <c r="X565" t="str">
        <f>IF(Table_1[[#This Row],[Discount %]]&lt;=0.1, "0-10%", IF(Table_1[[#This Row],[Discount %]]&lt;=0.2, "10-20%", IF(Table_1[[#This Row],[Discount %]]&lt;=0.3, "20-30%", IF(Table_1[[#This Row],[Discount %]]&lt;=0.4, "30-40%", "40%+"))))</f>
        <v>0-10%</v>
      </c>
    </row>
    <row r="566" spans="1:24" ht="14.4" x14ac:dyDescent="0.3">
      <c r="A566" s="2">
        <v>565</v>
      </c>
      <c r="B566" s="2" t="s">
        <v>1912</v>
      </c>
      <c r="C566" s="2">
        <f>YEAR([1]Data!$D566)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9">
        <v>2.61</v>
      </c>
      <c r="T566" s="2">
        <v>1</v>
      </c>
      <c r="U566" s="25">
        <v>0</v>
      </c>
      <c r="V566" s="25">
        <v>1.2005999999999999</v>
      </c>
      <c r="W566" s="11">
        <f>Table_1[[#This Row],[Discount]]/Table_1[[#This Row],[Sales]]</f>
        <v>0</v>
      </c>
      <c r="X566" t="str">
        <f>IF(Table_1[[#This Row],[Discount %]]&lt;=0.1, "0-10%", IF(Table_1[[#This Row],[Discount %]]&lt;=0.2, "10-20%", IF(Table_1[[#This Row],[Discount %]]&lt;=0.3, "20-30%", IF(Table_1[[#This Row],[Discount %]]&lt;=0.4, "30-40%", "40%+"))))</f>
        <v>0-10%</v>
      </c>
    </row>
    <row r="567" spans="1:24" ht="14.4" x14ac:dyDescent="0.3">
      <c r="A567" s="2">
        <v>566</v>
      </c>
      <c r="B567" s="2" t="s">
        <v>1917</v>
      </c>
      <c r="C567" s="2">
        <f>YEAR([1]Data!$D567)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9">
        <v>374.37600000000003</v>
      </c>
      <c r="T567" s="2">
        <v>3</v>
      </c>
      <c r="U567" s="25">
        <v>0.2</v>
      </c>
      <c r="V567" s="25">
        <v>46.796999999999983</v>
      </c>
      <c r="W567" s="11">
        <f>Table_1[[#This Row],[Discount]]/Table_1[[#This Row],[Sales]]</f>
        <v>5.3422227920593202E-4</v>
      </c>
      <c r="X567" t="str">
        <f>IF(Table_1[[#This Row],[Discount %]]&lt;=0.1, "0-10%", IF(Table_1[[#This Row],[Discount %]]&lt;=0.2, "10-20%", IF(Table_1[[#This Row],[Discount %]]&lt;=0.3, "20-30%", IF(Table_1[[#This Row],[Discount %]]&lt;=0.4, "30-40%", "40%+"))))</f>
        <v>0-10%</v>
      </c>
    </row>
    <row r="568" spans="1:24" ht="14.4" x14ac:dyDescent="0.3">
      <c r="A568" s="2">
        <v>567</v>
      </c>
      <c r="B568" s="2" t="s">
        <v>1922</v>
      </c>
      <c r="C568" s="2">
        <f>YEAR([1]Data!$D568)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9">
        <v>91.84</v>
      </c>
      <c r="T568" s="2">
        <v>8</v>
      </c>
      <c r="U568" s="25">
        <v>0</v>
      </c>
      <c r="V568" s="25">
        <v>45.001600000000003</v>
      </c>
      <c r="W568" s="11">
        <f>Table_1[[#This Row],[Discount]]/Table_1[[#This Row],[Sales]]</f>
        <v>0</v>
      </c>
      <c r="X568" t="str">
        <f>IF(Table_1[[#This Row],[Discount %]]&lt;=0.1, "0-10%", IF(Table_1[[#This Row],[Discount %]]&lt;=0.2, "10-20%", IF(Table_1[[#This Row],[Discount %]]&lt;=0.3, "20-30%", IF(Table_1[[#This Row],[Discount %]]&lt;=0.4, "30-40%", "40%+"))))</f>
        <v>0-10%</v>
      </c>
    </row>
    <row r="569" spans="1:24" ht="14.4" x14ac:dyDescent="0.3">
      <c r="A569" s="2">
        <v>568</v>
      </c>
      <c r="B569" s="2" t="s">
        <v>1922</v>
      </c>
      <c r="C569" s="2">
        <f>YEAR([1]Data!$D569)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9">
        <v>81.088000000000008</v>
      </c>
      <c r="T569" s="2">
        <v>7</v>
      </c>
      <c r="U569" s="25">
        <v>0.2</v>
      </c>
      <c r="V569" s="25">
        <v>27.3672</v>
      </c>
      <c r="W569" s="11">
        <f>Table_1[[#This Row],[Discount]]/Table_1[[#This Row],[Sales]]</f>
        <v>2.4664561957379637E-3</v>
      </c>
      <c r="X569" t="str">
        <f>IF(Table_1[[#This Row],[Discount %]]&lt;=0.1, "0-10%", IF(Table_1[[#This Row],[Discount %]]&lt;=0.2, "10-20%", IF(Table_1[[#This Row],[Discount %]]&lt;=0.3, "20-30%", IF(Table_1[[#This Row],[Discount %]]&lt;=0.4, "30-40%", "40%+"))))</f>
        <v>0-10%</v>
      </c>
    </row>
    <row r="570" spans="1:24" ht="14.4" x14ac:dyDescent="0.3">
      <c r="A570" s="2">
        <v>569</v>
      </c>
      <c r="B570" s="2" t="s">
        <v>1922</v>
      </c>
      <c r="C570" s="2">
        <f>YEAR([1]Data!$D570)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9">
        <v>19.440000000000001</v>
      </c>
      <c r="T570" s="2">
        <v>3</v>
      </c>
      <c r="U570" s="25">
        <v>0</v>
      </c>
      <c r="V570" s="25">
        <v>9.3312000000000008</v>
      </c>
      <c r="W570" s="11">
        <f>Table_1[[#This Row],[Discount]]/Table_1[[#This Row],[Sales]]</f>
        <v>0</v>
      </c>
      <c r="X570" t="str">
        <f>IF(Table_1[[#This Row],[Discount %]]&lt;=0.1, "0-10%", IF(Table_1[[#This Row],[Discount %]]&lt;=0.2, "10-20%", IF(Table_1[[#This Row],[Discount %]]&lt;=0.3, "20-30%", IF(Table_1[[#This Row],[Discount %]]&lt;=0.4, "30-40%", "40%+"))))</f>
        <v>0-10%</v>
      </c>
    </row>
    <row r="571" spans="1:24" ht="14.4" x14ac:dyDescent="0.3">
      <c r="A571" s="2">
        <v>570</v>
      </c>
      <c r="B571" s="2" t="s">
        <v>1922</v>
      </c>
      <c r="C571" s="2">
        <f>YEAR([1]Data!$D571)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9">
        <v>451.15199999999993</v>
      </c>
      <c r="T571" s="2">
        <v>3</v>
      </c>
      <c r="U571" s="25">
        <v>0.2</v>
      </c>
      <c r="V571" s="25">
        <v>0</v>
      </c>
      <c r="W571" s="11">
        <f>Table_1[[#This Row],[Discount]]/Table_1[[#This Row],[Sales]]</f>
        <v>4.4330957194027744E-4</v>
      </c>
      <c r="X571" t="str">
        <f>IF(Table_1[[#This Row],[Discount %]]&lt;=0.1, "0-10%", IF(Table_1[[#This Row],[Discount %]]&lt;=0.2, "10-20%", IF(Table_1[[#This Row],[Discount %]]&lt;=0.3, "20-30%", IF(Table_1[[#This Row],[Discount %]]&lt;=0.4, "30-40%", "40%+"))))</f>
        <v>0-10%</v>
      </c>
    </row>
    <row r="572" spans="1:24" ht="14.4" x14ac:dyDescent="0.3">
      <c r="A572" s="2">
        <v>571</v>
      </c>
      <c r="B572" s="2" t="s">
        <v>1933</v>
      </c>
      <c r="C572" s="2">
        <f>YEAR([1]Data!$D572)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9">
        <v>72.45</v>
      </c>
      <c r="T572" s="2">
        <v>7</v>
      </c>
      <c r="U572" s="25">
        <v>0</v>
      </c>
      <c r="V572" s="25">
        <v>34.775999999999996</v>
      </c>
      <c r="W572" s="11">
        <f>Table_1[[#This Row],[Discount]]/Table_1[[#This Row],[Sales]]</f>
        <v>0</v>
      </c>
      <c r="X572" t="str">
        <f>IF(Table_1[[#This Row],[Discount %]]&lt;=0.1, "0-10%", IF(Table_1[[#This Row],[Discount %]]&lt;=0.2, "10-20%", IF(Table_1[[#This Row],[Discount %]]&lt;=0.3, "20-30%", IF(Table_1[[#This Row],[Discount %]]&lt;=0.4, "30-40%", "40%+"))))</f>
        <v>0-10%</v>
      </c>
    </row>
    <row r="573" spans="1:24" ht="14.4" x14ac:dyDescent="0.3">
      <c r="A573" s="2">
        <v>572</v>
      </c>
      <c r="B573" s="2" t="s">
        <v>1933</v>
      </c>
      <c r="C573" s="2">
        <f>YEAR([1]Data!$D573)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9">
        <v>13.96</v>
      </c>
      <c r="T573" s="2">
        <v>4</v>
      </c>
      <c r="U573" s="25">
        <v>0</v>
      </c>
      <c r="V573" s="25">
        <v>6.4215999999999998</v>
      </c>
      <c r="W573" s="11">
        <f>Table_1[[#This Row],[Discount]]/Table_1[[#This Row],[Sales]]</f>
        <v>0</v>
      </c>
      <c r="X573" t="str">
        <f>IF(Table_1[[#This Row],[Discount %]]&lt;=0.1, "0-10%", IF(Table_1[[#This Row],[Discount %]]&lt;=0.2, "10-20%", IF(Table_1[[#This Row],[Discount %]]&lt;=0.3, "20-30%", IF(Table_1[[#This Row],[Discount %]]&lt;=0.4, "30-40%", "40%+"))))</f>
        <v>0-10%</v>
      </c>
    </row>
    <row r="574" spans="1:24" ht="14.4" x14ac:dyDescent="0.3">
      <c r="A574" s="2">
        <v>573</v>
      </c>
      <c r="B574" s="2" t="s">
        <v>1933</v>
      </c>
      <c r="C574" s="2">
        <f>YEAR([1]Data!$D574)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9">
        <v>33.264000000000003</v>
      </c>
      <c r="T574" s="2">
        <v>7</v>
      </c>
      <c r="U574" s="25">
        <v>0.2</v>
      </c>
      <c r="V574" s="25">
        <v>11.226599999999999</v>
      </c>
      <c r="W574" s="11">
        <f>Table_1[[#This Row],[Discount]]/Table_1[[#This Row],[Sales]]</f>
        <v>6.0125060125060126E-3</v>
      </c>
      <c r="X574" t="str">
        <f>IF(Table_1[[#This Row],[Discount %]]&lt;=0.1, "0-10%", IF(Table_1[[#This Row],[Discount %]]&lt;=0.2, "10-20%", IF(Table_1[[#This Row],[Discount %]]&lt;=0.3, "20-30%", IF(Table_1[[#This Row],[Discount %]]&lt;=0.4, "30-40%", "40%+"))))</f>
        <v>0-10%</v>
      </c>
    </row>
    <row r="575" spans="1:24" ht="14.4" x14ac:dyDescent="0.3">
      <c r="A575" s="2">
        <v>574</v>
      </c>
      <c r="B575" s="2" t="s">
        <v>1933</v>
      </c>
      <c r="C575" s="2">
        <f>YEAR([1]Data!$D575)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9">
        <v>14.850000000000001</v>
      </c>
      <c r="T575" s="2">
        <v>3</v>
      </c>
      <c r="U575" s="25">
        <v>0</v>
      </c>
      <c r="V575" s="25">
        <v>4.0095000000000001</v>
      </c>
      <c r="W575" s="11">
        <f>Table_1[[#This Row],[Discount]]/Table_1[[#This Row],[Sales]]</f>
        <v>0</v>
      </c>
      <c r="X575" t="str">
        <f>IF(Table_1[[#This Row],[Discount %]]&lt;=0.1, "0-10%", IF(Table_1[[#This Row],[Discount %]]&lt;=0.2, "10-20%", IF(Table_1[[#This Row],[Discount %]]&lt;=0.3, "20-30%", IF(Table_1[[#This Row],[Discount %]]&lt;=0.4, "30-40%", "40%+"))))</f>
        <v>0-10%</v>
      </c>
    </row>
    <row r="576" spans="1:24" ht="14.4" x14ac:dyDescent="0.3">
      <c r="A576" s="2">
        <v>575</v>
      </c>
      <c r="B576" s="2" t="s">
        <v>1938</v>
      </c>
      <c r="C576" s="2">
        <f>YEAR([1]Data!$D576)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9">
        <v>8.82</v>
      </c>
      <c r="T576" s="2">
        <v>3</v>
      </c>
      <c r="U576" s="25">
        <v>0</v>
      </c>
      <c r="V576" s="25">
        <v>2.3814000000000002</v>
      </c>
      <c r="W576" s="11">
        <f>Table_1[[#This Row],[Discount]]/Table_1[[#This Row],[Sales]]</f>
        <v>0</v>
      </c>
      <c r="X576" t="str">
        <f>IF(Table_1[[#This Row],[Discount %]]&lt;=0.1, "0-10%", IF(Table_1[[#This Row],[Discount %]]&lt;=0.2, "10-20%", IF(Table_1[[#This Row],[Discount %]]&lt;=0.3, "20-30%", IF(Table_1[[#This Row],[Discount %]]&lt;=0.4, "30-40%", "40%+"))))</f>
        <v>0-10%</v>
      </c>
    </row>
    <row r="577" spans="1:24" ht="14.4" x14ac:dyDescent="0.3">
      <c r="A577" s="2">
        <v>576</v>
      </c>
      <c r="B577" s="2" t="s">
        <v>1944</v>
      </c>
      <c r="C577" s="2">
        <f>YEAR([1]Data!$D577)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9">
        <v>160.72</v>
      </c>
      <c r="T577" s="2">
        <v>14</v>
      </c>
      <c r="U577" s="25">
        <v>0</v>
      </c>
      <c r="V577" s="25">
        <v>78.752800000000008</v>
      </c>
      <c r="W577" s="11">
        <f>Table_1[[#This Row],[Discount]]/Table_1[[#This Row],[Sales]]</f>
        <v>0</v>
      </c>
      <c r="X577" t="str">
        <f>IF(Table_1[[#This Row],[Discount %]]&lt;=0.1, "0-10%", IF(Table_1[[#This Row],[Discount %]]&lt;=0.2, "10-20%", IF(Table_1[[#This Row],[Discount %]]&lt;=0.3, "20-30%", IF(Table_1[[#This Row],[Discount %]]&lt;=0.4, "30-40%", "40%+"))))</f>
        <v>0-10%</v>
      </c>
    </row>
    <row r="578" spans="1:24" ht="14.4" x14ac:dyDescent="0.3">
      <c r="A578" s="2">
        <v>577</v>
      </c>
      <c r="B578" s="2" t="s">
        <v>1944</v>
      </c>
      <c r="C578" s="2">
        <f>YEAR([1]Data!$D578)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9">
        <v>19.920000000000002</v>
      </c>
      <c r="T578" s="2">
        <v>4</v>
      </c>
      <c r="U578" s="25">
        <v>0</v>
      </c>
      <c r="V578" s="25">
        <v>9.7608000000000015</v>
      </c>
      <c r="W578" s="11">
        <f>Table_1[[#This Row],[Discount]]/Table_1[[#This Row],[Sales]]</f>
        <v>0</v>
      </c>
      <c r="X578" t="str">
        <f>IF(Table_1[[#This Row],[Discount %]]&lt;=0.1, "0-10%", IF(Table_1[[#This Row],[Discount %]]&lt;=0.2, "10-20%", IF(Table_1[[#This Row],[Discount %]]&lt;=0.3, "20-30%", IF(Table_1[[#This Row],[Discount %]]&lt;=0.4, "30-40%", "40%+"))))</f>
        <v>0-10%</v>
      </c>
    </row>
    <row r="579" spans="1:24" ht="14.4" x14ac:dyDescent="0.3">
      <c r="A579" s="2">
        <v>578</v>
      </c>
      <c r="B579" s="2" t="s">
        <v>1944</v>
      </c>
      <c r="C579" s="2">
        <f>YEAR([1]Data!$D579)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9">
        <v>7.3</v>
      </c>
      <c r="T579" s="2">
        <v>2</v>
      </c>
      <c r="U579" s="25">
        <v>0</v>
      </c>
      <c r="V579" s="25">
        <v>2.1899999999999995</v>
      </c>
      <c r="W579" s="11">
        <f>Table_1[[#This Row],[Discount]]/Table_1[[#This Row],[Sales]]</f>
        <v>0</v>
      </c>
      <c r="X579" t="str">
        <f>IF(Table_1[[#This Row],[Discount %]]&lt;=0.1, "0-10%", IF(Table_1[[#This Row],[Discount %]]&lt;=0.2, "10-20%", IF(Table_1[[#This Row],[Discount %]]&lt;=0.3, "20-30%", IF(Table_1[[#This Row],[Discount %]]&lt;=0.4, "30-40%", "40%+"))))</f>
        <v>0-10%</v>
      </c>
    </row>
    <row r="580" spans="1:24" ht="14.4" x14ac:dyDescent="0.3">
      <c r="A580" s="2">
        <v>579</v>
      </c>
      <c r="B580" s="2" t="s">
        <v>1951</v>
      </c>
      <c r="C580" s="2">
        <f>YEAR([1]Data!$D580)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9">
        <v>69.712000000000003</v>
      </c>
      <c r="T580" s="2">
        <v>2</v>
      </c>
      <c r="U580" s="25">
        <v>0.2</v>
      </c>
      <c r="V580" s="25">
        <v>8.7139999999999951</v>
      </c>
      <c r="W580" s="11">
        <f>Table_1[[#This Row],[Discount]]/Table_1[[#This Row],[Sales]]</f>
        <v>2.8689465228368145E-3</v>
      </c>
      <c r="X580" t="str">
        <f>IF(Table_1[[#This Row],[Discount %]]&lt;=0.1, "0-10%", IF(Table_1[[#This Row],[Discount %]]&lt;=0.2, "10-20%", IF(Table_1[[#This Row],[Discount %]]&lt;=0.3, "20-30%", IF(Table_1[[#This Row],[Discount %]]&lt;=0.4, "30-40%", "40%+"))))</f>
        <v>0-10%</v>
      </c>
    </row>
    <row r="581" spans="1:24" ht="14.4" x14ac:dyDescent="0.3">
      <c r="A581" s="2">
        <v>580</v>
      </c>
      <c r="B581" s="2" t="s">
        <v>1951</v>
      </c>
      <c r="C581" s="2">
        <f>YEAR([1]Data!$D581)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9">
        <v>8.7919999999999998</v>
      </c>
      <c r="T581" s="2">
        <v>1</v>
      </c>
      <c r="U581" s="25">
        <v>0.6</v>
      </c>
      <c r="V581" s="25">
        <v>-5.7148000000000003</v>
      </c>
      <c r="W581" s="11">
        <f>Table_1[[#This Row],[Discount]]/Table_1[[#This Row],[Sales]]</f>
        <v>6.8243858052775247E-2</v>
      </c>
      <c r="X581" t="str">
        <f>IF(Table_1[[#This Row],[Discount %]]&lt;=0.1, "0-10%", IF(Table_1[[#This Row],[Discount %]]&lt;=0.2, "10-20%", IF(Table_1[[#This Row],[Discount %]]&lt;=0.3, "20-30%", IF(Table_1[[#This Row],[Discount %]]&lt;=0.4, "30-40%", "40%+"))))</f>
        <v>0-10%</v>
      </c>
    </row>
    <row r="582" spans="1:24" ht="14.4" x14ac:dyDescent="0.3">
      <c r="A582" s="2">
        <v>581</v>
      </c>
      <c r="B582" s="2" t="s">
        <v>1956</v>
      </c>
      <c r="C582" s="2">
        <f>YEAR([1]Data!$D582)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9">
        <v>51.52</v>
      </c>
      <c r="T582" s="2">
        <v>4</v>
      </c>
      <c r="U582" s="25">
        <v>0</v>
      </c>
      <c r="V582" s="25">
        <v>1.5456000000000003</v>
      </c>
      <c r="W582" s="11">
        <f>Table_1[[#This Row],[Discount]]/Table_1[[#This Row],[Sales]]</f>
        <v>0</v>
      </c>
      <c r="X582" t="str">
        <f>IF(Table_1[[#This Row],[Discount %]]&lt;=0.1, "0-10%", IF(Table_1[[#This Row],[Discount %]]&lt;=0.2, "10-20%", IF(Table_1[[#This Row],[Discount %]]&lt;=0.3, "20-30%", IF(Table_1[[#This Row],[Discount %]]&lt;=0.4, "30-40%", "40%+"))))</f>
        <v>0-10%</v>
      </c>
    </row>
    <row r="583" spans="1:24" ht="14.4" x14ac:dyDescent="0.3">
      <c r="A583" s="2">
        <v>582</v>
      </c>
      <c r="B583" s="2" t="s">
        <v>1961</v>
      </c>
      <c r="C583" s="2">
        <f>YEAR([1]Data!$D583)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9">
        <v>470.37600000000009</v>
      </c>
      <c r="T583" s="2">
        <v>3</v>
      </c>
      <c r="U583" s="25">
        <v>0.2</v>
      </c>
      <c r="V583" s="25">
        <v>52.917299999999955</v>
      </c>
      <c r="W583" s="11">
        <f>Table_1[[#This Row],[Discount]]/Table_1[[#This Row],[Sales]]</f>
        <v>4.2519176148442944E-4</v>
      </c>
      <c r="X583" t="str">
        <f>IF(Table_1[[#This Row],[Discount %]]&lt;=0.1, "0-10%", IF(Table_1[[#This Row],[Discount %]]&lt;=0.2, "10-20%", IF(Table_1[[#This Row],[Discount %]]&lt;=0.3, "20-30%", IF(Table_1[[#This Row],[Discount %]]&lt;=0.4, "30-40%", "40%+"))))</f>
        <v>0-10%</v>
      </c>
    </row>
    <row r="584" spans="1:24" ht="14.4" x14ac:dyDescent="0.3">
      <c r="A584" s="2">
        <v>583</v>
      </c>
      <c r="B584" s="2" t="s">
        <v>1961</v>
      </c>
      <c r="C584" s="2">
        <f>YEAR([1]Data!$D584)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9">
        <v>105.584</v>
      </c>
      <c r="T584" s="2">
        <v>2</v>
      </c>
      <c r="U584" s="25">
        <v>0.2</v>
      </c>
      <c r="V584" s="25">
        <v>9.2386000000000053</v>
      </c>
      <c r="W584" s="11">
        <f>Table_1[[#This Row],[Discount]]/Table_1[[#This Row],[Sales]]</f>
        <v>1.8942263979390818E-3</v>
      </c>
      <c r="X584" t="str">
        <f>IF(Table_1[[#This Row],[Discount %]]&lt;=0.1, "0-10%", IF(Table_1[[#This Row],[Discount %]]&lt;=0.2, "10-20%", IF(Table_1[[#This Row],[Discount %]]&lt;=0.3, "20-30%", IF(Table_1[[#This Row],[Discount %]]&lt;=0.4, "30-40%", "40%+"))))</f>
        <v>0-10%</v>
      </c>
    </row>
    <row r="585" spans="1:24" ht="14.4" x14ac:dyDescent="0.3">
      <c r="A585" s="2">
        <v>584</v>
      </c>
      <c r="B585" s="2" t="s">
        <v>1961</v>
      </c>
      <c r="C585" s="2">
        <f>YEAR([1]Data!$D585)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9">
        <v>31.152000000000001</v>
      </c>
      <c r="T585" s="2">
        <v>3</v>
      </c>
      <c r="U585" s="25">
        <v>0.2</v>
      </c>
      <c r="V585" s="25">
        <v>3.5045999999999964</v>
      </c>
      <c r="W585" s="11">
        <f>Table_1[[#This Row],[Discount]]/Table_1[[#This Row],[Sales]]</f>
        <v>6.4201335387776065E-3</v>
      </c>
      <c r="X585" t="str">
        <f>IF(Table_1[[#This Row],[Discount %]]&lt;=0.1, "0-10%", IF(Table_1[[#This Row],[Discount %]]&lt;=0.2, "10-20%", IF(Table_1[[#This Row],[Discount %]]&lt;=0.3, "20-30%", IF(Table_1[[#This Row],[Discount %]]&lt;=0.4, "30-40%", "40%+"))))</f>
        <v>0-10%</v>
      </c>
    </row>
    <row r="586" spans="1:24" ht="14.4" x14ac:dyDescent="0.3">
      <c r="A586" s="2">
        <v>585</v>
      </c>
      <c r="B586" s="2" t="s">
        <v>1961</v>
      </c>
      <c r="C586" s="2">
        <f>YEAR([1]Data!$D586)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9">
        <v>6.7830000000000004</v>
      </c>
      <c r="T586" s="2">
        <v>7</v>
      </c>
      <c r="U586" s="25">
        <v>0.7</v>
      </c>
      <c r="V586" s="25">
        <v>-4.7480999999999973</v>
      </c>
      <c r="W586" s="11">
        <f>Table_1[[#This Row],[Discount]]/Table_1[[#This Row],[Sales]]</f>
        <v>0.10319917440660474</v>
      </c>
      <c r="X586" t="str">
        <f>IF(Table_1[[#This Row],[Discount %]]&lt;=0.1, "0-10%", IF(Table_1[[#This Row],[Discount %]]&lt;=0.2, "10-20%", IF(Table_1[[#This Row],[Discount %]]&lt;=0.3, "20-30%", IF(Table_1[[#This Row],[Discount %]]&lt;=0.4, "30-40%", "40%+"))))</f>
        <v>10-20%</v>
      </c>
    </row>
    <row r="587" spans="1:24" ht="14.4" x14ac:dyDescent="0.3">
      <c r="A587" s="2">
        <v>586</v>
      </c>
      <c r="B587" s="2" t="s">
        <v>1961</v>
      </c>
      <c r="C587" s="2">
        <f>YEAR([1]Data!$D587)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9">
        <v>406.36799999999999</v>
      </c>
      <c r="T587" s="2">
        <v>4</v>
      </c>
      <c r="U587" s="25">
        <v>0.2</v>
      </c>
      <c r="V587" s="25">
        <v>30.477599999999981</v>
      </c>
      <c r="W587" s="11">
        <f>Table_1[[#This Row],[Discount]]/Table_1[[#This Row],[Sales]]</f>
        <v>4.9216473738089616E-4</v>
      </c>
      <c r="X587" t="str">
        <f>IF(Table_1[[#This Row],[Discount %]]&lt;=0.1, "0-10%", IF(Table_1[[#This Row],[Discount %]]&lt;=0.2, "10-20%", IF(Table_1[[#This Row],[Discount %]]&lt;=0.3, "20-30%", IF(Table_1[[#This Row],[Discount %]]&lt;=0.4, "30-40%", "40%+"))))</f>
        <v>0-10%</v>
      </c>
    </row>
    <row r="588" spans="1:24" ht="14.4" x14ac:dyDescent="0.3">
      <c r="A588" s="2">
        <v>587</v>
      </c>
      <c r="B588" s="2" t="s">
        <v>1968</v>
      </c>
      <c r="C588" s="2">
        <f>YEAR([1]Data!$D588)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9">
        <v>70.98</v>
      </c>
      <c r="T588" s="2">
        <v>1</v>
      </c>
      <c r="U588" s="25">
        <v>0</v>
      </c>
      <c r="V588" s="25">
        <v>4.968599999999995</v>
      </c>
      <c r="W588" s="11">
        <f>Table_1[[#This Row],[Discount]]/Table_1[[#This Row],[Sales]]</f>
        <v>0</v>
      </c>
      <c r="X588" t="str">
        <f>IF(Table_1[[#This Row],[Discount %]]&lt;=0.1, "0-10%", IF(Table_1[[#This Row],[Discount %]]&lt;=0.2, "10-20%", IF(Table_1[[#This Row],[Discount %]]&lt;=0.3, "20-30%", IF(Table_1[[#This Row],[Discount %]]&lt;=0.4, "30-40%", "40%+"))))</f>
        <v>0-10%</v>
      </c>
    </row>
    <row r="589" spans="1:24" ht="14.4" x14ac:dyDescent="0.3">
      <c r="A589" s="2">
        <v>588</v>
      </c>
      <c r="B589" s="2" t="s">
        <v>1968</v>
      </c>
      <c r="C589" s="2">
        <f>YEAR([1]Data!$D589)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9">
        <v>294.93</v>
      </c>
      <c r="T589" s="2">
        <v>3</v>
      </c>
      <c r="U589" s="25">
        <v>0</v>
      </c>
      <c r="V589" s="25">
        <v>144.51570000000001</v>
      </c>
      <c r="W589" s="11">
        <f>Table_1[[#This Row],[Discount]]/Table_1[[#This Row],[Sales]]</f>
        <v>0</v>
      </c>
      <c r="X589" t="str">
        <f>IF(Table_1[[#This Row],[Discount %]]&lt;=0.1, "0-10%", IF(Table_1[[#This Row],[Discount %]]&lt;=0.2, "10-20%", IF(Table_1[[#This Row],[Discount %]]&lt;=0.3, "20-30%", IF(Table_1[[#This Row],[Discount %]]&lt;=0.4, "30-40%", "40%+"))))</f>
        <v>0-10%</v>
      </c>
    </row>
    <row r="590" spans="1:24" ht="14.4" x14ac:dyDescent="0.3">
      <c r="A590" s="2">
        <v>589</v>
      </c>
      <c r="B590" s="2" t="s">
        <v>1973</v>
      </c>
      <c r="C590" s="2">
        <f>YEAR([1]Data!$D590)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9">
        <v>84.784000000000006</v>
      </c>
      <c r="T590" s="2">
        <v>2</v>
      </c>
      <c r="U590" s="25">
        <v>0.2</v>
      </c>
      <c r="V590" s="25">
        <v>-20.136200000000006</v>
      </c>
      <c r="W590" s="11">
        <f>Table_1[[#This Row],[Discount]]/Table_1[[#This Row],[Sales]]</f>
        <v>2.358935648235516E-3</v>
      </c>
      <c r="X590" t="str">
        <f>IF(Table_1[[#This Row],[Discount %]]&lt;=0.1, "0-10%", IF(Table_1[[#This Row],[Discount %]]&lt;=0.2, "10-20%", IF(Table_1[[#This Row],[Discount %]]&lt;=0.3, "20-30%", IF(Table_1[[#This Row],[Discount %]]&lt;=0.4, "30-40%", "40%+"))))</f>
        <v>0-10%</v>
      </c>
    </row>
    <row r="591" spans="1:24" ht="14.4" x14ac:dyDescent="0.3">
      <c r="A591" s="2">
        <v>590</v>
      </c>
      <c r="B591" s="2" t="s">
        <v>1973</v>
      </c>
      <c r="C591" s="2">
        <f>YEAR([1]Data!$D591)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9">
        <v>20.736000000000004</v>
      </c>
      <c r="T591" s="2">
        <v>4</v>
      </c>
      <c r="U591" s="25">
        <v>0.2</v>
      </c>
      <c r="V591" s="25">
        <v>7.2576000000000001</v>
      </c>
      <c r="W591" s="11">
        <f>Table_1[[#This Row],[Discount]]/Table_1[[#This Row],[Sales]]</f>
        <v>9.6450617283950595E-3</v>
      </c>
      <c r="X591" t="str">
        <f>IF(Table_1[[#This Row],[Discount %]]&lt;=0.1, "0-10%", IF(Table_1[[#This Row],[Discount %]]&lt;=0.2, "10-20%", IF(Table_1[[#This Row],[Discount %]]&lt;=0.3, "20-30%", IF(Table_1[[#This Row],[Discount %]]&lt;=0.4, "30-40%", "40%+"))))</f>
        <v>0-10%</v>
      </c>
    </row>
    <row r="592" spans="1:24" ht="14.4" x14ac:dyDescent="0.3">
      <c r="A592" s="2">
        <v>591</v>
      </c>
      <c r="B592" s="2" t="s">
        <v>1973</v>
      </c>
      <c r="C592" s="2">
        <f>YEAR([1]Data!$D592)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9">
        <v>16.821000000000005</v>
      </c>
      <c r="T592" s="2">
        <v>3</v>
      </c>
      <c r="U592" s="25">
        <v>0.7</v>
      </c>
      <c r="V592" s="25">
        <v>-12.896100000000004</v>
      </c>
      <c r="W592" s="11">
        <f>Table_1[[#This Row],[Discount]]/Table_1[[#This Row],[Sales]]</f>
        <v>4.1614648356221376E-2</v>
      </c>
      <c r="X592" t="str">
        <f>IF(Table_1[[#This Row],[Discount %]]&lt;=0.1, "0-10%", IF(Table_1[[#This Row],[Discount %]]&lt;=0.2, "10-20%", IF(Table_1[[#This Row],[Discount %]]&lt;=0.3, "20-30%", IF(Table_1[[#This Row],[Discount %]]&lt;=0.4, "30-40%", "40%+"))))</f>
        <v>0-10%</v>
      </c>
    </row>
    <row r="593" spans="1:24" ht="14.4" x14ac:dyDescent="0.3">
      <c r="A593" s="2">
        <v>592</v>
      </c>
      <c r="B593" s="2" t="s">
        <v>1973</v>
      </c>
      <c r="C593" s="2">
        <f>YEAR([1]Data!$D593)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9">
        <v>10.368000000000002</v>
      </c>
      <c r="T593" s="2">
        <v>2</v>
      </c>
      <c r="U593" s="25">
        <v>0.2</v>
      </c>
      <c r="V593" s="25">
        <v>3.6288</v>
      </c>
      <c r="W593" s="11">
        <f>Table_1[[#This Row],[Discount]]/Table_1[[#This Row],[Sales]]</f>
        <v>1.9290123456790119E-2</v>
      </c>
      <c r="X593" t="str">
        <f>IF(Table_1[[#This Row],[Discount %]]&lt;=0.1, "0-10%", IF(Table_1[[#This Row],[Discount %]]&lt;=0.2, "10-20%", IF(Table_1[[#This Row],[Discount %]]&lt;=0.3, "20-30%", IF(Table_1[[#This Row],[Discount %]]&lt;=0.4, "30-40%", "40%+"))))</f>
        <v>0-10%</v>
      </c>
    </row>
    <row r="594" spans="1:24" ht="14.4" x14ac:dyDescent="0.3">
      <c r="A594" s="2">
        <v>593</v>
      </c>
      <c r="B594" s="2" t="s">
        <v>1983</v>
      </c>
      <c r="C594" s="2">
        <f>YEAR([1]Data!$D594)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9">
        <v>9.3439999999999994</v>
      </c>
      <c r="T594" s="2">
        <v>2</v>
      </c>
      <c r="U594" s="25">
        <v>0.2</v>
      </c>
      <c r="V594" s="25">
        <v>1.1679999999999997</v>
      </c>
      <c r="W594" s="11">
        <f>Table_1[[#This Row],[Discount]]/Table_1[[#This Row],[Sales]]</f>
        <v>2.1404109589041098E-2</v>
      </c>
      <c r="X594" t="str">
        <f>IF(Table_1[[#This Row],[Discount %]]&lt;=0.1, "0-10%", IF(Table_1[[#This Row],[Discount %]]&lt;=0.2, "10-20%", IF(Table_1[[#This Row],[Discount %]]&lt;=0.3, "20-30%", IF(Table_1[[#This Row],[Discount %]]&lt;=0.4, "30-40%", "40%+"))))</f>
        <v>0-10%</v>
      </c>
    </row>
    <row r="595" spans="1:24" ht="14.4" x14ac:dyDescent="0.3">
      <c r="A595" s="2">
        <v>594</v>
      </c>
      <c r="B595" s="2" t="s">
        <v>1983</v>
      </c>
      <c r="C595" s="2">
        <f>YEAR([1]Data!$D595)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9">
        <v>31.200000000000003</v>
      </c>
      <c r="T595" s="2">
        <v>3</v>
      </c>
      <c r="U595" s="25">
        <v>0.2</v>
      </c>
      <c r="V595" s="25">
        <v>9.7499999999999964</v>
      </c>
      <c r="W595" s="11">
        <f>Table_1[[#This Row],[Discount]]/Table_1[[#This Row],[Sales]]</f>
        <v>6.41025641025641E-3</v>
      </c>
      <c r="X595" t="str">
        <f>IF(Table_1[[#This Row],[Discount %]]&lt;=0.1, "0-10%", IF(Table_1[[#This Row],[Discount %]]&lt;=0.2, "10-20%", IF(Table_1[[#This Row],[Discount %]]&lt;=0.3, "20-30%", IF(Table_1[[#This Row],[Discount %]]&lt;=0.4, "30-40%", "40%+"))))</f>
        <v>0-10%</v>
      </c>
    </row>
    <row r="596" spans="1:24" ht="14.4" x14ac:dyDescent="0.3">
      <c r="A596" s="2">
        <v>595</v>
      </c>
      <c r="B596" s="2" t="s">
        <v>1989</v>
      </c>
      <c r="C596" s="2">
        <f>YEAR([1]Data!$D596)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9">
        <v>76.12</v>
      </c>
      <c r="T596" s="2">
        <v>2</v>
      </c>
      <c r="U596" s="25">
        <v>0</v>
      </c>
      <c r="V596" s="25">
        <v>22.074799999999996</v>
      </c>
      <c r="W596" s="11">
        <f>Table_1[[#This Row],[Discount]]/Table_1[[#This Row],[Sales]]</f>
        <v>0</v>
      </c>
      <c r="X596" t="str">
        <f>IF(Table_1[[#This Row],[Discount %]]&lt;=0.1, "0-10%", IF(Table_1[[#This Row],[Discount %]]&lt;=0.2, "10-20%", IF(Table_1[[#This Row],[Discount %]]&lt;=0.3, "20-30%", IF(Table_1[[#This Row],[Discount %]]&lt;=0.4, "30-40%", "40%+"))))</f>
        <v>0-10%</v>
      </c>
    </row>
    <row r="597" spans="1:24" ht="14.4" x14ac:dyDescent="0.3">
      <c r="A597" s="2">
        <v>596</v>
      </c>
      <c r="B597" s="2" t="s">
        <v>1989</v>
      </c>
      <c r="C597" s="2">
        <f>YEAR([1]Data!$D597)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9">
        <v>1199.9760000000001</v>
      </c>
      <c r="T597" s="2">
        <v>3</v>
      </c>
      <c r="U597" s="25">
        <v>0.2</v>
      </c>
      <c r="V597" s="25">
        <v>434.99130000000002</v>
      </c>
      <c r="W597" s="11">
        <f>Table_1[[#This Row],[Discount]]/Table_1[[#This Row],[Sales]]</f>
        <v>1.66670000066668E-4</v>
      </c>
      <c r="X597" t="str">
        <f>IF(Table_1[[#This Row],[Discount %]]&lt;=0.1, "0-10%", IF(Table_1[[#This Row],[Discount %]]&lt;=0.2, "10-20%", IF(Table_1[[#This Row],[Discount %]]&lt;=0.3, "20-30%", IF(Table_1[[#This Row],[Discount %]]&lt;=0.4, "30-40%", "40%+"))))</f>
        <v>0-10%</v>
      </c>
    </row>
    <row r="598" spans="1:24" ht="14.4" x14ac:dyDescent="0.3">
      <c r="A598" s="2">
        <v>597</v>
      </c>
      <c r="B598" s="2" t="s">
        <v>1989</v>
      </c>
      <c r="C598" s="2">
        <f>YEAR([1]Data!$D598)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9">
        <v>445.96000000000004</v>
      </c>
      <c r="T598" s="2">
        <v>5</v>
      </c>
      <c r="U598" s="25">
        <v>0.2</v>
      </c>
      <c r="V598" s="25">
        <v>55.744999999999948</v>
      </c>
      <c r="W598" s="11">
        <f>Table_1[[#This Row],[Discount]]/Table_1[[#This Row],[Sales]]</f>
        <v>4.4847071486231948E-4</v>
      </c>
      <c r="X598" t="str">
        <f>IF(Table_1[[#This Row],[Discount %]]&lt;=0.1, "0-10%", IF(Table_1[[#This Row],[Discount %]]&lt;=0.2, "10-20%", IF(Table_1[[#This Row],[Discount %]]&lt;=0.3, "20-30%", IF(Table_1[[#This Row],[Discount %]]&lt;=0.4, "30-40%", "40%+"))))</f>
        <v>0-10%</v>
      </c>
    </row>
    <row r="599" spans="1:24" ht="14.4" x14ac:dyDescent="0.3">
      <c r="A599" s="2">
        <v>598</v>
      </c>
      <c r="B599" s="2" t="s">
        <v>1989</v>
      </c>
      <c r="C599" s="2">
        <f>YEAR([1]Data!$D599)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9">
        <v>327.76</v>
      </c>
      <c r="T599" s="2">
        <v>8</v>
      </c>
      <c r="U599" s="25">
        <v>0</v>
      </c>
      <c r="V599" s="25">
        <v>91.772800000000018</v>
      </c>
      <c r="W599" s="11">
        <f>Table_1[[#This Row],[Discount]]/Table_1[[#This Row],[Sales]]</f>
        <v>0</v>
      </c>
      <c r="X599" t="str">
        <f>IF(Table_1[[#This Row],[Discount %]]&lt;=0.1, "0-10%", IF(Table_1[[#This Row],[Discount %]]&lt;=0.2, "10-20%", IF(Table_1[[#This Row],[Discount %]]&lt;=0.3, "20-30%", IF(Table_1[[#This Row],[Discount %]]&lt;=0.4, "30-40%", "40%+"))))</f>
        <v>0-10%</v>
      </c>
    </row>
    <row r="600" spans="1:24" ht="14.4" x14ac:dyDescent="0.3">
      <c r="A600" s="2">
        <v>599</v>
      </c>
      <c r="B600" s="2" t="s">
        <v>1996</v>
      </c>
      <c r="C600" s="2">
        <f>YEAR([1]Data!$D600)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9">
        <v>11.632</v>
      </c>
      <c r="T600" s="2">
        <v>2</v>
      </c>
      <c r="U600" s="25">
        <v>0.2</v>
      </c>
      <c r="V600" s="25">
        <v>1.0178000000000007</v>
      </c>
      <c r="W600" s="11">
        <f>Table_1[[#This Row],[Discount]]/Table_1[[#This Row],[Sales]]</f>
        <v>1.7193947730398902E-2</v>
      </c>
      <c r="X600" t="str">
        <f>IF(Table_1[[#This Row],[Discount %]]&lt;=0.1, "0-10%", IF(Table_1[[#This Row],[Discount %]]&lt;=0.2, "10-20%", IF(Table_1[[#This Row],[Discount %]]&lt;=0.3, "20-30%", IF(Table_1[[#This Row],[Discount %]]&lt;=0.4, "30-40%", "40%+"))))</f>
        <v>0-10%</v>
      </c>
    </row>
    <row r="601" spans="1:24" ht="14.4" x14ac:dyDescent="0.3">
      <c r="A601" s="2">
        <v>600</v>
      </c>
      <c r="B601" s="2" t="s">
        <v>2001</v>
      </c>
      <c r="C601" s="2">
        <f>YEAR([1]Data!$D601)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9">
        <v>143.98199999999997</v>
      </c>
      <c r="T601" s="2">
        <v>3</v>
      </c>
      <c r="U601" s="25">
        <v>0.4</v>
      </c>
      <c r="V601" s="25">
        <v>-28.796400000000006</v>
      </c>
      <c r="W601" s="11">
        <f>Table_1[[#This Row],[Discount]]/Table_1[[#This Row],[Sales]]</f>
        <v>2.7781250434082043E-3</v>
      </c>
      <c r="X601" t="str">
        <f>IF(Table_1[[#This Row],[Discount %]]&lt;=0.1, "0-10%", IF(Table_1[[#This Row],[Discount %]]&lt;=0.2, "10-20%", IF(Table_1[[#This Row],[Discount %]]&lt;=0.3, "20-30%", IF(Table_1[[#This Row],[Discount %]]&lt;=0.4, "30-40%", "40%+"))))</f>
        <v>0-10%</v>
      </c>
    </row>
    <row r="602" spans="1:24" ht="14.4" x14ac:dyDescent="0.3">
      <c r="A602" s="2">
        <v>601</v>
      </c>
      <c r="B602" s="2" t="s">
        <v>2001</v>
      </c>
      <c r="C602" s="2">
        <f>YEAR([1]Data!$D602)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9">
        <v>494.37599999999998</v>
      </c>
      <c r="T602" s="2">
        <v>4</v>
      </c>
      <c r="U602" s="25">
        <v>0.4</v>
      </c>
      <c r="V602" s="25">
        <v>-115.35440000000006</v>
      </c>
      <c r="W602" s="11">
        <f>Table_1[[#This Row],[Discount]]/Table_1[[#This Row],[Sales]]</f>
        <v>8.0910076540932413E-4</v>
      </c>
      <c r="X602" t="str">
        <f>IF(Table_1[[#This Row],[Discount %]]&lt;=0.1, "0-10%", IF(Table_1[[#This Row],[Discount %]]&lt;=0.2, "10-20%", IF(Table_1[[#This Row],[Discount %]]&lt;=0.3, "20-30%", IF(Table_1[[#This Row],[Discount %]]&lt;=0.4, "30-40%", "40%+"))))</f>
        <v>0-10%</v>
      </c>
    </row>
    <row r="603" spans="1:24" ht="14.4" x14ac:dyDescent="0.3">
      <c r="A603" s="2">
        <v>602</v>
      </c>
      <c r="B603" s="2" t="s">
        <v>2001</v>
      </c>
      <c r="C603" s="2">
        <f>YEAR([1]Data!$D603)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9">
        <v>5.84</v>
      </c>
      <c r="T603" s="2">
        <v>2</v>
      </c>
      <c r="U603" s="25">
        <v>0.2</v>
      </c>
      <c r="V603" s="25">
        <v>0.72999999999999954</v>
      </c>
      <c r="W603" s="11">
        <f>Table_1[[#This Row],[Discount]]/Table_1[[#This Row],[Sales]]</f>
        <v>3.4246575342465758E-2</v>
      </c>
      <c r="X603" t="str">
        <f>IF(Table_1[[#This Row],[Discount %]]&lt;=0.1, "0-10%", IF(Table_1[[#This Row],[Discount %]]&lt;=0.2, "10-20%", IF(Table_1[[#This Row],[Discount %]]&lt;=0.3, "20-30%", IF(Table_1[[#This Row],[Discount %]]&lt;=0.4, "30-40%", "40%+"))))</f>
        <v>0-10%</v>
      </c>
    </row>
    <row r="604" spans="1:24" ht="14.4" x14ac:dyDescent="0.3">
      <c r="A604" s="2">
        <v>603</v>
      </c>
      <c r="B604" s="2" t="s">
        <v>2008</v>
      </c>
      <c r="C604" s="2">
        <f>YEAR([1]Data!$D604)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9">
        <v>142.77600000000001</v>
      </c>
      <c r="T604" s="2">
        <v>1</v>
      </c>
      <c r="U604" s="25">
        <v>0.2</v>
      </c>
      <c r="V604" s="25">
        <v>17.84699999999998</v>
      </c>
      <c r="W604" s="11">
        <f>Table_1[[#This Row],[Discount]]/Table_1[[#This Row],[Sales]]</f>
        <v>1.4007956519302965E-3</v>
      </c>
      <c r="X604" t="str">
        <f>IF(Table_1[[#This Row],[Discount %]]&lt;=0.1, "0-10%", IF(Table_1[[#This Row],[Discount %]]&lt;=0.2, "10-20%", IF(Table_1[[#This Row],[Discount %]]&lt;=0.3, "20-30%", IF(Table_1[[#This Row],[Discount %]]&lt;=0.4, "30-40%", "40%+"))))</f>
        <v>0-10%</v>
      </c>
    </row>
    <row r="605" spans="1:24" ht="14.4" x14ac:dyDescent="0.3">
      <c r="A605" s="2">
        <v>604</v>
      </c>
      <c r="B605" s="2" t="s">
        <v>2008</v>
      </c>
      <c r="C605" s="2">
        <f>YEAR([1]Data!$D605)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9">
        <v>45.695999999999998</v>
      </c>
      <c r="T605" s="2">
        <v>3</v>
      </c>
      <c r="U605" s="25">
        <v>0.2</v>
      </c>
      <c r="V605" s="25">
        <v>5.1407999999999916</v>
      </c>
      <c r="W605" s="11">
        <f>Table_1[[#This Row],[Discount]]/Table_1[[#This Row],[Sales]]</f>
        <v>4.3767507002801121E-3</v>
      </c>
      <c r="X605" t="str">
        <f>IF(Table_1[[#This Row],[Discount %]]&lt;=0.1, "0-10%", IF(Table_1[[#This Row],[Discount %]]&lt;=0.2, "10-20%", IF(Table_1[[#This Row],[Discount %]]&lt;=0.3, "20-30%", IF(Table_1[[#This Row],[Discount %]]&lt;=0.4, "30-40%", "40%+"))))</f>
        <v>0-10%</v>
      </c>
    </row>
    <row r="606" spans="1:24" ht="14.4" x14ac:dyDescent="0.3">
      <c r="A606" s="2">
        <v>605</v>
      </c>
      <c r="B606" s="2" t="s">
        <v>2008</v>
      </c>
      <c r="C606" s="2">
        <f>YEAR([1]Data!$D606)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9">
        <v>7.218</v>
      </c>
      <c r="T606" s="2">
        <v>3</v>
      </c>
      <c r="U606" s="25">
        <v>0.7</v>
      </c>
      <c r="V606" s="25">
        <v>-5.5338000000000012</v>
      </c>
      <c r="W606" s="11">
        <f>Table_1[[#This Row],[Discount]]/Table_1[[#This Row],[Sales]]</f>
        <v>9.6979772790246596E-2</v>
      </c>
      <c r="X606" t="str">
        <f>IF(Table_1[[#This Row],[Discount %]]&lt;=0.1, "0-10%", IF(Table_1[[#This Row],[Discount %]]&lt;=0.2, "10-20%", IF(Table_1[[#This Row],[Discount %]]&lt;=0.3, "20-30%", IF(Table_1[[#This Row],[Discount %]]&lt;=0.4, "30-40%", "40%+"))))</f>
        <v>0-10%</v>
      </c>
    </row>
    <row r="607" spans="1:24" ht="14.4" x14ac:dyDescent="0.3">
      <c r="A607" s="2">
        <v>606</v>
      </c>
      <c r="B607" s="2" t="s">
        <v>2008</v>
      </c>
      <c r="C607" s="2">
        <f>YEAR([1]Data!$D607)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9">
        <v>43.188000000000009</v>
      </c>
      <c r="T607" s="2">
        <v>4</v>
      </c>
      <c r="U607" s="25">
        <v>0.7</v>
      </c>
      <c r="V607" s="25">
        <v>-31.671199999999999</v>
      </c>
      <c r="W607" s="11">
        <f>Table_1[[#This Row],[Discount]]/Table_1[[#This Row],[Sales]]</f>
        <v>1.6208205983143462E-2</v>
      </c>
      <c r="X607" t="str">
        <f>IF(Table_1[[#This Row],[Discount %]]&lt;=0.1, "0-10%", IF(Table_1[[#This Row],[Discount %]]&lt;=0.2, "10-20%", IF(Table_1[[#This Row],[Discount %]]&lt;=0.3, "20-30%", IF(Table_1[[#This Row],[Discount %]]&lt;=0.4, "30-40%", "40%+"))))</f>
        <v>0-10%</v>
      </c>
    </row>
    <row r="608" spans="1:24" ht="14.4" x14ac:dyDescent="0.3">
      <c r="A608" s="2">
        <v>607</v>
      </c>
      <c r="B608" s="2" t="s">
        <v>2008</v>
      </c>
      <c r="C608" s="2">
        <f>YEAR([1]Data!$D608)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9">
        <v>131.904</v>
      </c>
      <c r="T608" s="2">
        <v>3</v>
      </c>
      <c r="U608" s="25">
        <v>0.2</v>
      </c>
      <c r="V608" s="25">
        <v>47.815200000000004</v>
      </c>
      <c r="W608" s="11">
        <f>Table_1[[#This Row],[Discount]]/Table_1[[#This Row],[Sales]]</f>
        <v>1.5162542455118876E-3</v>
      </c>
      <c r="X608" t="str">
        <f>IF(Table_1[[#This Row],[Discount %]]&lt;=0.1, "0-10%", IF(Table_1[[#This Row],[Discount %]]&lt;=0.2, "10-20%", IF(Table_1[[#This Row],[Discount %]]&lt;=0.3, "20-30%", IF(Table_1[[#This Row],[Discount %]]&lt;=0.4, "30-40%", "40%+"))))</f>
        <v>0-10%</v>
      </c>
    </row>
    <row r="609" spans="1:24" ht="14.4" x14ac:dyDescent="0.3">
      <c r="A609" s="2">
        <v>608</v>
      </c>
      <c r="B609" s="2" t="s">
        <v>2015</v>
      </c>
      <c r="C609" s="2">
        <f>YEAR([1]Data!$D609)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9">
        <v>3.2820000000000005</v>
      </c>
      <c r="T609" s="2">
        <v>2</v>
      </c>
      <c r="U609" s="25">
        <v>0.7</v>
      </c>
      <c r="V609" s="25">
        <v>-2.6256000000000004</v>
      </c>
      <c r="W609" s="11">
        <f>Table_1[[#This Row],[Discount]]/Table_1[[#This Row],[Sales]]</f>
        <v>0.21328458257160263</v>
      </c>
      <c r="X609" t="str">
        <f>IF(Table_1[[#This Row],[Discount %]]&lt;=0.1, "0-10%", IF(Table_1[[#This Row],[Discount %]]&lt;=0.2, "10-20%", IF(Table_1[[#This Row],[Discount %]]&lt;=0.3, "20-30%", IF(Table_1[[#This Row],[Discount %]]&lt;=0.4, "30-40%", "40%+"))))</f>
        <v>20-30%</v>
      </c>
    </row>
    <row r="610" spans="1:24" ht="14.4" x14ac:dyDescent="0.3">
      <c r="A610" s="2">
        <v>609</v>
      </c>
      <c r="B610" s="2" t="s">
        <v>2015</v>
      </c>
      <c r="C610" s="2">
        <f>YEAR([1]Data!$D610)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9">
        <v>21.167999999999999</v>
      </c>
      <c r="T610" s="2">
        <v>9</v>
      </c>
      <c r="U610" s="25">
        <v>0.2</v>
      </c>
      <c r="V610" s="25">
        <v>2.3813999999999984</v>
      </c>
      <c r="W610" s="11">
        <f>Table_1[[#This Row],[Discount]]/Table_1[[#This Row],[Sales]]</f>
        <v>9.4482237339380201E-3</v>
      </c>
      <c r="X610" t="str">
        <f>IF(Table_1[[#This Row],[Discount %]]&lt;=0.1, "0-10%", IF(Table_1[[#This Row],[Discount %]]&lt;=0.2, "10-20%", IF(Table_1[[#This Row],[Discount %]]&lt;=0.3, "20-30%", IF(Table_1[[#This Row],[Discount %]]&lt;=0.4, "30-40%", "40%+"))))</f>
        <v>0-10%</v>
      </c>
    </row>
    <row r="611" spans="1:24" ht="14.4" x14ac:dyDescent="0.3">
      <c r="A611" s="2">
        <v>610</v>
      </c>
      <c r="B611" s="2" t="s">
        <v>2015</v>
      </c>
      <c r="C611" s="2">
        <f>YEAR([1]Data!$D611)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9">
        <v>55.188000000000002</v>
      </c>
      <c r="T611" s="2">
        <v>2</v>
      </c>
      <c r="U611" s="25">
        <v>0.4</v>
      </c>
      <c r="V611" s="25">
        <v>-10.117800000000003</v>
      </c>
      <c r="W611" s="11">
        <f>Table_1[[#This Row],[Discount]]/Table_1[[#This Row],[Sales]]</f>
        <v>7.247952453431906E-3</v>
      </c>
      <c r="X611" t="str">
        <f>IF(Table_1[[#This Row],[Discount %]]&lt;=0.1, "0-10%", IF(Table_1[[#This Row],[Discount %]]&lt;=0.2, "10-20%", IF(Table_1[[#This Row],[Discount %]]&lt;=0.3, "20-30%", IF(Table_1[[#This Row],[Discount %]]&lt;=0.4, "30-40%", "40%+"))))</f>
        <v>0-10%</v>
      </c>
    </row>
    <row r="612" spans="1:24" ht="14.4" x14ac:dyDescent="0.3">
      <c r="A612" s="2">
        <v>611</v>
      </c>
      <c r="B612" s="2" t="s">
        <v>2022</v>
      </c>
      <c r="C612" s="2">
        <f>YEAR([1]Data!$D612)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9">
        <v>369.57600000000002</v>
      </c>
      <c r="T612" s="2">
        <v>3</v>
      </c>
      <c r="U612" s="25">
        <v>0.2</v>
      </c>
      <c r="V612" s="25">
        <v>41.577299999999951</v>
      </c>
      <c r="W612" s="11">
        <f>Table_1[[#This Row],[Discount]]/Table_1[[#This Row],[Sales]]</f>
        <v>5.4116068142953005E-4</v>
      </c>
      <c r="X612" t="str">
        <f>IF(Table_1[[#This Row],[Discount %]]&lt;=0.1, "0-10%", IF(Table_1[[#This Row],[Discount %]]&lt;=0.2, "10-20%", IF(Table_1[[#This Row],[Discount %]]&lt;=0.3, "20-30%", IF(Table_1[[#This Row],[Discount %]]&lt;=0.4, "30-40%", "40%+"))))</f>
        <v>0-10%</v>
      </c>
    </row>
    <row r="613" spans="1:24" ht="14.4" x14ac:dyDescent="0.3">
      <c r="A613" s="2">
        <v>612</v>
      </c>
      <c r="B613" s="2" t="s">
        <v>2022</v>
      </c>
      <c r="C613" s="2">
        <f>YEAR([1]Data!$D613)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9">
        <v>15.712000000000002</v>
      </c>
      <c r="T613" s="2">
        <v>4</v>
      </c>
      <c r="U613" s="25">
        <v>0.2</v>
      </c>
      <c r="V613" s="25">
        <v>5.6955999999999989</v>
      </c>
      <c r="W613" s="11">
        <f>Table_1[[#This Row],[Discount]]/Table_1[[#This Row],[Sales]]</f>
        <v>1.2729124236252545E-2</v>
      </c>
      <c r="X613" t="str">
        <f>IF(Table_1[[#This Row],[Discount %]]&lt;=0.1, "0-10%", IF(Table_1[[#This Row],[Discount %]]&lt;=0.2, "10-20%", IF(Table_1[[#This Row],[Discount %]]&lt;=0.3, "20-30%", IF(Table_1[[#This Row],[Discount %]]&lt;=0.4, "30-40%", "40%+"))))</f>
        <v>0-10%</v>
      </c>
    </row>
    <row r="614" spans="1:24" ht="14.4" x14ac:dyDescent="0.3">
      <c r="A614" s="2">
        <v>613</v>
      </c>
      <c r="B614" s="2" t="s">
        <v>2027</v>
      </c>
      <c r="C614" s="2">
        <f>YEAR([1]Data!$D614)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9">
        <v>8.4480000000000004</v>
      </c>
      <c r="T614" s="2">
        <v>2</v>
      </c>
      <c r="U614" s="25">
        <v>0.2</v>
      </c>
      <c r="V614" s="25">
        <v>2.6399999999999997</v>
      </c>
      <c r="W614" s="11">
        <f>Table_1[[#This Row],[Discount]]/Table_1[[#This Row],[Sales]]</f>
        <v>2.3674242424242424E-2</v>
      </c>
      <c r="X614" t="str">
        <f>IF(Table_1[[#This Row],[Discount %]]&lt;=0.1, "0-10%", IF(Table_1[[#This Row],[Discount %]]&lt;=0.2, "10-20%", IF(Table_1[[#This Row],[Discount %]]&lt;=0.3, "20-30%", IF(Table_1[[#This Row],[Discount %]]&lt;=0.4, "30-40%", "40%+"))))</f>
        <v>0-10%</v>
      </c>
    </row>
    <row r="615" spans="1:24" ht="14.4" x14ac:dyDescent="0.3">
      <c r="A615" s="2">
        <v>614</v>
      </c>
      <c r="B615" s="2" t="s">
        <v>2027</v>
      </c>
      <c r="C615" s="2">
        <f>YEAR([1]Data!$D615)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9">
        <v>728.94600000000003</v>
      </c>
      <c r="T615" s="2">
        <v>9</v>
      </c>
      <c r="U615" s="25">
        <v>0.4</v>
      </c>
      <c r="V615" s="25">
        <v>-157.93830000000008</v>
      </c>
      <c r="W615" s="11">
        <f>Table_1[[#This Row],[Discount]]/Table_1[[#This Row],[Sales]]</f>
        <v>5.4873749221478682E-4</v>
      </c>
      <c r="X615" t="str">
        <f>IF(Table_1[[#This Row],[Discount %]]&lt;=0.1, "0-10%", IF(Table_1[[#This Row],[Discount %]]&lt;=0.2, "10-20%", IF(Table_1[[#This Row],[Discount %]]&lt;=0.3, "20-30%", IF(Table_1[[#This Row],[Discount %]]&lt;=0.4, "30-40%", "40%+"))))</f>
        <v>0-10%</v>
      </c>
    </row>
    <row r="616" spans="1:24" ht="14.4" x14ac:dyDescent="0.3">
      <c r="A616" s="2">
        <v>615</v>
      </c>
      <c r="B616" s="2" t="s">
        <v>2034</v>
      </c>
      <c r="C616" s="2">
        <f>YEAR([1]Data!$D616)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9">
        <v>119.93999999999998</v>
      </c>
      <c r="T616" s="2">
        <v>10</v>
      </c>
      <c r="U616" s="25">
        <v>0.4</v>
      </c>
      <c r="V616" s="25">
        <v>15.99199999999999</v>
      </c>
      <c r="W616" s="11">
        <f>Table_1[[#This Row],[Discount]]/Table_1[[#This Row],[Sales]]</f>
        <v>3.3350008337502089E-3</v>
      </c>
      <c r="X616" t="str">
        <f>IF(Table_1[[#This Row],[Discount %]]&lt;=0.1, "0-10%", IF(Table_1[[#This Row],[Discount %]]&lt;=0.2, "10-20%", IF(Table_1[[#This Row],[Discount %]]&lt;=0.3, "20-30%", IF(Table_1[[#This Row],[Discount %]]&lt;=0.4, "30-40%", "40%+"))))</f>
        <v>0-10%</v>
      </c>
    </row>
    <row r="617" spans="1:24" ht="14.4" x14ac:dyDescent="0.3">
      <c r="A617" s="2">
        <v>616</v>
      </c>
      <c r="B617" s="2" t="s">
        <v>2034</v>
      </c>
      <c r="C617" s="2">
        <f>YEAR([1]Data!$D617)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9">
        <v>3.6480000000000006</v>
      </c>
      <c r="T617" s="2">
        <v>2</v>
      </c>
      <c r="U617" s="25">
        <v>0.7</v>
      </c>
      <c r="V617" s="25">
        <v>-2.7967999999999993</v>
      </c>
      <c r="W617" s="11">
        <f>Table_1[[#This Row],[Discount]]/Table_1[[#This Row],[Sales]]</f>
        <v>0.19188596491228066</v>
      </c>
      <c r="X617" t="str">
        <f>IF(Table_1[[#This Row],[Discount %]]&lt;=0.1, "0-10%", IF(Table_1[[#This Row],[Discount %]]&lt;=0.2, "10-20%", IF(Table_1[[#This Row],[Discount %]]&lt;=0.3, "20-30%", IF(Table_1[[#This Row],[Discount %]]&lt;=0.4, "30-40%", "40%+"))))</f>
        <v>10-20%</v>
      </c>
    </row>
    <row r="618" spans="1:24" ht="14.4" x14ac:dyDescent="0.3">
      <c r="A618" s="2">
        <v>617</v>
      </c>
      <c r="B618" s="2" t="s">
        <v>2040</v>
      </c>
      <c r="C618" s="2">
        <f>YEAR([1]Data!$D618)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9">
        <v>40.479999999999997</v>
      </c>
      <c r="T618" s="2">
        <v>2</v>
      </c>
      <c r="U618" s="25">
        <v>0</v>
      </c>
      <c r="V618" s="25">
        <v>15.787199999999999</v>
      </c>
      <c r="W618" s="11">
        <f>Table_1[[#This Row],[Discount]]/Table_1[[#This Row],[Sales]]</f>
        <v>0</v>
      </c>
      <c r="X618" t="str">
        <f>IF(Table_1[[#This Row],[Discount %]]&lt;=0.1, "0-10%", IF(Table_1[[#This Row],[Discount %]]&lt;=0.2, "10-20%", IF(Table_1[[#This Row],[Discount %]]&lt;=0.3, "20-30%", IF(Table_1[[#This Row],[Discount %]]&lt;=0.4, "30-40%", "40%+"))))</f>
        <v>0-10%</v>
      </c>
    </row>
    <row r="619" spans="1:24" ht="14.4" x14ac:dyDescent="0.3">
      <c r="A619" s="2">
        <v>618</v>
      </c>
      <c r="B619" s="2" t="s">
        <v>2040</v>
      </c>
      <c r="C619" s="2">
        <f>YEAR([1]Data!$D619)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9">
        <v>9.94</v>
      </c>
      <c r="T619" s="2">
        <v>2</v>
      </c>
      <c r="U619" s="25">
        <v>0</v>
      </c>
      <c r="V619" s="25">
        <v>3.0813999999999995</v>
      </c>
      <c r="W619" s="11">
        <f>Table_1[[#This Row],[Discount]]/Table_1[[#This Row],[Sales]]</f>
        <v>0</v>
      </c>
      <c r="X619" t="str">
        <f>IF(Table_1[[#This Row],[Discount %]]&lt;=0.1, "0-10%", IF(Table_1[[#This Row],[Discount %]]&lt;=0.2, "10-20%", IF(Table_1[[#This Row],[Discount %]]&lt;=0.3, "20-30%", IF(Table_1[[#This Row],[Discount %]]&lt;=0.4, "30-40%", "40%+"))))</f>
        <v>0-10%</v>
      </c>
    </row>
    <row r="620" spans="1:24" ht="14.4" x14ac:dyDescent="0.3">
      <c r="A620" s="2">
        <v>619</v>
      </c>
      <c r="B620" s="2" t="s">
        <v>2040</v>
      </c>
      <c r="C620" s="2">
        <f>YEAR([1]Data!$D620)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9">
        <v>107.42400000000001</v>
      </c>
      <c r="T620" s="2">
        <v>9</v>
      </c>
      <c r="U620" s="25">
        <v>0.2</v>
      </c>
      <c r="V620" s="25">
        <v>33.569999999999986</v>
      </c>
      <c r="W620" s="11">
        <f>Table_1[[#This Row],[Discount]]/Table_1[[#This Row],[Sales]]</f>
        <v>1.8617813523979744E-3</v>
      </c>
      <c r="X620" t="str">
        <f>IF(Table_1[[#This Row],[Discount %]]&lt;=0.1, "0-10%", IF(Table_1[[#This Row],[Discount %]]&lt;=0.2, "10-20%", IF(Table_1[[#This Row],[Discount %]]&lt;=0.3, "20-30%", IF(Table_1[[#This Row],[Discount %]]&lt;=0.4, "30-40%", "40%+"))))</f>
        <v>0-10%</v>
      </c>
    </row>
    <row r="621" spans="1:24" ht="14.4" x14ac:dyDescent="0.3">
      <c r="A621" s="2">
        <v>620</v>
      </c>
      <c r="B621" s="2" t="s">
        <v>2040</v>
      </c>
      <c r="C621" s="2">
        <f>YEAR([1]Data!$D621)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9">
        <v>37.909999999999997</v>
      </c>
      <c r="T621" s="2">
        <v>1</v>
      </c>
      <c r="U621" s="25">
        <v>0</v>
      </c>
      <c r="V621" s="25">
        <v>10.993899999999996</v>
      </c>
      <c r="W621" s="11">
        <f>Table_1[[#This Row],[Discount]]/Table_1[[#This Row],[Sales]]</f>
        <v>0</v>
      </c>
      <c r="X621" t="str">
        <f>IF(Table_1[[#This Row],[Discount %]]&lt;=0.1, "0-10%", IF(Table_1[[#This Row],[Discount %]]&lt;=0.2, "10-20%", IF(Table_1[[#This Row],[Discount %]]&lt;=0.3, "20-30%", IF(Table_1[[#This Row],[Discount %]]&lt;=0.4, "30-40%", "40%+"))))</f>
        <v>0-10%</v>
      </c>
    </row>
    <row r="622" spans="1:24" ht="14.4" x14ac:dyDescent="0.3">
      <c r="A622" s="2">
        <v>621</v>
      </c>
      <c r="B622" s="2" t="s">
        <v>2040</v>
      </c>
      <c r="C622" s="2">
        <f>YEAR([1]Data!$D622)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9">
        <v>88.02</v>
      </c>
      <c r="T622" s="2">
        <v>3</v>
      </c>
      <c r="U622" s="25">
        <v>0</v>
      </c>
      <c r="V622" s="25">
        <v>27.286199999999994</v>
      </c>
      <c r="W622" s="11">
        <f>Table_1[[#This Row],[Discount]]/Table_1[[#This Row],[Sales]]</f>
        <v>0</v>
      </c>
      <c r="X622" t="str">
        <f>IF(Table_1[[#This Row],[Discount %]]&lt;=0.1, "0-10%", IF(Table_1[[#This Row],[Discount %]]&lt;=0.2, "10-20%", IF(Table_1[[#This Row],[Discount %]]&lt;=0.3, "20-30%", IF(Table_1[[#This Row],[Discount %]]&lt;=0.4, "30-40%", "40%+"))))</f>
        <v>0-10%</v>
      </c>
    </row>
    <row r="623" spans="1:24" ht="14.4" x14ac:dyDescent="0.3">
      <c r="A623" s="2">
        <v>622</v>
      </c>
      <c r="B623" s="2" t="s">
        <v>2051</v>
      </c>
      <c r="C623" s="2">
        <f>YEAR([1]Data!$D623)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9">
        <v>8.6899999999999977</v>
      </c>
      <c r="T623" s="2">
        <v>5</v>
      </c>
      <c r="U623" s="25">
        <v>0.8</v>
      </c>
      <c r="V623" s="25">
        <v>-14.773</v>
      </c>
      <c r="W623" s="11">
        <f>Table_1[[#This Row],[Discount]]/Table_1[[#This Row],[Sales]]</f>
        <v>9.2059838895281965E-2</v>
      </c>
      <c r="X623" t="str">
        <f>IF(Table_1[[#This Row],[Discount %]]&lt;=0.1, "0-10%", IF(Table_1[[#This Row],[Discount %]]&lt;=0.2, "10-20%", IF(Table_1[[#This Row],[Discount %]]&lt;=0.3, "20-30%", IF(Table_1[[#This Row],[Discount %]]&lt;=0.4, "30-40%", "40%+"))))</f>
        <v>0-10%</v>
      </c>
    </row>
    <row r="624" spans="1:24" ht="14.4" x14ac:dyDescent="0.3">
      <c r="A624" s="2">
        <v>623</v>
      </c>
      <c r="B624" s="2" t="s">
        <v>2056</v>
      </c>
      <c r="C624" s="2">
        <f>YEAR([1]Data!$D624)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9">
        <v>301.95999999999998</v>
      </c>
      <c r="T624" s="2">
        <v>2</v>
      </c>
      <c r="U624" s="25">
        <v>0</v>
      </c>
      <c r="V624" s="25">
        <v>87.568399999999968</v>
      </c>
      <c r="W624" s="11">
        <f>Table_1[[#This Row],[Discount]]/Table_1[[#This Row],[Sales]]</f>
        <v>0</v>
      </c>
      <c r="X624" t="str">
        <f>IF(Table_1[[#This Row],[Discount %]]&lt;=0.1, "0-10%", IF(Table_1[[#This Row],[Discount %]]&lt;=0.2, "10-20%", IF(Table_1[[#This Row],[Discount %]]&lt;=0.3, "20-30%", IF(Table_1[[#This Row],[Discount %]]&lt;=0.4, "30-40%", "40%+"))))</f>
        <v>0-10%</v>
      </c>
    </row>
    <row r="625" spans="1:24" ht="14.4" x14ac:dyDescent="0.3">
      <c r="A625" s="2">
        <v>624</v>
      </c>
      <c r="B625" s="2" t="s">
        <v>2056</v>
      </c>
      <c r="C625" s="2">
        <f>YEAR([1]Data!$D625)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9">
        <v>555.21</v>
      </c>
      <c r="T625" s="2">
        <v>5</v>
      </c>
      <c r="U625" s="25">
        <v>0.1</v>
      </c>
      <c r="V625" s="25">
        <v>178.90100000000001</v>
      </c>
      <c r="W625" s="11">
        <f>Table_1[[#This Row],[Discount]]/Table_1[[#This Row],[Sales]]</f>
        <v>1.801120296824625E-4</v>
      </c>
      <c r="X625" t="str">
        <f>IF(Table_1[[#This Row],[Discount %]]&lt;=0.1, "0-10%", IF(Table_1[[#This Row],[Discount %]]&lt;=0.2, "10-20%", IF(Table_1[[#This Row],[Discount %]]&lt;=0.3, "20-30%", IF(Table_1[[#This Row],[Discount %]]&lt;=0.4, "30-40%", "40%+"))))</f>
        <v>0-10%</v>
      </c>
    </row>
    <row r="626" spans="1:24" ht="14.4" x14ac:dyDescent="0.3">
      <c r="A626" s="2">
        <v>625</v>
      </c>
      <c r="B626" s="2" t="s">
        <v>2056</v>
      </c>
      <c r="C626" s="2">
        <f>YEAR([1]Data!$D626)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9">
        <v>523.48</v>
      </c>
      <c r="T626" s="2">
        <v>4</v>
      </c>
      <c r="U626" s="25">
        <v>0</v>
      </c>
      <c r="V626" s="25">
        <v>130.87</v>
      </c>
      <c r="W626" s="11">
        <f>Table_1[[#This Row],[Discount]]/Table_1[[#This Row],[Sales]]</f>
        <v>0</v>
      </c>
      <c r="X626" t="str">
        <f>IF(Table_1[[#This Row],[Discount %]]&lt;=0.1, "0-10%", IF(Table_1[[#This Row],[Discount %]]&lt;=0.2, "10-20%", IF(Table_1[[#This Row],[Discount %]]&lt;=0.3, "20-30%", IF(Table_1[[#This Row],[Discount %]]&lt;=0.4, "30-40%", "40%+"))))</f>
        <v>0-10%</v>
      </c>
    </row>
    <row r="627" spans="1:24" ht="14.4" x14ac:dyDescent="0.3">
      <c r="A627" s="2">
        <v>626</v>
      </c>
      <c r="B627" s="2" t="s">
        <v>2056</v>
      </c>
      <c r="C627" s="2">
        <f>YEAR([1]Data!$D627)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9">
        <v>161.82</v>
      </c>
      <c r="T627" s="2">
        <v>9</v>
      </c>
      <c r="U627" s="25">
        <v>0</v>
      </c>
      <c r="V627" s="25">
        <v>46.927799999999984</v>
      </c>
      <c r="W627" s="11">
        <f>Table_1[[#This Row],[Discount]]/Table_1[[#This Row],[Sales]]</f>
        <v>0</v>
      </c>
      <c r="X627" t="str">
        <f>IF(Table_1[[#This Row],[Discount %]]&lt;=0.1, "0-10%", IF(Table_1[[#This Row],[Discount %]]&lt;=0.2, "10-20%", IF(Table_1[[#This Row],[Discount %]]&lt;=0.3, "20-30%", IF(Table_1[[#This Row],[Discount %]]&lt;=0.4, "30-40%", "40%+"))))</f>
        <v>0-10%</v>
      </c>
    </row>
    <row r="628" spans="1:24" ht="14.4" x14ac:dyDescent="0.3">
      <c r="A628" s="2">
        <v>627</v>
      </c>
      <c r="B628" s="2" t="s">
        <v>2066</v>
      </c>
      <c r="C628" s="2">
        <f>YEAR([1]Data!$D628)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9">
        <v>35.56</v>
      </c>
      <c r="T628" s="2">
        <v>7</v>
      </c>
      <c r="U628" s="25">
        <v>0</v>
      </c>
      <c r="V628" s="25">
        <v>12.090399999999999</v>
      </c>
      <c r="W628" s="11">
        <f>Table_1[[#This Row],[Discount]]/Table_1[[#This Row],[Sales]]</f>
        <v>0</v>
      </c>
      <c r="X628" t="str">
        <f>IF(Table_1[[#This Row],[Discount %]]&lt;=0.1, "0-10%", IF(Table_1[[#This Row],[Discount %]]&lt;=0.2, "10-20%", IF(Table_1[[#This Row],[Discount %]]&lt;=0.3, "20-30%", IF(Table_1[[#This Row],[Discount %]]&lt;=0.4, "30-40%", "40%+"))))</f>
        <v>0-10%</v>
      </c>
    </row>
    <row r="629" spans="1:24" ht="14.4" x14ac:dyDescent="0.3">
      <c r="A629" s="2">
        <v>628</v>
      </c>
      <c r="B629" s="2" t="s">
        <v>2071</v>
      </c>
      <c r="C629" s="2">
        <f>YEAR([1]Data!$D629)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9">
        <v>97.16</v>
      </c>
      <c r="T629" s="2">
        <v>2</v>
      </c>
      <c r="U629" s="25">
        <v>0</v>
      </c>
      <c r="V629" s="25">
        <v>28.176399999999987</v>
      </c>
      <c r="W629" s="11">
        <f>Table_1[[#This Row],[Discount]]/Table_1[[#This Row],[Sales]]</f>
        <v>0</v>
      </c>
      <c r="X629" t="str">
        <f>IF(Table_1[[#This Row],[Discount %]]&lt;=0.1, "0-10%", IF(Table_1[[#This Row],[Discount %]]&lt;=0.2, "10-20%", IF(Table_1[[#This Row],[Discount %]]&lt;=0.3, "20-30%", IF(Table_1[[#This Row],[Discount %]]&lt;=0.4, "30-40%", "40%+"))))</f>
        <v>0-10%</v>
      </c>
    </row>
    <row r="630" spans="1:24" ht="14.4" x14ac:dyDescent="0.3">
      <c r="A630" s="2">
        <v>629</v>
      </c>
      <c r="B630" s="2" t="s">
        <v>2076</v>
      </c>
      <c r="C630" s="2">
        <f>YEAR([1]Data!$D630)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9">
        <v>15.24</v>
      </c>
      <c r="T630" s="2">
        <v>5</v>
      </c>
      <c r="U630" s="25">
        <v>0.2</v>
      </c>
      <c r="V630" s="25">
        <v>5.1434999999999977</v>
      </c>
      <c r="W630" s="11">
        <f>Table_1[[#This Row],[Discount]]/Table_1[[#This Row],[Sales]]</f>
        <v>1.3123359580052493E-2</v>
      </c>
      <c r="X630" t="str">
        <f>IF(Table_1[[#This Row],[Discount %]]&lt;=0.1, "0-10%", IF(Table_1[[#This Row],[Discount %]]&lt;=0.2, "10-20%", IF(Table_1[[#This Row],[Discount %]]&lt;=0.3, "20-30%", IF(Table_1[[#This Row],[Discount %]]&lt;=0.4, "30-40%", "40%+"))))</f>
        <v>0-10%</v>
      </c>
    </row>
    <row r="631" spans="1:24" ht="14.4" x14ac:dyDescent="0.3">
      <c r="A631" s="2">
        <v>630</v>
      </c>
      <c r="B631" s="2" t="s">
        <v>2076</v>
      </c>
      <c r="C631" s="2">
        <f>YEAR([1]Data!$D631)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9">
        <v>13.23</v>
      </c>
      <c r="T631" s="2">
        <v>3</v>
      </c>
      <c r="U631" s="25">
        <v>0</v>
      </c>
      <c r="V631" s="25">
        <v>6.0857999999999999</v>
      </c>
      <c r="W631" s="11">
        <f>Table_1[[#This Row],[Discount]]/Table_1[[#This Row],[Sales]]</f>
        <v>0</v>
      </c>
      <c r="X631" t="str">
        <f>IF(Table_1[[#This Row],[Discount %]]&lt;=0.1, "0-10%", IF(Table_1[[#This Row],[Discount %]]&lt;=0.2, "10-20%", IF(Table_1[[#This Row],[Discount %]]&lt;=0.3, "20-30%", IF(Table_1[[#This Row],[Discount %]]&lt;=0.4, "30-40%", "40%+"))))</f>
        <v>0-10%</v>
      </c>
    </row>
    <row r="632" spans="1:24" ht="14.4" x14ac:dyDescent="0.3">
      <c r="A632" s="2">
        <v>631</v>
      </c>
      <c r="B632" s="2" t="s">
        <v>2079</v>
      </c>
      <c r="C632" s="2">
        <f>YEAR([1]Data!$D632)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9">
        <v>243.38400000000001</v>
      </c>
      <c r="T632" s="2">
        <v>3</v>
      </c>
      <c r="U632" s="25">
        <v>0.2</v>
      </c>
      <c r="V632" s="25">
        <v>-51.719100000000012</v>
      </c>
      <c r="W632" s="11">
        <f>Table_1[[#This Row],[Discount]]/Table_1[[#This Row],[Sales]]</f>
        <v>8.217467047957138E-4</v>
      </c>
      <c r="X632" t="str">
        <f>IF(Table_1[[#This Row],[Discount %]]&lt;=0.1, "0-10%", IF(Table_1[[#This Row],[Discount %]]&lt;=0.2, "10-20%", IF(Table_1[[#This Row],[Discount %]]&lt;=0.3, "20-30%", IF(Table_1[[#This Row],[Discount %]]&lt;=0.4, "30-40%", "40%+"))))</f>
        <v>0-10%</v>
      </c>
    </row>
    <row r="633" spans="1:24" ht="14.4" x14ac:dyDescent="0.3">
      <c r="A633" s="2">
        <v>632</v>
      </c>
      <c r="B633" s="2" t="s">
        <v>2079</v>
      </c>
      <c r="C633" s="2">
        <f>YEAR([1]Data!$D633)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9">
        <v>119.80000000000001</v>
      </c>
      <c r="T633" s="2">
        <v>5</v>
      </c>
      <c r="U633" s="25">
        <v>0.2</v>
      </c>
      <c r="V633" s="25">
        <v>29.950000000000003</v>
      </c>
      <c r="W633" s="11">
        <f>Table_1[[#This Row],[Discount]]/Table_1[[#This Row],[Sales]]</f>
        <v>1.6694490818030048E-3</v>
      </c>
      <c r="X633" t="str">
        <f>IF(Table_1[[#This Row],[Discount %]]&lt;=0.1, "0-10%", IF(Table_1[[#This Row],[Discount %]]&lt;=0.2, "10-20%", IF(Table_1[[#This Row],[Discount %]]&lt;=0.3, "20-30%", IF(Table_1[[#This Row],[Discount %]]&lt;=0.4, "30-40%", "40%+"))))</f>
        <v>0-10%</v>
      </c>
    </row>
    <row r="634" spans="1:24" ht="14.4" x14ac:dyDescent="0.3">
      <c r="A634" s="2">
        <v>633</v>
      </c>
      <c r="B634" s="2" t="s">
        <v>2079</v>
      </c>
      <c r="C634" s="2">
        <f>YEAR([1]Data!$D634)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9">
        <v>300.76799999999997</v>
      </c>
      <c r="T634" s="2">
        <v>4</v>
      </c>
      <c r="U634" s="25">
        <v>0.2</v>
      </c>
      <c r="V634" s="25">
        <v>30.076800000000006</v>
      </c>
      <c r="W634" s="11">
        <f>Table_1[[#This Row],[Discount]]/Table_1[[#This Row],[Sales]]</f>
        <v>6.6496435791041613E-4</v>
      </c>
      <c r="X634" t="str">
        <f>IF(Table_1[[#This Row],[Discount %]]&lt;=0.1, "0-10%", IF(Table_1[[#This Row],[Discount %]]&lt;=0.2, "10-20%", IF(Table_1[[#This Row],[Discount %]]&lt;=0.3, "20-30%", IF(Table_1[[#This Row],[Discount %]]&lt;=0.4, "30-40%", "40%+"))))</f>
        <v>0-10%</v>
      </c>
    </row>
    <row r="635" spans="1:24" ht="14.4" x14ac:dyDescent="0.3">
      <c r="A635" s="2">
        <v>634</v>
      </c>
      <c r="B635" s="2" t="s">
        <v>2088</v>
      </c>
      <c r="C635" s="2">
        <f>YEAR([1]Data!$D635)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9">
        <v>17.880000000000003</v>
      </c>
      <c r="T635" s="2">
        <v>3</v>
      </c>
      <c r="U635" s="25">
        <v>0.2</v>
      </c>
      <c r="V635" s="25">
        <v>2.458499999999999</v>
      </c>
      <c r="W635" s="11">
        <f>Table_1[[#This Row],[Discount]]/Table_1[[#This Row],[Sales]]</f>
        <v>1.1185682326621923E-2</v>
      </c>
      <c r="X635" t="str">
        <f>IF(Table_1[[#This Row],[Discount %]]&lt;=0.1, "0-10%", IF(Table_1[[#This Row],[Discount %]]&lt;=0.2, "10-20%", IF(Table_1[[#This Row],[Discount %]]&lt;=0.3, "20-30%", IF(Table_1[[#This Row],[Discount %]]&lt;=0.4, "30-40%", "40%+"))))</f>
        <v>0-10%</v>
      </c>
    </row>
    <row r="636" spans="1:24" ht="14.4" x14ac:dyDescent="0.3">
      <c r="A636" s="2">
        <v>635</v>
      </c>
      <c r="B636" s="2" t="s">
        <v>2088</v>
      </c>
      <c r="C636" s="2">
        <f>YEAR([1]Data!$D636)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9">
        <v>235.94400000000002</v>
      </c>
      <c r="T636" s="2">
        <v>3</v>
      </c>
      <c r="U636" s="25">
        <v>0.2</v>
      </c>
      <c r="V636" s="25">
        <v>85.529700000000005</v>
      </c>
      <c r="W636" s="11">
        <f>Table_1[[#This Row],[Discount]]/Table_1[[#This Row],[Sales]]</f>
        <v>8.4765876648696303E-4</v>
      </c>
      <c r="X636" t="str">
        <f>IF(Table_1[[#This Row],[Discount %]]&lt;=0.1, "0-10%", IF(Table_1[[#This Row],[Discount %]]&lt;=0.2, "10-20%", IF(Table_1[[#This Row],[Discount %]]&lt;=0.3, "20-30%", IF(Table_1[[#This Row],[Discount %]]&lt;=0.4, "30-40%", "40%+"))))</f>
        <v>0-10%</v>
      </c>
    </row>
    <row r="637" spans="1:24" ht="14.4" x14ac:dyDescent="0.3">
      <c r="A637" s="2">
        <v>636</v>
      </c>
      <c r="B637" s="2" t="s">
        <v>2091</v>
      </c>
      <c r="C637" s="2">
        <f>YEAR([1]Data!$D637)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9">
        <v>392.93999999999994</v>
      </c>
      <c r="T637" s="2">
        <v>3</v>
      </c>
      <c r="U637" s="25">
        <v>0</v>
      </c>
      <c r="V637" s="25">
        <v>43.223399999999984</v>
      </c>
      <c r="W637" s="11">
        <f>Table_1[[#This Row],[Discount]]/Table_1[[#This Row],[Sales]]</f>
        <v>0</v>
      </c>
      <c r="X637" t="str">
        <f>IF(Table_1[[#This Row],[Discount %]]&lt;=0.1, "0-10%", IF(Table_1[[#This Row],[Discount %]]&lt;=0.2, "10-20%", IF(Table_1[[#This Row],[Discount %]]&lt;=0.3, "20-30%", IF(Table_1[[#This Row],[Discount %]]&lt;=0.4, "30-40%", "40%+"))))</f>
        <v>0-10%</v>
      </c>
    </row>
    <row r="638" spans="1:24" ht="14.4" x14ac:dyDescent="0.3">
      <c r="A638" s="2">
        <v>637</v>
      </c>
      <c r="B638" s="2" t="s">
        <v>2097</v>
      </c>
      <c r="C638" s="2">
        <f>YEAR([1]Data!$D638)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9">
        <v>18.882000000000005</v>
      </c>
      <c r="T638" s="2">
        <v>3</v>
      </c>
      <c r="U638" s="25">
        <v>0.7</v>
      </c>
      <c r="V638" s="25">
        <v>-13.846800000000002</v>
      </c>
      <c r="W638" s="11">
        <f>Table_1[[#This Row],[Discount]]/Table_1[[#This Row],[Sales]]</f>
        <v>3.7072344031352601E-2</v>
      </c>
      <c r="X638" t="str">
        <f>IF(Table_1[[#This Row],[Discount %]]&lt;=0.1, "0-10%", IF(Table_1[[#This Row],[Discount %]]&lt;=0.2, "10-20%", IF(Table_1[[#This Row],[Discount %]]&lt;=0.3, "20-30%", IF(Table_1[[#This Row],[Discount %]]&lt;=0.4, "30-40%", "40%+"))))</f>
        <v>0-10%</v>
      </c>
    </row>
    <row r="639" spans="1:24" ht="14.4" x14ac:dyDescent="0.3">
      <c r="A639" s="2">
        <v>638</v>
      </c>
      <c r="B639" s="2" t="s">
        <v>2097</v>
      </c>
      <c r="C639" s="2">
        <f>YEAR([1]Data!$D639)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9">
        <v>122.328</v>
      </c>
      <c r="T639" s="2">
        <v>3</v>
      </c>
      <c r="U639" s="25">
        <v>0.2</v>
      </c>
      <c r="V639" s="25">
        <v>12.232799999999997</v>
      </c>
      <c r="W639" s="11">
        <f>Table_1[[#This Row],[Discount]]/Table_1[[#This Row],[Sales]]</f>
        <v>1.6349486626119941E-3</v>
      </c>
      <c r="X639" t="str">
        <f>IF(Table_1[[#This Row],[Discount %]]&lt;=0.1, "0-10%", IF(Table_1[[#This Row],[Discount %]]&lt;=0.2, "10-20%", IF(Table_1[[#This Row],[Discount %]]&lt;=0.3, "20-30%", IF(Table_1[[#This Row],[Discount %]]&lt;=0.4, "30-40%", "40%+"))))</f>
        <v>0-10%</v>
      </c>
    </row>
    <row r="640" spans="1:24" ht="14.4" x14ac:dyDescent="0.3">
      <c r="A640" s="2">
        <v>639</v>
      </c>
      <c r="B640" s="2" t="s">
        <v>2104</v>
      </c>
      <c r="C640" s="2">
        <f>YEAR([1]Data!$D640)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9">
        <v>1049.2</v>
      </c>
      <c r="T640" s="2">
        <v>5</v>
      </c>
      <c r="U640" s="25">
        <v>0</v>
      </c>
      <c r="V640" s="25">
        <v>272.79200000000003</v>
      </c>
      <c r="W640" s="11">
        <f>Table_1[[#This Row],[Discount]]/Table_1[[#This Row],[Sales]]</f>
        <v>0</v>
      </c>
      <c r="X640" t="str">
        <f>IF(Table_1[[#This Row],[Discount %]]&lt;=0.1, "0-10%", IF(Table_1[[#This Row],[Discount %]]&lt;=0.2, "10-20%", IF(Table_1[[#This Row],[Discount %]]&lt;=0.3, "20-30%", IF(Table_1[[#This Row],[Discount %]]&lt;=0.4, "30-40%", "40%+"))))</f>
        <v>0-10%</v>
      </c>
    </row>
    <row r="641" spans="1:24" ht="14.4" x14ac:dyDescent="0.3">
      <c r="A641" s="2">
        <v>640</v>
      </c>
      <c r="B641" s="2" t="s">
        <v>2104</v>
      </c>
      <c r="C641" s="2">
        <f>YEAR([1]Data!$D641)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9">
        <v>15.424000000000001</v>
      </c>
      <c r="T641" s="2">
        <v>4</v>
      </c>
      <c r="U641" s="25">
        <v>0.2</v>
      </c>
      <c r="V641" s="25">
        <v>5.0128000000000004</v>
      </c>
      <c r="W641" s="11">
        <f>Table_1[[#This Row],[Discount]]/Table_1[[#This Row],[Sales]]</f>
        <v>1.2966804979253111E-2</v>
      </c>
      <c r="X641" t="str">
        <f>IF(Table_1[[#This Row],[Discount %]]&lt;=0.1, "0-10%", IF(Table_1[[#This Row],[Discount %]]&lt;=0.2, "10-20%", IF(Table_1[[#This Row],[Discount %]]&lt;=0.3, "20-30%", IF(Table_1[[#This Row],[Discount %]]&lt;=0.4, "30-40%", "40%+"))))</f>
        <v>0-10%</v>
      </c>
    </row>
    <row r="642" spans="1:24" ht="14.4" x14ac:dyDescent="0.3">
      <c r="A642" s="2">
        <v>641</v>
      </c>
      <c r="B642" s="2" t="s">
        <v>2108</v>
      </c>
      <c r="C642" s="2">
        <f>YEAR([1]Data!$D642)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9">
        <v>18.84</v>
      </c>
      <c r="T642" s="2">
        <v>3</v>
      </c>
      <c r="U642" s="25">
        <v>0</v>
      </c>
      <c r="V642" s="25">
        <v>6.0287999999999995</v>
      </c>
      <c r="W642" s="11">
        <f>Table_1[[#This Row],[Discount]]/Table_1[[#This Row],[Sales]]</f>
        <v>0</v>
      </c>
      <c r="X642" t="str">
        <f>IF(Table_1[[#This Row],[Discount %]]&lt;=0.1, "0-10%", IF(Table_1[[#This Row],[Discount %]]&lt;=0.2, "10-20%", IF(Table_1[[#This Row],[Discount %]]&lt;=0.3, "20-30%", IF(Table_1[[#This Row],[Discount %]]&lt;=0.4, "30-40%", "40%+"))))</f>
        <v>0-10%</v>
      </c>
    </row>
    <row r="643" spans="1:24" ht="14.4" x14ac:dyDescent="0.3">
      <c r="A643" s="2">
        <v>642</v>
      </c>
      <c r="B643" s="2" t="s">
        <v>2113</v>
      </c>
      <c r="C643" s="2">
        <f>YEAR([1]Data!$D643)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9">
        <v>330.4</v>
      </c>
      <c r="T643" s="2">
        <v>2</v>
      </c>
      <c r="U643" s="25">
        <v>0</v>
      </c>
      <c r="V643" s="25">
        <v>85.903999999999996</v>
      </c>
      <c r="W643" s="11">
        <f>Table_1[[#This Row],[Discount]]/Table_1[[#This Row],[Sales]]</f>
        <v>0</v>
      </c>
      <c r="X643" t="str">
        <f>IF(Table_1[[#This Row],[Discount %]]&lt;=0.1, "0-10%", IF(Table_1[[#This Row],[Discount %]]&lt;=0.2, "10-20%", IF(Table_1[[#This Row],[Discount %]]&lt;=0.3, "20-30%", IF(Table_1[[#This Row],[Discount %]]&lt;=0.4, "30-40%", "40%+"))))</f>
        <v>0-10%</v>
      </c>
    </row>
    <row r="644" spans="1:24" ht="14.4" x14ac:dyDescent="0.3">
      <c r="A644" s="2">
        <v>643</v>
      </c>
      <c r="B644" s="2" t="s">
        <v>2113</v>
      </c>
      <c r="C644" s="2">
        <f>YEAR([1]Data!$D644)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9">
        <v>26.25</v>
      </c>
      <c r="T644" s="2">
        <v>7</v>
      </c>
      <c r="U644" s="25">
        <v>0</v>
      </c>
      <c r="V644" s="25">
        <v>12.599999999999998</v>
      </c>
      <c r="W644" s="11">
        <f>Table_1[[#This Row],[Discount]]/Table_1[[#This Row],[Sales]]</f>
        <v>0</v>
      </c>
      <c r="X644" t="str">
        <f>IF(Table_1[[#This Row],[Discount %]]&lt;=0.1, "0-10%", IF(Table_1[[#This Row],[Discount %]]&lt;=0.2, "10-20%", IF(Table_1[[#This Row],[Discount %]]&lt;=0.3, "20-30%", IF(Table_1[[#This Row],[Discount %]]&lt;=0.4, "30-40%", "40%+"))))</f>
        <v>0-10%</v>
      </c>
    </row>
    <row r="645" spans="1:24" ht="14.4" x14ac:dyDescent="0.3">
      <c r="A645" s="2">
        <v>644</v>
      </c>
      <c r="B645" s="2" t="s">
        <v>2121</v>
      </c>
      <c r="C645" s="2">
        <f>YEAR([1]Data!$D645)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9">
        <v>132.52000000000001</v>
      </c>
      <c r="T645" s="2">
        <v>4</v>
      </c>
      <c r="U645" s="25">
        <v>0</v>
      </c>
      <c r="V645" s="25">
        <v>54.333200000000005</v>
      </c>
      <c r="W645" s="11">
        <f>Table_1[[#This Row],[Discount]]/Table_1[[#This Row],[Sales]]</f>
        <v>0</v>
      </c>
      <c r="X645" t="str">
        <f>IF(Table_1[[#This Row],[Discount %]]&lt;=0.1, "0-10%", IF(Table_1[[#This Row],[Discount %]]&lt;=0.2, "10-20%", IF(Table_1[[#This Row],[Discount %]]&lt;=0.3, "20-30%", IF(Table_1[[#This Row],[Discount %]]&lt;=0.4, "30-40%", "40%+"))))</f>
        <v>0-10%</v>
      </c>
    </row>
    <row r="646" spans="1:24" ht="14.4" x14ac:dyDescent="0.3">
      <c r="A646" s="2">
        <v>645</v>
      </c>
      <c r="B646" s="2" t="s">
        <v>2125</v>
      </c>
      <c r="C646" s="2">
        <f>YEAR([1]Data!$D646)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9">
        <v>6.48</v>
      </c>
      <c r="T646" s="2">
        <v>1</v>
      </c>
      <c r="U646" s="25">
        <v>0</v>
      </c>
      <c r="V646" s="25">
        <v>3.1752000000000002</v>
      </c>
      <c r="W646" s="11">
        <f>Table_1[[#This Row],[Discount]]/Table_1[[#This Row],[Sales]]</f>
        <v>0</v>
      </c>
      <c r="X646" t="str">
        <f>IF(Table_1[[#This Row],[Discount %]]&lt;=0.1, "0-10%", IF(Table_1[[#This Row],[Discount %]]&lt;=0.2, "10-20%", IF(Table_1[[#This Row],[Discount %]]&lt;=0.3, "20-30%", IF(Table_1[[#This Row],[Discount %]]&lt;=0.4, "30-40%", "40%+"))))</f>
        <v>0-10%</v>
      </c>
    </row>
    <row r="647" spans="1:24" ht="14.4" x14ac:dyDescent="0.3">
      <c r="A647" s="2">
        <v>646</v>
      </c>
      <c r="B647" s="2" t="s">
        <v>2129</v>
      </c>
      <c r="C647" s="2">
        <f>YEAR([1]Data!$D647)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9">
        <v>209.3</v>
      </c>
      <c r="T647" s="2">
        <v>2</v>
      </c>
      <c r="U647" s="25">
        <v>0</v>
      </c>
      <c r="V647" s="25">
        <v>56.510999999999996</v>
      </c>
      <c r="W647" s="11">
        <f>Table_1[[#This Row],[Discount]]/Table_1[[#This Row],[Sales]]</f>
        <v>0</v>
      </c>
      <c r="X647" t="str">
        <f>IF(Table_1[[#This Row],[Discount %]]&lt;=0.1, "0-10%", IF(Table_1[[#This Row],[Discount %]]&lt;=0.2, "10-20%", IF(Table_1[[#This Row],[Discount %]]&lt;=0.3, "20-30%", IF(Table_1[[#This Row],[Discount %]]&lt;=0.4, "30-40%", "40%+"))))</f>
        <v>0-10%</v>
      </c>
    </row>
    <row r="648" spans="1:24" ht="14.4" x14ac:dyDescent="0.3">
      <c r="A648" s="2">
        <v>647</v>
      </c>
      <c r="B648" s="2" t="s">
        <v>2134</v>
      </c>
      <c r="C648" s="2">
        <f>YEAR([1]Data!$D648)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9">
        <v>31.560000000000002</v>
      </c>
      <c r="T648" s="2">
        <v>5</v>
      </c>
      <c r="U648" s="25">
        <v>0.2</v>
      </c>
      <c r="V648" s="25">
        <v>9.8624999999999972</v>
      </c>
      <c r="W648" s="11">
        <f>Table_1[[#This Row],[Discount]]/Table_1[[#This Row],[Sales]]</f>
        <v>6.3371356147021544E-3</v>
      </c>
      <c r="X648" t="str">
        <f>IF(Table_1[[#This Row],[Discount %]]&lt;=0.1, "0-10%", IF(Table_1[[#This Row],[Discount %]]&lt;=0.2, "10-20%", IF(Table_1[[#This Row],[Discount %]]&lt;=0.3, "20-30%", IF(Table_1[[#This Row],[Discount %]]&lt;=0.4, "30-40%", "40%+"))))</f>
        <v>0-10%</v>
      </c>
    </row>
    <row r="649" spans="1:24" ht="14.4" x14ac:dyDescent="0.3">
      <c r="A649" s="2">
        <v>648</v>
      </c>
      <c r="B649" s="2" t="s">
        <v>2134</v>
      </c>
      <c r="C649" s="2">
        <f>YEAR([1]Data!$D649)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9">
        <v>30.144000000000002</v>
      </c>
      <c r="T649" s="2">
        <v>2</v>
      </c>
      <c r="U649" s="25">
        <v>0.2</v>
      </c>
      <c r="V649" s="25">
        <v>3.0143999999999993</v>
      </c>
      <c r="W649" s="11">
        <f>Table_1[[#This Row],[Discount]]/Table_1[[#This Row],[Sales]]</f>
        <v>6.6348195329087051E-3</v>
      </c>
      <c r="X649" t="str">
        <f>IF(Table_1[[#This Row],[Discount %]]&lt;=0.1, "0-10%", IF(Table_1[[#This Row],[Discount %]]&lt;=0.2, "10-20%", IF(Table_1[[#This Row],[Discount %]]&lt;=0.3, "20-30%", IF(Table_1[[#This Row],[Discount %]]&lt;=0.4, "30-40%", "40%+"))))</f>
        <v>0-10%</v>
      </c>
    </row>
    <row r="650" spans="1:24" ht="14.4" x14ac:dyDescent="0.3">
      <c r="A650" s="2">
        <v>649</v>
      </c>
      <c r="B650" s="2" t="s">
        <v>2139</v>
      </c>
      <c r="C650" s="2">
        <f>YEAR([1]Data!$D650)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9">
        <v>14.8</v>
      </c>
      <c r="T650" s="2">
        <v>4</v>
      </c>
      <c r="U650" s="25">
        <v>0</v>
      </c>
      <c r="V650" s="25">
        <v>6.0680000000000014</v>
      </c>
      <c r="W650" s="11">
        <f>Table_1[[#This Row],[Discount]]/Table_1[[#This Row],[Sales]]</f>
        <v>0</v>
      </c>
      <c r="X650" t="str">
        <f>IF(Table_1[[#This Row],[Discount %]]&lt;=0.1, "0-10%", IF(Table_1[[#This Row],[Discount %]]&lt;=0.2, "10-20%", IF(Table_1[[#This Row],[Discount %]]&lt;=0.3, "20-30%", IF(Table_1[[#This Row],[Discount %]]&lt;=0.4, "30-40%", "40%+"))))</f>
        <v>0-10%</v>
      </c>
    </row>
    <row r="651" spans="1:24" ht="14.4" x14ac:dyDescent="0.3">
      <c r="A651" s="2">
        <v>650</v>
      </c>
      <c r="B651" s="2" t="s">
        <v>2139</v>
      </c>
      <c r="C651" s="2">
        <f>YEAR([1]Data!$D651)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9">
        <v>302.37599999999998</v>
      </c>
      <c r="T651" s="2">
        <v>3</v>
      </c>
      <c r="U651" s="25">
        <v>0.2</v>
      </c>
      <c r="V651" s="25">
        <v>22.678200000000018</v>
      </c>
      <c r="W651" s="11">
        <f>Table_1[[#This Row],[Discount]]/Table_1[[#This Row],[Sales]]</f>
        <v>6.6142815567373078E-4</v>
      </c>
      <c r="X651" t="str">
        <f>IF(Table_1[[#This Row],[Discount %]]&lt;=0.1, "0-10%", IF(Table_1[[#This Row],[Discount %]]&lt;=0.2, "10-20%", IF(Table_1[[#This Row],[Discount %]]&lt;=0.3, "20-30%", IF(Table_1[[#This Row],[Discount %]]&lt;=0.4, "30-40%", "40%+"))))</f>
        <v>0-10%</v>
      </c>
    </row>
    <row r="652" spans="1:24" ht="14.4" x14ac:dyDescent="0.3">
      <c r="A652" s="2">
        <v>651</v>
      </c>
      <c r="B652" s="2" t="s">
        <v>2139</v>
      </c>
      <c r="C652" s="2">
        <f>YEAR([1]Data!$D652)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9">
        <v>316</v>
      </c>
      <c r="T652" s="2">
        <v>4</v>
      </c>
      <c r="U652" s="25">
        <v>0</v>
      </c>
      <c r="V652" s="25">
        <v>31.599999999999966</v>
      </c>
      <c r="W652" s="11">
        <f>Table_1[[#This Row],[Discount]]/Table_1[[#This Row],[Sales]]</f>
        <v>0</v>
      </c>
      <c r="X652" t="str">
        <f>IF(Table_1[[#This Row],[Discount %]]&lt;=0.1, "0-10%", IF(Table_1[[#This Row],[Discount %]]&lt;=0.2, "10-20%", IF(Table_1[[#This Row],[Discount %]]&lt;=0.3, "20-30%", IF(Table_1[[#This Row],[Discount %]]&lt;=0.4, "30-40%", "40%+"))))</f>
        <v>0-10%</v>
      </c>
    </row>
    <row r="653" spans="1:24" ht="14.4" x14ac:dyDescent="0.3">
      <c r="A653" s="2">
        <v>652</v>
      </c>
      <c r="B653" s="2" t="s">
        <v>2145</v>
      </c>
      <c r="C653" s="2">
        <f>YEAR([1]Data!$D653)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9">
        <v>379.4</v>
      </c>
      <c r="T653" s="2">
        <v>10</v>
      </c>
      <c r="U653" s="25">
        <v>0</v>
      </c>
      <c r="V653" s="25">
        <v>178.31799999999998</v>
      </c>
      <c r="W653" s="11">
        <f>Table_1[[#This Row],[Discount]]/Table_1[[#This Row],[Sales]]</f>
        <v>0</v>
      </c>
      <c r="X653" t="str">
        <f>IF(Table_1[[#This Row],[Discount %]]&lt;=0.1, "0-10%", IF(Table_1[[#This Row],[Discount %]]&lt;=0.2, "10-20%", IF(Table_1[[#This Row],[Discount %]]&lt;=0.3, "20-30%", IF(Table_1[[#This Row],[Discount %]]&lt;=0.4, "30-40%", "40%+"))))</f>
        <v>0-10%</v>
      </c>
    </row>
    <row r="654" spans="1:24" ht="14.4" x14ac:dyDescent="0.3">
      <c r="A654" s="2">
        <v>653</v>
      </c>
      <c r="B654" s="2" t="s">
        <v>2148</v>
      </c>
      <c r="C654" s="2">
        <f>YEAR([1]Data!$D654)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9">
        <v>97.82</v>
      </c>
      <c r="T654" s="2">
        <v>2</v>
      </c>
      <c r="U654" s="25">
        <v>0</v>
      </c>
      <c r="V654" s="25">
        <v>45.975399999999993</v>
      </c>
      <c r="W654" s="11">
        <f>Table_1[[#This Row],[Discount]]/Table_1[[#This Row],[Sales]]</f>
        <v>0</v>
      </c>
      <c r="X654" t="str">
        <f>IF(Table_1[[#This Row],[Discount %]]&lt;=0.1, "0-10%", IF(Table_1[[#This Row],[Discount %]]&lt;=0.2, "10-20%", IF(Table_1[[#This Row],[Discount %]]&lt;=0.3, "20-30%", IF(Table_1[[#This Row],[Discount %]]&lt;=0.4, "30-40%", "40%+"))))</f>
        <v>0-10%</v>
      </c>
    </row>
    <row r="655" spans="1:24" ht="14.4" x14ac:dyDescent="0.3">
      <c r="A655" s="2">
        <v>654</v>
      </c>
      <c r="B655" s="2" t="s">
        <v>2148</v>
      </c>
      <c r="C655" s="2">
        <f>YEAR([1]Data!$D655)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9">
        <v>103.12</v>
      </c>
      <c r="T655" s="2">
        <v>8</v>
      </c>
      <c r="U655" s="25">
        <v>0</v>
      </c>
      <c r="V655" s="25">
        <v>10.311999999999998</v>
      </c>
      <c r="W655" s="11">
        <f>Table_1[[#This Row],[Discount]]/Table_1[[#This Row],[Sales]]</f>
        <v>0</v>
      </c>
      <c r="X655" t="str">
        <f>IF(Table_1[[#This Row],[Discount %]]&lt;=0.1, "0-10%", IF(Table_1[[#This Row],[Discount %]]&lt;=0.2, "10-20%", IF(Table_1[[#This Row],[Discount %]]&lt;=0.3, "20-30%", IF(Table_1[[#This Row],[Discount %]]&lt;=0.4, "30-40%", "40%+"))))</f>
        <v>0-10%</v>
      </c>
    </row>
    <row r="656" spans="1:24" ht="14.4" x14ac:dyDescent="0.3">
      <c r="A656" s="2">
        <v>655</v>
      </c>
      <c r="B656" s="2" t="s">
        <v>2151</v>
      </c>
      <c r="C656" s="2">
        <f>YEAR([1]Data!$D656)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9">
        <v>113.55200000000001</v>
      </c>
      <c r="T656" s="2">
        <v>2</v>
      </c>
      <c r="U656" s="25">
        <v>0.2</v>
      </c>
      <c r="V656" s="25">
        <v>8.5163999999999938</v>
      </c>
      <c r="W656" s="11">
        <f>Table_1[[#This Row],[Discount]]/Table_1[[#This Row],[Sales]]</f>
        <v>1.7613075947583486E-3</v>
      </c>
      <c r="X656" t="str">
        <f>IF(Table_1[[#This Row],[Discount %]]&lt;=0.1, "0-10%", IF(Table_1[[#This Row],[Discount %]]&lt;=0.2, "10-20%", IF(Table_1[[#This Row],[Discount %]]&lt;=0.3, "20-30%", IF(Table_1[[#This Row],[Discount %]]&lt;=0.4, "30-40%", "40%+"))))</f>
        <v>0-10%</v>
      </c>
    </row>
    <row r="657" spans="1:24" ht="14.4" x14ac:dyDescent="0.3">
      <c r="A657" s="2">
        <v>656</v>
      </c>
      <c r="B657" s="2" t="s">
        <v>2151</v>
      </c>
      <c r="C657" s="2">
        <f>YEAR([1]Data!$D657)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9">
        <v>3.3180000000000005</v>
      </c>
      <c r="T657" s="2">
        <v>2</v>
      </c>
      <c r="U657" s="25">
        <v>0.7</v>
      </c>
      <c r="V657" s="25">
        <v>-2.6543999999999999</v>
      </c>
      <c r="W657" s="11">
        <f>Table_1[[#This Row],[Discount]]/Table_1[[#This Row],[Sales]]</f>
        <v>0.21097046413502105</v>
      </c>
      <c r="X657" t="str">
        <f>IF(Table_1[[#This Row],[Discount %]]&lt;=0.1, "0-10%", IF(Table_1[[#This Row],[Discount %]]&lt;=0.2, "10-20%", IF(Table_1[[#This Row],[Discount %]]&lt;=0.3, "20-30%", IF(Table_1[[#This Row],[Discount %]]&lt;=0.4, "30-40%", "40%+"))))</f>
        <v>20-30%</v>
      </c>
    </row>
    <row r="658" spans="1:24" ht="14.4" x14ac:dyDescent="0.3">
      <c r="A658" s="2">
        <v>657</v>
      </c>
      <c r="B658" s="2" t="s">
        <v>2151</v>
      </c>
      <c r="C658" s="2">
        <f>YEAR([1]Data!$D658)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9">
        <v>134.28800000000001</v>
      </c>
      <c r="T658" s="2">
        <v>2</v>
      </c>
      <c r="U658" s="25">
        <v>0.2</v>
      </c>
      <c r="V658" s="25">
        <v>45.322199999999995</v>
      </c>
      <c r="W658" s="11">
        <f>Table_1[[#This Row],[Discount]]/Table_1[[#This Row],[Sales]]</f>
        <v>1.4893363517216728E-3</v>
      </c>
      <c r="X658" t="str">
        <f>IF(Table_1[[#This Row],[Discount %]]&lt;=0.1, "0-10%", IF(Table_1[[#This Row],[Discount %]]&lt;=0.2, "10-20%", IF(Table_1[[#This Row],[Discount %]]&lt;=0.3, "20-30%", IF(Table_1[[#This Row],[Discount %]]&lt;=0.4, "30-40%", "40%+"))))</f>
        <v>0-10%</v>
      </c>
    </row>
    <row r="659" spans="1:24" ht="14.4" x14ac:dyDescent="0.3">
      <c r="A659" s="2">
        <v>658</v>
      </c>
      <c r="B659" s="2" t="s">
        <v>2160</v>
      </c>
      <c r="C659" s="2">
        <f>YEAR([1]Data!$D659)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9">
        <v>701.37199999999996</v>
      </c>
      <c r="T659" s="2">
        <v>2</v>
      </c>
      <c r="U659" s="25">
        <v>0.3</v>
      </c>
      <c r="V659" s="25">
        <v>-50.098000000000013</v>
      </c>
      <c r="W659" s="11">
        <f>Table_1[[#This Row],[Discount]]/Table_1[[#This Row],[Sales]]</f>
        <v>4.27733071750797E-4</v>
      </c>
      <c r="X659" t="str">
        <f>IF(Table_1[[#This Row],[Discount %]]&lt;=0.1, "0-10%", IF(Table_1[[#This Row],[Discount %]]&lt;=0.2, "10-20%", IF(Table_1[[#This Row],[Discount %]]&lt;=0.3, "20-30%", IF(Table_1[[#This Row],[Discount %]]&lt;=0.4, "30-40%", "40%+"))))</f>
        <v>0-10%</v>
      </c>
    </row>
    <row r="660" spans="1:24" ht="14.4" x14ac:dyDescent="0.3">
      <c r="A660" s="2">
        <v>659</v>
      </c>
      <c r="B660" s="2" t="s">
        <v>2160</v>
      </c>
      <c r="C660" s="2">
        <f>YEAR([1]Data!$D660)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9">
        <v>2.3079999999999994</v>
      </c>
      <c r="T660" s="2">
        <v>2</v>
      </c>
      <c r="U660" s="25">
        <v>0.8</v>
      </c>
      <c r="V660" s="25">
        <v>-3.4619999999999997</v>
      </c>
      <c r="W660" s="11">
        <f>Table_1[[#This Row],[Discount]]/Table_1[[#This Row],[Sales]]</f>
        <v>0.34662045060658592</v>
      </c>
      <c r="X660" t="str">
        <f>IF(Table_1[[#This Row],[Discount %]]&lt;=0.1, "0-10%", IF(Table_1[[#This Row],[Discount %]]&lt;=0.2, "10-20%", IF(Table_1[[#This Row],[Discount %]]&lt;=0.3, "20-30%", IF(Table_1[[#This Row],[Discount %]]&lt;=0.4, "30-40%", "40%+"))))</f>
        <v>30-40%</v>
      </c>
    </row>
    <row r="661" spans="1:24" ht="14.4" x14ac:dyDescent="0.3">
      <c r="A661" s="2">
        <v>660</v>
      </c>
      <c r="B661" s="2" t="s">
        <v>2163</v>
      </c>
      <c r="C661" s="2">
        <f>YEAR([1]Data!$D661)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9">
        <v>999.43200000000002</v>
      </c>
      <c r="T661" s="2">
        <v>7</v>
      </c>
      <c r="U661" s="25">
        <v>0.2</v>
      </c>
      <c r="V661" s="25">
        <v>124.92899999999986</v>
      </c>
      <c r="W661" s="11">
        <f>Table_1[[#This Row],[Discount]]/Table_1[[#This Row],[Sales]]</f>
        <v>2.0011366456147093E-4</v>
      </c>
      <c r="X661" t="str">
        <f>IF(Table_1[[#This Row],[Discount %]]&lt;=0.1, "0-10%", IF(Table_1[[#This Row],[Discount %]]&lt;=0.2, "10-20%", IF(Table_1[[#This Row],[Discount %]]&lt;=0.3, "20-30%", IF(Table_1[[#This Row],[Discount %]]&lt;=0.4, "30-40%", "40%+"))))</f>
        <v>0-10%</v>
      </c>
    </row>
    <row r="662" spans="1:24" ht="14.4" x14ac:dyDescent="0.3">
      <c r="A662" s="2">
        <v>661</v>
      </c>
      <c r="B662" s="2" t="s">
        <v>2163</v>
      </c>
      <c r="C662" s="2">
        <f>YEAR([1]Data!$D662)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9">
        <v>724.08</v>
      </c>
      <c r="T662" s="2">
        <v>14</v>
      </c>
      <c r="U662" s="25">
        <v>0.2</v>
      </c>
      <c r="V662" s="25">
        <v>-135.7650000000001</v>
      </c>
      <c r="W662" s="11">
        <f>Table_1[[#This Row],[Discount]]/Table_1[[#This Row],[Sales]]</f>
        <v>2.7621257319633189E-4</v>
      </c>
      <c r="X662" t="str">
        <f>IF(Table_1[[#This Row],[Discount %]]&lt;=0.1, "0-10%", IF(Table_1[[#This Row],[Discount %]]&lt;=0.2, "10-20%", IF(Table_1[[#This Row],[Discount %]]&lt;=0.3, "20-30%", IF(Table_1[[#This Row],[Discount %]]&lt;=0.4, "30-40%", "40%+"))))</f>
        <v>0-10%</v>
      </c>
    </row>
    <row r="663" spans="1:24" ht="14.4" x14ac:dyDescent="0.3">
      <c r="A663" s="2">
        <v>662</v>
      </c>
      <c r="B663" s="2" t="s">
        <v>2163</v>
      </c>
      <c r="C663" s="2">
        <f>YEAR([1]Data!$D663)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9">
        <v>918.78499999999985</v>
      </c>
      <c r="T663" s="2">
        <v>5</v>
      </c>
      <c r="U663" s="25">
        <v>0.3</v>
      </c>
      <c r="V663" s="25">
        <v>-118.12950000000006</v>
      </c>
      <c r="W663" s="11">
        <f>Table_1[[#This Row],[Discount]]/Table_1[[#This Row],[Sales]]</f>
        <v>3.2651817345733772E-4</v>
      </c>
      <c r="X663" t="str">
        <f>IF(Table_1[[#This Row],[Discount %]]&lt;=0.1, "0-10%", IF(Table_1[[#This Row],[Discount %]]&lt;=0.2, "10-20%", IF(Table_1[[#This Row],[Discount %]]&lt;=0.3, "20-30%", IF(Table_1[[#This Row],[Discount %]]&lt;=0.4, "30-40%", "40%+"))))</f>
        <v>0-10%</v>
      </c>
    </row>
    <row r="664" spans="1:24" ht="14.4" x14ac:dyDescent="0.3">
      <c r="A664" s="2">
        <v>663</v>
      </c>
      <c r="B664" s="2" t="s">
        <v>2163</v>
      </c>
      <c r="C664" s="2">
        <f>YEAR([1]Data!$D664)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9">
        <v>2.7239999999999993</v>
      </c>
      <c r="T664" s="2">
        <v>3</v>
      </c>
      <c r="U664" s="25">
        <v>0.8</v>
      </c>
      <c r="V664" s="25">
        <v>-4.2222000000000008</v>
      </c>
      <c r="W664" s="11">
        <f>Table_1[[#This Row],[Discount]]/Table_1[[#This Row],[Sales]]</f>
        <v>0.29368575624082244</v>
      </c>
      <c r="X664" t="str">
        <f>IF(Table_1[[#This Row],[Discount %]]&lt;=0.1, "0-10%", IF(Table_1[[#This Row],[Discount %]]&lt;=0.2, "10-20%", IF(Table_1[[#This Row],[Discount %]]&lt;=0.3, "20-30%", IF(Table_1[[#This Row],[Discount %]]&lt;=0.4, "30-40%", "40%+"))))</f>
        <v>20-30%</v>
      </c>
    </row>
    <row r="665" spans="1:24" ht="14.4" x14ac:dyDescent="0.3">
      <c r="A665" s="2">
        <v>664</v>
      </c>
      <c r="B665" s="2" t="s">
        <v>2166</v>
      </c>
      <c r="C665" s="2">
        <f>YEAR([1]Data!$D665)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9">
        <v>459.95</v>
      </c>
      <c r="T665" s="2">
        <v>5</v>
      </c>
      <c r="U665" s="25">
        <v>0</v>
      </c>
      <c r="V665" s="25">
        <v>18.397999999999968</v>
      </c>
      <c r="W665" s="11">
        <f>Table_1[[#This Row],[Discount]]/Table_1[[#This Row],[Sales]]</f>
        <v>0</v>
      </c>
      <c r="X665" t="str">
        <f>IF(Table_1[[#This Row],[Discount %]]&lt;=0.1, "0-10%", IF(Table_1[[#This Row],[Discount %]]&lt;=0.2, "10-20%", IF(Table_1[[#This Row],[Discount %]]&lt;=0.3, "20-30%", IF(Table_1[[#This Row],[Discount %]]&lt;=0.4, "30-40%", "40%+"))))</f>
        <v>0-10%</v>
      </c>
    </row>
    <row r="666" spans="1:24" ht="14.4" x14ac:dyDescent="0.3">
      <c r="A666" s="2">
        <v>665</v>
      </c>
      <c r="B666" s="2" t="s">
        <v>2169</v>
      </c>
      <c r="C666" s="2">
        <f>YEAR([1]Data!$D666)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9">
        <v>10.74</v>
      </c>
      <c r="T666" s="2">
        <v>3</v>
      </c>
      <c r="U666" s="25">
        <v>0</v>
      </c>
      <c r="V666" s="25">
        <v>5.2625999999999999</v>
      </c>
      <c r="W666" s="11">
        <f>Table_1[[#This Row],[Discount]]/Table_1[[#This Row],[Sales]]</f>
        <v>0</v>
      </c>
      <c r="X666" t="str">
        <f>IF(Table_1[[#This Row],[Discount %]]&lt;=0.1, "0-10%", IF(Table_1[[#This Row],[Discount %]]&lt;=0.2, "10-20%", IF(Table_1[[#This Row],[Discount %]]&lt;=0.3, "20-30%", IF(Table_1[[#This Row],[Discount %]]&lt;=0.4, "30-40%", "40%+"))))</f>
        <v>0-10%</v>
      </c>
    </row>
    <row r="667" spans="1:24" ht="14.4" x14ac:dyDescent="0.3">
      <c r="A667" s="2">
        <v>666</v>
      </c>
      <c r="B667" s="2" t="s">
        <v>2170</v>
      </c>
      <c r="C667" s="2">
        <f>YEAR([1]Data!$D667)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9">
        <v>23.76</v>
      </c>
      <c r="T667" s="2">
        <v>3</v>
      </c>
      <c r="U667" s="25">
        <v>0.2</v>
      </c>
      <c r="V667" s="25">
        <v>2.0789999999999997</v>
      </c>
      <c r="W667" s="11">
        <f>Table_1[[#This Row],[Discount]]/Table_1[[#This Row],[Sales]]</f>
        <v>8.4175084175084174E-3</v>
      </c>
      <c r="X667" t="str">
        <f>IF(Table_1[[#This Row],[Discount %]]&lt;=0.1, "0-10%", IF(Table_1[[#This Row],[Discount %]]&lt;=0.2, "10-20%", IF(Table_1[[#This Row],[Discount %]]&lt;=0.3, "20-30%", IF(Table_1[[#This Row],[Discount %]]&lt;=0.4, "30-40%", "40%+"))))</f>
        <v>0-10%</v>
      </c>
    </row>
    <row r="668" spans="1:24" ht="14.4" x14ac:dyDescent="0.3">
      <c r="A668" s="2">
        <v>667</v>
      </c>
      <c r="B668" s="2" t="s">
        <v>2170</v>
      </c>
      <c r="C668" s="2">
        <f>YEAR([1]Data!$D668)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9">
        <v>85.055999999999997</v>
      </c>
      <c r="T668" s="2">
        <v>3</v>
      </c>
      <c r="U668" s="25">
        <v>0.2</v>
      </c>
      <c r="V668" s="25">
        <v>28.706399999999991</v>
      </c>
      <c r="W668" s="11">
        <f>Table_1[[#This Row],[Discount]]/Table_1[[#This Row],[Sales]]</f>
        <v>2.3513920240782545E-3</v>
      </c>
      <c r="X668" t="str">
        <f>IF(Table_1[[#This Row],[Discount %]]&lt;=0.1, "0-10%", IF(Table_1[[#This Row],[Discount %]]&lt;=0.2, "10-20%", IF(Table_1[[#This Row],[Discount %]]&lt;=0.3, "20-30%", IF(Table_1[[#This Row],[Discount %]]&lt;=0.4, "30-40%", "40%+"))))</f>
        <v>0-10%</v>
      </c>
    </row>
    <row r="669" spans="1:24" ht="14.4" x14ac:dyDescent="0.3">
      <c r="A669" s="2">
        <v>668</v>
      </c>
      <c r="B669" s="2" t="s">
        <v>2170</v>
      </c>
      <c r="C669" s="2">
        <f>YEAR([1]Data!$D669)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9">
        <v>381.57600000000002</v>
      </c>
      <c r="T669" s="2">
        <v>3</v>
      </c>
      <c r="U669" s="25">
        <v>0.2</v>
      </c>
      <c r="V669" s="25">
        <v>28.618200000000002</v>
      </c>
      <c r="W669" s="11">
        <f>Table_1[[#This Row],[Discount]]/Table_1[[#This Row],[Sales]]</f>
        <v>5.2414197957942853E-4</v>
      </c>
      <c r="X669" t="str">
        <f>IF(Table_1[[#This Row],[Discount %]]&lt;=0.1, "0-10%", IF(Table_1[[#This Row],[Discount %]]&lt;=0.2, "10-20%", IF(Table_1[[#This Row],[Discount %]]&lt;=0.3, "20-30%", IF(Table_1[[#This Row],[Discount %]]&lt;=0.4, "30-40%", "40%+"))))</f>
        <v>0-10%</v>
      </c>
    </row>
    <row r="670" spans="1:24" ht="14.4" x14ac:dyDescent="0.3">
      <c r="A670" s="2">
        <v>669</v>
      </c>
      <c r="B670" s="2" t="s">
        <v>2177</v>
      </c>
      <c r="C670" s="2">
        <f>YEAR([1]Data!$D670)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9">
        <v>30.36</v>
      </c>
      <c r="T670" s="2">
        <v>5</v>
      </c>
      <c r="U670" s="25">
        <v>0.2</v>
      </c>
      <c r="V670" s="25">
        <v>8.7285000000000004</v>
      </c>
      <c r="W670" s="11">
        <f>Table_1[[#This Row],[Discount]]/Table_1[[#This Row],[Sales]]</f>
        <v>6.5876152832674579E-3</v>
      </c>
      <c r="X670" t="str">
        <f>IF(Table_1[[#This Row],[Discount %]]&lt;=0.1, "0-10%", IF(Table_1[[#This Row],[Discount %]]&lt;=0.2, "10-20%", IF(Table_1[[#This Row],[Discount %]]&lt;=0.3, "20-30%", IF(Table_1[[#This Row],[Discount %]]&lt;=0.4, "30-40%", "40%+"))))</f>
        <v>0-10%</v>
      </c>
    </row>
    <row r="671" spans="1:24" ht="14.4" x14ac:dyDescent="0.3">
      <c r="A671" s="2">
        <v>670</v>
      </c>
      <c r="B671" s="2" t="s">
        <v>2183</v>
      </c>
      <c r="C671" s="2">
        <f>YEAR([1]Data!$D671)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9">
        <v>23.976000000000003</v>
      </c>
      <c r="T671" s="2">
        <v>3</v>
      </c>
      <c r="U671" s="25">
        <v>0.6</v>
      </c>
      <c r="V671" s="25">
        <v>-14.385599999999997</v>
      </c>
      <c r="W671" s="11">
        <f>Table_1[[#This Row],[Discount]]/Table_1[[#This Row],[Sales]]</f>
        <v>2.5025025025025023E-2</v>
      </c>
      <c r="X671" t="str">
        <f>IF(Table_1[[#This Row],[Discount %]]&lt;=0.1, "0-10%", IF(Table_1[[#This Row],[Discount %]]&lt;=0.2, "10-20%", IF(Table_1[[#This Row],[Discount %]]&lt;=0.3, "20-30%", IF(Table_1[[#This Row],[Discount %]]&lt;=0.4, "30-40%", "40%+"))))</f>
        <v>0-10%</v>
      </c>
    </row>
    <row r="672" spans="1:24" ht="14.4" x14ac:dyDescent="0.3">
      <c r="A672" s="2">
        <v>671</v>
      </c>
      <c r="B672" s="2" t="s">
        <v>2183</v>
      </c>
      <c r="C672" s="2">
        <f>YEAR([1]Data!$D672)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9">
        <v>108.925</v>
      </c>
      <c r="T672" s="2">
        <v>1</v>
      </c>
      <c r="U672" s="25">
        <v>0.5</v>
      </c>
      <c r="V672" s="25">
        <v>-71.890500000000017</v>
      </c>
      <c r="W672" s="11">
        <f>Table_1[[#This Row],[Discount]]/Table_1[[#This Row],[Sales]]</f>
        <v>4.590314436538903E-3</v>
      </c>
      <c r="X672" t="str">
        <f>IF(Table_1[[#This Row],[Discount %]]&lt;=0.1, "0-10%", IF(Table_1[[#This Row],[Discount %]]&lt;=0.2, "10-20%", IF(Table_1[[#This Row],[Discount %]]&lt;=0.3, "20-30%", IF(Table_1[[#This Row],[Discount %]]&lt;=0.4, "30-40%", "40%+"))))</f>
        <v>0-10%</v>
      </c>
    </row>
    <row r="673" spans="1:24" ht="14.4" x14ac:dyDescent="0.3">
      <c r="A673" s="2">
        <v>672</v>
      </c>
      <c r="B673" s="2" t="s">
        <v>2183</v>
      </c>
      <c r="C673" s="2">
        <f>YEAR([1]Data!$D673)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9">
        <v>36.351999999999997</v>
      </c>
      <c r="T673" s="2">
        <v>8</v>
      </c>
      <c r="U673" s="25">
        <v>0.2</v>
      </c>
      <c r="V673" s="25">
        <v>11.359999999999998</v>
      </c>
      <c r="W673" s="11">
        <f>Table_1[[#This Row],[Discount]]/Table_1[[#This Row],[Sales]]</f>
        <v>5.5017605633802822E-3</v>
      </c>
      <c r="X673" t="str">
        <f>IF(Table_1[[#This Row],[Discount %]]&lt;=0.1, "0-10%", IF(Table_1[[#This Row],[Discount %]]&lt;=0.2, "10-20%", IF(Table_1[[#This Row],[Discount %]]&lt;=0.3, "20-30%", IF(Table_1[[#This Row],[Discount %]]&lt;=0.4, "30-40%", "40%+"))))</f>
        <v>0-10%</v>
      </c>
    </row>
    <row r="674" spans="1:24" ht="14.4" x14ac:dyDescent="0.3">
      <c r="A674" s="2">
        <v>673</v>
      </c>
      <c r="B674" s="2" t="s">
        <v>2189</v>
      </c>
      <c r="C674" s="2">
        <f>YEAR([1]Data!$D674)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9">
        <v>19.559999999999999</v>
      </c>
      <c r="T674" s="2">
        <v>5</v>
      </c>
      <c r="U674" s="25">
        <v>0.2</v>
      </c>
      <c r="V674" s="25">
        <v>1.7115</v>
      </c>
      <c r="W674" s="11">
        <f>Table_1[[#This Row],[Discount]]/Table_1[[#This Row],[Sales]]</f>
        <v>1.0224948875255624E-2</v>
      </c>
      <c r="X674" t="str">
        <f>IF(Table_1[[#This Row],[Discount %]]&lt;=0.1, "0-10%", IF(Table_1[[#This Row],[Discount %]]&lt;=0.2, "10-20%", IF(Table_1[[#This Row],[Discount %]]&lt;=0.3, "20-30%", IF(Table_1[[#This Row],[Discount %]]&lt;=0.4, "30-40%", "40%+"))))</f>
        <v>0-10%</v>
      </c>
    </row>
    <row r="675" spans="1:24" ht="14.4" x14ac:dyDescent="0.3">
      <c r="A675" s="2">
        <v>674</v>
      </c>
      <c r="B675" s="2" t="s">
        <v>2192</v>
      </c>
      <c r="C675" s="2">
        <f>YEAR([1]Data!$D675)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9">
        <v>61.44</v>
      </c>
      <c r="T675" s="2">
        <v>3</v>
      </c>
      <c r="U675" s="25">
        <v>0</v>
      </c>
      <c r="V675" s="25">
        <v>16.588799999999999</v>
      </c>
      <c r="W675" s="11">
        <f>Table_1[[#This Row],[Discount]]/Table_1[[#This Row],[Sales]]</f>
        <v>0</v>
      </c>
      <c r="X675" t="str">
        <f>IF(Table_1[[#This Row],[Discount %]]&lt;=0.1, "0-10%", IF(Table_1[[#This Row],[Discount %]]&lt;=0.2, "10-20%", IF(Table_1[[#This Row],[Discount %]]&lt;=0.3, "20-30%", IF(Table_1[[#This Row],[Discount %]]&lt;=0.4, "30-40%", "40%+"))))</f>
        <v>0-10%</v>
      </c>
    </row>
    <row r="676" spans="1:24" ht="14.4" x14ac:dyDescent="0.3">
      <c r="A676" s="2">
        <v>675</v>
      </c>
      <c r="B676" s="2" t="s">
        <v>2192</v>
      </c>
      <c r="C676" s="2">
        <f>YEAR([1]Data!$D676)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9">
        <v>38.9</v>
      </c>
      <c r="T676" s="2">
        <v>5</v>
      </c>
      <c r="U676" s="25">
        <v>0</v>
      </c>
      <c r="V676" s="25">
        <v>17.504999999999995</v>
      </c>
      <c r="W676" s="11">
        <f>Table_1[[#This Row],[Discount]]/Table_1[[#This Row],[Sales]]</f>
        <v>0</v>
      </c>
      <c r="X676" t="str">
        <f>IF(Table_1[[#This Row],[Discount %]]&lt;=0.1, "0-10%", IF(Table_1[[#This Row],[Discount %]]&lt;=0.2, "10-20%", IF(Table_1[[#This Row],[Discount %]]&lt;=0.3, "20-30%", IF(Table_1[[#This Row],[Discount %]]&lt;=0.4, "30-40%", "40%+"))))</f>
        <v>0-10%</v>
      </c>
    </row>
    <row r="677" spans="1:24" ht="14.4" x14ac:dyDescent="0.3">
      <c r="A677" s="2">
        <v>676</v>
      </c>
      <c r="B677" s="2" t="s">
        <v>2192</v>
      </c>
      <c r="C677" s="2">
        <f>YEAR([1]Data!$D677)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9">
        <v>99.390000000000015</v>
      </c>
      <c r="T677" s="2">
        <v>3</v>
      </c>
      <c r="U677" s="25">
        <v>0</v>
      </c>
      <c r="V677" s="25">
        <v>40.749900000000004</v>
      </c>
      <c r="W677" s="11">
        <f>Table_1[[#This Row],[Discount]]/Table_1[[#This Row],[Sales]]</f>
        <v>0</v>
      </c>
      <c r="X677" t="str">
        <f>IF(Table_1[[#This Row],[Discount %]]&lt;=0.1, "0-10%", IF(Table_1[[#This Row],[Discount %]]&lt;=0.2, "10-20%", IF(Table_1[[#This Row],[Discount %]]&lt;=0.3, "20-30%", IF(Table_1[[#This Row],[Discount %]]&lt;=0.4, "30-40%", "40%+"))))</f>
        <v>0-10%</v>
      </c>
    </row>
    <row r="678" spans="1:24" ht="14.4" x14ac:dyDescent="0.3">
      <c r="A678" s="2">
        <v>677</v>
      </c>
      <c r="B678" s="2" t="s">
        <v>2199</v>
      </c>
      <c r="C678" s="2">
        <f>YEAR([1]Data!$D678)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9">
        <v>2.6879999999999997</v>
      </c>
      <c r="T678" s="2">
        <v>3</v>
      </c>
      <c r="U678" s="25">
        <v>0.8</v>
      </c>
      <c r="V678" s="25">
        <v>-7.3920000000000021</v>
      </c>
      <c r="W678" s="11">
        <f>Table_1[[#This Row],[Discount]]/Table_1[[#This Row],[Sales]]</f>
        <v>0.29761904761904767</v>
      </c>
      <c r="X678" t="str">
        <f>IF(Table_1[[#This Row],[Discount %]]&lt;=0.1, "0-10%", IF(Table_1[[#This Row],[Discount %]]&lt;=0.2, "10-20%", IF(Table_1[[#This Row],[Discount %]]&lt;=0.3, "20-30%", IF(Table_1[[#This Row],[Discount %]]&lt;=0.4, "30-40%", "40%+"))))</f>
        <v>20-30%</v>
      </c>
    </row>
    <row r="679" spans="1:24" ht="14.4" x14ac:dyDescent="0.3">
      <c r="A679" s="2">
        <v>678</v>
      </c>
      <c r="B679" s="2" t="s">
        <v>2199</v>
      </c>
      <c r="C679" s="2">
        <f>YEAR([1]Data!$D679)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9">
        <v>27.816000000000003</v>
      </c>
      <c r="T679" s="2">
        <v>3</v>
      </c>
      <c r="U679" s="25">
        <v>0.2</v>
      </c>
      <c r="V679" s="25">
        <v>4.5200999999999958</v>
      </c>
      <c r="W679" s="11">
        <f>Table_1[[#This Row],[Discount]]/Table_1[[#This Row],[Sales]]</f>
        <v>7.1901064135749208E-3</v>
      </c>
      <c r="X679" t="str">
        <f>IF(Table_1[[#This Row],[Discount %]]&lt;=0.1, "0-10%", IF(Table_1[[#This Row],[Discount %]]&lt;=0.2, "10-20%", IF(Table_1[[#This Row],[Discount %]]&lt;=0.3, "20-30%", IF(Table_1[[#This Row],[Discount %]]&lt;=0.4, "30-40%", "40%+"))))</f>
        <v>0-10%</v>
      </c>
    </row>
    <row r="680" spans="1:24" ht="14.4" x14ac:dyDescent="0.3">
      <c r="A680" s="2">
        <v>679</v>
      </c>
      <c r="B680" s="2" t="s">
        <v>2199</v>
      </c>
      <c r="C680" s="2">
        <f>YEAR([1]Data!$D680)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9">
        <v>82.524000000000001</v>
      </c>
      <c r="T680" s="2">
        <v>3</v>
      </c>
      <c r="U680" s="25">
        <v>0.6</v>
      </c>
      <c r="V680" s="25">
        <v>-41.261999999999972</v>
      </c>
      <c r="W680" s="11">
        <f>Table_1[[#This Row],[Discount]]/Table_1[[#This Row],[Sales]]</f>
        <v>7.2706121855460222E-3</v>
      </c>
      <c r="X680" t="str">
        <f>IF(Table_1[[#This Row],[Discount %]]&lt;=0.1, "0-10%", IF(Table_1[[#This Row],[Discount %]]&lt;=0.2, "10-20%", IF(Table_1[[#This Row],[Discount %]]&lt;=0.3, "20-30%", IF(Table_1[[#This Row],[Discount %]]&lt;=0.4, "30-40%", "40%+"))))</f>
        <v>0-10%</v>
      </c>
    </row>
    <row r="681" spans="1:24" ht="14.4" x14ac:dyDescent="0.3">
      <c r="A681" s="2">
        <v>680</v>
      </c>
      <c r="B681" s="2" t="s">
        <v>2199</v>
      </c>
      <c r="C681" s="2">
        <f>YEAR([1]Data!$D681)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9">
        <v>182.99399999999997</v>
      </c>
      <c r="T681" s="2">
        <v>3</v>
      </c>
      <c r="U681" s="25">
        <v>0.8</v>
      </c>
      <c r="V681" s="25">
        <v>-320.23950000000013</v>
      </c>
      <c r="W681" s="11">
        <f>Table_1[[#This Row],[Discount]]/Table_1[[#This Row],[Sales]]</f>
        <v>4.3717280347989563E-3</v>
      </c>
      <c r="X681" t="str">
        <f>IF(Table_1[[#This Row],[Discount %]]&lt;=0.1, "0-10%", IF(Table_1[[#This Row],[Discount %]]&lt;=0.2, "10-20%", IF(Table_1[[#This Row],[Discount %]]&lt;=0.3, "20-30%", IF(Table_1[[#This Row],[Discount %]]&lt;=0.4, "30-40%", "40%+"))))</f>
        <v>0-10%</v>
      </c>
    </row>
    <row r="682" spans="1:24" ht="14.4" x14ac:dyDescent="0.3">
      <c r="A682" s="2">
        <v>681</v>
      </c>
      <c r="B682" s="2" t="s">
        <v>2211</v>
      </c>
      <c r="C682" s="2">
        <f>YEAR([1]Data!$D682)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9">
        <v>14.352000000000002</v>
      </c>
      <c r="T682" s="2">
        <v>3</v>
      </c>
      <c r="U682" s="25">
        <v>0.2</v>
      </c>
      <c r="V682" s="25">
        <v>4.6643999999999988</v>
      </c>
      <c r="W682" s="11">
        <f>Table_1[[#This Row],[Discount]]/Table_1[[#This Row],[Sales]]</f>
        <v>1.3935340022296542E-2</v>
      </c>
      <c r="X682" t="str">
        <f>IF(Table_1[[#This Row],[Discount %]]&lt;=0.1, "0-10%", IF(Table_1[[#This Row],[Discount %]]&lt;=0.2, "10-20%", IF(Table_1[[#This Row],[Discount %]]&lt;=0.3, "20-30%", IF(Table_1[[#This Row],[Discount %]]&lt;=0.4, "30-40%", "40%+"))))</f>
        <v>0-10%</v>
      </c>
    </row>
    <row r="683" spans="1:24" ht="14.4" x14ac:dyDescent="0.3">
      <c r="A683" s="2">
        <v>682</v>
      </c>
      <c r="B683" s="2" t="s">
        <v>2211</v>
      </c>
      <c r="C683" s="2">
        <f>YEAR([1]Data!$D683)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9">
        <v>64.959999999999994</v>
      </c>
      <c r="T683" s="2">
        <v>2</v>
      </c>
      <c r="U683" s="25">
        <v>0</v>
      </c>
      <c r="V683" s="25">
        <v>2.598399999999998</v>
      </c>
      <c r="W683" s="11">
        <f>Table_1[[#This Row],[Discount]]/Table_1[[#This Row],[Sales]]</f>
        <v>0</v>
      </c>
      <c r="X683" t="str">
        <f>IF(Table_1[[#This Row],[Discount %]]&lt;=0.1, "0-10%", IF(Table_1[[#This Row],[Discount %]]&lt;=0.2, "10-20%", IF(Table_1[[#This Row],[Discount %]]&lt;=0.3, "20-30%", IF(Table_1[[#This Row],[Discount %]]&lt;=0.4, "30-40%", "40%+"))))</f>
        <v>0-10%</v>
      </c>
    </row>
    <row r="684" spans="1:24" ht="14.4" x14ac:dyDescent="0.3">
      <c r="A684" s="2">
        <v>683</v>
      </c>
      <c r="B684" s="2" t="s">
        <v>2211</v>
      </c>
      <c r="C684" s="2">
        <f>YEAR([1]Data!$D684)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9">
        <v>68.599999999999994</v>
      </c>
      <c r="T684" s="2">
        <v>4</v>
      </c>
      <c r="U684" s="25">
        <v>0</v>
      </c>
      <c r="V684" s="25">
        <v>18.521999999999998</v>
      </c>
      <c r="W684" s="11">
        <f>Table_1[[#This Row],[Discount]]/Table_1[[#This Row],[Sales]]</f>
        <v>0</v>
      </c>
      <c r="X684" t="str">
        <f>IF(Table_1[[#This Row],[Discount %]]&lt;=0.1, "0-10%", IF(Table_1[[#This Row],[Discount %]]&lt;=0.2, "10-20%", IF(Table_1[[#This Row],[Discount %]]&lt;=0.3, "20-30%", IF(Table_1[[#This Row],[Discount %]]&lt;=0.4, "30-40%", "40%+"))))</f>
        <v>0-10%</v>
      </c>
    </row>
    <row r="685" spans="1:24" ht="14.4" x14ac:dyDescent="0.3">
      <c r="A685" s="2">
        <v>684</v>
      </c>
      <c r="B685" s="2" t="s">
        <v>2218</v>
      </c>
      <c r="C685" s="2">
        <f>YEAR([1]Data!$D685)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9">
        <v>7999.98</v>
      </c>
      <c r="T685" s="2">
        <v>4</v>
      </c>
      <c r="U685" s="25">
        <v>0.5</v>
      </c>
      <c r="V685" s="25">
        <v>-3839.9903999999988</v>
      </c>
      <c r="W685" s="11">
        <f>Table_1[[#This Row],[Discount]]/Table_1[[#This Row],[Sales]]</f>
        <v>6.2500156250390625E-5</v>
      </c>
      <c r="X685" t="str">
        <f>IF(Table_1[[#This Row],[Discount %]]&lt;=0.1, "0-10%", IF(Table_1[[#This Row],[Discount %]]&lt;=0.2, "10-20%", IF(Table_1[[#This Row],[Discount %]]&lt;=0.3, "20-30%", IF(Table_1[[#This Row],[Discount %]]&lt;=0.4, "30-40%", "40%+"))))</f>
        <v>0-10%</v>
      </c>
    </row>
    <row r="686" spans="1:24" ht="14.4" x14ac:dyDescent="0.3">
      <c r="A686" s="2">
        <v>685</v>
      </c>
      <c r="B686" s="2" t="s">
        <v>2218</v>
      </c>
      <c r="C686" s="2">
        <f>YEAR([1]Data!$D686)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9">
        <v>167.44000000000003</v>
      </c>
      <c r="T686" s="2">
        <v>2</v>
      </c>
      <c r="U686" s="25">
        <v>0.2</v>
      </c>
      <c r="V686" s="25">
        <v>14.650999999999989</v>
      </c>
      <c r="W686" s="11">
        <f>Table_1[[#This Row],[Discount]]/Table_1[[#This Row],[Sales]]</f>
        <v>1.1944577161968465E-3</v>
      </c>
      <c r="X686" t="str">
        <f>IF(Table_1[[#This Row],[Discount %]]&lt;=0.1, "0-10%", IF(Table_1[[#This Row],[Discount %]]&lt;=0.2, "10-20%", IF(Table_1[[#This Row],[Discount %]]&lt;=0.3, "20-30%", IF(Table_1[[#This Row],[Discount %]]&lt;=0.4, "30-40%", "40%+"))))</f>
        <v>0-10%</v>
      </c>
    </row>
    <row r="687" spans="1:24" ht="14.4" x14ac:dyDescent="0.3">
      <c r="A687" s="2">
        <v>686</v>
      </c>
      <c r="B687" s="2" t="s">
        <v>2224</v>
      </c>
      <c r="C687" s="2">
        <f>YEAR([1]Data!$D687)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9">
        <v>479.97</v>
      </c>
      <c r="T687" s="2">
        <v>3</v>
      </c>
      <c r="U687" s="25">
        <v>0</v>
      </c>
      <c r="V687" s="25">
        <v>163.18979999999999</v>
      </c>
      <c r="W687" s="11">
        <f>Table_1[[#This Row],[Discount]]/Table_1[[#This Row],[Sales]]</f>
        <v>0</v>
      </c>
      <c r="X687" t="str">
        <f>IF(Table_1[[#This Row],[Discount %]]&lt;=0.1, "0-10%", IF(Table_1[[#This Row],[Discount %]]&lt;=0.2, "10-20%", IF(Table_1[[#This Row],[Discount %]]&lt;=0.3, "20-30%", IF(Table_1[[#This Row],[Discount %]]&lt;=0.4, "30-40%", "40%+"))))</f>
        <v>0-10%</v>
      </c>
    </row>
    <row r="688" spans="1:24" ht="14.4" x14ac:dyDescent="0.3">
      <c r="A688" s="2">
        <v>687</v>
      </c>
      <c r="B688" s="2" t="s">
        <v>2224</v>
      </c>
      <c r="C688" s="2">
        <f>YEAR([1]Data!$D688)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9">
        <v>14.62</v>
      </c>
      <c r="T688" s="2">
        <v>2</v>
      </c>
      <c r="U688" s="25">
        <v>0</v>
      </c>
      <c r="V688" s="25">
        <v>6.8713999999999995</v>
      </c>
      <c r="W688" s="11">
        <f>Table_1[[#This Row],[Discount]]/Table_1[[#This Row],[Sales]]</f>
        <v>0</v>
      </c>
      <c r="X688" t="str">
        <f>IF(Table_1[[#This Row],[Discount %]]&lt;=0.1, "0-10%", IF(Table_1[[#This Row],[Discount %]]&lt;=0.2, "10-20%", IF(Table_1[[#This Row],[Discount %]]&lt;=0.3, "20-30%", IF(Table_1[[#This Row],[Discount %]]&lt;=0.4, "30-40%", "40%+"))))</f>
        <v>0-10%</v>
      </c>
    </row>
    <row r="689" spans="1:24" ht="14.4" x14ac:dyDescent="0.3">
      <c r="A689" s="2">
        <v>688</v>
      </c>
      <c r="B689" s="2" t="s">
        <v>2224</v>
      </c>
      <c r="C689" s="2">
        <f>YEAR([1]Data!$D689)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9">
        <v>19.440000000000001</v>
      </c>
      <c r="T689" s="2">
        <v>3</v>
      </c>
      <c r="U689" s="25">
        <v>0</v>
      </c>
      <c r="V689" s="25">
        <v>9.3312000000000008</v>
      </c>
      <c r="W689" s="11">
        <f>Table_1[[#This Row],[Discount]]/Table_1[[#This Row],[Sales]]</f>
        <v>0</v>
      </c>
      <c r="X689" t="str">
        <f>IF(Table_1[[#This Row],[Discount %]]&lt;=0.1, "0-10%", IF(Table_1[[#This Row],[Discount %]]&lt;=0.2, "10-20%", IF(Table_1[[#This Row],[Discount %]]&lt;=0.3, "20-30%", IF(Table_1[[#This Row],[Discount %]]&lt;=0.4, "30-40%", "40%+"))))</f>
        <v>0-10%</v>
      </c>
    </row>
    <row r="690" spans="1:24" ht="14.4" x14ac:dyDescent="0.3">
      <c r="A690" s="2">
        <v>689</v>
      </c>
      <c r="B690" s="2" t="s">
        <v>2229</v>
      </c>
      <c r="C690" s="2">
        <f>YEAR([1]Data!$D690)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9">
        <v>191.98400000000001</v>
      </c>
      <c r="T690" s="2">
        <v>2</v>
      </c>
      <c r="U690" s="25">
        <v>0.2</v>
      </c>
      <c r="V690" s="25">
        <v>4.7995999999999768</v>
      </c>
      <c r="W690" s="11">
        <f>Table_1[[#This Row],[Discount]]/Table_1[[#This Row],[Sales]]</f>
        <v>1.0417534794566214E-3</v>
      </c>
      <c r="X690" t="str">
        <f>IF(Table_1[[#This Row],[Discount %]]&lt;=0.1, "0-10%", IF(Table_1[[#This Row],[Discount %]]&lt;=0.2, "10-20%", IF(Table_1[[#This Row],[Discount %]]&lt;=0.3, "20-30%", IF(Table_1[[#This Row],[Discount %]]&lt;=0.4, "30-40%", "40%+"))))</f>
        <v>0-10%</v>
      </c>
    </row>
    <row r="691" spans="1:24" ht="14.4" x14ac:dyDescent="0.3">
      <c r="A691" s="2">
        <v>690</v>
      </c>
      <c r="B691" s="2" t="s">
        <v>2234</v>
      </c>
      <c r="C691" s="2">
        <f>YEAR([1]Data!$D691)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9">
        <v>104.01</v>
      </c>
      <c r="T691" s="2">
        <v>1</v>
      </c>
      <c r="U691" s="25">
        <v>0</v>
      </c>
      <c r="V691" s="25">
        <v>14.561400000000006</v>
      </c>
      <c r="W691" s="11">
        <f>Table_1[[#This Row],[Discount]]/Table_1[[#This Row],[Sales]]</f>
        <v>0</v>
      </c>
      <c r="X691" t="str">
        <f>IF(Table_1[[#This Row],[Discount %]]&lt;=0.1, "0-10%", IF(Table_1[[#This Row],[Discount %]]&lt;=0.2, "10-20%", IF(Table_1[[#This Row],[Discount %]]&lt;=0.3, "20-30%", IF(Table_1[[#This Row],[Discount %]]&lt;=0.4, "30-40%", "40%+"))))</f>
        <v>0-10%</v>
      </c>
    </row>
    <row r="692" spans="1:24" ht="14.4" x14ac:dyDescent="0.3">
      <c r="A692" s="2">
        <v>691</v>
      </c>
      <c r="B692" s="2" t="s">
        <v>2234</v>
      </c>
      <c r="C692" s="2">
        <f>YEAR([1]Data!$D692)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9">
        <v>284.82</v>
      </c>
      <c r="T692" s="2">
        <v>1</v>
      </c>
      <c r="U692" s="25">
        <v>0</v>
      </c>
      <c r="V692" s="25">
        <v>74.053200000000004</v>
      </c>
      <c r="W692" s="11">
        <f>Table_1[[#This Row],[Discount]]/Table_1[[#This Row],[Sales]]</f>
        <v>0</v>
      </c>
      <c r="X692" t="str">
        <f>IF(Table_1[[#This Row],[Discount %]]&lt;=0.1, "0-10%", IF(Table_1[[#This Row],[Discount %]]&lt;=0.2, "10-20%", IF(Table_1[[#This Row],[Discount %]]&lt;=0.3, "20-30%", IF(Table_1[[#This Row],[Discount %]]&lt;=0.4, "30-40%", "40%+"))))</f>
        <v>0-10%</v>
      </c>
    </row>
    <row r="693" spans="1:24" ht="14.4" x14ac:dyDescent="0.3">
      <c r="A693" s="2">
        <v>692</v>
      </c>
      <c r="B693" s="2" t="s">
        <v>2234</v>
      </c>
      <c r="C693" s="2">
        <f>YEAR([1]Data!$D693)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9">
        <v>36.839999999999996</v>
      </c>
      <c r="T693" s="2">
        <v>3</v>
      </c>
      <c r="U693" s="25">
        <v>0</v>
      </c>
      <c r="V693" s="25">
        <v>10.315199999999999</v>
      </c>
      <c r="W693" s="11">
        <f>Table_1[[#This Row],[Discount]]/Table_1[[#This Row],[Sales]]</f>
        <v>0</v>
      </c>
      <c r="X693" t="str">
        <f>IF(Table_1[[#This Row],[Discount %]]&lt;=0.1, "0-10%", IF(Table_1[[#This Row],[Discount %]]&lt;=0.2, "10-20%", IF(Table_1[[#This Row],[Discount %]]&lt;=0.3, "20-30%", IF(Table_1[[#This Row],[Discount %]]&lt;=0.4, "30-40%", "40%+"))))</f>
        <v>0-10%</v>
      </c>
    </row>
    <row r="694" spans="1:24" ht="14.4" x14ac:dyDescent="0.3">
      <c r="A694" s="2">
        <v>693</v>
      </c>
      <c r="B694" s="2" t="s">
        <v>2242</v>
      </c>
      <c r="C694" s="2">
        <f>YEAR([1]Data!$D694)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9">
        <v>166.24</v>
      </c>
      <c r="T694" s="2">
        <v>1</v>
      </c>
      <c r="U694" s="25">
        <v>0</v>
      </c>
      <c r="V694" s="25">
        <v>24.936000000000007</v>
      </c>
      <c r="W694" s="11">
        <f>Table_1[[#This Row],[Discount]]/Table_1[[#This Row],[Sales]]</f>
        <v>0</v>
      </c>
      <c r="X694" t="str">
        <f>IF(Table_1[[#This Row],[Discount %]]&lt;=0.1, "0-10%", IF(Table_1[[#This Row],[Discount %]]&lt;=0.2, "10-20%", IF(Table_1[[#This Row],[Discount %]]&lt;=0.3, "20-30%", IF(Table_1[[#This Row],[Discount %]]&lt;=0.4, "30-40%", "40%+"))))</f>
        <v>0-10%</v>
      </c>
    </row>
    <row r="695" spans="1:24" ht="14.4" x14ac:dyDescent="0.3">
      <c r="A695" s="2">
        <v>694</v>
      </c>
      <c r="B695" s="2" t="s">
        <v>2242</v>
      </c>
      <c r="C695" s="2">
        <f>YEAR([1]Data!$D695)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9">
        <v>33.4</v>
      </c>
      <c r="T695" s="2">
        <v>5</v>
      </c>
      <c r="U695" s="25">
        <v>0</v>
      </c>
      <c r="V695" s="25">
        <v>16.032</v>
      </c>
      <c r="W695" s="11">
        <f>Table_1[[#This Row],[Discount]]/Table_1[[#This Row],[Sales]]</f>
        <v>0</v>
      </c>
      <c r="X695" t="str">
        <f>IF(Table_1[[#This Row],[Discount %]]&lt;=0.1, "0-10%", IF(Table_1[[#This Row],[Discount %]]&lt;=0.2, "10-20%", IF(Table_1[[#This Row],[Discount %]]&lt;=0.3, "20-30%", IF(Table_1[[#This Row],[Discount %]]&lt;=0.4, "30-40%", "40%+"))))</f>
        <v>0-10%</v>
      </c>
    </row>
    <row r="696" spans="1:24" ht="14.4" x14ac:dyDescent="0.3">
      <c r="A696" s="2">
        <v>695</v>
      </c>
      <c r="B696" s="2" t="s">
        <v>2249</v>
      </c>
      <c r="C696" s="2">
        <f>YEAR([1]Data!$D696)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9">
        <v>198.27200000000002</v>
      </c>
      <c r="T696" s="2">
        <v>8</v>
      </c>
      <c r="U696" s="25">
        <v>0.2</v>
      </c>
      <c r="V696" s="25">
        <v>17.34879999999999</v>
      </c>
      <c r="W696" s="11">
        <f>Table_1[[#This Row],[Discount]]/Table_1[[#This Row],[Sales]]</f>
        <v>1.0087153001936734E-3</v>
      </c>
      <c r="X696" t="str">
        <f>IF(Table_1[[#This Row],[Discount %]]&lt;=0.1, "0-10%", IF(Table_1[[#This Row],[Discount %]]&lt;=0.2, "10-20%", IF(Table_1[[#This Row],[Discount %]]&lt;=0.3, "20-30%", IF(Table_1[[#This Row],[Discount %]]&lt;=0.4, "30-40%", "40%+"))))</f>
        <v>0-10%</v>
      </c>
    </row>
    <row r="697" spans="1:24" ht="14.4" x14ac:dyDescent="0.3">
      <c r="A697" s="2">
        <v>696</v>
      </c>
      <c r="B697" s="2" t="s">
        <v>2249</v>
      </c>
      <c r="C697" s="2">
        <f>YEAR([1]Data!$D697)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9">
        <v>47.360000000000007</v>
      </c>
      <c r="T697" s="2">
        <v>4</v>
      </c>
      <c r="U697" s="25">
        <v>0.2</v>
      </c>
      <c r="V697" s="25">
        <v>17.759999999999998</v>
      </c>
      <c r="W697" s="11">
        <f>Table_1[[#This Row],[Discount]]/Table_1[[#This Row],[Sales]]</f>
        <v>4.2229729729729723E-3</v>
      </c>
      <c r="X697" t="str">
        <f>IF(Table_1[[#This Row],[Discount %]]&lt;=0.1, "0-10%", IF(Table_1[[#This Row],[Discount %]]&lt;=0.2, "10-20%", IF(Table_1[[#This Row],[Discount %]]&lt;=0.3, "20-30%", IF(Table_1[[#This Row],[Discount %]]&lt;=0.4, "30-40%", "40%+"))))</f>
        <v>0-10%</v>
      </c>
    </row>
    <row r="698" spans="1:24" ht="14.4" x14ac:dyDescent="0.3">
      <c r="A698" s="2">
        <v>697</v>
      </c>
      <c r="B698" s="2" t="s">
        <v>2249</v>
      </c>
      <c r="C698" s="2">
        <f>YEAR([1]Data!$D698)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9">
        <v>200.98400000000004</v>
      </c>
      <c r="T698" s="2">
        <v>7</v>
      </c>
      <c r="U698" s="25">
        <v>0.2</v>
      </c>
      <c r="V698" s="25">
        <v>62.807499999999976</v>
      </c>
      <c r="W698" s="11">
        <f>Table_1[[#This Row],[Discount]]/Table_1[[#This Row],[Sales]]</f>
        <v>9.9510408788759295E-4</v>
      </c>
      <c r="X698" t="str">
        <f>IF(Table_1[[#This Row],[Discount %]]&lt;=0.1, "0-10%", IF(Table_1[[#This Row],[Discount %]]&lt;=0.2, "10-20%", IF(Table_1[[#This Row],[Discount %]]&lt;=0.3, "20-30%", IF(Table_1[[#This Row],[Discount %]]&lt;=0.4, "30-40%", "40%+"))))</f>
        <v>0-10%</v>
      </c>
    </row>
    <row r="699" spans="1:24" ht="14.4" x14ac:dyDescent="0.3">
      <c r="A699" s="2">
        <v>698</v>
      </c>
      <c r="B699" s="2" t="s">
        <v>2249</v>
      </c>
      <c r="C699" s="2">
        <f>YEAR([1]Data!$D699)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9">
        <v>97.696000000000012</v>
      </c>
      <c r="T699" s="2">
        <v>4</v>
      </c>
      <c r="U699" s="25">
        <v>0.2</v>
      </c>
      <c r="V699" s="25">
        <v>31.751200000000001</v>
      </c>
      <c r="W699" s="11">
        <f>Table_1[[#This Row],[Discount]]/Table_1[[#This Row],[Sales]]</f>
        <v>2.0471667212577792E-3</v>
      </c>
      <c r="X699" t="str">
        <f>IF(Table_1[[#This Row],[Discount %]]&lt;=0.1, "0-10%", IF(Table_1[[#This Row],[Discount %]]&lt;=0.2, "10-20%", IF(Table_1[[#This Row],[Discount %]]&lt;=0.3, "20-30%", IF(Table_1[[#This Row],[Discount %]]&lt;=0.4, "30-40%", "40%+"))))</f>
        <v>0-10%</v>
      </c>
    </row>
    <row r="700" spans="1:24" ht="14.4" x14ac:dyDescent="0.3">
      <c r="A700" s="2">
        <v>699</v>
      </c>
      <c r="B700" s="2" t="s">
        <v>2249</v>
      </c>
      <c r="C700" s="2">
        <f>YEAR([1]Data!$D700)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9">
        <v>2.6960000000000002</v>
      </c>
      <c r="T700" s="2">
        <v>1</v>
      </c>
      <c r="U700" s="25">
        <v>0.2</v>
      </c>
      <c r="V700" s="25">
        <v>0.8088000000000003</v>
      </c>
      <c r="W700" s="11">
        <f>Table_1[[#This Row],[Discount]]/Table_1[[#This Row],[Sales]]</f>
        <v>7.418397626112759E-2</v>
      </c>
      <c r="X700" t="str">
        <f>IF(Table_1[[#This Row],[Discount %]]&lt;=0.1, "0-10%", IF(Table_1[[#This Row],[Discount %]]&lt;=0.2, "10-20%", IF(Table_1[[#This Row],[Discount %]]&lt;=0.3, "20-30%", IF(Table_1[[#This Row],[Discount %]]&lt;=0.4, "30-40%", "40%+"))))</f>
        <v>0-10%</v>
      </c>
    </row>
    <row r="701" spans="1:24" ht="14.4" x14ac:dyDescent="0.3">
      <c r="A701" s="2">
        <v>700</v>
      </c>
      <c r="B701" s="2" t="s">
        <v>2249</v>
      </c>
      <c r="C701" s="2">
        <f>YEAR([1]Data!$D701)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9">
        <v>18.588000000000005</v>
      </c>
      <c r="T701" s="2">
        <v>2</v>
      </c>
      <c r="U701" s="25">
        <v>0.7</v>
      </c>
      <c r="V701" s="25">
        <v>-13.6312</v>
      </c>
      <c r="W701" s="11">
        <f>Table_1[[#This Row],[Discount]]/Table_1[[#This Row],[Sales]]</f>
        <v>3.7658704540563796E-2</v>
      </c>
      <c r="X701" t="str">
        <f>IF(Table_1[[#This Row],[Discount %]]&lt;=0.1, "0-10%", IF(Table_1[[#This Row],[Discount %]]&lt;=0.2, "10-20%", IF(Table_1[[#This Row],[Discount %]]&lt;=0.3, "20-30%", IF(Table_1[[#This Row],[Discount %]]&lt;=0.4, "30-40%", "40%+"))))</f>
        <v>0-10%</v>
      </c>
    </row>
    <row r="702" spans="1:24" ht="14.4" x14ac:dyDescent="0.3">
      <c r="A702" s="2">
        <v>701</v>
      </c>
      <c r="B702" s="2" t="s">
        <v>2249</v>
      </c>
      <c r="C702" s="2">
        <f>YEAR([1]Data!$D702)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9">
        <v>4.8960000000000008</v>
      </c>
      <c r="T702" s="2">
        <v>3</v>
      </c>
      <c r="U702" s="25">
        <v>0.7</v>
      </c>
      <c r="V702" s="25">
        <v>-3.4271999999999991</v>
      </c>
      <c r="W702" s="11">
        <f>Table_1[[#This Row],[Discount]]/Table_1[[#This Row],[Sales]]</f>
        <v>0.14297385620915029</v>
      </c>
      <c r="X702" t="str">
        <f>IF(Table_1[[#This Row],[Discount %]]&lt;=0.1, "0-10%", IF(Table_1[[#This Row],[Discount %]]&lt;=0.2, "10-20%", IF(Table_1[[#This Row],[Discount %]]&lt;=0.3, "20-30%", IF(Table_1[[#This Row],[Discount %]]&lt;=0.4, "30-40%", "40%+"))))</f>
        <v>10-20%</v>
      </c>
    </row>
    <row r="703" spans="1:24" ht="14.4" x14ac:dyDescent="0.3">
      <c r="A703" s="2">
        <v>702</v>
      </c>
      <c r="B703" s="2" t="s">
        <v>2261</v>
      </c>
      <c r="C703" s="2">
        <f>YEAR([1]Data!$D703)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9">
        <v>15.072000000000003</v>
      </c>
      <c r="T703" s="2">
        <v>3</v>
      </c>
      <c r="U703" s="25">
        <v>0.2</v>
      </c>
      <c r="V703" s="25">
        <v>4.1448</v>
      </c>
      <c r="W703" s="11">
        <f>Table_1[[#This Row],[Discount]]/Table_1[[#This Row],[Sales]]</f>
        <v>1.3269639065817409E-2</v>
      </c>
      <c r="X703" t="str">
        <f>IF(Table_1[[#This Row],[Discount %]]&lt;=0.1, "0-10%", IF(Table_1[[#This Row],[Discount %]]&lt;=0.2, "10-20%", IF(Table_1[[#This Row],[Discount %]]&lt;=0.3, "20-30%", IF(Table_1[[#This Row],[Discount %]]&lt;=0.4, "30-40%", "40%+"))))</f>
        <v>0-10%</v>
      </c>
    </row>
    <row r="704" spans="1:24" ht="14.4" x14ac:dyDescent="0.3">
      <c r="A704" s="2">
        <v>703</v>
      </c>
      <c r="B704" s="2" t="s">
        <v>2262</v>
      </c>
      <c r="C704" s="2">
        <f>YEAR([1]Data!$D704)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9">
        <v>209.88</v>
      </c>
      <c r="T704" s="2">
        <v>3</v>
      </c>
      <c r="U704" s="25">
        <v>0</v>
      </c>
      <c r="V704" s="25">
        <v>35.679599999999979</v>
      </c>
      <c r="W704" s="11">
        <f>Table_1[[#This Row],[Discount]]/Table_1[[#This Row],[Sales]]</f>
        <v>0</v>
      </c>
      <c r="X704" t="str">
        <f>IF(Table_1[[#This Row],[Discount %]]&lt;=0.1, "0-10%", IF(Table_1[[#This Row],[Discount %]]&lt;=0.2, "10-20%", IF(Table_1[[#This Row],[Discount %]]&lt;=0.3, "20-30%", IF(Table_1[[#This Row],[Discount %]]&lt;=0.4, "30-40%", "40%+"))))</f>
        <v>0-10%</v>
      </c>
    </row>
    <row r="705" spans="1:24" ht="14.4" x14ac:dyDescent="0.3">
      <c r="A705" s="2">
        <v>704</v>
      </c>
      <c r="B705" s="2" t="s">
        <v>2265</v>
      </c>
      <c r="C705" s="2">
        <f>YEAR([1]Data!$D705)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9">
        <v>369.91200000000003</v>
      </c>
      <c r="T705" s="2">
        <v>3</v>
      </c>
      <c r="U705" s="25">
        <v>0.2</v>
      </c>
      <c r="V705" s="25">
        <v>-13.871700000000047</v>
      </c>
      <c r="W705" s="11">
        <f>Table_1[[#This Row],[Discount]]/Table_1[[#This Row],[Sales]]</f>
        <v>5.4066913211790908E-4</v>
      </c>
      <c r="X705" t="str">
        <f>IF(Table_1[[#This Row],[Discount %]]&lt;=0.1, "0-10%", IF(Table_1[[#This Row],[Discount %]]&lt;=0.2, "10-20%", IF(Table_1[[#This Row],[Discount %]]&lt;=0.3, "20-30%", IF(Table_1[[#This Row],[Discount %]]&lt;=0.4, "30-40%", "40%+"))))</f>
        <v>0-10%</v>
      </c>
    </row>
    <row r="706" spans="1:24" ht="14.4" x14ac:dyDescent="0.3">
      <c r="A706" s="2">
        <v>705</v>
      </c>
      <c r="B706" s="2" t="s">
        <v>2270</v>
      </c>
      <c r="C706" s="2">
        <f>YEAR([1]Data!$D706)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9">
        <v>10.368000000000002</v>
      </c>
      <c r="T706" s="2">
        <v>2</v>
      </c>
      <c r="U706" s="25">
        <v>0.2</v>
      </c>
      <c r="V706" s="25">
        <v>3.6288</v>
      </c>
      <c r="W706" s="11">
        <f>Table_1[[#This Row],[Discount]]/Table_1[[#This Row],[Sales]]</f>
        <v>1.9290123456790119E-2</v>
      </c>
      <c r="X706" t="str">
        <f>IF(Table_1[[#This Row],[Discount %]]&lt;=0.1, "0-10%", IF(Table_1[[#This Row],[Discount %]]&lt;=0.2, "10-20%", IF(Table_1[[#This Row],[Discount %]]&lt;=0.3, "20-30%", IF(Table_1[[#This Row],[Discount %]]&lt;=0.4, "30-40%", "40%+"))))</f>
        <v>0-10%</v>
      </c>
    </row>
    <row r="707" spans="1:24" ht="14.4" x14ac:dyDescent="0.3">
      <c r="A707" s="2">
        <v>706</v>
      </c>
      <c r="B707" s="2" t="s">
        <v>2270</v>
      </c>
      <c r="C707" s="2">
        <f>YEAR([1]Data!$D707)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9">
        <v>166.84</v>
      </c>
      <c r="T707" s="2">
        <v>5</v>
      </c>
      <c r="U707" s="25">
        <v>0.2</v>
      </c>
      <c r="V707" s="25">
        <v>18.769499999999987</v>
      </c>
      <c r="W707" s="11">
        <f>Table_1[[#This Row],[Discount]]/Table_1[[#This Row],[Sales]]</f>
        <v>1.1987532965715656E-3</v>
      </c>
      <c r="X707" t="str">
        <f>IF(Table_1[[#This Row],[Discount %]]&lt;=0.1, "0-10%", IF(Table_1[[#This Row],[Discount %]]&lt;=0.2, "10-20%", IF(Table_1[[#This Row],[Discount %]]&lt;=0.3, "20-30%", IF(Table_1[[#This Row],[Discount %]]&lt;=0.4, "30-40%", "40%+"))))</f>
        <v>0-10%</v>
      </c>
    </row>
    <row r="708" spans="1:24" ht="14.4" x14ac:dyDescent="0.3">
      <c r="A708" s="2">
        <v>707</v>
      </c>
      <c r="B708" s="2" t="s">
        <v>2270</v>
      </c>
      <c r="C708" s="2">
        <f>YEAR([1]Data!$D708)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9">
        <v>15.216000000000001</v>
      </c>
      <c r="T708" s="2">
        <v>1</v>
      </c>
      <c r="U708" s="25">
        <v>0.2</v>
      </c>
      <c r="V708" s="25">
        <v>2.2823999999999991</v>
      </c>
      <c r="W708" s="11">
        <f>Table_1[[#This Row],[Discount]]/Table_1[[#This Row],[Sales]]</f>
        <v>1.3144058885383806E-2</v>
      </c>
      <c r="X708" t="str">
        <f>IF(Table_1[[#This Row],[Discount %]]&lt;=0.1, "0-10%", IF(Table_1[[#This Row],[Discount %]]&lt;=0.2, "10-20%", IF(Table_1[[#This Row],[Discount %]]&lt;=0.3, "20-30%", IF(Table_1[[#This Row],[Discount %]]&lt;=0.4, "30-40%", "40%+"))))</f>
        <v>0-10%</v>
      </c>
    </row>
    <row r="709" spans="1:24" ht="14.4" x14ac:dyDescent="0.3">
      <c r="A709" s="2">
        <v>708</v>
      </c>
      <c r="B709" s="2" t="s">
        <v>2278</v>
      </c>
      <c r="C709" s="2">
        <f>YEAR([1]Data!$D709)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9">
        <v>119.96</v>
      </c>
      <c r="T709" s="2">
        <v>4</v>
      </c>
      <c r="U709" s="25">
        <v>0</v>
      </c>
      <c r="V709" s="25">
        <v>52.78240000000001</v>
      </c>
      <c r="W709" s="11">
        <f>Table_1[[#This Row],[Discount]]/Table_1[[#This Row],[Sales]]</f>
        <v>0</v>
      </c>
      <c r="X709" t="str">
        <f>IF(Table_1[[#This Row],[Discount %]]&lt;=0.1, "0-10%", IF(Table_1[[#This Row],[Discount %]]&lt;=0.2, "10-20%", IF(Table_1[[#This Row],[Discount %]]&lt;=0.3, "20-30%", IF(Table_1[[#This Row],[Discount %]]&lt;=0.4, "30-40%", "40%+"))))</f>
        <v>0-10%</v>
      </c>
    </row>
    <row r="710" spans="1:24" ht="14.4" x14ac:dyDescent="0.3">
      <c r="A710" s="2">
        <v>709</v>
      </c>
      <c r="B710" s="2" t="s">
        <v>2278</v>
      </c>
      <c r="C710" s="2">
        <f>YEAR([1]Data!$D710)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9">
        <v>883.92</v>
      </c>
      <c r="T710" s="2">
        <v>5</v>
      </c>
      <c r="U710" s="25">
        <v>0.2</v>
      </c>
      <c r="V710" s="25">
        <v>-110.49000000000007</v>
      </c>
      <c r="W710" s="11">
        <f>Table_1[[#This Row],[Discount]]/Table_1[[#This Row],[Sales]]</f>
        <v>2.2626482034573267E-4</v>
      </c>
      <c r="X710" t="str">
        <f>IF(Table_1[[#This Row],[Discount %]]&lt;=0.1, "0-10%", IF(Table_1[[#This Row],[Discount %]]&lt;=0.2, "10-20%", IF(Table_1[[#This Row],[Discount %]]&lt;=0.3, "20-30%", IF(Table_1[[#This Row],[Discount %]]&lt;=0.4, "30-40%", "40%+"))))</f>
        <v>0-10%</v>
      </c>
    </row>
    <row r="711" spans="1:24" ht="14.4" x14ac:dyDescent="0.3">
      <c r="A711" s="2">
        <v>710</v>
      </c>
      <c r="B711" s="2" t="s">
        <v>2278</v>
      </c>
      <c r="C711" s="2">
        <f>YEAR([1]Data!$D711)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9">
        <v>46.72</v>
      </c>
      <c r="T711" s="2">
        <v>8</v>
      </c>
      <c r="U711" s="25">
        <v>0.2</v>
      </c>
      <c r="V711" s="25">
        <v>15.767999999999997</v>
      </c>
      <c r="W711" s="11">
        <f>Table_1[[#This Row],[Discount]]/Table_1[[#This Row],[Sales]]</f>
        <v>4.2808219178082198E-3</v>
      </c>
      <c r="X711" t="str">
        <f>IF(Table_1[[#This Row],[Discount %]]&lt;=0.1, "0-10%", IF(Table_1[[#This Row],[Discount %]]&lt;=0.2, "10-20%", IF(Table_1[[#This Row],[Discount %]]&lt;=0.3, "20-30%", IF(Table_1[[#This Row],[Discount %]]&lt;=0.4, "30-40%", "40%+"))))</f>
        <v>0-10%</v>
      </c>
    </row>
    <row r="712" spans="1:24" ht="14.4" x14ac:dyDescent="0.3">
      <c r="A712" s="2">
        <v>711</v>
      </c>
      <c r="B712" s="2" t="s">
        <v>2283</v>
      </c>
      <c r="C712" s="2">
        <f>YEAR([1]Data!$D712)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9">
        <v>55.48</v>
      </c>
      <c r="T712" s="2">
        <v>1</v>
      </c>
      <c r="U712" s="25">
        <v>0</v>
      </c>
      <c r="V712" s="25">
        <v>26.630399999999998</v>
      </c>
      <c r="W712" s="11">
        <f>Table_1[[#This Row],[Discount]]/Table_1[[#This Row],[Sales]]</f>
        <v>0</v>
      </c>
      <c r="X712" t="str">
        <f>IF(Table_1[[#This Row],[Discount %]]&lt;=0.1, "0-10%", IF(Table_1[[#This Row],[Discount %]]&lt;=0.2, "10-20%", IF(Table_1[[#This Row],[Discount %]]&lt;=0.3, "20-30%", IF(Table_1[[#This Row],[Discount %]]&lt;=0.4, "30-40%", "40%+"))))</f>
        <v>0-10%</v>
      </c>
    </row>
    <row r="713" spans="1:24" ht="14.4" x14ac:dyDescent="0.3">
      <c r="A713" s="2">
        <v>712</v>
      </c>
      <c r="B713" s="2" t="s">
        <v>2286</v>
      </c>
      <c r="C713" s="2">
        <f>YEAR([1]Data!$D713)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9">
        <v>24.448</v>
      </c>
      <c r="T713" s="2">
        <v>4</v>
      </c>
      <c r="U713" s="25">
        <v>0.2</v>
      </c>
      <c r="V713" s="25">
        <v>8.8623999999999992</v>
      </c>
      <c r="W713" s="11">
        <f>Table_1[[#This Row],[Discount]]/Table_1[[#This Row],[Sales]]</f>
        <v>8.1806282722513089E-3</v>
      </c>
      <c r="X713" t="str">
        <f>IF(Table_1[[#This Row],[Discount %]]&lt;=0.1, "0-10%", IF(Table_1[[#This Row],[Discount %]]&lt;=0.2, "10-20%", IF(Table_1[[#This Row],[Discount %]]&lt;=0.3, "20-30%", IF(Table_1[[#This Row],[Discount %]]&lt;=0.4, "30-40%", "40%+"))))</f>
        <v>0-10%</v>
      </c>
    </row>
    <row r="714" spans="1:24" ht="14.4" x14ac:dyDescent="0.3">
      <c r="A714" s="2">
        <v>713</v>
      </c>
      <c r="B714" s="2" t="s">
        <v>2292</v>
      </c>
      <c r="C714" s="2">
        <f>YEAR([1]Data!$D714)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9">
        <v>281.34000000000003</v>
      </c>
      <c r="T714" s="2">
        <v>6</v>
      </c>
      <c r="U714" s="25">
        <v>0</v>
      </c>
      <c r="V714" s="25">
        <v>109.72260000000001</v>
      </c>
      <c r="W714" s="11">
        <f>Table_1[[#This Row],[Discount]]/Table_1[[#This Row],[Sales]]</f>
        <v>0</v>
      </c>
      <c r="X714" t="str">
        <f>IF(Table_1[[#This Row],[Discount %]]&lt;=0.1, "0-10%", IF(Table_1[[#This Row],[Discount %]]&lt;=0.2, "10-20%", IF(Table_1[[#This Row],[Discount %]]&lt;=0.3, "20-30%", IF(Table_1[[#This Row],[Discount %]]&lt;=0.4, "30-40%", "40%+"))))</f>
        <v>0-10%</v>
      </c>
    </row>
    <row r="715" spans="1:24" ht="14.4" x14ac:dyDescent="0.3">
      <c r="A715" s="2">
        <v>714</v>
      </c>
      <c r="B715" s="2" t="s">
        <v>2292</v>
      </c>
      <c r="C715" s="2">
        <f>YEAR([1]Data!$D715)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9">
        <v>307.98</v>
      </c>
      <c r="T715" s="2">
        <v>2</v>
      </c>
      <c r="U715" s="25">
        <v>0</v>
      </c>
      <c r="V715" s="25">
        <v>89.314199999999971</v>
      </c>
      <c r="W715" s="11">
        <f>Table_1[[#This Row],[Discount]]/Table_1[[#This Row],[Sales]]</f>
        <v>0</v>
      </c>
      <c r="X715" t="str">
        <f>IF(Table_1[[#This Row],[Discount %]]&lt;=0.1, "0-10%", IF(Table_1[[#This Row],[Discount %]]&lt;=0.2, "10-20%", IF(Table_1[[#This Row],[Discount %]]&lt;=0.3, "20-30%", IF(Table_1[[#This Row],[Discount %]]&lt;=0.4, "30-40%", "40%+"))))</f>
        <v>0-10%</v>
      </c>
    </row>
    <row r="716" spans="1:24" ht="14.4" x14ac:dyDescent="0.3">
      <c r="A716" s="2">
        <v>715</v>
      </c>
      <c r="B716" s="2" t="s">
        <v>2292</v>
      </c>
      <c r="C716" s="2">
        <f>YEAR([1]Data!$D716)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9">
        <v>299.96999999999997</v>
      </c>
      <c r="T716" s="2">
        <v>3</v>
      </c>
      <c r="U716" s="25">
        <v>0</v>
      </c>
      <c r="V716" s="25">
        <v>113.98860000000001</v>
      </c>
      <c r="W716" s="11">
        <f>Table_1[[#This Row],[Discount]]/Table_1[[#This Row],[Sales]]</f>
        <v>0</v>
      </c>
      <c r="X716" t="str">
        <f>IF(Table_1[[#This Row],[Discount %]]&lt;=0.1, "0-10%", IF(Table_1[[#This Row],[Discount %]]&lt;=0.2, "10-20%", IF(Table_1[[#This Row],[Discount %]]&lt;=0.3, "20-30%", IF(Table_1[[#This Row],[Discount %]]&lt;=0.4, "30-40%", "40%+"))))</f>
        <v>0-10%</v>
      </c>
    </row>
    <row r="717" spans="1:24" ht="14.4" x14ac:dyDescent="0.3">
      <c r="A717" s="2">
        <v>716</v>
      </c>
      <c r="B717" s="2" t="s">
        <v>2300</v>
      </c>
      <c r="C717" s="2">
        <f>YEAR([1]Data!$D717)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9">
        <v>19.920000000000002</v>
      </c>
      <c r="T717" s="2">
        <v>5</v>
      </c>
      <c r="U717" s="25">
        <v>0.2</v>
      </c>
      <c r="V717" s="25">
        <v>6.9719999999999995</v>
      </c>
      <c r="W717" s="11">
        <f>Table_1[[#This Row],[Discount]]/Table_1[[#This Row],[Sales]]</f>
        <v>1.0040160642570281E-2</v>
      </c>
      <c r="X717" t="str">
        <f>IF(Table_1[[#This Row],[Discount %]]&lt;=0.1, "0-10%", IF(Table_1[[#This Row],[Discount %]]&lt;=0.2, "10-20%", IF(Table_1[[#This Row],[Discount %]]&lt;=0.3, "20-30%", IF(Table_1[[#This Row],[Discount %]]&lt;=0.4, "30-40%", "40%+"))))</f>
        <v>0-10%</v>
      </c>
    </row>
    <row r="718" spans="1:24" ht="14.4" x14ac:dyDescent="0.3">
      <c r="A718" s="2">
        <v>717</v>
      </c>
      <c r="B718" s="2" t="s">
        <v>2303</v>
      </c>
      <c r="C718" s="2">
        <f>YEAR([1]Data!$D718)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9">
        <v>9.94</v>
      </c>
      <c r="T718" s="2">
        <v>2</v>
      </c>
      <c r="U718" s="25">
        <v>0</v>
      </c>
      <c r="V718" s="25">
        <v>3.0813999999999995</v>
      </c>
      <c r="W718" s="11">
        <f>Table_1[[#This Row],[Discount]]/Table_1[[#This Row],[Sales]]</f>
        <v>0</v>
      </c>
      <c r="X718" t="str">
        <f>IF(Table_1[[#This Row],[Discount %]]&lt;=0.1, "0-10%", IF(Table_1[[#This Row],[Discount %]]&lt;=0.2, "10-20%", IF(Table_1[[#This Row],[Discount %]]&lt;=0.3, "20-30%", IF(Table_1[[#This Row],[Discount %]]&lt;=0.4, "30-40%", "40%+"))))</f>
        <v>0-10%</v>
      </c>
    </row>
    <row r="719" spans="1:24" ht="14.4" x14ac:dyDescent="0.3">
      <c r="A719" s="2">
        <v>718</v>
      </c>
      <c r="B719" s="2" t="s">
        <v>2306</v>
      </c>
      <c r="C719" s="2">
        <f>YEAR([1]Data!$D719)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9">
        <v>103.05599999999998</v>
      </c>
      <c r="T719" s="2">
        <v>3</v>
      </c>
      <c r="U719" s="25">
        <v>0.2</v>
      </c>
      <c r="V719" s="25">
        <v>24.475800000000007</v>
      </c>
      <c r="W719" s="11">
        <f>Table_1[[#This Row],[Discount]]/Table_1[[#This Row],[Sales]]</f>
        <v>1.9406924390622578E-3</v>
      </c>
      <c r="X719" t="str">
        <f>IF(Table_1[[#This Row],[Discount %]]&lt;=0.1, "0-10%", IF(Table_1[[#This Row],[Discount %]]&lt;=0.2, "10-20%", IF(Table_1[[#This Row],[Discount %]]&lt;=0.3, "20-30%", IF(Table_1[[#This Row],[Discount %]]&lt;=0.4, "30-40%", "40%+"))))</f>
        <v>0-10%</v>
      </c>
    </row>
    <row r="720" spans="1:24" ht="14.4" x14ac:dyDescent="0.3">
      <c r="A720" s="2">
        <v>719</v>
      </c>
      <c r="B720" s="2" t="s">
        <v>2309</v>
      </c>
      <c r="C720" s="2">
        <f>YEAR([1]Data!$D720)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9">
        <v>59.808000000000007</v>
      </c>
      <c r="T720" s="2">
        <v>3</v>
      </c>
      <c r="U720" s="25">
        <v>0.2</v>
      </c>
      <c r="V720" s="25">
        <v>19.4376</v>
      </c>
      <c r="W720" s="11">
        <f>Table_1[[#This Row],[Discount]]/Table_1[[#This Row],[Sales]]</f>
        <v>3.3440342429106474E-3</v>
      </c>
      <c r="X720" t="str">
        <f>IF(Table_1[[#This Row],[Discount %]]&lt;=0.1, "0-10%", IF(Table_1[[#This Row],[Discount %]]&lt;=0.2, "10-20%", IF(Table_1[[#This Row],[Discount %]]&lt;=0.3, "20-30%", IF(Table_1[[#This Row],[Discount %]]&lt;=0.4, "30-40%", "40%+"))))</f>
        <v>0-10%</v>
      </c>
    </row>
    <row r="721" spans="1:24" ht="14.4" x14ac:dyDescent="0.3">
      <c r="A721" s="2">
        <v>720</v>
      </c>
      <c r="B721" s="2" t="s">
        <v>2309</v>
      </c>
      <c r="C721" s="2">
        <f>YEAR([1]Data!$D721)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9">
        <v>73.320000000000007</v>
      </c>
      <c r="T721" s="2">
        <v>6</v>
      </c>
      <c r="U721" s="25">
        <v>0</v>
      </c>
      <c r="V721" s="25">
        <v>21.995999999999992</v>
      </c>
      <c r="W721" s="11">
        <f>Table_1[[#This Row],[Discount]]/Table_1[[#This Row],[Sales]]</f>
        <v>0</v>
      </c>
      <c r="X721" t="str">
        <f>IF(Table_1[[#This Row],[Discount %]]&lt;=0.1, "0-10%", IF(Table_1[[#This Row],[Discount %]]&lt;=0.2, "10-20%", IF(Table_1[[#This Row],[Discount %]]&lt;=0.3, "20-30%", IF(Table_1[[#This Row],[Discount %]]&lt;=0.4, "30-40%", "40%+"))))</f>
        <v>0-10%</v>
      </c>
    </row>
    <row r="722" spans="1:24" ht="14.4" x14ac:dyDescent="0.3">
      <c r="A722" s="2">
        <v>721</v>
      </c>
      <c r="B722" s="2" t="s">
        <v>2312</v>
      </c>
      <c r="C722" s="2">
        <f>YEAR([1]Data!$D722)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9">
        <v>146.82</v>
      </c>
      <c r="T722" s="2">
        <v>3</v>
      </c>
      <c r="U722" s="25">
        <v>0</v>
      </c>
      <c r="V722" s="25">
        <v>73.41</v>
      </c>
      <c r="W722" s="11">
        <f>Table_1[[#This Row],[Discount]]/Table_1[[#This Row],[Sales]]</f>
        <v>0</v>
      </c>
      <c r="X722" t="str">
        <f>IF(Table_1[[#This Row],[Discount %]]&lt;=0.1, "0-10%", IF(Table_1[[#This Row],[Discount %]]&lt;=0.2, "10-20%", IF(Table_1[[#This Row],[Discount %]]&lt;=0.3, "20-30%", IF(Table_1[[#This Row],[Discount %]]&lt;=0.4, "30-40%", "40%+"))))</f>
        <v>0-10%</v>
      </c>
    </row>
    <row r="723" spans="1:24" ht="14.4" x14ac:dyDescent="0.3">
      <c r="A723" s="2">
        <v>722</v>
      </c>
      <c r="B723" s="2" t="s">
        <v>2317</v>
      </c>
      <c r="C723" s="2">
        <f>YEAR([1]Data!$D723)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9">
        <v>1652.94</v>
      </c>
      <c r="T723" s="2">
        <v>3</v>
      </c>
      <c r="U723" s="25">
        <v>0</v>
      </c>
      <c r="V723" s="25">
        <v>231.41160000000002</v>
      </c>
      <c r="W723" s="11">
        <f>Table_1[[#This Row],[Discount]]/Table_1[[#This Row],[Sales]]</f>
        <v>0</v>
      </c>
      <c r="X723" t="str">
        <f>IF(Table_1[[#This Row],[Discount %]]&lt;=0.1, "0-10%", IF(Table_1[[#This Row],[Discount %]]&lt;=0.2, "10-20%", IF(Table_1[[#This Row],[Discount %]]&lt;=0.3, "20-30%", IF(Table_1[[#This Row],[Discount %]]&lt;=0.4, "30-40%", "40%+"))))</f>
        <v>0-10%</v>
      </c>
    </row>
    <row r="724" spans="1:24" ht="14.4" x14ac:dyDescent="0.3">
      <c r="A724" s="2">
        <v>723</v>
      </c>
      <c r="B724" s="2" t="s">
        <v>2317</v>
      </c>
      <c r="C724" s="2">
        <f>YEAR([1]Data!$D724)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9">
        <v>296.37</v>
      </c>
      <c r="T724" s="2">
        <v>3</v>
      </c>
      <c r="U724" s="25">
        <v>0</v>
      </c>
      <c r="V724" s="25">
        <v>80.019899999999993</v>
      </c>
      <c r="W724" s="11">
        <f>Table_1[[#This Row],[Discount]]/Table_1[[#This Row],[Sales]]</f>
        <v>0</v>
      </c>
      <c r="X724" t="str">
        <f>IF(Table_1[[#This Row],[Discount %]]&lt;=0.1, "0-10%", IF(Table_1[[#This Row],[Discount %]]&lt;=0.2, "10-20%", IF(Table_1[[#This Row],[Discount %]]&lt;=0.3, "20-30%", IF(Table_1[[#This Row],[Discount %]]&lt;=0.4, "30-40%", "40%+"))))</f>
        <v>0-10%</v>
      </c>
    </row>
    <row r="725" spans="1:24" ht="14.4" x14ac:dyDescent="0.3">
      <c r="A725" s="2">
        <v>724</v>
      </c>
      <c r="B725" s="2" t="s">
        <v>2322</v>
      </c>
      <c r="C725" s="2">
        <f>YEAR([1]Data!$D725)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9">
        <v>129.91999999999999</v>
      </c>
      <c r="T725" s="2">
        <v>5</v>
      </c>
      <c r="U725" s="25">
        <v>0.2</v>
      </c>
      <c r="V725" s="25">
        <v>21.112000000000002</v>
      </c>
      <c r="W725" s="11">
        <f>Table_1[[#This Row],[Discount]]/Table_1[[#This Row],[Sales]]</f>
        <v>1.5394088669950742E-3</v>
      </c>
      <c r="X725" t="str">
        <f>IF(Table_1[[#This Row],[Discount %]]&lt;=0.1, "0-10%", IF(Table_1[[#This Row],[Discount %]]&lt;=0.2, "10-20%", IF(Table_1[[#This Row],[Discount %]]&lt;=0.3, "20-30%", IF(Table_1[[#This Row],[Discount %]]&lt;=0.4, "30-40%", "40%+"))))</f>
        <v>0-10%</v>
      </c>
    </row>
    <row r="726" spans="1:24" ht="14.4" x14ac:dyDescent="0.3">
      <c r="A726" s="2">
        <v>725</v>
      </c>
      <c r="B726" s="2" t="s">
        <v>2327</v>
      </c>
      <c r="C726" s="2">
        <f>YEAR([1]Data!$D726)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9">
        <v>45.584000000000003</v>
      </c>
      <c r="T726" s="2">
        <v>7</v>
      </c>
      <c r="U726" s="25">
        <v>0.2</v>
      </c>
      <c r="V726" s="25">
        <v>5.1281999999999996</v>
      </c>
      <c r="W726" s="11">
        <f>Table_1[[#This Row],[Discount]]/Table_1[[#This Row],[Sales]]</f>
        <v>4.3875043875043875E-3</v>
      </c>
      <c r="X726" t="str">
        <f>IF(Table_1[[#This Row],[Discount %]]&lt;=0.1, "0-10%", IF(Table_1[[#This Row],[Discount %]]&lt;=0.2, "10-20%", IF(Table_1[[#This Row],[Discount %]]&lt;=0.3, "20-30%", IF(Table_1[[#This Row],[Discount %]]&lt;=0.4, "30-40%", "40%+"))))</f>
        <v>0-10%</v>
      </c>
    </row>
    <row r="727" spans="1:24" ht="14.4" x14ac:dyDescent="0.3">
      <c r="A727" s="2">
        <v>726</v>
      </c>
      <c r="B727" s="2" t="s">
        <v>2333</v>
      </c>
      <c r="C727" s="2">
        <f>YEAR([1]Data!$D727)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9">
        <v>17.568000000000001</v>
      </c>
      <c r="T727" s="2">
        <v>2</v>
      </c>
      <c r="U727" s="25">
        <v>0.2</v>
      </c>
      <c r="V727" s="25">
        <v>6.3684000000000003</v>
      </c>
      <c r="W727" s="11">
        <f>Table_1[[#This Row],[Discount]]/Table_1[[#This Row],[Sales]]</f>
        <v>1.1384335154826957E-2</v>
      </c>
      <c r="X727" t="str">
        <f>IF(Table_1[[#This Row],[Discount %]]&lt;=0.1, "0-10%", IF(Table_1[[#This Row],[Discount %]]&lt;=0.2, "10-20%", IF(Table_1[[#This Row],[Discount %]]&lt;=0.3, "20-30%", IF(Table_1[[#This Row],[Discount %]]&lt;=0.4, "30-40%", "40%+"))))</f>
        <v>0-10%</v>
      </c>
    </row>
    <row r="728" spans="1:24" ht="14.4" x14ac:dyDescent="0.3">
      <c r="A728" s="2">
        <v>727</v>
      </c>
      <c r="B728" s="2" t="s">
        <v>2333</v>
      </c>
      <c r="C728" s="2">
        <f>YEAR([1]Data!$D728)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9">
        <v>55.991999999999997</v>
      </c>
      <c r="T728" s="2">
        <v>1</v>
      </c>
      <c r="U728" s="25">
        <v>0.2</v>
      </c>
      <c r="V728" s="25">
        <v>5.5992000000000015</v>
      </c>
      <c r="W728" s="11">
        <f>Table_1[[#This Row],[Discount]]/Table_1[[#This Row],[Sales]]</f>
        <v>3.5719388484069157E-3</v>
      </c>
      <c r="X728" t="str">
        <f>IF(Table_1[[#This Row],[Discount %]]&lt;=0.1, "0-10%", IF(Table_1[[#This Row],[Discount %]]&lt;=0.2, "10-20%", IF(Table_1[[#This Row],[Discount %]]&lt;=0.3, "20-30%", IF(Table_1[[#This Row],[Discount %]]&lt;=0.4, "30-40%", "40%+"))))</f>
        <v>0-10%</v>
      </c>
    </row>
    <row r="729" spans="1:24" ht="14.4" x14ac:dyDescent="0.3">
      <c r="A729" s="2">
        <v>728</v>
      </c>
      <c r="B729" s="2" t="s">
        <v>2340</v>
      </c>
      <c r="C729" s="2">
        <f>YEAR([1]Data!$D729)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9">
        <v>182.72</v>
      </c>
      <c r="T729" s="2">
        <v>8</v>
      </c>
      <c r="U729" s="25">
        <v>0</v>
      </c>
      <c r="V729" s="25">
        <v>84.051199999999994</v>
      </c>
      <c r="W729" s="11">
        <f>Table_1[[#This Row],[Discount]]/Table_1[[#This Row],[Sales]]</f>
        <v>0</v>
      </c>
      <c r="X729" t="str">
        <f>IF(Table_1[[#This Row],[Discount %]]&lt;=0.1, "0-10%", IF(Table_1[[#This Row],[Discount %]]&lt;=0.2, "10-20%", IF(Table_1[[#This Row],[Discount %]]&lt;=0.3, "20-30%", IF(Table_1[[#This Row],[Discount %]]&lt;=0.4, "30-40%", "40%+"))))</f>
        <v>0-10%</v>
      </c>
    </row>
    <row r="730" spans="1:24" ht="14.4" x14ac:dyDescent="0.3">
      <c r="A730" s="2">
        <v>729</v>
      </c>
      <c r="B730" s="2" t="s">
        <v>2340</v>
      </c>
      <c r="C730" s="2">
        <f>YEAR([1]Data!$D730)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9">
        <v>400.03199999999998</v>
      </c>
      <c r="T730" s="2">
        <v>2</v>
      </c>
      <c r="U730" s="25">
        <v>0.4</v>
      </c>
      <c r="V730" s="25">
        <v>-153.34560000000005</v>
      </c>
      <c r="W730" s="11">
        <f>Table_1[[#This Row],[Discount]]/Table_1[[#This Row],[Sales]]</f>
        <v>9.9992000639948821E-4</v>
      </c>
      <c r="X730" t="str">
        <f>IF(Table_1[[#This Row],[Discount %]]&lt;=0.1, "0-10%", IF(Table_1[[#This Row],[Discount %]]&lt;=0.2, "10-20%", IF(Table_1[[#This Row],[Discount %]]&lt;=0.3, "20-30%", IF(Table_1[[#This Row],[Discount %]]&lt;=0.4, "30-40%", "40%+"))))</f>
        <v>0-10%</v>
      </c>
    </row>
    <row r="731" spans="1:24" ht="14.4" x14ac:dyDescent="0.3">
      <c r="A731" s="2">
        <v>730</v>
      </c>
      <c r="B731" s="2" t="s">
        <v>2340</v>
      </c>
      <c r="C731" s="2">
        <f>YEAR([1]Data!$D731)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9">
        <v>33.630000000000003</v>
      </c>
      <c r="T731" s="2">
        <v>3</v>
      </c>
      <c r="U731" s="25">
        <v>0</v>
      </c>
      <c r="V731" s="25">
        <v>10.088999999999999</v>
      </c>
      <c r="W731" s="11">
        <f>Table_1[[#This Row],[Discount]]/Table_1[[#This Row],[Sales]]</f>
        <v>0</v>
      </c>
      <c r="X731" t="str">
        <f>IF(Table_1[[#This Row],[Discount %]]&lt;=0.1, "0-10%", IF(Table_1[[#This Row],[Discount %]]&lt;=0.2, "10-20%", IF(Table_1[[#This Row],[Discount %]]&lt;=0.3, "20-30%", IF(Table_1[[#This Row],[Discount %]]&lt;=0.4, "30-40%", "40%+"))))</f>
        <v>0-10%</v>
      </c>
    </row>
    <row r="732" spans="1:24" ht="14.4" x14ac:dyDescent="0.3">
      <c r="A732" s="2">
        <v>731</v>
      </c>
      <c r="B732" s="2" t="s">
        <v>2340</v>
      </c>
      <c r="C732" s="2">
        <f>YEAR([1]Data!$D732)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9">
        <v>542.64599999999996</v>
      </c>
      <c r="T732" s="2">
        <v>3</v>
      </c>
      <c r="U732" s="25">
        <v>0.1</v>
      </c>
      <c r="V732" s="25">
        <v>102.49980000000001</v>
      </c>
      <c r="W732" s="11">
        <f>Table_1[[#This Row],[Discount]]/Table_1[[#This Row],[Sales]]</f>
        <v>1.8428220239345727E-4</v>
      </c>
      <c r="X732" t="str">
        <f>IF(Table_1[[#This Row],[Discount %]]&lt;=0.1, "0-10%", IF(Table_1[[#This Row],[Discount %]]&lt;=0.2, "10-20%", IF(Table_1[[#This Row],[Discount %]]&lt;=0.3, "20-30%", IF(Table_1[[#This Row],[Discount %]]&lt;=0.4, "30-40%", "40%+"))))</f>
        <v>0-10%</v>
      </c>
    </row>
    <row r="733" spans="1:24" ht="14.4" x14ac:dyDescent="0.3">
      <c r="A733" s="2">
        <v>732</v>
      </c>
      <c r="B733" s="2" t="s">
        <v>2340</v>
      </c>
      <c r="C733" s="2">
        <f>YEAR([1]Data!$D733)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9">
        <v>6.3</v>
      </c>
      <c r="T733" s="2">
        <v>2</v>
      </c>
      <c r="U733" s="25">
        <v>0</v>
      </c>
      <c r="V733" s="25">
        <v>3.024</v>
      </c>
      <c r="W733" s="11">
        <f>Table_1[[#This Row],[Discount]]/Table_1[[#This Row],[Sales]]</f>
        <v>0</v>
      </c>
      <c r="X733" t="str">
        <f>IF(Table_1[[#This Row],[Discount %]]&lt;=0.1, "0-10%", IF(Table_1[[#This Row],[Discount %]]&lt;=0.2, "10-20%", IF(Table_1[[#This Row],[Discount %]]&lt;=0.3, "20-30%", IF(Table_1[[#This Row],[Discount %]]&lt;=0.4, "30-40%", "40%+"))))</f>
        <v>0-10%</v>
      </c>
    </row>
    <row r="734" spans="1:24" ht="14.4" x14ac:dyDescent="0.3">
      <c r="A734" s="2">
        <v>733</v>
      </c>
      <c r="B734" s="2" t="s">
        <v>2350</v>
      </c>
      <c r="C734" s="2">
        <f>YEAR([1]Data!$D734)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9">
        <v>242.94</v>
      </c>
      <c r="T734" s="2">
        <v>3</v>
      </c>
      <c r="U734" s="25">
        <v>0</v>
      </c>
      <c r="V734" s="25">
        <v>9.7175999999999902</v>
      </c>
      <c r="W734" s="11">
        <f>Table_1[[#This Row],[Discount]]/Table_1[[#This Row],[Sales]]</f>
        <v>0</v>
      </c>
      <c r="X734" t="str">
        <f>IF(Table_1[[#This Row],[Discount %]]&lt;=0.1, "0-10%", IF(Table_1[[#This Row],[Discount %]]&lt;=0.2, "10-20%", IF(Table_1[[#This Row],[Discount %]]&lt;=0.3, "20-30%", IF(Table_1[[#This Row],[Discount %]]&lt;=0.4, "30-40%", "40%+"))))</f>
        <v>0-10%</v>
      </c>
    </row>
    <row r="735" spans="1:24" ht="14.4" x14ac:dyDescent="0.3">
      <c r="A735" s="2">
        <v>734</v>
      </c>
      <c r="B735" s="2" t="s">
        <v>2350</v>
      </c>
      <c r="C735" s="2">
        <f>YEAR([1]Data!$D735)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9">
        <v>179.97</v>
      </c>
      <c r="T735" s="2">
        <v>3</v>
      </c>
      <c r="U735" s="25">
        <v>0</v>
      </c>
      <c r="V735" s="25">
        <v>86.385600000000011</v>
      </c>
      <c r="W735" s="11">
        <f>Table_1[[#This Row],[Discount]]/Table_1[[#This Row],[Sales]]</f>
        <v>0</v>
      </c>
      <c r="X735" t="str">
        <f>IF(Table_1[[#This Row],[Discount %]]&lt;=0.1, "0-10%", IF(Table_1[[#This Row],[Discount %]]&lt;=0.2, "10-20%", IF(Table_1[[#This Row],[Discount %]]&lt;=0.3, "20-30%", IF(Table_1[[#This Row],[Discount %]]&lt;=0.4, "30-40%", "40%+"))))</f>
        <v>0-10%</v>
      </c>
    </row>
    <row r="736" spans="1:24" ht="14.4" x14ac:dyDescent="0.3">
      <c r="A736" s="2">
        <v>735</v>
      </c>
      <c r="B736" s="2" t="s">
        <v>2350</v>
      </c>
      <c r="C736" s="2">
        <f>YEAR([1]Data!$D736)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9">
        <v>99.695999999999998</v>
      </c>
      <c r="T736" s="2">
        <v>6</v>
      </c>
      <c r="U736" s="25">
        <v>0.2</v>
      </c>
      <c r="V736" s="25">
        <v>33.647399999999998</v>
      </c>
      <c r="W736" s="11">
        <f>Table_1[[#This Row],[Discount]]/Table_1[[#This Row],[Sales]]</f>
        <v>2.0060985395602632E-3</v>
      </c>
      <c r="X736" t="str">
        <f>IF(Table_1[[#This Row],[Discount %]]&lt;=0.1, "0-10%", IF(Table_1[[#This Row],[Discount %]]&lt;=0.2, "10-20%", IF(Table_1[[#This Row],[Discount %]]&lt;=0.3, "20-30%", IF(Table_1[[#This Row],[Discount %]]&lt;=0.4, "30-40%", "40%+"))))</f>
        <v>0-10%</v>
      </c>
    </row>
    <row r="737" spans="1:24" ht="14.4" x14ac:dyDescent="0.3">
      <c r="A737" s="2">
        <v>736</v>
      </c>
      <c r="B737" s="2" t="s">
        <v>2350</v>
      </c>
      <c r="C737" s="2">
        <f>YEAR([1]Data!$D737)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9">
        <v>27.936000000000003</v>
      </c>
      <c r="T737" s="2">
        <v>4</v>
      </c>
      <c r="U737" s="25">
        <v>0.2</v>
      </c>
      <c r="V737" s="25">
        <v>9.4283999999999963</v>
      </c>
      <c r="W737" s="11">
        <f>Table_1[[#This Row],[Discount]]/Table_1[[#This Row],[Sales]]</f>
        <v>7.1592210767468497E-3</v>
      </c>
      <c r="X737" t="str">
        <f>IF(Table_1[[#This Row],[Discount %]]&lt;=0.1, "0-10%", IF(Table_1[[#This Row],[Discount %]]&lt;=0.2, "10-20%", IF(Table_1[[#This Row],[Discount %]]&lt;=0.3, "20-30%", IF(Table_1[[#This Row],[Discount %]]&lt;=0.4, "30-40%", "40%+"))))</f>
        <v>0-10%</v>
      </c>
    </row>
    <row r="738" spans="1:24" ht="14.4" x14ac:dyDescent="0.3">
      <c r="A738" s="2">
        <v>737</v>
      </c>
      <c r="B738" s="2" t="s">
        <v>2350</v>
      </c>
      <c r="C738" s="2">
        <f>YEAR([1]Data!$D738)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9">
        <v>84.98</v>
      </c>
      <c r="T738" s="2">
        <v>1</v>
      </c>
      <c r="U738" s="25">
        <v>0</v>
      </c>
      <c r="V738" s="25">
        <v>18.695599999999999</v>
      </c>
      <c r="W738" s="11">
        <f>Table_1[[#This Row],[Discount]]/Table_1[[#This Row],[Sales]]</f>
        <v>0</v>
      </c>
      <c r="X738" t="str">
        <f>IF(Table_1[[#This Row],[Discount %]]&lt;=0.1, "0-10%", IF(Table_1[[#This Row],[Discount %]]&lt;=0.2, "10-20%", IF(Table_1[[#This Row],[Discount %]]&lt;=0.3, "20-30%", IF(Table_1[[#This Row],[Discount %]]&lt;=0.4, "30-40%", "40%+"))))</f>
        <v>0-10%</v>
      </c>
    </row>
    <row r="739" spans="1:24" ht="14.4" x14ac:dyDescent="0.3">
      <c r="A739" s="2">
        <v>738</v>
      </c>
      <c r="B739" s="2" t="s">
        <v>2350</v>
      </c>
      <c r="C739" s="2">
        <f>YEAR([1]Data!$D739)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9">
        <v>18.72</v>
      </c>
      <c r="T739" s="2">
        <v>5</v>
      </c>
      <c r="U739" s="25">
        <v>0.2</v>
      </c>
      <c r="V739" s="25">
        <v>6.5519999999999996</v>
      </c>
      <c r="W739" s="11">
        <f>Table_1[[#This Row],[Discount]]/Table_1[[#This Row],[Sales]]</f>
        <v>1.0683760683760686E-2</v>
      </c>
      <c r="X739" t="str">
        <f>IF(Table_1[[#This Row],[Discount %]]&lt;=0.1, "0-10%", IF(Table_1[[#This Row],[Discount %]]&lt;=0.2, "10-20%", IF(Table_1[[#This Row],[Discount %]]&lt;=0.3, "20-30%", IF(Table_1[[#This Row],[Discount %]]&lt;=0.4, "30-40%", "40%+"))))</f>
        <v>0-10%</v>
      </c>
    </row>
    <row r="740" spans="1:24" ht="14.4" x14ac:dyDescent="0.3">
      <c r="A740" s="2">
        <v>739</v>
      </c>
      <c r="B740" s="2" t="s">
        <v>2359</v>
      </c>
      <c r="C740" s="2">
        <f>YEAR([1]Data!$D740)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9">
        <v>49.98</v>
      </c>
      <c r="T740" s="2">
        <v>2</v>
      </c>
      <c r="U740" s="25">
        <v>0</v>
      </c>
      <c r="V740" s="25">
        <v>8.4965999999999937</v>
      </c>
      <c r="W740" s="11">
        <f>Table_1[[#This Row],[Discount]]/Table_1[[#This Row],[Sales]]</f>
        <v>0</v>
      </c>
      <c r="X740" t="str">
        <f>IF(Table_1[[#This Row],[Discount %]]&lt;=0.1, "0-10%", IF(Table_1[[#This Row],[Discount %]]&lt;=0.2, "10-20%", IF(Table_1[[#This Row],[Discount %]]&lt;=0.3, "20-30%", IF(Table_1[[#This Row],[Discount %]]&lt;=0.4, "30-40%", "40%+"))))</f>
        <v>0-10%</v>
      </c>
    </row>
    <row r="741" spans="1:24" ht="14.4" x14ac:dyDescent="0.3">
      <c r="A741" s="2">
        <v>740</v>
      </c>
      <c r="B741" s="2" t="s">
        <v>2362</v>
      </c>
      <c r="C741" s="2">
        <f>YEAR([1]Data!$D741)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9">
        <v>11.784000000000001</v>
      </c>
      <c r="T741" s="2">
        <v>3</v>
      </c>
      <c r="U741" s="25">
        <v>0.2</v>
      </c>
      <c r="V741" s="25">
        <v>4.2716999999999992</v>
      </c>
      <c r="W741" s="11">
        <f>Table_1[[#This Row],[Discount]]/Table_1[[#This Row],[Sales]]</f>
        <v>1.6972165648336729E-2</v>
      </c>
      <c r="X741" t="str">
        <f>IF(Table_1[[#This Row],[Discount %]]&lt;=0.1, "0-10%", IF(Table_1[[#This Row],[Discount %]]&lt;=0.2, "10-20%", IF(Table_1[[#This Row],[Discount %]]&lt;=0.3, "20-30%", IF(Table_1[[#This Row],[Discount %]]&lt;=0.4, "30-40%", "40%+"))))</f>
        <v>0-10%</v>
      </c>
    </row>
    <row r="742" spans="1:24" ht="14.4" x14ac:dyDescent="0.3">
      <c r="A742" s="2">
        <v>741</v>
      </c>
      <c r="B742" s="2" t="s">
        <v>2362</v>
      </c>
      <c r="C742" s="2">
        <f>YEAR([1]Data!$D742)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9">
        <v>272.73599999999999</v>
      </c>
      <c r="T742" s="2">
        <v>3</v>
      </c>
      <c r="U742" s="25">
        <v>0.2</v>
      </c>
      <c r="V742" s="25">
        <v>-64.774800000000013</v>
      </c>
      <c r="W742" s="11">
        <f>Table_1[[#This Row],[Discount]]/Table_1[[#This Row],[Sales]]</f>
        <v>7.3330986741757605E-4</v>
      </c>
      <c r="X742" t="str">
        <f>IF(Table_1[[#This Row],[Discount %]]&lt;=0.1, "0-10%", IF(Table_1[[#This Row],[Discount %]]&lt;=0.2, "10-20%", IF(Table_1[[#This Row],[Discount %]]&lt;=0.3, "20-30%", IF(Table_1[[#This Row],[Discount %]]&lt;=0.4, "30-40%", "40%+"))))</f>
        <v>0-10%</v>
      </c>
    </row>
    <row r="743" spans="1:24" ht="14.4" x14ac:dyDescent="0.3">
      <c r="A743" s="2">
        <v>742</v>
      </c>
      <c r="B743" s="2" t="s">
        <v>2362</v>
      </c>
      <c r="C743" s="2">
        <f>YEAR([1]Data!$D743)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9">
        <v>3.5399999999999991</v>
      </c>
      <c r="T743" s="2">
        <v>2</v>
      </c>
      <c r="U743" s="25">
        <v>0.8</v>
      </c>
      <c r="V743" s="25">
        <v>-5.4870000000000001</v>
      </c>
      <c r="W743" s="11">
        <f>Table_1[[#This Row],[Discount]]/Table_1[[#This Row],[Sales]]</f>
        <v>0.22598870056497181</v>
      </c>
      <c r="X743" t="str">
        <f>IF(Table_1[[#This Row],[Discount %]]&lt;=0.1, "0-10%", IF(Table_1[[#This Row],[Discount %]]&lt;=0.2, "10-20%", IF(Table_1[[#This Row],[Discount %]]&lt;=0.3, "20-30%", IF(Table_1[[#This Row],[Discount %]]&lt;=0.4, "30-40%", "40%+"))))</f>
        <v>20-30%</v>
      </c>
    </row>
    <row r="744" spans="1:24" ht="14.4" x14ac:dyDescent="0.3">
      <c r="A744" s="2">
        <v>743</v>
      </c>
      <c r="B744" s="2" t="s">
        <v>2369</v>
      </c>
      <c r="C744" s="2">
        <f>YEAR([1]Data!$D744)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9">
        <v>51.52000000000001</v>
      </c>
      <c r="T744" s="2">
        <v>5</v>
      </c>
      <c r="U744" s="25">
        <v>0.2</v>
      </c>
      <c r="V744" s="25">
        <v>-10.948000000000002</v>
      </c>
      <c r="W744" s="11">
        <f>Table_1[[#This Row],[Discount]]/Table_1[[#This Row],[Sales]]</f>
        <v>3.8819875776397511E-3</v>
      </c>
      <c r="X744" t="str">
        <f>IF(Table_1[[#This Row],[Discount %]]&lt;=0.1, "0-10%", IF(Table_1[[#This Row],[Discount %]]&lt;=0.2, "10-20%", IF(Table_1[[#This Row],[Discount %]]&lt;=0.3, "20-30%", IF(Table_1[[#This Row],[Discount %]]&lt;=0.4, "30-40%", "40%+"))))</f>
        <v>0-10%</v>
      </c>
    </row>
    <row r="745" spans="1:24" ht="14.4" x14ac:dyDescent="0.3">
      <c r="A745" s="2">
        <v>744</v>
      </c>
      <c r="B745" s="2" t="s">
        <v>2369</v>
      </c>
      <c r="C745" s="2">
        <f>YEAR([1]Data!$D745)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9">
        <v>3.5280000000000005</v>
      </c>
      <c r="T745" s="2">
        <v>1</v>
      </c>
      <c r="U745" s="25">
        <v>0.2</v>
      </c>
      <c r="V745" s="25">
        <v>1.1465999999999998</v>
      </c>
      <c r="W745" s="11">
        <f>Table_1[[#This Row],[Discount]]/Table_1[[#This Row],[Sales]]</f>
        <v>5.6689342403628114E-2</v>
      </c>
      <c r="X745" t="str">
        <f>IF(Table_1[[#This Row],[Discount %]]&lt;=0.1, "0-10%", IF(Table_1[[#This Row],[Discount %]]&lt;=0.2, "10-20%", IF(Table_1[[#This Row],[Discount %]]&lt;=0.3, "20-30%", IF(Table_1[[#This Row],[Discount %]]&lt;=0.4, "30-40%", "40%+"))))</f>
        <v>0-10%</v>
      </c>
    </row>
    <row r="746" spans="1:24" ht="14.4" x14ac:dyDescent="0.3">
      <c r="A746" s="2">
        <v>745</v>
      </c>
      <c r="B746" s="2" t="s">
        <v>2369</v>
      </c>
      <c r="C746" s="2">
        <f>YEAR([1]Data!$D746)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9">
        <v>4.6240000000000006</v>
      </c>
      <c r="T746" s="2">
        <v>1</v>
      </c>
      <c r="U746" s="25">
        <v>0.2</v>
      </c>
      <c r="V746" s="25">
        <v>1.6762000000000001</v>
      </c>
      <c r="W746" s="11">
        <f>Table_1[[#This Row],[Discount]]/Table_1[[#This Row],[Sales]]</f>
        <v>4.3252595155709339E-2</v>
      </c>
      <c r="X746" t="str">
        <f>IF(Table_1[[#This Row],[Discount %]]&lt;=0.1, "0-10%", IF(Table_1[[#This Row],[Discount %]]&lt;=0.2, "10-20%", IF(Table_1[[#This Row],[Discount %]]&lt;=0.3, "20-30%", IF(Table_1[[#This Row],[Discount %]]&lt;=0.4, "30-40%", "40%+"))))</f>
        <v>0-10%</v>
      </c>
    </row>
    <row r="747" spans="1:24" ht="14.4" x14ac:dyDescent="0.3">
      <c r="A747" s="2">
        <v>746</v>
      </c>
      <c r="B747" s="2" t="s">
        <v>2369</v>
      </c>
      <c r="C747" s="2">
        <f>YEAR([1]Data!$D747)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9">
        <v>55.167999999999999</v>
      </c>
      <c r="T747" s="2">
        <v>4</v>
      </c>
      <c r="U747" s="25">
        <v>0.2</v>
      </c>
      <c r="V747" s="25">
        <v>6.2063999999999897</v>
      </c>
      <c r="W747" s="11">
        <f>Table_1[[#This Row],[Discount]]/Table_1[[#This Row],[Sales]]</f>
        <v>3.6252900232018564E-3</v>
      </c>
      <c r="X747" t="str">
        <f>IF(Table_1[[#This Row],[Discount %]]&lt;=0.1, "0-10%", IF(Table_1[[#This Row],[Discount %]]&lt;=0.2, "10-20%", IF(Table_1[[#This Row],[Discount %]]&lt;=0.3, "20-30%", IF(Table_1[[#This Row],[Discount %]]&lt;=0.4, "30-40%", "40%+"))))</f>
        <v>0-10%</v>
      </c>
    </row>
    <row r="748" spans="1:24" ht="14.4" x14ac:dyDescent="0.3">
      <c r="A748" s="2">
        <v>747</v>
      </c>
      <c r="B748" s="2" t="s">
        <v>2376</v>
      </c>
      <c r="C748" s="2">
        <f>YEAR([1]Data!$D748)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9">
        <v>567.12</v>
      </c>
      <c r="T748" s="2">
        <v>10</v>
      </c>
      <c r="U748" s="25">
        <v>0.2</v>
      </c>
      <c r="V748" s="25">
        <v>-28.355999999999952</v>
      </c>
      <c r="W748" s="11">
        <f>Table_1[[#This Row],[Discount]]/Table_1[[#This Row],[Sales]]</f>
        <v>3.5265904923120327E-4</v>
      </c>
      <c r="X748" t="str">
        <f>IF(Table_1[[#This Row],[Discount %]]&lt;=0.1, "0-10%", IF(Table_1[[#This Row],[Discount %]]&lt;=0.2, "10-20%", IF(Table_1[[#This Row],[Discount %]]&lt;=0.3, "20-30%", IF(Table_1[[#This Row],[Discount %]]&lt;=0.4, "30-40%", "40%+"))))</f>
        <v>0-10%</v>
      </c>
    </row>
    <row r="749" spans="1:24" ht="14.4" x14ac:dyDescent="0.3">
      <c r="A749" s="2">
        <v>748</v>
      </c>
      <c r="B749" s="2" t="s">
        <v>2376</v>
      </c>
      <c r="C749" s="2">
        <f>YEAR([1]Data!$D749)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9">
        <v>359.32</v>
      </c>
      <c r="T749" s="2">
        <v>4</v>
      </c>
      <c r="U749" s="25">
        <v>0</v>
      </c>
      <c r="V749" s="25">
        <v>7.1863999999999919</v>
      </c>
      <c r="W749" s="11">
        <f>Table_1[[#This Row],[Discount]]/Table_1[[#This Row],[Sales]]</f>
        <v>0</v>
      </c>
      <c r="X749" t="str">
        <f>IF(Table_1[[#This Row],[Discount %]]&lt;=0.1, "0-10%", IF(Table_1[[#This Row],[Discount %]]&lt;=0.2, "10-20%", IF(Table_1[[#This Row],[Discount %]]&lt;=0.3, "20-30%", IF(Table_1[[#This Row],[Discount %]]&lt;=0.4, "30-40%", "40%+"))))</f>
        <v>0-10%</v>
      </c>
    </row>
    <row r="750" spans="1:24" ht="14.4" x14ac:dyDescent="0.3">
      <c r="A750" s="2">
        <v>749</v>
      </c>
      <c r="B750" s="2" t="s">
        <v>2377</v>
      </c>
      <c r="C750" s="2">
        <f>YEAR([1]Data!$D750)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9">
        <v>11.992000000000001</v>
      </c>
      <c r="T750" s="2">
        <v>1</v>
      </c>
      <c r="U750" s="25">
        <v>0.2</v>
      </c>
      <c r="V750" s="25">
        <v>0.89939999999999909</v>
      </c>
      <c r="W750" s="11">
        <f>Table_1[[#This Row],[Discount]]/Table_1[[#This Row],[Sales]]</f>
        <v>1.6677785190126752E-2</v>
      </c>
      <c r="X750" t="str">
        <f>IF(Table_1[[#This Row],[Discount %]]&lt;=0.1, "0-10%", IF(Table_1[[#This Row],[Discount %]]&lt;=0.2, "10-20%", IF(Table_1[[#This Row],[Discount %]]&lt;=0.3, "20-30%", IF(Table_1[[#This Row],[Discount %]]&lt;=0.4, "30-40%", "40%+"))))</f>
        <v>0-10%</v>
      </c>
    </row>
    <row r="751" spans="1:24" ht="14.4" x14ac:dyDescent="0.3">
      <c r="A751" s="2">
        <v>750</v>
      </c>
      <c r="B751" s="2" t="s">
        <v>2383</v>
      </c>
      <c r="C751" s="2">
        <f>YEAR([1]Data!$D751)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9">
        <v>58.050000000000004</v>
      </c>
      <c r="T751" s="2">
        <v>3</v>
      </c>
      <c r="U751" s="25">
        <v>0</v>
      </c>
      <c r="V751" s="25">
        <v>26.702999999999999</v>
      </c>
      <c r="W751" s="11">
        <f>Table_1[[#This Row],[Discount]]/Table_1[[#This Row],[Sales]]</f>
        <v>0</v>
      </c>
      <c r="X751" t="str">
        <f>IF(Table_1[[#This Row],[Discount %]]&lt;=0.1, "0-10%", IF(Table_1[[#This Row],[Discount %]]&lt;=0.2, "10-20%", IF(Table_1[[#This Row],[Discount %]]&lt;=0.3, "20-30%", IF(Table_1[[#This Row],[Discount %]]&lt;=0.4, "30-40%", "40%+"))))</f>
        <v>0-10%</v>
      </c>
    </row>
    <row r="752" spans="1:24" ht="14.4" x14ac:dyDescent="0.3">
      <c r="A752" s="2">
        <v>751</v>
      </c>
      <c r="B752" s="2" t="s">
        <v>2383</v>
      </c>
      <c r="C752" s="2">
        <f>YEAR([1]Data!$D752)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9">
        <v>157.74</v>
      </c>
      <c r="T752" s="2">
        <v>11</v>
      </c>
      <c r="U752" s="25">
        <v>0</v>
      </c>
      <c r="V752" s="25">
        <v>56.7864</v>
      </c>
      <c r="W752" s="11">
        <f>Table_1[[#This Row],[Discount]]/Table_1[[#This Row],[Sales]]</f>
        <v>0</v>
      </c>
      <c r="X752" t="str">
        <f>IF(Table_1[[#This Row],[Discount %]]&lt;=0.1, "0-10%", IF(Table_1[[#This Row],[Discount %]]&lt;=0.2, "10-20%", IF(Table_1[[#This Row],[Discount %]]&lt;=0.3, "20-30%", IF(Table_1[[#This Row],[Discount %]]&lt;=0.4, "30-40%", "40%+"))))</f>
        <v>0-10%</v>
      </c>
    </row>
    <row r="753" spans="1:24" ht="14.4" x14ac:dyDescent="0.3">
      <c r="A753" s="2">
        <v>752</v>
      </c>
      <c r="B753" s="2" t="s">
        <v>2383</v>
      </c>
      <c r="C753" s="2">
        <f>YEAR([1]Data!$D753)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9">
        <v>56.980000000000004</v>
      </c>
      <c r="T753" s="2">
        <v>7</v>
      </c>
      <c r="U753" s="25">
        <v>0</v>
      </c>
      <c r="V753" s="25">
        <v>22.792000000000002</v>
      </c>
      <c r="W753" s="11">
        <f>Table_1[[#This Row],[Discount]]/Table_1[[#This Row],[Sales]]</f>
        <v>0</v>
      </c>
      <c r="X753" t="str">
        <f>IF(Table_1[[#This Row],[Discount %]]&lt;=0.1, "0-10%", IF(Table_1[[#This Row],[Discount %]]&lt;=0.2, "10-20%", IF(Table_1[[#This Row],[Discount %]]&lt;=0.3, "20-30%", IF(Table_1[[#This Row],[Discount %]]&lt;=0.4, "30-40%", "40%+"))))</f>
        <v>0-10%</v>
      </c>
    </row>
    <row r="754" spans="1:24" ht="14.4" x14ac:dyDescent="0.3">
      <c r="A754" s="2">
        <v>753</v>
      </c>
      <c r="B754" s="2" t="s">
        <v>2383</v>
      </c>
      <c r="C754" s="2">
        <f>YEAR([1]Data!$D754)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9">
        <v>2.88</v>
      </c>
      <c r="T754" s="2">
        <v>1</v>
      </c>
      <c r="U754" s="25">
        <v>0</v>
      </c>
      <c r="V754" s="25">
        <v>1.4112</v>
      </c>
      <c r="W754" s="11">
        <f>Table_1[[#This Row],[Discount]]/Table_1[[#This Row],[Sales]]</f>
        <v>0</v>
      </c>
      <c r="X754" t="str">
        <f>IF(Table_1[[#This Row],[Discount %]]&lt;=0.1, "0-10%", IF(Table_1[[#This Row],[Discount %]]&lt;=0.2, "10-20%", IF(Table_1[[#This Row],[Discount %]]&lt;=0.3, "20-30%", IF(Table_1[[#This Row],[Discount %]]&lt;=0.4, "30-40%", "40%+"))))</f>
        <v>0-10%</v>
      </c>
    </row>
    <row r="755" spans="1:24" ht="14.4" x14ac:dyDescent="0.3">
      <c r="A755" s="2">
        <v>754</v>
      </c>
      <c r="B755" s="2" t="s">
        <v>2393</v>
      </c>
      <c r="C755" s="2">
        <f>YEAR([1]Data!$D755)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9">
        <v>1199.9760000000001</v>
      </c>
      <c r="T755" s="2">
        <v>3</v>
      </c>
      <c r="U755" s="25">
        <v>0.2</v>
      </c>
      <c r="V755" s="25">
        <v>374.99249999999995</v>
      </c>
      <c r="W755" s="11">
        <f>Table_1[[#This Row],[Discount]]/Table_1[[#This Row],[Sales]]</f>
        <v>1.66670000066668E-4</v>
      </c>
      <c r="X755" t="str">
        <f>IF(Table_1[[#This Row],[Discount %]]&lt;=0.1, "0-10%", IF(Table_1[[#This Row],[Discount %]]&lt;=0.2, "10-20%", IF(Table_1[[#This Row],[Discount %]]&lt;=0.3, "20-30%", IF(Table_1[[#This Row],[Discount %]]&lt;=0.4, "30-40%", "40%+"))))</f>
        <v>0-10%</v>
      </c>
    </row>
    <row r="756" spans="1:24" ht="14.4" x14ac:dyDescent="0.3">
      <c r="A756" s="2">
        <v>755</v>
      </c>
      <c r="B756" s="2" t="s">
        <v>2398</v>
      </c>
      <c r="C756" s="2">
        <f>YEAR([1]Data!$D756)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9">
        <v>79.92</v>
      </c>
      <c r="T756" s="2">
        <v>4</v>
      </c>
      <c r="U756" s="25">
        <v>0</v>
      </c>
      <c r="V756" s="25">
        <v>28.7712</v>
      </c>
      <c r="W756" s="11">
        <f>Table_1[[#This Row],[Discount]]/Table_1[[#This Row],[Sales]]</f>
        <v>0</v>
      </c>
      <c r="X756" t="str">
        <f>IF(Table_1[[#This Row],[Discount %]]&lt;=0.1, "0-10%", IF(Table_1[[#This Row],[Discount %]]&lt;=0.2, "10-20%", IF(Table_1[[#This Row],[Discount %]]&lt;=0.3, "20-30%", IF(Table_1[[#This Row],[Discount %]]&lt;=0.4, "30-40%", "40%+"))))</f>
        <v>0-10%</v>
      </c>
    </row>
    <row r="757" spans="1:24" ht="14.4" x14ac:dyDescent="0.3">
      <c r="A757" s="2">
        <v>756</v>
      </c>
      <c r="B757" s="2" t="s">
        <v>2399</v>
      </c>
      <c r="C757" s="2">
        <f>YEAR([1]Data!$D757)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9">
        <v>383.43799999999999</v>
      </c>
      <c r="T757" s="2">
        <v>4</v>
      </c>
      <c r="U757" s="25">
        <v>0.45</v>
      </c>
      <c r="V757" s="25">
        <v>-167.3184</v>
      </c>
      <c r="W757" s="11">
        <f>Table_1[[#This Row],[Discount]]/Table_1[[#This Row],[Sales]]</f>
        <v>1.1735926016722392E-3</v>
      </c>
      <c r="X757" t="str">
        <f>IF(Table_1[[#This Row],[Discount %]]&lt;=0.1, "0-10%", IF(Table_1[[#This Row],[Discount %]]&lt;=0.2, "10-20%", IF(Table_1[[#This Row],[Discount %]]&lt;=0.3, "20-30%", IF(Table_1[[#This Row],[Discount %]]&lt;=0.4, "30-40%", "40%+"))))</f>
        <v>0-10%</v>
      </c>
    </row>
    <row r="758" spans="1:24" ht="14.4" x14ac:dyDescent="0.3">
      <c r="A758" s="2">
        <v>757</v>
      </c>
      <c r="B758" s="2" t="s">
        <v>2402</v>
      </c>
      <c r="C758" s="2">
        <f>YEAR([1]Data!$D758)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9">
        <v>24.56</v>
      </c>
      <c r="T758" s="2">
        <v>2</v>
      </c>
      <c r="U758" s="25">
        <v>0</v>
      </c>
      <c r="V758" s="25">
        <v>6.8767999999999994</v>
      </c>
      <c r="W758" s="11">
        <f>Table_1[[#This Row],[Discount]]/Table_1[[#This Row],[Sales]]</f>
        <v>0</v>
      </c>
      <c r="X758" t="str">
        <f>IF(Table_1[[#This Row],[Discount %]]&lt;=0.1, "0-10%", IF(Table_1[[#This Row],[Discount %]]&lt;=0.2, "10-20%", IF(Table_1[[#This Row],[Discount %]]&lt;=0.3, "20-30%", IF(Table_1[[#This Row],[Discount %]]&lt;=0.4, "30-40%", "40%+"))))</f>
        <v>0-10%</v>
      </c>
    </row>
    <row r="759" spans="1:24" ht="14.4" x14ac:dyDescent="0.3">
      <c r="A759" s="2">
        <v>758</v>
      </c>
      <c r="B759" s="2" t="s">
        <v>2402</v>
      </c>
      <c r="C759" s="2">
        <f>YEAR([1]Data!$D759)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9">
        <v>119.8</v>
      </c>
      <c r="T759" s="2">
        <v>4</v>
      </c>
      <c r="U759" s="25">
        <v>0</v>
      </c>
      <c r="V759" s="25">
        <v>47.92</v>
      </c>
      <c r="W759" s="11">
        <f>Table_1[[#This Row],[Discount]]/Table_1[[#This Row],[Sales]]</f>
        <v>0</v>
      </c>
      <c r="X759" t="str">
        <f>IF(Table_1[[#This Row],[Discount %]]&lt;=0.1, "0-10%", IF(Table_1[[#This Row],[Discount %]]&lt;=0.2, "10-20%", IF(Table_1[[#This Row],[Discount %]]&lt;=0.3, "20-30%", IF(Table_1[[#This Row],[Discount %]]&lt;=0.4, "30-40%", "40%+"))))</f>
        <v>0-10%</v>
      </c>
    </row>
    <row r="760" spans="1:24" ht="14.4" x14ac:dyDescent="0.3">
      <c r="A760" s="2">
        <v>759</v>
      </c>
      <c r="B760" s="2" t="s">
        <v>2406</v>
      </c>
      <c r="C760" s="2">
        <f>YEAR([1]Data!$D760)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9">
        <v>13.128</v>
      </c>
      <c r="T760" s="2">
        <v>3</v>
      </c>
      <c r="U760" s="25">
        <v>0.2</v>
      </c>
      <c r="V760" s="25">
        <v>4.2665999999999986</v>
      </c>
      <c r="W760" s="11">
        <f>Table_1[[#This Row],[Discount]]/Table_1[[#This Row],[Sales]]</f>
        <v>1.5234613040828763E-2</v>
      </c>
      <c r="X760" t="str">
        <f>IF(Table_1[[#This Row],[Discount %]]&lt;=0.1, "0-10%", IF(Table_1[[#This Row],[Discount %]]&lt;=0.2, "10-20%", IF(Table_1[[#This Row],[Discount %]]&lt;=0.3, "20-30%", IF(Table_1[[#This Row],[Discount %]]&lt;=0.4, "30-40%", "40%+"))))</f>
        <v>0-10%</v>
      </c>
    </row>
    <row r="761" spans="1:24" ht="14.4" x14ac:dyDescent="0.3">
      <c r="A761" s="2">
        <v>760</v>
      </c>
      <c r="B761" s="2" t="s">
        <v>2409</v>
      </c>
      <c r="C761" s="2">
        <f>YEAR([1]Data!$D761)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9">
        <v>22.72</v>
      </c>
      <c r="T761" s="2">
        <v>4</v>
      </c>
      <c r="U761" s="25">
        <v>0</v>
      </c>
      <c r="V761" s="25">
        <v>10.223999999999998</v>
      </c>
      <c r="W761" s="11">
        <f>Table_1[[#This Row],[Discount]]/Table_1[[#This Row],[Sales]]</f>
        <v>0</v>
      </c>
      <c r="X761" t="str">
        <f>IF(Table_1[[#This Row],[Discount %]]&lt;=0.1, "0-10%", IF(Table_1[[#This Row],[Discount %]]&lt;=0.2, "10-20%", IF(Table_1[[#This Row],[Discount %]]&lt;=0.3, "20-30%", IF(Table_1[[#This Row],[Discount %]]&lt;=0.4, "30-40%", "40%+"))))</f>
        <v>0-10%</v>
      </c>
    </row>
    <row r="762" spans="1:24" ht="14.4" x14ac:dyDescent="0.3">
      <c r="A762" s="2">
        <v>761</v>
      </c>
      <c r="B762" s="2" t="s">
        <v>2412</v>
      </c>
      <c r="C762" s="2">
        <f>YEAR([1]Data!$D762)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9">
        <v>58.320000000000007</v>
      </c>
      <c r="T762" s="2">
        <v>9</v>
      </c>
      <c r="U762" s="25">
        <v>0</v>
      </c>
      <c r="V762" s="25">
        <v>27.993600000000001</v>
      </c>
      <c r="W762" s="11">
        <f>Table_1[[#This Row],[Discount]]/Table_1[[#This Row],[Sales]]</f>
        <v>0</v>
      </c>
      <c r="X762" t="str">
        <f>IF(Table_1[[#This Row],[Discount %]]&lt;=0.1, "0-10%", IF(Table_1[[#This Row],[Discount %]]&lt;=0.2, "10-20%", IF(Table_1[[#This Row],[Discount %]]&lt;=0.3, "20-30%", IF(Table_1[[#This Row],[Discount %]]&lt;=0.4, "30-40%", "40%+"))))</f>
        <v>0-10%</v>
      </c>
    </row>
    <row r="763" spans="1:24" ht="14.4" x14ac:dyDescent="0.3">
      <c r="A763" s="2">
        <v>762</v>
      </c>
      <c r="B763" s="2" t="s">
        <v>2413</v>
      </c>
      <c r="C763" s="2">
        <f>YEAR([1]Data!$D763)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9">
        <v>12.39</v>
      </c>
      <c r="T763" s="2">
        <v>3</v>
      </c>
      <c r="U763" s="25">
        <v>0</v>
      </c>
      <c r="V763" s="25">
        <v>5.6993999999999998</v>
      </c>
      <c r="W763" s="11">
        <f>Table_1[[#This Row],[Discount]]/Table_1[[#This Row],[Sales]]</f>
        <v>0</v>
      </c>
      <c r="X763" t="str">
        <f>IF(Table_1[[#This Row],[Discount %]]&lt;=0.1, "0-10%", IF(Table_1[[#This Row],[Discount %]]&lt;=0.2, "10-20%", IF(Table_1[[#This Row],[Discount %]]&lt;=0.3, "20-30%", IF(Table_1[[#This Row],[Discount %]]&lt;=0.4, "30-40%", "40%+"))))</f>
        <v>0-10%</v>
      </c>
    </row>
    <row r="764" spans="1:24" ht="14.4" x14ac:dyDescent="0.3">
      <c r="A764" s="2">
        <v>763</v>
      </c>
      <c r="B764" s="2" t="s">
        <v>2416</v>
      </c>
      <c r="C764" s="2">
        <f>YEAR([1]Data!$D764)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9">
        <v>107.982</v>
      </c>
      <c r="T764" s="2">
        <v>3</v>
      </c>
      <c r="U764" s="25">
        <v>0.4</v>
      </c>
      <c r="V764" s="25">
        <v>-26.995499999999993</v>
      </c>
      <c r="W764" s="11">
        <f>Table_1[[#This Row],[Discount]]/Table_1[[#This Row],[Sales]]</f>
        <v>3.7043210905521292E-3</v>
      </c>
      <c r="X764" t="str">
        <f>IF(Table_1[[#This Row],[Discount %]]&lt;=0.1, "0-10%", IF(Table_1[[#This Row],[Discount %]]&lt;=0.2, "10-20%", IF(Table_1[[#This Row],[Discount %]]&lt;=0.3, "20-30%", IF(Table_1[[#This Row],[Discount %]]&lt;=0.4, "30-40%", "40%+"))))</f>
        <v>0-10%</v>
      </c>
    </row>
    <row r="765" spans="1:24" ht="14.4" x14ac:dyDescent="0.3">
      <c r="A765" s="2">
        <v>764</v>
      </c>
      <c r="B765" s="2" t="s">
        <v>2419</v>
      </c>
      <c r="C765" s="2">
        <f>YEAR([1]Data!$D765)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9">
        <v>11.36</v>
      </c>
      <c r="T765" s="2">
        <v>2</v>
      </c>
      <c r="U765" s="25">
        <v>0</v>
      </c>
      <c r="V765" s="25">
        <v>5.3391999999999991</v>
      </c>
      <c r="W765" s="11">
        <f>Table_1[[#This Row],[Discount]]/Table_1[[#This Row],[Sales]]</f>
        <v>0</v>
      </c>
      <c r="X765" t="str">
        <f>IF(Table_1[[#This Row],[Discount %]]&lt;=0.1, "0-10%", IF(Table_1[[#This Row],[Discount %]]&lt;=0.2, "10-20%", IF(Table_1[[#This Row],[Discount %]]&lt;=0.3, "20-30%", IF(Table_1[[#This Row],[Discount %]]&lt;=0.4, "30-40%", "40%+"))))</f>
        <v>0-10%</v>
      </c>
    </row>
    <row r="766" spans="1:24" ht="14.4" x14ac:dyDescent="0.3">
      <c r="A766" s="2">
        <v>765</v>
      </c>
      <c r="B766" s="2" t="s">
        <v>2419</v>
      </c>
      <c r="C766" s="2">
        <f>YEAR([1]Data!$D766)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9">
        <v>50.94</v>
      </c>
      <c r="T766" s="2">
        <v>3</v>
      </c>
      <c r="U766" s="25">
        <v>0</v>
      </c>
      <c r="V766" s="25">
        <v>25.47</v>
      </c>
      <c r="W766" s="11">
        <f>Table_1[[#This Row],[Discount]]/Table_1[[#This Row],[Sales]]</f>
        <v>0</v>
      </c>
      <c r="X766" t="str">
        <f>IF(Table_1[[#This Row],[Discount %]]&lt;=0.1, "0-10%", IF(Table_1[[#This Row],[Discount %]]&lt;=0.2, "10-20%", IF(Table_1[[#This Row],[Discount %]]&lt;=0.3, "20-30%", IF(Table_1[[#This Row],[Discount %]]&lt;=0.4, "30-40%", "40%+"))))</f>
        <v>0-10%</v>
      </c>
    </row>
    <row r="767" spans="1:24" ht="14.4" x14ac:dyDescent="0.3">
      <c r="A767" s="2">
        <v>766</v>
      </c>
      <c r="B767" s="2" t="s">
        <v>2419</v>
      </c>
      <c r="C767" s="2">
        <f>YEAR([1]Data!$D767)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9">
        <v>646.74</v>
      </c>
      <c r="T767" s="2">
        <v>6</v>
      </c>
      <c r="U767" s="25">
        <v>0</v>
      </c>
      <c r="V767" s="25">
        <v>258.69600000000003</v>
      </c>
      <c r="W767" s="11">
        <f>Table_1[[#This Row],[Discount]]/Table_1[[#This Row],[Sales]]</f>
        <v>0</v>
      </c>
      <c r="X767" t="str">
        <f>IF(Table_1[[#This Row],[Discount %]]&lt;=0.1, "0-10%", IF(Table_1[[#This Row],[Discount %]]&lt;=0.2, "10-20%", IF(Table_1[[#This Row],[Discount %]]&lt;=0.3, "20-30%", IF(Table_1[[#This Row],[Discount %]]&lt;=0.4, "30-40%", "40%+"))))</f>
        <v>0-10%</v>
      </c>
    </row>
    <row r="768" spans="1:24" ht="14.4" x14ac:dyDescent="0.3">
      <c r="A768" s="2">
        <v>767</v>
      </c>
      <c r="B768" s="2" t="s">
        <v>2419</v>
      </c>
      <c r="C768" s="2">
        <f>YEAR([1]Data!$D768)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9">
        <v>5.64</v>
      </c>
      <c r="T768" s="2">
        <v>3</v>
      </c>
      <c r="U768" s="25">
        <v>0</v>
      </c>
      <c r="V768" s="25">
        <v>2.7071999999999994</v>
      </c>
      <c r="W768" s="11">
        <f>Table_1[[#This Row],[Discount]]/Table_1[[#This Row],[Sales]]</f>
        <v>0</v>
      </c>
      <c r="X768" t="str">
        <f>IF(Table_1[[#This Row],[Discount %]]&lt;=0.1, "0-10%", IF(Table_1[[#This Row],[Discount %]]&lt;=0.2, "10-20%", IF(Table_1[[#This Row],[Discount %]]&lt;=0.3, "20-30%", IF(Table_1[[#This Row],[Discount %]]&lt;=0.4, "30-40%", "40%+"))))</f>
        <v>0-10%</v>
      </c>
    </row>
    <row r="769" spans="1:24" ht="14.4" x14ac:dyDescent="0.3">
      <c r="A769" s="2">
        <v>768</v>
      </c>
      <c r="B769" s="2" t="s">
        <v>2419</v>
      </c>
      <c r="C769" s="2">
        <f>YEAR([1]Data!$D769)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9">
        <v>572.58000000000004</v>
      </c>
      <c r="T769" s="2">
        <v>6</v>
      </c>
      <c r="U769" s="25">
        <v>0</v>
      </c>
      <c r="V769" s="25">
        <v>34.354799999999955</v>
      </c>
      <c r="W769" s="11">
        <f>Table_1[[#This Row],[Discount]]/Table_1[[#This Row],[Sales]]</f>
        <v>0</v>
      </c>
      <c r="X769" t="str">
        <f>IF(Table_1[[#This Row],[Discount %]]&lt;=0.1, "0-10%", IF(Table_1[[#This Row],[Discount %]]&lt;=0.2, "10-20%", IF(Table_1[[#This Row],[Discount %]]&lt;=0.3, "20-30%", IF(Table_1[[#This Row],[Discount %]]&lt;=0.4, "30-40%", "40%+"))))</f>
        <v>0-10%</v>
      </c>
    </row>
    <row r="770" spans="1:24" ht="14.4" x14ac:dyDescent="0.3">
      <c r="A770" s="2">
        <v>769</v>
      </c>
      <c r="B770" s="2" t="s">
        <v>2430</v>
      </c>
      <c r="C770" s="2">
        <f>YEAR([1]Data!$D770)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9">
        <v>310.88000000000005</v>
      </c>
      <c r="T770" s="2">
        <v>2</v>
      </c>
      <c r="U770" s="25">
        <v>0.2</v>
      </c>
      <c r="V770" s="25">
        <v>23.315999999999988</v>
      </c>
      <c r="W770" s="11">
        <f>Table_1[[#This Row],[Discount]]/Table_1[[#This Row],[Sales]]</f>
        <v>6.4333504889346369E-4</v>
      </c>
      <c r="X770" t="str">
        <f>IF(Table_1[[#This Row],[Discount %]]&lt;=0.1, "0-10%", IF(Table_1[[#This Row],[Discount %]]&lt;=0.2, "10-20%", IF(Table_1[[#This Row],[Discount %]]&lt;=0.3, "20-30%", IF(Table_1[[#This Row],[Discount %]]&lt;=0.4, "30-40%", "40%+"))))</f>
        <v>0-10%</v>
      </c>
    </row>
    <row r="771" spans="1:24" ht="14.4" x14ac:dyDescent="0.3">
      <c r="A771" s="2">
        <v>770</v>
      </c>
      <c r="B771" s="2" t="s">
        <v>2435</v>
      </c>
      <c r="C771" s="2">
        <f>YEAR([1]Data!$D771)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9">
        <v>641.96</v>
      </c>
      <c r="T771" s="2">
        <v>2</v>
      </c>
      <c r="U771" s="25">
        <v>0</v>
      </c>
      <c r="V771" s="25">
        <v>179.74880000000002</v>
      </c>
      <c r="W771" s="11">
        <f>Table_1[[#This Row],[Discount]]/Table_1[[#This Row],[Sales]]</f>
        <v>0</v>
      </c>
      <c r="X771" t="str">
        <f>IF(Table_1[[#This Row],[Discount %]]&lt;=0.1, "0-10%", IF(Table_1[[#This Row],[Discount %]]&lt;=0.2, "10-20%", IF(Table_1[[#This Row],[Discount %]]&lt;=0.3, "20-30%", IF(Table_1[[#This Row],[Discount %]]&lt;=0.4, "30-40%", "40%+"))))</f>
        <v>0-10%</v>
      </c>
    </row>
    <row r="772" spans="1:24" ht="14.4" x14ac:dyDescent="0.3">
      <c r="A772" s="2">
        <v>771</v>
      </c>
      <c r="B772" s="2" t="s">
        <v>2438</v>
      </c>
      <c r="C772" s="2">
        <f>YEAR([1]Data!$D772)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9">
        <v>18.28</v>
      </c>
      <c r="T772" s="2">
        <v>2</v>
      </c>
      <c r="U772" s="25">
        <v>0</v>
      </c>
      <c r="V772" s="25">
        <v>9.14</v>
      </c>
      <c r="W772" s="11">
        <f>Table_1[[#This Row],[Discount]]/Table_1[[#This Row],[Sales]]</f>
        <v>0</v>
      </c>
      <c r="X772" t="str">
        <f>IF(Table_1[[#This Row],[Discount %]]&lt;=0.1, "0-10%", IF(Table_1[[#This Row],[Discount %]]&lt;=0.2, "10-20%", IF(Table_1[[#This Row],[Discount %]]&lt;=0.3, "20-30%", IF(Table_1[[#This Row],[Discount %]]&lt;=0.4, "30-40%", "40%+"))))</f>
        <v>0-10%</v>
      </c>
    </row>
    <row r="773" spans="1:24" ht="14.4" x14ac:dyDescent="0.3">
      <c r="A773" s="2">
        <v>772</v>
      </c>
      <c r="B773" s="2" t="s">
        <v>2438</v>
      </c>
      <c r="C773" s="2">
        <f>YEAR([1]Data!$D773)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9">
        <v>207</v>
      </c>
      <c r="T773" s="2">
        <v>3</v>
      </c>
      <c r="U773" s="25">
        <v>0</v>
      </c>
      <c r="V773" s="25">
        <v>51.75</v>
      </c>
      <c r="W773" s="11">
        <f>Table_1[[#This Row],[Discount]]/Table_1[[#This Row],[Sales]]</f>
        <v>0</v>
      </c>
      <c r="X773" t="str">
        <f>IF(Table_1[[#This Row],[Discount %]]&lt;=0.1, "0-10%", IF(Table_1[[#This Row],[Discount %]]&lt;=0.2, "10-20%", IF(Table_1[[#This Row],[Discount %]]&lt;=0.3, "20-30%", IF(Table_1[[#This Row],[Discount %]]&lt;=0.4, "30-40%", "40%+"))))</f>
        <v>0-10%</v>
      </c>
    </row>
    <row r="774" spans="1:24" ht="14.4" x14ac:dyDescent="0.3">
      <c r="A774" s="2">
        <v>773</v>
      </c>
      <c r="B774" s="2" t="s">
        <v>2438</v>
      </c>
      <c r="C774" s="2">
        <f>YEAR([1]Data!$D774)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9">
        <v>32.35</v>
      </c>
      <c r="T774" s="2">
        <v>5</v>
      </c>
      <c r="U774" s="25">
        <v>0</v>
      </c>
      <c r="V774" s="25">
        <v>16.175000000000001</v>
      </c>
      <c r="W774" s="11">
        <f>Table_1[[#This Row],[Discount]]/Table_1[[#This Row],[Sales]]</f>
        <v>0</v>
      </c>
      <c r="X774" t="str">
        <f>IF(Table_1[[#This Row],[Discount %]]&lt;=0.1, "0-10%", IF(Table_1[[#This Row],[Discount %]]&lt;=0.2, "10-20%", IF(Table_1[[#This Row],[Discount %]]&lt;=0.3, "20-30%", IF(Table_1[[#This Row],[Discount %]]&lt;=0.4, "30-40%", "40%+"))))</f>
        <v>0-10%</v>
      </c>
    </row>
    <row r="775" spans="1:24" ht="14.4" x14ac:dyDescent="0.3">
      <c r="A775" s="2">
        <v>774</v>
      </c>
      <c r="B775" s="2" t="s">
        <v>2438</v>
      </c>
      <c r="C775" s="2">
        <f>YEAR([1]Data!$D775)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9">
        <v>7.71</v>
      </c>
      <c r="T775" s="2">
        <v>1</v>
      </c>
      <c r="U775" s="25">
        <v>0</v>
      </c>
      <c r="V775" s="25">
        <v>3.4695</v>
      </c>
      <c r="W775" s="11">
        <f>Table_1[[#This Row],[Discount]]/Table_1[[#This Row],[Sales]]</f>
        <v>0</v>
      </c>
      <c r="X775" t="str">
        <f>IF(Table_1[[#This Row],[Discount %]]&lt;=0.1, "0-10%", IF(Table_1[[#This Row],[Discount %]]&lt;=0.2, "10-20%", IF(Table_1[[#This Row],[Discount %]]&lt;=0.3, "20-30%", IF(Table_1[[#This Row],[Discount %]]&lt;=0.4, "30-40%", "40%+"))))</f>
        <v>0-10%</v>
      </c>
    </row>
    <row r="776" spans="1:24" ht="14.4" x14ac:dyDescent="0.3">
      <c r="A776" s="2">
        <v>775</v>
      </c>
      <c r="B776" s="2" t="s">
        <v>2438</v>
      </c>
      <c r="C776" s="2">
        <f>YEAR([1]Data!$D776)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9">
        <v>40.299999999999997</v>
      </c>
      <c r="T776" s="2">
        <v>2</v>
      </c>
      <c r="U776" s="25">
        <v>0</v>
      </c>
      <c r="V776" s="25">
        <v>10.881</v>
      </c>
      <c r="W776" s="11">
        <f>Table_1[[#This Row],[Discount]]/Table_1[[#This Row],[Sales]]</f>
        <v>0</v>
      </c>
      <c r="X776" t="str">
        <f>IF(Table_1[[#This Row],[Discount %]]&lt;=0.1, "0-10%", IF(Table_1[[#This Row],[Discount %]]&lt;=0.2, "10-20%", IF(Table_1[[#This Row],[Discount %]]&lt;=0.3, "20-30%", IF(Table_1[[#This Row],[Discount %]]&lt;=0.4, "30-40%", "40%+"))))</f>
        <v>0-10%</v>
      </c>
    </row>
    <row r="777" spans="1:24" ht="14.4" x14ac:dyDescent="0.3">
      <c r="A777" s="2">
        <v>776</v>
      </c>
      <c r="B777" s="2" t="s">
        <v>2438</v>
      </c>
      <c r="C777" s="2">
        <f>YEAR([1]Data!$D777)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9">
        <v>34.580000000000005</v>
      </c>
      <c r="T777" s="2">
        <v>7</v>
      </c>
      <c r="U777" s="25">
        <v>0</v>
      </c>
      <c r="V777" s="25">
        <v>14.523600000000002</v>
      </c>
      <c r="W777" s="11">
        <f>Table_1[[#This Row],[Discount]]/Table_1[[#This Row],[Sales]]</f>
        <v>0</v>
      </c>
      <c r="X777" t="str">
        <f>IF(Table_1[[#This Row],[Discount %]]&lt;=0.1, "0-10%", IF(Table_1[[#This Row],[Discount %]]&lt;=0.2, "10-20%", IF(Table_1[[#This Row],[Discount %]]&lt;=0.3, "20-30%", IF(Table_1[[#This Row],[Discount %]]&lt;=0.4, "30-40%", "40%+"))))</f>
        <v>0-10%</v>
      </c>
    </row>
    <row r="778" spans="1:24" ht="14.4" x14ac:dyDescent="0.3">
      <c r="A778" s="2">
        <v>777</v>
      </c>
      <c r="B778" s="2" t="s">
        <v>2449</v>
      </c>
      <c r="C778" s="2">
        <f>YEAR([1]Data!$D778)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9">
        <v>32.76</v>
      </c>
      <c r="T778" s="2">
        <v>7</v>
      </c>
      <c r="U778" s="25">
        <v>0.2</v>
      </c>
      <c r="V778" s="25">
        <v>3.6854999999999958</v>
      </c>
      <c r="W778" s="11">
        <f>Table_1[[#This Row],[Discount]]/Table_1[[#This Row],[Sales]]</f>
        <v>6.1050061050061059E-3</v>
      </c>
      <c r="X778" t="str">
        <f>IF(Table_1[[#This Row],[Discount %]]&lt;=0.1, "0-10%", IF(Table_1[[#This Row],[Discount %]]&lt;=0.2, "10-20%", IF(Table_1[[#This Row],[Discount %]]&lt;=0.3, "20-30%", IF(Table_1[[#This Row],[Discount %]]&lt;=0.4, "30-40%", "40%+"))))</f>
        <v>0-10%</v>
      </c>
    </row>
    <row r="779" spans="1:24" ht="14.4" x14ac:dyDescent="0.3">
      <c r="A779" s="2">
        <v>778</v>
      </c>
      <c r="B779" s="2" t="s">
        <v>2454</v>
      </c>
      <c r="C779" s="2">
        <f>YEAR([1]Data!$D779)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9">
        <v>544.00800000000004</v>
      </c>
      <c r="T779" s="2">
        <v>3</v>
      </c>
      <c r="U779" s="25">
        <v>0.2</v>
      </c>
      <c r="V779" s="25">
        <v>40.800600000000003</v>
      </c>
      <c r="W779" s="11">
        <f>Table_1[[#This Row],[Discount]]/Table_1[[#This Row],[Sales]]</f>
        <v>3.6764165232864221E-4</v>
      </c>
      <c r="X779" t="str">
        <f>IF(Table_1[[#This Row],[Discount %]]&lt;=0.1, "0-10%", IF(Table_1[[#This Row],[Discount %]]&lt;=0.2, "10-20%", IF(Table_1[[#This Row],[Discount %]]&lt;=0.3, "20-30%", IF(Table_1[[#This Row],[Discount %]]&lt;=0.4, "30-40%", "40%+"))))</f>
        <v>0-10%</v>
      </c>
    </row>
    <row r="780" spans="1:24" ht="14.4" x14ac:dyDescent="0.3">
      <c r="A780" s="2">
        <v>779</v>
      </c>
      <c r="B780" s="2" t="s">
        <v>2454</v>
      </c>
      <c r="C780" s="2">
        <f>YEAR([1]Data!$D780)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9">
        <v>59.94</v>
      </c>
      <c r="T780" s="2">
        <v>3</v>
      </c>
      <c r="U780" s="25">
        <v>0</v>
      </c>
      <c r="V780" s="25">
        <v>28.171799999999998</v>
      </c>
      <c r="W780" s="11">
        <f>Table_1[[#This Row],[Discount]]/Table_1[[#This Row],[Sales]]</f>
        <v>0</v>
      </c>
      <c r="X780" t="str">
        <f>IF(Table_1[[#This Row],[Discount %]]&lt;=0.1, "0-10%", IF(Table_1[[#This Row],[Discount %]]&lt;=0.2, "10-20%", IF(Table_1[[#This Row],[Discount %]]&lt;=0.3, "20-30%", IF(Table_1[[#This Row],[Discount %]]&lt;=0.4, "30-40%", "40%+"))))</f>
        <v>0-10%</v>
      </c>
    </row>
    <row r="781" spans="1:24" ht="14.4" x14ac:dyDescent="0.3">
      <c r="A781" s="2">
        <v>780</v>
      </c>
      <c r="B781" s="2" t="s">
        <v>2454</v>
      </c>
      <c r="C781" s="2">
        <f>YEAR([1]Data!$D781)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9">
        <v>23.92</v>
      </c>
      <c r="T781" s="2">
        <v>4</v>
      </c>
      <c r="U781" s="25">
        <v>0</v>
      </c>
      <c r="V781" s="25">
        <v>11.720800000000001</v>
      </c>
      <c r="W781" s="11">
        <f>Table_1[[#This Row],[Discount]]/Table_1[[#This Row],[Sales]]</f>
        <v>0</v>
      </c>
      <c r="X781" t="str">
        <f>IF(Table_1[[#This Row],[Discount %]]&lt;=0.1, "0-10%", IF(Table_1[[#This Row],[Discount %]]&lt;=0.2, "10-20%", IF(Table_1[[#This Row],[Discount %]]&lt;=0.3, "20-30%", IF(Table_1[[#This Row],[Discount %]]&lt;=0.4, "30-40%", "40%+"))))</f>
        <v>0-10%</v>
      </c>
    </row>
    <row r="782" spans="1:24" ht="14.4" x14ac:dyDescent="0.3">
      <c r="A782" s="2">
        <v>781</v>
      </c>
      <c r="B782" s="2" t="s">
        <v>2454</v>
      </c>
      <c r="C782" s="2">
        <f>YEAR([1]Data!$D782)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9">
        <v>4.28</v>
      </c>
      <c r="T782" s="2">
        <v>1</v>
      </c>
      <c r="U782" s="25">
        <v>0</v>
      </c>
      <c r="V782" s="25">
        <v>1.9259999999999997</v>
      </c>
      <c r="W782" s="11">
        <f>Table_1[[#This Row],[Discount]]/Table_1[[#This Row],[Sales]]</f>
        <v>0</v>
      </c>
      <c r="X782" t="str">
        <f>IF(Table_1[[#This Row],[Discount %]]&lt;=0.1, "0-10%", IF(Table_1[[#This Row],[Discount %]]&lt;=0.2, "10-20%", IF(Table_1[[#This Row],[Discount %]]&lt;=0.3, "20-30%", IF(Table_1[[#This Row],[Discount %]]&lt;=0.4, "30-40%", "40%+"))))</f>
        <v>0-10%</v>
      </c>
    </row>
    <row r="783" spans="1:24" ht="14.4" x14ac:dyDescent="0.3">
      <c r="A783" s="2">
        <v>782</v>
      </c>
      <c r="B783" s="2" t="s">
        <v>2459</v>
      </c>
      <c r="C783" s="2">
        <f>YEAR([1]Data!$D783)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9">
        <v>32.07</v>
      </c>
      <c r="T783" s="2">
        <v>5</v>
      </c>
      <c r="U783" s="25">
        <v>0.7</v>
      </c>
      <c r="V783" s="25">
        <v>-22.448999999999991</v>
      </c>
      <c r="W783" s="11">
        <f>Table_1[[#This Row],[Discount]]/Table_1[[#This Row],[Sales]]</f>
        <v>2.1827252884315557E-2</v>
      </c>
      <c r="X783" t="str">
        <f>IF(Table_1[[#This Row],[Discount %]]&lt;=0.1, "0-10%", IF(Table_1[[#This Row],[Discount %]]&lt;=0.2, "10-20%", IF(Table_1[[#This Row],[Discount %]]&lt;=0.3, "20-30%", IF(Table_1[[#This Row],[Discount %]]&lt;=0.4, "30-40%", "40%+"))))</f>
        <v>0-10%</v>
      </c>
    </row>
    <row r="784" spans="1:24" ht="14.4" x14ac:dyDescent="0.3">
      <c r="A784" s="2">
        <v>783</v>
      </c>
      <c r="B784" s="2" t="s">
        <v>2459</v>
      </c>
      <c r="C784" s="2">
        <f>YEAR([1]Data!$D784)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9">
        <v>24</v>
      </c>
      <c r="T784" s="2">
        <v>2</v>
      </c>
      <c r="U784" s="25">
        <v>0.2</v>
      </c>
      <c r="V784" s="25">
        <v>-2.6999999999999993</v>
      </c>
      <c r="W784" s="11">
        <f>Table_1[[#This Row],[Discount]]/Table_1[[#This Row],[Sales]]</f>
        <v>8.3333333333333332E-3</v>
      </c>
      <c r="X784" t="str">
        <f>IF(Table_1[[#This Row],[Discount %]]&lt;=0.1, "0-10%", IF(Table_1[[#This Row],[Discount %]]&lt;=0.2, "10-20%", IF(Table_1[[#This Row],[Discount %]]&lt;=0.3, "20-30%", IF(Table_1[[#This Row],[Discount %]]&lt;=0.4, "30-40%", "40%+"))))</f>
        <v>0-10%</v>
      </c>
    </row>
    <row r="785" spans="1:24" ht="14.4" x14ac:dyDescent="0.3">
      <c r="A785" s="2">
        <v>784</v>
      </c>
      <c r="B785" s="2" t="s">
        <v>2459</v>
      </c>
      <c r="C785" s="2">
        <f>YEAR([1]Data!$D785)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9">
        <v>35.49</v>
      </c>
      <c r="T785" s="2">
        <v>1</v>
      </c>
      <c r="U785" s="25">
        <v>0.5</v>
      </c>
      <c r="V785" s="25">
        <v>-15.615600000000001</v>
      </c>
      <c r="W785" s="11">
        <f>Table_1[[#This Row],[Discount]]/Table_1[[#This Row],[Sales]]</f>
        <v>1.4088475626937165E-2</v>
      </c>
      <c r="X785" t="str">
        <f>IF(Table_1[[#This Row],[Discount %]]&lt;=0.1, "0-10%", IF(Table_1[[#This Row],[Discount %]]&lt;=0.2, "10-20%", IF(Table_1[[#This Row],[Discount %]]&lt;=0.3, "20-30%", IF(Table_1[[#This Row],[Discount %]]&lt;=0.4, "30-40%", "40%+"))))</f>
        <v>0-10%</v>
      </c>
    </row>
    <row r="786" spans="1:24" ht="14.4" x14ac:dyDescent="0.3">
      <c r="A786" s="2">
        <v>785</v>
      </c>
      <c r="B786" s="2" t="s">
        <v>2459</v>
      </c>
      <c r="C786" s="2">
        <f>YEAR([1]Data!$D786)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9">
        <v>47.984000000000002</v>
      </c>
      <c r="T786" s="2">
        <v>2</v>
      </c>
      <c r="U786" s="25">
        <v>0.2</v>
      </c>
      <c r="V786" s="25">
        <v>0.59979999999999656</v>
      </c>
      <c r="W786" s="11">
        <f>Table_1[[#This Row],[Discount]]/Table_1[[#This Row],[Sales]]</f>
        <v>4.1680560186728912E-3</v>
      </c>
      <c r="X786" t="str">
        <f>IF(Table_1[[#This Row],[Discount %]]&lt;=0.1, "0-10%", IF(Table_1[[#This Row],[Discount %]]&lt;=0.2, "10-20%", IF(Table_1[[#This Row],[Discount %]]&lt;=0.3, "20-30%", IF(Table_1[[#This Row],[Discount %]]&lt;=0.4, "30-40%", "40%+"))))</f>
        <v>0-10%</v>
      </c>
    </row>
    <row r="787" spans="1:24" ht="14.4" x14ac:dyDescent="0.3">
      <c r="A787" s="2">
        <v>786</v>
      </c>
      <c r="B787" s="2" t="s">
        <v>2466</v>
      </c>
      <c r="C787" s="2">
        <f>YEAR([1]Data!$D787)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9">
        <v>186.69</v>
      </c>
      <c r="T787" s="2">
        <v>3</v>
      </c>
      <c r="U787" s="25">
        <v>0</v>
      </c>
      <c r="V787" s="25">
        <v>87.744299999999981</v>
      </c>
      <c r="W787" s="11">
        <f>Table_1[[#This Row],[Discount]]/Table_1[[#This Row],[Sales]]</f>
        <v>0</v>
      </c>
      <c r="X787" t="str">
        <f>IF(Table_1[[#This Row],[Discount %]]&lt;=0.1, "0-10%", IF(Table_1[[#This Row],[Discount %]]&lt;=0.2, "10-20%", IF(Table_1[[#This Row],[Discount %]]&lt;=0.3, "20-30%", IF(Table_1[[#This Row],[Discount %]]&lt;=0.4, "30-40%", "40%+"))))</f>
        <v>0-10%</v>
      </c>
    </row>
    <row r="788" spans="1:24" ht="14.4" x14ac:dyDescent="0.3">
      <c r="A788" s="2">
        <v>787</v>
      </c>
      <c r="B788" s="2" t="s">
        <v>2469</v>
      </c>
      <c r="C788" s="2">
        <f>YEAR([1]Data!$D788)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9">
        <v>17.456</v>
      </c>
      <c r="T788" s="2">
        <v>2</v>
      </c>
      <c r="U788" s="25">
        <v>0.2</v>
      </c>
      <c r="V788" s="25">
        <v>5.8914</v>
      </c>
      <c r="W788" s="11">
        <f>Table_1[[#This Row],[Discount]]/Table_1[[#This Row],[Sales]]</f>
        <v>1.1457378551787353E-2</v>
      </c>
      <c r="X788" t="str">
        <f>IF(Table_1[[#This Row],[Discount %]]&lt;=0.1, "0-10%", IF(Table_1[[#This Row],[Discount %]]&lt;=0.2, "10-20%", IF(Table_1[[#This Row],[Discount %]]&lt;=0.3, "20-30%", IF(Table_1[[#This Row],[Discount %]]&lt;=0.4, "30-40%", "40%+"))))</f>
        <v>0-10%</v>
      </c>
    </row>
    <row r="789" spans="1:24" ht="14.4" x14ac:dyDescent="0.3">
      <c r="A789" s="2">
        <v>788</v>
      </c>
      <c r="B789" s="2" t="s">
        <v>2473</v>
      </c>
      <c r="C789" s="2">
        <f>YEAR([1]Data!$D789)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9">
        <v>348.92800000000005</v>
      </c>
      <c r="T789" s="2">
        <v>2</v>
      </c>
      <c r="U789" s="25">
        <v>0.2</v>
      </c>
      <c r="V789" s="25">
        <v>34.89279999999998</v>
      </c>
      <c r="W789" s="11">
        <f>Table_1[[#This Row],[Discount]]/Table_1[[#This Row],[Sales]]</f>
        <v>5.731841526045487E-4</v>
      </c>
      <c r="X789" t="str">
        <f>IF(Table_1[[#This Row],[Discount %]]&lt;=0.1, "0-10%", IF(Table_1[[#This Row],[Discount %]]&lt;=0.2, "10-20%", IF(Table_1[[#This Row],[Discount %]]&lt;=0.3, "20-30%", IF(Table_1[[#This Row],[Discount %]]&lt;=0.4, "30-40%", "40%+"))))</f>
        <v>0-10%</v>
      </c>
    </row>
    <row r="790" spans="1:24" ht="14.4" x14ac:dyDescent="0.3">
      <c r="A790" s="2">
        <v>789</v>
      </c>
      <c r="B790" s="2" t="s">
        <v>2478</v>
      </c>
      <c r="C790" s="2">
        <f>YEAR([1]Data!$D790)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9">
        <v>143.96</v>
      </c>
      <c r="T790" s="2">
        <v>4</v>
      </c>
      <c r="U790" s="25">
        <v>0</v>
      </c>
      <c r="V790" s="25">
        <v>69.100800000000007</v>
      </c>
      <c r="W790" s="11">
        <f>Table_1[[#This Row],[Discount]]/Table_1[[#This Row],[Sales]]</f>
        <v>0</v>
      </c>
      <c r="X790" t="str">
        <f>IF(Table_1[[#This Row],[Discount %]]&lt;=0.1, "0-10%", IF(Table_1[[#This Row],[Discount %]]&lt;=0.2, "10-20%", IF(Table_1[[#This Row],[Discount %]]&lt;=0.3, "20-30%", IF(Table_1[[#This Row],[Discount %]]&lt;=0.4, "30-40%", "40%+"))))</f>
        <v>0-10%</v>
      </c>
    </row>
    <row r="791" spans="1:24" ht="14.4" x14ac:dyDescent="0.3">
      <c r="A791" s="2">
        <v>790</v>
      </c>
      <c r="B791" s="2" t="s">
        <v>2478</v>
      </c>
      <c r="C791" s="2">
        <f>YEAR([1]Data!$D791)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9">
        <v>15.42</v>
      </c>
      <c r="T791" s="2">
        <v>1</v>
      </c>
      <c r="U791" s="25">
        <v>0</v>
      </c>
      <c r="V791" s="25">
        <v>4.1634000000000011</v>
      </c>
      <c r="W791" s="11">
        <f>Table_1[[#This Row],[Discount]]/Table_1[[#This Row],[Sales]]</f>
        <v>0</v>
      </c>
      <c r="X791" t="str">
        <f>IF(Table_1[[#This Row],[Discount %]]&lt;=0.1, "0-10%", IF(Table_1[[#This Row],[Discount %]]&lt;=0.2, "10-20%", IF(Table_1[[#This Row],[Discount %]]&lt;=0.3, "20-30%", IF(Table_1[[#This Row],[Discount %]]&lt;=0.4, "30-40%", "40%+"))))</f>
        <v>0-10%</v>
      </c>
    </row>
    <row r="792" spans="1:24" ht="14.4" x14ac:dyDescent="0.3">
      <c r="A792" s="2">
        <v>791</v>
      </c>
      <c r="B792" s="2" t="s">
        <v>2478</v>
      </c>
      <c r="C792" s="2">
        <f>YEAR([1]Data!$D792)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9">
        <v>43.04</v>
      </c>
      <c r="T792" s="2">
        <v>8</v>
      </c>
      <c r="U792" s="25">
        <v>0</v>
      </c>
      <c r="V792" s="25">
        <v>21.089600000000001</v>
      </c>
      <c r="W792" s="11">
        <f>Table_1[[#This Row],[Discount]]/Table_1[[#This Row],[Sales]]</f>
        <v>0</v>
      </c>
      <c r="X792" t="str">
        <f>IF(Table_1[[#This Row],[Discount %]]&lt;=0.1, "0-10%", IF(Table_1[[#This Row],[Discount %]]&lt;=0.2, "10-20%", IF(Table_1[[#This Row],[Discount %]]&lt;=0.3, "20-30%", IF(Table_1[[#This Row],[Discount %]]&lt;=0.4, "30-40%", "40%+"))))</f>
        <v>0-10%</v>
      </c>
    </row>
    <row r="793" spans="1:24" ht="14.4" x14ac:dyDescent="0.3">
      <c r="A793" s="2">
        <v>792</v>
      </c>
      <c r="B793" s="2" t="s">
        <v>2478</v>
      </c>
      <c r="C793" s="2">
        <f>YEAR([1]Data!$D793)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9">
        <v>332.94</v>
      </c>
      <c r="T793" s="2">
        <v>3</v>
      </c>
      <c r="U793" s="25">
        <v>0</v>
      </c>
      <c r="V793" s="25">
        <v>79.905599999999993</v>
      </c>
      <c r="W793" s="11">
        <f>Table_1[[#This Row],[Discount]]/Table_1[[#This Row],[Sales]]</f>
        <v>0</v>
      </c>
      <c r="X793" t="str">
        <f>IF(Table_1[[#This Row],[Discount %]]&lt;=0.1, "0-10%", IF(Table_1[[#This Row],[Discount %]]&lt;=0.2, "10-20%", IF(Table_1[[#This Row],[Discount %]]&lt;=0.3, "20-30%", IF(Table_1[[#This Row],[Discount %]]&lt;=0.4, "30-40%", "40%+"))))</f>
        <v>0-10%</v>
      </c>
    </row>
    <row r="794" spans="1:24" ht="14.4" x14ac:dyDescent="0.3">
      <c r="A794" s="2">
        <v>793</v>
      </c>
      <c r="B794" s="2" t="s">
        <v>2483</v>
      </c>
      <c r="C794" s="2">
        <f>YEAR([1]Data!$D794)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9">
        <v>1363.96</v>
      </c>
      <c r="T794" s="2">
        <v>5</v>
      </c>
      <c r="U794" s="25">
        <v>0.2</v>
      </c>
      <c r="V794" s="25">
        <v>85.247500000000002</v>
      </c>
      <c r="W794" s="11">
        <f>Table_1[[#This Row],[Discount]]/Table_1[[#This Row],[Sales]]</f>
        <v>1.466318660371272E-4</v>
      </c>
      <c r="X794" t="str">
        <f>IF(Table_1[[#This Row],[Discount %]]&lt;=0.1, "0-10%", IF(Table_1[[#This Row],[Discount %]]&lt;=0.2, "10-20%", IF(Table_1[[#This Row],[Discount %]]&lt;=0.3, "20-30%", IF(Table_1[[#This Row],[Discount %]]&lt;=0.4, "30-40%", "40%+"))))</f>
        <v>0-10%</v>
      </c>
    </row>
    <row r="795" spans="1:24" ht="14.4" x14ac:dyDescent="0.3">
      <c r="A795" s="2">
        <v>794</v>
      </c>
      <c r="B795" s="2" t="s">
        <v>2489</v>
      </c>
      <c r="C795" s="2">
        <f>YEAR([1]Data!$D795)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9">
        <v>9.9600000000000009</v>
      </c>
      <c r="T795" s="2">
        <v>2</v>
      </c>
      <c r="U795" s="25">
        <v>0</v>
      </c>
      <c r="V795" s="25">
        <v>4.5815999999999999</v>
      </c>
      <c r="W795" s="11">
        <f>Table_1[[#This Row],[Discount]]/Table_1[[#This Row],[Sales]]</f>
        <v>0</v>
      </c>
      <c r="X795" t="str">
        <f>IF(Table_1[[#This Row],[Discount %]]&lt;=0.1, "0-10%", IF(Table_1[[#This Row],[Discount %]]&lt;=0.2, "10-20%", IF(Table_1[[#This Row],[Discount %]]&lt;=0.3, "20-30%", IF(Table_1[[#This Row],[Discount %]]&lt;=0.4, "30-40%", "40%+"))))</f>
        <v>0-10%</v>
      </c>
    </row>
    <row r="796" spans="1:24" ht="14.4" x14ac:dyDescent="0.3">
      <c r="A796" s="2">
        <v>795</v>
      </c>
      <c r="B796" s="2" t="s">
        <v>2489</v>
      </c>
      <c r="C796" s="2">
        <f>YEAR([1]Data!$D796)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9">
        <v>21.72</v>
      </c>
      <c r="T796" s="2">
        <v>4</v>
      </c>
      <c r="U796" s="25">
        <v>0</v>
      </c>
      <c r="V796" s="25">
        <v>10.642799999999999</v>
      </c>
      <c r="W796" s="11">
        <f>Table_1[[#This Row],[Discount]]/Table_1[[#This Row],[Sales]]</f>
        <v>0</v>
      </c>
      <c r="X796" t="str">
        <f>IF(Table_1[[#This Row],[Discount %]]&lt;=0.1, "0-10%", IF(Table_1[[#This Row],[Discount %]]&lt;=0.2, "10-20%", IF(Table_1[[#This Row],[Discount %]]&lt;=0.3, "20-30%", IF(Table_1[[#This Row],[Discount %]]&lt;=0.4, "30-40%", "40%+"))))</f>
        <v>0-10%</v>
      </c>
    </row>
    <row r="797" spans="1:24" ht="14.4" x14ac:dyDescent="0.3">
      <c r="A797" s="2">
        <v>796</v>
      </c>
      <c r="B797" s="2" t="s">
        <v>2494</v>
      </c>
      <c r="C797" s="2">
        <f>YEAR([1]Data!$D797)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9">
        <v>20.16</v>
      </c>
      <c r="T797" s="2">
        <v>7</v>
      </c>
      <c r="U797" s="25">
        <v>0</v>
      </c>
      <c r="V797" s="25">
        <v>9.8783999999999992</v>
      </c>
      <c r="W797" s="11">
        <f>Table_1[[#This Row],[Discount]]/Table_1[[#This Row],[Sales]]</f>
        <v>0</v>
      </c>
      <c r="X797" t="str">
        <f>IF(Table_1[[#This Row],[Discount %]]&lt;=0.1, "0-10%", IF(Table_1[[#This Row],[Discount %]]&lt;=0.2, "10-20%", IF(Table_1[[#This Row],[Discount %]]&lt;=0.3, "20-30%", IF(Table_1[[#This Row],[Discount %]]&lt;=0.4, "30-40%", "40%+"))))</f>
        <v>0-10%</v>
      </c>
    </row>
    <row r="798" spans="1:24" ht="14.4" x14ac:dyDescent="0.3">
      <c r="A798" s="2">
        <v>797</v>
      </c>
      <c r="B798" s="2" t="s">
        <v>2497</v>
      </c>
      <c r="C798" s="2">
        <f>YEAR([1]Data!$D798)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9">
        <v>132.79</v>
      </c>
      <c r="T798" s="2">
        <v>7</v>
      </c>
      <c r="U798" s="25">
        <v>0</v>
      </c>
      <c r="V798" s="25">
        <v>63.739199999999997</v>
      </c>
      <c r="W798" s="11">
        <f>Table_1[[#This Row],[Discount]]/Table_1[[#This Row],[Sales]]</f>
        <v>0</v>
      </c>
      <c r="X798" t="str">
        <f>IF(Table_1[[#This Row],[Discount %]]&lt;=0.1, "0-10%", IF(Table_1[[#This Row],[Discount %]]&lt;=0.2, "10-20%", IF(Table_1[[#This Row],[Discount %]]&lt;=0.3, "20-30%", IF(Table_1[[#This Row],[Discount %]]&lt;=0.4, "30-40%", "40%+"))))</f>
        <v>0-10%</v>
      </c>
    </row>
    <row r="799" spans="1:24" ht="14.4" x14ac:dyDescent="0.3">
      <c r="A799" s="2">
        <v>798</v>
      </c>
      <c r="B799" s="2" t="s">
        <v>2497</v>
      </c>
      <c r="C799" s="2">
        <f>YEAR([1]Data!$D799)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9">
        <v>12.96</v>
      </c>
      <c r="T799" s="2">
        <v>2</v>
      </c>
      <c r="U799" s="25">
        <v>0</v>
      </c>
      <c r="V799" s="25">
        <v>6.2208000000000006</v>
      </c>
      <c r="W799" s="11">
        <f>Table_1[[#This Row],[Discount]]/Table_1[[#This Row],[Sales]]</f>
        <v>0</v>
      </c>
      <c r="X799" t="str">
        <f>IF(Table_1[[#This Row],[Discount %]]&lt;=0.1, "0-10%", IF(Table_1[[#This Row],[Discount %]]&lt;=0.2, "10-20%", IF(Table_1[[#This Row],[Discount %]]&lt;=0.3, "20-30%", IF(Table_1[[#This Row],[Discount %]]&lt;=0.4, "30-40%", "40%+"))))</f>
        <v>0-10%</v>
      </c>
    </row>
    <row r="800" spans="1:24" ht="14.4" x14ac:dyDescent="0.3">
      <c r="A800" s="2">
        <v>799</v>
      </c>
      <c r="B800" s="2" t="s">
        <v>2497</v>
      </c>
      <c r="C800" s="2">
        <f>YEAR([1]Data!$D800)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9">
        <v>21.560000000000002</v>
      </c>
      <c r="T800" s="2">
        <v>7</v>
      </c>
      <c r="U800" s="25">
        <v>0</v>
      </c>
      <c r="V800" s="25">
        <v>10.348799999999999</v>
      </c>
      <c r="W800" s="11">
        <f>Table_1[[#This Row],[Discount]]/Table_1[[#This Row],[Sales]]</f>
        <v>0</v>
      </c>
      <c r="X800" t="str">
        <f>IF(Table_1[[#This Row],[Discount %]]&lt;=0.1, "0-10%", IF(Table_1[[#This Row],[Discount %]]&lt;=0.2, "10-20%", IF(Table_1[[#This Row],[Discount %]]&lt;=0.3, "20-30%", IF(Table_1[[#This Row],[Discount %]]&lt;=0.4, "30-40%", "40%+"))))</f>
        <v>0-10%</v>
      </c>
    </row>
    <row r="801" spans="1:24" ht="14.4" x14ac:dyDescent="0.3">
      <c r="A801" s="2">
        <v>800</v>
      </c>
      <c r="B801" s="2" t="s">
        <v>2502</v>
      </c>
      <c r="C801" s="2">
        <f>YEAR([1]Data!$D801)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9">
        <v>283.92</v>
      </c>
      <c r="T801" s="2">
        <v>5</v>
      </c>
      <c r="U801" s="25">
        <v>0.2</v>
      </c>
      <c r="V801" s="25">
        <v>17.745000000000019</v>
      </c>
      <c r="W801" s="11">
        <f>Table_1[[#This Row],[Discount]]/Table_1[[#This Row],[Sales]]</f>
        <v>7.0442378134685823E-4</v>
      </c>
      <c r="X801" t="str">
        <f>IF(Table_1[[#This Row],[Discount %]]&lt;=0.1, "0-10%", IF(Table_1[[#This Row],[Discount %]]&lt;=0.2, "10-20%", IF(Table_1[[#This Row],[Discount %]]&lt;=0.3, "20-30%", IF(Table_1[[#This Row],[Discount %]]&lt;=0.4, "30-40%", "40%+"))))</f>
        <v>0-10%</v>
      </c>
    </row>
    <row r="802" spans="1:24" ht="14.4" x14ac:dyDescent="0.3">
      <c r="A802" s="2">
        <v>801</v>
      </c>
      <c r="B802" s="2" t="s">
        <v>2506</v>
      </c>
      <c r="C802" s="2">
        <f>YEAR([1]Data!$D802)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9">
        <v>22.23</v>
      </c>
      <c r="T802" s="2">
        <v>1</v>
      </c>
      <c r="U802" s="25">
        <v>0</v>
      </c>
      <c r="V802" s="25">
        <v>7.3358999999999988</v>
      </c>
      <c r="W802" s="11">
        <f>Table_1[[#This Row],[Discount]]/Table_1[[#This Row],[Sales]]</f>
        <v>0</v>
      </c>
      <c r="X802" t="str">
        <f>IF(Table_1[[#This Row],[Discount %]]&lt;=0.1, "0-10%", IF(Table_1[[#This Row],[Discount %]]&lt;=0.2, "10-20%", IF(Table_1[[#This Row],[Discount %]]&lt;=0.3, "20-30%", IF(Table_1[[#This Row],[Discount %]]&lt;=0.4, "30-40%", "40%+"))))</f>
        <v>0-10%</v>
      </c>
    </row>
    <row r="803" spans="1:24" ht="14.4" x14ac:dyDescent="0.3">
      <c r="A803" s="2">
        <v>802</v>
      </c>
      <c r="B803" s="2" t="s">
        <v>2506</v>
      </c>
      <c r="C803" s="2">
        <f>YEAR([1]Data!$D803)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9">
        <v>215.96799999999999</v>
      </c>
      <c r="T803" s="2">
        <v>2</v>
      </c>
      <c r="U803" s="25">
        <v>0.2</v>
      </c>
      <c r="V803" s="25">
        <v>18.897199999999991</v>
      </c>
      <c r="W803" s="11">
        <f>Table_1[[#This Row],[Discount]]/Table_1[[#This Row],[Sales]]</f>
        <v>9.2606312046229083E-4</v>
      </c>
      <c r="X803" t="str">
        <f>IF(Table_1[[#This Row],[Discount %]]&lt;=0.1, "0-10%", IF(Table_1[[#This Row],[Discount %]]&lt;=0.2, "10-20%", IF(Table_1[[#This Row],[Discount %]]&lt;=0.3, "20-30%", IF(Table_1[[#This Row],[Discount %]]&lt;=0.4, "30-40%", "40%+"))))</f>
        <v>0-10%</v>
      </c>
    </row>
    <row r="804" spans="1:24" ht="14.4" x14ac:dyDescent="0.3">
      <c r="A804" s="2">
        <v>803</v>
      </c>
      <c r="B804" s="2" t="s">
        <v>2511</v>
      </c>
      <c r="C804" s="2">
        <f>YEAR([1]Data!$D804)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9">
        <v>355.32</v>
      </c>
      <c r="T804" s="2">
        <v>9</v>
      </c>
      <c r="U804" s="25">
        <v>0</v>
      </c>
      <c r="V804" s="25">
        <v>99.48960000000001</v>
      </c>
      <c r="W804" s="11">
        <f>Table_1[[#This Row],[Discount]]/Table_1[[#This Row],[Sales]]</f>
        <v>0</v>
      </c>
      <c r="X804" t="str">
        <f>IF(Table_1[[#This Row],[Discount %]]&lt;=0.1, "0-10%", IF(Table_1[[#This Row],[Discount %]]&lt;=0.2, "10-20%", IF(Table_1[[#This Row],[Discount %]]&lt;=0.3, "20-30%", IF(Table_1[[#This Row],[Discount %]]&lt;=0.4, "30-40%", "40%+"))))</f>
        <v>0-10%</v>
      </c>
    </row>
    <row r="805" spans="1:24" ht="14.4" x14ac:dyDescent="0.3">
      <c r="A805" s="2">
        <v>804</v>
      </c>
      <c r="B805" s="2" t="s">
        <v>2514</v>
      </c>
      <c r="C805" s="2">
        <f>YEAR([1]Data!$D805)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9">
        <v>12.96</v>
      </c>
      <c r="T805" s="2">
        <v>2</v>
      </c>
      <c r="U805" s="25">
        <v>0</v>
      </c>
      <c r="V805" s="25">
        <v>6.2208000000000006</v>
      </c>
      <c r="W805" s="11">
        <f>Table_1[[#This Row],[Discount]]/Table_1[[#This Row],[Sales]]</f>
        <v>0</v>
      </c>
      <c r="X805" t="str">
        <f>IF(Table_1[[#This Row],[Discount %]]&lt;=0.1, "0-10%", IF(Table_1[[#This Row],[Discount %]]&lt;=0.2, "10-20%", IF(Table_1[[#This Row],[Discount %]]&lt;=0.3, "20-30%", IF(Table_1[[#This Row],[Discount %]]&lt;=0.4, "30-40%", "40%+"))))</f>
        <v>0-10%</v>
      </c>
    </row>
    <row r="806" spans="1:24" ht="14.4" x14ac:dyDescent="0.3">
      <c r="A806" s="2">
        <v>805</v>
      </c>
      <c r="B806" s="2" t="s">
        <v>2519</v>
      </c>
      <c r="C806" s="2">
        <f>YEAR([1]Data!$D806)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9">
        <v>18.28</v>
      </c>
      <c r="T806" s="2">
        <v>2</v>
      </c>
      <c r="U806" s="25">
        <v>0</v>
      </c>
      <c r="V806" s="25">
        <v>6.2151999999999994</v>
      </c>
      <c r="W806" s="11">
        <f>Table_1[[#This Row],[Discount]]/Table_1[[#This Row],[Sales]]</f>
        <v>0</v>
      </c>
      <c r="X806" t="str">
        <f>IF(Table_1[[#This Row],[Discount %]]&lt;=0.1, "0-10%", IF(Table_1[[#This Row],[Discount %]]&lt;=0.2, "10-20%", IF(Table_1[[#This Row],[Discount %]]&lt;=0.3, "20-30%", IF(Table_1[[#This Row],[Discount %]]&lt;=0.4, "30-40%", "40%+"))))</f>
        <v>0-10%</v>
      </c>
    </row>
    <row r="807" spans="1:24" ht="14.4" x14ac:dyDescent="0.3">
      <c r="A807" s="2">
        <v>806</v>
      </c>
      <c r="B807" s="2" t="s">
        <v>2524</v>
      </c>
      <c r="C807" s="2">
        <f>YEAR([1]Data!$D807)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9">
        <v>43.176000000000002</v>
      </c>
      <c r="T807" s="2">
        <v>3</v>
      </c>
      <c r="U807" s="25">
        <v>0.2</v>
      </c>
      <c r="V807" s="25">
        <v>4.3176000000000005</v>
      </c>
      <c r="W807" s="11">
        <f>Table_1[[#This Row],[Discount]]/Table_1[[#This Row],[Sales]]</f>
        <v>4.6322030757828423E-3</v>
      </c>
      <c r="X807" t="str">
        <f>IF(Table_1[[#This Row],[Discount %]]&lt;=0.1, "0-10%", IF(Table_1[[#This Row],[Discount %]]&lt;=0.2, "10-20%", IF(Table_1[[#This Row],[Discount %]]&lt;=0.3, "20-30%", IF(Table_1[[#This Row],[Discount %]]&lt;=0.4, "30-40%", "40%+"))))</f>
        <v>0-10%</v>
      </c>
    </row>
    <row r="808" spans="1:24" ht="14.4" x14ac:dyDescent="0.3">
      <c r="A808" s="2">
        <v>807</v>
      </c>
      <c r="B808" s="2" t="s">
        <v>2524</v>
      </c>
      <c r="C808" s="2">
        <f>YEAR([1]Data!$D808)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9">
        <v>1983.9680000000001</v>
      </c>
      <c r="T808" s="2">
        <v>4</v>
      </c>
      <c r="U808" s="25">
        <v>0.2</v>
      </c>
      <c r="V808" s="25">
        <v>247.99599999999981</v>
      </c>
      <c r="W808" s="11">
        <f>Table_1[[#This Row],[Discount]]/Table_1[[#This Row],[Sales]]</f>
        <v>1.008080775496379E-4</v>
      </c>
      <c r="X808" t="str">
        <f>IF(Table_1[[#This Row],[Discount %]]&lt;=0.1, "0-10%", IF(Table_1[[#This Row],[Discount %]]&lt;=0.2, "10-20%", IF(Table_1[[#This Row],[Discount %]]&lt;=0.3, "20-30%", IF(Table_1[[#This Row],[Discount %]]&lt;=0.4, "30-40%", "40%+"))))</f>
        <v>0-10%</v>
      </c>
    </row>
    <row r="809" spans="1:24" ht="14.4" x14ac:dyDescent="0.3">
      <c r="A809" s="2">
        <v>808</v>
      </c>
      <c r="B809" s="2" t="s">
        <v>2529</v>
      </c>
      <c r="C809" s="2">
        <f>YEAR([1]Data!$D809)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9">
        <v>28.4</v>
      </c>
      <c r="T809" s="2">
        <v>2</v>
      </c>
      <c r="U809" s="25">
        <v>0</v>
      </c>
      <c r="V809" s="25">
        <v>11.076000000000001</v>
      </c>
      <c r="W809" s="11">
        <f>Table_1[[#This Row],[Discount]]/Table_1[[#This Row],[Sales]]</f>
        <v>0</v>
      </c>
      <c r="X809" t="str">
        <f>IF(Table_1[[#This Row],[Discount %]]&lt;=0.1, "0-10%", IF(Table_1[[#This Row],[Discount %]]&lt;=0.2, "10-20%", IF(Table_1[[#This Row],[Discount %]]&lt;=0.3, "20-30%", IF(Table_1[[#This Row],[Discount %]]&lt;=0.4, "30-40%", "40%+"))))</f>
        <v>0-10%</v>
      </c>
    </row>
    <row r="810" spans="1:24" ht="14.4" x14ac:dyDescent="0.3">
      <c r="A810" s="2">
        <v>809</v>
      </c>
      <c r="B810" s="2" t="s">
        <v>2529</v>
      </c>
      <c r="C810" s="2">
        <f>YEAR([1]Data!$D810)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9">
        <v>149.97</v>
      </c>
      <c r="T810" s="2">
        <v>3</v>
      </c>
      <c r="U810" s="25">
        <v>0</v>
      </c>
      <c r="V810" s="25">
        <v>50.989800000000002</v>
      </c>
      <c r="W810" s="11">
        <f>Table_1[[#This Row],[Discount]]/Table_1[[#This Row],[Sales]]</f>
        <v>0</v>
      </c>
      <c r="X810" t="str">
        <f>IF(Table_1[[#This Row],[Discount %]]&lt;=0.1, "0-10%", IF(Table_1[[#This Row],[Discount %]]&lt;=0.2, "10-20%", IF(Table_1[[#This Row],[Discount %]]&lt;=0.3, "20-30%", IF(Table_1[[#This Row],[Discount %]]&lt;=0.4, "30-40%", "40%+"))))</f>
        <v>0-10%</v>
      </c>
    </row>
    <row r="811" spans="1:24" ht="14.4" x14ac:dyDescent="0.3">
      <c r="A811" s="2">
        <v>810</v>
      </c>
      <c r="B811" s="2" t="s">
        <v>2533</v>
      </c>
      <c r="C811" s="2">
        <f>YEAR([1]Data!$D811)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9">
        <v>11.52</v>
      </c>
      <c r="T811" s="2">
        <v>4</v>
      </c>
      <c r="U811" s="25">
        <v>0</v>
      </c>
      <c r="V811" s="25">
        <v>3.2256</v>
      </c>
      <c r="W811" s="11">
        <f>Table_1[[#This Row],[Discount]]/Table_1[[#This Row],[Sales]]</f>
        <v>0</v>
      </c>
      <c r="X811" t="str">
        <f>IF(Table_1[[#This Row],[Discount %]]&lt;=0.1, "0-10%", IF(Table_1[[#This Row],[Discount %]]&lt;=0.2, "10-20%", IF(Table_1[[#This Row],[Discount %]]&lt;=0.3, "20-30%", IF(Table_1[[#This Row],[Discount %]]&lt;=0.4, "30-40%", "40%+"))))</f>
        <v>0-10%</v>
      </c>
    </row>
    <row r="812" spans="1:24" ht="14.4" x14ac:dyDescent="0.3">
      <c r="A812" s="2">
        <v>811</v>
      </c>
      <c r="B812" s="2" t="s">
        <v>2533</v>
      </c>
      <c r="C812" s="2">
        <f>YEAR([1]Data!$D812)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9">
        <v>1298.55</v>
      </c>
      <c r="T812" s="2">
        <v>5</v>
      </c>
      <c r="U812" s="25">
        <v>0</v>
      </c>
      <c r="V812" s="25">
        <v>311.65199999999999</v>
      </c>
      <c r="W812" s="11">
        <f>Table_1[[#This Row],[Discount]]/Table_1[[#This Row],[Sales]]</f>
        <v>0</v>
      </c>
      <c r="X812" t="str">
        <f>IF(Table_1[[#This Row],[Discount %]]&lt;=0.1, "0-10%", IF(Table_1[[#This Row],[Discount %]]&lt;=0.2, "10-20%", IF(Table_1[[#This Row],[Discount %]]&lt;=0.3, "20-30%", IF(Table_1[[#This Row],[Discount %]]&lt;=0.4, "30-40%", "40%+"))))</f>
        <v>0-10%</v>
      </c>
    </row>
    <row r="813" spans="1:24" ht="14.4" x14ac:dyDescent="0.3">
      <c r="A813" s="2">
        <v>812</v>
      </c>
      <c r="B813" s="2" t="s">
        <v>2533</v>
      </c>
      <c r="C813" s="2">
        <f>YEAR([1]Data!$D813)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9">
        <v>213.92</v>
      </c>
      <c r="T813" s="2">
        <v>4</v>
      </c>
      <c r="U813" s="25">
        <v>0</v>
      </c>
      <c r="V813" s="25">
        <v>62.036799999999971</v>
      </c>
      <c r="W813" s="11">
        <f>Table_1[[#This Row],[Discount]]/Table_1[[#This Row],[Sales]]</f>
        <v>0</v>
      </c>
      <c r="X813" t="str">
        <f>IF(Table_1[[#This Row],[Discount %]]&lt;=0.1, "0-10%", IF(Table_1[[#This Row],[Discount %]]&lt;=0.2, "10-20%", IF(Table_1[[#This Row],[Discount %]]&lt;=0.3, "20-30%", IF(Table_1[[#This Row],[Discount %]]&lt;=0.4, "30-40%", "40%+"))))</f>
        <v>0-10%</v>
      </c>
    </row>
    <row r="814" spans="1:24" ht="14.4" x14ac:dyDescent="0.3">
      <c r="A814" s="2">
        <v>813</v>
      </c>
      <c r="B814" s="2" t="s">
        <v>2533</v>
      </c>
      <c r="C814" s="2">
        <f>YEAR([1]Data!$D814)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9">
        <v>25.78</v>
      </c>
      <c r="T814" s="2">
        <v>2</v>
      </c>
      <c r="U814" s="25">
        <v>0</v>
      </c>
      <c r="V814" s="25">
        <v>2.5779999999999994</v>
      </c>
      <c r="W814" s="11">
        <f>Table_1[[#This Row],[Discount]]/Table_1[[#This Row],[Sales]]</f>
        <v>0</v>
      </c>
      <c r="X814" t="str">
        <f>IF(Table_1[[#This Row],[Discount %]]&lt;=0.1, "0-10%", IF(Table_1[[#This Row],[Discount %]]&lt;=0.2, "10-20%", IF(Table_1[[#This Row],[Discount %]]&lt;=0.3, "20-30%", IF(Table_1[[#This Row],[Discount %]]&lt;=0.4, "30-40%", "40%+"))))</f>
        <v>0-10%</v>
      </c>
    </row>
    <row r="815" spans="1:24" ht="14.4" x14ac:dyDescent="0.3">
      <c r="A815" s="2">
        <v>814</v>
      </c>
      <c r="B815" s="2" t="s">
        <v>2539</v>
      </c>
      <c r="C815" s="2">
        <f>YEAR([1]Data!$D815)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9">
        <v>18.28</v>
      </c>
      <c r="T815" s="2">
        <v>2</v>
      </c>
      <c r="U815" s="25">
        <v>0</v>
      </c>
      <c r="V815" s="25">
        <v>6.2151999999999994</v>
      </c>
      <c r="W815" s="11">
        <f>Table_1[[#This Row],[Discount]]/Table_1[[#This Row],[Sales]]</f>
        <v>0</v>
      </c>
      <c r="X815" t="str">
        <f>IF(Table_1[[#This Row],[Discount %]]&lt;=0.1, "0-10%", IF(Table_1[[#This Row],[Discount %]]&lt;=0.2, "10-20%", IF(Table_1[[#This Row],[Discount %]]&lt;=0.3, "20-30%", IF(Table_1[[#This Row],[Discount %]]&lt;=0.4, "30-40%", "40%+"))))</f>
        <v>0-10%</v>
      </c>
    </row>
    <row r="816" spans="1:24" ht="14.4" x14ac:dyDescent="0.3">
      <c r="A816" s="2">
        <v>815</v>
      </c>
      <c r="B816" s="2" t="s">
        <v>2539</v>
      </c>
      <c r="C816" s="2">
        <f>YEAR([1]Data!$D816)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9">
        <v>1399.93</v>
      </c>
      <c r="T816" s="2">
        <v>7</v>
      </c>
      <c r="U816" s="25">
        <v>0</v>
      </c>
      <c r="V816" s="25">
        <v>601.96990000000005</v>
      </c>
      <c r="W816" s="11">
        <f>Table_1[[#This Row],[Discount]]/Table_1[[#This Row],[Sales]]</f>
        <v>0</v>
      </c>
      <c r="X816" t="str">
        <f>IF(Table_1[[#This Row],[Discount %]]&lt;=0.1, "0-10%", IF(Table_1[[#This Row],[Discount %]]&lt;=0.2, "10-20%", IF(Table_1[[#This Row],[Discount %]]&lt;=0.3, "20-30%", IF(Table_1[[#This Row],[Discount %]]&lt;=0.4, "30-40%", "40%+"))))</f>
        <v>0-10%</v>
      </c>
    </row>
    <row r="817" spans="1:24" ht="14.4" x14ac:dyDescent="0.3">
      <c r="A817" s="2">
        <v>816</v>
      </c>
      <c r="B817" s="2" t="s">
        <v>2545</v>
      </c>
      <c r="C817" s="2">
        <f>YEAR([1]Data!$D817)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9">
        <v>51.84</v>
      </c>
      <c r="T817" s="2">
        <v>8</v>
      </c>
      <c r="U817" s="25">
        <v>0</v>
      </c>
      <c r="V817" s="25">
        <v>24.883200000000002</v>
      </c>
      <c r="W817" s="11">
        <f>Table_1[[#This Row],[Discount]]/Table_1[[#This Row],[Sales]]</f>
        <v>0</v>
      </c>
      <c r="X817" t="str">
        <f>IF(Table_1[[#This Row],[Discount %]]&lt;=0.1, "0-10%", IF(Table_1[[#This Row],[Discount %]]&lt;=0.2, "10-20%", IF(Table_1[[#This Row],[Discount %]]&lt;=0.3, "20-30%", IF(Table_1[[#This Row],[Discount %]]&lt;=0.4, "30-40%", "40%+"))))</f>
        <v>0-10%</v>
      </c>
    </row>
    <row r="818" spans="1:24" ht="14.4" x14ac:dyDescent="0.3">
      <c r="A818" s="2">
        <v>817</v>
      </c>
      <c r="B818" s="2" t="s">
        <v>2549</v>
      </c>
      <c r="C818" s="2">
        <f>YEAR([1]Data!$D818)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9">
        <v>5.3440000000000003</v>
      </c>
      <c r="T818" s="2">
        <v>1</v>
      </c>
      <c r="U818" s="25">
        <v>0.2</v>
      </c>
      <c r="V818" s="25">
        <v>1.8703999999999998</v>
      </c>
      <c r="W818" s="11">
        <f>Table_1[[#This Row],[Discount]]/Table_1[[#This Row],[Sales]]</f>
        <v>3.7425149700598799E-2</v>
      </c>
      <c r="X818" t="str">
        <f>IF(Table_1[[#This Row],[Discount %]]&lt;=0.1, "0-10%", IF(Table_1[[#This Row],[Discount %]]&lt;=0.2, "10-20%", IF(Table_1[[#This Row],[Discount %]]&lt;=0.3, "20-30%", IF(Table_1[[#This Row],[Discount %]]&lt;=0.4, "30-40%", "40%+"))))</f>
        <v>0-10%</v>
      </c>
    </row>
    <row r="819" spans="1:24" ht="14.4" x14ac:dyDescent="0.3">
      <c r="A819" s="2">
        <v>818</v>
      </c>
      <c r="B819" s="2" t="s">
        <v>2552</v>
      </c>
      <c r="C819" s="2">
        <f>YEAR([1]Data!$D819)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9">
        <v>41.472000000000008</v>
      </c>
      <c r="T819" s="2">
        <v>8</v>
      </c>
      <c r="U819" s="25">
        <v>0.2</v>
      </c>
      <c r="V819" s="25">
        <v>14.5152</v>
      </c>
      <c r="W819" s="11">
        <f>Table_1[[#This Row],[Discount]]/Table_1[[#This Row],[Sales]]</f>
        <v>4.8225308641975297E-3</v>
      </c>
      <c r="X819" t="str">
        <f>IF(Table_1[[#This Row],[Discount %]]&lt;=0.1, "0-10%", IF(Table_1[[#This Row],[Discount %]]&lt;=0.2, "10-20%", IF(Table_1[[#This Row],[Discount %]]&lt;=0.3, "20-30%", IF(Table_1[[#This Row],[Discount %]]&lt;=0.4, "30-40%", "40%+"))))</f>
        <v>0-10%</v>
      </c>
    </row>
    <row r="820" spans="1:24" ht="14.4" x14ac:dyDescent="0.3">
      <c r="A820" s="2">
        <v>819</v>
      </c>
      <c r="B820" s="2" t="s">
        <v>2552</v>
      </c>
      <c r="C820" s="2">
        <f>YEAR([1]Data!$D820)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9">
        <v>3.168000000000001</v>
      </c>
      <c r="T820" s="2">
        <v>3</v>
      </c>
      <c r="U820" s="25">
        <v>0.7</v>
      </c>
      <c r="V820" s="25">
        <v>-2.4287999999999998</v>
      </c>
      <c r="W820" s="11">
        <f>Table_1[[#This Row],[Discount]]/Table_1[[#This Row],[Sales]]</f>
        <v>0.22095959595959588</v>
      </c>
      <c r="X820" t="str">
        <f>IF(Table_1[[#This Row],[Discount %]]&lt;=0.1, "0-10%", IF(Table_1[[#This Row],[Discount %]]&lt;=0.2, "10-20%", IF(Table_1[[#This Row],[Discount %]]&lt;=0.3, "20-30%", IF(Table_1[[#This Row],[Discount %]]&lt;=0.4, "30-40%", "40%+"))))</f>
        <v>20-30%</v>
      </c>
    </row>
    <row r="821" spans="1:24" ht="14.4" x14ac:dyDescent="0.3">
      <c r="A821" s="2">
        <v>820</v>
      </c>
      <c r="B821" s="2" t="s">
        <v>2552</v>
      </c>
      <c r="C821" s="2">
        <f>YEAR([1]Data!$D821)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9">
        <v>1228.4649999999999</v>
      </c>
      <c r="T821" s="2">
        <v>5</v>
      </c>
      <c r="U821" s="25">
        <v>0.3</v>
      </c>
      <c r="V821" s="25">
        <v>0</v>
      </c>
      <c r="W821" s="11">
        <f>Table_1[[#This Row],[Discount]]/Table_1[[#This Row],[Sales]]</f>
        <v>2.4420720167037726E-4</v>
      </c>
      <c r="X821" t="str">
        <f>IF(Table_1[[#This Row],[Discount %]]&lt;=0.1, "0-10%", IF(Table_1[[#This Row],[Discount %]]&lt;=0.2, "10-20%", IF(Table_1[[#This Row],[Discount %]]&lt;=0.3, "20-30%", IF(Table_1[[#This Row],[Discount %]]&lt;=0.4, "30-40%", "40%+"))))</f>
        <v>0-10%</v>
      </c>
    </row>
    <row r="822" spans="1:24" ht="14.4" x14ac:dyDescent="0.3">
      <c r="A822" s="2">
        <v>821</v>
      </c>
      <c r="B822" s="2" t="s">
        <v>2552</v>
      </c>
      <c r="C822" s="2">
        <f>YEAR([1]Data!$D822)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9">
        <v>31.086000000000006</v>
      </c>
      <c r="T822" s="2">
        <v>3</v>
      </c>
      <c r="U822" s="25">
        <v>0.7</v>
      </c>
      <c r="V822" s="25">
        <v>-22.796399999999991</v>
      </c>
      <c r="W822" s="11">
        <f>Table_1[[#This Row],[Discount]]/Table_1[[#This Row],[Sales]]</f>
        <v>2.2518175384417416E-2</v>
      </c>
      <c r="X822" t="str">
        <f>IF(Table_1[[#This Row],[Discount %]]&lt;=0.1, "0-10%", IF(Table_1[[#This Row],[Discount %]]&lt;=0.2, "10-20%", IF(Table_1[[#This Row],[Discount %]]&lt;=0.3, "20-30%", IF(Table_1[[#This Row],[Discount %]]&lt;=0.4, "30-40%", "40%+"))))</f>
        <v>0-10%</v>
      </c>
    </row>
    <row r="823" spans="1:24" ht="14.4" x14ac:dyDescent="0.3">
      <c r="A823" s="2">
        <v>822</v>
      </c>
      <c r="B823" s="2" t="s">
        <v>2552</v>
      </c>
      <c r="C823" s="2">
        <f>YEAR([1]Data!$D823)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9">
        <v>335.52</v>
      </c>
      <c r="T823" s="2">
        <v>4</v>
      </c>
      <c r="U823" s="25">
        <v>0.2</v>
      </c>
      <c r="V823" s="25">
        <v>117.43199999999999</v>
      </c>
      <c r="W823" s="11">
        <f>Table_1[[#This Row],[Discount]]/Table_1[[#This Row],[Sales]]</f>
        <v>5.9608965188364337E-4</v>
      </c>
      <c r="X823" t="str">
        <f>IF(Table_1[[#This Row],[Discount %]]&lt;=0.1, "0-10%", IF(Table_1[[#This Row],[Discount %]]&lt;=0.2, "10-20%", IF(Table_1[[#This Row],[Discount %]]&lt;=0.3, "20-30%", IF(Table_1[[#This Row],[Discount %]]&lt;=0.4, "30-40%", "40%+"))))</f>
        <v>0-10%</v>
      </c>
    </row>
    <row r="824" spans="1:24" ht="14.4" x14ac:dyDescent="0.3">
      <c r="A824" s="2">
        <v>823</v>
      </c>
      <c r="B824" s="2" t="s">
        <v>2561</v>
      </c>
      <c r="C824" s="2">
        <f>YEAR([1]Data!$D824)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9">
        <v>239.96999999999997</v>
      </c>
      <c r="T824" s="2">
        <v>3</v>
      </c>
      <c r="U824" s="25">
        <v>0</v>
      </c>
      <c r="V824" s="25">
        <v>71.990999999999985</v>
      </c>
      <c r="W824" s="11">
        <f>Table_1[[#This Row],[Discount]]/Table_1[[#This Row],[Sales]]</f>
        <v>0</v>
      </c>
      <c r="X824" t="str">
        <f>IF(Table_1[[#This Row],[Discount %]]&lt;=0.1, "0-10%", IF(Table_1[[#This Row],[Discount %]]&lt;=0.2, "10-20%", IF(Table_1[[#This Row],[Discount %]]&lt;=0.3, "20-30%", IF(Table_1[[#This Row],[Discount %]]&lt;=0.4, "30-40%", "40%+"))))</f>
        <v>0-10%</v>
      </c>
    </row>
    <row r="825" spans="1:24" ht="14.4" x14ac:dyDescent="0.3">
      <c r="A825" s="2">
        <v>824</v>
      </c>
      <c r="B825" s="2" t="s">
        <v>2561</v>
      </c>
      <c r="C825" s="2">
        <f>YEAR([1]Data!$D825)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9">
        <v>9.82</v>
      </c>
      <c r="T825" s="2">
        <v>2</v>
      </c>
      <c r="U825" s="25">
        <v>0</v>
      </c>
      <c r="V825" s="25">
        <v>4.8117999999999999</v>
      </c>
      <c r="W825" s="11">
        <f>Table_1[[#This Row],[Discount]]/Table_1[[#This Row],[Sales]]</f>
        <v>0</v>
      </c>
      <c r="X825" t="str">
        <f>IF(Table_1[[#This Row],[Discount %]]&lt;=0.1, "0-10%", IF(Table_1[[#This Row],[Discount %]]&lt;=0.2, "10-20%", IF(Table_1[[#This Row],[Discount %]]&lt;=0.3, "20-30%", IF(Table_1[[#This Row],[Discount %]]&lt;=0.4, "30-40%", "40%+"))))</f>
        <v>0-10%</v>
      </c>
    </row>
    <row r="826" spans="1:24" ht="14.4" x14ac:dyDescent="0.3">
      <c r="A826" s="2">
        <v>825</v>
      </c>
      <c r="B826" s="2" t="s">
        <v>2566</v>
      </c>
      <c r="C826" s="2">
        <f>YEAR([1]Data!$D826)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9">
        <v>67.8</v>
      </c>
      <c r="T826" s="2">
        <v>4</v>
      </c>
      <c r="U826" s="25">
        <v>0</v>
      </c>
      <c r="V826" s="25">
        <v>4.0679999999999978</v>
      </c>
      <c r="W826" s="11">
        <f>Table_1[[#This Row],[Discount]]/Table_1[[#This Row],[Sales]]</f>
        <v>0</v>
      </c>
      <c r="X826" t="str">
        <f>IF(Table_1[[#This Row],[Discount %]]&lt;=0.1, "0-10%", IF(Table_1[[#This Row],[Discount %]]&lt;=0.2, "10-20%", IF(Table_1[[#This Row],[Discount %]]&lt;=0.3, "20-30%", IF(Table_1[[#This Row],[Discount %]]&lt;=0.4, "30-40%", "40%+"))))</f>
        <v>0-10%</v>
      </c>
    </row>
    <row r="827" spans="1:24" ht="14.4" x14ac:dyDescent="0.3">
      <c r="A827" s="2">
        <v>826</v>
      </c>
      <c r="B827" s="2" t="s">
        <v>2566</v>
      </c>
      <c r="C827" s="2">
        <f>YEAR([1]Data!$D827)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9">
        <v>167.97</v>
      </c>
      <c r="T827" s="2">
        <v>3</v>
      </c>
      <c r="U827" s="25">
        <v>0</v>
      </c>
      <c r="V827" s="25">
        <v>40.31280000000001</v>
      </c>
      <c r="W827" s="11">
        <f>Table_1[[#This Row],[Discount]]/Table_1[[#This Row],[Sales]]</f>
        <v>0</v>
      </c>
      <c r="X827" t="str">
        <f>IF(Table_1[[#This Row],[Discount %]]&lt;=0.1, "0-10%", IF(Table_1[[#This Row],[Discount %]]&lt;=0.2, "10-20%", IF(Table_1[[#This Row],[Discount %]]&lt;=0.3, "20-30%", IF(Table_1[[#This Row],[Discount %]]&lt;=0.4, "30-40%", "40%+"))))</f>
        <v>0-10%</v>
      </c>
    </row>
    <row r="828" spans="1:24" ht="14.4" x14ac:dyDescent="0.3">
      <c r="A828" s="2">
        <v>827</v>
      </c>
      <c r="B828" s="2" t="s">
        <v>2571</v>
      </c>
      <c r="C828" s="2">
        <f>YEAR([1]Data!$D828)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9">
        <v>35</v>
      </c>
      <c r="T828" s="2">
        <v>7</v>
      </c>
      <c r="U828" s="25">
        <v>0</v>
      </c>
      <c r="V828" s="25">
        <v>16.8</v>
      </c>
      <c r="W828" s="11">
        <f>Table_1[[#This Row],[Discount]]/Table_1[[#This Row],[Sales]]</f>
        <v>0</v>
      </c>
      <c r="X828" t="str">
        <f>IF(Table_1[[#This Row],[Discount %]]&lt;=0.1, "0-10%", IF(Table_1[[#This Row],[Discount %]]&lt;=0.2, "10-20%", IF(Table_1[[#This Row],[Discount %]]&lt;=0.3, "20-30%", IF(Table_1[[#This Row],[Discount %]]&lt;=0.4, "30-40%", "40%+"))))</f>
        <v>0-10%</v>
      </c>
    </row>
    <row r="829" spans="1:24" ht="14.4" x14ac:dyDescent="0.3">
      <c r="A829" s="2">
        <v>828</v>
      </c>
      <c r="B829" s="2" t="s">
        <v>2571</v>
      </c>
      <c r="C829" s="2">
        <f>YEAR([1]Data!$D829)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9">
        <v>37.24</v>
      </c>
      <c r="T829" s="2">
        <v>4</v>
      </c>
      <c r="U829" s="25">
        <v>0</v>
      </c>
      <c r="V829" s="25">
        <v>10.799599999999998</v>
      </c>
      <c r="W829" s="11">
        <f>Table_1[[#This Row],[Discount]]/Table_1[[#This Row],[Sales]]</f>
        <v>0</v>
      </c>
      <c r="X829" t="str">
        <f>IF(Table_1[[#This Row],[Discount %]]&lt;=0.1, "0-10%", IF(Table_1[[#This Row],[Discount %]]&lt;=0.2, "10-20%", IF(Table_1[[#This Row],[Discount %]]&lt;=0.3, "20-30%", IF(Table_1[[#This Row],[Discount %]]&lt;=0.4, "30-40%", "40%+"))))</f>
        <v>0-10%</v>
      </c>
    </row>
    <row r="830" spans="1:24" ht="14.4" x14ac:dyDescent="0.3">
      <c r="A830" s="2">
        <v>829</v>
      </c>
      <c r="B830" s="2" t="s">
        <v>2571</v>
      </c>
      <c r="C830" s="2">
        <f>YEAR([1]Data!$D830)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9">
        <v>15.28</v>
      </c>
      <c r="T830" s="2">
        <v>2</v>
      </c>
      <c r="U830" s="25">
        <v>0</v>
      </c>
      <c r="V830" s="25">
        <v>7.4871999999999996</v>
      </c>
      <c r="W830" s="11">
        <f>Table_1[[#This Row],[Discount]]/Table_1[[#This Row],[Sales]]</f>
        <v>0</v>
      </c>
      <c r="X830" t="str">
        <f>IF(Table_1[[#This Row],[Discount %]]&lt;=0.1, "0-10%", IF(Table_1[[#This Row],[Discount %]]&lt;=0.2, "10-20%", IF(Table_1[[#This Row],[Discount %]]&lt;=0.3, "20-30%", IF(Table_1[[#This Row],[Discount %]]&lt;=0.4, "30-40%", "40%+"))))</f>
        <v>0-10%</v>
      </c>
    </row>
    <row r="831" spans="1:24" ht="14.4" x14ac:dyDescent="0.3">
      <c r="A831" s="2">
        <v>830</v>
      </c>
      <c r="B831" s="2" t="s">
        <v>2578</v>
      </c>
      <c r="C831" s="2">
        <f>YEAR([1]Data!$D831)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9">
        <v>301.95999999999998</v>
      </c>
      <c r="T831" s="2">
        <v>2</v>
      </c>
      <c r="U831" s="25">
        <v>0</v>
      </c>
      <c r="V831" s="25">
        <v>90.587999999999965</v>
      </c>
      <c r="W831" s="11">
        <f>Table_1[[#This Row],[Discount]]/Table_1[[#This Row],[Sales]]</f>
        <v>0</v>
      </c>
      <c r="X831" t="str">
        <f>IF(Table_1[[#This Row],[Discount %]]&lt;=0.1, "0-10%", IF(Table_1[[#This Row],[Discount %]]&lt;=0.2, "10-20%", IF(Table_1[[#This Row],[Discount %]]&lt;=0.3, "20-30%", IF(Table_1[[#This Row],[Discount %]]&lt;=0.4, "30-40%", "40%+"))))</f>
        <v>0-10%</v>
      </c>
    </row>
    <row r="832" spans="1:24" ht="14.4" x14ac:dyDescent="0.3">
      <c r="A832" s="2">
        <v>831</v>
      </c>
      <c r="B832" s="2" t="s">
        <v>2578</v>
      </c>
      <c r="C832" s="2">
        <f>YEAR([1]Data!$D832)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9">
        <v>180.66</v>
      </c>
      <c r="T832" s="2">
        <v>3</v>
      </c>
      <c r="U832" s="25">
        <v>0</v>
      </c>
      <c r="V832" s="25">
        <v>50.584800000000008</v>
      </c>
      <c r="W832" s="11">
        <f>Table_1[[#This Row],[Discount]]/Table_1[[#This Row],[Sales]]</f>
        <v>0</v>
      </c>
      <c r="X832" t="str">
        <f>IF(Table_1[[#This Row],[Discount %]]&lt;=0.1, "0-10%", IF(Table_1[[#This Row],[Discount %]]&lt;=0.2, "10-20%", IF(Table_1[[#This Row],[Discount %]]&lt;=0.3, "20-30%", IF(Table_1[[#This Row],[Discount %]]&lt;=0.4, "30-40%", "40%+"))))</f>
        <v>0-10%</v>
      </c>
    </row>
    <row r="833" spans="1:24" ht="14.4" x14ac:dyDescent="0.3">
      <c r="A833" s="2">
        <v>832</v>
      </c>
      <c r="B833" s="2" t="s">
        <v>2578</v>
      </c>
      <c r="C833" s="2">
        <f>YEAR([1]Data!$D833)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9">
        <v>191.98</v>
      </c>
      <c r="T833" s="2">
        <v>2</v>
      </c>
      <c r="U833" s="25">
        <v>0</v>
      </c>
      <c r="V833" s="25">
        <v>51.834599999999995</v>
      </c>
      <c r="W833" s="11">
        <f>Table_1[[#This Row],[Discount]]/Table_1[[#This Row],[Sales]]</f>
        <v>0</v>
      </c>
      <c r="X833" t="str">
        <f>IF(Table_1[[#This Row],[Discount %]]&lt;=0.1, "0-10%", IF(Table_1[[#This Row],[Discount %]]&lt;=0.2, "10-20%", IF(Table_1[[#This Row],[Discount %]]&lt;=0.3, "20-30%", IF(Table_1[[#This Row],[Discount %]]&lt;=0.4, "30-40%", "40%+"))))</f>
        <v>0-10%</v>
      </c>
    </row>
    <row r="834" spans="1:24" ht="14.4" x14ac:dyDescent="0.3">
      <c r="A834" s="2">
        <v>833</v>
      </c>
      <c r="B834" s="2" t="s">
        <v>2578</v>
      </c>
      <c r="C834" s="2">
        <f>YEAR([1]Data!$D834)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9">
        <v>65.989999999999995</v>
      </c>
      <c r="T834" s="2">
        <v>1</v>
      </c>
      <c r="U834" s="25">
        <v>0</v>
      </c>
      <c r="V834" s="25">
        <v>17.157400000000003</v>
      </c>
      <c r="W834" s="11">
        <f>Table_1[[#This Row],[Discount]]/Table_1[[#This Row],[Sales]]</f>
        <v>0</v>
      </c>
      <c r="X834" t="str">
        <f>IF(Table_1[[#This Row],[Discount %]]&lt;=0.1, "0-10%", IF(Table_1[[#This Row],[Discount %]]&lt;=0.2, "10-20%", IF(Table_1[[#This Row],[Discount %]]&lt;=0.3, "20-30%", IF(Table_1[[#This Row],[Discount %]]&lt;=0.4, "30-40%", "40%+"))))</f>
        <v>0-10%</v>
      </c>
    </row>
    <row r="835" spans="1:24" ht="14.4" x14ac:dyDescent="0.3">
      <c r="A835" s="2">
        <v>834</v>
      </c>
      <c r="B835" s="2" t="s">
        <v>2588</v>
      </c>
      <c r="C835" s="2">
        <f>YEAR([1]Data!$D835)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9">
        <v>35.216000000000001</v>
      </c>
      <c r="T835" s="2">
        <v>2</v>
      </c>
      <c r="U835" s="25">
        <v>0.2</v>
      </c>
      <c r="V835" s="25">
        <v>2.6411999999999995</v>
      </c>
      <c r="W835" s="11">
        <f>Table_1[[#This Row],[Discount]]/Table_1[[#This Row],[Sales]]</f>
        <v>5.6792367105860976E-3</v>
      </c>
      <c r="X835" t="str">
        <f>IF(Table_1[[#This Row],[Discount %]]&lt;=0.1, "0-10%", IF(Table_1[[#This Row],[Discount %]]&lt;=0.2, "10-20%", IF(Table_1[[#This Row],[Discount %]]&lt;=0.3, "20-30%", IF(Table_1[[#This Row],[Discount %]]&lt;=0.4, "30-40%", "40%+"))))</f>
        <v>0-10%</v>
      </c>
    </row>
    <row r="836" spans="1:24" ht="14.4" x14ac:dyDescent="0.3">
      <c r="A836" s="2">
        <v>835</v>
      </c>
      <c r="B836" s="2" t="s">
        <v>2588</v>
      </c>
      <c r="C836" s="2">
        <f>YEAR([1]Data!$D836)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9">
        <v>23.696000000000002</v>
      </c>
      <c r="T836" s="2">
        <v>2</v>
      </c>
      <c r="U836" s="25">
        <v>0.2</v>
      </c>
      <c r="V836" s="25">
        <v>6.5164</v>
      </c>
      <c r="W836" s="11">
        <f>Table_1[[#This Row],[Discount]]/Table_1[[#This Row],[Sales]]</f>
        <v>8.4402430790006758E-3</v>
      </c>
      <c r="X836" t="str">
        <f>IF(Table_1[[#This Row],[Discount %]]&lt;=0.1, "0-10%", IF(Table_1[[#This Row],[Discount %]]&lt;=0.2, "10-20%", IF(Table_1[[#This Row],[Discount %]]&lt;=0.3, "20-30%", IF(Table_1[[#This Row],[Discount %]]&lt;=0.4, "30-40%", "40%+"))))</f>
        <v>0-10%</v>
      </c>
    </row>
    <row r="837" spans="1:24" ht="14.4" x14ac:dyDescent="0.3">
      <c r="A837" s="2">
        <v>836</v>
      </c>
      <c r="B837" s="2" t="s">
        <v>2588</v>
      </c>
      <c r="C837" s="2">
        <f>YEAR([1]Data!$D837)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9">
        <v>265.47500000000002</v>
      </c>
      <c r="T837" s="2">
        <v>1</v>
      </c>
      <c r="U837" s="25">
        <v>0.5</v>
      </c>
      <c r="V837" s="25">
        <v>-111.49950000000007</v>
      </c>
      <c r="W837" s="11">
        <f>Table_1[[#This Row],[Discount]]/Table_1[[#This Row],[Sales]]</f>
        <v>1.8834165175628588E-3</v>
      </c>
      <c r="X837" t="str">
        <f>IF(Table_1[[#This Row],[Discount %]]&lt;=0.1, "0-10%", IF(Table_1[[#This Row],[Discount %]]&lt;=0.2, "10-20%", IF(Table_1[[#This Row],[Discount %]]&lt;=0.3, "20-30%", IF(Table_1[[#This Row],[Discount %]]&lt;=0.4, "30-40%", "40%+"))))</f>
        <v>0-10%</v>
      </c>
    </row>
    <row r="838" spans="1:24" ht="14.4" x14ac:dyDescent="0.3">
      <c r="A838" s="2">
        <v>837</v>
      </c>
      <c r="B838" s="2" t="s">
        <v>2595</v>
      </c>
      <c r="C838" s="2">
        <f>YEAR([1]Data!$D838)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9">
        <v>51.183999999999983</v>
      </c>
      <c r="T838" s="2">
        <v>4</v>
      </c>
      <c r="U838" s="25">
        <v>0.8</v>
      </c>
      <c r="V838" s="25">
        <v>-79.335199999999986</v>
      </c>
      <c r="W838" s="11">
        <f>Table_1[[#This Row],[Discount]]/Table_1[[#This Row],[Sales]]</f>
        <v>1.5629884338855898E-2</v>
      </c>
      <c r="X838" t="str">
        <f>IF(Table_1[[#This Row],[Discount %]]&lt;=0.1, "0-10%", IF(Table_1[[#This Row],[Discount %]]&lt;=0.2, "10-20%", IF(Table_1[[#This Row],[Discount %]]&lt;=0.3, "20-30%", IF(Table_1[[#This Row],[Discount %]]&lt;=0.4, "30-40%", "40%+"))))</f>
        <v>0-10%</v>
      </c>
    </row>
    <row r="839" spans="1:24" ht="14.4" x14ac:dyDescent="0.3">
      <c r="A839" s="2">
        <v>838</v>
      </c>
      <c r="B839" s="2" t="s">
        <v>2598</v>
      </c>
      <c r="C839" s="2">
        <f>YEAR([1]Data!$D839)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9">
        <v>9.6640000000000015</v>
      </c>
      <c r="T839" s="2">
        <v>2</v>
      </c>
      <c r="U839" s="25">
        <v>0.2</v>
      </c>
      <c r="V839" s="25">
        <v>3.2615999999999996</v>
      </c>
      <c r="W839" s="11">
        <f>Table_1[[#This Row],[Discount]]/Table_1[[#This Row],[Sales]]</f>
        <v>2.0695364238410594E-2</v>
      </c>
      <c r="X839" t="str">
        <f>IF(Table_1[[#This Row],[Discount %]]&lt;=0.1, "0-10%", IF(Table_1[[#This Row],[Discount %]]&lt;=0.2, "10-20%", IF(Table_1[[#This Row],[Discount %]]&lt;=0.3, "20-30%", IF(Table_1[[#This Row],[Discount %]]&lt;=0.4, "30-40%", "40%+"))))</f>
        <v>0-10%</v>
      </c>
    </row>
    <row r="840" spans="1:24" ht="14.4" x14ac:dyDescent="0.3">
      <c r="A840" s="2">
        <v>839</v>
      </c>
      <c r="B840" s="2" t="s">
        <v>2603</v>
      </c>
      <c r="C840" s="2">
        <f>YEAR([1]Data!$D840)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9">
        <v>21.071999999999999</v>
      </c>
      <c r="T840" s="2">
        <v>3</v>
      </c>
      <c r="U840" s="25">
        <v>0.2</v>
      </c>
      <c r="V840" s="25">
        <v>1.5804</v>
      </c>
      <c r="W840" s="11">
        <f>Table_1[[#This Row],[Discount]]/Table_1[[#This Row],[Sales]]</f>
        <v>9.4912680334092638E-3</v>
      </c>
      <c r="X840" t="str">
        <f>IF(Table_1[[#This Row],[Discount %]]&lt;=0.1, "0-10%", IF(Table_1[[#This Row],[Discount %]]&lt;=0.2, "10-20%", IF(Table_1[[#This Row],[Discount %]]&lt;=0.3, "20-30%", IF(Table_1[[#This Row],[Discount %]]&lt;=0.4, "30-40%", "40%+"))))</f>
        <v>0-10%</v>
      </c>
    </row>
    <row r="841" spans="1:24" ht="14.4" x14ac:dyDescent="0.3">
      <c r="A841" s="2">
        <v>840</v>
      </c>
      <c r="B841" s="2" t="s">
        <v>2604</v>
      </c>
      <c r="C841" s="2">
        <f>YEAR([1]Data!$D841)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9">
        <v>60.449999999999996</v>
      </c>
      <c r="T841" s="2">
        <v>3</v>
      </c>
      <c r="U841" s="25">
        <v>0</v>
      </c>
      <c r="V841" s="25">
        <v>16.3215</v>
      </c>
      <c r="W841" s="11">
        <f>Table_1[[#This Row],[Discount]]/Table_1[[#This Row],[Sales]]</f>
        <v>0</v>
      </c>
      <c r="X841" t="str">
        <f>IF(Table_1[[#This Row],[Discount %]]&lt;=0.1, "0-10%", IF(Table_1[[#This Row],[Discount %]]&lt;=0.2, "10-20%", IF(Table_1[[#This Row],[Discount %]]&lt;=0.3, "20-30%", IF(Table_1[[#This Row],[Discount %]]&lt;=0.4, "30-40%", "40%+"))))</f>
        <v>0-10%</v>
      </c>
    </row>
    <row r="842" spans="1:24" ht="14.4" x14ac:dyDescent="0.3">
      <c r="A842" s="2">
        <v>841</v>
      </c>
      <c r="B842" s="2" t="s">
        <v>2604</v>
      </c>
      <c r="C842" s="2">
        <f>YEAR([1]Data!$D842)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9">
        <v>11.52</v>
      </c>
      <c r="T842" s="2">
        <v>4</v>
      </c>
      <c r="U842" s="25">
        <v>0</v>
      </c>
      <c r="V842" s="25">
        <v>3.3407999999999998</v>
      </c>
      <c r="W842" s="11">
        <f>Table_1[[#This Row],[Discount]]/Table_1[[#This Row],[Sales]]</f>
        <v>0</v>
      </c>
      <c r="X842" t="str">
        <f>IF(Table_1[[#This Row],[Discount %]]&lt;=0.1, "0-10%", IF(Table_1[[#This Row],[Discount %]]&lt;=0.2, "10-20%", IF(Table_1[[#This Row],[Discount %]]&lt;=0.3, "20-30%", IF(Table_1[[#This Row],[Discount %]]&lt;=0.4, "30-40%", "40%+"))))</f>
        <v>0-10%</v>
      </c>
    </row>
    <row r="843" spans="1:24" ht="14.4" x14ac:dyDescent="0.3">
      <c r="A843" s="2">
        <v>842</v>
      </c>
      <c r="B843" s="2" t="s">
        <v>2604</v>
      </c>
      <c r="C843" s="2">
        <f>YEAR([1]Data!$D843)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9">
        <v>186.048</v>
      </c>
      <c r="T843" s="2">
        <v>4</v>
      </c>
      <c r="U843" s="25">
        <v>0.2</v>
      </c>
      <c r="V843" s="25">
        <v>9.3024000000000058</v>
      </c>
      <c r="W843" s="11">
        <f>Table_1[[#This Row],[Discount]]/Table_1[[#This Row],[Sales]]</f>
        <v>1.0749914000687995E-3</v>
      </c>
      <c r="X843" t="str">
        <f>IF(Table_1[[#This Row],[Discount %]]&lt;=0.1, "0-10%", IF(Table_1[[#This Row],[Discount %]]&lt;=0.2, "10-20%", IF(Table_1[[#This Row],[Discount %]]&lt;=0.3, "20-30%", IF(Table_1[[#This Row],[Discount %]]&lt;=0.4, "30-40%", "40%+"))))</f>
        <v>0-10%</v>
      </c>
    </row>
    <row r="844" spans="1:24" ht="14.4" x14ac:dyDescent="0.3">
      <c r="A844" s="2">
        <v>843</v>
      </c>
      <c r="B844" s="2" t="s">
        <v>2611</v>
      </c>
      <c r="C844" s="2">
        <f>YEAR([1]Data!$D844)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9">
        <v>37.44</v>
      </c>
      <c r="T844" s="2">
        <v>4</v>
      </c>
      <c r="U844" s="25">
        <v>0.2</v>
      </c>
      <c r="V844" s="25">
        <v>11.699999999999996</v>
      </c>
      <c r="W844" s="11">
        <f>Table_1[[#This Row],[Discount]]/Table_1[[#This Row],[Sales]]</f>
        <v>5.3418803418803429E-3</v>
      </c>
      <c r="X844" t="str">
        <f>IF(Table_1[[#This Row],[Discount %]]&lt;=0.1, "0-10%", IF(Table_1[[#This Row],[Discount %]]&lt;=0.2, "10-20%", IF(Table_1[[#This Row],[Discount %]]&lt;=0.3, "20-30%", IF(Table_1[[#This Row],[Discount %]]&lt;=0.4, "30-40%", "40%+"))))</f>
        <v>0-10%</v>
      </c>
    </row>
    <row r="845" spans="1:24" ht="14.4" x14ac:dyDescent="0.3">
      <c r="A845" s="2">
        <v>844</v>
      </c>
      <c r="B845" s="2" t="s">
        <v>2611</v>
      </c>
      <c r="C845" s="2">
        <f>YEAR([1]Data!$D845)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9">
        <v>26.975999999999999</v>
      </c>
      <c r="T845" s="2">
        <v>4</v>
      </c>
      <c r="U845" s="25">
        <v>0.2</v>
      </c>
      <c r="V845" s="25">
        <v>8.767199999999999</v>
      </c>
      <c r="W845" s="11">
        <f>Table_1[[#This Row],[Discount]]/Table_1[[#This Row],[Sales]]</f>
        <v>7.4139976275207596E-3</v>
      </c>
      <c r="X845" t="str">
        <f>IF(Table_1[[#This Row],[Discount %]]&lt;=0.1, "0-10%", IF(Table_1[[#This Row],[Discount %]]&lt;=0.2, "10-20%", IF(Table_1[[#This Row],[Discount %]]&lt;=0.3, "20-30%", IF(Table_1[[#This Row],[Discount %]]&lt;=0.4, "30-40%", "40%+"))))</f>
        <v>0-10%</v>
      </c>
    </row>
    <row r="846" spans="1:24" ht="14.4" x14ac:dyDescent="0.3">
      <c r="A846" s="2">
        <v>845</v>
      </c>
      <c r="B846" s="2" t="s">
        <v>2611</v>
      </c>
      <c r="C846" s="2">
        <f>YEAR([1]Data!$D846)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9">
        <v>11.36</v>
      </c>
      <c r="T846" s="2">
        <v>2</v>
      </c>
      <c r="U846" s="25">
        <v>0</v>
      </c>
      <c r="V846" s="25">
        <v>3.2943999999999996</v>
      </c>
      <c r="W846" s="11">
        <f>Table_1[[#This Row],[Discount]]/Table_1[[#This Row],[Sales]]</f>
        <v>0</v>
      </c>
      <c r="X846" t="str">
        <f>IF(Table_1[[#This Row],[Discount %]]&lt;=0.1, "0-10%", IF(Table_1[[#This Row],[Discount %]]&lt;=0.2, "10-20%", IF(Table_1[[#This Row],[Discount %]]&lt;=0.3, "20-30%", IF(Table_1[[#This Row],[Discount %]]&lt;=0.4, "30-40%", "40%+"))))</f>
        <v>0-10%</v>
      </c>
    </row>
    <row r="847" spans="1:24" ht="14.4" x14ac:dyDescent="0.3">
      <c r="A847" s="2">
        <v>846</v>
      </c>
      <c r="B847" s="2" t="s">
        <v>2611</v>
      </c>
      <c r="C847" s="2">
        <f>YEAR([1]Data!$D847)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9">
        <v>14.62</v>
      </c>
      <c r="T847" s="2">
        <v>2</v>
      </c>
      <c r="U847" s="25">
        <v>0</v>
      </c>
      <c r="V847" s="25">
        <v>6.8713999999999995</v>
      </c>
      <c r="W847" s="11">
        <f>Table_1[[#This Row],[Discount]]/Table_1[[#This Row],[Sales]]</f>
        <v>0</v>
      </c>
      <c r="X847" t="str">
        <f>IF(Table_1[[#This Row],[Discount %]]&lt;=0.1, "0-10%", IF(Table_1[[#This Row],[Discount %]]&lt;=0.2, "10-20%", IF(Table_1[[#This Row],[Discount %]]&lt;=0.3, "20-30%", IF(Table_1[[#This Row],[Discount %]]&lt;=0.4, "30-40%", "40%+"))))</f>
        <v>0-10%</v>
      </c>
    </row>
    <row r="848" spans="1:24" ht="14.4" x14ac:dyDescent="0.3">
      <c r="A848" s="2">
        <v>847</v>
      </c>
      <c r="B848" s="2" t="s">
        <v>2622</v>
      </c>
      <c r="C848" s="2">
        <f>YEAR([1]Data!$D848)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9">
        <v>83.72</v>
      </c>
      <c r="T848" s="2">
        <v>7</v>
      </c>
      <c r="U848" s="25">
        <v>0</v>
      </c>
      <c r="V848" s="25">
        <v>23.441600000000005</v>
      </c>
      <c r="W848" s="11">
        <f>Table_1[[#This Row],[Discount]]/Table_1[[#This Row],[Sales]]</f>
        <v>0</v>
      </c>
      <c r="X848" t="str">
        <f>IF(Table_1[[#This Row],[Discount %]]&lt;=0.1, "0-10%", IF(Table_1[[#This Row],[Discount %]]&lt;=0.2, "10-20%", IF(Table_1[[#This Row],[Discount %]]&lt;=0.3, "20-30%", IF(Table_1[[#This Row],[Discount %]]&lt;=0.4, "30-40%", "40%+"))))</f>
        <v>0-10%</v>
      </c>
    </row>
    <row r="849" spans="1:24" ht="14.4" x14ac:dyDescent="0.3">
      <c r="A849" s="2">
        <v>848</v>
      </c>
      <c r="B849" s="2" t="s">
        <v>2622</v>
      </c>
      <c r="C849" s="2">
        <f>YEAR([1]Data!$D849)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9">
        <v>287.94</v>
      </c>
      <c r="T849" s="2">
        <v>3</v>
      </c>
      <c r="U849" s="25">
        <v>0</v>
      </c>
      <c r="V849" s="25">
        <v>77.743800000000022</v>
      </c>
      <c r="W849" s="11">
        <f>Table_1[[#This Row],[Discount]]/Table_1[[#This Row],[Sales]]</f>
        <v>0</v>
      </c>
      <c r="X849" t="str">
        <f>IF(Table_1[[#This Row],[Discount %]]&lt;=0.1, "0-10%", IF(Table_1[[#This Row],[Discount %]]&lt;=0.2, "10-20%", IF(Table_1[[#This Row],[Discount %]]&lt;=0.3, "20-30%", IF(Table_1[[#This Row],[Discount %]]&lt;=0.4, "30-40%", "40%+"))))</f>
        <v>0-10%</v>
      </c>
    </row>
    <row r="850" spans="1:24" ht="14.4" x14ac:dyDescent="0.3">
      <c r="A850" s="2">
        <v>849</v>
      </c>
      <c r="B850" s="2" t="s">
        <v>2625</v>
      </c>
      <c r="C850" s="2">
        <f>YEAR([1]Data!$D850)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9">
        <v>48.896000000000001</v>
      </c>
      <c r="T850" s="2">
        <v>4</v>
      </c>
      <c r="U850" s="25">
        <v>0.2</v>
      </c>
      <c r="V850" s="25">
        <v>8.5567999999999991</v>
      </c>
      <c r="W850" s="11">
        <f>Table_1[[#This Row],[Discount]]/Table_1[[#This Row],[Sales]]</f>
        <v>4.0903141361256544E-3</v>
      </c>
      <c r="X850" t="str">
        <f>IF(Table_1[[#This Row],[Discount %]]&lt;=0.1, "0-10%", IF(Table_1[[#This Row],[Discount %]]&lt;=0.2, "10-20%", IF(Table_1[[#This Row],[Discount %]]&lt;=0.3, "20-30%", IF(Table_1[[#This Row],[Discount %]]&lt;=0.4, "30-40%", "40%+"))))</f>
        <v>0-10%</v>
      </c>
    </row>
    <row r="851" spans="1:24" ht="14.4" x14ac:dyDescent="0.3">
      <c r="A851" s="2">
        <v>850</v>
      </c>
      <c r="B851" s="2" t="s">
        <v>2631</v>
      </c>
      <c r="C851" s="2">
        <f>YEAR([1]Data!$D851)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9">
        <v>115.36</v>
      </c>
      <c r="T851" s="2">
        <v>7</v>
      </c>
      <c r="U851" s="25">
        <v>0</v>
      </c>
      <c r="V851" s="25">
        <v>49.604800000000012</v>
      </c>
      <c r="W851" s="11">
        <f>Table_1[[#This Row],[Discount]]/Table_1[[#This Row],[Sales]]</f>
        <v>0</v>
      </c>
      <c r="X851" t="str">
        <f>IF(Table_1[[#This Row],[Discount %]]&lt;=0.1, "0-10%", IF(Table_1[[#This Row],[Discount %]]&lt;=0.2, "10-20%", IF(Table_1[[#This Row],[Discount %]]&lt;=0.3, "20-30%", IF(Table_1[[#This Row],[Discount %]]&lt;=0.4, "30-40%", "40%+"))))</f>
        <v>0-10%</v>
      </c>
    </row>
    <row r="852" spans="1:24" ht="14.4" x14ac:dyDescent="0.3">
      <c r="A852" s="2">
        <v>851</v>
      </c>
      <c r="B852" s="2" t="s">
        <v>2637</v>
      </c>
      <c r="C852" s="2">
        <f>YEAR([1]Data!$D852)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9">
        <v>5.16</v>
      </c>
      <c r="T852" s="2">
        <v>2</v>
      </c>
      <c r="U852" s="25">
        <v>0</v>
      </c>
      <c r="V852" s="25">
        <v>1.3416000000000001</v>
      </c>
      <c r="W852" s="11">
        <f>Table_1[[#This Row],[Discount]]/Table_1[[#This Row],[Sales]]</f>
        <v>0</v>
      </c>
      <c r="X852" t="str">
        <f>IF(Table_1[[#This Row],[Discount %]]&lt;=0.1, "0-10%", IF(Table_1[[#This Row],[Discount %]]&lt;=0.2, "10-20%", IF(Table_1[[#This Row],[Discount %]]&lt;=0.3, "20-30%", IF(Table_1[[#This Row],[Discount %]]&lt;=0.4, "30-40%", "40%+"))))</f>
        <v>0-10%</v>
      </c>
    </row>
    <row r="853" spans="1:24" ht="14.4" x14ac:dyDescent="0.3">
      <c r="A853" s="2">
        <v>852</v>
      </c>
      <c r="B853" s="2" t="s">
        <v>2637</v>
      </c>
      <c r="C853" s="2">
        <f>YEAR([1]Data!$D853)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9">
        <v>38.880000000000003</v>
      </c>
      <c r="T853" s="2">
        <v>6</v>
      </c>
      <c r="U853" s="25">
        <v>0</v>
      </c>
      <c r="V853" s="25">
        <v>18.662400000000002</v>
      </c>
      <c r="W853" s="11">
        <f>Table_1[[#This Row],[Discount]]/Table_1[[#This Row],[Sales]]</f>
        <v>0</v>
      </c>
      <c r="X853" t="str">
        <f>IF(Table_1[[#This Row],[Discount %]]&lt;=0.1, "0-10%", IF(Table_1[[#This Row],[Discount %]]&lt;=0.2, "10-20%", IF(Table_1[[#This Row],[Discount %]]&lt;=0.3, "20-30%", IF(Table_1[[#This Row],[Discount %]]&lt;=0.4, "30-40%", "40%+"))))</f>
        <v>0-10%</v>
      </c>
    </row>
    <row r="854" spans="1:24" ht="14.4" x14ac:dyDescent="0.3">
      <c r="A854" s="2">
        <v>853</v>
      </c>
      <c r="B854" s="2" t="s">
        <v>2645</v>
      </c>
      <c r="C854" s="2">
        <f>YEAR([1]Data!$D854)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9">
        <v>185.88</v>
      </c>
      <c r="T854" s="2">
        <v>6</v>
      </c>
      <c r="U854" s="25">
        <v>0</v>
      </c>
      <c r="V854" s="25">
        <v>50.187599999999996</v>
      </c>
      <c r="W854" s="11">
        <f>Table_1[[#This Row],[Discount]]/Table_1[[#This Row],[Sales]]</f>
        <v>0</v>
      </c>
      <c r="X854" t="str">
        <f>IF(Table_1[[#This Row],[Discount %]]&lt;=0.1, "0-10%", IF(Table_1[[#This Row],[Discount %]]&lt;=0.2, "10-20%", IF(Table_1[[#This Row],[Discount %]]&lt;=0.3, "20-30%", IF(Table_1[[#This Row],[Discount %]]&lt;=0.4, "30-40%", "40%+"))))</f>
        <v>0-10%</v>
      </c>
    </row>
    <row r="855" spans="1:24" ht="14.4" x14ac:dyDescent="0.3">
      <c r="A855" s="2">
        <v>854</v>
      </c>
      <c r="B855" s="2" t="s">
        <v>2646</v>
      </c>
      <c r="C855" s="2">
        <f>YEAR([1]Data!$D855)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9">
        <v>44.46</v>
      </c>
      <c r="T855" s="2">
        <v>2</v>
      </c>
      <c r="U855" s="25">
        <v>0</v>
      </c>
      <c r="V855" s="25">
        <v>14.671799999999998</v>
      </c>
      <c r="W855" s="11">
        <f>Table_1[[#This Row],[Discount]]/Table_1[[#This Row],[Sales]]</f>
        <v>0</v>
      </c>
      <c r="X855" t="str">
        <f>IF(Table_1[[#This Row],[Discount %]]&lt;=0.1, "0-10%", IF(Table_1[[#This Row],[Discount %]]&lt;=0.2, "10-20%", IF(Table_1[[#This Row],[Discount %]]&lt;=0.3, "20-30%", IF(Table_1[[#This Row],[Discount %]]&lt;=0.4, "30-40%", "40%+"))))</f>
        <v>0-10%</v>
      </c>
    </row>
    <row r="856" spans="1:24" ht="14.4" x14ac:dyDescent="0.3">
      <c r="A856" s="2">
        <v>855</v>
      </c>
      <c r="B856" s="2" t="s">
        <v>2646</v>
      </c>
      <c r="C856" s="2">
        <f>YEAR([1]Data!$D856)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9">
        <v>242.94</v>
      </c>
      <c r="T856" s="2">
        <v>3</v>
      </c>
      <c r="U856" s="25">
        <v>0</v>
      </c>
      <c r="V856" s="25">
        <v>9.7175999999999902</v>
      </c>
      <c r="W856" s="11">
        <f>Table_1[[#This Row],[Discount]]/Table_1[[#This Row],[Sales]]</f>
        <v>0</v>
      </c>
      <c r="X856" t="str">
        <f>IF(Table_1[[#This Row],[Discount %]]&lt;=0.1, "0-10%", IF(Table_1[[#This Row],[Discount %]]&lt;=0.2, "10-20%", IF(Table_1[[#This Row],[Discount %]]&lt;=0.3, "20-30%", IF(Table_1[[#This Row],[Discount %]]&lt;=0.4, "30-40%", "40%+"))))</f>
        <v>0-10%</v>
      </c>
    </row>
    <row r="857" spans="1:24" ht="14.4" x14ac:dyDescent="0.3">
      <c r="A857" s="2">
        <v>856</v>
      </c>
      <c r="B857" s="2" t="s">
        <v>2647</v>
      </c>
      <c r="C857" s="2">
        <f>YEAR([1]Data!$D857)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9">
        <v>39.96</v>
      </c>
      <c r="T857" s="2">
        <v>2</v>
      </c>
      <c r="U857" s="25">
        <v>0</v>
      </c>
      <c r="V857" s="25">
        <v>18.781199999999998</v>
      </c>
      <c r="W857" s="11">
        <f>Table_1[[#This Row],[Discount]]/Table_1[[#This Row],[Sales]]</f>
        <v>0</v>
      </c>
      <c r="X857" t="str">
        <f>IF(Table_1[[#This Row],[Discount %]]&lt;=0.1, "0-10%", IF(Table_1[[#This Row],[Discount %]]&lt;=0.2, "10-20%", IF(Table_1[[#This Row],[Discount %]]&lt;=0.3, "20-30%", IF(Table_1[[#This Row],[Discount %]]&lt;=0.4, "30-40%", "40%+"))))</f>
        <v>0-10%</v>
      </c>
    </row>
    <row r="858" spans="1:24" ht="14.4" x14ac:dyDescent="0.3">
      <c r="A858" s="2">
        <v>857</v>
      </c>
      <c r="B858" s="2" t="s">
        <v>2647</v>
      </c>
      <c r="C858" s="2">
        <f>YEAR([1]Data!$D858)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9">
        <v>102.30000000000001</v>
      </c>
      <c r="T858" s="2">
        <v>10</v>
      </c>
      <c r="U858" s="25">
        <v>0</v>
      </c>
      <c r="V858" s="25">
        <v>26.598000000000006</v>
      </c>
      <c r="W858" s="11">
        <f>Table_1[[#This Row],[Discount]]/Table_1[[#This Row],[Sales]]</f>
        <v>0</v>
      </c>
      <c r="X858" t="str">
        <f>IF(Table_1[[#This Row],[Discount %]]&lt;=0.1, "0-10%", IF(Table_1[[#This Row],[Discount %]]&lt;=0.2, "10-20%", IF(Table_1[[#This Row],[Discount %]]&lt;=0.3, "20-30%", IF(Table_1[[#This Row],[Discount %]]&lt;=0.4, "30-40%", "40%+"))))</f>
        <v>0-10%</v>
      </c>
    </row>
    <row r="859" spans="1:24" ht="14.4" x14ac:dyDescent="0.3">
      <c r="A859" s="2">
        <v>858</v>
      </c>
      <c r="B859" s="2" t="s">
        <v>2647</v>
      </c>
      <c r="C859" s="2">
        <f>YEAR([1]Data!$D859)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9">
        <v>21.36</v>
      </c>
      <c r="T859" s="2">
        <v>2</v>
      </c>
      <c r="U859" s="25">
        <v>0</v>
      </c>
      <c r="V859" s="25">
        <v>5.7672000000000008</v>
      </c>
      <c r="W859" s="11">
        <f>Table_1[[#This Row],[Discount]]/Table_1[[#This Row],[Sales]]</f>
        <v>0</v>
      </c>
      <c r="X859" t="str">
        <f>IF(Table_1[[#This Row],[Discount %]]&lt;=0.1, "0-10%", IF(Table_1[[#This Row],[Discount %]]&lt;=0.2, "10-20%", IF(Table_1[[#This Row],[Discount %]]&lt;=0.3, "20-30%", IF(Table_1[[#This Row],[Discount %]]&lt;=0.4, "30-40%", "40%+"))))</f>
        <v>0-10%</v>
      </c>
    </row>
    <row r="860" spans="1:24" ht="14.4" x14ac:dyDescent="0.3">
      <c r="A860" s="2">
        <v>859</v>
      </c>
      <c r="B860" s="2" t="s">
        <v>2655</v>
      </c>
      <c r="C860" s="2">
        <f>YEAR([1]Data!$D860)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9">
        <v>7.61</v>
      </c>
      <c r="T860" s="2">
        <v>1</v>
      </c>
      <c r="U860" s="25">
        <v>0</v>
      </c>
      <c r="V860" s="25">
        <v>3.5766999999999998</v>
      </c>
      <c r="W860" s="11">
        <f>Table_1[[#This Row],[Discount]]/Table_1[[#This Row],[Sales]]</f>
        <v>0</v>
      </c>
      <c r="X860" t="str">
        <f>IF(Table_1[[#This Row],[Discount %]]&lt;=0.1, "0-10%", IF(Table_1[[#This Row],[Discount %]]&lt;=0.2, "10-20%", IF(Table_1[[#This Row],[Discount %]]&lt;=0.3, "20-30%", IF(Table_1[[#This Row],[Discount %]]&lt;=0.4, "30-40%", "40%+"))))</f>
        <v>0-10%</v>
      </c>
    </row>
    <row r="861" spans="1:24" ht="14.4" x14ac:dyDescent="0.3">
      <c r="A861" s="2">
        <v>860</v>
      </c>
      <c r="B861" s="2" t="s">
        <v>2655</v>
      </c>
      <c r="C861" s="2">
        <f>YEAR([1]Data!$D861)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9">
        <v>7.16</v>
      </c>
      <c r="T861" s="2">
        <v>2</v>
      </c>
      <c r="U861" s="25">
        <v>0</v>
      </c>
      <c r="V861" s="25">
        <v>3.58</v>
      </c>
      <c r="W861" s="11">
        <f>Table_1[[#This Row],[Discount]]/Table_1[[#This Row],[Sales]]</f>
        <v>0</v>
      </c>
      <c r="X861" t="str">
        <f>IF(Table_1[[#This Row],[Discount %]]&lt;=0.1, "0-10%", IF(Table_1[[#This Row],[Discount %]]&lt;=0.2, "10-20%", IF(Table_1[[#This Row],[Discount %]]&lt;=0.3, "20-30%", IF(Table_1[[#This Row],[Discount %]]&lt;=0.4, "30-40%", "40%+"))))</f>
        <v>0-10%</v>
      </c>
    </row>
    <row r="862" spans="1:24" ht="14.4" x14ac:dyDescent="0.3">
      <c r="A862" s="2">
        <v>861</v>
      </c>
      <c r="B862" s="2" t="s">
        <v>2659</v>
      </c>
      <c r="C862" s="2">
        <f>YEAR([1]Data!$D862)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9">
        <v>7.36</v>
      </c>
      <c r="T862" s="2">
        <v>2</v>
      </c>
      <c r="U862" s="25">
        <v>0</v>
      </c>
      <c r="V862" s="25">
        <v>0.14719999999999978</v>
      </c>
      <c r="W862" s="11">
        <f>Table_1[[#This Row],[Discount]]/Table_1[[#This Row],[Sales]]</f>
        <v>0</v>
      </c>
      <c r="X862" t="str">
        <f>IF(Table_1[[#This Row],[Discount %]]&lt;=0.1, "0-10%", IF(Table_1[[#This Row],[Discount %]]&lt;=0.2, "10-20%", IF(Table_1[[#This Row],[Discount %]]&lt;=0.3, "20-30%", IF(Table_1[[#This Row],[Discount %]]&lt;=0.4, "30-40%", "40%+"))))</f>
        <v>0-10%</v>
      </c>
    </row>
    <row r="863" spans="1:24" ht="14.4" x14ac:dyDescent="0.3">
      <c r="A863" s="2">
        <v>862</v>
      </c>
      <c r="B863" s="2" t="s">
        <v>2659</v>
      </c>
      <c r="C863" s="2">
        <f>YEAR([1]Data!$D863)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9">
        <v>23.1</v>
      </c>
      <c r="T863" s="2">
        <v>2</v>
      </c>
      <c r="U863" s="25">
        <v>0</v>
      </c>
      <c r="V863" s="25">
        <v>10.625999999999999</v>
      </c>
      <c r="W863" s="11">
        <f>Table_1[[#This Row],[Discount]]/Table_1[[#This Row],[Sales]]</f>
        <v>0</v>
      </c>
      <c r="X863" t="str">
        <f>IF(Table_1[[#This Row],[Discount %]]&lt;=0.1, "0-10%", IF(Table_1[[#This Row],[Discount %]]&lt;=0.2, "10-20%", IF(Table_1[[#This Row],[Discount %]]&lt;=0.3, "20-30%", IF(Table_1[[#This Row],[Discount %]]&lt;=0.4, "30-40%", "40%+"))))</f>
        <v>0-10%</v>
      </c>
    </row>
    <row r="864" spans="1:24" ht="14.4" x14ac:dyDescent="0.3">
      <c r="A864" s="2">
        <v>863</v>
      </c>
      <c r="B864" s="2" t="s">
        <v>2664</v>
      </c>
      <c r="C864" s="2">
        <f>YEAR([1]Data!$D864)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9">
        <v>191.47200000000001</v>
      </c>
      <c r="T864" s="2">
        <v>6</v>
      </c>
      <c r="U864" s="25">
        <v>0.2</v>
      </c>
      <c r="V864" s="25">
        <v>40.687800000000003</v>
      </c>
      <c r="W864" s="11">
        <f>Table_1[[#This Row],[Discount]]/Table_1[[#This Row],[Sales]]</f>
        <v>1.0445391493273167E-3</v>
      </c>
      <c r="X864" t="str">
        <f>IF(Table_1[[#This Row],[Discount %]]&lt;=0.1, "0-10%", IF(Table_1[[#This Row],[Discount %]]&lt;=0.2, "10-20%", IF(Table_1[[#This Row],[Discount %]]&lt;=0.3, "20-30%", IF(Table_1[[#This Row],[Discount %]]&lt;=0.4, "30-40%", "40%+"))))</f>
        <v>0-10%</v>
      </c>
    </row>
    <row r="865" spans="1:24" ht="14.4" x14ac:dyDescent="0.3">
      <c r="A865" s="2">
        <v>864</v>
      </c>
      <c r="B865" s="2" t="s">
        <v>2664</v>
      </c>
      <c r="C865" s="2">
        <f>YEAR([1]Data!$D865)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9">
        <v>5.2480000000000002</v>
      </c>
      <c r="T865" s="2">
        <v>2</v>
      </c>
      <c r="U865" s="25">
        <v>0.2</v>
      </c>
      <c r="V865" s="25">
        <v>0.59039999999999915</v>
      </c>
      <c r="W865" s="11">
        <f>Table_1[[#This Row],[Discount]]/Table_1[[#This Row],[Sales]]</f>
        <v>3.8109756097560975E-2</v>
      </c>
      <c r="X865" t="str">
        <f>IF(Table_1[[#This Row],[Discount %]]&lt;=0.1, "0-10%", IF(Table_1[[#This Row],[Discount %]]&lt;=0.2, "10-20%", IF(Table_1[[#This Row],[Discount %]]&lt;=0.3, "20-30%", IF(Table_1[[#This Row],[Discount %]]&lt;=0.4, "30-40%", "40%+"))))</f>
        <v>0-10%</v>
      </c>
    </row>
    <row r="866" spans="1:24" ht="14.4" x14ac:dyDescent="0.3">
      <c r="A866" s="2">
        <v>865</v>
      </c>
      <c r="B866" s="2" t="s">
        <v>2664</v>
      </c>
      <c r="C866" s="2">
        <f>YEAR([1]Data!$D866)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9">
        <v>59.184000000000005</v>
      </c>
      <c r="T866" s="2">
        <v>2</v>
      </c>
      <c r="U866" s="25">
        <v>0.2</v>
      </c>
      <c r="V866" s="25">
        <v>5.1786000000000012</v>
      </c>
      <c r="W866" s="11">
        <f>Table_1[[#This Row],[Discount]]/Table_1[[#This Row],[Sales]]</f>
        <v>3.3792917004595835E-3</v>
      </c>
      <c r="X866" t="str">
        <f>IF(Table_1[[#This Row],[Discount %]]&lt;=0.1, "0-10%", IF(Table_1[[#This Row],[Discount %]]&lt;=0.2, "10-20%", IF(Table_1[[#This Row],[Discount %]]&lt;=0.3, "20-30%", IF(Table_1[[#This Row],[Discount %]]&lt;=0.4, "30-40%", "40%+"))))</f>
        <v>0-10%</v>
      </c>
    </row>
    <row r="867" spans="1:24" ht="14.4" x14ac:dyDescent="0.3">
      <c r="A867" s="2">
        <v>866</v>
      </c>
      <c r="B867" s="2" t="s">
        <v>2671</v>
      </c>
      <c r="C867" s="2">
        <f>YEAR([1]Data!$D867)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9">
        <v>2.89</v>
      </c>
      <c r="T867" s="2">
        <v>1</v>
      </c>
      <c r="U867" s="25">
        <v>0</v>
      </c>
      <c r="V867" s="25">
        <v>1.3583000000000001</v>
      </c>
      <c r="W867" s="11">
        <f>Table_1[[#This Row],[Discount]]/Table_1[[#This Row],[Sales]]</f>
        <v>0</v>
      </c>
      <c r="X867" t="str">
        <f>IF(Table_1[[#This Row],[Discount %]]&lt;=0.1, "0-10%", IF(Table_1[[#This Row],[Discount %]]&lt;=0.2, "10-20%", IF(Table_1[[#This Row],[Discount %]]&lt;=0.3, "20-30%", IF(Table_1[[#This Row],[Discount %]]&lt;=0.4, "30-40%", "40%+"))))</f>
        <v>0-10%</v>
      </c>
    </row>
    <row r="868" spans="1:24" ht="14.4" x14ac:dyDescent="0.3">
      <c r="A868" s="2">
        <v>867</v>
      </c>
      <c r="B868" s="2" t="s">
        <v>2671</v>
      </c>
      <c r="C868" s="2">
        <f>YEAR([1]Data!$D868)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9">
        <v>51.94</v>
      </c>
      <c r="T868" s="2">
        <v>1</v>
      </c>
      <c r="U868" s="25">
        <v>0</v>
      </c>
      <c r="V868" s="25">
        <v>21.295400000000001</v>
      </c>
      <c r="W868" s="11">
        <f>Table_1[[#This Row],[Discount]]/Table_1[[#This Row],[Sales]]</f>
        <v>0</v>
      </c>
      <c r="X868" t="str">
        <f>IF(Table_1[[#This Row],[Discount %]]&lt;=0.1, "0-10%", IF(Table_1[[#This Row],[Discount %]]&lt;=0.2, "10-20%", IF(Table_1[[#This Row],[Discount %]]&lt;=0.3, "20-30%", IF(Table_1[[#This Row],[Discount %]]&lt;=0.4, "30-40%", "40%+"))))</f>
        <v>0-10%</v>
      </c>
    </row>
    <row r="869" spans="1:24" ht="14.4" x14ac:dyDescent="0.3">
      <c r="A869" s="2">
        <v>868</v>
      </c>
      <c r="B869" s="2" t="s">
        <v>2678</v>
      </c>
      <c r="C869" s="2">
        <f>YEAR([1]Data!$D869)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9">
        <v>15.936000000000002</v>
      </c>
      <c r="T869" s="2">
        <v>4</v>
      </c>
      <c r="U869" s="25">
        <v>0.2</v>
      </c>
      <c r="V869" s="25">
        <v>5.1791999999999998</v>
      </c>
      <c r="W869" s="11">
        <f>Table_1[[#This Row],[Discount]]/Table_1[[#This Row],[Sales]]</f>
        <v>1.2550200803212851E-2</v>
      </c>
      <c r="X869" t="str">
        <f>IF(Table_1[[#This Row],[Discount %]]&lt;=0.1, "0-10%", IF(Table_1[[#This Row],[Discount %]]&lt;=0.2, "10-20%", IF(Table_1[[#This Row],[Discount %]]&lt;=0.3, "20-30%", IF(Table_1[[#This Row],[Discount %]]&lt;=0.4, "30-40%", "40%+"))))</f>
        <v>0-10%</v>
      </c>
    </row>
    <row r="870" spans="1:24" ht="14.4" x14ac:dyDescent="0.3">
      <c r="A870" s="2">
        <v>869</v>
      </c>
      <c r="B870" s="2" t="s">
        <v>2683</v>
      </c>
      <c r="C870" s="2">
        <f>YEAR([1]Data!$D870)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9">
        <v>44.910000000000011</v>
      </c>
      <c r="T870" s="2">
        <v>6</v>
      </c>
      <c r="U870" s="25">
        <v>0.7</v>
      </c>
      <c r="V870" s="25">
        <v>-35.927999999999997</v>
      </c>
      <c r="W870" s="11">
        <f>Table_1[[#This Row],[Discount]]/Table_1[[#This Row],[Sales]]</f>
        <v>1.5586729013582717E-2</v>
      </c>
      <c r="X870" t="str">
        <f>IF(Table_1[[#This Row],[Discount %]]&lt;=0.1, "0-10%", IF(Table_1[[#This Row],[Discount %]]&lt;=0.2, "10-20%", IF(Table_1[[#This Row],[Discount %]]&lt;=0.3, "20-30%", IF(Table_1[[#This Row],[Discount %]]&lt;=0.4, "30-40%", "40%+"))))</f>
        <v>0-10%</v>
      </c>
    </row>
    <row r="871" spans="1:24" ht="14.4" x14ac:dyDescent="0.3">
      <c r="A871" s="2">
        <v>870</v>
      </c>
      <c r="B871" s="2" t="s">
        <v>2688</v>
      </c>
      <c r="C871" s="2">
        <f>YEAR([1]Data!$D871)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9">
        <v>1141.4700000000003</v>
      </c>
      <c r="T871" s="2">
        <v>5</v>
      </c>
      <c r="U871" s="25">
        <v>0.7</v>
      </c>
      <c r="V871" s="25">
        <v>-760.98000000000025</v>
      </c>
      <c r="W871" s="11">
        <f>Table_1[[#This Row],[Discount]]/Table_1[[#This Row],[Sales]]</f>
        <v>6.1324432529983252E-4</v>
      </c>
      <c r="X871" t="str">
        <f>IF(Table_1[[#This Row],[Discount %]]&lt;=0.1, "0-10%", IF(Table_1[[#This Row],[Discount %]]&lt;=0.2, "10-20%", IF(Table_1[[#This Row],[Discount %]]&lt;=0.3, "20-30%", IF(Table_1[[#This Row],[Discount %]]&lt;=0.4, "30-40%", "40%+"))))</f>
        <v>0-10%</v>
      </c>
    </row>
    <row r="872" spans="1:24" ht="14.4" x14ac:dyDescent="0.3">
      <c r="A872" s="2">
        <v>871</v>
      </c>
      <c r="B872" s="2" t="s">
        <v>2688</v>
      </c>
      <c r="C872" s="2">
        <f>YEAR([1]Data!$D872)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9">
        <v>280.78200000000004</v>
      </c>
      <c r="T872" s="2">
        <v>3</v>
      </c>
      <c r="U872" s="25">
        <v>0.4</v>
      </c>
      <c r="V872" s="25">
        <v>-46.797000000000025</v>
      </c>
      <c r="W872" s="11">
        <f>Table_1[[#This Row],[Discount]]/Table_1[[#This Row],[Sales]]</f>
        <v>1.4245927445491518E-3</v>
      </c>
      <c r="X872" t="str">
        <f>IF(Table_1[[#This Row],[Discount %]]&lt;=0.1, "0-10%", IF(Table_1[[#This Row],[Discount %]]&lt;=0.2, "10-20%", IF(Table_1[[#This Row],[Discount %]]&lt;=0.3, "20-30%", IF(Table_1[[#This Row],[Discount %]]&lt;=0.4, "30-40%", "40%+"))))</f>
        <v>0-10%</v>
      </c>
    </row>
    <row r="873" spans="1:24" ht="14.4" x14ac:dyDescent="0.3">
      <c r="A873" s="2">
        <v>872</v>
      </c>
      <c r="B873" s="2" t="s">
        <v>2693</v>
      </c>
      <c r="C873" s="2">
        <f>YEAR([1]Data!$D873)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9">
        <v>34.44</v>
      </c>
      <c r="T873" s="2">
        <v>3</v>
      </c>
      <c r="U873" s="25">
        <v>0</v>
      </c>
      <c r="V873" s="25">
        <v>17.22</v>
      </c>
      <c r="W873" s="11">
        <f>Table_1[[#This Row],[Discount]]/Table_1[[#This Row],[Sales]]</f>
        <v>0</v>
      </c>
      <c r="X873" t="str">
        <f>IF(Table_1[[#This Row],[Discount %]]&lt;=0.1, "0-10%", IF(Table_1[[#This Row],[Discount %]]&lt;=0.2, "10-20%", IF(Table_1[[#This Row],[Discount %]]&lt;=0.3, "20-30%", IF(Table_1[[#This Row],[Discount %]]&lt;=0.4, "30-40%", "40%+"))))</f>
        <v>0-10%</v>
      </c>
    </row>
    <row r="874" spans="1:24" ht="14.4" x14ac:dyDescent="0.3">
      <c r="A874" s="2">
        <v>873</v>
      </c>
      <c r="B874" s="2" t="s">
        <v>2697</v>
      </c>
      <c r="C874" s="2">
        <f>YEAR([1]Data!$D874)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9">
        <v>11.36</v>
      </c>
      <c r="T874" s="2">
        <v>2</v>
      </c>
      <c r="U874" s="25">
        <v>0</v>
      </c>
      <c r="V874" s="25">
        <v>5.2255999999999991</v>
      </c>
      <c r="W874" s="11">
        <f>Table_1[[#This Row],[Discount]]/Table_1[[#This Row],[Sales]]</f>
        <v>0</v>
      </c>
      <c r="X874" t="str">
        <f>IF(Table_1[[#This Row],[Discount %]]&lt;=0.1, "0-10%", IF(Table_1[[#This Row],[Discount %]]&lt;=0.2, "10-20%", IF(Table_1[[#This Row],[Discount %]]&lt;=0.3, "20-30%", IF(Table_1[[#This Row],[Discount %]]&lt;=0.4, "30-40%", "40%+"))))</f>
        <v>0-10%</v>
      </c>
    </row>
    <row r="875" spans="1:24" ht="14.4" x14ac:dyDescent="0.3">
      <c r="A875" s="2">
        <v>874</v>
      </c>
      <c r="B875" s="2" t="s">
        <v>2697</v>
      </c>
      <c r="C875" s="2">
        <f>YEAR([1]Data!$D875)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9">
        <v>106.34399999999999</v>
      </c>
      <c r="T875" s="2">
        <v>7</v>
      </c>
      <c r="U875" s="25">
        <v>0.2</v>
      </c>
      <c r="V875" s="25">
        <v>37.220399999999998</v>
      </c>
      <c r="W875" s="11">
        <f>Table_1[[#This Row],[Discount]]/Table_1[[#This Row],[Sales]]</f>
        <v>1.8806890844805539E-3</v>
      </c>
      <c r="X875" t="str">
        <f>IF(Table_1[[#This Row],[Discount %]]&lt;=0.1, "0-10%", IF(Table_1[[#This Row],[Discount %]]&lt;=0.2, "10-20%", IF(Table_1[[#This Row],[Discount %]]&lt;=0.3, "20-30%", IF(Table_1[[#This Row],[Discount %]]&lt;=0.4, "30-40%", "40%+"))))</f>
        <v>0-10%</v>
      </c>
    </row>
    <row r="876" spans="1:24" ht="14.4" x14ac:dyDescent="0.3">
      <c r="A876" s="2">
        <v>875</v>
      </c>
      <c r="B876" s="2" t="s">
        <v>2700</v>
      </c>
      <c r="C876" s="2">
        <f>YEAR([1]Data!$D876)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9">
        <v>192.16000000000003</v>
      </c>
      <c r="T876" s="2">
        <v>5</v>
      </c>
      <c r="U876" s="25">
        <v>0.2</v>
      </c>
      <c r="V876" s="25">
        <v>67.255999999999986</v>
      </c>
      <c r="W876" s="11">
        <f>Table_1[[#This Row],[Discount]]/Table_1[[#This Row],[Sales]]</f>
        <v>1.0407993338884263E-3</v>
      </c>
      <c r="X876" t="str">
        <f>IF(Table_1[[#This Row],[Discount %]]&lt;=0.1, "0-10%", IF(Table_1[[#This Row],[Discount %]]&lt;=0.2, "10-20%", IF(Table_1[[#This Row],[Discount %]]&lt;=0.3, "20-30%", IF(Table_1[[#This Row],[Discount %]]&lt;=0.4, "30-40%", "40%+"))))</f>
        <v>0-10%</v>
      </c>
    </row>
    <row r="877" spans="1:24" ht="14.4" x14ac:dyDescent="0.3">
      <c r="A877" s="2">
        <v>876</v>
      </c>
      <c r="B877" s="2" t="s">
        <v>2703</v>
      </c>
      <c r="C877" s="2">
        <f>YEAR([1]Data!$D877)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9">
        <v>322.59000000000003</v>
      </c>
      <c r="T877" s="2">
        <v>3</v>
      </c>
      <c r="U877" s="25">
        <v>0</v>
      </c>
      <c r="V877" s="25">
        <v>64.518000000000001</v>
      </c>
      <c r="W877" s="11">
        <f>Table_1[[#This Row],[Discount]]/Table_1[[#This Row],[Sales]]</f>
        <v>0</v>
      </c>
      <c r="X877" t="str">
        <f>IF(Table_1[[#This Row],[Discount %]]&lt;=0.1, "0-10%", IF(Table_1[[#This Row],[Discount %]]&lt;=0.2, "10-20%", IF(Table_1[[#This Row],[Discount %]]&lt;=0.3, "20-30%", IF(Table_1[[#This Row],[Discount %]]&lt;=0.4, "30-40%", "40%+"))))</f>
        <v>0-10%</v>
      </c>
    </row>
    <row r="878" spans="1:24" ht="14.4" x14ac:dyDescent="0.3">
      <c r="A878" s="2">
        <v>877</v>
      </c>
      <c r="B878" s="2" t="s">
        <v>2703</v>
      </c>
      <c r="C878" s="2">
        <f>YEAR([1]Data!$D878)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9">
        <v>29.99</v>
      </c>
      <c r="T878" s="2">
        <v>1</v>
      </c>
      <c r="U878" s="25">
        <v>0</v>
      </c>
      <c r="V878" s="25">
        <v>13.195600000000002</v>
      </c>
      <c r="W878" s="11">
        <f>Table_1[[#This Row],[Discount]]/Table_1[[#This Row],[Sales]]</f>
        <v>0</v>
      </c>
      <c r="X878" t="str">
        <f>IF(Table_1[[#This Row],[Discount %]]&lt;=0.1, "0-10%", IF(Table_1[[#This Row],[Discount %]]&lt;=0.2, "10-20%", IF(Table_1[[#This Row],[Discount %]]&lt;=0.3, "20-30%", IF(Table_1[[#This Row],[Discount %]]&lt;=0.4, "30-40%", "40%+"))))</f>
        <v>0-10%</v>
      </c>
    </row>
    <row r="879" spans="1:24" ht="14.4" x14ac:dyDescent="0.3">
      <c r="A879" s="2">
        <v>878</v>
      </c>
      <c r="B879" s="2" t="s">
        <v>2703</v>
      </c>
      <c r="C879" s="2">
        <f>YEAR([1]Data!$D879)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9">
        <v>371.96999999999997</v>
      </c>
      <c r="T879" s="2">
        <v>3</v>
      </c>
      <c r="U879" s="25">
        <v>0</v>
      </c>
      <c r="V879" s="25">
        <v>66.954599999999971</v>
      </c>
      <c r="W879" s="11">
        <f>Table_1[[#This Row],[Discount]]/Table_1[[#This Row],[Sales]]</f>
        <v>0</v>
      </c>
      <c r="X879" t="str">
        <f>IF(Table_1[[#This Row],[Discount %]]&lt;=0.1, "0-10%", IF(Table_1[[#This Row],[Discount %]]&lt;=0.2, "10-20%", IF(Table_1[[#This Row],[Discount %]]&lt;=0.3, "20-30%", IF(Table_1[[#This Row],[Discount %]]&lt;=0.4, "30-40%", "40%+"))))</f>
        <v>0-10%</v>
      </c>
    </row>
    <row r="880" spans="1:24" ht="14.4" x14ac:dyDescent="0.3">
      <c r="A880" s="2">
        <v>879</v>
      </c>
      <c r="B880" s="2" t="s">
        <v>2706</v>
      </c>
      <c r="C880" s="2">
        <f>YEAR([1]Data!$D880)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9">
        <v>5.8920000000000012</v>
      </c>
      <c r="T880" s="2">
        <v>4</v>
      </c>
      <c r="U880" s="25">
        <v>0.7</v>
      </c>
      <c r="V880" s="25">
        <v>-4.1243999999999996</v>
      </c>
      <c r="W880" s="11">
        <f>Table_1[[#This Row],[Discount]]/Table_1[[#This Row],[Sales]]</f>
        <v>0.11880515953835706</v>
      </c>
      <c r="X880" t="str">
        <f>IF(Table_1[[#This Row],[Discount %]]&lt;=0.1, "0-10%", IF(Table_1[[#This Row],[Discount %]]&lt;=0.2, "10-20%", IF(Table_1[[#This Row],[Discount %]]&lt;=0.3, "20-30%", IF(Table_1[[#This Row],[Discount %]]&lt;=0.4, "30-40%", "40%+"))))</f>
        <v>10-20%</v>
      </c>
    </row>
    <row r="881" spans="1:24" ht="14.4" x14ac:dyDescent="0.3">
      <c r="A881" s="2">
        <v>880</v>
      </c>
      <c r="B881" s="2" t="s">
        <v>2711</v>
      </c>
      <c r="C881" s="2">
        <f>YEAR([1]Data!$D881)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9">
        <v>68.472000000000008</v>
      </c>
      <c r="T881" s="2">
        <v>3</v>
      </c>
      <c r="U881" s="25">
        <v>0.2</v>
      </c>
      <c r="V881" s="25">
        <v>23.109299999999998</v>
      </c>
      <c r="W881" s="11">
        <f>Table_1[[#This Row],[Discount]]/Table_1[[#This Row],[Sales]]</f>
        <v>2.9209019745297347E-3</v>
      </c>
      <c r="X881" t="str">
        <f>IF(Table_1[[#This Row],[Discount %]]&lt;=0.1, "0-10%", IF(Table_1[[#This Row],[Discount %]]&lt;=0.2, "10-20%", IF(Table_1[[#This Row],[Discount %]]&lt;=0.3, "20-30%", IF(Table_1[[#This Row],[Discount %]]&lt;=0.4, "30-40%", "40%+"))))</f>
        <v>0-10%</v>
      </c>
    </row>
    <row r="882" spans="1:24" ht="14.4" x14ac:dyDescent="0.3">
      <c r="A882" s="2">
        <v>881</v>
      </c>
      <c r="B882" s="2" t="s">
        <v>2711</v>
      </c>
      <c r="C882" s="2">
        <f>YEAR([1]Data!$D882)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9">
        <v>1242.8999999999999</v>
      </c>
      <c r="T882" s="2">
        <v>5</v>
      </c>
      <c r="U882" s="25">
        <v>0.1</v>
      </c>
      <c r="V882" s="25">
        <v>262.38999999999987</v>
      </c>
      <c r="W882" s="11">
        <f>Table_1[[#This Row],[Discount]]/Table_1[[#This Row],[Sales]]</f>
        <v>8.0456995735779234E-5</v>
      </c>
      <c r="X882" t="str">
        <f>IF(Table_1[[#This Row],[Discount %]]&lt;=0.1, "0-10%", IF(Table_1[[#This Row],[Discount %]]&lt;=0.2, "10-20%", IF(Table_1[[#This Row],[Discount %]]&lt;=0.3, "20-30%", IF(Table_1[[#This Row],[Discount %]]&lt;=0.4, "30-40%", "40%+"))))</f>
        <v>0-10%</v>
      </c>
    </row>
    <row r="883" spans="1:24" ht="14.4" x14ac:dyDescent="0.3">
      <c r="A883" s="2">
        <v>882</v>
      </c>
      <c r="B883" s="2" t="s">
        <v>2714</v>
      </c>
      <c r="C883" s="2">
        <f>YEAR([1]Data!$D883)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9">
        <v>30.84</v>
      </c>
      <c r="T883" s="2">
        <v>2</v>
      </c>
      <c r="U883" s="25">
        <v>0</v>
      </c>
      <c r="V883" s="25">
        <v>8.3268000000000022</v>
      </c>
      <c r="W883" s="11">
        <f>Table_1[[#This Row],[Discount]]/Table_1[[#This Row],[Sales]]</f>
        <v>0</v>
      </c>
      <c r="X883" t="str">
        <f>IF(Table_1[[#This Row],[Discount %]]&lt;=0.1, "0-10%", IF(Table_1[[#This Row],[Discount %]]&lt;=0.2, "10-20%", IF(Table_1[[#This Row],[Discount %]]&lt;=0.3, "20-30%", IF(Table_1[[#This Row],[Discount %]]&lt;=0.4, "30-40%", "40%+"))))</f>
        <v>0-10%</v>
      </c>
    </row>
    <row r="884" spans="1:24" ht="14.4" x14ac:dyDescent="0.3">
      <c r="A884" s="2">
        <v>883</v>
      </c>
      <c r="B884" s="2" t="s">
        <v>2715</v>
      </c>
      <c r="C884" s="2">
        <f>YEAR([1]Data!$D884)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9">
        <v>13.48</v>
      </c>
      <c r="T884" s="2">
        <v>4</v>
      </c>
      <c r="U884" s="25">
        <v>0</v>
      </c>
      <c r="V884" s="25">
        <v>5.9312000000000014</v>
      </c>
      <c r="W884" s="11">
        <f>Table_1[[#This Row],[Discount]]/Table_1[[#This Row],[Sales]]</f>
        <v>0</v>
      </c>
      <c r="X884" t="str">
        <f>IF(Table_1[[#This Row],[Discount %]]&lt;=0.1, "0-10%", IF(Table_1[[#This Row],[Discount %]]&lt;=0.2, "10-20%", IF(Table_1[[#This Row],[Discount %]]&lt;=0.3, "20-30%", IF(Table_1[[#This Row],[Discount %]]&lt;=0.4, "30-40%", "40%+"))))</f>
        <v>0-10%</v>
      </c>
    </row>
    <row r="885" spans="1:24" ht="14.4" x14ac:dyDescent="0.3">
      <c r="A885" s="2">
        <v>884</v>
      </c>
      <c r="B885" s="2" t="s">
        <v>2716</v>
      </c>
      <c r="C885" s="2">
        <f>YEAR([1]Data!$D885)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9">
        <v>31.400000000000002</v>
      </c>
      <c r="T885" s="2">
        <v>5</v>
      </c>
      <c r="U885" s="25">
        <v>0</v>
      </c>
      <c r="V885" s="25">
        <v>10.047999999999998</v>
      </c>
      <c r="W885" s="11">
        <f>Table_1[[#This Row],[Discount]]/Table_1[[#This Row],[Sales]]</f>
        <v>0</v>
      </c>
      <c r="X885" t="str">
        <f>IF(Table_1[[#This Row],[Discount %]]&lt;=0.1, "0-10%", IF(Table_1[[#This Row],[Discount %]]&lt;=0.2, "10-20%", IF(Table_1[[#This Row],[Discount %]]&lt;=0.3, "20-30%", IF(Table_1[[#This Row],[Discount %]]&lt;=0.4, "30-40%", "40%+"))))</f>
        <v>0-10%</v>
      </c>
    </row>
    <row r="886" spans="1:24" ht="14.4" x14ac:dyDescent="0.3">
      <c r="A886" s="2">
        <v>885</v>
      </c>
      <c r="B886" s="2" t="s">
        <v>2719</v>
      </c>
      <c r="C886" s="2">
        <f>YEAR([1]Data!$D886)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9">
        <v>17.46</v>
      </c>
      <c r="T886" s="2">
        <v>2</v>
      </c>
      <c r="U886" s="25">
        <v>0</v>
      </c>
      <c r="V886" s="25">
        <v>5.936399999999999</v>
      </c>
      <c r="W886" s="11">
        <f>Table_1[[#This Row],[Discount]]/Table_1[[#This Row],[Sales]]</f>
        <v>0</v>
      </c>
      <c r="X886" t="str">
        <f>IF(Table_1[[#This Row],[Discount %]]&lt;=0.1, "0-10%", IF(Table_1[[#This Row],[Discount %]]&lt;=0.2, "10-20%", IF(Table_1[[#This Row],[Discount %]]&lt;=0.3, "20-30%", IF(Table_1[[#This Row],[Discount %]]&lt;=0.4, "30-40%", "40%+"))))</f>
        <v>0-10%</v>
      </c>
    </row>
    <row r="887" spans="1:24" ht="14.4" x14ac:dyDescent="0.3">
      <c r="A887" s="2">
        <v>886</v>
      </c>
      <c r="B887" s="2" t="s">
        <v>2724</v>
      </c>
      <c r="C887" s="2">
        <f>YEAR([1]Data!$D887)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9">
        <v>13.943999999999999</v>
      </c>
      <c r="T887" s="2">
        <v>3</v>
      </c>
      <c r="U887" s="25">
        <v>0.2</v>
      </c>
      <c r="V887" s="25">
        <v>4.5317999999999996</v>
      </c>
      <c r="W887" s="11">
        <f>Table_1[[#This Row],[Discount]]/Table_1[[#This Row],[Sales]]</f>
        <v>1.4343086632243261E-2</v>
      </c>
      <c r="X887" t="str">
        <f>IF(Table_1[[#This Row],[Discount %]]&lt;=0.1, "0-10%", IF(Table_1[[#This Row],[Discount %]]&lt;=0.2, "10-20%", IF(Table_1[[#This Row],[Discount %]]&lt;=0.3, "20-30%", IF(Table_1[[#This Row],[Discount %]]&lt;=0.4, "30-40%", "40%+"))))</f>
        <v>0-10%</v>
      </c>
    </row>
    <row r="888" spans="1:24" ht="14.4" x14ac:dyDescent="0.3">
      <c r="A888" s="2">
        <v>887</v>
      </c>
      <c r="B888" s="2" t="s">
        <v>2729</v>
      </c>
      <c r="C888" s="2">
        <f>YEAR([1]Data!$D888)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9">
        <v>83.76</v>
      </c>
      <c r="T888" s="2">
        <v>12</v>
      </c>
      <c r="U888" s="25">
        <v>0</v>
      </c>
      <c r="V888" s="25">
        <v>1.6751999999999967</v>
      </c>
      <c r="W888" s="11">
        <f>Table_1[[#This Row],[Discount]]/Table_1[[#This Row],[Sales]]</f>
        <v>0</v>
      </c>
      <c r="X888" t="str">
        <f>IF(Table_1[[#This Row],[Discount %]]&lt;=0.1, "0-10%", IF(Table_1[[#This Row],[Discount %]]&lt;=0.2, "10-20%", IF(Table_1[[#This Row],[Discount %]]&lt;=0.3, "20-30%", IF(Table_1[[#This Row],[Discount %]]&lt;=0.4, "30-40%", "40%+"))))</f>
        <v>0-10%</v>
      </c>
    </row>
    <row r="889" spans="1:24" ht="14.4" x14ac:dyDescent="0.3">
      <c r="A889" s="2">
        <v>888</v>
      </c>
      <c r="B889" s="2" t="s">
        <v>2732</v>
      </c>
      <c r="C889" s="2">
        <f>YEAR([1]Data!$D889)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9">
        <v>37.659999999999997</v>
      </c>
      <c r="T889" s="2">
        <v>7</v>
      </c>
      <c r="U889" s="25">
        <v>0</v>
      </c>
      <c r="V889" s="25">
        <v>18.453400000000002</v>
      </c>
      <c r="W889" s="11">
        <f>Table_1[[#This Row],[Discount]]/Table_1[[#This Row],[Sales]]</f>
        <v>0</v>
      </c>
      <c r="X889" t="str">
        <f>IF(Table_1[[#This Row],[Discount %]]&lt;=0.1, "0-10%", IF(Table_1[[#This Row],[Discount %]]&lt;=0.2, "10-20%", IF(Table_1[[#This Row],[Discount %]]&lt;=0.3, "20-30%", IF(Table_1[[#This Row],[Discount %]]&lt;=0.4, "30-40%", "40%+"))))</f>
        <v>0-10%</v>
      </c>
    </row>
    <row r="890" spans="1:24" ht="14.4" x14ac:dyDescent="0.3">
      <c r="A890" s="2">
        <v>889</v>
      </c>
      <c r="B890" s="2" t="s">
        <v>2736</v>
      </c>
      <c r="C890" s="2">
        <f>YEAR([1]Data!$D890)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9">
        <v>34.68</v>
      </c>
      <c r="T890" s="2">
        <v>6</v>
      </c>
      <c r="U890" s="25">
        <v>0</v>
      </c>
      <c r="V890" s="25">
        <v>16.993200000000002</v>
      </c>
      <c r="W890" s="11">
        <f>Table_1[[#This Row],[Discount]]/Table_1[[#This Row],[Sales]]</f>
        <v>0</v>
      </c>
      <c r="X890" t="str">
        <f>IF(Table_1[[#This Row],[Discount %]]&lt;=0.1, "0-10%", IF(Table_1[[#This Row],[Discount %]]&lt;=0.2, "10-20%", IF(Table_1[[#This Row],[Discount %]]&lt;=0.3, "20-30%", IF(Table_1[[#This Row],[Discount %]]&lt;=0.4, "30-40%", "40%+"))))</f>
        <v>0-10%</v>
      </c>
    </row>
    <row r="891" spans="1:24" ht="14.4" x14ac:dyDescent="0.3">
      <c r="A891" s="2">
        <v>890</v>
      </c>
      <c r="B891" s="2" t="s">
        <v>2737</v>
      </c>
      <c r="C891" s="2">
        <f>YEAR([1]Data!$D891)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9">
        <v>149.94999999999999</v>
      </c>
      <c r="T891" s="2">
        <v>5</v>
      </c>
      <c r="U891" s="25">
        <v>0</v>
      </c>
      <c r="V891" s="25">
        <v>14.994999999999994</v>
      </c>
      <c r="W891" s="11">
        <f>Table_1[[#This Row],[Discount]]/Table_1[[#This Row],[Sales]]</f>
        <v>0</v>
      </c>
      <c r="X891" t="str">
        <f>IF(Table_1[[#This Row],[Discount %]]&lt;=0.1, "0-10%", IF(Table_1[[#This Row],[Discount %]]&lt;=0.2, "10-20%", IF(Table_1[[#This Row],[Discount %]]&lt;=0.3, "20-30%", IF(Table_1[[#This Row],[Discount %]]&lt;=0.4, "30-40%", "40%+"))))</f>
        <v>0-10%</v>
      </c>
    </row>
    <row r="892" spans="1:24" ht="14.4" x14ac:dyDescent="0.3">
      <c r="A892" s="2">
        <v>891</v>
      </c>
      <c r="B892" s="2" t="s">
        <v>2737</v>
      </c>
      <c r="C892" s="2">
        <f>YEAR([1]Data!$D892)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9">
        <v>51.311999999999998</v>
      </c>
      <c r="T892" s="2">
        <v>3</v>
      </c>
      <c r="U892" s="25">
        <v>0.2</v>
      </c>
      <c r="V892" s="25">
        <v>18.600599999999996</v>
      </c>
      <c r="W892" s="11">
        <f>Table_1[[#This Row],[Discount]]/Table_1[[#This Row],[Sales]]</f>
        <v>3.8977237293420647E-3</v>
      </c>
      <c r="X892" t="str">
        <f>IF(Table_1[[#This Row],[Discount %]]&lt;=0.1, "0-10%", IF(Table_1[[#This Row],[Discount %]]&lt;=0.2, "10-20%", IF(Table_1[[#This Row],[Discount %]]&lt;=0.3, "20-30%", IF(Table_1[[#This Row],[Discount %]]&lt;=0.4, "30-40%", "40%+"))))</f>
        <v>0-10%</v>
      </c>
    </row>
    <row r="893" spans="1:24" ht="14.4" x14ac:dyDescent="0.3">
      <c r="A893" s="2">
        <v>892</v>
      </c>
      <c r="B893" s="2" t="s">
        <v>2740</v>
      </c>
      <c r="C893" s="2">
        <f>YEAR([1]Data!$D893)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9">
        <v>4.54</v>
      </c>
      <c r="T893" s="2">
        <v>1</v>
      </c>
      <c r="U893" s="25">
        <v>0</v>
      </c>
      <c r="V893" s="25">
        <v>2.0429999999999997</v>
      </c>
      <c r="W893" s="11">
        <f>Table_1[[#This Row],[Discount]]/Table_1[[#This Row],[Sales]]</f>
        <v>0</v>
      </c>
      <c r="X893" t="str">
        <f>IF(Table_1[[#This Row],[Discount %]]&lt;=0.1, "0-10%", IF(Table_1[[#This Row],[Discount %]]&lt;=0.2, "10-20%", IF(Table_1[[#This Row],[Discount %]]&lt;=0.3, "20-30%", IF(Table_1[[#This Row],[Discount %]]&lt;=0.4, "30-40%", "40%+"))))</f>
        <v>0-10%</v>
      </c>
    </row>
    <row r="894" spans="1:24" ht="14.4" x14ac:dyDescent="0.3">
      <c r="A894" s="2">
        <v>893</v>
      </c>
      <c r="B894" s="2" t="s">
        <v>2740</v>
      </c>
      <c r="C894" s="2">
        <f>YEAR([1]Data!$D894)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9">
        <v>15.92</v>
      </c>
      <c r="T894" s="2">
        <v>4</v>
      </c>
      <c r="U894" s="25">
        <v>0</v>
      </c>
      <c r="V894" s="25">
        <v>5.4127999999999989</v>
      </c>
      <c r="W894" s="11">
        <f>Table_1[[#This Row],[Discount]]/Table_1[[#This Row],[Sales]]</f>
        <v>0</v>
      </c>
      <c r="X894" t="str">
        <f>IF(Table_1[[#This Row],[Discount %]]&lt;=0.1, "0-10%", IF(Table_1[[#This Row],[Discount %]]&lt;=0.2, "10-20%", IF(Table_1[[#This Row],[Discount %]]&lt;=0.3, "20-30%", IF(Table_1[[#This Row],[Discount %]]&lt;=0.4, "30-40%", "40%+"))))</f>
        <v>0-10%</v>
      </c>
    </row>
    <row r="895" spans="1:24" ht="14.4" x14ac:dyDescent="0.3">
      <c r="A895" s="2">
        <v>894</v>
      </c>
      <c r="B895" s="2" t="s">
        <v>2740</v>
      </c>
      <c r="C895" s="2">
        <f>YEAR([1]Data!$D895)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9">
        <v>543.91999999999996</v>
      </c>
      <c r="T895" s="2">
        <v>8</v>
      </c>
      <c r="U895" s="25">
        <v>0</v>
      </c>
      <c r="V895" s="25">
        <v>135.98000000000002</v>
      </c>
      <c r="W895" s="11">
        <f>Table_1[[#This Row],[Discount]]/Table_1[[#This Row],[Sales]]</f>
        <v>0</v>
      </c>
      <c r="X895" t="str">
        <f>IF(Table_1[[#This Row],[Discount %]]&lt;=0.1, "0-10%", IF(Table_1[[#This Row],[Discount %]]&lt;=0.2, "10-20%", IF(Table_1[[#This Row],[Discount %]]&lt;=0.3, "20-30%", IF(Table_1[[#This Row],[Discount %]]&lt;=0.4, "30-40%", "40%+"))))</f>
        <v>0-10%</v>
      </c>
    </row>
    <row r="896" spans="1:24" ht="14.4" x14ac:dyDescent="0.3">
      <c r="A896" s="2">
        <v>895</v>
      </c>
      <c r="B896" s="2" t="s">
        <v>2747</v>
      </c>
      <c r="C896" s="2">
        <f>YEAR([1]Data!$D896)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9">
        <v>155.82000000000002</v>
      </c>
      <c r="T896" s="2">
        <v>7</v>
      </c>
      <c r="U896" s="25">
        <v>0</v>
      </c>
      <c r="V896" s="25">
        <v>42.071400000000011</v>
      </c>
      <c r="W896" s="11">
        <f>Table_1[[#This Row],[Discount]]/Table_1[[#This Row],[Sales]]</f>
        <v>0</v>
      </c>
      <c r="X896" t="str">
        <f>IF(Table_1[[#This Row],[Discount %]]&lt;=0.1, "0-10%", IF(Table_1[[#This Row],[Discount %]]&lt;=0.2, "10-20%", IF(Table_1[[#This Row],[Discount %]]&lt;=0.3, "20-30%", IF(Table_1[[#This Row],[Discount %]]&lt;=0.4, "30-40%", "40%+"))))</f>
        <v>0-10%</v>
      </c>
    </row>
    <row r="897" spans="1:24" ht="14.4" x14ac:dyDescent="0.3">
      <c r="A897" s="2">
        <v>896</v>
      </c>
      <c r="B897" s="2" t="s">
        <v>2747</v>
      </c>
      <c r="C897" s="2">
        <f>YEAR([1]Data!$D897)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9">
        <v>70.00800000000001</v>
      </c>
      <c r="T897" s="2">
        <v>3</v>
      </c>
      <c r="U897" s="25">
        <v>0.2</v>
      </c>
      <c r="V897" s="25">
        <v>24.502800000000001</v>
      </c>
      <c r="W897" s="11">
        <f>Table_1[[#This Row],[Discount]]/Table_1[[#This Row],[Sales]]</f>
        <v>2.8568163638441318E-3</v>
      </c>
      <c r="X897" t="str">
        <f>IF(Table_1[[#This Row],[Discount %]]&lt;=0.1, "0-10%", IF(Table_1[[#This Row],[Discount %]]&lt;=0.2, "10-20%", IF(Table_1[[#This Row],[Discount %]]&lt;=0.3, "20-30%", IF(Table_1[[#This Row],[Discount %]]&lt;=0.4, "30-40%", "40%+"))))</f>
        <v>0-10%</v>
      </c>
    </row>
    <row r="898" spans="1:24" ht="14.4" x14ac:dyDescent="0.3">
      <c r="A898" s="2">
        <v>897</v>
      </c>
      <c r="B898" s="2" t="s">
        <v>2752</v>
      </c>
      <c r="C898" s="2">
        <f>YEAR([1]Data!$D898)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9">
        <v>15.648</v>
      </c>
      <c r="T898" s="2">
        <v>2</v>
      </c>
      <c r="U898" s="25">
        <v>0.2</v>
      </c>
      <c r="V898" s="25">
        <v>5.0855999999999986</v>
      </c>
      <c r="W898" s="11">
        <f>Table_1[[#This Row],[Discount]]/Table_1[[#This Row],[Sales]]</f>
        <v>1.278118609406953E-2</v>
      </c>
      <c r="X898" t="str">
        <f>IF(Table_1[[#This Row],[Discount %]]&lt;=0.1, "0-10%", IF(Table_1[[#This Row],[Discount %]]&lt;=0.2, "10-20%", IF(Table_1[[#This Row],[Discount %]]&lt;=0.3, "20-30%", IF(Table_1[[#This Row],[Discount %]]&lt;=0.4, "30-40%", "40%+"))))</f>
        <v>0-10%</v>
      </c>
    </row>
    <row r="899" spans="1:24" ht="14.4" x14ac:dyDescent="0.3">
      <c r="A899" s="2">
        <v>898</v>
      </c>
      <c r="B899" s="2" t="s">
        <v>2756</v>
      </c>
      <c r="C899" s="2">
        <f>YEAR([1]Data!$D899)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9">
        <v>103.60000000000001</v>
      </c>
      <c r="T899" s="2">
        <v>7</v>
      </c>
      <c r="U899" s="25">
        <v>0</v>
      </c>
      <c r="V899" s="25">
        <v>51.800000000000004</v>
      </c>
      <c r="W899" s="11">
        <f>Table_1[[#This Row],[Discount]]/Table_1[[#This Row],[Sales]]</f>
        <v>0</v>
      </c>
      <c r="X899" t="str">
        <f>IF(Table_1[[#This Row],[Discount %]]&lt;=0.1, "0-10%", IF(Table_1[[#This Row],[Discount %]]&lt;=0.2, "10-20%", IF(Table_1[[#This Row],[Discount %]]&lt;=0.3, "20-30%", IF(Table_1[[#This Row],[Discount %]]&lt;=0.4, "30-40%", "40%+"))))</f>
        <v>0-10%</v>
      </c>
    </row>
    <row r="900" spans="1:24" ht="14.4" x14ac:dyDescent="0.3">
      <c r="A900" s="2">
        <v>899</v>
      </c>
      <c r="B900" s="2" t="s">
        <v>2759</v>
      </c>
      <c r="C900" s="2">
        <f>YEAR([1]Data!$D900)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9">
        <v>46.96</v>
      </c>
      <c r="T900" s="2">
        <v>8</v>
      </c>
      <c r="U900" s="25">
        <v>0</v>
      </c>
      <c r="V900" s="25">
        <v>22.540800000000001</v>
      </c>
      <c r="W900" s="11">
        <f>Table_1[[#This Row],[Discount]]/Table_1[[#This Row],[Sales]]</f>
        <v>0</v>
      </c>
      <c r="X900" t="str">
        <f>IF(Table_1[[#This Row],[Discount %]]&lt;=0.1, "0-10%", IF(Table_1[[#This Row],[Discount %]]&lt;=0.2, "10-20%", IF(Table_1[[#This Row],[Discount %]]&lt;=0.3, "20-30%", IF(Table_1[[#This Row],[Discount %]]&lt;=0.4, "30-40%", "40%+"))))</f>
        <v>0-10%</v>
      </c>
    </row>
    <row r="901" spans="1:24" ht="14.4" x14ac:dyDescent="0.3">
      <c r="A901" s="2">
        <v>900</v>
      </c>
      <c r="B901" s="2" t="s">
        <v>2764</v>
      </c>
      <c r="C901" s="2">
        <f>YEAR([1]Data!$D901)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9">
        <v>8.9040000000000017</v>
      </c>
      <c r="T901" s="2">
        <v>2</v>
      </c>
      <c r="U901" s="25">
        <v>0.7</v>
      </c>
      <c r="V901" s="25">
        <v>-6.5296000000000003</v>
      </c>
      <c r="W901" s="11">
        <f>Table_1[[#This Row],[Discount]]/Table_1[[#This Row],[Sales]]</f>
        <v>7.8616352201257844E-2</v>
      </c>
      <c r="X901" t="str">
        <f>IF(Table_1[[#This Row],[Discount %]]&lt;=0.1, "0-10%", IF(Table_1[[#This Row],[Discount %]]&lt;=0.2, "10-20%", IF(Table_1[[#This Row],[Discount %]]&lt;=0.3, "20-30%", IF(Table_1[[#This Row],[Discount %]]&lt;=0.4, "30-40%", "40%+"))))</f>
        <v>0-10%</v>
      </c>
    </row>
    <row r="902" spans="1:24" ht="14.4" x14ac:dyDescent="0.3">
      <c r="A902" s="2">
        <v>901</v>
      </c>
      <c r="B902" s="2" t="s">
        <v>2769</v>
      </c>
      <c r="C902" s="2">
        <f>YEAR([1]Data!$D902)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9">
        <v>10.440000000000001</v>
      </c>
      <c r="T902" s="2">
        <v>5</v>
      </c>
      <c r="U902" s="25">
        <v>0.2</v>
      </c>
      <c r="V902" s="25">
        <v>3.3929999999999989</v>
      </c>
      <c r="W902" s="11">
        <f>Table_1[[#This Row],[Discount]]/Table_1[[#This Row],[Sales]]</f>
        <v>1.9157088122605363E-2</v>
      </c>
      <c r="X902" t="str">
        <f>IF(Table_1[[#This Row],[Discount %]]&lt;=0.1, "0-10%", IF(Table_1[[#This Row],[Discount %]]&lt;=0.2, "10-20%", IF(Table_1[[#This Row],[Discount %]]&lt;=0.3, "20-30%", IF(Table_1[[#This Row],[Discount %]]&lt;=0.4, "30-40%", "40%+"))))</f>
        <v>0-10%</v>
      </c>
    </row>
    <row r="903" spans="1:24" ht="14.4" x14ac:dyDescent="0.3">
      <c r="A903" s="2">
        <v>902</v>
      </c>
      <c r="B903" s="2" t="s">
        <v>2769</v>
      </c>
      <c r="C903" s="2">
        <f>YEAR([1]Data!$D903)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9">
        <v>18.335999999999999</v>
      </c>
      <c r="T903" s="2">
        <v>4</v>
      </c>
      <c r="U903" s="25">
        <v>0.8</v>
      </c>
      <c r="V903" s="25">
        <v>-32.088000000000008</v>
      </c>
      <c r="W903" s="11">
        <f>Table_1[[#This Row],[Discount]]/Table_1[[#This Row],[Sales]]</f>
        <v>4.3630017452006987E-2</v>
      </c>
      <c r="X903" t="str">
        <f>IF(Table_1[[#This Row],[Discount %]]&lt;=0.1, "0-10%", IF(Table_1[[#This Row],[Discount %]]&lt;=0.2, "10-20%", IF(Table_1[[#This Row],[Discount %]]&lt;=0.3, "20-30%", IF(Table_1[[#This Row],[Discount %]]&lt;=0.4, "30-40%", "40%+"))))</f>
        <v>0-10%</v>
      </c>
    </row>
    <row r="904" spans="1:24" ht="14.4" x14ac:dyDescent="0.3">
      <c r="A904" s="2">
        <v>903</v>
      </c>
      <c r="B904" s="2" t="s">
        <v>2775</v>
      </c>
      <c r="C904" s="2">
        <f>YEAR([1]Data!$D904)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9">
        <v>323.97600000000006</v>
      </c>
      <c r="T904" s="2">
        <v>3</v>
      </c>
      <c r="U904" s="25">
        <v>0.2</v>
      </c>
      <c r="V904" s="25">
        <v>20.248499999999993</v>
      </c>
      <c r="W904" s="11">
        <f>Table_1[[#This Row],[Discount]]/Table_1[[#This Row],[Sales]]</f>
        <v>6.1732967874163506E-4</v>
      </c>
      <c r="X904" t="str">
        <f>IF(Table_1[[#This Row],[Discount %]]&lt;=0.1, "0-10%", IF(Table_1[[#This Row],[Discount %]]&lt;=0.2, "10-20%", IF(Table_1[[#This Row],[Discount %]]&lt;=0.3, "20-30%", IF(Table_1[[#This Row],[Discount %]]&lt;=0.4, "30-40%", "40%+"))))</f>
        <v>0-10%</v>
      </c>
    </row>
    <row r="905" spans="1:24" ht="14.4" x14ac:dyDescent="0.3">
      <c r="A905" s="2">
        <v>904</v>
      </c>
      <c r="B905" s="2" t="s">
        <v>2776</v>
      </c>
      <c r="C905" s="2">
        <f>YEAR([1]Data!$D905)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9">
        <v>20.04</v>
      </c>
      <c r="T905" s="2">
        <v>3</v>
      </c>
      <c r="U905" s="25">
        <v>0</v>
      </c>
      <c r="V905" s="25">
        <v>9.6191999999999993</v>
      </c>
      <c r="W905" s="11">
        <f>Table_1[[#This Row],[Discount]]/Table_1[[#This Row],[Sales]]</f>
        <v>0</v>
      </c>
      <c r="X905" t="str">
        <f>IF(Table_1[[#This Row],[Discount %]]&lt;=0.1, "0-10%", IF(Table_1[[#This Row],[Discount %]]&lt;=0.2, "10-20%", IF(Table_1[[#This Row],[Discount %]]&lt;=0.3, "20-30%", IF(Table_1[[#This Row],[Discount %]]&lt;=0.4, "30-40%", "40%+"))))</f>
        <v>0-10%</v>
      </c>
    </row>
    <row r="906" spans="1:24" ht="14.4" x14ac:dyDescent="0.3">
      <c r="A906" s="2">
        <v>905</v>
      </c>
      <c r="B906" s="2" t="s">
        <v>2776</v>
      </c>
      <c r="C906" s="2">
        <f>YEAR([1]Data!$D906)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9">
        <v>64.959999999999994</v>
      </c>
      <c r="T906" s="2">
        <v>2</v>
      </c>
      <c r="U906" s="25">
        <v>0</v>
      </c>
      <c r="V906" s="25">
        <v>2.598399999999998</v>
      </c>
      <c r="W906" s="11">
        <f>Table_1[[#This Row],[Discount]]/Table_1[[#This Row],[Sales]]</f>
        <v>0</v>
      </c>
      <c r="X906" t="str">
        <f>IF(Table_1[[#This Row],[Discount %]]&lt;=0.1, "0-10%", IF(Table_1[[#This Row],[Discount %]]&lt;=0.2, "10-20%", IF(Table_1[[#This Row],[Discount %]]&lt;=0.3, "20-30%", IF(Table_1[[#This Row],[Discount %]]&lt;=0.4, "30-40%", "40%+"))))</f>
        <v>0-10%</v>
      </c>
    </row>
    <row r="907" spans="1:24" ht="14.4" x14ac:dyDescent="0.3">
      <c r="A907" s="2">
        <v>906</v>
      </c>
      <c r="B907" s="2" t="s">
        <v>2776</v>
      </c>
      <c r="C907" s="2">
        <f>YEAR([1]Data!$D907)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9">
        <v>12.96</v>
      </c>
      <c r="T907" s="2">
        <v>2</v>
      </c>
      <c r="U907" s="25">
        <v>0</v>
      </c>
      <c r="V907" s="25">
        <v>6.2208000000000006</v>
      </c>
      <c r="W907" s="11">
        <f>Table_1[[#This Row],[Discount]]/Table_1[[#This Row],[Sales]]</f>
        <v>0</v>
      </c>
      <c r="X907" t="str">
        <f>IF(Table_1[[#This Row],[Discount %]]&lt;=0.1, "0-10%", IF(Table_1[[#This Row],[Discount %]]&lt;=0.2, "10-20%", IF(Table_1[[#This Row],[Discount %]]&lt;=0.3, "20-30%", IF(Table_1[[#This Row],[Discount %]]&lt;=0.4, "30-40%", "40%+"))))</f>
        <v>0-10%</v>
      </c>
    </row>
    <row r="908" spans="1:24" ht="14.4" x14ac:dyDescent="0.3">
      <c r="A908" s="2">
        <v>907</v>
      </c>
      <c r="B908" s="2" t="s">
        <v>2781</v>
      </c>
      <c r="C908" s="2">
        <f>YEAR([1]Data!$D908)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9">
        <v>323.13600000000002</v>
      </c>
      <c r="T908" s="2">
        <v>4</v>
      </c>
      <c r="U908" s="25">
        <v>0.2</v>
      </c>
      <c r="V908" s="25">
        <v>12.117599999999968</v>
      </c>
      <c r="W908" s="11">
        <f>Table_1[[#This Row],[Discount]]/Table_1[[#This Row],[Sales]]</f>
        <v>6.189344424638542E-4</v>
      </c>
      <c r="X908" t="str">
        <f>IF(Table_1[[#This Row],[Discount %]]&lt;=0.1, "0-10%", IF(Table_1[[#This Row],[Discount %]]&lt;=0.2, "10-20%", IF(Table_1[[#This Row],[Discount %]]&lt;=0.3, "20-30%", IF(Table_1[[#This Row],[Discount %]]&lt;=0.4, "30-40%", "40%+"))))</f>
        <v>0-10%</v>
      </c>
    </row>
    <row r="909" spans="1:24" ht="14.4" x14ac:dyDescent="0.3">
      <c r="A909" s="2">
        <v>908</v>
      </c>
      <c r="B909" s="2" t="s">
        <v>2781</v>
      </c>
      <c r="C909" s="2">
        <f>YEAR([1]Data!$D909)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9">
        <v>90.93</v>
      </c>
      <c r="T909" s="2">
        <v>7</v>
      </c>
      <c r="U909" s="25">
        <v>0</v>
      </c>
      <c r="V909" s="25">
        <v>2.7278999999999964</v>
      </c>
      <c r="W909" s="11">
        <f>Table_1[[#This Row],[Discount]]/Table_1[[#This Row],[Sales]]</f>
        <v>0</v>
      </c>
      <c r="X909" t="str">
        <f>IF(Table_1[[#This Row],[Discount %]]&lt;=0.1, "0-10%", IF(Table_1[[#This Row],[Discount %]]&lt;=0.2, "10-20%", IF(Table_1[[#This Row],[Discount %]]&lt;=0.3, "20-30%", IF(Table_1[[#This Row],[Discount %]]&lt;=0.4, "30-40%", "40%+"))))</f>
        <v>0-10%</v>
      </c>
    </row>
    <row r="910" spans="1:24" ht="14.4" x14ac:dyDescent="0.3">
      <c r="A910" s="2">
        <v>909</v>
      </c>
      <c r="B910" s="2" t="s">
        <v>2781</v>
      </c>
      <c r="C910" s="2">
        <f>YEAR([1]Data!$D910)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9">
        <v>52.775999999999996</v>
      </c>
      <c r="T910" s="2">
        <v>3</v>
      </c>
      <c r="U910" s="25">
        <v>0.2</v>
      </c>
      <c r="V910" s="25">
        <v>19.791</v>
      </c>
      <c r="W910" s="11">
        <f>Table_1[[#This Row],[Discount]]/Table_1[[#This Row],[Sales]]</f>
        <v>3.7896013339396698E-3</v>
      </c>
      <c r="X910" t="str">
        <f>IF(Table_1[[#This Row],[Discount %]]&lt;=0.1, "0-10%", IF(Table_1[[#This Row],[Discount %]]&lt;=0.2, "10-20%", IF(Table_1[[#This Row],[Discount %]]&lt;=0.3, "20-30%", IF(Table_1[[#This Row],[Discount %]]&lt;=0.4, "30-40%", "40%+"))))</f>
        <v>0-10%</v>
      </c>
    </row>
    <row r="911" spans="1:24" ht="14.4" x14ac:dyDescent="0.3">
      <c r="A911" s="2">
        <v>910</v>
      </c>
      <c r="B911" s="2" t="s">
        <v>2788</v>
      </c>
      <c r="C911" s="2">
        <f>YEAR([1]Data!$D911)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9">
        <v>1199.8</v>
      </c>
      <c r="T911" s="2">
        <v>4</v>
      </c>
      <c r="U911" s="25">
        <v>0</v>
      </c>
      <c r="V911" s="25">
        <v>323.94600000000003</v>
      </c>
      <c r="W911" s="11">
        <f>Table_1[[#This Row],[Discount]]/Table_1[[#This Row],[Sales]]</f>
        <v>0</v>
      </c>
      <c r="X911" t="str">
        <f>IF(Table_1[[#This Row],[Discount %]]&lt;=0.1, "0-10%", IF(Table_1[[#This Row],[Discount %]]&lt;=0.2, "10-20%", IF(Table_1[[#This Row],[Discount %]]&lt;=0.3, "20-30%", IF(Table_1[[#This Row],[Discount %]]&lt;=0.4, "30-40%", "40%+"))))</f>
        <v>0-10%</v>
      </c>
    </row>
    <row r="912" spans="1:24" ht="14.4" x14ac:dyDescent="0.3">
      <c r="A912" s="2">
        <v>911</v>
      </c>
      <c r="B912" s="2" t="s">
        <v>2788</v>
      </c>
      <c r="C912" s="2">
        <f>YEAR([1]Data!$D912)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9">
        <v>1928.7800000000002</v>
      </c>
      <c r="T912" s="2">
        <v>7</v>
      </c>
      <c r="U912" s="25">
        <v>0</v>
      </c>
      <c r="V912" s="25">
        <v>829.37540000000024</v>
      </c>
      <c r="W912" s="11">
        <f>Table_1[[#This Row],[Discount]]/Table_1[[#This Row],[Sales]]</f>
        <v>0</v>
      </c>
      <c r="X912" t="str">
        <f>IF(Table_1[[#This Row],[Discount %]]&lt;=0.1, "0-10%", IF(Table_1[[#This Row],[Discount %]]&lt;=0.2, "10-20%", IF(Table_1[[#This Row],[Discount %]]&lt;=0.3, "20-30%", IF(Table_1[[#This Row],[Discount %]]&lt;=0.4, "30-40%", "40%+"))))</f>
        <v>0-10%</v>
      </c>
    </row>
    <row r="913" spans="1:24" ht="14.4" x14ac:dyDescent="0.3">
      <c r="A913" s="2">
        <v>912</v>
      </c>
      <c r="B913" s="2" t="s">
        <v>2788</v>
      </c>
      <c r="C913" s="2">
        <f>YEAR([1]Data!$D913)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9">
        <v>352.38</v>
      </c>
      <c r="T913" s="2">
        <v>2</v>
      </c>
      <c r="U913" s="25">
        <v>0</v>
      </c>
      <c r="V913" s="25">
        <v>81.047399999999982</v>
      </c>
      <c r="W913" s="11">
        <f>Table_1[[#This Row],[Discount]]/Table_1[[#This Row],[Sales]]</f>
        <v>0</v>
      </c>
      <c r="X913" t="str">
        <f>IF(Table_1[[#This Row],[Discount %]]&lt;=0.1, "0-10%", IF(Table_1[[#This Row],[Discount %]]&lt;=0.2, "10-20%", IF(Table_1[[#This Row],[Discount %]]&lt;=0.3, "20-30%", IF(Table_1[[#This Row],[Discount %]]&lt;=0.4, "30-40%", "40%+"))))</f>
        <v>0-10%</v>
      </c>
    </row>
    <row r="914" spans="1:24" ht="14.4" x14ac:dyDescent="0.3">
      <c r="A914" s="2">
        <v>913</v>
      </c>
      <c r="B914" s="2" t="s">
        <v>2797</v>
      </c>
      <c r="C914" s="2">
        <f>YEAR([1]Data!$D914)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9">
        <v>22.200000000000003</v>
      </c>
      <c r="T914" s="2">
        <v>6</v>
      </c>
      <c r="U914" s="25">
        <v>0</v>
      </c>
      <c r="V914" s="25">
        <v>9.1020000000000021</v>
      </c>
      <c r="W914" s="11">
        <f>Table_1[[#This Row],[Discount]]/Table_1[[#This Row],[Sales]]</f>
        <v>0</v>
      </c>
      <c r="X914" t="str">
        <f>IF(Table_1[[#This Row],[Discount %]]&lt;=0.1, "0-10%", IF(Table_1[[#This Row],[Discount %]]&lt;=0.2, "10-20%", IF(Table_1[[#This Row],[Discount %]]&lt;=0.3, "20-30%", IF(Table_1[[#This Row],[Discount %]]&lt;=0.4, "30-40%", "40%+"))))</f>
        <v>0-10%</v>
      </c>
    </row>
    <row r="915" spans="1:24" ht="14.4" x14ac:dyDescent="0.3">
      <c r="A915" s="2">
        <v>914</v>
      </c>
      <c r="B915" s="2" t="s">
        <v>2801</v>
      </c>
      <c r="C915" s="2">
        <f>YEAR([1]Data!$D915)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9">
        <v>46.94</v>
      </c>
      <c r="T915" s="2">
        <v>1</v>
      </c>
      <c r="U915" s="25">
        <v>0</v>
      </c>
      <c r="V915" s="25">
        <v>19.2454</v>
      </c>
      <c r="W915" s="11">
        <f>Table_1[[#This Row],[Discount]]/Table_1[[#This Row],[Sales]]</f>
        <v>0</v>
      </c>
      <c r="X915" t="str">
        <f>IF(Table_1[[#This Row],[Discount %]]&lt;=0.1, "0-10%", IF(Table_1[[#This Row],[Discount %]]&lt;=0.2, "10-20%", IF(Table_1[[#This Row],[Discount %]]&lt;=0.3, "20-30%", IF(Table_1[[#This Row],[Discount %]]&lt;=0.4, "30-40%", "40%+"))))</f>
        <v>0-10%</v>
      </c>
    </row>
    <row r="916" spans="1:24" ht="14.4" x14ac:dyDescent="0.3">
      <c r="A916" s="2">
        <v>915</v>
      </c>
      <c r="B916" s="2" t="s">
        <v>2801</v>
      </c>
      <c r="C916" s="2">
        <f>YEAR([1]Data!$D916)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9">
        <v>143.73000000000002</v>
      </c>
      <c r="T916" s="2">
        <v>9</v>
      </c>
      <c r="U916" s="25">
        <v>0</v>
      </c>
      <c r="V916" s="25">
        <v>56.054700000000011</v>
      </c>
      <c r="W916" s="11">
        <f>Table_1[[#This Row],[Discount]]/Table_1[[#This Row],[Sales]]</f>
        <v>0</v>
      </c>
      <c r="X916" t="str">
        <f>IF(Table_1[[#This Row],[Discount %]]&lt;=0.1, "0-10%", IF(Table_1[[#This Row],[Discount %]]&lt;=0.2, "10-20%", IF(Table_1[[#This Row],[Discount %]]&lt;=0.3, "20-30%", IF(Table_1[[#This Row],[Discount %]]&lt;=0.4, "30-40%", "40%+"))))</f>
        <v>0-10%</v>
      </c>
    </row>
    <row r="917" spans="1:24" ht="14.4" x14ac:dyDescent="0.3">
      <c r="A917" s="2">
        <v>916</v>
      </c>
      <c r="B917" s="2" t="s">
        <v>2802</v>
      </c>
      <c r="C917" s="2">
        <f>YEAR([1]Data!$D917)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9">
        <v>99.918000000000006</v>
      </c>
      <c r="T917" s="2">
        <v>2</v>
      </c>
      <c r="U917" s="25">
        <v>0.3</v>
      </c>
      <c r="V917" s="25">
        <v>-18.556200000000018</v>
      </c>
      <c r="W917" s="11">
        <f>Table_1[[#This Row],[Discount]]/Table_1[[#This Row],[Sales]]</f>
        <v>3.002462018855461E-3</v>
      </c>
      <c r="X917" t="str">
        <f>IF(Table_1[[#This Row],[Discount %]]&lt;=0.1, "0-10%", IF(Table_1[[#This Row],[Discount %]]&lt;=0.2, "10-20%", IF(Table_1[[#This Row],[Discount %]]&lt;=0.3, "20-30%", IF(Table_1[[#This Row],[Discount %]]&lt;=0.4, "30-40%", "40%+"))))</f>
        <v>0-10%</v>
      </c>
    </row>
    <row r="918" spans="1:24" ht="14.4" x14ac:dyDescent="0.3">
      <c r="A918" s="2">
        <v>917</v>
      </c>
      <c r="B918" s="2" t="s">
        <v>2802</v>
      </c>
      <c r="C918" s="2">
        <f>YEAR([1]Data!$D918)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9">
        <v>797.94399999999996</v>
      </c>
      <c r="T918" s="2">
        <v>4</v>
      </c>
      <c r="U918" s="25">
        <v>0.3</v>
      </c>
      <c r="V918" s="25">
        <v>-56.995999999999981</v>
      </c>
      <c r="W918" s="11">
        <f>Table_1[[#This Row],[Discount]]/Table_1[[#This Row],[Sales]]</f>
        <v>3.7596623321937381E-4</v>
      </c>
      <c r="X918" t="str">
        <f>IF(Table_1[[#This Row],[Discount %]]&lt;=0.1, "0-10%", IF(Table_1[[#This Row],[Discount %]]&lt;=0.2, "10-20%", IF(Table_1[[#This Row],[Discount %]]&lt;=0.3, "20-30%", IF(Table_1[[#This Row],[Discount %]]&lt;=0.4, "30-40%", "40%+"))))</f>
        <v>0-10%</v>
      </c>
    </row>
    <row r="919" spans="1:24" ht="14.4" x14ac:dyDescent="0.3">
      <c r="A919" s="2">
        <v>918</v>
      </c>
      <c r="B919" s="2" t="s">
        <v>2802</v>
      </c>
      <c r="C919" s="2">
        <f>YEAR([1]Data!$D919)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9">
        <v>8.5679999999999978</v>
      </c>
      <c r="T919" s="2">
        <v>3</v>
      </c>
      <c r="U919" s="25">
        <v>0.8</v>
      </c>
      <c r="V919" s="25">
        <v>-14.5656</v>
      </c>
      <c r="W919" s="11">
        <f>Table_1[[#This Row],[Discount]]/Table_1[[#This Row],[Sales]]</f>
        <v>9.3370681605975753E-2</v>
      </c>
      <c r="X919" t="str">
        <f>IF(Table_1[[#This Row],[Discount %]]&lt;=0.1, "0-10%", IF(Table_1[[#This Row],[Discount %]]&lt;=0.2, "10-20%", IF(Table_1[[#This Row],[Discount %]]&lt;=0.3, "20-30%", IF(Table_1[[#This Row],[Discount %]]&lt;=0.4, "30-40%", "40%+"))))</f>
        <v>0-10%</v>
      </c>
    </row>
    <row r="920" spans="1:24" ht="14.4" x14ac:dyDescent="0.3">
      <c r="A920" s="2">
        <v>919</v>
      </c>
      <c r="B920" s="2" t="s">
        <v>2805</v>
      </c>
      <c r="C920" s="2">
        <f>YEAR([1]Data!$D920)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9">
        <v>149.352</v>
      </c>
      <c r="T920" s="2">
        <v>3</v>
      </c>
      <c r="U920" s="25">
        <v>0.2</v>
      </c>
      <c r="V920" s="25">
        <v>50.40629999999998</v>
      </c>
      <c r="W920" s="11">
        <f>Table_1[[#This Row],[Discount]]/Table_1[[#This Row],[Sales]]</f>
        <v>1.3391183244951524E-3</v>
      </c>
      <c r="X920" t="str">
        <f>IF(Table_1[[#This Row],[Discount %]]&lt;=0.1, "0-10%", IF(Table_1[[#This Row],[Discount %]]&lt;=0.2, "10-20%", IF(Table_1[[#This Row],[Discount %]]&lt;=0.3, "20-30%", IF(Table_1[[#This Row],[Discount %]]&lt;=0.4, "30-40%", "40%+"))))</f>
        <v>0-10%</v>
      </c>
    </row>
    <row r="921" spans="1:24" ht="14.4" x14ac:dyDescent="0.3">
      <c r="A921" s="2">
        <v>920</v>
      </c>
      <c r="B921" s="2" t="s">
        <v>2805</v>
      </c>
      <c r="C921" s="2">
        <f>YEAR([1]Data!$D921)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9">
        <v>12.991999999999999</v>
      </c>
      <c r="T921" s="2">
        <v>1</v>
      </c>
      <c r="U921" s="25">
        <v>0.2</v>
      </c>
      <c r="V921" s="25">
        <v>-0.81199999999999983</v>
      </c>
      <c r="W921" s="11">
        <f>Table_1[[#This Row],[Discount]]/Table_1[[#This Row],[Sales]]</f>
        <v>1.5394088669950741E-2</v>
      </c>
      <c r="X921" t="str">
        <f>IF(Table_1[[#This Row],[Discount %]]&lt;=0.1, "0-10%", IF(Table_1[[#This Row],[Discount %]]&lt;=0.2, "10-20%", IF(Table_1[[#This Row],[Discount %]]&lt;=0.3, "20-30%", IF(Table_1[[#This Row],[Discount %]]&lt;=0.4, "30-40%", "40%+"))))</f>
        <v>0-10%</v>
      </c>
    </row>
    <row r="922" spans="1:24" ht="14.4" x14ac:dyDescent="0.3">
      <c r="A922" s="2">
        <v>921</v>
      </c>
      <c r="B922" s="2" t="s">
        <v>2810</v>
      </c>
      <c r="C922" s="2">
        <f>YEAR([1]Data!$D922)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9">
        <v>24.56</v>
      </c>
      <c r="T922" s="2">
        <v>2</v>
      </c>
      <c r="U922" s="25">
        <v>0</v>
      </c>
      <c r="V922" s="25">
        <v>6.8767999999999994</v>
      </c>
      <c r="W922" s="11">
        <f>Table_1[[#This Row],[Discount]]/Table_1[[#This Row],[Sales]]</f>
        <v>0</v>
      </c>
      <c r="X922" t="str">
        <f>IF(Table_1[[#This Row],[Discount %]]&lt;=0.1, "0-10%", IF(Table_1[[#This Row],[Discount %]]&lt;=0.2, "10-20%", IF(Table_1[[#This Row],[Discount %]]&lt;=0.3, "20-30%", IF(Table_1[[#This Row],[Discount %]]&lt;=0.4, "30-40%", "40%+"))))</f>
        <v>0-10%</v>
      </c>
    </row>
    <row r="923" spans="1:24" ht="14.4" x14ac:dyDescent="0.3">
      <c r="A923" s="2">
        <v>922</v>
      </c>
      <c r="B923" s="2" t="s">
        <v>2812</v>
      </c>
      <c r="C923" s="2">
        <f>YEAR([1]Data!$D923)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9">
        <v>85.14</v>
      </c>
      <c r="T923" s="2">
        <v>3</v>
      </c>
      <c r="U923" s="25">
        <v>0</v>
      </c>
      <c r="V923" s="25">
        <v>34.907399999999996</v>
      </c>
      <c r="W923" s="11">
        <f>Table_1[[#This Row],[Discount]]/Table_1[[#This Row],[Sales]]</f>
        <v>0</v>
      </c>
      <c r="X923" t="str">
        <f>IF(Table_1[[#This Row],[Discount %]]&lt;=0.1, "0-10%", IF(Table_1[[#This Row],[Discount %]]&lt;=0.2, "10-20%", IF(Table_1[[#This Row],[Discount %]]&lt;=0.3, "20-30%", IF(Table_1[[#This Row],[Discount %]]&lt;=0.4, "30-40%", "40%+"))))</f>
        <v>0-10%</v>
      </c>
    </row>
    <row r="924" spans="1:24" ht="14.4" x14ac:dyDescent="0.3">
      <c r="A924" s="2">
        <v>923</v>
      </c>
      <c r="B924" s="2" t="s">
        <v>2812</v>
      </c>
      <c r="C924" s="2">
        <f>YEAR([1]Data!$D924)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9">
        <v>21.99</v>
      </c>
      <c r="T924" s="2">
        <v>1</v>
      </c>
      <c r="U924" s="25">
        <v>0</v>
      </c>
      <c r="V924" s="25">
        <v>10.555199999999999</v>
      </c>
      <c r="W924" s="11">
        <f>Table_1[[#This Row],[Discount]]/Table_1[[#This Row],[Sales]]</f>
        <v>0</v>
      </c>
      <c r="X924" t="str">
        <f>IF(Table_1[[#This Row],[Discount %]]&lt;=0.1, "0-10%", IF(Table_1[[#This Row],[Discount %]]&lt;=0.2, "10-20%", IF(Table_1[[#This Row],[Discount %]]&lt;=0.3, "20-30%", IF(Table_1[[#This Row],[Discount %]]&lt;=0.4, "30-40%", "40%+"))))</f>
        <v>0-10%</v>
      </c>
    </row>
    <row r="925" spans="1:24" ht="14.4" x14ac:dyDescent="0.3">
      <c r="A925" s="2">
        <v>924</v>
      </c>
      <c r="B925" s="2" t="s">
        <v>2812</v>
      </c>
      <c r="C925" s="2">
        <f>YEAR([1]Data!$D925)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9">
        <v>406.59999999999997</v>
      </c>
      <c r="T925" s="2">
        <v>5</v>
      </c>
      <c r="U925" s="25">
        <v>0</v>
      </c>
      <c r="V925" s="25">
        <v>113.84799999999998</v>
      </c>
      <c r="W925" s="11">
        <f>Table_1[[#This Row],[Discount]]/Table_1[[#This Row],[Sales]]</f>
        <v>0</v>
      </c>
      <c r="X925" t="str">
        <f>IF(Table_1[[#This Row],[Discount %]]&lt;=0.1, "0-10%", IF(Table_1[[#This Row],[Discount %]]&lt;=0.2, "10-20%", IF(Table_1[[#This Row],[Discount %]]&lt;=0.3, "20-30%", IF(Table_1[[#This Row],[Discount %]]&lt;=0.4, "30-40%", "40%+"))))</f>
        <v>0-10%</v>
      </c>
    </row>
    <row r="926" spans="1:24" ht="14.4" x14ac:dyDescent="0.3">
      <c r="A926" s="2">
        <v>925</v>
      </c>
      <c r="B926" s="2" t="s">
        <v>2821</v>
      </c>
      <c r="C926" s="2">
        <f>YEAR([1]Data!$D926)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9">
        <v>841.5680000000001</v>
      </c>
      <c r="T926" s="2">
        <v>2</v>
      </c>
      <c r="U926" s="25">
        <v>0.2</v>
      </c>
      <c r="V926" s="25">
        <v>294.54879999999991</v>
      </c>
      <c r="W926" s="11">
        <f>Table_1[[#This Row],[Discount]]/Table_1[[#This Row],[Sales]]</f>
        <v>2.376516217346667E-4</v>
      </c>
      <c r="X926" t="str">
        <f>IF(Table_1[[#This Row],[Discount %]]&lt;=0.1, "0-10%", IF(Table_1[[#This Row],[Discount %]]&lt;=0.2, "10-20%", IF(Table_1[[#This Row],[Discount %]]&lt;=0.3, "20-30%", IF(Table_1[[#This Row],[Discount %]]&lt;=0.4, "30-40%", "40%+"))))</f>
        <v>0-10%</v>
      </c>
    </row>
    <row r="927" spans="1:24" ht="14.4" x14ac:dyDescent="0.3">
      <c r="A927" s="2">
        <v>926</v>
      </c>
      <c r="B927" s="2" t="s">
        <v>2824</v>
      </c>
      <c r="C927" s="2">
        <f>YEAR([1]Data!$D927)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9">
        <v>15.552000000000003</v>
      </c>
      <c r="T927" s="2">
        <v>3</v>
      </c>
      <c r="U927" s="25">
        <v>0.2</v>
      </c>
      <c r="V927" s="25">
        <v>5.4432</v>
      </c>
      <c r="W927" s="11">
        <f>Table_1[[#This Row],[Discount]]/Table_1[[#This Row],[Sales]]</f>
        <v>1.2860082304526748E-2</v>
      </c>
      <c r="X927" t="str">
        <f>IF(Table_1[[#This Row],[Discount %]]&lt;=0.1, "0-10%", IF(Table_1[[#This Row],[Discount %]]&lt;=0.2, "10-20%", IF(Table_1[[#This Row],[Discount %]]&lt;=0.3, "20-30%", IF(Table_1[[#This Row],[Discount %]]&lt;=0.4, "30-40%", "40%+"))))</f>
        <v>0-10%</v>
      </c>
    </row>
    <row r="928" spans="1:24" ht="14.4" x14ac:dyDescent="0.3">
      <c r="A928" s="2">
        <v>927</v>
      </c>
      <c r="B928" s="2" t="s">
        <v>2824</v>
      </c>
      <c r="C928" s="2">
        <f>YEAR([1]Data!$D928)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9">
        <v>252.00000000000003</v>
      </c>
      <c r="T928" s="2">
        <v>5</v>
      </c>
      <c r="U928" s="25">
        <v>0.2</v>
      </c>
      <c r="V928" s="25">
        <v>53.550000000000004</v>
      </c>
      <c r="W928" s="11">
        <f>Table_1[[#This Row],[Discount]]/Table_1[[#This Row],[Sales]]</f>
        <v>7.9365079365079365E-4</v>
      </c>
      <c r="X928" t="str">
        <f>IF(Table_1[[#This Row],[Discount %]]&lt;=0.1, "0-10%", IF(Table_1[[#This Row],[Discount %]]&lt;=0.2, "10-20%", IF(Table_1[[#This Row],[Discount %]]&lt;=0.3, "20-30%", IF(Table_1[[#This Row],[Discount %]]&lt;=0.4, "30-40%", "40%+"))))</f>
        <v>0-10%</v>
      </c>
    </row>
    <row r="929" spans="1:24" ht="14.4" x14ac:dyDescent="0.3">
      <c r="A929" s="2">
        <v>928</v>
      </c>
      <c r="B929" s="2" t="s">
        <v>2831</v>
      </c>
      <c r="C929" s="2">
        <f>YEAR([1]Data!$D929)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9">
        <v>46.2</v>
      </c>
      <c r="T929" s="2">
        <v>4</v>
      </c>
      <c r="U929" s="25">
        <v>0</v>
      </c>
      <c r="V929" s="25">
        <v>12.936</v>
      </c>
      <c r="W929" s="11">
        <f>Table_1[[#This Row],[Discount]]/Table_1[[#This Row],[Sales]]</f>
        <v>0</v>
      </c>
      <c r="X929" t="str">
        <f>IF(Table_1[[#This Row],[Discount %]]&lt;=0.1, "0-10%", IF(Table_1[[#This Row],[Discount %]]&lt;=0.2, "10-20%", IF(Table_1[[#This Row],[Discount %]]&lt;=0.3, "20-30%", IF(Table_1[[#This Row],[Discount %]]&lt;=0.4, "30-40%", "40%+"))))</f>
        <v>0-10%</v>
      </c>
    </row>
    <row r="930" spans="1:24" ht="14.4" x14ac:dyDescent="0.3">
      <c r="A930" s="2">
        <v>929</v>
      </c>
      <c r="B930" s="2" t="s">
        <v>2831</v>
      </c>
      <c r="C930" s="2">
        <f>YEAR([1]Data!$D930)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9">
        <v>28.84</v>
      </c>
      <c r="T930" s="2">
        <v>2</v>
      </c>
      <c r="U930" s="25">
        <v>0</v>
      </c>
      <c r="V930" s="25">
        <v>9.517199999999999</v>
      </c>
      <c r="W930" s="11">
        <f>Table_1[[#This Row],[Discount]]/Table_1[[#This Row],[Sales]]</f>
        <v>0</v>
      </c>
      <c r="X930" t="str">
        <f>IF(Table_1[[#This Row],[Discount %]]&lt;=0.1, "0-10%", IF(Table_1[[#This Row],[Discount %]]&lt;=0.2, "10-20%", IF(Table_1[[#This Row],[Discount %]]&lt;=0.3, "20-30%", IF(Table_1[[#This Row],[Discount %]]&lt;=0.4, "30-40%", "40%+"))))</f>
        <v>0-10%</v>
      </c>
    </row>
    <row r="931" spans="1:24" ht="14.4" x14ac:dyDescent="0.3">
      <c r="A931" s="2">
        <v>930</v>
      </c>
      <c r="B931" s="2" t="s">
        <v>2834</v>
      </c>
      <c r="C931" s="2">
        <f>YEAR([1]Data!$D931)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9">
        <v>14.592000000000002</v>
      </c>
      <c r="T931" s="2">
        <v>3</v>
      </c>
      <c r="U931" s="25">
        <v>0.2</v>
      </c>
      <c r="V931" s="25">
        <v>2.5535999999999985</v>
      </c>
      <c r="W931" s="11">
        <f>Table_1[[#This Row],[Discount]]/Table_1[[#This Row],[Sales]]</f>
        <v>1.3706140350877192E-2</v>
      </c>
      <c r="X931" t="str">
        <f>IF(Table_1[[#This Row],[Discount %]]&lt;=0.1, "0-10%", IF(Table_1[[#This Row],[Discount %]]&lt;=0.2, "10-20%", IF(Table_1[[#This Row],[Discount %]]&lt;=0.3, "20-30%", IF(Table_1[[#This Row],[Discount %]]&lt;=0.4, "30-40%", "40%+"))))</f>
        <v>0-10%</v>
      </c>
    </row>
    <row r="932" spans="1:24" ht="14.4" x14ac:dyDescent="0.3">
      <c r="A932" s="2">
        <v>931</v>
      </c>
      <c r="B932" s="2" t="s">
        <v>2834</v>
      </c>
      <c r="C932" s="2">
        <f>YEAR([1]Data!$D932)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9">
        <v>89.855999999999995</v>
      </c>
      <c r="T932" s="2">
        <v>3</v>
      </c>
      <c r="U932" s="25">
        <v>0.2</v>
      </c>
      <c r="V932" s="25">
        <v>21.340800000000002</v>
      </c>
      <c r="W932" s="11">
        <f>Table_1[[#This Row],[Discount]]/Table_1[[#This Row],[Sales]]</f>
        <v>2.2257834757834758E-3</v>
      </c>
      <c r="X932" t="str">
        <f>IF(Table_1[[#This Row],[Discount %]]&lt;=0.1, "0-10%", IF(Table_1[[#This Row],[Discount %]]&lt;=0.2, "10-20%", IF(Table_1[[#This Row],[Discount %]]&lt;=0.3, "20-30%", IF(Table_1[[#This Row],[Discount %]]&lt;=0.4, "30-40%", "40%+"))))</f>
        <v>0-10%</v>
      </c>
    </row>
    <row r="933" spans="1:24" ht="14.4" x14ac:dyDescent="0.3">
      <c r="A933" s="2">
        <v>932</v>
      </c>
      <c r="B933" s="2" t="s">
        <v>2834</v>
      </c>
      <c r="C933" s="2">
        <f>YEAR([1]Data!$D933)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9">
        <v>13.872000000000002</v>
      </c>
      <c r="T933" s="2">
        <v>3</v>
      </c>
      <c r="U933" s="25">
        <v>0.2</v>
      </c>
      <c r="V933" s="25">
        <v>5.0286000000000008</v>
      </c>
      <c r="W933" s="11">
        <f>Table_1[[#This Row],[Discount]]/Table_1[[#This Row],[Sales]]</f>
        <v>1.4417531718569779E-2</v>
      </c>
      <c r="X933" t="str">
        <f>IF(Table_1[[#This Row],[Discount %]]&lt;=0.1, "0-10%", IF(Table_1[[#This Row],[Discount %]]&lt;=0.2, "10-20%", IF(Table_1[[#This Row],[Discount %]]&lt;=0.3, "20-30%", IF(Table_1[[#This Row],[Discount %]]&lt;=0.4, "30-40%", "40%+"))))</f>
        <v>0-10%</v>
      </c>
    </row>
    <row r="934" spans="1:24" ht="14.4" x14ac:dyDescent="0.3">
      <c r="A934" s="2">
        <v>933</v>
      </c>
      <c r="B934" s="2" t="s">
        <v>2838</v>
      </c>
      <c r="C934" s="2">
        <f>YEAR([1]Data!$D934)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9">
        <v>12.192</v>
      </c>
      <c r="T934" s="2">
        <v>3</v>
      </c>
      <c r="U934" s="25">
        <v>0.2</v>
      </c>
      <c r="V934" s="25">
        <v>4.1147999999999998</v>
      </c>
      <c r="W934" s="11">
        <f>Table_1[[#This Row],[Discount]]/Table_1[[#This Row],[Sales]]</f>
        <v>1.6404199475065617E-2</v>
      </c>
      <c r="X934" t="str">
        <f>IF(Table_1[[#This Row],[Discount %]]&lt;=0.1, "0-10%", IF(Table_1[[#This Row],[Discount %]]&lt;=0.2, "10-20%", IF(Table_1[[#This Row],[Discount %]]&lt;=0.3, "20-30%", IF(Table_1[[#This Row],[Discount %]]&lt;=0.4, "30-40%", "40%+"))))</f>
        <v>0-10%</v>
      </c>
    </row>
    <row r="935" spans="1:24" ht="14.4" x14ac:dyDescent="0.3">
      <c r="A935" s="2">
        <v>934</v>
      </c>
      <c r="B935" s="2" t="s">
        <v>2843</v>
      </c>
      <c r="C935" s="2">
        <f>YEAR([1]Data!$D935)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9">
        <v>45.056000000000004</v>
      </c>
      <c r="T935" s="2">
        <v>8</v>
      </c>
      <c r="U935" s="25">
        <v>0.2</v>
      </c>
      <c r="V935" s="25">
        <v>15.206399999999997</v>
      </c>
      <c r="W935" s="11">
        <f>Table_1[[#This Row],[Discount]]/Table_1[[#This Row],[Sales]]</f>
        <v>4.4389204545454541E-3</v>
      </c>
      <c r="X935" t="str">
        <f>IF(Table_1[[#This Row],[Discount %]]&lt;=0.1, "0-10%", IF(Table_1[[#This Row],[Discount %]]&lt;=0.2, "10-20%", IF(Table_1[[#This Row],[Discount %]]&lt;=0.3, "20-30%", IF(Table_1[[#This Row],[Discount %]]&lt;=0.4, "30-40%", "40%+"))))</f>
        <v>0-10%</v>
      </c>
    </row>
    <row r="936" spans="1:24" ht="14.4" x14ac:dyDescent="0.3">
      <c r="A936" s="2">
        <v>935</v>
      </c>
      <c r="B936" s="2" t="s">
        <v>2843</v>
      </c>
      <c r="C936" s="2">
        <f>YEAR([1]Data!$D936)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9">
        <v>29.718000000000007</v>
      </c>
      <c r="T936" s="2">
        <v>6</v>
      </c>
      <c r="U936" s="25">
        <v>0.7</v>
      </c>
      <c r="V936" s="25">
        <v>-21.793199999999992</v>
      </c>
      <c r="W936" s="11">
        <f>Table_1[[#This Row],[Discount]]/Table_1[[#This Row],[Sales]]</f>
        <v>2.3554747964196775E-2</v>
      </c>
      <c r="X936" t="str">
        <f>IF(Table_1[[#This Row],[Discount %]]&lt;=0.1, "0-10%", IF(Table_1[[#This Row],[Discount %]]&lt;=0.2, "10-20%", IF(Table_1[[#This Row],[Discount %]]&lt;=0.3, "20-30%", IF(Table_1[[#This Row],[Discount %]]&lt;=0.4, "30-40%", "40%+"))))</f>
        <v>0-10%</v>
      </c>
    </row>
    <row r="937" spans="1:24" ht="14.4" x14ac:dyDescent="0.3">
      <c r="A937" s="2">
        <v>936</v>
      </c>
      <c r="B937" s="2" t="s">
        <v>2843</v>
      </c>
      <c r="C937" s="2">
        <f>YEAR([1]Data!$D937)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9">
        <v>15.552000000000003</v>
      </c>
      <c r="T937" s="2">
        <v>3</v>
      </c>
      <c r="U937" s="25">
        <v>0.2</v>
      </c>
      <c r="V937" s="25">
        <v>5.4432</v>
      </c>
      <c r="W937" s="11">
        <f>Table_1[[#This Row],[Discount]]/Table_1[[#This Row],[Sales]]</f>
        <v>1.2860082304526748E-2</v>
      </c>
      <c r="X937" t="str">
        <f>IF(Table_1[[#This Row],[Discount %]]&lt;=0.1, "0-10%", IF(Table_1[[#This Row],[Discount %]]&lt;=0.2, "10-20%", IF(Table_1[[#This Row],[Discount %]]&lt;=0.3, "20-30%", IF(Table_1[[#This Row],[Discount %]]&lt;=0.4, "30-40%", "40%+"))))</f>
        <v>0-10%</v>
      </c>
    </row>
    <row r="938" spans="1:24" ht="14.4" x14ac:dyDescent="0.3">
      <c r="A938" s="2">
        <v>937</v>
      </c>
      <c r="B938" s="2" t="s">
        <v>2843</v>
      </c>
      <c r="C938" s="2">
        <f>YEAR([1]Data!$D938)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9">
        <v>447.69600000000003</v>
      </c>
      <c r="T938" s="2">
        <v>2</v>
      </c>
      <c r="U938" s="25">
        <v>0.2</v>
      </c>
      <c r="V938" s="25">
        <v>33.577199999999976</v>
      </c>
      <c r="W938" s="11">
        <f>Table_1[[#This Row],[Discount]]/Table_1[[#This Row],[Sales]]</f>
        <v>4.4673171080375967E-4</v>
      </c>
      <c r="X938" t="str">
        <f>IF(Table_1[[#This Row],[Discount %]]&lt;=0.1, "0-10%", IF(Table_1[[#This Row],[Discount %]]&lt;=0.2, "10-20%", IF(Table_1[[#This Row],[Discount %]]&lt;=0.3, "20-30%", IF(Table_1[[#This Row],[Discount %]]&lt;=0.4, "30-40%", "40%+"))))</f>
        <v>0-10%</v>
      </c>
    </row>
    <row r="939" spans="1:24" ht="14.4" x14ac:dyDescent="0.3">
      <c r="A939" s="2">
        <v>938</v>
      </c>
      <c r="B939" s="2" t="s">
        <v>2850</v>
      </c>
      <c r="C939" s="2">
        <f>YEAR([1]Data!$D939)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9">
        <v>159.99</v>
      </c>
      <c r="T939" s="2">
        <v>1</v>
      </c>
      <c r="U939" s="25">
        <v>0</v>
      </c>
      <c r="V939" s="25">
        <v>54.396599999999992</v>
      </c>
      <c r="W939" s="11">
        <f>Table_1[[#This Row],[Discount]]/Table_1[[#This Row],[Sales]]</f>
        <v>0</v>
      </c>
      <c r="X939" t="str">
        <f>IF(Table_1[[#This Row],[Discount %]]&lt;=0.1, "0-10%", IF(Table_1[[#This Row],[Discount %]]&lt;=0.2, "10-20%", IF(Table_1[[#This Row],[Discount %]]&lt;=0.3, "20-30%", IF(Table_1[[#This Row],[Discount %]]&lt;=0.4, "30-40%", "40%+"))))</f>
        <v>0-10%</v>
      </c>
    </row>
    <row r="940" spans="1:24" ht="14.4" x14ac:dyDescent="0.3">
      <c r="A940" s="2">
        <v>939</v>
      </c>
      <c r="B940" s="2" t="s">
        <v>2852</v>
      </c>
      <c r="C940" s="2">
        <f>YEAR([1]Data!$D940)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9">
        <v>12.96</v>
      </c>
      <c r="T940" s="2">
        <v>2</v>
      </c>
      <c r="U940" s="25">
        <v>0</v>
      </c>
      <c r="V940" s="25">
        <v>6.2208000000000006</v>
      </c>
      <c r="W940" s="11">
        <f>Table_1[[#This Row],[Discount]]/Table_1[[#This Row],[Sales]]</f>
        <v>0</v>
      </c>
      <c r="X940" t="str">
        <f>IF(Table_1[[#This Row],[Discount %]]&lt;=0.1, "0-10%", IF(Table_1[[#This Row],[Discount %]]&lt;=0.2, "10-20%", IF(Table_1[[#This Row],[Discount %]]&lt;=0.3, "20-30%", IF(Table_1[[#This Row],[Discount %]]&lt;=0.4, "30-40%", "40%+"))))</f>
        <v>0-10%</v>
      </c>
    </row>
    <row r="941" spans="1:24" ht="14.4" x14ac:dyDescent="0.3">
      <c r="A941" s="2">
        <v>940</v>
      </c>
      <c r="B941" s="2" t="s">
        <v>2852</v>
      </c>
      <c r="C941" s="2">
        <f>YEAR([1]Data!$D941)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9">
        <v>134.47999999999999</v>
      </c>
      <c r="T941" s="2">
        <v>4</v>
      </c>
      <c r="U941" s="25">
        <v>0</v>
      </c>
      <c r="V941" s="25">
        <v>34.964799999999997</v>
      </c>
      <c r="W941" s="11">
        <f>Table_1[[#This Row],[Discount]]/Table_1[[#This Row],[Sales]]</f>
        <v>0</v>
      </c>
      <c r="X941" t="str">
        <f>IF(Table_1[[#This Row],[Discount %]]&lt;=0.1, "0-10%", IF(Table_1[[#This Row],[Discount %]]&lt;=0.2, "10-20%", IF(Table_1[[#This Row],[Discount %]]&lt;=0.3, "20-30%", IF(Table_1[[#This Row],[Discount %]]&lt;=0.4, "30-40%", "40%+"))))</f>
        <v>0-10%</v>
      </c>
    </row>
    <row r="942" spans="1:24" ht="14.4" x14ac:dyDescent="0.3">
      <c r="A942" s="2">
        <v>941</v>
      </c>
      <c r="B942" s="2" t="s">
        <v>2860</v>
      </c>
      <c r="C942" s="2">
        <f>YEAR([1]Data!$D942)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9">
        <v>17.12</v>
      </c>
      <c r="T942" s="2">
        <v>2</v>
      </c>
      <c r="U942" s="25">
        <v>0</v>
      </c>
      <c r="V942" s="25">
        <v>8.0464000000000002</v>
      </c>
      <c r="W942" s="11">
        <f>Table_1[[#This Row],[Discount]]/Table_1[[#This Row],[Sales]]</f>
        <v>0</v>
      </c>
      <c r="X942" t="str">
        <f>IF(Table_1[[#This Row],[Discount %]]&lt;=0.1, "0-10%", IF(Table_1[[#This Row],[Discount %]]&lt;=0.2, "10-20%", IF(Table_1[[#This Row],[Discount %]]&lt;=0.3, "20-30%", IF(Table_1[[#This Row],[Discount %]]&lt;=0.4, "30-40%", "40%+"))))</f>
        <v>0-10%</v>
      </c>
    </row>
    <row r="943" spans="1:24" ht="14.4" x14ac:dyDescent="0.3">
      <c r="A943" s="2">
        <v>942</v>
      </c>
      <c r="B943" s="2" t="s">
        <v>2865</v>
      </c>
      <c r="C943" s="2">
        <f>YEAR([1]Data!$D943)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9">
        <v>6.0960000000000001</v>
      </c>
      <c r="T943" s="2">
        <v>2</v>
      </c>
      <c r="U943" s="25">
        <v>0.2</v>
      </c>
      <c r="V943" s="25">
        <v>2.2098</v>
      </c>
      <c r="W943" s="11">
        <f>Table_1[[#This Row],[Discount]]/Table_1[[#This Row],[Sales]]</f>
        <v>3.2808398950131233E-2</v>
      </c>
      <c r="X943" t="str">
        <f>IF(Table_1[[#This Row],[Discount %]]&lt;=0.1, "0-10%", IF(Table_1[[#This Row],[Discount %]]&lt;=0.2, "10-20%", IF(Table_1[[#This Row],[Discount %]]&lt;=0.3, "20-30%", IF(Table_1[[#This Row],[Discount %]]&lt;=0.4, "30-40%", "40%+"))))</f>
        <v>0-10%</v>
      </c>
    </row>
    <row r="944" spans="1:24" ht="14.4" x14ac:dyDescent="0.3">
      <c r="A944" s="2">
        <v>943</v>
      </c>
      <c r="B944" s="2" t="s">
        <v>2865</v>
      </c>
      <c r="C944" s="2">
        <f>YEAR([1]Data!$D944)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9">
        <v>1114.2719999999999</v>
      </c>
      <c r="T944" s="2">
        <v>4</v>
      </c>
      <c r="U944" s="25">
        <v>0.2</v>
      </c>
      <c r="V944" s="25">
        <v>41.785200000000032</v>
      </c>
      <c r="W944" s="11">
        <f>Table_1[[#This Row],[Discount]]/Table_1[[#This Row],[Sales]]</f>
        <v>1.7948938858734672E-4</v>
      </c>
      <c r="X944" t="str">
        <f>IF(Table_1[[#This Row],[Discount %]]&lt;=0.1, "0-10%", IF(Table_1[[#This Row],[Discount %]]&lt;=0.2, "10-20%", IF(Table_1[[#This Row],[Discount %]]&lt;=0.3, "20-30%", IF(Table_1[[#This Row],[Discount %]]&lt;=0.4, "30-40%", "40%+"))))</f>
        <v>0-10%</v>
      </c>
    </row>
    <row r="945" spans="1:24" ht="14.4" x14ac:dyDescent="0.3">
      <c r="A945" s="2">
        <v>944</v>
      </c>
      <c r="B945" s="2" t="s">
        <v>2869</v>
      </c>
      <c r="C945" s="2">
        <f>YEAR([1]Data!$D945)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9">
        <v>32.400000000000006</v>
      </c>
      <c r="T945" s="2">
        <v>5</v>
      </c>
      <c r="U945" s="25">
        <v>0</v>
      </c>
      <c r="V945" s="25">
        <v>15.552000000000001</v>
      </c>
      <c r="W945" s="11">
        <f>Table_1[[#This Row],[Discount]]/Table_1[[#This Row],[Sales]]</f>
        <v>0</v>
      </c>
      <c r="X945" t="str">
        <f>IF(Table_1[[#This Row],[Discount %]]&lt;=0.1, "0-10%", IF(Table_1[[#This Row],[Discount %]]&lt;=0.2, "10-20%", IF(Table_1[[#This Row],[Discount %]]&lt;=0.3, "20-30%", IF(Table_1[[#This Row],[Discount %]]&lt;=0.4, "30-40%", "40%+"))))</f>
        <v>0-10%</v>
      </c>
    </row>
    <row r="946" spans="1:24" ht="14.4" x14ac:dyDescent="0.3">
      <c r="A946" s="2">
        <v>945</v>
      </c>
      <c r="B946" s="2" t="s">
        <v>2869</v>
      </c>
      <c r="C946" s="2">
        <f>YEAR([1]Data!$D946)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9">
        <v>540.56999999999994</v>
      </c>
      <c r="T946" s="2">
        <v>3</v>
      </c>
      <c r="U946" s="25">
        <v>0</v>
      </c>
      <c r="V946" s="25">
        <v>140.54820000000001</v>
      </c>
      <c r="W946" s="11">
        <f>Table_1[[#This Row],[Discount]]/Table_1[[#This Row],[Sales]]</f>
        <v>0</v>
      </c>
      <c r="X946" t="str">
        <f>IF(Table_1[[#This Row],[Discount %]]&lt;=0.1, "0-10%", IF(Table_1[[#This Row],[Discount %]]&lt;=0.2, "10-20%", IF(Table_1[[#This Row],[Discount %]]&lt;=0.3, "20-30%", IF(Table_1[[#This Row],[Discount %]]&lt;=0.4, "30-40%", "40%+"))))</f>
        <v>0-10%</v>
      </c>
    </row>
    <row r="947" spans="1:24" ht="14.4" x14ac:dyDescent="0.3">
      <c r="A947" s="2">
        <v>946</v>
      </c>
      <c r="B947" s="2" t="s">
        <v>2869</v>
      </c>
      <c r="C947" s="2">
        <f>YEAR([1]Data!$D947)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9">
        <v>167.76</v>
      </c>
      <c r="T947" s="2">
        <v>5</v>
      </c>
      <c r="U947" s="25">
        <v>0.2</v>
      </c>
      <c r="V947" s="25">
        <v>62.91</v>
      </c>
      <c r="W947" s="11">
        <f>Table_1[[#This Row],[Discount]]/Table_1[[#This Row],[Sales]]</f>
        <v>1.1921793037672867E-3</v>
      </c>
      <c r="X947" t="str">
        <f>IF(Table_1[[#This Row],[Discount %]]&lt;=0.1, "0-10%", IF(Table_1[[#This Row],[Discount %]]&lt;=0.2, "10-20%", IF(Table_1[[#This Row],[Discount %]]&lt;=0.3, "20-30%", IF(Table_1[[#This Row],[Discount %]]&lt;=0.4, "30-40%", "40%+"))))</f>
        <v>0-10%</v>
      </c>
    </row>
    <row r="948" spans="1:24" ht="14.4" x14ac:dyDescent="0.3">
      <c r="A948" s="2">
        <v>947</v>
      </c>
      <c r="B948" s="2" t="s">
        <v>2874</v>
      </c>
      <c r="C948" s="2">
        <f>YEAR([1]Data!$D948)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9">
        <v>393.16500000000002</v>
      </c>
      <c r="T948" s="2">
        <v>3</v>
      </c>
      <c r="U948" s="25">
        <v>0.5</v>
      </c>
      <c r="V948" s="25">
        <v>-204.44580000000005</v>
      </c>
      <c r="W948" s="11">
        <f>Table_1[[#This Row],[Discount]]/Table_1[[#This Row],[Sales]]</f>
        <v>1.2717306983073265E-3</v>
      </c>
      <c r="X948" t="str">
        <f>IF(Table_1[[#This Row],[Discount %]]&lt;=0.1, "0-10%", IF(Table_1[[#This Row],[Discount %]]&lt;=0.2, "10-20%", IF(Table_1[[#This Row],[Discount %]]&lt;=0.3, "20-30%", IF(Table_1[[#This Row],[Discount %]]&lt;=0.4, "30-40%", "40%+"))))</f>
        <v>0-10%</v>
      </c>
    </row>
    <row r="949" spans="1:24" ht="14.4" x14ac:dyDescent="0.3">
      <c r="A949" s="2">
        <v>948</v>
      </c>
      <c r="B949" s="2" t="s">
        <v>2877</v>
      </c>
      <c r="C949" s="2">
        <f>YEAR([1]Data!$D949)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9">
        <v>516.48800000000006</v>
      </c>
      <c r="T949" s="2">
        <v>7</v>
      </c>
      <c r="U949" s="25">
        <v>0.2</v>
      </c>
      <c r="V949" s="25">
        <v>-12.912200000000027</v>
      </c>
      <c r="W949" s="11">
        <f>Table_1[[#This Row],[Discount]]/Table_1[[#This Row],[Sales]]</f>
        <v>3.8723068106132183E-4</v>
      </c>
      <c r="X949" t="str">
        <f>IF(Table_1[[#This Row],[Discount %]]&lt;=0.1, "0-10%", IF(Table_1[[#This Row],[Discount %]]&lt;=0.2, "10-20%", IF(Table_1[[#This Row],[Discount %]]&lt;=0.3, "20-30%", IF(Table_1[[#This Row],[Discount %]]&lt;=0.4, "30-40%", "40%+"))))</f>
        <v>0-10%</v>
      </c>
    </row>
    <row r="950" spans="1:24" ht="14.4" x14ac:dyDescent="0.3">
      <c r="A950" s="2">
        <v>949</v>
      </c>
      <c r="B950" s="2" t="s">
        <v>2877</v>
      </c>
      <c r="C950" s="2">
        <f>YEAR([1]Data!$D950)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9">
        <v>1007.2320000000001</v>
      </c>
      <c r="T950" s="2">
        <v>6</v>
      </c>
      <c r="U950" s="25">
        <v>0.2</v>
      </c>
      <c r="V950" s="25">
        <v>75.542400000000015</v>
      </c>
      <c r="W950" s="11">
        <f>Table_1[[#This Row],[Discount]]/Table_1[[#This Row],[Sales]]</f>
        <v>1.9856398525860974E-4</v>
      </c>
      <c r="X950" t="str">
        <f>IF(Table_1[[#This Row],[Discount %]]&lt;=0.1, "0-10%", IF(Table_1[[#This Row],[Discount %]]&lt;=0.2, "10-20%", IF(Table_1[[#This Row],[Discount %]]&lt;=0.3, "20-30%", IF(Table_1[[#This Row],[Discount %]]&lt;=0.4, "30-40%", "40%+"))))</f>
        <v>0-10%</v>
      </c>
    </row>
    <row r="951" spans="1:24" ht="14.4" x14ac:dyDescent="0.3">
      <c r="A951" s="2">
        <v>950</v>
      </c>
      <c r="B951" s="2" t="s">
        <v>2877</v>
      </c>
      <c r="C951" s="2">
        <f>YEAR([1]Data!$D951)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9">
        <v>2065.3200000000002</v>
      </c>
      <c r="T951" s="2">
        <v>12</v>
      </c>
      <c r="U951" s="25">
        <v>0.4</v>
      </c>
      <c r="V951" s="25">
        <v>-619.59600000000012</v>
      </c>
      <c r="W951" s="11">
        <f>Table_1[[#This Row],[Discount]]/Table_1[[#This Row],[Sales]]</f>
        <v>1.9367458795731412E-4</v>
      </c>
      <c r="X951" t="str">
        <f>IF(Table_1[[#This Row],[Discount %]]&lt;=0.1, "0-10%", IF(Table_1[[#This Row],[Discount %]]&lt;=0.2, "10-20%", IF(Table_1[[#This Row],[Discount %]]&lt;=0.3, "20-30%", IF(Table_1[[#This Row],[Discount %]]&lt;=0.4, "30-40%", "40%+"))))</f>
        <v>0-10%</v>
      </c>
    </row>
    <row r="952" spans="1:24" ht="14.4" x14ac:dyDescent="0.3">
      <c r="A952" s="2">
        <v>951</v>
      </c>
      <c r="B952" s="2" t="s">
        <v>2877</v>
      </c>
      <c r="C952" s="2">
        <f>YEAR([1]Data!$D952)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9">
        <v>15.552000000000003</v>
      </c>
      <c r="T952" s="2">
        <v>3</v>
      </c>
      <c r="U952" s="25">
        <v>0.2</v>
      </c>
      <c r="V952" s="25">
        <v>5.4432</v>
      </c>
      <c r="W952" s="11">
        <f>Table_1[[#This Row],[Discount]]/Table_1[[#This Row],[Sales]]</f>
        <v>1.2860082304526748E-2</v>
      </c>
      <c r="X952" t="str">
        <f>IF(Table_1[[#This Row],[Discount %]]&lt;=0.1, "0-10%", IF(Table_1[[#This Row],[Discount %]]&lt;=0.2, "10-20%", IF(Table_1[[#This Row],[Discount %]]&lt;=0.3, "20-30%", IF(Table_1[[#This Row],[Discount %]]&lt;=0.4, "30-40%", "40%+"))))</f>
        <v>0-10%</v>
      </c>
    </row>
    <row r="953" spans="1:24" ht="14.4" x14ac:dyDescent="0.3">
      <c r="A953" s="2">
        <v>952</v>
      </c>
      <c r="B953" s="2" t="s">
        <v>2877</v>
      </c>
      <c r="C953" s="2">
        <f>YEAR([1]Data!$D953)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9">
        <v>25.344000000000001</v>
      </c>
      <c r="T953" s="2">
        <v>6</v>
      </c>
      <c r="U953" s="25">
        <v>0.2</v>
      </c>
      <c r="V953" s="25">
        <v>7.92</v>
      </c>
      <c r="W953" s="11">
        <f>Table_1[[#This Row],[Discount]]/Table_1[[#This Row],[Sales]]</f>
        <v>7.8914141414141419E-3</v>
      </c>
      <c r="X953" t="str">
        <f>IF(Table_1[[#This Row],[Discount %]]&lt;=0.1, "0-10%", IF(Table_1[[#This Row],[Discount %]]&lt;=0.2, "10-20%", IF(Table_1[[#This Row],[Discount %]]&lt;=0.3, "20-30%", IF(Table_1[[#This Row],[Discount %]]&lt;=0.4, "30-40%", "40%+"))))</f>
        <v>0-10%</v>
      </c>
    </row>
    <row r="954" spans="1:24" ht="14.4" x14ac:dyDescent="0.3">
      <c r="A954" s="2">
        <v>953</v>
      </c>
      <c r="B954" s="2" t="s">
        <v>2884</v>
      </c>
      <c r="C954" s="2">
        <f>YEAR([1]Data!$D954)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9">
        <v>25.472000000000001</v>
      </c>
      <c r="T954" s="2">
        <v>4</v>
      </c>
      <c r="U954" s="25">
        <v>0.2</v>
      </c>
      <c r="V954" s="25">
        <v>7.6416000000000022</v>
      </c>
      <c r="W954" s="11">
        <f>Table_1[[#This Row],[Discount]]/Table_1[[#This Row],[Sales]]</f>
        <v>7.8517587939698485E-3</v>
      </c>
      <c r="X954" t="str">
        <f>IF(Table_1[[#This Row],[Discount %]]&lt;=0.1, "0-10%", IF(Table_1[[#This Row],[Discount %]]&lt;=0.2, "10-20%", IF(Table_1[[#This Row],[Discount %]]&lt;=0.3, "20-30%", IF(Table_1[[#This Row],[Discount %]]&lt;=0.4, "30-40%", "40%+"))))</f>
        <v>0-10%</v>
      </c>
    </row>
    <row r="955" spans="1:24" ht="14.4" x14ac:dyDescent="0.3">
      <c r="A955" s="2">
        <v>954</v>
      </c>
      <c r="B955" s="2" t="s">
        <v>2888</v>
      </c>
      <c r="C955" s="2">
        <f>YEAR([1]Data!$D955)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9">
        <v>27.168000000000003</v>
      </c>
      <c r="T955" s="2">
        <v>2</v>
      </c>
      <c r="U955" s="25">
        <v>0.2</v>
      </c>
      <c r="V955" s="25">
        <v>2.7168000000000001</v>
      </c>
      <c r="W955" s="11">
        <f>Table_1[[#This Row],[Discount]]/Table_1[[#This Row],[Sales]]</f>
        <v>7.3616018845700818E-3</v>
      </c>
      <c r="X955" t="str">
        <f>IF(Table_1[[#This Row],[Discount %]]&lt;=0.1, "0-10%", IF(Table_1[[#This Row],[Discount %]]&lt;=0.2, "10-20%", IF(Table_1[[#This Row],[Discount %]]&lt;=0.3, "20-30%", IF(Table_1[[#This Row],[Discount %]]&lt;=0.4, "30-40%", "40%+"))))</f>
        <v>0-10%</v>
      </c>
    </row>
    <row r="956" spans="1:24" ht="14.4" x14ac:dyDescent="0.3">
      <c r="A956" s="2">
        <v>955</v>
      </c>
      <c r="B956" s="2" t="s">
        <v>2888</v>
      </c>
      <c r="C956" s="2">
        <f>YEAR([1]Data!$D956)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9">
        <v>78.852799999999988</v>
      </c>
      <c r="T956" s="2">
        <v>2</v>
      </c>
      <c r="U956" s="25">
        <v>0.32</v>
      </c>
      <c r="V956" s="25">
        <v>-11.595999999999997</v>
      </c>
      <c r="W956" s="11">
        <f>Table_1[[#This Row],[Discount]]/Table_1[[#This Row],[Sales]]</f>
        <v>4.05819450926283E-3</v>
      </c>
      <c r="X956" t="str">
        <f>IF(Table_1[[#This Row],[Discount %]]&lt;=0.1, "0-10%", IF(Table_1[[#This Row],[Discount %]]&lt;=0.2, "10-20%", IF(Table_1[[#This Row],[Discount %]]&lt;=0.3, "20-30%", IF(Table_1[[#This Row],[Discount %]]&lt;=0.4, "30-40%", "40%+"))))</f>
        <v>0-10%</v>
      </c>
    </row>
    <row r="957" spans="1:24" ht="14.4" x14ac:dyDescent="0.3">
      <c r="A957" s="2">
        <v>956</v>
      </c>
      <c r="B957" s="2" t="s">
        <v>2892</v>
      </c>
      <c r="C957" s="2">
        <f>YEAR([1]Data!$D957)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9">
        <v>173.79999999999998</v>
      </c>
      <c r="T957" s="2">
        <v>5</v>
      </c>
      <c r="U957" s="25">
        <v>0</v>
      </c>
      <c r="V957" s="25">
        <v>43.449999999999989</v>
      </c>
      <c r="W957" s="11">
        <f>Table_1[[#This Row],[Discount]]/Table_1[[#This Row],[Sales]]</f>
        <v>0</v>
      </c>
      <c r="X957" t="str">
        <f>IF(Table_1[[#This Row],[Discount %]]&lt;=0.1, "0-10%", IF(Table_1[[#This Row],[Discount %]]&lt;=0.2, "10-20%", IF(Table_1[[#This Row],[Discount %]]&lt;=0.3, "20-30%", IF(Table_1[[#This Row],[Discount %]]&lt;=0.4, "30-40%", "40%+"))))</f>
        <v>0-10%</v>
      </c>
    </row>
    <row r="958" spans="1:24" ht="14.4" x14ac:dyDescent="0.3">
      <c r="A958" s="2">
        <v>957</v>
      </c>
      <c r="B958" s="2" t="s">
        <v>2895</v>
      </c>
      <c r="C958" s="2">
        <f>YEAR([1]Data!$D958)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9">
        <v>29.592000000000002</v>
      </c>
      <c r="T958" s="2">
        <v>1</v>
      </c>
      <c r="U958" s="25">
        <v>0.2</v>
      </c>
      <c r="V958" s="25">
        <v>2.5893000000000006</v>
      </c>
      <c r="W958" s="11">
        <f>Table_1[[#This Row],[Discount]]/Table_1[[#This Row],[Sales]]</f>
        <v>6.7585834009191671E-3</v>
      </c>
      <c r="X958" t="str">
        <f>IF(Table_1[[#This Row],[Discount %]]&lt;=0.1, "0-10%", IF(Table_1[[#This Row],[Discount %]]&lt;=0.2, "10-20%", IF(Table_1[[#This Row],[Discount %]]&lt;=0.3, "20-30%", IF(Table_1[[#This Row],[Discount %]]&lt;=0.4, "30-40%", "40%+"))))</f>
        <v>0-10%</v>
      </c>
    </row>
    <row r="959" spans="1:24" ht="14.4" x14ac:dyDescent="0.3">
      <c r="A959" s="2">
        <v>958</v>
      </c>
      <c r="B959" s="2" t="s">
        <v>2895</v>
      </c>
      <c r="C959" s="2">
        <f>YEAR([1]Data!$D959)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9">
        <v>4.7520000000000007</v>
      </c>
      <c r="T959" s="2">
        <v>2</v>
      </c>
      <c r="U959" s="25">
        <v>0.7</v>
      </c>
      <c r="V959" s="25">
        <v>-3.1679999999999993</v>
      </c>
      <c r="W959" s="11">
        <f>Table_1[[#This Row],[Discount]]/Table_1[[#This Row],[Sales]]</f>
        <v>0.14730639730639727</v>
      </c>
      <c r="X959" t="str">
        <f>IF(Table_1[[#This Row],[Discount %]]&lt;=0.1, "0-10%", IF(Table_1[[#This Row],[Discount %]]&lt;=0.2, "10-20%", IF(Table_1[[#This Row],[Discount %]]&lt;=0.3, "20-30%", IF(Table_1[[#This Row],[Discount %]]&lt;=0.4, "30-40%", "40%+"))))</f>
        <v>10-20%</v>
      </c>
    </row>
    <row r="960" spans="1:24" ht="14.4" x14ac:dyDescent="0.3">
      <c r="A960" s="2">
        <v>959</v>
      </c>
      <c r="B960" s="2" t="s">
        <v>2895</v>
      </c>
      <c r="C960" s="2">
        <f>YEAR([1]Data!$D960)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9">
        <v>15.552000000000003</v>
      </c>
      <c r="T960" s="2">
        <v>3</v>
      </c>
      <c r="U960" s="25">
        <v>0.2</v>
      </c>
      <c r="V960" s="25">
        <v>5.6375999999999999</v>
      </c>
      <c r="W960" s="11">
        <f>Table_1[[#This Row],[Discount]]/Table_1[[#This Row],[Sales]]</f>
        <v>1.2860082304526748E-2</v>
      </c>
      <c r="X960" t="str">
        <f>IF(Table_1[[#This Row],[Discount %]]&lt;=0.1, "0-10%", IF(Table_1[[#This Row],[Discount %]]&lt;=0.2, "10-20%", IF(Table_1[[#This Row],[Discount %]]&lt;=0.3, "20-30%", IF(Table_1[[#This Row],[Discount %]]&lt;=0.4, "30-40%", "40%+"))))</f>
        <v>0-10%</v>
      </c>
    </row>
    <row r="961" spans="1:24" ht="14.4" x14ac:dyDescent="0.3">
      <c r="A961" s="2">
        <v>960</v>
      </c>
      <c r="B961" s="2" t="s">
        <v>2902</v>
      </c>
      <c r="C961" s="2">
        <f>YEAR([1]Data!$D961)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9">
        <v>204.6</v>
      </c>
      <c r="T961" s="2">
        <v>2</v>
      </c>
      <c r="U961" s="25">
        <v>0</v>
      </c>
      <c r="V961" s="25">
        <v>53.195999999999998</v>
      </c>
      <c r="W961" s="11">
        <f>Table_1[[#This Row],[Discount]]/Table_1[[#This Row],[Sales]]</f>
        <v>0</v>
      </c>
      <c r="X961" t="str">
        <f>IF(Table_1[[#This Row],[Discount %]]&lt;=0.1, "0-10%", IF(Table_1[[#This Row],[Discount %]]&lt;=0.2, "10-20%", IF(Table_1[[#This Row],[Discount %]]&lt;=0.3, "20-30%", IF(Table_1[[#This Row],[Discount %]]&lt;=0.4, "30-40%", "40%+"))))</f>
        <v>0-10%</v>
      </c>
    </row>
    <row r="962" spans="1:24" ht="14.4" x14ac:dyDescent="0.3">
      <c r="A962" s="2">
        <v>961</v>
      </c>
      <c r="B962" s="2" t="s">
        <v>2907</v>
      </c>
      <c r="C962" s="2">
        <f>YEAR([1]Data!$D962)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9">
        <v>321.56799999999998</v>
      </c>
      <c r="T962" s="2">
        <v>2</v>
      </c>
      <c r="U962" s="25">
        <v>0.2</v>
      </c>
      <c r="V962" s="25">
        <v>28.137200000000007</v>
      </c>
      <c r="W962" s="11">
        <f>Table_1[[#This Row],[Discount]]/Table_1[[#This Row],[Sales]]</f>
        <v>6.2195243307791831E-4</v>
      </c>
      <c r="X962" t="str">
        <f>IF(Table_1[[#This Row],[Discount %]]&lt;=0.1, "0-10%", IF(Table_1[[#This Row],[Discount %]]&lt;=0.2, "10-20%", IF(Table_1[[#This Row],[Discount %]]&lt;=0.3, "20-30%", IF(Table_1[[#This Row],[Discount %]]&lt;=0.4, "30-40%", "40%+"))))</f>
        <v>0-10%</v>
      </c>
    </row>
    <row r="963" spans="1:24" ht="14.4" x14ac:dyDescent="0.3">
      <c r="A963" s="2">
        <v>962</v>
      </c>
      <c r="B963" s="2" t="s">
        <v>2910</v>
      </c>
      <c r="C963" s="2">
        <f>YEAR([1]Data!$D963)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9">
        <v>6.24</v>
      </c>
      <c r="T963" s="2">
        <v>2</v>
      </c>
      <c r="U963" s="25">
        <v>0</v>
      </c>
      <c r="V963" s="25">
        <v>3.0575999999999999</v>
      </c>
      <c r="W963" s="11">
        <f>Table_1[[#This Row],[Discount]]/Table_1[[#This Row],[Sales]]</f>
        <v>0</v>
      </c>
      <c r="X963" t="str">
        <f>IF(Table_1[[#This Row],[Discount %]]&lt;=0.1, "0-10%", IF(Table_1[[#This Row],[Discount %]]&lt;=0.2, "10-20%", IF(Table_1[[#This Row],[Discount %]]&lt;=0.3, "20-30%", IF(Table_1[[#This Row],[Discount %]]&lt;=0.4, "30-40%", "40%+"))))</f>
        <v>0-10%</v>
      </c>
    </row>
    <row r="964" spans="1:24" ht="14.4" x14ac:dyDescent="0.3">
      <c r="A964" s="2">
        <v>963</v>
      </c>
      <c r="B964" s="2" t="s">
        <v>2915</v>
      </c>
      <c r="C964" s="2">
        <f>YEAR([1]Data!$D964)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9">
        <v>21.88</v>
      </c>
      <c r="T964" s="2">
        <v>2</v>
      </c>
      <c r="U964" s="25">
        <v>0</v>
      </c>
      <c r="V964" s="25">
        <v>10.94</v>
      </c>
      <c r="W964" s="11">
        <f>Table_1[[#This Row],[Discount]]/Table_1[[#This Row],[Sales]]</f>
        <v>0</v>
      </c>
      <c r="X964" t="str">
        <f>IF(Table_1[[#This Row],[Discount %]]&lt;=0.1, "0-10%", IF(Table_1[[#This Row],[Discount %]]&lt;=0.2, "10-20%", IF(Table_1[[#This Row],[Discount %]]&lt;=0.3, "20-30%", IF(Table_1[[#This Row],[Discount %]]&lt;=0.4, "30-40%", "40%+"))))</f>
        <v>0-10%</v>
      </c>
    </row>
    <row r="965" spans="1:24" ht="14.4" x14ac:dyDescent="0.3">
      <c r="A965" s="2">
        <v>964</v>
      </c>
      <c r="B965" s="2" t="s">
        <v>2916</v>
      </c>
      <c r="C965" s="2">
        <f>YEAR([1]Data!$D965)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9">
        <v>4.6079999999999997</v>
      </c>
      <c r="T965" s="2">
        <v>2</v>
      </c>
      <c r="U965" s="25">
        <v>0.2</v>
      </c>
      <c r="V965" s="25">
        <v>1.6704000000000001</v>
      </c>
      <c r="W965" s="11">
        <f>Table_1[[#This Row],[Discount]]/Table_1[[#This Row],[Sales]]</f>
        <v>4.3402777777777783E-2</v>
      </c>
      <c r="X965" t="str">
        <f>IF(Table_1[[#This Row],[Discount %]]&lt;=0.1, "0-10%", IF(Table_1[[#This Row],[Discount %]]&lt;=0.2, "10-20%", IF(Table_1[[#This Row],[Discount %]]&lt;=0.3, "20-30%", IF(Table_1[[#This Row],[Discount %]]&lt;=0.4, "30-40%", "40%+"))))</f>
        <v>0-10%</v>
      </c>
    </row>
    <row r="966" spans="1:24" ht="14.4" x14ac:dyDescent="0.3">
      <c r="A966" s="2">
        <v>965</v>
      </c>
      <c r="B966" s="2" t="s">
        <v>2920</v>
      </c>
      <c r="C966" s="2">
        <f>YEAR([1]Data!$D966)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9">
        <v>9.82</v>
      </c>
      <c r="T966" s="2">
        <v>2</v>
      </c>
      <c r="U966" s="25">
        <v>0</v>
      </c>
      <c r="V966" s="25">
        <v>4.8117999999999999</v>
      </c>
      <c r="W966" s="11">
        <f>Table_1[[#This Row],[Discount]]/Table_1[[#This Row],[Sales]]</f>
        <v>0</v>
      </c>
      <c r="X966" t="str">
        <f>IF(Table_1[[#This Row],[Discount %]]&lt;=0.1, "0-10%", IF(Table_1[[#This Row],[Discount %]]&lt;=0.2, "10-20%", IF(Table_1[[#This Row],[Discount %]]&lt;=0.3, "20-30%", IF(Table_1[[#This Row],[Discount %]]&lt;=0.4, "30-40%", "40%+"))))</f>
        <v>0-10%</v>
      </c>
    </row>
    <row r="967" spans="1:24" ht="14.4" x14ac:dyDescent="0.3">
      <c r="A967" s="2">
        <v>966</v>
      </c>
      <c r="B967" s="2" t="s">
        <v>2920</v>
      </c>
      <c r="C967" s="2">
        <f>YEAR([1]Data!$D967)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9">
        <v>35.97</v>
      </c>
      <c r="T967" s="2">
        <v>3</v>
      </c>
      <c r="U967" s="25">
        <v>0</v>
      </c>
      <c r="V967" s="25">
        <v>9.7118999999999982</v>
      </c>
      <c r="W967" s="11">
        <f>Table_1[[#This Row],[Discount]]/Table_1[[#This Row],[Sales]]</f>
        <v>0</v>
      </c>
      <c r="X967" t="str">
        <f>IF(Table_1[[#This Row],[Discount %]]&lt;=0.1, "0-10%", IF(Table_1[[#This Row],[Discount %]]&lt;=0.2, "10-20%", IF(Table_1[[#This Row],[Discount %]]&lt;=0.3, "20-30%", IF(Table_1[[#This Row],[Discount %]]&lt;=0.4, "30-40%", "40%+"))))</f>
        <v>0-10%</v>
      </c>
    </row>
    <row r="968" spans="1:24" ht="14.4" x14ac:dyDescent="0.3">
      <c r="A968" s="2">
        <v>967</v>
      </c>
      <c r="B968" s="2" t="s">
        <v>2920</v>
      </c>
      <c r="C968" s="2">
        <f>YEAR([1]Data!$D968)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9">
        <v>12.96</v>
      </c>
      <c r="T968" s="2">
        <v>2</v>
      </c>
      <c r="U968" s="25">
        <v>0</v>
      </c>
      <c r="V968" s="25">
        <v>6.2208000000000006</v>
      </c>
      <c r="W968" s="11">
        <f>Table_1[[#This Row],[Discount]]/Table_1[[#This Row],[Sales]]</f>
        <v>0</v>
      </c>
      <c r="X968" t="str">
        <f>IF(Table_1[[#This Row],[Discount %]]&lt;=0.1, "0-10%", IF(Table_1[[#This Row],[Discount %]]&lt;=0.2, "10-20%", IF(Table_1[[#This Row],[Discount %]]&lt;=0.3, "20-30%", IF(Table_1[[#This Row],[Discount %]]&lt;=0.4, "30-40%", "40%+"))))</f>
        <v>0-10%</v>
      </c>
    </row>
    <row r="969" spans="1:24" ht="14.4" x14ac:dyDescent="0.3">
      <c r="A969" s="2">
        <v>968</v>
      </c>
      <c r="B969" s="2" t="s">
        <v>2920</v>
      </c>
      <c r="C969" s="2">
        <f>YEAR([1]Data!$D969)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9">
        <v>191.6</v>
      </c>
      <c r="T969" s="2">
        <v>4</v>
      </c>
      <c r="U969" s="25">
        <v>0</v>
      </c>
      <c r="V969" s="25">
        <v>91.967999999999989</v>
      </c>
      <c r="W969" s="11">
        <f>Table_1[[#This Row],[Discount]]/Table_1[[#This Row],[Sales]]</f>
        <v>0</v>
      </c>
      <c r="X969" t="str">
        <f>IF(Table_1[[#This Row],[Discount %]]&lt;=0.1, "0-10%", IF(Table_1[[#This Row],[Discount %]]&lt;=0.2, "10-20%", IF(Table_1[[#This Row],[Discount %]]&lt;=0.3, "20-30%", IF(Table_1[[#This Row],[Discount %]]&lt;=0.4, "30-40%", "40%+"))))</f>
        <v>0-10%</v>
      </c>
    </row>
    <row r="970" spans="1:24" ht="14.4" x14ac:dyDescent="0.3">
      <c r="A970" s="2">
        <v>969</v>
      </c>
      <c r="B970" s="2" t="s">
        <v>2920</v>
      </c>
      <c r="C970" s="2">
        <f>YEAR([1]Data!$D970)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9">
        <v>8.64</v>
      </c>
      <c r="T970" s="2">
        <v>3</v>
      </c>
      <c r="U970" s="25">
        <v>0</v>
      </c>
      <c r="V970" s="25">
        <v>4.2336</v>
      </c>
      <c r="W970" s="11">
        <f>Table_1[[#This Row],[Discount]]/Table_1[[#This Row],[Sales]]</f>
        <v>0</v>
      </c>
      <c r="X970" t="str">
        <f>IF(Table_1[[#This Row],[Discount %]]&lt;=0.1, "0-10%", IF(Table_1[[#This Row],[Discount %]]&lt;=0.2, "10-20%", IF(Table_1[[#This Row],[Discount %]]&lt;=0.3, "20-30%", IF(Table_1[[#This Row],[Discount %]]&lt;=0.4, "30-40%", "40%+"))))</f>
        <v>0-10%</v>
      </c>
    </row>
    <row r="971" spans="1:24" ht="14.4" x14ac:dyDescent="0.3">
      <c r="A971" s="2">
        <v>970</v>
      </c>
      <c r="B971" s="2" t="s">
        <v>2920</v>
      </c>
      <c r="C971" s="2">
        <f>YEAR([1]Data!$D971)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9">
        <v>501.81000000000006</v>
      </c>
      <c r="T971" s="2">
        <v>3</v>
      </c>
      <c r="U971" s="25">
        <v>0</v>
      </c>
      <c r="V971" s="25">
        <v>0</v>
      </c>
      <c r="W971" s="11">
        <f>Table_1[[#This Row],[Discount]]/Table_1[[#This Row],[Sales]]</f>
        <v>0</v>
      </c>
      <c r="X971" t="str">
        <f>IF(Table_1[[#This Row],[Discount %]]&lt;=0.1, "0-10%", IF(Table_1[[#This Row],[Discount %]]&lt;=0.2, "10-20%", IF(Table_1[[#This Row],[Discount %]]&lt;=0.3, "20-30%", IF(Table_1[[#This Row],[Discount %]]&lt;=0.4, "30-40%", "40%+"))))</f>
        <v>0-10%</v>
      </c>
    </row>
    <row r="972" spans="1:24" ht="14.4" x14ac:dyDescent="0.3">
      <c r="A972" s="2">
        <v>971</v>
      </c>
      <c r="B972" s="2" t="s">
        <v>2931</v>
      </c>
      <c r="C972" s="2">
        <f>YEAR([1]Data!$D972)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9">
        <v>127.10400000000001</v>
      </c>
      <c r="T972" s="2">
        <v>6</v>
      </c>
      <c r="U972" s="25">
        <v>0.2</v>
      </c>
      <c r="V972" s="25">
        <v>28.598399999999998</v>
      </c>
      <c r="W972" s="11">
        <f>Table_1[[#This Row],[Discount]]/Table_1[[#This Row],[Sales]]</f>
        <v>1.5735146022155084E-3</v>
      </c>
      <c r="X972" t="str">
        <f>IF(Table_1[[#This Row],[Discount %]]&lt;=0.1, "0-10%", IF(Table_1[[#This Row],[Discount %]]&lt;=0.2, "10-20%", IF(Table_1[[#This Row],[Discount %]]&lt;=0.3, "20-30%", IF(Table_1[[#This Row],[Discount %]]&lt;=0.4, "30-40%", "40%+"))))</f>
        <v>0-10%</v>
      </c>
    </row>
    <row r="973" spans="1:24" ht="14.4" x14ac:dyDescent="0.3">
      <c r="A973" s="2">
        <v>972</v>
      </c>
      <c r="B973" s="2" t="s">
        <v>2931</v>
      </c>
      <c r="C973" s="2">
        <f>YEAR([1]Data!$D973)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9">
        <v>124.19999999999999</v>
      </c>
      <c r="T973" s="2">
        <v>3</v>
      </c>
      <c r="U973" s="25">
        <v>0.4</v>
      </c>
      <c r="V973" s="25">
        <v>-31.050000000000011</v>
      </c>
      <c r="W973" s="11">
        <f>Table_1[[#This Row],[Discount]]/Table_1[[#This Row],[Sales]]</f>
        <v>3.2206119162640906E-3</v>
      </c>
      <c r="X973" t="str">
        <f>IF(Table_1[[#This Row],[Discount %]]&lt;=0.1, "0-10%", IF(Table_1[[#This Row],[Discount %]]&lt;=0.2, "10-20%", IF(Table_1[[#This Row],[Discount %]]&lt;=0.3, "20-30%", IF(Table_1[[#This Row],[Discount %]]&lt;=0.4, "30-40%", "40%+"))))</f>
        <v>0-10%</v>
      </c>
    </row>
    <row r="974" spans="1:24" ht="14.4" x14ac:dyDescent="0.3">
      <c r="A974" s="2">
        <v>973</v>
      </c>
      <c r="B974" s="2" t="s">
        <v>2931</v>
      </c>
      <c r="C974" s="2">
        <f>YEAR([1]Data!$D974)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9">
        <v>18.588000000000005</v>
      </c>
      <c r="T974" s="2">
        <v>2</v>
      </c>
      <c r="U974" s="25">
        <v>0.7</v>
      </c>
      <c r="V974" s="25">
        <v>-13.6312</v>
      </c>
      <c r="W974" s="11">
        <f>Table_1[[#This Row],[Discount]]/Table_1[[#This Row],[Sales]]</f>
        <v>3.7658704540563796E-2</v>
      </c>
      <c r="X974" t="str">
        <f>IF(Table_1[[#This Row],[Discount %]]&lt;=0.1, "0-10%", IF(Table_1[[#This Row],[Discount %]]&lt;=0.2, "10-20%", IF(Table_1[[#This Row],[Discount %]]&lt;=0.3, "20-30%", IF(Table_1[[#This Row],[Discount %]]&lt;=0.4, "30-40%", "40%+"))))</f>
        <v>0-10%</v>
      </c>
    </row>
    <row r="975" spans="1:24" ht="14.4" x14ac:dyDescent="0.3">
      <c r="A975" s="2">
        <v>974</v>
      </c>
      <c r="B975" s="2" t="s">
        <v>2931</v>
      </c>
      <c r="C975" s="2">
        <f>YEAR([1]Data!$D975)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9">
        <v>30.072000000000003</v>
      </c>
      <c r="T975" s="2">
        <v>3</v>
      </c>
      <c r="U975" s="25">
        <v>0.2</v>
      </c>
      <c r="V975" s="25">
        <v>10.149299999999997</v>
      </c>
      <c r="W975" s="11">
        <f>Table_1[[#This Row],[Discount]]/Table_1[[#This Row],[Sales]]</f>
        <v>6.6507049747273209E-3</v>
      </c>
      <c r="X975" t="str">
        <f>IF(Table_1[[#This Row],[Discount %]]&lt;=0.1, "0-10%", IF(Table_1[[#This Row],[Discount %]]&lt;=0.2, "10-20%", IF(Table_1[[#This Row],[Discount %]]&lt;=0.3, "20-30%", IF(Table_1[[#This Row],[Discount %]]&lt;=0.4, "30-40%", "40%+"))))</f>
        <v>0-10%</v>
      </c>
    </row>
    <row r="976" spans="1:24" ht="14.4" x14ac:dyDescent="0.3">
      <c r="A976" s="2">
        <v>975</v>
      </c>
      <c r="B976" s="2" t="s">
        <v>2934</v>
      </c>
      <c r="C976" s="2">
        <f>YEAR([1]Data!$D976)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9">
        <v>160.92999999999998</v>
      </c>
      <c r="T976" s="2">
        <v>7</v>
      </c>
      <c r="U976" s="25">
        <v>0</v>
      </c>
      <c r="V976" s="25">
        <v>3.2186000000000092</v>
      </c>
      <c r="W976" s="11">
        <f>Table_1[[#This Row],[Discount]]/Table_1[[#This Row],[Sales]]</f>
        <v>0</v>
      </c>
      <c r="X976" t="str">
        <f>IF(Table_1[[#This Row],[Discount %]]&lt;=0.1, "0-10%", IF(Table_1[[#This Row],[Discount %]]&lt;=0.2, "10-20%", IF(Table_1[[#This Row],[Discount %]]&lt;=0.3, "20-30%", IF(Table_1[[#This Row],[Discount %]]&lt;=0.4, "30-40%", "40%+"))))</f>
        <v>0-10%</v>
      </c>
    </row>
    <row r="977" spans="1:24" ht="14.4" x14ac:dyDescent="0.3">
      <c r="A977" s="2">
        <v>976</v>
      </c>
      <c r="B977" s="2" t="s">
        <v>2934</v>
      </c>
      <c r="C977" s="2">
        <f>YEAR([1]Data!$D977)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9">
        <v>75.792000000000002</v>
      </c>
      <c r="T977" s="2">
        <v>3</v>
      </c>
      <c r="U977" s="25">
        <v>0.2</v>
      </c>
      <c r="V977" s="25">
        <v>25.579799999999992</v>
      </c>
      <c r="W977" s="11">
        <f>Table_1[[#This Row],[Discount]]/Table_1[[#This Row],[Sales]]</f>
        <v>2.6388009288579269E-3</v>
      </c>
      <c r="X977" t="str">
        <f>IF(Table_1[[#This Row],[Discount %]]&lt;=0.1, "0-10%", IF(Table_1[[#This Row],[Discount %]]&lt;=0.2, "10-20%", IF(Table_1[[#This Row],[Discount %]]&lt;=0.3, "20-30%", IF(Table_1[[#This Row],[Discount %]]&lt;=0.4, "30-40%", "40%+"))))</f>
        <v>0-10%</v>
      </c>
    </row>
    <row r="978" spans="1:24" ht="14.4" x14ac:dyDescent="0.3">
      <c r="A978" s="2">
        <v>977</v>
      </c>
      <c r="B978" s="2" t="s">
        <v>2935</v>
      </c>
      <c r="C978" s="2">
        <f>YEAR([1]Data!$D978)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9">
        <v>1.0800000000000003</v>
      </c>
      <c r="T978" s="2">
        <v>2</v>
      </c>
      <c r="U978" s="25">
        <v>0.7</v>
      </c>
      <c r="V978" s="25">
        <v>-0.79200000000000004</v>
      </c>
      <c r="W978" s="11">
        <f>Table_1[[#This Row],[Discount]]/Table_1[[#This Row],[Sales]]</f>
        <v>0.64814814814814792</v>
      </c>
      <c r="X978" t="str">
        <f>IF(Table_1[[#This Row],[Discount %]]&lt;=0.1, "0-10%", IF(Table_1[[#This Row],[Discount %]]&lt;=0.2, "10-20%", IF(Table_1[[#This Row],[Discount %]]&lt;=0.3, "20-30%", IF(Table_1[[#This Row],[Discount %]]&lt;=0.4, "30-40%", "40%+"))))</f>
        <v>40%+</v>
      </c>
    </row>
    <row r="979" spans="1:24" ht="14.4" x14ac:dyDescent="0.3">
      <c r="A979" s="2">
        <v>978</v>
      </c>
      <c r="B979" s="2" t="s">
        <v>2938</v>
      </c>
      <c r="C979" s="2">
        <f>YEAR([1]Data!$D979)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9">
        <v>3059.982</v>
      </c>
      <c r="T979" s="2">
        <v>2</v>
      </c>
      <c r="U979" s="25">
        <v>0.1</v>
      </c>
      <c r="V979" s="25">
        <v>679.99599999999964</v>
      </c>
      <c r="W979" s="11">
        <f>Table_1[[#This Row],[Discount]]/Table_1[[#This Row],[Sales]]</f>
        <v>3.2679930796978546E-5</v>
      </c>
      <c r="X979" t="str">
        <f>IF(Table_1[[#This Row],[Discount %]]&lt;=0.1, "0-10%", IF(Table_1[[#This Row],[Discount %]]&lt;=0.2, "10-20%", IF(Table_1[[#This Row],[Discount %]]&lt;=0.3, "20-30%", IF(Table_1[[#This Row],[Discount %]]&lt;=0.4, "30-40%", "40%+"))))</f>
        <v>0-10%</v>
      </c>
    </row>
    <row r="980" spans="1:24" ht="14.4" x14ac:dyDescent="0.3">
      <c r="A980" s="2">
        <v>979</v>
      </c>
      <c r="B980" s="2" t="s">
        <v>2939</v>
      </c>
      <c r="C980" s="2">
        <f>YEAR([1]Data!$D980)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9">
        <v>3.2820000000000005</v>
      </c>
      <c r="T980" s="2">
        <v>2</v>
      </c>
      <c r="U980" s="25">
        <v>0.7</v>
      </c>
      <c r="V980" s="25">
        <v>-2.6256000000000004</v>
      </c>
      <c r="W980" s="11">
        <f>Table_1[[#This Row],[Discount]]/Table_1[[#This Row],[Sales]]</f>
        <v>0.21328458257160263</v>
      </c>
      <c r="X980" t="str">
        <f>IF(Table_1[[#This Row],[Discount %]]&lt;=0.1, "0-10%", IF(Table_1[[#This Row],[Discount %]]&lt;=0.2, "10-20%", IF(Table_1[[#This Row],[Discount %]]&lt;=0.3, "20-30%", IF(Table_1[[#This Row],[Discount %]]&lt;=0.4, "30-40%", "40%+"))))</f>
        <v>20-30%</v>
      </c>
    </row>
    <row r="981" spans="1:24" ht="14.4" x14ac:dyDescent="0.3">
      <c r="A981" s="2">
        <v>980</v>
      </c>
      <c r="B981" s="2" t="s">
        <v>2942</v>
      </c>
      <c r="C981" s="2">
        <f>YEAR([1]Data!$D981)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9">
        <v>34.019999999999996</v>
      </c>
      <c r="T981" s="2">
        <v>3</v>
      </c>
      <c r="U981" s="25">
        <v>0</v>
      </c>
      <c r="V981" s="25">
        <v>16.669799999999999</v>
      </c>
      <c r="W981" s="11">
        <f>Table_1[[#This Row],[Discount]]/Table_1[[#This Row],[Sales]]</f>
        <v>0</v>
      </c>
      <c r="X981" t="str">
        <f>IF(Table_1[[#This Row],[Discount %]]&lt;=0.1, "0-10%", IF(Table_1[[#This Row],[Discount %]]&lt;=0.2, "10-20%", IF(Table_1[[#This Row],[Discount %]]&lt;=0.3, "20-30%", IF(Table_1[[#This Row],[Discount %]]&lt;=0.4, "30-40%", "40%+"))))</f>
        <v>0-10%</v>
      </c>
    </row>
    <row r="982" spans="1:24" ht="14.4" x14ac:dyDescent="0.3">
      <c r="A982" s="2">
        <v>981</v>
      </c>
      <c r="B982" s="2" t="s">
        <v>2945</v>
      </c>
      <c r="C982" s="2">
        <f>YEAR([1]Data!$D982)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9">
        <v>599.29200000000003</v>
      </c>
      <c r="T982" s="2">
        <v>6</v>
      </c>
      <c r="U982" s="25">
        <v>0.1</v>
      </c>
      <c r="V982" s="25">
        <v>93.223199999999977</v>
      </c>
      <c r="W982" s="11">
        <f>Table_1[[#This Row],[Discount]]/Table_1[[#This Row],[Sales]]</f>
        <v>1.6686356567416217E-4</v>
      </c>
      <c r="X982" t="str">
        <f>IF(Table_1[[#This Row],[Discount %]]&lt;=0.1, "0-10%", IF(Table_1[[#This Row],[Discount %]]&lt;=0.2, "10-20%", IF(Table_1[[#This Row],[Discount %]]&lt;=0.3, "20-30%", IF(Table_1[[#This Row],[Discount %]]&lt;=0.4, "30-40%", "40%+"))))</f>
        <v>0-10%</v>
      </c>
    </row>
    <row r="983" spans="1:24" ht="14.4" x14ac:dyDescent="0.3">
      <c r="A983" s="2">
        <v>982</v>
      </c>
      <c r="B983" s="2" t="s">
        <v>2946</v>
      </c>
      <c r="C983" s="2">
        <f>YEAR([1]Data!$D983)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9">
        <v>3.3920000000000003</v>
      </c>
      <c r="T983" s="2">
        <v>1</v>
      </c>
      <c r="U983" s="25">
        <v>0.2</v>
      </c>
      <c r="V983" s="25">
        <v>0.80559999999999987</v>
      </c>
      <c r="W983" s="11">
        <f>Table_1[[#This Row],[Discount]]/Table_1[[#This Row],[Sales]]</f>
        <v>5.896226415094339E-2</v>
      </c>
      <c r="X983" t="str">
        <f>IF(Table_1[[#This Row],[Discount %]]&lt;=0.1, "0-10%", IF(Table_1[[#This Row],[Discount %]]&lt;=0.2, "10-20%", IF(Table_1[[#This Row],[Discount %]]&lt;=0.3, "20-30%", IF(Table_1[[#This Row],[Discount %]]&lt;=0.4, "30-40%", "40%+"))))</f>
        <v>0-10%</v>
      </c>
    </row>
    <row r="984" spans="1:24" ht="14.4" x14ac:dyDescent="0.3">
      <c r="A984" s="2">
        <v>983</v>
      </c>
      <c r="B984" s="2" t="s">
        <v>2946</v>
      </c>
      <c r="C984" s="2">
        <f>YEAR([1]Data!$D984)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9">
        <v>559.98400000000004</v>
      </c>
      <c r="T984" s="2">
        <v>2</v>
      </c>
      <c r="U984" s="25">
        <v>0.2</v>
      </c>
      <c r="V984" s="25">
        <v>55.998400000000032</v>
      </c>
      <c r="W984" s="11">
        <f>Table_1[[#This Row],[Discount]]/Table_1[[#This Row],[Sales]]</f>
        <v>3.5715306151604332E-4</v>
      </c>
      <c r="X984" t="str">
        <f>IF(Table_1[[#This Row],[Discount %]]&lt;=0.1, "0-10%", IF(Table_1[[#This Row],[Discount %]]&lt;=0.2, "10-20%", IF(Table_1[[#This Row],[Discount %]]&lt;=0.3, "20-30%", IF(Table_1[[#This Row],[Discount %]]&lt;=0.4, "30-40%", "40%+"))))</f>
        <v>0-10%</v>
      </c>
    </row>
    <row r="985" spans="1:24" ht="14.4" x14ac:dyDescent="0.3">
      <c r="A985" s="2">
        <v>984</v>
      </c>
      <c r="B985" s="2" t="s">
        <v>2946</v>
      </c>
      <c r="C985" s="2">
        <f>YEAR([1]Data!$D985)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9">
        <v>603.91999999999996</v>
      </c>
      <c r="T985" s="2">
        <v>5</v>
      </c>
      <c r="U985" s="25">
        <v>0.2</v>
      </c>
      <c r="V985" s="25">
        <v>75.489999999999924</v>
      </c>
      <c r="W985" s="11">
        <f>Table_1[[#This Row],[Discount]]/Table_1[[#This Row],[Sales]]</f>
        <v>3.3116969134984768E-4</v>
      </c>
      <c r="X985" t="str">
        <f>IF(Table_1[[#This Row],[Discount %]]&lt;=0.1, "0-10%", IF(Table_1[[#This Row],[Discount %]]&lt;=0.2, "10-20%", IF(Table_1[[#This Row],[Discount %]]&lt;=0.3, "20-30%", IF(Table_1[[#This Row],[Discount %]]&lt;=0.4, "30-40%", "40%+"))))</f>
        <v>0-10%</v>
      </c>
    </row>
    <row r="986" spans="1:24" ht="14.4" x14ac:dyDescent="0.3">
      <c r="A986" s="2">
        <v>985</v>
      </c>
      <c r="B986" s="2" t="s">
        <v>2953</v>
      </c>
      <c r="C986" s="2">
        <f>YEAR([1]Data!$D986)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9">
        <v>7.9680000000000009</v>
      </c>
      <c r="T986" s="2">
        <v>2</v>
      </c>
      <c r="U986" s="25">
        <v>0.2</v>
      </c>
      <c r="V986" s="25">
        <v>2.5895999999999999</v>
      </c>
      <c r="W986" s="11">
        <f>Table_1[[#This Row],[Discount]]/Table_1[[#This Row],[Sales]]</f>
        <v>2.5100401606425703E-2</v>
      </c>
      <c r="X986" t="str">
        <f>IF(Table_1[[#This Row],[Discount %]]&lt;=0.1, "0-10%", IF(Table_1[[#This Row],[Discount %]]&lt;=0.2, "10-20%", IF(Table_1[[#This Row],[Discount %]]&lt;=0.3, "20-30%", IF(Table_1[[#This Row],[Discount %]]&lt;=0.4, "30-40%", "40%+"))))</f>
        <v>0-10%</v>
      </c>
    </row>
    <row r="987" spans="1:24" ht="14.4" x14ac:dyDescent="0.3">
      <c r="A987" s="2">
        <v>986</v>
      </c>
      <c r="B987" s="2" t="s">
        <v>2953</v>
      </c>
      <c r="C987" s="2">
        <f>YEAR([1]Data!$D987)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9">
        <v>27.968000000000004</v>
      </c>
      <c r="T987" s="2">
        <v>4</v>
      </c>
      <c r="U987" s="25">
        <v>0.2</v>
      </c>
      <c r="V987" s="25">
        <v>9.4391999999999996</v>
      </c>
      <c r="W987" s="11">
        <f>Table_1[[#This Row],[Discount]]/Table_1[[#This Row],[Sales]]</f>
        <v>7.1510297482837524E-3</v>
      </c>
      <c r="X987" t="str">
        <f>IF(Table_1[[#This Row],[Discount %]]&lt;=0.1, "0-10%", IF(Table_1[[#This Row],[Discount %]]&lt;=0.2, "10-20%", IF(Table_1[[#This Row],[Discount %]]&lt;=0.3, "20-30%", IF(Table_1[[#This Row],[Discount %]]&lt;=0.4, "30-40%", "40%+"))))</f>
        <v>0-10%</v>
      </c>
    </row>
    <row r="988" spans="1:24" ht="14.4" x14ac:dyDescent="0.3">
      <c r="A988" s="2">
        <v>987</v>
      </c>
      <c r="B988" s="2" t="s">
        <v>2953</v>
      </c>
      <c r="C988" s="2">
        <f>YEAR([1]Data!$D988)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9">
        <v>336.51</v>
      </c>
      <c r="T988" s="2">
        <v>3</v>
      </c>
      <c r="U988" s="25">
        <v>0.4</v>
      </c>
      <c r="V988" s="25">
        <v>44.867999999999967</v>
      </c>
      <c r="W988" s="11">
        <f>Table_1[[#This Row],[Discount]]/Table_1[[#This Row],[Sales]]</f>
        <v>1.1886719562568722E-3</v>
      </c>
      <c r="X988" t="str">
        <f>IF(Table_1[[#This Row],[Discount %]]&lt;=0.1, "0-10%", IF(Table_1[[#This Row],[Discount %]]&lt;=0.2, "10-20%", IF(Table_1[[#This Row],[Discount %]]&lt;=0.3, "20-30%", IF(Table_1[[#This Row],[Discount %]]&lt;=0.4, "30-40%", "40%+"))))</f>
        <v>0-10%</v>
      </c>
    </row>
    <row r="989" spans="1:24" ht="14.4" x14ac:dyDescent="0.3">
      <c r="A989" s="2">
        <v>988</v>
      </c>
      <c r="B989" s="2" t="s">
        <v>2960</v>
      </c>
      <c r="C989" s="2">
        <f>YEAR([1]Data!$D989)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9">
        <v>1.1119999999999997</v>
      </c>
      <c r="T989" s="2">
        <v>2</v>
      </c>
      <c r="U989" s="25">
        <v>0.8</v>
      </c>
      <c r="V989" s="25">
        <v>-1.8904000000000001</v>
      </c>
      <c r="W989" s="11">
        <f>Table_1[[#This Row],[Discount]]/Table_1[[#This Row],[Sales]]</f>
        <v>0.71942446043165498</v>
      </c>
      <c r="X989" t="str">
        <f>IF(Table_1[[#This Row],[Discount %]]&lt;=0.1, "0-10%", IF(Table_1[[#This Row],[Discount %]]&lt;=0.2, "10-20%", IF(Table_1[[#This Row],[Discount %]]&lt;=0.3, "20-30%", IF(Table_1[[#This Row],[Discount %]]&lt;=0.4, "30-40%", "40%+"))))</f>
        <v>40%+</v>
      </c>
    </row>
    <row r="990" spans="1:24" ht="14.4" x14ac:dyDescent="0.3">
      <c r="A990" s="2">
        <v>989</v>
      </c>
      <c r="B990" s="2" t="s">
        <v>2965</v>
      </c>
      <c r="C990" s="2">
        <f>YEAR([1]Data!$D990)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9">
        <v>520.05000000000007</v>
      </c>
      <c r="T990" s="2">
        <v>5</v>
      </c>
      <c r="U990" s="25">
        <v>0</v>
      </c>
      <c r="V990" s="25">
        <v>72.807000000000031</v>
      </c>
      <c r="W990" s="11">
        <f>Table_1[[#This Row],[Discount]]/Table_1[[#This Row],[Sales]]</f>
        <v>0</v>
      </c>
      <c r="X990" t="str">
        <f>IF(Table_1[[#This Row],[Discount %]]&lt;=0.1, "0-10%", IF(Table_1[[#This Row],[Discount %]]&lt;=0.2, "10-20%", IF(Table_1[[#This Row],[Discount %]]&lt;=0.3, "20-30%", IF(Table_1[[#This Row],[Discount %]]&lt;=0.4, "30-40%", "40%+"))))</f>
        <v>0-10%</v>
      </c>
    </row>
    <row r="991" spans="1:24" ht="14.4" x14ac:dyDescent="0.3">
      <c r="A991" s="2">
        <v>990</v>
      </c>
      <c r="B991" s="2" t="s">
        <v>2965</v>
      </c>
      <c r="C991" s="2">
        <f>YEAR([1]Data!$D991)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9">
        <v>17.97</v>
      </c>
      <c r="T991" s="2">
        <v>3</v>
      </c>
      <c r="U991" s="25">
        <v>0</v>
      </c>
      <c r="V991" s="25">
        <v>5.2112999999999996</v>
      </c>
      <c r="W991" s="11">
        <f>Table_1[[#This Row],[Discount]]/Table_1[[#This Row],[Sales]]</f>
        <v>0</v>
      </c>
      <c r="X991" t="str">
        <f>IF(Table_1[[#This Row],[Discount %]]&lt;=0.1, "0-10%", IF(Table_1[[#This Row],[Discount %]]&lt;=0.2, "10-20%", IF(Table_1[[#This Row],[Discount %]]&lt;=0.3, "20-30%", IF(Table_1[[#This Row],[Discount %]]&lt;=0.4, "30-40%", "40%+"))))</f>
        <v>0-10%</v>
      </c>
    </row>
    <row r="992" spans="1:24" ht="14.4" x14ac:dyDescent="0.3">
      <c r="A992" s="2">
        <v>991</v>
      </c>
      <c r="B992" s="2" t="s">
        <v>2968</v>
      </c>
      <c r="C992" s="2">
        <f>YEAR([1]Data!$D992)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9">
        <v>1166.92</v>
      </c>
      <c r="T992" s="2">
        <v>5</v>
      </c>
      <c r="U992" s="25">
        <v>0.2</v>
      </c>
      <c r="V992" s="25">
        <v>131.27849999999995</v>
      </c>
      <c r="W992" s="11">
        <f>Table_1[[#This Row],[Discount]]/Table_1[[#This Row],[Sales]]</f>
        <v>1.7139135502005278E-4</v>
      </c>
      <c r="X992" t="str">
        <f>IF(Table_1[[#This Row],[Discount %]]&lt;=0.1, "0-10%", IF(Table_1[[#This Row],[Discount %]]&lt;=0.2, "10-20%", IF(Table_1[[#This Row],[Discount %]]&lt;=0.3, "20-30%", IF(Table_1[[#This Row],[Discount %]]&lt;=0.4, "30-40%", "40%+"))))</f>
        <v>0-10%</v>
      </c>
    </row>
    <row r="993" spans="1:24" ht="14.4" x14ac:dyDescent="0.3">
      <c r="A993" s="2">
        <v>992</v>
      </c>
      <c r="B993" s="2" t="s">
        <v>2971</v>
      </c>
      <c r="C993" s="2">
        <f>YEAR([1]Data!$D993)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9">
        <v>14.624000000000002</v>
      </c>
      <c r="T993" s="2">
        <v>2</v>
      </c>
      <c r="U993" s="25">
        <v>0.2</v>
      </c>
      <c r="V993" s="25">
        <v>5.484</v>
      </c>
      <c r="W993" s="11">
        <f>Table_1[[#This Row],[Discount]]/Table_1[[#This Row],[Sales]]</f>
        <v>1.3676148796498904E-2</v>
      </c>
      <c r="X993" t="str">
        <f>IF(Table_1[[#This Row],[Discount %]]&lt;=0.1, "0-10%", IF(Table_1[[#This Row],[Discount %]]&lt;=0.2, "10-20%", IF(Table_1[[#This Row],[Discount %]]&lt;=0.3, "20-30%", IF(Table_1[[#This Row],[Discount %]]&lt;=0.4, "30-40%", "40%+"))))</f>
        <v>0-10%</v>
      </c>
    </row>
    <row r="994" spans="1:24" ht="14.4" x14ac:dyDescent="0.3">
      <c r="A994" s="2">
        <v>993</v>
      </c>
      <c r="B994" s="2" t="s">
        <v>2972</v>
      </c>
      <c r="C994" s="2">
        <f>YEAR([1]Data!$D994)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9">
        <v>10.23</v>
      </c>
      <c r="T994" s="2">
        <v>3</v>
      </c>
      <c r="U994" s="25">
        <v>0</v>
      </c>
      <c r="V994" s="25">
        <v>4.9104000000000001</v>
      </c>
      <c r="W994" s="11">
        <f>Table_1[[#This Row],[Discount]]/Table_1[[#This Row],[Sales]]</f>
        <v>0</v>
      </c>
      <c r="X994" t="str">
        <f>IF(Table_1[[#This Row],[Discount %]]&lt;=0.1, "0-10%", IF(Table_1[[#This Row],[Discount %]]&lt;=0.2, "10-20%", IF(Table_1[[#This Row],[Discount %]]&lt;=0.3, "20-30%", IF(Table_1[[#This Row],[Discount %]]&lt;=0.4, "30-40%", "40%+"))))</f>
        <v>0-10%</v>
      </c>
    </row>
    <row r="995" spans="1:24" ht="14.4" x14ac:dyDescent="0.3">
      <c r="A995" s="2">
        <v>994</v>
      </c>
      <c r="B995" s="2" t="s">
        <v>2972</v>
      </c>
      <c r="C995" s="2">
        <f>YEAR([1]Data!$D995)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9">
        <v>154.9</v>
      </c>
      <c r="T995" s="2">
        <v>5</v>
      </c>
      <c r="U995" s="25">
        <v>0</v>
      </c>
      <c r="V995" s="25">
        <v>69.704999999999998</v>
      </c>
      <c r="W995" s="11">
        <f>Table_1[[#This Row],[Discount]]/Table_1[[#This Row],[Sales]]</f>
        <v>0</v>
      </c>
      <c r="X995" t="str">
        <f>IF(Table_1[[#This Row],[Discount %]]&lt;=0.1, "0-10%", IF(Table_1[[#This Row],[Discount %]]&lt;=0.2, "10-20%", IF(Table_1[[#This Row],[Discount %]]&lt;=0.3, "20-30%", IF(Table_1[[#This Row],[Discount %]]&lt;=0.4, "30-40%", "40%+"))))</f>
        <v>0-10%</v>
      </c>
    </row>
    <row r="996" spans="1:24" ht="14.4" x14ac:dyDescent="0.3">
      <c r="A996" s="2">
        <v>995</v>
      </c>
      <c r="B996" s="2" t="s">
        <v>2975</v>
      </c>
      <c r="C996" s="2">
        <f>YEAR([1]Data!$D996)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9">
        <v>2715.9300000000003</v>
      </c>
      <c r="T996" s="2">
        <v>7</v>
      </c>
      <c r="U996" s="25">
        <v>0</v>
      </c>
      <c r="V996" s="25">
        <v>1276.4871000000001</v>
      </c>
      <c r="W996" s="11">
        <f>Table_1[[#This Row],[Discount]]/Table_1[[#This Row],[Sales]]</f>
        <v>0</v>
      </c>
      <c r="X996" t="str">
        <f>IF(Table_1[[#This Row],[Discount %]]&lt;=0.1, "0-10%", IF(Table_1[[#This Row],[Discount %]]&lt;=0.2, "10-20%", IF(Table_1[[#This Row],[Discount %]]&lt;=0.3, "20-30%", IF(Table_1[[#This Row],[Discount %]]&lt;=0.4, "30-40%", "40%+"))))</f>
        <v>0-10%</v>
      </c>
    </row>
    <row r="997" spans="1:24" ht="14.4" x14ac:dyDescent="0.3">
      <c r="A997" s="2">
        <v>996</v>
      </c>
      <c r="B997" s="2" t="s">
        <v>2975</v>
      </c>
      <c r="C997" s="2">
        <f>YEAR([1]Data!$D997)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9">
        <v>617.97</v>
      </c>
      <c r="T997" s="2">
        <v>3</v>
      </c>
      <c r="U997" s="25">
        <v>0</v>
      </c>
      <c r="V997" s="25">
        <v>173.0316</v>
      </c>
      <c r="W997" s="11">
        <f>Table_1[[#This Row],[Discount]]/Table_1[[#This Row],[Sales]]</f>
        <v>0</v>
      </c>
      <c r="X997" t="str">
        <f>IF(Table_1[[#This Row],[Discount %]]&lt;=0.1, "0-10%", IF(Table_1[[#This Row],[Discount %]]&lt;=0.2, "10-20%", IF(Table_1[[#This Row],[Discount %]]&lt;=0.3, "20-30%", IF(Table_1[[#This Row],[Discount %]]&lt;=0.4, "30-40%", "40%+"))))</f>
        <v>0-10%</v>
      </c>
    </row>
    <row r="998" spans="1:24" ht="14.4" x14ac:dyDescent="0.3">
      <c r="A998" s="2">
        <v>997</v>
      </c>
      <c r="B998" s="2" t="s">
        <v>2982</v>
      </c>
      <c r="C998" s="2">
        <f>YEAR([1]Data!$D998)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9">
        <v>10.67</v>
      </c>
      <c r="T998" s="2">
        <v>1</v>
      </c>
      <c r="U998" s="25">
        <v>0</v>
      </c>
      <c r="V998" s="25">
        <v>4.9081999999999999</v>
      </c>
      <c r="W998" s="11">
        <f>Table_1[[#This Row],[Discount]]/Table_1[[#This Row],[Sales]]</f>
        <v>0</v>
      </c>
      <c r="X998" t="str">
        <f>IF(Table_1[[#This Row],[Discount %]]&lt;=0.1, "0-10%", IF(Table_1[[#This Row],[Discount %]]&lt;=0.2, "10-20%", IF(Table_1[[#This Row],[Discount %]]&lt;=0.3, "20-30%", IF(Table_1[[#This Row],[Discount %]]&lt;=0.4, "30-40%", "40%+"))))</f>
        <v>0-10%</v>
      </c>
    </row>
    <row r="999" spans="1:24" ht="14.4" x14ac:dyDescent="0.3">
      <c r="A999" s="2">
        <v>998</v>
      </c>
      <c r="B999" s="2" t="s">
        <v>2982</v>
      </c>
      <c r="C999" s="2">
        <f>YEAR([1]Data!$D999)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9">
        <v>36.630000000000003</v>
      </c>
      <c r="T999" s="2">
        <v>3</v>
      </c>
      <c r="U999" s="25">
        <v>0</v>
      </c>
      <c r="V999" s="25">
        <v>9.8901000000000039</v>
      </c>
      <c r="W999" s="11">
        <f>Table_1[[#This Row],[Discount]]/Table_1[[#This Row],[Sales]]</f>
        <v>0</v>
      </c>
      <c r="X999" t="str">
        <f>IF(Table_1[[#This Row],[Discount %]]&lt;=0.1, "0-10%", IF(Table_1[[#This Row],[Discount %]]&lt;=0.2, "10-20%", IF(Table_1[[#This Row],[Discount %]]&lt;=0.3, "20-30%", IF(Table_1[[#This Row],[Discount %]]&lt;=0.4, "30-40%", "40%+"))))</f>
        <v>0-10%</v>
      </c>
    </row>
    <row r="1000" spans="1:24" ht="14.4" x14ac:dyDescent="0.3">
      <c r="A1000" s="2">
        <v>999</v>
      </c>
      <c r="B1000" s="2" t="s">
        <v>2982</v>
      </c>
      <c r="C1000" s="2">
        <f>YEAR([1]Data!$D1000)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9">
        <v>24.1</v>
      </c>
      <c r="T1000" s="2">
        <v>5</v>
      </c>
      <c r="U1000" s="25">
        <v>0</v>
      </c>
      <c r="V1000" s="25">
        <v>9.1580000000000013</v>
      </c>
      <c r="W1000" s="11">
        <f>Table_1[[#This Row],[Discount]]/Table_1[[#This Row],[Sales]]</f>
        <v>0</v>
      </c>
      <c r="X1000" t="str">
        <f>IF(Table_1[[#This Row],[Discount %]]&lt;=0.1, "0-10%", IF(Table_1[[#This Row],[Discount %]]&lt;=0.2, "10-20%", IF(Table_1[[#This Row],[Discount %]]&lt;=0.3, "20-30%", IF(Table_1[[#This Row],[Discount %]]&lt;=0.4, "30-40%", "40%+"))))</f>
        <v>0-10%</v>
      </c>
    </row>
    <row r="1001" spans="1:24" ht="14.4" x14ac:dyDescent="0.3">
      <c r="A1001" s="2">
        <v>1000</v>
      </c>
      <c r="B1001" s="2" t="s">
        <v>2982</v>
      </c>
      <c r="C1001" s="2">
        <f>YEAR([1]Data!$D1001)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9">
        <v>33.11</v>
      </c>
      <c r="T1001" s="2">
        <v>7</v>
      </c>
      <c r="U1001" s="25">
        <v>0</v>
      </c>
      <c r="V1001" s="25">
        <v>12.912900000000004</v>
      </c>
      <c r="W1001" s="11">
        <f>Table_1[[#This Row],[Discount]]/Table_1[[#This Row],[Sales]]</f>
        <v>0</v>
      </c>
      <c r="X1001" t="str">
        <f>IF(Table_1[[#This Row],[Discount %]]&lt;=0.1, "0-10%", IF(Table_1[[#This Row],[Discount %]]&lt;=0.2, "10-20%", IF(Table_1[[#This Row],[Discount %]]&lt;=0.3, "20-30%", IF(Table_1[[#This Row],[Discount %]]&lt;=0.4, "30-40%", "40%+"))))</f>
        <v>0-10%</v>
      </c>
    </row>
    <row r="1002" spans="1:24" ht="14.4" x14ac:dyDescent="0.3">
      <c r="A1002" s="2">
        <v>1001</v>
      </c>
      <c r="B1002" s="2" t="s">
        <v>2991</v>
      </c>
      <c r="C1002" s="2">
        <f>YEAR([1]Data!$D1002)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9">
        <v>44.02</v>
      </c>
      <c r="T1002" s="2">
        <v>2</v>
      </c>
      <c r="U1002" s="25">
        <v>0</v>
      </c>
      <c r="V1002" s="25">
        <v>11.4452</v>
      </c>
      <c r="W1002" s="11">
        <f>Table_1[[#This Row],[Discount]]/Table_1[[#This Row],[Sales]]</f>
        <v>0</v>
      </c>
      <c r="X1002" t="str">
        <f>IF(Table_1[[#This Row],[Discount %]]&lt;=0.1, "0-10%", IF(Table_1[[#This Row],[Discount %]]&lt;=0.2, "10-20%", IF(Table_1[[#This Row],[Discount %]]&lt;=0.3, "20-30%", IF(Table_1[[#This Row],[Discount %]]&lt;=0.4, "30-40%", "40%+"))))</f>
        <v>0-10%</v>
      </c>
    </row>
    <row r="1003" spans="1:24" ht="14.4" x14ac:dyDescent="0.3">
      <c r="A1003" s="2">
        <v>1002</v>
      </c>
      <c r="B1003" s="2" t="s">
        <v>2992</v>
      </c>
      <c r="C1003" s="2">
        <f>YEAR([1]Data!$D1003)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9">
        <v>2309.65</v>
      </c>
      <c r="T1003" s="2">
        <v>7</v>
      </c>
      <c r="U1003" s="25">
        <v>0</v>
      </c>
      <c r="V1003" s="25">
        <v>762.18449999999984</v>
      </c>
      <c r="W1003" s="11">
        <f>Table_1[[#This Row],[Discount]]/Table_1[[#This Row],[Sales]]</f>
        <v>0</v>
      </c>
      <c r="X1003" t="str">
        <f>IF(Table_1[[#This Row],[Discount %]]&lt;=0.1, "0-10%", IF(Table_1[[#This Row],[Discount %]]&lt;=0.2, "10-20%", IF(Table_1[[#This Row],[Discount %]]&lt;=0.3, "20-30%", IF(Table_1[[#This Row],[Discount %]]&lt;=0.4, "30-40%", "40%+"))))</f>
        <v>0-10%</v>
      </c>
    </row>
    <row r="1004" spans="1:24" ht="14.4" x14ac:dyDescent="0.3">
      <c r="A1004" s="2">
        <v>1003</v>
      </c>
      <c r="B1004" s="2" t="s">
        <v>2992</v>
      </c>
      <c r="C1004" s="2">
        <f>YEAR([1]Data!$D1004)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9">
        <v>1090.7819999999999</v>
      </c>
      <c r="T1004" s="2">
        <v>7</v>
      </c>
      <c r="U1004" s="25">
        <v>0.4</v>
      </c>
      <c r="V1004" s="25">
        <v>-290.87520000000001</v>
      </c>
      <c r="W1004" s="11">
        <f>Table_1[[#This Row],[Discount]]/Table_1[[#This Row],[Sales]]</f>
        <v>3.6670938831040488E-4</v>
      </c>
      <c r="X1004" t="str">
        <f>IF(Table_1[[#This Row],[Discount %]]&lt;=0.1, "0-10%", IF(Table_1[[#This Row],[Discount %]]&lt;=0.2, "10-20%", IF(Table_1[[#This Row],[Discount %]]&lt;=0.3, "20-30%", IF(Table_1[[#This Row],[Discount %]]&lt;=0.4, "30-40%", "40%+"))))</f>
        <v>0-10%</v>
      </c>
    </row>
    <row r="1005" spans="1:24" ht="14.4" x14ac:dyDescent="0.3">
      <c r="A1005" s="2">
        <v>1004</v>
      </c>
      <c r="B1005" s="2" t="s">
        <v>2992</v>
      </c>
      <c r="C1005" s="2">
        <f>YEAR([1]Data!$D1005)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9">
        <v>19.440000000000001</v>
      </c>
      <c r="T1005" s="2">
        <v>3</v>
      </c>
      <c r="U1005" s="25">
        <v>0</v>
      </c>
      <c r="V1005" s="25">
        <v>9.3312000000000008</v>
      </c>
      <c r="W1005" s="11">
        <f>Table_1[[#This Row],[Discount]]/Table_1[[#This Row],[Sales]]</f>
        <v>0</v>
      </c>
      <c r="X1005" t="str">
        <f>IF(Table_1[[#This Row],[Discount %]]&lt;=0.1, "0-10%", IF(Table_1[[#This Row],[Discount %]]&lt;=0.2, "10-20%", IF(Table_1[[#This Row],[Discount %]]&lt;=0.3, "20-30%", IF(Table_1[[#This Row],[Discount %]]&lt;=0.4, "30-40%", "40%+"))))</f>
        <v>0-10%</v>
      </c>
    </row>
    <row r="1006" spans="1:24" ht="14.4" x14ac:dyDescent="0.3">
      <c r="A1006" s="2">
        <v>1005</v>
      </c>
      <c r="B1006" s="2" t="s">
        <v>2995</v>
      </c>
      <c r="C1006" s="2">
        <f>YEAR([1]Data!$D1006)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9">
        <v>484.65000000000003</v>
      </c>
      <c r="T1006" s="2">
        <v>3</v>
      </c>
      <c r="U1006" s="25">
        <v>0</v>
      </c>
      <c r="V1006" s="25">
        <v>92.083500000000015</v>
      </c>
      <c r="W1006" s="11">
        <f>Table_1[[#This Row],[Discount]]/Table_1[[#This Row],[Sales]]</f>
        <v>0</v>
      </c>
      <c r="X1006" t="str">
        <f>IF(Table_1[[#This Row],[Discount %]]&lt;=0.1, "0-10%", IF(Table_1[[#This Row],[Discount %]]&lt;=0.2, "10-20%", IF(Table_1[[#This Row],[Discount %]]&lt;=0.3, "20-30%", IF(Table_1[[#This Row],[Discount %]]&lt;=0.4, "30-40%", "40%+"))))</f>
        <v>0-10%</v>
      </c>
    </row>
    <row r="1007" spans="1:24" ht="14.4" x14ac:dyDescent="0.3">
      <c r="A1007" s="2">
        <v>1006</v>
      </c>
      <c r="B1007" s="2" t="s">
        <v>3001</v>
      </c>
      <c r="C1007" s="2">
        <f>YEAR([1]Data!$D1007)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9">
        <v>115.29600000000001</v>
      </c>
      <c r="T1007" s="2">
        <v>3</v>
      </c>
      <c r="U1007" s="25">
        <v>0.2</v>
      </c>
      <c r="V1007" s="25">
        <v>40.353599999999986</v>
      </c>
      <c r="W1007" s="11">
        <f>Table_1[[#This Row],[Discount]]/Table_1[[#This Row],[Sales]]</f>
        <v>1.7346655564807105E-3</v>
      </c>
      <c r="X1007" t="str">
        <f>IF(Table_1[[#This Row],[Discount %]]&lt;=0.1, "0-10%", IF(Table_1[[#This Row],[Discount %]]&lt;=0.2, "10-20%", IF(Table_1[[#This Row],[Discount %]]&lt;=0.3, "20-30%", IF(Table_1[[#This Row],[Discount %]]&lt;=0.4, "30-40%", "40%+"))))</f>
        <v>0-10%</v>
      </c>
    </row>
    <row r="1008" spans="1:24" ht="14.4" x14ac:dyDescent="0.3">
      <c r="A1008" s="2">
        <v>1007</v>
      </c>
      <c r="B1008" s="2" t="s">
        <v>3002</v>
      </c>
      <c r="C1008" s="2">
        <f>YEAR([1]Data!$D1008)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9">
        <v>7.080000000000001</v>
      </c>
      <c r="T1008" s="2">
        <v>3</v>
      </c>
      <c r="U1008" s="25">
        <v>0.2</v>
      </c>
      <c r="V1008" s="25">
        <v>2.4779999999999989</v>
      </c>
      <c r="W1008" s="11">
        <f>Table_1[[#This Row],[Discount]]/Table_1[[#This Row],[Sales]]</f>
        <v>2.8248587570621465E-2</v>
      </c>
      <c r="X1008" t="str">
        <f>IF(Table_1[[#This Row],[Discount %]]&lt;=0.1, "0-10%", IF(Table_1[[#This Row],[Discount %]]&lt;=0.2, "10-20%", IF(Table_1[[#This Row],[Discount %]]&lt;=0.3, "20-30%", IF(Table_1[[#This Row],[Discount %]]&lt;=0.4, "30-40%", "40%+"))))</f>
        <v>0-10%</v>
      </c>
    </row>
    <row r="1009" spans="1:24" ht="14.4" x14ac:dyDescent="0.3">
      <c r="A1009" s="2">
        <v>1008</v>
      </c>
      <c r="B1009" s="2" t="s">
        <v>3002</v>
      </c>
      <c r="C1009" s="2">
        <f>YEAR([1]Data!$D1009)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9">
        <v>4.4009999999999998</v>
      </c>
      <c r="T1009" s="2">
        <v>3</v>
      </c>
      <c r="U1009" s="25">
        <v>0.7</v>
      </c>
      <c r="V1009" s="25">
        <v>-3.5207999999999995</v>
      </c>
      <c r="W1009" s="11">
        <f>Table_1[[#This Row],[Discount]]/Table_1[[#This Row],[Sales]]</f>
        <v>0.15905476028175414</v>
      </c>
      <c r="X1009" t="str">
        <f>IF(Table_1[[#This Row],[Discount %]]&lt;=0.1, "0-10%", IF(Table_1[[#This Row],[Discount %]]&lt;=0.2, "10-20%", IF(Table_1[[#This Row],[Discount %]]&lt;=0.3, "20-30%", IF(Table_1[[#This Row],[Discount %]]&lt;=0.4, "30-40%", "40%+"))))</f>
        <v>10-20%</v>
      </c>
    </row>
    <row r="1010" spans="1:24" ht="14.4" x14ac:dyDescent="0.3">
      <c r="A1010" s="2">
        <v>1009</v>
      </c>
      <c r="B1010" s="2" t="s">
        <v>3007</v>
      </c>
      <c r="C1010" s="2">
        <f>YEAR([1]Data!$D1010)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9">
        <v>44.75</v>
      </c>
      <c r="T1010" s="2">
        <v>5</v>
      </c>
      <c r="U1010" s="25">
        <v>0</v>
      </c>
      <c r="V1010" s="25">
        <v>20.584999999999994</v>
      </c>
      <c r="W1010" s="11">
        <f>Table_1[[#This Row],[Discount]]/Table_1[[#This Row],[Sales]]</f>
        <v>0</v>
      </c>
      <c r="X1010" t="str">
        <f>IF(Table_1[[#This Row],[Discount %]]&lt;=0.1, "0-10%", IF(Table_1[[#This Row],[Discount %]]&lt;=0.2, "10-20%", IF(Table_1[[#This Row],[Discount %]]&lt;=0.3, "20-30%", IF(Table_1[[#This Row],[Discount %]]&lt;=0.4, "30-40%", "40%+"))))</f>
        <v>0-10%</v>
      </c>
    </row>
    <row r="1011" spans="1:24" ht="14.4" x14ac:dyDescent="0.3">
      <c r="A1011" s="2">
        <v>1010</v>
      </c>
      <c r="B1011" s="2" t="s">
        <v>3008</v>
      </c>
      <c r="C1011" s="2">
        <f>YEAR([1]Data!$D1011)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9">
        <v>95.984000000000009</v>
      </c>
      <c r="T1011" s="2">
        <v>2</v>
      </c>
      <c r="U1011" s="25">
        <v>0.2</v>
      </c>
      <c r="V1011" s="25">
        <v>5.9990000000000023</v>
      </c>
      <c r="W1011" s="11">
        <f>Table_1[[#This Row],[Discount]]/Table_1[[#This Row],[Sales]]</f>
        <v>2.0836806134355724E-3</v>
      </c>
      <c r="X1011" t="str">
        <f>IF(Table_1[[#This Row],[Discount %]]&lt;=0.1, "0-10%", IF(Table_1[[#This Row],[Discount %]]&lt;=0.2, "10-20%", IF(Table_1[[#This Row],[Discount %]]&lt;=0.3, "20-30%", IF(Table_1[[#This Row],[Discount %]]&lt;=0.4, "30-40%", "40%+"))))</f>
        <v>0-10%</v>
      </c>
    </row>
    <row r="1012" spans="1:24" ht="14.4" x14ac:dyDescent="0.3">
      <c r="A1012" s="2">
        <v>1011</v>
      </c>
      <c r="B1012" s="2" t="s">
        <v>3009</v>
      </c>
      <c r="C1012" s="2">
        <f>YEAR([1]Data!$D1012)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9">
        <v>151.72</v>
      </c>
      <c r="T1012" s="2">
        <v>4</v>
      </c>
      <c r="U1012" s="25">
        <v>0</v>
      </c>
      <c r="V1012" s="25">
        <v>27.309599999999989</v>
      </c>
      <c r="W1012" s="11">
        <f>Table_1[[#This Row],[Discount]]/Table_1[[#This Row],[Sales]]</f>
        <v>0</v>
      </c>
      <c r="X1012" t="str">
        <f>IF(Table_1[[#This Row],[Discount %]]&lt;=0.1, "0-10%", IF(Table_1[[#This Row],[Discount %]]&lt;=0.2, "10-20%", IF(Table_1[[#This Row],[Discount %]]&lt;=0.3, "20-30%", IF(Table_1[[#This Row],[Discount %]]&lt;=0.4, "30-40%", "40%+"))))</f>
        <v>0-10%</v>
      </c>
    </row>
    <row r="1013" spans="1:24" ht="14.4" x14ac:dyDescent="0.3">
      <c r="A1013" s="2">
        <v>1012</v>
      </c>
      <c r="B1013" s="2" t="s">
        <v>3014</v>
      </c>
      <c r="C1013" s="2">
        <f>YEAR([1]Data!$D1013)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9">
        <v>155.25</v>
      </c>
      <c r="T1013" s="2">
        <v>3</v>
      </c>
      <c r="U1013" s="25">
        <v>0</v>
      </c>
      <c r="V1013" s="25">
        <v>46.574999999999996</v>
      </c>
      <c r="W1013" s="11">
        <f>Table_1[[#This Row],[Discount]]/Table_1[[#This Row],[Sales]]</f>
        <v>0</v>
      </c>
      <c r="X1013" t="str">
        <f>IF(Table_1[[#This Row],[Discount %]]&lt;=0.1, "0-10%", IF(Table_1[[#This Row],[Discount %]]&lt;=0.2, "10-20%", IF(Table_1[[#This Row],[Discount %]]&lt;=0.3, "20-30%", IF(Table_1[[#This Row],[Discount %]]&lt;=0.4, "30-40%", "40%+"))))</f>
        <v>0-10%</v>
      </c>
    </row>
    <row r="1014" spans="1:24" ht="14.4" x14ac:dyDescent="0.3">
      <c r="A1014" s="2">
        <v>1013</v>
      </c>
      <c r="B1014" s="2" t="s">
        <v>3014</v>
      </c>
      <c r="C1014" s="2">
        <f>YEAR([1]Data!$D1014)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9">
        <v>14.03</v>
      </c>
      <c r="T1014" s="2">
        <v>1</v>
      </c>
      <c r="U1014" s="25">
        <v>0</v>
      </c>
      <c r="V1014" s="25">
        <v>4.068699999999998</v>
      </c>
      <c r="W1014" s="11">
        <f>Table_1[[#This Row],[Discount]]/Table_1[[#This Row],[Sales]]</f>
        <v>0</v>
      </c>
      <c r="X1014" t="str">
        <f>IF(Table_1[[#This Row],[Discount %]]&lt;=0.1, "0-10%", IF(Table_1[[#This Row],[Discount %]]&lt;=0.2, "10-20%", IF(Table_1[[#This Row],[Discount %]]&lt;=0.3, "20-30%", IF(Table_1[[#This Row],[Discount %]]&lt;=0.4, "30-40%", "40%+"))))</f>
        <v>0-10%</v>
      </c>
    </row>
    <row r="1015" spans="1:24" ht="14.4" x14ac:dyDescent="0.3">
      <c r="A1015" s="2">
        <v>1014</v>
      </c>
      <c r="B1015" s="2" t="s">
        <v>3018</v>
      </c>
      <c r="C1015" s="2">
        <f>YEAR([1]Data!$D1015)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9">
        <v>1618.37</v>
      </c>
      <c r="T1015" s="2">
        <v>13</v>
      </c>
      <c r="U1015" s="25">
        <v>0</v>
      </c>
      <c r="V1015" s="25">
        <v>356.04139999999995</v>
      </c>
      <c r="W1015" s="11">
        <f>Table_1[[#This Row],[Discount]]/Table_1[[#This Row],[Sales]]</f>
        <v>0</v>
      </c>
      <c r="X1015" t="str">
        <f>IF(Table_1[[#This Row],[Discount %]]&lt;=0.1, "0-10%", IF(Table_1[[#This Row],[Discount %]]&lt;=0.2, "10-20%", IF(Table_1[[#This Row],[Discount %]]&lt;=0.3, "20-30%", IF(Table_1[[#This Row],[Discount %]]&lt;=0.4, "30-40%", "40%+"))))</f>
        <v>0-10%</v>
      </c>
    </row>
    <row r="1016" spans="1:24" ht="14.4" x14ac:dyDescent="0.3">
      <c r="A1016" s="2">
        <v>1015</v>
      </c>
      <c r="B1016" s="2" t="s">
        <v>3018</v>
      </c>
      <c r="C1016" s="2">
        <f>YEAR([1]Data!$D1016)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9">
        <v>99.6</v>
      </c>
      <c r="T1016" s="2">
        <v>1</v>
      </c>
      <c r="U1016" s="25">
        <v>0</v>
      </c>
      <c r="V1016" s="25">
        <v>36.851999999999997</v>
      </c>
      <c r="W1016" s="11">
        <f>Table_1[[#This Row],[Discount]]/Table_1[[#This Row],[Sales]]</f>
        <v>0</v>
      </c>
      <c r="X1016" t="str">
        <f>IF(Table_1[[#This Row],[Discount %]]&lt;=0.1, "0-10%", IF(Table_1[[#This Row],[Discount %]]&lt;=0.2, "10-20%", IF(Table_1[[#This Row],[Discount %]]&lt;=0.3, "20-30%", IF(Table_1[[#This Row],[Discount %]]&lt;=0.4, "30-40%", "40%+"))))</f>
        <v>0-10%</v>
      </c>
    </row>
    <row r="1017" spans="1:24" ht="14.4" x14ac:dyDescent="0.3">
      <c r="A1017" s="2">
        <v>1016</v>
      </c>
      <c r="B1017" s="2" t="s">
        <v>3023</v>
      </c>
      <c r="C1017" s="2">
        <f>YEAR([1]Data!$D1017)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9">
        <v>32.400000000000006</v>
      </c>
      <c r="T1017" s="2">
        <v>5</v>
      </c>
      <c r="U1017" s="25">
        <v>0</v>
      </c>
      <c r="V1017" s="25">
        <v>15.552000000000001</v>
      </c>
      <c r="W1017" s="11">
        <f>Table_1[[#This Row],[Discount]]/Table_1[[#This Row],[Sales]]</f>
        <v>0</v>
      </c>
      <c r="X1017" t="str">
        <f>IF(Table_1[[#This Row],[Discount %]]&lt;=0.1, "0-10%", IF(Table_1[[#This Row],[Discount %]]&lt;=0.2, "10-20%", IF(Table_1[[#This Row],[Discount %]]&lt;=0.3, "20-30%", IF(Table_1[[#This Row],[Discount %]]&lt;=0.4, "30-40%", "40%+"))))</f>
        <v>0-10%</v>
      </c>
    </row>
    <row r="1018" spans="1:24" ht="14.4" x14ac:dyDescent="0.3">
      <c r="A1018" s="2">
        <v>1017</v>
      </c>
      <c r="B1018" s="2" t="s">
        <v>3024</v>
      </c>
      <c r="C1018" s="2">
        <f>YEAR([1]Data!$D1018)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9">
        <v>13.96</v>
      </c>
      <c r="T1018" s="2">
        <v>2</v>
      </c>
      <c r="U1018" s="25">
        <v>0</v>
      </c>
      <c r="V1018" s="25">
        <v>6.7008000000000001</v>
      </c>
      <c r="W1018" s="11">
        <f>Table_1[[#This Row],[Discount]]/Table_1[[#This Row],[Sales]]</f>
        <v>0</v>
      </c>
      <c r="X1018" t="str">
        <f>IF(Table_1[[#This Row],[Discount %]]&lt;=0.1, "0-10%", IF(Table_1[[#This Row],[Discount %]]&lt;=0.2, "10-20%", IF(Table_1[[#This Row],[Discount %]]&lt;=0.3, "20-30%", IF(Table_1[[#This Row],[Discount %]]&lt;=0.4, "30-40%", "40%+"))))</f>
        <v>0-10%</v>
      </c>
    </row>
    <row r="1019" spans="1:24" ht="14.4" x14ac:dyDescent="0.3">
      <c r="A1019" s="2">
        <v>1018</v>
      </c>
      <c r="B1019" s="2" t="s">
        <v>3024</v>
      </c>
      <c r="C1019" s="2">
        <f>YEAR([1]Data!$D1019)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9">
        <v>155.82</v>
      </c>
      <c r="T1019" s="2">
        <v>3</v>
      </c>
      <c r="U1019" s="25">
        <v>0</v>
      </c>
      <c r="V1019" s="25">
        <v>63.886200000000002</v>
      </c>
      <c r="W1019" s="11">
        <f>Table_1[[#This Row],[Discount]]/Table_1[[#This Row],[Sales]]</f>
        <v>0</v>
      </c>
      <c r="X1019" t="str">
        <f>IF(Table_1[[#This Row],[Discount %]]&lt;=0.1, "0-10%", IF(Table_1[[#This Row],[Discount %]]&lt;=0.2, "10-20%", IF(Table_1[[#This Row],[Discount %]]&lt;=0.3, "20-30%", IF(Table_1[[#This Row],[Discount %]]&lt;=0.4, "30-40%", "40%+"))))</f>
        <v>0-10%</v>
      </c>
    </row>
    <row r="1020" spans="1:24" ht="14.4" x14ac:dyDescent="0.3">
      <c r="A1020" s="2">
        <v>1019</v>
      </c>
      <c r="B1020" s="2" t="s">
        <v>3024</v>
      </c>
      <c r="C1020" s="2">
        <f>YEAR([1]Data!$D1020)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9">
        <v>124.94999999999999</v>
      </c>
      <c r="T1020" s="2">
        <v>5</v>
      </c>
      <c r="U1020" s="25">
        <v>0</v>
      </c>
      <c r="V1020" s="25">
        <v>2.4990000000000023</v>
      </c>
      <c r="W1020" s="11">
        <f>Table_1[[#This Row],[Discount]]/Table_1[[#This Row],[Sales]]</f>
        <v>0</v>
      </c>
      <c r="X1020" t="str">
        <f>IF(Table_1[[#This Row],[Discount %]]&lt;=0.1, "0-10%", IF(Table_1[[#This Row],[Discount %]]&lt;=0.2, "10-20%", IF(Table_1[[#This Row],[Discount %]]&lt;=0.3, "20-30%", IF(Table_1[[#This Row],[Discount %]]&lt;=0.4, "30-40%", "40%+"))))</f>
        <v>0-10%</v>
      </c>
    </row>
    <row r="1021" spans="1:24" ht="14.4" x14ac:dyDescent="0.3">
      <c r="A1021" s="2">
        <v>1020</v>
      </c>
      <c r="B1021" s="2" t="s">
        <v>3024</v>
      </c>
      <c r="C1021" s="2">
        <f>YEAR([1]Data!$D1021)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9">
        <v>601.65</v>
      </c>
      <c r="T1021" s="2">
        <v>5</v>
      </c>
      <c r="U1021" s="25">
        <v>0</v>
      </c>
      <c r="V1021" s="25">
        <v>156.42899999999997</v>
      </c>
      <c r="W1021" s="11">
        <f>Table_1[[#This Row],[Discount]]/Table_1[[#This Row],[Sales]]</f>
        <v>0</v>
      </c>
      <c r="X1021" t="str">
        <f>IF(Table_1[[#This Row],[Discount %]]&lt;=0.1, "0-10%", IF(Table_1[[#This Row],[Discount %]]&lt;=0.2, "10-20%", IF(Table_1[[#This Row],[Discount %]]&lt;=0.3, "20-30%", IF(Table_1[[#This Row],[Discount %]]&lt;=0.4, "30-40%", "40%+"))))</f>
        <v>0-10%</v>
      </c>
    </row>
    <row r="1022" spans="1:24" ht="14.4" x14ac:dyDescent="0.3">
      <c r="A1022" s="2">
        <v>1021</v>
      </c>
      <c r="B1022" s="2" t="s">
        <v>3033</v>
      </c>
      <c r="C1022" s="2">
        <f>YEAR([1]Data!$D1022)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9">
        <v>22.740000000000002</v>
      </c>
      <c r="T1022" s="2">
        <v>3</v>
      </c>
      <c r="U1022" s="25">
        <v>0</v>
      </c>
      <c r="V1022" s="25">
        <v>8.8686000000000007</v>
      </c>
      <c r="W1022" s="11">
        <f>Table_1[[#This Row],[Discount]]/Table_1[[#This Row],[Sales]]</f>
        <v>0</v>
      </c>
      <c r="X1022" t="str">
        <f>IF(Table_1[[#This Row],[Discount %]]&lt;=0.1, "0-10%", IF(Table_1[[#This Row],[Discount %]]&lt;=0.2, "10-20%", IF(Table_1[[#This Row],[Discount %]]&lt;=0.3, "20-30%", IF(Table_1[[#This Row],[Discount %]]&lt;=0.4, "30-40%", "40%+"))))</f>
        <v>0-10%</v>
      </c>
    </row>
    <row r="1023" spans="1:24" ht="14.4" x14ac:dyDescent="0.3">
      <c r="A1023" s="2">
        <v>1022</v>
      </c>
      <c r="B1023" s="2" t="s">
        <v>3033</v>
      </c>
      <c r="C1023" s="2">
        <f>YEAR([1]Data!$D1023)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9">
        <v>1267.53</v>
      </c>
      <c r="T1023" s="2">
        <v>3</v>
      </c>
      <c r="U1023" s="25">
        <v>0</v>
      </c>
      <c r="V1023" s="25">
        <v>316.88249999999999</v>
      </c>
      <c r="W1023" s="11">
        <f>Table_1[[#This Row],[Discount]]/Table_1[[#This Row],[Sales]]</f>
        <v>0</v>
      </c>
      <c r="X1023" t="str">
        <f>IF(Table_1[[#This Row],[Discount %]]&lt;=0.1, "0-10%", IF(Table_1[[#This Row],[Discount %]]&lt;=0.2, "10-20%", IF(Table_1[[#This Row],[Discount %]]&lt;=0.3, "20-30%", IF(Table_1[[#This Row],[Discount %]]&lt;=0.4, "30-40%", "40%+"))))</f>
        <v>0-10%</v>
      </c>
    </row>
    <row r="1024" spans="1:24" ht="14.4" x14ac:dyDescent="0.3">
      <c r="A1024" s="2">
        <v>1023</v>
      </c>
      <c r="B1024" s="2" t="s">
        <v>3033</v>
      </c>
      <c r="C1024" s="2">
        <f>YEAR([1]Data!$D1024)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9">
        <v>1379.92</v>
      </c>
      <c r="T1024" s="2">
        <v>8</v>
      </c>
      <c r="U1024" s="25">
        <v>0</v>
      </c>
      <c r="V1024" s="25">
        <v>648.56240000000003</v>
      </c>
      <c r="W1024" s="11">
        <f>Table_1[[#This Row],[Discount]]/Table_1[[#This Row],[Sales]]</f>
        <v>0</v>
      </c>
      <c r="X1024" t="str">
        <f>IF(Table_1[[#This Row],[Discount %]]&lt;=0.1, "0-10%", IF(Table_1[[#This Row],[Discount %]]&lt;=0.2, "10-20%", IF(Table_1[[#This Row],[Discount %]]&lt;=0.3, "20-30%", IF(Table_1[[#This Row],[Discount %]]&lt;=0.4, "30-40%", "40%+"))))</f>
        <v>0-10%</v>
      </c>
    </row>
    <row r="1025" spans="1:24" ht="14.4" x14ac:dyDescent="0.3">
      <c r="A1025" s="2">
        <v>1024</v>
      </c>
      <c r="B1025" s="2" t="s">
        <v>3040</v>
      </c>
      <c r="C1025" s="2">
        <f>YEAR([1]Data!$D1025)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9">
        <v>6.2080000000000002</v>
      </c>
      <c r="T1025" s="2">
        <v>2</v>
      </c>
      <c r="U1025" s="25">
        <v>0.2</v>
      </c>
      <c r="V1025" s="25">
        <v>2.1728000000000001</v>
      </c>
      <c r="W1025" s="11">
        <f>Table_1[[#This Row],[Discount]]/Table_1[[#This Row],[Sales]]</f>
        <v>3.2216494845360828E-2</v>
      </c>
      <c r="X1025" t="str">
        <f>IF(Table_1[[#This Row],[Discount %]]&lt;=0.1, "0-10%", IF(Table_1[[#This Row],[Discount %]]&lt;=0.2, "10-20%", IF(Table_1[[#This Row],[Discount %]]&lt;=0.3, "20-30%", IF(Table_1[[#This Row],[Discount %]]&lt;=0.4, "30-40%", "40%+"))))</f>
        <v>0-10%</v>
      </c>
    </row>
    <row r="1026" spans="1:24" ht="14.4" x14ac:dyDescent="0.3">
      <c r="A1026" s="2">
        <v>1025</v>
      </c>
      <c r="B1026" s="2" t="s">
        <v>3043</v>
      </c>
      <c r="C1026" s="2">
        <f>YEAR([1]Data!$D1026)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9">
        <v>11.808</v>
      </c>
      <c r="T1026" s="2">
        <v>2</v>
      </c>
      <c r="U1026" s="25">
        <v>0.2</v>
      </c>
      <c r="V1026" s="25">
        <v>4.2804000000000002</v>
      </c>
      <c r="W1026" s="11">
        <f>Table_1[[#This Row],[Discount]]/Table_1[[#This Row],[Sales]]</f>
        <v>1.6937669376693769E-2</v>
      </c>
      <c r="X1026" t="str">
        <f>IF(Table_1[[#This Row],[Discount %]]&lt;=0.1, "0-10%", IF(Table_1[[#This Row],[Discount %]]&lt;=0.2, "10-20%", IF(Table_1[[#This Row],[Discount %]]&lt;=0.3, "20-30%", IF(Table_1[[#This Row],[Discount %]]&lt;=0.4, "30-40%", "40%+"))))</f>
        <v>0-10%</v>
      </c>
    </row>
    <row r="1027" spans="1:24" ht="14.4" x14ac:dyDescent="0.3">
      <c r="A1027" s="2">
        <v>1026</v>
      </c>
      <c r="B1027" s="2" t="s">
        <v>3048</v>
      </c>
      <c r="C1027" s="2">
        <f>YEAR([1]Data!$D1027)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9">
        <v>15.552000000000003</v>
      </c>
      <c r="T1027" s="2">
        <v>3</v>
      </c>
      <c r="U1027" s="25">
        <v>0.2</v>
      </c>
      <c r="V1027" s="25">
        <v>5.4432</v>
      </c>
      <c r="W1027" s="11">
        <f>Table_1[[#This Row],[Discount]]/Table_1[[#This Row],[Sales]]</f>
        <v>1.2860082304526748E-2</v>
      </c>
      <c r="X1027" t="str">
        <f>IF(Table_1[[#This Row],[Discount %]]&lt;=0.1, "0-10%", IF(Table_1[[#This Row],[Discount %]]&lt;=0.2, "10-20%", IF(Table_1[[#This Row],[Discount %]]&lt;=0.3, "20-30%", IF(Table_1[[#This Row],[Discount %]]&lt;=0.4, "30-40%", "40%+"))))</f>
        <v>0-10%</v>
      </c>
    </row>
    <row r="1028" spans="1:24" ht="14.4" x14ac:dyDescent="0.3">
      <c r="A1028" s="2">
        <v>1027</v>
      </c>
      <c r="B1028" s="2" t="s">
        <v>3048</v>
      </c>
      <c r="C1028" s="2">
        <f>YEAR([1]Data!$D1028)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9">
        <v>63.311999999999998</v>
      </c>
      <c r="T1028" s="2">
        <v>3</v>
      </c>
      <c r="U1028" s="25">
        <v>0.2</v>
      </c>
      <c r="V1028" s="25">
        <v>20.576399999999996</v>
      </c>
      <c r="W1028" s="11">
        <f>Table_1[[#This Row],[Discount]]/Table_1[[#This Row],[Sales]]</f>
        <v>3.1589588071771549E-3</v>
      </c>
      <c r="X1028" t="str">
        <f>IF(Table_1[[#This Row],[Discount %]]&lt;=0.1, "0-10%", IF(Table_1[[#This Row],[Discount %]]&lt;=0.2, "10-20%", IF(Table_1[[#This Row],[Discount %]]&lt;=0.3, "20-30%", IF(Table_1[[#This Row],[Discount %]]&lt;=0.4, "30-40%", "40%+"))))</f>
        <v>0-10%</v>
      </c>
    </row>
    <row r="1029" spans="1:24" ht="14.4" x14ac:dyDescent="0.3">
      <c r="A1029" s="2">
        <v>1028</v>
      </c>
      <c r="B1029" s="2" t="s">
        <v>3048</v>
      </c>
      <c r="C1029" s="2">
        <f>YEAR([1]Data!$D1029)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9">
        <v>15.587999999999999</v>
      </c>
      <c r="T1029" s="2">
        <v>2</v>
      </c>
      <c r="U1029" s="25">
        <v>0.4</v>
      </c>
      <c r="V1029" s="25">
        <v>-9.8724000000000007</v>
      </c>
      <c r="W1029" s="11">
        <f>Table_1[[#This Row],[Discount]]/Table_1[[#This Row],[Sales]]</f>
        <v>2.5660764690787787E-2</v>
      </c>
      <c r="X1029" t="str">
        <f>IF(Table_1[[#This Row],[Discount %]]&lt;=0.1, "0-10%", IF(Table_1[[#This Row],[Discount %]]&lt;=0.2, "10-20%", IF(Table_1[[#This Row],[Discount %]]&lt;=0.3, "20-30%", IF(Table_1[[#This Row],[Discount %]]&lt;=0.4, "30-40%", "40%+"))))</f>
        <v>0-10%</v>
      </c>
    </row>
    <row r="1030" spans="1:24" ht="14.4" x14ac:dyDescent="0.3">
      <c r="A1030" s="2">
        <v>1029</v>
      </c>
      <c r="B1030" s="2" t="s">
        <v>3057</v>
      </c>
      <c r="C1030" s="2">
        <f>YEAR([1]Data!$D1030)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9">
        <v>177.2</v>
      </c>
      <c r="T1030" s="2">
        <v>5</v>
      </c>
      <c r="U1030" s="25">
        <v>0</v>
      </c>
      <c r="V1030" s="25">
        <v>83.283999999999992</v>
      </c>
      <c r="W1030" s="11">
        <f>Table_1[[#This Row],[Discount]]/Table_1[[#This Row],[Sales]]</f>
        <v>0</v>
      </c>
      <c r="X1030" t="str">
        <f>IF(Table_1[[#This Row],[Discount %]]&lt;=0.1, "0-10%", IF(Table_1[[#This Row],[Discount %]]&lt;=0.2, "10-20%", IF(Table_1[[#This Row],[Discount %]]&lt;=0.3, "20-30%", IF(Table_1[[#This Row],[Discount %]]&lt;=0.4, "30-40%", "40%+"))))</f>
        <v>0-10%</v>
      </c>
    </row>
    <row r="1031" spans="1:24" ht="14.4" x14ac:dyDescent="0.3">
      <c r="A1031" s="2">
        <v>1030</v>
      </c>
      <c r="B1031" s="2" t="s">
        <v>3057</v>
      </c>
      <c r="C1031" s="2">
        <f>YEAR([1]Data!$D1031)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9">
        <v>197.96999999999997</v>
      </c>
      <c r="T1031" s="2">
        <v>3</v>
      </c>
      <c r="U1031" s="25">
        <v>0</v>
      </c>
      <c r="V1031" s="25">
        <v>57.41129999999999</v>
      </c>
      <c r="W1031" s="11">
        <f>Table_1[[#This Row],[Discount]]/Table_1[[#This Row],[Sales]]</f>
        <v>0</v>
      </c>
      <c r="X1031" t="str">
        <f>IF(Table_1[[#This Row],[Discount %]]&lt;=0.1, "0-10%", IF(Table_1[[#This Row],[Discount %]]&lt;=0.2, "10-20%", IF(Table_1[[#This Row],[Discount %]]&lt;=0.3, "20-30%", IF(Table_1[[#This Row],[Discount %]]&lt;=0.4, "30-40%", "40%+"))))</f>
        <v>0-10%</v>
      </c>
    </row>
    <row r="1032" spans="1:24" ht="14.4" x14ac:dyDescent="0.3">
      <c r="A1032" s="2">
        <v>1031</v>
      </c>
      <c r="B1032" s="2" t="s">
        <v>3057</v>
      </c>
      <c r="C1032" s="2">
        <f>YEAR([1]Data!$D1032)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9">
        <v>854.94</v>
      </c>
      <c r="T1032" s="2">
        <v>3</v>
      </c>
      <c r="U1032" s="25">
        <v>0</v>
      </c>
      <c r="V1032" s="25">
        <v>213.73500000000001</v>
      </c>
      <c r="W1032" s="11">
        <f>Table_1[[#This Row],[Discount]]/Table_1[[#This Row],[Sales]]</f>
        <v>0</v>
      </c>
      <c r="X1032" t="str">
        <f>IF(Table_1[[#This Row],[Discount %]]&lt;=0.1, "0-10%", IF(Table_1[[#This Row],[Discount %]]&lt;=0.2, "10-20%", IF(Table_1[[#This Row],[Discount %]]&lt;=0.3, "20-30%", IF(Table_1[[#This Row],[Discount %]]&lt;=0.4, "30-40%", "40%+"))))</f>
        <v>0-10%</v>
      </c>
    </row>
    <row r="1033" spans="1:24" ht="14.4" x14ac:dyDescent="0.3">
      <c r="A1033" s="2">
        <v>1032</v>
      </c>
      <c r="B1033" s="2" t="s">
        <v>3057</v>
      </c>
      <c r="C1033" s="2">
        <f>YEAR([1]Data!$D1033)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9">
        <v>124.10999999999999</v>
      </c>
      <c r="T1033" s="2">
        <v>9</v>
      </c>
      <c r="U1033" s="25">
        <v>0</v>
      </c>
      <c r="V1033" s="25">
        <v>52.126200000000004</v>
      </c>
      <c r="W1033" s="11">
        <f>Table_1[[#This Row],[Discount]]/Table_1[[#This Row],[Sales]]</f>
        <v>0</v>
      </c>
      <c r="X1033" t="str">
        <f>IF(Table_1[[#This Row],[Discount %]]&lt;=0.1, "0-10%", IF(Table_1[[#This Row],[Discount %]]&lt;=0.2, "10-20%", IF(Table_1[[#This Row],[Discount %]]&lt;=0.3, "20-30%", IF(Table_1[[#This Row],[Discount %]]&lt;=0.4, "30-40%", "40%+"))))</f>
        <v>0-10%</v>
      </c>
    </row>
    <row r="1034" spans="1:24" ht="14.4" x14ac:dyDescent="0.3">
      <c r="A1034" s="2">
        <v>1033</v>
      </c>
      <c r="B1034" s="2" t="s">
        <v>3057</v>
      </c>
      <c r="C1034" s="2">
        <f>YEAR([1]Data!$D1034)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9">
        <v>14.399999999999999</v>
      </c>
      <c r="T1034" s="2">
        <v>5</v>
      </c>
      <c r="U1034" s="25">
        <v>0</v>
      </c>
      <c r="V1034" s="25">
        <v>7.056</v>
      </c>
      <c r="W1034" s="11">
        <f>Table_1[[#This Row],[Discount]]/Table_1[[#This Row],[Sales]]</f>
        <v>0</v>
      </c>
      <c r="X1034" t="str">
        <f>IF(Table_1[[#This Row],[Discount %]]&lt;=0.1, "0-10%", IF(Table_1[[#This Row],[Discount %]]&lt;=0.2, "10-20%", IF(Table_1[[#This Row],[Discount %]]&lt;=0.3, "20-30%", IF(Table_1[[#This Row],[Discount %]]&lt;=0.4, "30-40%", "40%+"))))</f>
        <v>0-10%</v>
      </c>
    </row>
    <row r="1035" spans="1:24" ht="14.4" x14ac:dyDescent="0.3">
      <c r="A1035" s="2">
        <v>1034</v>
      </c>
      <c r="B1035" s="2" t="s">
        <v>3062</v>
      </c>
      <c r="C1035" s="2">
        <f>YEAR([1]Data!$D1035)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9">
        <v>15.696000000000002</v>
      </c>
      <c r="T1035" s="2">
        <v>3</v>
      </c>
      <c r="U1035" s="25">
        <v>0.2</v>
      </c>
      <c r="V1035" s="25">
        <v>5.1011999999999995</v>
      </c>
      <c r="W1035" s="11">
        <f>Table_1[[#This Row],[Discount]]/Table_1[[#This Row],[Sales]]</f>
        <v>1.27420998980632E-2</v>
      </c>
      <c r="X1035" t="str">
        <f>IF(Table_1[[#This Row],[Discount %]]&lt;=0.1, "0-10%", IF(Table_1[[#This Row],[Discount %]]&lt;=0.2, "10-20%", IF(Table_1[[#This Row],[Discount %]]&lt;=0.3, "20-30%", IF(Table_1[[#This Row],[Discount %]]&lt;=0.4, "30-40%", "40%+"))))</f>
        <v>0-10%</v>
      </c>
    </row>
    <row r="1036" spans="1:24" ht="14.4" x14ac:dyDescent="0.3">
      <c r="A1036" s="2">
        <v>1035</v>
      </c>
      <c r="B1036" s="2" t="s">
        <v>3062</v>
      </c>
      <c r="C1036" s="2">
        <f>YEAR([1]Data!$D1036)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9">
        <v>2.6280000000000001</v>
      </c>
      <c r="T1036" s="2">
        <v>2</v>
      </c>
      <c r="U1036" s="25">
        <v>0.7</v>
      </c>
      <c r="V1036" s="25">
        <v>-1.9272</v>
      </c>
      <c r="W1036" s="11">
        <f>Table_1[[#This Row],[Discount]]/Table_1[[#This Row],[Sales]]</f>
        <v>0.26636225266362251</v>
      </c>
      <c r="X1036" t="str">
        <f>IF(Table_1[[#This Row],[Discount %]]&lt;=0.1, "0-10%", IF(Table_1[[#This Row],[Discount %]]&lt;=0.2, "10-20%", IF(Table_1[[#This Row],[Discount %]]&lt;=0.3, "20-30%", IF(Table_1[[#This Row],[Discount %]]&lt;=0.4, "30-40%", "40%+"))))</f>
        <v>20-30%</v>
      </c>
    </row>
    <row r="1037" spans="1:24" ht="14.4" x14ac:dyDescent="0.3">
      <c r="A1037" s="2">
        <v>1036</v>
      </c>
      <c r="B1037" s="2" t="s">
        <v>3062</v>
      </c>
      <c r="C1037" s="2">
        <f>YEAR([1]Data!$D1037)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9">
        <v>14.427000000000003</v>
      </c>
      <c r="T1037" s="2">
        <v>3</v>
      </c>
      <c r="U1037" s="25">
        <v>0.7</v>
      </c>
      <c r="V1037" s="25">
        <v>-10.579799999999999</v>
      </c>
      <c r="W1037" s="11">
        <f>Table_1[[#This Row],[Discount]]/Table_1[[#This Row],[Sales]]</f>
        <v>4.8520135856380382E-2</v>
      </c>
      <c r="X1037" t="str">
        <f>IF(Table_1[[#This Row],[Discount %]]&lt;=0.1, "0-10%", IF(Table_1[[#This Row],[Discount %]]&lt;=0.2, "10-20%", IF(Table_1[[#This Row],[Discount %]]&lt;=0.3, "20-30%", IF(Table_1[[#This Row],[Discount %]]&lt;=0.4, "30-40%", "40%+"))))</f>
        <v>0-10%</v>
      </c>
    </row>
    <row r="1038" spans="1:24" ht="14.4" x14ac:dyDescent="0.3">
      <c r="A1038" s="2">
        <v>1037</v>
      </c>
      <c r="B1038" s="2" t="s">
        <v>3067</v>
      </c>
      <c r="C1038" s="2">
        <f>YEAR([1]Data!$D1038)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9">
        <v>86.62</v>
      </c>
      <c r="T1038" s="2">
        <v>2</v>
      </c>
      <c r="U1038" s="25">
        <v>0</v>
      </c>
      <c r="V1038" s="25">
        <v>8.6619999999999919</v>
      </c>
      <c r="W1038" s="11">
        <f>Table_1[[#This Row],[Discount]]/Table_1[[#This Row],[Sales]]</f>
        <v>0</v>
      </c>
      <c r="X1038" t="str">
        <f>IF(Table_1[[#This Row],[Discount %]]&lt;=0.1, "0-10%", IF(Table_1[[#This Row],[Discount %]]&lt;=0.2, "10-20%", IF(Table_1[[#This Row],[Discount %]]&lt;=0.3, "20-30%", IF(Table_1[[#This Row],[Discount %]]&lt;=0.4, "30-40%", "40%+"))))</f>
        <v>0-10%</v>
      </c>
    </row>
    <row r="1039" spans="1:24" ht="14.4" x14ac:dyDescent="0.3">
      <c r="A1039" s="2">
        <v>1038</v>
      </c>
      <c r="B1039" s="2" t="s">
        <v>3071</v>
      </c>
      <c r="C1039" s="2">
        <f>YEAR([1]Data!$D1039)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9">
        <v>36.624000000000002</v>
      </c>
      <c r="T1039" s="2">
        <v>3</v>
      </c>
      <c r="U1039" s="25">
        <v>0.2</v>
      </c>
      <c r="V1039" s="25">
        <v>13.734</v>
      </c>
      <c r="W1039" s="11">
        <f>Table_1[[#This Row],[Discount]]/Table_1[[#This Row],[Sales]]</f>
        <v>5.4608999563128006E-3</v>
      </c>
      <c r="X1039" t="str">
        <f>IF(Table_1[[#This Row],[Discount %]]&lt;=0.1, "0-10%", IF(Table_1[[#This Row],[Discount %]]&lt;=0.2, "10-20%", IF(Table_1[[#This Row],[Discount %]]&lt;=0.3, "20-30%", IF(Table_1[[#This Row],[Discount %]]&lt;=0.4, "30-40%", "40%+"))))</f>
        <v>0-10%</v>
      </c>
    </row>
    <row r="1040" spans="1:24" ht="14.4" x14ac:dyDescent="0.3">
      <c r="A1040" s="2">
        <v>1039</v>
      </c>
      <c r="B1040" s="2" t="s">
        <v>3076</v>
      </c>
      <c r="C1040" s="2">
        <f>YEAR([1]Data!$D1040)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9">
        <v>23.968000000000004</v>
      </c>
      <c r="T1040" s="2">
        <v>7</v>
      </c>
      <c r="U1040" s="25">
        <v>0.2</v>
      </c>
      <c r="V1040" s="25">
        <v>2.696399999999997</v>
      </c>
      <c r="W1040" s="11">
        <f>Table_1[[#This Row],[Discount]]/Table_1[[#This Row],[Sales]]</f>
        <v>8.3444592790387177E-3</v>
      </c>
      <c r="X1040" t="str">
        <f>IF(Table_1[[#This Row],[Discount %]]&lt;=0.1, "0-10%", IF(Table_1[[#This Row],[Discount %]]&lt;=0.2, "10-20%", IF(Table_1[[#This Row],[Discount %]]&lt;=0.3, "20-30%", IF(Table_1[[#This Row],[Discount %]]&lt;=0.4, "30-40%", "40%+"))))</f>
        <v>0-10%</v>
      </c>
    </row>
    <row r="1041" spans="1:24" ht="14.4" x14ac:dyDescent="0.3">
      <c r="A1041" s="2">
        <v>1040</v>
      </c>
      <c r="B1041" s="2" t="s">
        <v>3076</v>
      </c>
      <c r="C1041" s="2">
        <f>YEAR([1]Data!$D1041)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9">
        <v>28.728000000000002</v>
      </c>
      <c r="T1041" s="2">
        <v>3</v>
      </c>
      <c r="U1041" s="25">
        <v>0.2</v>
      </c>
      <c r="V1041" s="25">
        <v>1.7954999999999988</v>
      </c>
      <c r="W1041" s="11">
        <f>Table_1[[#This Row],[Discount]]/Table_1[[#This Row],[Sales]]</f>
        <v>6.9618490671122246E-3</v>
      </c>
      <c r="X1041" t="str">
        <f>IF(Table_1[[#This Row],[Discount %]]&lt;=0.1, "0-10%", IF(Table_1[[#This Row],[Discount %]]&lt;=0.2, "10-20%", IF(Table_1[[#This Row],[Discount %]]&lt;=0.3, "20-30%", IF(Table_1[[#This Row],[Discount %]]&lt;=0.4, "30-40%", "40%+"))))</f>
        <v>0-10%</v>
      </c>
    </row>
    <row r="1042" spans="1:24" ht="14.4" x14ac:dyDescent="0.3">
      <c r="A1042" s="2">
        <v>1041</v>
      </c>
      <c r="B1042" s="2" t="s">
        <v>3082</v>
      </c>
      <c r="C1042" s="2">
        <f>YEAR([1]Data!$D1042)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9">
        <v>697.16</v>
      </c>
      <c r="T1042" s="2">
        <v>4</v>
      </c>
      <c r="U1042" s="25">
        <v>0</v>
      </c>
      <c r="V1042" s="25">
        <v>146.40359999999998</v>
      </c>
      <c r="W1042" s="11">
        <f>Table_1[[#This Row],[Discount]]/Table_1[[#This Row],[Sales]]</f>
        <v>0</v>
      </c>
      <c r="X1042" t="str">
        <f>IF(Table_1[[#This Row],[Discount %]]&lt;=0.1, "0-10%", IF(Table_1[[#This Row],[Discount %]]&lt;=0.2, "10-20%", IF(Table_1[[#This Row],[Discount %]]&lt;=0.3, "20-30%", IF(Table_1[[#This Row],[Discount %]]&lt;=0.4, "30-40%", "40%+"))))</f>
        <v>0-10%</v>
      </c>
    </row>
    <row r="1043" spans="1:24" ht="14.4" x14ac:dyDescent="0.3">
      <c r="A1043" s="2">
        <v>1042</v>
      </c>
      <c r="B1043" s="2" t="s">
        <v>3086</v>
      </c>
      <c r="C1043" s="2">
        <f>YEAR([1]Data!$D1043)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9">
        <v>31.86</v>
      </c>
      <c r="T1043" s="2">
        <v>2</v>
      </c>
      <c r="U1043" s="25">
        <v>0</v>
      </c>
      <c r="V1043" s="25">
        <v>11.151</v>
      </c>
      <c r="W1043" s="11">
        <f>Table_1[[#This Row],[Discount]]/Table_1[[#This Row],[Sales]]</f>
        <v>0</v>
      </c>
      <c r="X1043" t="str">
        <f>IF(Table_1[[#This Row],[Discount %]]&lt;=0.1, "0-10%", IF(Table_1[[#This Row],[Discount %]]&lt;=0.2, "10-20%", IF(Table_1[[#This Row],[Discount %]]&lt;=0.3, "20-30%", IF(Table_1[[#This Row],[Discount %]]&lt;=0.4, "30-40%", "40%+"))))</f>
        <v>0-10%</v>
      </c>
    </row>
    <row r="1044" spans="1:24" ht="14.4" x14ac:dyDescent="0.3">
      <c r="A1044" s="2">
        <v>1043</v>
      </c>
      <c r="B1044" s="2" t="s">
        <v>3086</v>
      </c>
      <c r="C1044" s="2">
        <f>YEAR([1]Data!$D1044)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9">
        <v>722.35200000000009</v>
      </c>
      <c r="T1044" s="2">
        <v>3</v>
      </c>
      <c r="U1044" s="25">
        <v>0.2</v>
      </c>
      <c r="V1044" s="25">
        <v>90.293999999999926</v>
      </c>
      <c r="W1044" s="11">
        <f>Table_1[[#This Row],[Discount]]/Table_1[[#This Row],[Sales]]</f>
        <v>2.7687332491638423E-4</v>
      </c>
      <c r="X1044" t="str">
        <f>IF(Table_1[[#This Row],[Discount %]]&lt;=0.1, "0-10%", IF(Table_1[[#This Row],[Discount %]]&lt;=0.2, "10-20%", IF(Table_1[[#This Row],[Discount %]]&lt;=0.3, "20-30%", IF(Table_1[[#This Row],[Discount %]]&lt;=0.4, "30-40%", "40%+"))))</f>
        <v>0-10%</v>
      </c>
    </row>
    <row r="1045" spans="1:24" ht="14.4" x14ac:dyDescent="0.3">
      <c r="A1045" s="2">
        <v>1044</v>
      </c>
      <c r="B1045" s="2" t="s">
        <v>3093</v>
      </c>
      <c r="C1045" s="2">
        <f>YEAR([1]Data!$D1045)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9">
        <v>8.84</v>
      </c>
      <c r="T1045" s="2">
        <v>5</v>
      </c>
      <c r="U1045" s="25">
        <v>0.2</v>
      </c>
      <c r="V1045" s="25">
        <v>2.9835000000000003</v>
      </c>
      <c r="W1045" s="11">
        <f>Table_1[[#This Row],[Discount]]/Table_1[[#This Row],[Sales]]</f>
        <v>2.2624434389140274E-2</v>
      </c>
      <c r="X1045" t="str">
        <f>IF(Table_1[[#This Row],[Discount %]]&lt;=0.1, "0-10%", IF(Table_1[[#This Row],[Discount %]]&lt;=0.2, "10-20%", IF(Table_1[[#This Row],[Discount %]]&lt;=0.3, "20-30%", IF(Table_1[[#This Row],[Discount %]]&lt;=0.4, "30-40%", "40%+"))))</f>
        <v>0-10%</v>
      </c>
    </row>
    <row r="1046" spans="1:24" ht="14.4" x14ac:dyDescent="0.3">
      <c r="A1046" s="2">
        <v>1045</v>
      </c>
      <c r="B1046" s="2" t="s">
        <v>3093</v>
      </c>
      <c r="C1046" s="2">
        <f>YEAR([1]Data!$D1046)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9">
        <v>58.463999999999977</v>
      </c>
      <c r="T1046" s="2">
        <v>9</v>
      </c>
      <c r="U1046" s="25">
        <v>0.8</v>
      </c>
      <c r="V1046" s="25">
        <v>-146.16000000000003</v>
      </c>
      <c r="W1046" s="11">
        <f>Table_1[[#This Row],[Discount]]/Table_1[[#This Row],[Sales]]</f>
        <v>1.3683634373289552E-2</v>
      </c>
      <c r="X1046" t="str">
        <f>IF(Table_1[[#This Row],[Discount %]]&lt;=0.1, "0-10%", IF(Table_1[[#This Row],[Discount %]]&lt;=0.2, "10-20%", IF(Table_1[[#This Row],[Discount %]]&lt;=0.3, "20-30%", IF(Table_1[[#This Row],[Discount %]]&lt;=0.4, "30-40%", "40%+"))))</f>
        <v>0-10%</v>
      </c>
    </row>
    <row r="1047" spans="1:24" ht="14.4" x14ac:dyDescent="0.3">
      <c r="A1047" s="2">
        <v>1046</v>
      </c>
      <c r="B1047" s="2" t="s">
        <v>3100</v>
      </c>
      <c r="C1047" s="2">
        <f>YEAR([1]Data!$D1047)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9">
        <v>254.60399999999998</v>
      </c>
      <c r="T1047" s="2">
        <v>14</v>
      </c>
      <c r="U1047" s="25">
        <v>0.3</v>
      </c>
      <c r="V1047" s="25">
        <v>-18.185999999999993</v>
      </c>
      <c r="W1047" s="11">
        <f>Table_1[[#This Row],[Discount]]/Table_1[[#This Row],[Sales]]</f>
        <v>1.1783004194749493E-3</v>
      </c>
      <c r="X1047" t="str">
        <f>IF(Table_1[[#This Row],[Discount %]]&lt;=0.1, "0-10%", IF(Table_1[[#This Row],[Discount %]]&lt;=0.2, "10-20%", IF(Table_1[[#This Row],[Discount %]]&lt;=0.3, "20-30%", IF(Table_1[[#This Row],[Discount %]]&lt;=0.4, "30-40%", "40%+"))))</f>
        <v>0-10%</v>
      </c>
    </row>
    <row r="1048" spans="1:24" ht="14.4" x14ac:dyDescent="0.3">
      <c r="A1048" s="2">
        <v>1047</v>
      </c>
      <c r="B1048" s="2" t="s">
        <v>3104</v>
      </c>
      <c r="C1048" s="2">
        <f>YEAR([1]Data!$D1048)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9">
        <v>1363.96</v>
      </c>
      <c r="T1048" s="2">
        <v>5</v>
      </c>
      <c r="U1048" s="25">
        <v>0.2</v>
      </c>
      <c r="V1048" s="25">
        <v>85.247500000000002</v>
      </c>
      <c r="W1048" s="11">
        <f>Table_1[[#This Row],[Discount]]/Table_1[[#This Row],[Sales]]</f>
        <v>1.466318660371272E-4</v>
      </c>
      <c r="X1048" t="str">
        <f>IF(Table_1[[#This Row],[Discount %]]&lt;=0.1, "0-10%", IF(Table_1[[#This Row],[Discount %]]&lt;=0.2, "10-20%", IF(Table_1[[#This Row],[Discount %]]&lt;=0.3, "20-30%", IF(Table_1[[#This Row],[Discount %]]&lt;=0.4, "30-40%", "40%+"))))</f>
        <v>0-10%</v>
      </c>
    </row>
    <row r="1049" spans="1:24" ht="14.4" x14ac:dyDescent="0.3">
      <c r="A1049" s="2">
        <v>1048</v>
      </c>
      <c r="B1049" s="2" t="s">
        <v>3104</v>
      </c>
      <c r="C1049" s="2">
        <f>YEAR([1]Data!$D1049)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9">
        <v>102.35999999999999</v>
      </c>
      <c r="T1049" s="2">
        <v>3</v>
      </c>
      <c r="U1049" s="25">
        <v>0.2</v>
      </c>
      <c r="V1049" s="25">
        <v>-3.8385000000000105</v>
      </c>
      <c r="W1049" s="11">
        <f>Table_1[[#This Row],[Discount]]/Table_1[[#This Row],[Sales]]</f>
        <v>1.95388823759281E-3</v>
      </c>
      <c r="X1049" t="str">
        <f>IF(Table_1[[#This Row],[Discount %]]&lt;=0.1, "0-10%", IF(Table_1[[#This Row],[Discount %]]&lt;=0.2, "10-20%", IF(Table_1[[#This Row],[Discount %]]&lt;=0.3, "20-30%", IF(Table_1[[#This Row],[Discount %]]&lt;=0.4, "30-40%", "40%+"))))</f>
        <v>0-10%</v>
      </c>
    </row>
    <row r="1050" spans="1:24" ht="14.4" x14ac:dyDescent="0.3">
      <c r="A1050" s="2">
        <v>1049</v>
      </c>
      <c r="B1050" s="2" t="s">
        <v>3105</v>
      </c>
      <c r="C1050" s="2">
        <f>YEAR([1]Data!$D1050)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9">
        <v>1113.5039999999999</v>
      </c>
      <c r="T1050" s="2">
        <v>12</v>
      </c>
      <c r="U1050" s="25">
        <v>0.2</v>
      </c>
      <c r="V1050" s="25">
        <v>125.2691999999999</v>
      </c>
      <c r="W1050" s="11">
        <f>Table_1[[#This Row],[Discount]]/Table_1[[#This Row],[Sales]]</f>
        <v>1.7961318504468779E-4</v>
      </c>
      <c r="X1050" t="str">
        <f>IF(Table_1[[#This Row],[Discount %]]&lt;=0.1, "0-10%", IF(Table_1[[#This Row],[Discount %]]&lt;=0.2, "10-20%", IF(Table_1[[#This Row],[Discount %]]&lt;=0.3, "20-30%", IF(Table_1[[#This Row],[Discount %]]&lt;=0.4, "30-40%", "40%+"))))</f>
        <v>0-10%</v>
      </c>
    </row>
    <row r="1051" spans="1:24" ht="14.4" x14ac:dyDescent="0.3">
      <c r="A1051" s="2">
        <v>1050</v>
      </c>
      <c r="B1051" s="2" t="s">
        <v>3105</v>
      </c>
      <c r="C1051" s="2">
        <f>YEAR([1]Data!$D1051)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9">
        <v>99.99</v>
      </c>
      <c r="T1051" s="2">
        <v>1</v>
      </c>
      <c r="U1051" s="25">
        <v>0</v>
      </c>
      <c r="V1051" s="25">
        <v>37.996200000000002</v>
      </c>
      <c r="W1051" s="11">
        <f>Table_1[[#This Row],[Discount]]/Table_1[[#This Row],[Sales]]</f>
        <v>0</v>
      </c>
      <c r="X1051" t="str">
        <f>IF(Table_1[[#This Row],[Discount %]]&lt;=0.1, "0-10%", IF(Table_1[[#This Row],[Discount %]]&lt;=0.2, "10-20%", IF(Table_1[[#This Row],[Discount %]]&lt;=0.3, "20-30%", IF(Table_1[[#This Row],[Discount %]]&lt;=0.4, "30-40%", "40%+"))))</f>
        <v>0-10%</v>
      </c>
    </row>
    <row r="1052" spans="1:24" ht="14.4" x14ac:dyDescent="0.3">
      <c r="A1052" s="2">
        <v>1051</v>
      </c>
      <c r="B1052" s="2" t="s">
        <v>3106</v>
      </c>
      <c r="C1052" s="2">
        <f>YEAR([1]Data!$D1052)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9">
        <v>168.46400000000003</v>
      </c>
      <c r="T1052" s="2">
        <v>2</v>
      </c>
      <c r="U1052" s="25">
        <v>0.2</v>
      </c>
      <c r="V1052" s="25">
        <v>-29.481200000000022</v>
      </c>
      <c r="W1052" s="11">
        <f>Table_1[[#This Row],[Discount]]/Table_1[[#This Row],[Sales]]</f>
        <v>1.1871972646975021E-3</v>
      </c>
      <c r="X1052" t="str">
        <f>IF(Table_1[[#This Row],[Discount %]]&lt;=0.1, "0-10%", IF(Table_1[[#This Row],[Discount %]]&lt;=0.2, "10-20%", IF(Table_1[[#This Row],[Discount %]]&lt;=0.3, "20-30%", IF(Table_1[[#This Row],[Discount %]]&lt;=0.4, "30-40%", "40%+"))))</f>
        <v>0-10%</v>
      </c>
    </row>
    <row r="1053" spans="1:24" ht="14.4" x14ac:dyDescent="0.3">
      <c r="A1053" s="2">
        <v>1052</v>
      </c>
      <c r="B1053" s="2" t="s">
        <v>3106</v>
      </c>
      <c r="C1053" s="2">
        <f>YEAR([1]Data!$D1053)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9">
        <v>6.7200000000000006</v>
      </c>
      <c r="T1053" s="2">
        <v>2</v>
      </c>
      <c r="U1053" s="25">
        <v>0.2</v>
      </c>
      <c r="V1053" s="25">
        <v>2.4359999999999995</v>
      </c>
      <c r="W1053" s="11">
        <f>Table_1[[#This Row],[Discount]]/Table_1[[#This Row],[Sales]]</f>
        <v>2.976190476190476E-2</v>
      </c>
      <c r="X1053" t="str">
        <f>IF(Table_1[[#This Row],[Discount %]]&lt;=0.1, "0-10%", IF(Table_1[[#This Row],[Discount %]]&lt;=0.2, "10-20%", IF(Table_1[[#This Row],[Discount %]]&lt;=0.3, "20-30%", IF(Table_1[[#This Row],[Discount %]]&lt;=0.4, "30-40%", "40%+"))))</f>
        <v>0-10%</v>
      </c>
    </row>
    <row r="1054" spans="1:24" ht="14.4" x14ac:dyDescent="0.3">
      <c r="A1054" s="2">
        <v>1053</v>
      </c>
      <c r="B1054" s="2" t="s">
        <v>3106</v>
      </c>
      <c r="C1054" s="2">
        <f>YEAR([1]Data!$D1054)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9">
        <v>282.88800000000003</v>
      </c>
      <c r="T1054" s="2">
        <v>9</v>
      </c>
      <c r="U1054" s="25">
        <v>0.2</v>
      </c>
      <c r="V1054" s="25">
        <v>56.577599999999961</v>
      </c>
      <c r="W1054" s="11">
        <f>Table_1[[#This Row],[Discount]]/Table_1[[#This Row],[Sales]]</f>
        <v>7.0699358049828903E-4</v>
      </c>
      <c r="X1054" t="str">
        <f>IF(Table_1[[#This Row],[Discount %]]&lt;=0.1, "0-10%", IF(Table_1[[#This Row],[Discount %]]&lt;=0.2, "10-20%", IF(Table_1[[#This Row],[Discount %]]&lt;=0.3, "20-30%", IF(Table_1[[#This Row],[Discount %]]&lt;=0.4, "30-40%", "40%+"))))</f>
        <v>0-10%</v>
      </c>
    </row>
    <row r="1055" spans="1:24" ht="14.4" x14ac:dyDescent="0.3">
      <c r="A1055" s="2">
        <v>1054</v>
      </c>
      <c r="B1055" s="2" t="s">
        <v>3115</v>
      </c>
      <c r="C1055" s="2">
        <f>YEAR([1]Data!$D1055)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9">
        <v>11.16</v>
      </c>
      <c r="T1055" s="2">
        <v>2</v>
      </c>
      <c r="U1055" s="25">
        <v>0</v>
      </c>
      <c r="V1055" s="25">
        <v>4.3524000000000003</v>
      </c>
      <c r="W1055" s="11">
        <f>Table_1[[#This Row],[Discount]]/Table_1[[#This Row],[Sales]]</f>
        <v>0</v>
      </c>
      <c r="X1055" t="str">
        <f>IF(Table_1[[#This Row],[Discount %]]&lt;=0.1, "0-10%", IF(Table_1[[#This Row],[Discount %]]&lt;=0.2, "10-20%", IF(Table_1[[#This Row],[Discount %]]&lt;=0.3, "20-30%", IF(Table_1[[#This Row],[Discount %]]&lt;=0.4, "30-40%", "40%+"))))</f>
        <v>0-10%</v>
      </c>
    </row>
    <row r="1056" spans="1:24" ht="14.4" x14ac:dyDescent="0.3">
      <c r="A1056" s="2">
        <v>1055</v>
      </c>
      <c r="B1056" s="2" t="s">
        <v>3115</v>
      </c>
      <c r="C1056" s="2">
        <f>YEAR([1]Data!$D1056)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9">
        <v>108.4</v>
      </c>
      <c r="T1056" s="2">
        <v>2</v>
      </c>
      <c r="U1056" s="25">
        <v>0</v>
      </c>
      <c r="V1056" s="25">
        <v>22.763999999999996</v>
      </c>
      <c r="W1056" s="11">
        <f>Table_1[[#This Row],[Discount]]/Table_1[[#This Row],[Sales]]</f>
        <v>0</v>
      </c>
      <c r="X1056" t="str">
        <f>IF(Table_1[[#This Row],[Discount %]]&lt;=0.1, "0-10%", IF(Table_1[[#This Row],[Discount %]]&lt;=0.2, "10-20%", IF(Table_1[[#This Row],[Discount %]]&lt;=0.3, "20-30%", IF(Table_1[[#This Row],[Discount %]]&lt;=0.4, "30-40%", "40%+"))))</f>
        <v>0-10%</v>
      </c>
    </row>
    <row r="1057" spans="1:24" ht="14.4" x14ac:dyDescent="0.3">
      <c r="A1057" s="2">
        <v>1056</v>
      </c>
      <c r="B1057" s="2" t="s">
        <v>3115</v>
      </c>
      <c r="C1057" s="2">
        <f>YEAR([1]Data!$D1057)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9">
        <v>82.344000000000008</v>
      </c>
      <c r="T1057" s="2">
        <v>3</v>
      </c>
      <c r="U1057" s="25">
        <v>0.2</v>
      </c>
      <c r="V1057" s="25">
        <v>27.791100000000004</v>
      </c>
      <c r="W1057" s="11">
        <f>Table_1[[#This Row],[Discount]]/Table_1[[#This Row],[Sales]]</f>
        <v>2.4288351306713299E-3</v>
      </c>
      <c r="X1057" t="str">
        <f>IF(Table_1[[#This Row],[Discount %]]&lt;=0.1, "0-10%", IF(Table_1[[#This Row],[Discount %]]&lt;=0.2, "10-20%", IF(Table_1[[#This Row],[Discount %]]&lt;=0.3, "20-30%", IF(Table_1[[#This Row],[Discount %]]&lt;=0.4, "30-40%", "40%+"))))</f>
        <v>0-10%</v>
      </c>
    </row>
    <row r="1058" spans="1:24" ht="14.4" x14ac:dyDescent="0.3">
      <c r="A1058" s="2">
        <v>1057</v>
      </c>
      <c r="B1058" s="2" t="s">
        <v>3115</v>
      </c>
      <c r="C1058" s="2">
        <f>YEAR([1]Data!$D1058)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9">
        <v>9.0879999999999992</v>
      </c>
      <c r="T1058" s="2">
        <v>4</v>
      </c>
      <c r="U1058" s="25">
        <v>0.2</v>
      </c>
      <c r="V1058" s="25">
        <v>3.2944</v>
      </c>
      <c r="W1058" s="11">
        <f>Table_1[[#This Row],[Discount]]/Table_1[[#This Row],[Sales]]</f>
        <v>2.2007042253521129E-2</v>
      </c>
      <c r="X1058" t="str">
        <f>IF(Table_1[[#This Row],[Discount %]]&lt;=0.1, "0-10%", IF(Table_1[[#This Row],[Discount %]]&lt;=0.2, "10-20%", IF(Table_1[[#This Row],[Discount %]]&lt;=0.3, "20-30%", IF(Table_1[[#This Row],[Discount %]]&lt;=0.4, "30-40%", "40%+"))))</f>
        <v>0-10%</v>
      </c>
    </row>
    <row r="1059" spans="1:24" ht="14.4" x14ac:dyDescent="0.3">
      <c r="A1059" s="2">
        <v>1058</v>
      </c>
      <c r="B1059" s="2" t="s">
        <v>3124</v>
      </c>
      <c r="C1059" s="2">
        <f>YEAR([1]Data!$D1059)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9">
        <v>19.936000000000003</v>
      </c>
      <c r="T1059" s="2">
        <v>4</v>
      </c>
      <c r="U1059" s="25">
        <v>0.2</v>
      </c>
      <c r="V1059" s="25">
        <v>7.2267999999999999</v>
      </c>
      <c r="W1059" s="11">
        <f>Table_1[[#This Row],[Discount]]/Table_1[[#This Row],[Sales]]</f>
        <v>1.003210272873194E-2</v>
      </c>
      <c r="X1059" t="str">
        <f>IF(Table_1[[#This Row],[Discount %]]&lt;=0.1, "0-10%", IF(Table_1[[#This Row],[Discount %]]&lt;=0.2, "10-20%", IF(Table_1[[#This Row],[Discount %]]&lt;=0.3, "20-30%", IF(Table_1[[#This Row],[Discount %]]&lt;=0.4, "30-40%", "40%+"))))</f>
        <v>0-10%</v>
      </c>
    </row>
    <row r="1060" spans="1:24" ht="14.4" x14ac:dyDescent="0.3">
      <c r="A1060" s="2">
        <v>1059</v>
      </c>
      <c r="B1060" s="2" t="s">
        <v>3124</v>
      </c>
      <c r="C1060" s="2">
        <f>YEAR([1]Data!$D1060)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9">
        <v>65.567999999999998</v>
      </c>
      <c r="T1060" s="2">
        <v>2</v>
      </c>
      <c r="U1060" s="25">
        <v>0.2</v>
      </c>
      <c r="V1060" s="25">
        <v>22.948799999999995</v>
      </c>
      <c r="W1060" s="11">
        <f>Table_1[[#This Row],[Discount]]/Table_1[[#This Row],[Sales]]</f>
        <v>3.0502684236212788E-3</v>
      </c>
      <c r="X1060" t="str">
        <f>IF(Table_1[[#This Row],[Discount %]]&lt;=0.1, "0-10%", IF(Table_1[[#This Row],[Discount %]]&lt;=0.2, "10-20%", IF(Table_1[[#This Row],[Discount %]]&lt;=0.3, "20-30%", IF(Table_1[[#This Row],[Discount %]]&lt;=0.4, "30-40%", "40%+"))))</f>
        <v>0-10%</v>
      </c>
    </row>
    <row r="1061" spans="1:24" ht="14.4" x14ac:dyDescent="0.3">
      <c r="A1061" s="2">
        <v>1060</v>
      </c>
      <c r="B1061" s="2" t="s">
        <v>3129</v>
      </c>
      <c r="C1061" s="2">
        <f>YEAR([1]Data!$D1061)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9">
        <v>4.4160000000000004</v>
      </c>
      <c r="T1061" s="2">
        <v>3</v>
      </c>
      <c r="U1061" s="25">
        <v>0.2</v>
      </c>
      <c r="V1061" s="25">
        <v>1.6008</v>
      </c>
      <c r="W1061" s="11">
        <f>Table_1[[#This Row],[Discount]]/Table_1[[#This Row],[Sales]]</f>
        <v>4.5289855072463768E-2</v>
      </c>
      <c r="X1061" t="str">
        <f>IF(Table_1[[#This Row],[Discount %]]&lt;=0.1, "0-10%", IF(Table_1[[#This Row],[Discount %]]&lt;=0.2, "10-20%", IF(Table_1[[#This Row],[Discount %]]&lt;=0.3, "20-30%", IF(Table_1[[#This Row],[Discount %]]&lt;=0.4, "30-40%", "40%+"))))</f>
        <v>0-10%</v>
      </c>
    </row>
    <row r="1062" spans="1:24" ht="14.4" x14ac:dyDescent="0.3">
      <c r="A1062" s="2">
        <v>1061</v>
      </c>
      <c r="B1062" s="2" t="s">
        <v>3134</v>
      </c>
      <c r="C1062" s="2">
        <f>YEAR([1]Data!$D1062)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9">
        <v>107.77200000000001</v>
      </c>
      <c r="T1062" s="2">
        <v>2</v>
      </c>
      <c r="U1062" s="25">
        <v>0.3</v>
      </c>
      <c r="V1062" s="25">
        <v>-29.252400000000009</v>
      </c>
      <c r="W1062" s="11">
        <f>Table_1[[#This Row],[Discount]]/Table_1[[#This Row],[Sales]]</f>
        <v>2.7836543814719963E-3</v>
      </c>
      <c r="X1062" t="str">
        <f>IF(Table_1[[#This Row],[Discount %]]&lt;=0.1, "0-10%", IF(Table_1[[#This Row],[Discount %]]&lt;=0.2, "10-20%", IF(Table_1[[#This Row],[Discount %]]&lt;=0.3, "20-30%", IF(Table_1[[#This Row],[Discount %]]&lt;=0.4, "30-40%", "40%+"))))</f>
        <v>0-10%</v>
      </c>
    </row>
    <row r="1063" spans="1:24" ht="14.4" x14ac:dyDescent="0.3">
      <c r="A1063" s="2">
        <v>1062</v>
      </c>
      <c r="B1063" s="2" t="s">
        <v>3135</v>
      </c>
      <c r="C1063" s="2">
        <f>YEAR([1]Data!$D1063)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9">
        <v>45.216000000000001</v>
      </c>
      <c r="T1063" s="2">
        <v>3</v>
      </c>
      <c r="U1063" s="25">
        <v>0.2</v>
      </c>
      <c r="V1063" s="25">
        <v>4.5215999999999994</v>
      </c>
      <c r="W1063" s="11">
        <f>Table_1[[#This Row],[Discount]]/Table_1[[#This Row],[Sales]]</f>
        <v>4.4232130219391368E-3</v>
      </c>
      <c r="X1063" t="str">
        <f>IF(Table_1[[#This Row],[Discount %]]&lt;=0.1, "0-10%", IF(Table_1[[#This Row],[Discount %]]&lt;=0.2, "10-20%", IF(Table_1[[#This Row],[Discount %]]&lt;=0.3, "20-30%", IF(Table_1[[#This Row],[Discount %]]&lt;=0.4, "30-40%", "40%+"))))</f>
        <v>0-10%</v>
      </c>
    </row>
    <row r="1064" spans="1:24" ht="14.4" x14ac:dyDescent="0.3">
      <c r="A1064" s="2">
        <v>1063</v>
      </c>
      <c r="B1064" s="2" t="s">
        <v>3135</v>
      </c>
      <c r="C1064" s="2">
        <f>YEAR([1]Data!$D1064)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9">
        <v>10.416000000000002</v>
      </c>
      <c r="T1064" s="2">
        <v>7</v>
      </c>
      <c r="U1064" s="25">
        <v>0.2</v>
      </c>
      <c r="V1064" s="25">
        <v>-2.2134</v>
      </c>
      <c r="W1064" s="11">
        <f>Table_1[[#This Row],[Discount]]/Table_1[[#This Row],[Sales]]</f>
        <v>1.9201228878648231E-2</v>
      </c>
      <c r="X1064" t="str">
        <f>IF(Table_1[[#This Row],[Discount %]]&lt;=0.1, "0-10%", IF(Table_1[[#This Row],[Discount %]]&lt;=0.2, "10-20%", IF(Table_1[[#This Row],[Discount %]]&lt;=0.3, "20-30%", IF(Table_1[[#This Row],[Discount %]]&lt;=0.4, "30-40%", "40%+"))))</f>
        <v>0-10%</v>
      </c>
    </row>
    <row r="1065" spans="1:24" ht="14.4" x14ac:dyDescent="0.3">
      <c r="A1065" s="2">
        <v>1064</v>
      </c>
      <c r="B1065" s="2" t="s">
        <v>3135</v>
      </c>
      <c r="C1065" s="2">
        <f>YEAR([1]Data!$D1065)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9">
        <v>7.8719999999999999</v>
      </c>
      <c r="T1065" s="2">
        <v>3</v>
      </c>
      <c r="U1065" s="25">
        <v>0.2</v>
      </c>
      <c r="V1065" s="25">
        <v>1.2791999999999994</v>
      </c>
      <c r="W1065" s="11">
        <f>Table_1[[#This Row],[Discount]]/Table_1[[#This Row],[Sales]]</f>
        <v>2.5406504065040653E-2</v>
      </c>
      <c r="X1065" t="str">
        <f>IF(Table_1[[#This Row],[Discount %]]&lt;=0.1, "0-10%", IF(Table_1[[#This Row],[Discount %]]&lt;=0.2, "10-20%", IF(Table_1[[#This Row],[Discount %]]&lt;=0.3, "20-30%", IF(Table_1[[#This Row],[Discount %]]&lt;=0.4, "30-40%", "40%+"))))</f>
        <v>0-10%</v>
      </c>
    </row>
    <row r="1066" spans="1:24" ht="14.4" x14ac:dyDescent="0.3">
      <c r="A1066" s="2">
        <v>1065</v>
      </c>
      <c r="B1066" s="2" t="s">
        <v>3135</v>
      </c>
      <c r="C1066" s="2">
        <f>YEAR([1]Data!$D1066)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9">
        <v>118.78199999999998</v>
      </c>
      <c r="T1066" s="2">
        <v>3</v>
      </c>
      <c r="U1066" s="25">
        <v>0.4</v>
      </c>
      <c r="V1066" s="25">
        <v>-27.715799999999994</v>
      </c>
      <c r="W1066" s="11">
        <f>Table_1[[#This Row],[Discount]]/Table_1[[#This Row],[Sales]]</f>
        <v>3.3675135963361458E-3</v>
      </c>
      <c r="X1066" t="str">
        <f>IF(Table_1[[#This Row],[Discount %]]&lt;=0.1, "0-10%", IF(Table_1[[#This Row],[Discount %]]&lt;=0.2, "10-20%", IF(Table_1[[#This Row],[Discount %]]&lt;=0.3, "20-30%", IF(Table_1[[#This Row],[Discount %]]&lt;=0.4, "30-40%", "40%+"))))</f>
        <v>0-10%</v>
      </c>
    </row>
    <row r="1067" spans="1:24" ht="14.4" x14ac:dyDescent="0.3">
      <c r="A1067" s="2">
        <v>1066</v>
      </c>
      <c r="B1067" s="2" t="s">
        <v>3135</v>
      </c>
      <c r="C1067" s="2">
        <f>YEAR([1]Data!$D1067)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9">
        <v>1.4480000000000002</v>
      </c>
      <c r="T1067" s="2">
        <v>1</v>
      </c>
      <c r="U1067" s="25">
        <v>0.2</v>
      </c>
      <c r="V1067" s="25">
        <v>0.2352999999999999</v>
      </c>
      <c r="W1067" s="11">
        <f>Table_1[[#This Row],[Discount]]/Table_1[[#This Row],[Sales]]</f>
        <v>0.13812154696132595</v>
      </c>
      <c r="X1067" t="str">
        <f>IF(Table_1[[#This Row],[Discount %]]&lt;=0.1, "0-10%", IF(Table_1[[#This Row],[Discount %]]&lt;=0.2, "10-20%", IF(Table_1[[#This Row],[Discount %]]&lt;=0.3, "20-30%", IF(Table_1[[#This Row],[Discount %]]&lt;=0.4, "30-40%", "40%+"))))</f>
        <v>10-20%</v>
      </c>
    </row>
    <row r="1068" spans="1:24" ht="14.4" x14ac:dyDescent="0.3">
      <c r="A1068" s="2">
        <v>1067</v>
      </c>
      <c r="B1068" s="2" t="s">
        <v>3135</v>
      </c>
      <c r="C1068" s="2">
        <f>YEAR([1]Data!$D1068)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9">
        <v>55.470000000000006</v>
      </c>
      <c r="T1068" s="2">
        <v>5</v>
      </c>
      <c r="U1068" s="25">
        <v>0.7</v>
      </c>
      <c r="V1068" s="25">
        <v>-46.224999999999994</v>
      </c>
      <c r="W1068" s="11">
        <f>Table_1[[#This Row],[Discount]]/Table_1[[#This Row],[Sales]]</f>
        <v>1.2619433928249503E-2</v>
      </c>
      <c r="X1068" t="str">
        <f>IF(Table_1[[#This Row],[Discount %]]&lt;=0.1, "0-10%", IF(Table_1[[#This Row],[Discount %]]&lt;=0.2, "10-20%", IF(Table_1[[#This Row],[Discount %]]&lt;=0.3, "20-30%", IF(Table_1[[#This Row],[Discount %]]&lt;=0.4, "30-40%", "40%+"))))</f>
        <v>0-10%</v>
      </c>
    </row>
    <row r="1069" spans="1:24" ht="14.4" x14ac:dyDescent="0.3">
      <c r="A1069" s="2">
        <v>1068</v>
      </c>
      <c r="B1069" s="2" t="s">
        <v>3146</v>
      </c>
      <c r="C1069" s="2">
        <f>YEAR([1]Data!$D1069)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9">
        <v>194.84800000000001</v>
      </c>
      <c r="T1069" s="2">
        <v>4</v>
      </c>
      <c r="U1069" s="25">
        <v>0.2</v>
      </c>
      <c r="V1069" s="25">
        <v>12.177999999999983</v>
      </c>
      <c r="W1069" s="11">
        <f>Table_1[[#This Row],[Discount]]/Table_1[[#This Row],[Sales]]</f>
        <v>1.0264411233371655E-3</v>
      </c>
      <c r="X1069" t="str">
        <f>IF(Table_1[[#This Row],[Discount %]]&lt;=0.1, "0-10%", IF(Table_1[[#This Row],[Discount %]]&lt;=0.2, "10-20%", IF(Table_1[[#This Row],[Discount %]]&lt;=0.3, "20-30%", IF(Table_1[[#This Row],[Discount %]]&lt;=0.4, "30-40%", "40%+"))))</f>
        <v>0-10%</v>
      </c>
    </row>
    <row r="1070" spans="1:24" ht="14.4" x14ac:dyDescent="0.3">
      <c r="A1070" s="2">
        <v>1069</v>
      </c>
      <c r="B1070" s="2" t="s">
        <v>3149</v>
      </c>
      <c r="C1070" s="2">
        <f>YEAR([1]Data!$D1070)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9">
        <v>1.7440000000000002</v>
      </c>
      <c r="T1070" s="2">
        <v>1</v>
      </c>
      <c r="U1070" s="25">
        <v>0.2</v>
      </c>
      <c r="V1070" s="25">
        <v>-0.34880000000000033</v>
      </c>
      <c r="W1070" s="11">
        <f>Table_1[[#This Row],[Discount]]/Table_1[[#This Row],[Sales]]</f>
        <v>0.1146788990825688</v>
      </c>
      <c r="X1070" t="str">
        <f>IF(Table_1[[#This Row],[Discount %]]&lt;=0.1, "0-10%", IF(Table_1[[#This Row],[Discount %]]&lt;=0.2, "10-20%", IF(Table_1[[#This Row],[Discount %]]&lt;=0.3, "20-30%", IF(Table_1[[#This Row],[Discount %]]&lt;=0.4, "30-40%", "40%+"))))</f>
        <v>10-20%</v>
      </c>
    </row>
    <row r="1071" spans="1:24" ht="14.4" x14ac:dyDescent="0.3">
      <c r="A1071" s="2">
        <v>1070</v>
      </c>
      <c r="B1071" s="2" t="s">
        <v>3153</v>
      </c>
      <c r="C1071" s="2">
        <f>YEAR([1]Data!$D1071)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9">
        <v>25.176000000000005</v>
      </c>
      <c r="T1071" s="2">
        <v>4</v>
      </c>
      <c r="U1071" s="25">
        <v>0.7</v>
      </c>
      <c r="V1071" s="25">
        <v>-18.462400000000002</v>
      </c>
      <c r="W1071" s="11">
        <f>Table_1[[#This Row],[Discount]]/Table_1[[#This Row],[Sales]]</f>
        <v>2.7804258023514449E-2</v>
      </c>
      <c r="X1071" t="str">
        <f>IF(Table_1[[#This Row],[Discount %]]&lt;=0.1, "0-10%", IF(Table_1[[#This Row],[Discount %]]&lt;=0.2, "10-20%", IF(Table_1[[#This Row],[Discount %]]&lt;=0.3, "20-30%", IF(Table_1[[#This Row],[Discount %]]&lt;=0.4, "30-40%", "40%+"))))</f>
        <v>0-10%</v>
      </c>
    </row>
    <row r="1072" spans="1:24" ht="14.4" x14ac:dyDescent="0.3">
      <c r="A1072" s="2">
        <v>1071</v>
      </c>
      <c r="B1072" s="2" t="s">
        <v>3154</v>
      </c>
      <c r="C1072" s="2">
        <f>YEAR([1]Data!$D1072)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9">
        <v>19.459999999999997</v>
      </c>
      <c r="T1072" s="2">
        <v>7</v>
      </c>
      <c r="U1072" s="25">
        <v>0</v>
      </c>
      <c r="V1072" s="25">
        <v>5.0595999999999997</v>
      </c>
      <c r="W1072" s="11">
        <f>Table_1[[#This Row],[Discount]]/Table_1[[#This Row],[Sales]]</f>
        <v>0</v>
      </c>
      <c r="X1072" t="str">
        <f>IF(Table_1[[#This Row],[Discount %]]&lt;=0.1, "0-10%", IF(Table_1[[#This Row],[Discount %]]&lt;=0.2, "10-20%", IF(Table_1[[#This Row],[Discount %]]&lt;=0.3, "20-30%", IF(Table_1[[#This Row],[Discount %]]&lt;=0.4, "30-40%", "40%+"))))</f>
        <v>0-10%</v>
      </c>
    </row>
    <row r="1073" spans="1:24" ht="14.4" x14ac:dyDescent="0.3">
      <c r="A1073" s="2">
        <v>1072</v>
      </c>
      <c r="B1073" s="2" t="s">
        <v>3157</v>
      </c>
      <c r="C1073" s="2">
        <f>YEAR([1]Data!$D1073)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9">
        <v>29.472000000000001</v>
      </c>
      <c r="T1073" s="2">
        <v>3</v>
      </c>
      <c r="U1073" s="25">
        <v>0.2</v>
      </c>
      <c r="V1073" s="25">
        <v>9.9467999999999979</v>
      </c>
      <c r="W1073" s="11">
        <f>Table_1[[#This Row],[Discount]]/Table_1[[#This Row],[Sales]]</f>
        <v>6.7861020629750276E-3</v>
      </c>
      <c r="X1073" t="str">
        <f>IF(Table_1[[#This Row],[Discount %]]&lt;=0.1, "0-10%", IF(Table_1[[#This Row],[Discount %]]&lt;=0.2, "10-20%", IF(Table_1[[#This Row],[Discount %]]&lt;=0.3, "20-30%", IF(Table_1[[#This Row],[Discount %]]&lt;=0.4, "30-40%", "40%+"))))</f>
        <v>0-10%</v>
      </c>
    </row>
    <row r="1074" spans="1:24" ht="14.4" x14ac:dyDescent="0.3">
      <c r="A1074" s="2">
        <v>1073</v>
      </c>
      <c r="B1074" s="2" t="s">
        <v>3160</v>
      </c>
      <c r="C1074" s="2">
        <f>YEAR([1]Data!$D1074)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9">
        <v>8.64</v>
      </c>
      <c r="T1074" s="2">
        <v>2</v>
      </c>
      <c r="U1074" s="25">
        <v>0.2</v>
      </c>
      <c r="V1074" s="25">
        <v>3.024</v>
      </c>
      <c r="W1074" s="11">
        <f>Table_1[[#This Row],[Discount]]/Table_1[[#This Row],[Sales]]</f>
        <v>2.3148148148148147E-2</v>
      </c>
      <c r="X1074" t="str">
        <f>IF(Table_1[[#This Row],[Discount %]]&lt;=0.1, "0-10%", IF(Table_1[[#This Row],[Discount %]]&lt;=0.2, "10-20%", IF(Table_1[[#This Row],[Discount %]]&lt;=0.3, "20-30%", IF(Table_1[[#This Row],[Discount %]]&lt;=0.4, "30-40%", "40%+"))))</f>
        <v>0-10%</v>
      </c>
    </row>
    <row r="1075" spans="1:24" ht="14.4" x14ac:dyDescent="0.3">
      <c r="A1075" s="2">
        <v>1074</v>
      </c>
      <c r="B1075" s="2" t="s">
        <v>3165</v>
      </c>
      <c r="C1075" s="2">
        <f>YEAR([1]Data!$D1075)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9">
        <v>6.27</v>
      </c>
      <c r="T1075" s="2">
        <v>5</v>
      </c>
      <c r="U1075" s="25">
        <v>0.7</v>
      </c>
      <c r="V1075" s="25">
        <v>-4.5980000000000008</v>
      </c>
      <c r="W1075" s="11">
        <f>Table_1[[#This Row],[Discount]]/Table_1[[#This Row],[Sales]]</f>
        <v>0.11164274322169059</v>
      </c>
      <c r="X1075" t="str">
        <f>IF(Table_1[[#This Row],[Discount %]]&lt;=0.1, "0-10%", IF(Table_1[[#This Row],[Discount %]]&lt;=0.2, "10-20%", IF(Table_1[[#This Row],[Discount %]]&lt;=0.3, "20-30%", IF(Table_1[[#This Row],[Discount %]]&lt;=0.4, "30-40%", "40%+"))))</f>
        <v>10-20%</v>
      </c>
    </row>
    <row r="1076" spans="1:24" ht="14.4" x14ac:dyDescent="0.3">
      <c r="A1076" s="2">
        <v>1075</v>
      </c>
      <c r="B1076" s="2" t="s">
        <v>3165</v>
      </c>
      <c r="C1076" s="2">
        <f>YEAR([1]Data!$D1076)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9">
        <v>4.3680000000000003</v>
      </c>
      <c r="T1076" s="2">
        <v>7</v>
      </c>
      <c r="U1076" s="25">
        <v>0.7</v>
      </c>
      <c r="V1076" s="25">
        <v>-3.3487999999999998</v>
      </c>
      <c r="W1076" s="11">
        <f>Table_1[[#This Row],[Discount]]/Table_1[[#This Row],[Sales]]</f>
        <v>0.16025641025641024</v>
      </c>
      <c r="X1076" t="str">
        <f>IF(Table_1[[#This Row],[Discount %]]&lt;=0.1, "0-10%", IF(Table_1[[#This Row],[Discount %]]&lt;=0.2, "10-20%", IF(Table_1[[#This Row],[Discount %]]&lt;=0.3, "20-30%", IF(Table_1[[#This Row],[Discount %]]&lt;=0.4, "30-40%", "40%+"))))</f>
        <v>10-20%</v>
      </c>
    </row>
    <row r="1077" spans="1:24" ht="14.4" x14ac:dyDescent="0.3">
      <c r="A1077" s="2">
        <v>1076</v>
      </c>
      <c r="B1077" s="2" t="s">
        <v>3165</v>
      </c>
      <c r="C1077" s="2">
        <f>YEAR([1]Data!$D1077)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9">
        <v>31.983999999999998</v>
      </c>
      <c r="T1077" s="2">
        <v>2</v>
      </c>
      <c r="U1077" s="25">
        <v>0.2</v>
      </c>
      <c r="V1077" s="25">
        <v>1.9989999999999979</v>
      </c>
      <c r="W1077" s="11">
        <f>Table_1[[#This Row],[Discount]]/Table_1[[#This Row],[Sales]]</f>
        <v>6.2531265632816413E-3</v>
      </c>
      <c r="X1077" t="str">
        <f>IF(Table_1[[#This Row],[Discount %]]&lt;=0.1, "0-10%", IF(Table_1[[#This Row],[Discount %]]&lt;=0.2, "10-20%", IF(Table_1[[#This Row],[Discount %]]&lt;=0.3, "20-30%", IF(Table_1[[#This Row],[Discount %]]&lt;=0.4, "30-40%", "40%+"))))</f>
        <v>0-10%</v>
      </c>
    </row>
    <row r="1078" spans="1:24" ht="14.4" x14ac:dyDescent="0.3">
      <c r="A1078" s="2">
        <v>1077</v>
      </c>
      <c r="B1078" s="2" t="s">
        <v>3172</v>
      </c>
      <c r="C1078" s="2">
        <f>YEAR([1]Data!$D1078)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9">
        <v>40.879999999999995</v>
      </c>
      <c r="T1078" s="2">
        <v>7</v>
      </c>
      <c r="U1078" s="25">
        <v>0</v>
      </c>
      <c r="V1078" s="25">
        <v>10.628799999999998</v>
      </c>
      <c r="W1078" s="11">
        <f>Table_1[[#This Row],[Discount]]/Table_1[[#This Row],[Sales]]</f>
        <v>0</v>
      </c>
      <c r="X1078" t="str">
        <f>IF(Table_1[[#This Row],[Discount %]]&lt;=0.1, "0-10%", IF(Table_1[[#This Row],[Discount %]]&lt;=0.2, "10-20%", IF(Table_1[[#This Row],[Discount %]]&lt;=0.3, "20-30%", IF(Table_1[[#This Row],[Discount %]]&lt;=0.4, "30-40%", "40%+"))))</f>
        <v>0-10%</v>
      </c>
    </row>
    <row r="1079" spans="1:24" ht="14.4" x14ac:dyDescent="0.3">
      <c r="A1079" s="2">
        <v>1078</v>
      </c>
      <c r="B1079" s="2" t="s">
        <v>3177</v>
      </c>
      <c r="C1079" s="2">
        <f>YEAR([1]Data!$D1079)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9">
        <v>119.96</v>
      </c>
      <c r="T1079" s="2">
        <v>2</v>
      </c>
      <c r="U1079" s="25">
        <v>0</v>
      </c>
      <c r="V1079" s="25">
        <v>33.588800000000006</v>
      </c>
      <c r="W1079" s="11">
        <f>Table_1[[#This Row],[Discount]]/Table_1[[#This Row],[Sales]]</f>
        <v>0</v>
      </c>
      <c r="X1079" t="str">
        <f>IF(Table_1[[#This Row],[Discount %]]&lt;=0.1, "0-10%", IF(Table_1[[#This Row],[Discount %]]&lt;=0.2, "10-20%", IF(Table_1[[#This Row],[Discount %]]&lt;=0.3, "20-30%", IF(Table_1[[#This Row],[Discount %]]&lt;=0.4, "30-40%", "40%+"))))</f>
        <v>0-10%</v>
      </c>
    </row>
    <row r="1080" spans="1:24" ht="14.4" x14ac:dyDescent="0.3">
      <c r="A1080" s="2">
        <v>1079</v>
      </c>
      <c r="B1080" s="2" t="s">
        <v>3177</v>
      </c>
      <c r="C1080" s="2">
        <f>YEAR([1]Data!$D1080)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9">
        <v>31.44</v>
      </c>
      <c r="T1080" s="2">
        <v>3</v>
      </c>
      <c r="U1080" s="25">
        <v>0</v>
      </c>
      <c r="V1080" s="25">
        <v>8.4888000000000012</v>
      </c>
      <c r="W1080" s="11">
        <f>Table_1[[#This Row],[Discount]]/Table_1[[#This Row],[Sales]]</f>
        <v>0</v>
      </c>
      <c r="X1080" t="str">
        <f>IF(Table_1[[#This Row],[Discount %]]&lt;=0.1, "0-10%", IF(Table_1[[#This Row],[Discount %]]&lt;=0.2, "10-20%", IF(Table_1[[#This Row],[Discount %]]&lt;=0.3, "20-30%", IF(Table_1[[#This Row],[Discount %]]&lt;=0.4, "30-40%", "40%+"))))</f>
        <v>0-10%</v>
      </c>
    </row>
    <row r="1081" spans="1:24" ht="14.4" x14ac:dyDescent="0.3">
      <c r="A1081" s="2">
        <v>1080</v>
      </c>
      <c r="B1081" s="2" t="s">
        <v>3177</v>
      </c>
      <c r="C1081" s="2">
        <f>YEAR([1]Data!$D1081)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9">
        <v>6.88</v>
      </c>
      <c r="T1081" s="2">
        <v>1</v>
      </c>
      <c r="U1081" s="25">
        <v>0.2</v>
      </c>
      <c r="V1081" s="25">
        <v>2.3220000000000001</v>
      </c>
      <c r="W1081" s="11">
        <f>Table_1[[#This Row],[Discount]]/Table_1[[#This Row],[Sales]]</f>
        <v>2.9069767441860468E-2</v>
      </c>
      <c r="X1081" t="str">
        <f>IF(Table_1[[#This Row],[Discount %]]&lt;=0.1, "0-10%", IF(Table_1[[#This Row],[Discount %]]&lt;=0.2, "10-20%", IF(Table_1[[#This Row],[Discount %]]&lt;=0.3, "20-30%", IF(Table_1[[#This Row],[Discount %]]&lt;=0.4, "30-40%", "40%+"))))</f>
        <v>0-10%</v>
      </c>
    </row>
    <row r="1082" spans="1:24" ht="14.4" x14ac:dyDescent="0.3">
      <c r="A1082" s="2">
        <v>1081</v>
      </c>
      <c r="B1082" s="2" t="s">
        <v>3182</v>
      </c>
      <c r="C1082" s="2">
        <f>YEAR([1]Data!$D1082)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9">
        <v>19.920000000000002</v>
      </c>
      <c r="T1082" s="2">
        <v>4</v>
      </c>
      <c r="U1082" s="25">
        <v>0</v>
      </c>
      <c r="V1082" s="25">
        <v>9.3624000000000009</v>
      </c>
      <c r="W1082" s="11">
        <f>Table_1[[#This Row],[Discount]]/Table_1[[#This Row],[Sales]]</f>
        <v>0</v>
      </c>
      <c r="X1082" t="str">
        <f>IF(Table_1[[#This Row],[Discount %]]&lt;=0.1, "0-10%", IF(Table_1[[#This Row],[Discount %]]&lt;=0.2, "10-20%", IF(Table_1[[#This Row],[Discount %]]&lt;=0.3, "20-30%", IF(Table_1[[#This Row],[Discount %]]&lt;=0.4, "30-40%", "40%+"))))</f>
        <v>0-10%</v>
      </c>
    </row>
    <row r="1083" spans="1:24" ht="14.4" x14ac:dyDescent="0.3">
      <c r="A1083" s="2">
        <v>1082</v>
      </c>
      <c r="B1083" s="2" t="s">
        <v>3182</v>
      </c>
      <c r="C1083" s="2">
        <f>YEAR([1]Data!$D1083)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9">
        <v>1106.9099999999999</v>
      </c>
      <c r="T1083" s="2">
        <v>9</v>
      </c>
      <c r="U1083" s="25">
        <v>0</v>
      </c>
      <c r="V1083" s="25">
        <v>121.76009999999994</v>
      </c>
      <c r="W1083" s="11">
        <f>Table_1[[#This Row],[Discount]]/Table_1[[#This Row],[Sales]]</f>
        <v>0</v>
      </c>
      <c r="X1083" t="str">
        <f>IF(Table_1[[#This Row],[Discount %]]&lt;=0.1, "0-10%", IF(Table_1[[#This Row],[Discount %]]&lt;=0.2, "10-20%", IF(Table_1[[#This Row],[Discount %]]&lt;=0.3, "20-30%", IF(Table_1[[#This Row],[Discount %]]&lt;=0.4, "30-40%", "40%+"))))</f>
        <v>0-10%</v>
      </c>
    </row>
    <row r="1084" spans="1:24" ht="14.4" x14ac:dyDescent="0.3">
      <c r="A1084" s="2">
        <v>1083</v>
      </c>
      <c r="B1084" s="2" t="s">
        <v>3188</v>
      </c>
      <c r="C1084" s="2">
        <f>YEAR([1]Data!$D1084)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9">
        <v>836.59199999999998</v>
      </c>
      <c r="T1084" s="2">
        <v>8</v>
      </c>
      <c r="U1084" s="25">
        <v>0.4</v>
      </c>
      <c r="V1084" s="25">
        <v>-264.92079999999999</v>
      </c>
      <c r="W1084" s="11">
        <f>Table_1[[#This Row],[Discount]]/Table_1[[#This Row],[Sales]]</f>
        <v>4.7813031919980114E-4</v>
      </c>
      <c r="X1084" t="str">
        <f>IF(Table_1[[#This Row],[Discount %]]&lt;=0.1, "0-10%", IF(Table_1[[#This Row],[Discount %]]&lt;=0.2, "10-20%", IF(Table_1[[#This Row],[Discount %]]&lt;=0.3, "20-30%", IF(Table_1[[#This Row],[Discount %]]&lt;=0.4, "30-40%", "40%+"))))</f>
        <v>0-10%</v>
      </c>
    </row>
    <row r="1085" spans="1:24" ht="14.4" x14ac:dyDescent="0.3">
      <c r="A1085" s="2">
        <v>1084</v>
      </c>
      <c r="B1085" s="2" t="s">
        <v>3188</v>
      </c>
      <c r="C1085" s="2">
        <f>YEAR([1]Data!$D1085)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9">
        <v>26.38</v>
      </c>
      <c r="T1085" s="2">
        <v>1</v>
      </c>
      <c r="U1085" s="25">
        <v>0</v>
      </c>
      <c r="V1085" s="25">
        <v>12.134799999999998</v>
      </c>
      <c r="W1085" s="11">
        <f>Table_1[[#This Row],[Discount]]/Table_1[[#This Row],[Sales]]</f>
        <v>0</v>
      </c>
      <c r="X1085" t="str">
        <f>IF(Table_1[[#This Row],[Discount %]]&lt;=0.1, "0-10%", IF(Table_1[[#This Row],[Discount %]]&lt;=0.2, "10-20%", IF(Table_1[[#This Row],[Discount %]]&lt;=0.3, "20-30%", IF(Table_1[[#This Row],[Discount %]]&lt;=0.4, "30-40%", "40%+"))))</f>
        <v>0-10%</v>
      </c>
    </row>
    <row r="1086" spans="1:24" ht="14.4" x14ac:dyDescent="0.3">
      <c r="A1086" s="2">
        <v>1085</v>
      </c>
      <c r="B1086" s="2" t="s">
        <v>3188</v>
      </c>
      <c r="C1086" s="2">
        <f>YEAR([1]Data!$D1086)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9">
        <v>362.92</v>
      </c>
      <c r="T1086" s="2">
        <v>2</v>
      </c>
      <c r="U1086" s="25">
        <v>0</v>
      </c>
      <c r="V1086" s="25">
        <v>105.24679999999995</v>
      </c>
      <c r="W1086" s="11">
        <f>Table_1[[#This Row],[Discount]]/Table_1[[#This Row],[Sales]]</f>
        <v>0</v>
      </c>
      <c r="X1086" t="str">
        <f>IF(Table_1[[#This Row],[Discount %]]&lt;=0.1, "0-10%", IF(Table_1[[#This Row],[Discount %]]&lt;=0.2, "10-20%", IF(Table_1[[#This Row],[Discount %]]&lt;=0.3, "20-30%", IF(Table_1[[#This Row],[Discount %]]&lt;=0.4, "30-40%", "40%+"))))</f>
        <v>0-10%</v>
      </c>
    </row>
    <row r="1087" spans="1:24" ht="14.4" x14ac:dyDescent="0.3">
      <c r="A1087" s="2">
        <v>1086</v>
      </c>
      <c r="B1087" s="2" t="s">
        <v>3188</v>
      </c>
      <c r="C1087" s="2">
        <f>YEAR([1]Data!$D1087)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9">
        <v>4899.93</v>
      </c>
      <c r="T1087" s="2">
        <v>7</v>
      </c>
      <c r="U1087" s="25">
        <v>0</v>
      </c>
      <c r="V1087" s="25">
        <v>2400.9656999999997</v>
      </c>
      <c r="W1087" s="11">
        <f>Table_1[[#This Row],[Discount]]/Table_1[[#This Row],[Sales]]</f>
        <v>0</v>
      </c>
      <c r="X1087" t="str">
        <f>IF(Table_1[[#This Row],[Discount %]]&lt;=0.1, "0-10%", IF(Table_1[[#This Row],[Discount %]]&lt;=0.2, "10-20%", IF(Table_1[[#This Row],[Discount %]]&lt;=0.3, "20-30%", IF(Table_1[[#This Row],[Discount %]]&lt;=0.4, "30-40%", "40%+"))))</f>
        <v>0-10%</v>
      </c>
    </row>
    <row r="1088" spans="1:24" ht="14.4" x14ac:dyDescent="0.3">
      <c r="A1088" s="2">
        <v>1087</v>
      </c>
      <c r="B1088" s="2" t="s">
        <v>3193</v>
      </c>
      <c r="C1088" s="2">
        <f>YEAR([1]Data!$D1088)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9">
        <v>6.48</v>
      </c>
      <c r="T1088" s="2">
        <v>1</v>
      </c>
      <c r="U1088" s="25">
        <v>0</v>
      </c>
      <c r="V1088" s="25">
        <v>3.1104000000000003</v>
      </c>
      <c r="W1088" s="11">
        <f>Table_1[[#This Row],[Discount]]/Table_1[[#This Row],[Sales]]</f>
        <v>0</v>
      </c>
      <c r="X1088" t="str">
        <f>IF(Table_1[[#This Row],[Discount %]]&lt;=0.1, "0-10%", IF(Table_1[[#This Row],[Discount %]]&lt;=0.2, "10-20%", IF(Table_1[[#This Row],[Discount %]]&lt;=0.3, "20-30%", IF(Table_1[[#This Row],[Discount %]]&lt;=0.4, "30-40%", "40%+"))))</f>
        <v>0-10%</v>
      </c>
    </row>
    <row r="1089" spans="1:24" ht="14.4" x14ac:dyDescent="0.3">
      <c r="A1089" s="2">
        <v>1088</v>
      </c>
      <c r="B1089" s="2" t="s">
        <v>3196</v>
      </c>
      <c r="C1089" s="2">
        <f>YEAR([1]Data!$D1089)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9">
        <v>71.975999999999999</v>
      </c>
      <c r="T1089" s="2">
        <v>3</v>
      </c>
      <c r="U1089" s="25">
        <v>0.2</v>
      </c>
      <c r="V1089" s="25">
        <v>7.1976000000000049</v>
      </c>
      <c r="W1089" s="11">
        <f>Table_1[[#This Row],[Discount]]/Table_1[[#This Row],[Sales]]</f>
        <v>2.7787040124485941E-3</v>
      </c>
      <c r="X1089" t="str">
        <f>IF(Table_1[[#This Row],[Discount %]]&lt;=0.1, "0-10%", IF(Table_1[[#This Row],[Discount %]]&lt;=0.2, "10-20%", IF(Table_1[[#This Row],[Discount %]]&lt;=0.3, "20-30%", IF(Table_1[[#This Row],[Discount %]]&lt;=0.4, "30-40%", "40%+"))))</f>
        <v>0-10%</v>
      </c>
    </row>
    <row r="1090" spans="1:24" ht="14.4" x14ac:dyDescent="0.3">
      <c r="A1090" s="2">
        <v>1089</v>
      </c>
      <c r="B1090" s="2" t="s">
        <v>3196</v>
      </c>
      <c r="C1090" s="2">
        <f>YEAR([1]Data!$D1090)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9">
        <v>3.15</v>
      </c>
      <c r="T1090" s="2">
        <v>1</v>
      </c>
      <c r="U1090" s="25">
        <v>0</v>
      </c>
      <c r="V1090" s="25">
        <v>1.512</v>
      </c>
      <c r="W1090" s="11">
        <f>Table_1[[#This Row],[Discount]]/Table_1[[#This Row],[Sales]]</f>
        <v>0</v>
      </c>
      <c r="X1090" t="str">
        <f>IF(Table_1[[#This Row],[Discount %]]&lt;=0.1, "0-10%", IF(Table_1[[#This Row],[Discount %]]&lt;=0.2, "10-20%", IF(Table_1[[#This Row],[Discount %]]&lt;=0.3, "20-30%", IF(Table_1[[#This Row],[Discount %]]&lt;=0.4, "30-40%", "40%+"))))</f>
        <v>0-10%</v>
      </c>
    </row>
    <row r="1091" spans="1:24" ht="14.4" x14ac:dyDescent="0.3">
      <c r="A1091" s="2">
        <v>1090</v>
      </c>
      <c r="B1091" s="2" t="s">
        <v>3202</v>
      </c>
      <c r="C1091" s="2">
        <f>YEAR([1]Data!$D1091)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9">
        <v>31.983999999999998</v>
      </c>
      <c r="T1091" s="2">
        <v>2</v>
      </c>
      <c r="U1091" s="25">
        <v>0.2</v>
      </c>
      <c r="V1091" s="25">
        <v>1.9989999999999979</v>
      </c>
      <c r="W1091" s="11">
        <f>Table_1[[#This Row],[Discount]]/Table_1[[#This Row],[Sales]]</f>
        <v>6.2531265632816413E-3</v>
      </c>
      <c r="X1091" t="str">
        <f>IF(Table_1[[#This Row],[Discount %]]&lt;=0.1, "0-10%", IF(Table_1[[#This Row],[Discount %]]&lt;=0.2, "10-20%", IF(Table_1[[#This Row],[Discount %]]&lt;=0.3, "20-30%", IF(Table_1[[#This Row],[Discount %]]&lt;=0.4, "30-40%", "40%+"))))</f>
        <v>0-10%</v>
      </c>
    </row>
    <row r="1092" spans="1:24" ht="14.4" x14ac:dyDescent="0.3">
      <c r="A1092" s="2">
        <v>1091</v>
      </c>
      <c r="B1092" s="2" t="s">
        <v>3202</v>
      </c>
      <c r="C1092" s="2">
        <f>YEAR([1]Data!$D1092)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9">
        <v>71.984000000000009</v>
      </c>
      <c r="T1092" s="2">
        <v>2</v>
      </c>
      <c r="U1092" s="25">
        <v>0.2</v>
      </c>
      <c r="V1092" s="25">
        <v>25.194399999999995</v>
      </c>
      <c r="W1092" s="11">
        <f>Table_1[[#This Row],[Discount]]/Table_1[[#This Row],[Sales]]</f>
        <v>2.778395198933096E-3</v>
      </c>
      <c r="X1092" t="str">
        <f>IF(Table_1[[#This Row],[Discount %]]&lt;=0.1, "0-10%", IF(Table_1[[#This Row],[Discount %]]&lt;=0.2, "10-20%", IF(Table_1[[#This Row],[Discount %]]&lt;=0.3, "20-30%", IF(Table_1[[#This Row],[Discount %]]&lt;=0.4, "30-40%", "40%+"))))</f>
        <v>0-10%</v>
      </c>
    </row>
    <row r="1093" spans="1:24" ht="14.4" x14ac:dyDescent="0.3">
      <c r="A1093" s="2">
        <v>1092</v>
      </c>
      <c r="B1093" s="2" t="s">
        <v>3205</v>
      </c>
      <c r="C1093" s="2">
        <f>YEAR([1]Data!$D1093)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9">
        <v>120.14999999999999</v>
      </c>
      <c r="T1093" s="2">
        <v>9</v>
      </c>
      <c r="U1093" s="25">
        <v>0</v>
      </c>
      <c r="V1093" s="25">
        <v>33.641999999999996</v>
      </c>
      <c r="W1093" s="11">
        <f>Table_1[[#This Row],[Discount]]/Table_1[[#This Row],[Sales]]</f>
        <v>0</v>
      </c>
      <c r="X1093" t="str">
        <f>IF(Table_1[[#This Row],[Discount %]]&lt;=0.1, "0-10%", IF(Table_1[[#This Row],[Discount %]]&lt;=0.2, "10-20%", IF(Table_1[[#This Row],[Discount %]]&lt;=0.3, "20-30%", IF(Table_1[[#This Row],[Discount %]]&lt;=0.4, "30-40%", "40%+"))))</f>
        <v>0-10%</v>
      </c>
    </row>
    <row r="1094" spans="1:24" ht="14.4" x14ac:dyDescent="0.3">
      <c r="A1094" s="2">
        <v>1093</v>
      </c>
      <c r="B1094" s="2" t="s">
        <v>3205</v>
      </c>
      <c r="C1094" s="2">
        <f>YEAR([1]Data!$D1094)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9">
        <v>219.18400000000003</v>
      </c>
      <c r="T1094" s="2">
        <v>2</v>
      </c>
      <c r="U1094" s="25">
        <v>0.2</v>
      </c>
      <c r="V1094" s="25">
        <v>19.178600000000003</v>
      </c>
      <c r="W1094" s="11">
        <f>Table_1[[#This Row],[Discount]]/Table_1[[#This Row],[Sales]]</f>
        <v>9.1247536316519447E-4</v>
      </c>
      <c r="X1094" t="str">
        <f>IF(Table_1[[#This Row],[Discount %]]&lt;=0.1, "0-10%", IF(Table_1[[#This Row],[Discount %]]&lt;=0.2, "10-20%", IF(Table_1[[#This Row],[Discount %]]&lt;=0.3, "20-30%", IF(Table_1[[#This Row],[Discount %]]&lt;=0.4, "30-40%", "40%+"))))</f>
        <v>0-10%</v>
      </c>
    </row>
    <row r="1095" spans="1:24" ht="14.4" x14ac:dyDescent="0.3">
      <c r="A1095" s="2">
        <v>1094</v>
      </c>
      <c r="B1095" s="2" t="s">
        <v>3210</v>
      </c>
      <c r="C1095" s="2">
        <f>YEAR([1]Data!$D1095)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9">
        <v>28.900000000000002</v>
      </c>
      <c r="T1095" s="2">
        <v>5</v>
      </c>
      <c r="U1095" s="25">
        <v>0</v>
      </c>
      <c r="V1095" s="25">
        <v>14.161000000000001</v>
      </c>
      <c r="W1095" s="11">
        <f>Table_1[[#This Row],[Discount]]/Table_1[[#This Row],[Sales]]</f>
        <v>0</v>
      </c>
      <c r="X1095" t="str">
        <f>IF(Table_1[[#This Row],[Discount %]]&lt;=0.1, "0-10%", IF(Table_1[[#This Row],[Discount %]]&lt;=0.2, "10-20%", IF(Table_1[[#This Row],[Discount %]]&lt;=0.3, "20-30%", IF(Table_1[[#This Row],[Discount %]]&lt;=0.4, "30-40%", "40%+"))))</f>
        <v>0-10%</v>
      </c>
    </row>
    <row r="1096" spans="1:24" ht="14.4" x14ac:dyDescent="0.3">
      <c r="A1096" s="2">
        <v>1095</v>
      </c>
      <c r="B1096" s="2" t="s">
        <v>3210</v>
      </c>
      <c r="C1096" s="2">
        <f>YEAR([1]Data!$D1096)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9">
        <v>355.96</v>
      </c>
      <c r="T1096" s="2">
        <v>2</v>
      </c>
      <c r="U1096" s="25">
        <v>0</v>
      </c>
      <c r="V1096" s="25">
        <v>103.22839999999997</v>
      </c>
      <c r="W1096" s="11">
        <f>Table_1[[#This Row],[Discount]]/Table_1[[#This Row],[Sales]]</f>
        <v>0</v>
      </c>
      <c r="X1096" t="str">
        <f>IF(Table_1[[#This Row],[Discount %]]&lt;=0.1, "0-10%", IF(Table_1[[#This Row],[Discount %]]&lt;=0.2, "10-20%", IF(Table_1[[#This Row],[Discount %]]&lt;=0.3, "20-30%", IF(Table_1[[#This Row],[Discount %]]&lt;=0.4, "30-40%", "40%+"))))</f>
        <v>0-10%</v>
      </c>
    </row>
    <row r="1097" spans="1:24" ht="14.4" x14ac:dyDescent="0.3">
      <c r="A1097" s="2">
        <v>1096</v>
      </c>
      <c r="B1097" s="2" t="s">
        <v>3216</v>
      </c>
      <c r="C1097" s="2">
        <f>YEAR([1]Data!$D1097)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9">
        <v>348.20799999999997</v>
      </c>
      <c r="T1097" s="2">
        <v>7</v>
      </c>
      <c r="U1097" s="25">
        <v>0.2</v>
      </c>
      <c r="V1097" s="25">
        <v>30.468200000000024</v>
      </c>
      <c r="W1097" s="11">
        <f>Table_1[[#This Row],[Discount]]/Table_1[[#This Row],[Sales]]</f>
        <v>5.7436934246197688E-4</v>
      </c>
      <c r="X1097" t="str">
        <f>IF(Table_1[[#This Row],[Discount %]]&lt;=0.1, "0-10%", IF(Table_1[[#This Row],[Discount %]]&lt;=0.2, "10-20%", IF(Table_1[[#This Row],[Discount %]]&lt;=0.3, "20-30%", IF(Table_1[[#This Row],[Discount %]]&lt;=0.4, "30-40%", "40%+"))))</f>
        <v>0-10%</v>
      </c>
    </row>
    <row r="1098" spans="1:24" ht="14.4" x14ac:dyDescent="0.3">
      <c r="A1098" s="2">
        <v>1097</v>
      </c>
      <c r="B1098" s="2" t="s">
        <v>3216</v>
      </c>
      <c r="C1098" s="2">
        <f>YEAR([1]Data!$D1098)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9">
        <v>35.783999999999999</v>
      </c>
      <c r="T1098" s="2">
        <v>7</v>
      </c>
      <c r="U1098" s="25">
        <v>0.7</v>
      </c>
      <c r="V1098" s="25">
        <v>-28.627200000000009</v>
      </c>
      <c r="W1098" s="11">
        <f>Table_1[[#This Row],[Discount]]/Table_1[[#This Row],[Sales]]</f>
        <v>1.9561815336463222E-2</v>
      </c>
      <c r="X1098" t="str">
        <f>IF(Table_1[[#This Row],[Discount %]]&lt;=0.1, "0-10%", IF(Table_1[[#This Row],[Discount %]]&lt;=0.2, "10-20%", IF(Table_1[[#This Row],[Discount %]]&lt;=0.3, "20-30%", IF(Table_1[[#This Row],[Discount %]]&lt;=0.4, "30-40%", "40%+"))))</f>
        <v>0-10%</v>
      </c>
    </row>
    <row r="1099" spans="1:24" ht="14.4" x14ac:dyDescent="0.3">
      <c r="A1099" s="2">
        <v>1098</v>
      </c>
      <c r="B1099" s="2" t="s">
        <v>3223</v>
      </c>
      <c r="C1099" s="2">
        <f>YEAR([1]Data!$D1099)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9">
        <v>447.84</v>
      </c>
      <c r="T1099" s="2">
        <v>5</v>
      </c>
      <c r="U1099" s="25">
        <v>0.2</v>
      </c>
      <c r="V1099" s="25">
        <v>11.19599999999997</v>
      </c>
      <c r="W1099" s="11">
        <f>Table_1[[#This Row],[Discount]]/Table_1[[#This Row],[Sales]]</f>
        <v>4.4658806716684537E-4</v>
      </c>
      <c r="X1099" t="str">
        <f>IF(Table_1[[#This Row],[Discount %]]&lt;=0.1, "0-10%", IF(Table_1[[#This Row],[Discount %]]&lt;=0.2, "10-20%", IF(Table_1[[#This Row],[Discount %]]&lt;=0.3, "20-30%", IF(Table_1[[#This Row],[Discount %]]&lt;=0.4, "30-40%", "40%+"))))</f>
        <v>0-10%</v>
      </c>
    </row>
    <row r="1100" spans="1:24" ht="14.4" x14ac:dyDescent="0.3">
      <c r="A1100" s="2">
        <v>1099</v>
      </c>
      <c r="B1100" s="2" t="s">
        <v>3226</v>
      </c>
      <c r="C1100" s="2">
        <f>YEAR([1]Data!$D1100)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9">
        <v>7.04</v>
      </c>
      <c r="T1100" s="2">
        <v>4</v>
      </c>
      <c r="U1100" s="25">
        <v>0</v>
      </c>
      <c r="V1100" s="25">
        <v>2.0415999999999999</v>
      </c>
      <c r="W1100" s="11">
        <f>Table_1[[#This Row],[Discount]]/Table_1[[#This Row],[Sales]]</f>
        <v>0</v>
      </c>
      <c r="X1100" t="str">
        <f>IF(Table_1[[#This Row],[Discount %]]&lt;=0.1, "0-10%", IF(Table_1[[#This Row],[Discount %]]&lt;=0.2, "10-20%", IF(Table_1[[#This Row],[Discount %]]&lt;=0.3, "20-30%", IF(Table_1[[#This Row],[Discount %]]&lt;=0.4, "30-40%", "40%+"))))</f>
        <v>0-10%</v>
      </c>
    </row>
    <row r="1101" spans="1:24" ht="14.4" x14ac:dyDescent="0.3">
      <c r="A1101" s="2">
        <v>1100</v>
      </c>
      <c r="B1101" s="2" t="s">
        <v>3226</v>
      </c>
      <c r="C1101" s="2">
        <f>YEAR([1]Data!$D1101)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9">
        <v>8.73</v>
      </c>
      <c r="T1101" s="2">
        <v>3</v>
      </c>
      <c r="U1101" s="25">
        <v>0</v>
      </c>
      <c r="V1101" s="25">
        <v>4.1030999999999995</v>
      </c>
      <c r="W1101" s="11">
        <f>Table_1[[#This Row],[Discount]]/Table_1[[#This Row],[Sales]]</f>
        <v>0</v>
      </c>
      <c r="X1101" t="str">
        <f>IF(Table_1[[#This Row],[Discount %]]&lt;=0.1, "0-10%", IF(Table_1[[#This Row],[Discount %]]&lt;=0.2, "10-20%", IF(Table_1[[#This Row],[Discount %]]&lt;=0.3, "20-30%", IF(Table_1[[#This Row],[Discount %]]&lt;=0.4, "30-40%", "40%+"))))</f>
        <v>0-10%</v>
      </c>
    </row>
    <row r="1102" spans="1:24" ht="14.4" x14ac:dyDescent="0.3">
      <c r="A1102" s="2">
        <v>1101</v>
      </c>
      <c r="B1102" s="2" t="s">
        <v>3226</v>
      </c>
      <c r="C1102" s="2">
        <f>YEAR([1]Data!$D1102)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9">
        <v>29.29</v>
      </c>
      <c r="T1102" s="2">
        <v>1</v>
      </c>
      <c r="U1102" s="25">
        <v>0</v>
      </c>
      <c r="V1102" s="25">
        <v>9.6656999999999975</v>
      </c>
      <c r="W1102" s="11">
        <f>Table_1[[#This Row],[Discount]]/Table_1[[#This Row],[Sales]]</f>
        <v>0</v>
      </c>
      <c r="X1102" t="str">
        <f>IF(Table_1[[#This Row],[Discount %]]&lt;=0.1, "0-10%", IF(Table_1[[#This Row],[Discount %]]&lt;=0.2, "10-20%", IF(Table_1[[#This Row],[Discount %]]&lt;=0.3, "20-30%", IF(Table_1[[#This Row],[Discount %]]&lt;=0.4, "30-40%", "40%+"))))</f>
        <v>0-10%</v>
      </c>
    </row>
    <row r="1103" spans="1:24" ht="14.4" x14ac:dyDescent="0.3">
      <c r="A1103" s="2">
        <v>1102</v>
      </c>
      <c r="B1103" s="2" t="s">
        <v>3226</v>
      </c>
      <c r="C1103" s="2">
        <f>YEAR([1]Data!$D1103)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9">
        <v>8.64</v>
      </c>
      <c r="T1103" s="2">
        <v>3</v>
      </c>
      <c r="U1103" s="25">
        <v>0</v>
      </c>
      <c r="V1103" s="25">
        <v>2.5055999999999998</v>
      </c>
      <c r="W1103" s="11">
        <f>Table_1[[#This Row],[Discount]]/Table_1[[#This Row],[Sales]]</f>
        <v>0</v>
      </c>
      <c r="X1103" t="str">
        <f>IF(Table_1[[#This Row],[Discount %]]&lt;=0.1, "0-10%", IF(Table_1[[#This Row],[Discount %]]&lt;=0.2, "10-20%", IF(Table_1[[#This Row],[Discount %]]&lt;=0.3, "20-30%", IF(Table_1[[#This Row],[Discount %]]&lt;=0.4, "30-40%", "40%+"))))</f>
        <v>0-10%</v>
      </c>
    </row>
    <row r="1104" spans="1:24" ht="14.4" x14ac:dyDescent="0.3">
      <c r="A1104" s="2">
        <v>1103</v>
      </c>
      <c r="B1104" s="2" t="s">
        <v>3235</v>
      </c>
      <c r="C1104" s="2">
        <f>YEAR([1]Data!$D1104)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9">
        <v>2.6939999999999995</v>
      </c>
      <c r="T1104" s="2">
        <v>3</v>
      </c>
      <c r="U1104" s="25">
        <v>0.8</v>
      </c>
      <c r="V1104" s="25">
        <v>-4.7145000000000028</v>
      </c>
      <c r="W1104" s="11">
        <f>Table_1[[#This Row],[Discount]]/Table_1[[#This Row],[Sales]]</f>
        <v>0.29695619896065339</v>
      </c>
      <c r="X1104" t="str">
        <f>IF(Table_1[[#This Row],[Discount %]]&lt;=0.1, "0-10%", IF(Table_1[[#This Row],[Discount %]]&lt;=0.2, "10-20%", IF(Table_1[[#This Row],[Discount %]]&lt;=0.3, "20-30%", IF(Table_1[[#This Row],[Discount %]]&lt;=0.4, "30-40%", "40%+"))))</f>
        <v>20-30%</v>
      </c>
    </row>
    <row r="1105" spans="1:24" ht="14.4" x14ac:dyDescent="0.3">
      <c r="A1105" s="2">
        <v>1104</v>
      </c>
      <c r="B1105" s="2" t="s">
        <v>3235</v>
      </c>
      <c r="C1105" s="2">
        <f>YEAR([1]Data!$D1105)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9">
        <v>2.9339999999999993</v>
      </c>
      <c r="T1105" s="2">
        <v>3</v>
      </c>
      <c r="U1105" s="25">
        <v>0.8</v>
      </c>
      <c r="V1105" s="25">
        <v>-4.9878000000000018</v>
      </c>
      <c r="W1105" s="11">
        <f>Table_1[[#This Row],[Discount]]/Table_1[[#This Row],[Sales]]</f>
        <v>0.27266530334015004</v>
      </c>
      <c r="X1105" t="str">
        <f>IF(Table_1[[#This Row],[Discount %]]&lt;=0.1, "0-10%", IF(Table_1[[#This Row],[Discount %]]&lt;=0.2, "10-20%", IF(Table_1[[#This Row],[Discount %]]&lt;=0.3, "20-30%", IF(Table_1[[#This Row],[Discount %]]&lt;=0.4, "30-40%", "40%+"))))</f>
        <v>20-30%</v>
      </c>
    </row>
    <row r="1106" spans="1:24" ht="14.4" x14ac:dyDescent="0.3">
      <c r="A1106" s="2">
        <v>1105</v>
      </c>
      <c r="B1106" s="2" t="s">
        <v>3236</v>
      </c>
      <c r="C1106" s="2">
        <f>YEAR([1]Data!$D1106)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9">
        <v>22.919999999999998</v>
      </c>
      <c r="T1106" s="2">
        <v>3</v>
      </c>
      <c r="U1106" s="25">
        <v>0</v>
      </c>
      <c r="V1106" s="25">
        <v>11.230799999999999</v>
      </c>
      <c r="W1106" s="11">
        <f>Table_1[[#This Row],[Discount]]/Table_1[[#This Row],[Sales]]</f>
        <v>0</v>
      </c>
      <c r="X1106" t="str">
        <f>IF(Table_1[[#This Row],[Discount %]]&lt;=0.1, "0-10%", IF(Table_1[[#This Row],[Discount %]]&lt;=0.2, "10-20%", IF(Table_1[[#This Row],[Discount %]]&lt;=0.3, "20-30%", IF(Table_1[[#This Row],[Discount %]]&lt;=0.4, "30-40%", "40%+"))))</f>
        <v>0-10%</v>
      </c>
    </row>
    <row r="1107" spans="1:24" ht="14.4" x14ac:dyDescent="0.3">
      <c r="A1107" s="2">
        <v>1106</v>
      </c>
      <c r="B1107" s="2" t="s">
        <v>3241</v>
      </c>
      <c r="C1107" s="2">
        <f>YEAR([1]Data!$D1107)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9">
        <v>100.70400000000001</v>
      </c>
      <c r="T1107" s="2">
        <v>6</v>
      </c>
      <c r="U1107" s="25">
        <v>0.2</v>
      </c>
      <c r="V1107" s="25">
        <v>-16.36440000000001</v>
      </c>
      <c r="W1107" s="11">
        <f>Table_1[[#This Row],[Discount]]/Table_1[[#This Row],[Sales]]</f>
        <v>1.9860184302510327E-3</v>
      </c>
      <c r="X1107" t="str">
        <f>IF(Table_1[[#This Row],[Discount %]]&lt;=0.1, "0-10%", IF(Table_1[[#This Row],[Discount %]]&lt;=0.2, "10-20%", IF(Table_1[[#This Row],[Discount %]]&lt;=0.3, "20-30%", IF(Table_1[[#This Row],[Discount %]]&lt;=0.4, "30-40%", "40%+"))))</f>
        <v>0-10%</v>
      </c>
    </row>
    <row r="1108" spans="1:24" ht="14.4" x14ac:dyDescent="0.3">
      <c r="A1108" s="2">
        <v>1107</v>
      </c>
      <c r="B1108" s="2" t="s">
        <v>3241</v>
      </c>
      <c r="C1108" s="2">
        <f>YEAR([1]Data!$D1108)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9">
        <v>2.3280000000000003</v>
      </c>
      <c r="T1108" s="2">
        <v>2</v>
      </c>
      <c r="U1108" s="25">
        <v>0.6</v>
      </c>
      <c r="V1108" s="25">
        <v>-0.75660000000000016</v>
      </c>
      <c r="W1108" s="11">
        <f>Table_1[[#This Row],[Discount]]/Table_1[[#This Row],[Sales]]</f>
        <v>0.25773195876288657</v>
      </c>
      <c r="X1108" t="str">
        <f>IF(Table_1[[#This Row],[Discount %]]&lt;=0.1, "0-10%", IF(Table_1[[#This Row],[Discount %]]&lt;=0.2, "10-20%", IF(Table_1[[#This Row],[Discount %]]&lt;=0.3, "20-30%", IF(Table_1[[#This Row],[Discount %]]&lt;=0.4, "30-40%", "40%+"))))</f>
        <v>20-30%</v>
      </c>
    </row>
    <row r="1109" spans="1:24" ht="14.4" x14ac:dyDescent="0.3">
      <c r="A1109" s="2">
        <v>1108</v>
      </c>
      <c r="B1109" s="2" t="s">
        <v>3241</v>
      </c>
      <c r="C1109" s="2">
        <f>YEAR([1]Data!$D1109)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9">
        <v>10.779999999999996</v>
      </c>
      <c r="T1109" s="2">
        <v>5</v>
      </c>
      <c r="U1109" s="25">
        <v>0.8</v>
      </c>
      <c r="V1109" s="25">
        <v>-17.248000000000008</v>
      </c>
      <c r="W1109" s="11">
        <f>Table_1[[#This Row],[Discount]]/Table_1[[#This Row],[Sales]]</f>
        <v>7.4211502782931385E-2</v>
      </c>
      <c r="X1109" t="str">
        <f>IF(Table_1[[#This Row],[Discount %]]&lt;=0.1, "0-10%", IF(Table_1[[#This Row],[Discount %]]&lt;=0.2, "10-20%", IF(Table_1[[#This Row],[Discount %]]&lt;=0.3, "20-30%", IF(Table_1[[#This Row],[Discount %]]&lt;=0.4, "30-40%", "40%+"))))</f>
        <v>0-10%</v>
      </c>
    </row>
    <row r="1110" spans="1:24" ht="14.4" x14ac:dyDescent="0.3">
      <c r="A1110" s="2">
        <v>1109</v>
      </c>
      <c r="B1110" s="2" t="s">
        <v>3241</v>
      </c>
      <c r="C1110" s="2">
        <f>YEAR([1]Data!$D1110)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9">
        <v>58.368000000000009</v>
      </c>
      <c r="T1110" s="2">
        <v>12</v>
      </c>
      <c r="U1110" s="25">
        <v>0.2</v>
      </c>
      <c r="V1110" s="25">
        <v>21.888000000000002</v>
      </c>
      <c r="W1110" s="11">
        <f>Table_1[[#This Row],[Discount]]/Table_1[[#This Row],[Sales]]</f>
        <v>3.4265350877192981E-3</v>
      </c>
      <c r="X1110" t="str">
        <f>IF(Table_1[[#This Row],[Discount %]]&lt;=0.1, "0-10%", IF(Table_1[[#This Row],[Discount %]]&lt;=0.2, "10-20%", IF(Table_1[[#This Row],[Discount %]]&lt;=0.3, "20-30%", IF(Table_1[[#This Row],[Discount %]]&lt;=0.4, "30-40%", "40%+"))))</f>
        <v>0-10%</v>
      </c>
    </row>
    <row r="1111" spans="1:24" ht="14.4" x14ac:dyDescent="0.3">
      <c r="A1111" s="2">
        <v>1110</v>
      </c>
      <c r="B1111" s="2" t="s">
        <v>3241</v>
      </c>
      <c r="C1111" s="2">
        <f>YEAR([1]Data!$D1111)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9">
        <v>40.968000000000004</v>
      </c>
      <c r="T1111" s="2">
        <v>3</v>
      </c>
      <c r="U1111" s="25">
        <v>0.2</v>
      </c>
      <c r="V1111" s="25">
        <v>13.826699999999999</v>
      </c>
      <c r="W1111" s="11">
        <f>Table_1[[#This Row],[Discount]]/Table_1[[#This Row],[Sales]]</f>
        <v>4.881859011911736E-3</v>
      </c>
      <c r="X1111" t="str">
        <f>IF(Table_1[[#This Row],[Discount %]]&lt;=0.1, "0-10%", IF(Table_1[[#This Row],[Discount %]]&lt;=0.2, "10-20%", IF(Table_1[[#This Row],[Discount %]]&lt;=0.3, "20-30%", IF(Table_1[[#This Row],[Discount %]]&lt;=0.4, "30-40%", "40%+"))))</f>
        <v>0-10%</v>
      </c>
    </row>
    <row r="1112" spans="1:24" ht="14.4" x14ac:dyDescent="0.3">
      <c r="A1112" s="2">
        <v>1111</v>
      </c>
      <c r="B1112" s="2" t="s">
        <v>3241</v>
      </c>
      <c r="C1112" s="2">
        <f>YEAR([1]Data!$D1112)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9">
        <v>71.959999999999994</v>
      </c>
      <c r="T1112" s="2">
        <v>5</v>
      </c>
      <c r="U1112" s="25">
        <v>0.2</v>
      </c>
      <c r="V1112" s="25">
        <v>25.185999999999996</v>
      </c>
      <c r="W1112" s="11">
        <f>Table_1[[#This Row],[Discount]]/Table_1[[#This Row],[Sales]]</f>
        <v>2.7793218454697059E-3</v>
      </c>
      <c r="X1112" t="str">
        <f>IF(Table_1[[#This Row],[Discount %]]&lt;=0.1, "0-10%", IF(Table_1[[#This Row],[Discount %]]&lt;=0.2, "10-20%", IF(Table_1[[#This Row],[Discount %]]&lt;=0.3, "20-30%", IF(Table_1[[#This Row],[Discount %]]&lt;=0.4, "30-40%", "40%+"))))</f>
        <v>0-10%</v>
      </c>
    </row>
    <row r="1113" spans="1:24" ht="14.4" x14ac:dyDescent="0.3">
      <c r="A1113" s="2">
        <v>1112</v>
      </c>
      <c r="B1113" s="2" t="s">
        <v>3241</v>
      </c>
      <c r="C1113" s="2">
        <f>YEAR([1]Data!$D1113)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9">
        <v>10.368000000000002</v>
      </c>
      <c r="T1113" s="2">
        <v>2</v>
      </c>
      <c r="U1113" s="25">
        <v>0.2</v>
      </c>
      <c r="V1113" s="25">
        <v>3.6288</v>
      </c>
      <c r="W1113" s="11">
        <f>Table_1[[#This Row],[Discount]]/Table_1[[#This Row],[Sales]]</f>
        <v>1.9290123456790119E-2</v>
      </c>
      <c r="X1113" t="str">
        <f>IF(Table_1[[#This Row],[Discount %]]&lt;=0.1, "0-10%", IF(Table_1[[#This Row],[Discount %]]&lt;=0.2, "10-20%", IF(Table_1[[#This Row],[Discount %]]&lt;=0.3, "20-30%", IF(Table_1[[#This Row],[Discount %]]&lt;=0.4, "30-40%", "40%+"))))</f>
        <v>0-10%</v>
      </c>
    </row>
    <row r="1114" spans="1:24" ht="14.4" x14ac:dyDescent="0.3">
      <c r="A1114" s="2">
        <v>1113</v>
      </c>
      <c r="B1114" s="2" t="s">
        <v>3241</v>
      </c>
      <c r="C1114" s="2">
        <f>YEAR([1]Data!$D1114)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9">
        <v>1.1919999999999997</v>
      </c>
      <c r="T1114" s="2">
        <v>2</v>
      </c>
      <c r="U1114" s="25">
        <v>0.8</v>
      </c>
      <c r="V1114" s="25">
        <v>-2.0264000000000002</v>
      </c>
      <c r="W1114" s="11">
        <f>Table_1[[#This Row],[Discount]]/Table_1[[#This Row],[Sales]]</f>
        <v>0.67114093959731558</v>
      </c>
      <c r="X1114" t="str">
        <f>IF(Table_1[[#This Row],[Discount %]]&lt;=0.1, "0-10%", IF(Table_1[[#This Row],[Discount %]]&lt;=0.2, "10-20%", IF(Table_1[[#This Row],[Discount %]]&lt;=0.3, "20-30%", IF(Table_1[[#This Row],[Discount %]]&lt;=0.4, "30-40%", "40%+"))))</f>
        <v>40%+</v>
      </c>
    </row>
    <row r="1115" spans="1:24" ht="14.4" x14ac:dyDescent="0.3">
      <c r="A1115" s="2">
        <v>1114</v>
      </c>
      <c r="B1115" s="2" t="s">
        <v>3251</v>
      </c>
      <c r="C1115" s="2">
        <f>YEAR([1]Data!$D1115)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9">
        <v>46.672000000000004</v>
      </c>
      <c r="T1115" s="2">
        <v>2</v>
      </c>
      <c r="U1115" s="25">
        <v>0.2</v>
      </c>
      <c r="V1115" s="25">
        <v>16.3352</v>
      </c>
      <c r="W1115" s="11">
        <f>Table_1[[#This Row],[Discount]]/Table_1[[#This Row],[Sales]]</f>
        <v>4.2852245457661977E-3</v>
      </c>
      <c r="X1115" t="str">
        <f>IF(Table_1[[#This Row],[Discount %]]&lt;=0.1, "0-10%", IF(Table_1[[#This Row],[Discount %]]&lt;=0.2, "10-20%", IF(Table_1[[#This Row],[Discount %]]&lt;=0.3, "20-30%", IF(Table_1[[#This Row],[Discount %]]&lt;=0.4, "30-40%", "40%+"))))</f>
        <v>0-10%</v>
      </c>
    </row>
    <row r="1116" spans="1:24" ht="14.4" x14ac:dyDescent="0.3">
      <c r="A1116" s="2">
        <v>1115</v>
      </c>
      <c r="B1116" s="2" t="s">
        <v>3251</v>
      </c>
      <c r="C1116" s="2">
        <f>YEAR([1]Data!$D1116)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9">
        <v>119.83299999999998</v>
      </c>
      <c r="T1116" s="2">
        <v>1</v>
      </c>
      <c r="U1116" s="25">
        <v>0.15</v>
      </c>
      <c r="V1116" s="25">
        <v>-12.688200000000002</v>
      </c>
      <c r="W1116" s="11">
        <f>Table_1[[#This Row],[Discount]]/Table_1[[#This Row],[Sales]]</f>
        <v>1.2517420076272813E-3</v>
      </c>
      <c r="X1116" t="str">
        <f>IF(Table_1[[#This Row],[Discount %]]&lt;=0.1, "0-10%", IF(Table_1[[#This Row],[Discount %]]&lt;=0.2, "10-20%", IF(Table_1[[#This Row],[Discount %]]&lt;=0.3, "20-30%", IF(Table_1[[#This Row],[Discount %]]&lt;=0.4, "30-40%", "40%+"))))</f>
        <v>0-10%</v>
      </c>
    </row>
    <row r="1117" spans="1:24" ht="14.4" x14ac:dyDescent="0.3">
      <c r="A1117" s="2">
        <v>1116</v>
      </c>
      <c r="B1117" s="2" t="s">
        <v>3251</v>
      </c>
      <c r="C1117" s="2">
        <f>YEAR([1]Data!$D1117)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9">
        <v>119.98</v>
      </c>
      <c r="T1117" s="2">
        <v>2</v>
      </c>
      <c r="U1117" s="25">
        <v>0</v>
      </c>
      <c r="V1117" s="25">
        <v>57.590400000000002</v>
      </c>
      <c r="W1117" s="11">
        <f>Table_1[[#This Row],[Discount]]/Table_1[[#This Row],[Sales]]</f>
        <v>0</v>
      </c>
      <c r="X1117" t="str">
        <f>IF(Table_1[[#This Row],[Discount %]]&lt;=0.1, "0-10%", IF(Table_1[[#This Row],[Discount %]]&lt;=0.2, "10-20%", IF(Table_1[[#This Row],[Discount %]]&lt;=0.3, "20-30%", IF(Table_1[[#This Row],[Discount %]]&lt;=0.4, "30-40%", "40%+"))))</f>
        <v>0-10%</v>
      </c>
    </row>
    <row r="1118" spans="1:24" ht="14.4" x14ac:dyDescent="0.3">
      <c r="A1118" s="2">
        <v>1117</v>
      </c>
      <c r="B1118" s="2" t="s">
        <v>3255</v>
      </c>
      <c r="C1118" s="2">
        <f>YEAR([1]Data!$D1118)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9">
        <v>6.3</v>
      </c>
      <c r="T1118" s="2">
        <v>2</v>
      </c>
      <c r="U1118" s="25">
        <v>0</v>
      </c>
      <c r="V1118" s="25">
        <v>3.024</v>
      </c>
      <c r="W1118" s="11">
        <f>Table_1[[#This Row],[Discount]]/Table_1[[#This Row],[Sales]]</f>
        <v>0</v>
      </c>
      <c r="X1118" t="str">
        <f>IF(Table_1[[#This Row],[Discount %]]&lt;=0.1, "0-10%", IF(Table_1[[#This Row],[Discount %]]&lt;=0.2, "10-20%", IF(Table_1[[#This Row],[Discount %]]&lt;=0.3, "20-30%", IF(Table_1[[#This Row],[Discount %]]&lt;=0.4, "30-40%", "40%+"))))</f>
        <v>0-10%</v>
      </c>
    </row>
    <row r="1119" spans="1:24" ht="14.4" x14ac:dyDescent="0.3">
      <c r="A1119" s="2">
        <v>1118</v>
      </c>
      <c r="B1119" s="2" t="s">
        <v>3258</v>
      </c>
      <c r="C1119" s="2">
        <f>YEAR([1]Data!$D1119)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9">
        <v>279.89999999999998</v>
      </c>
      <c r="T1119" s="2">
        <v>5</v>
      </c>
      <c r="U1119" s="25">
        <v>0</v>
      </c>
      <c r="V1119" s="25">
        <v>137.15100000000001</v>
      </c>
      <c r="W1119" s="11">
        <f>Table_1[[#This Row],[Discount]]/Table_1[[#This Row],[Sales]]</f>
        <v>0</v>
      </c>
      <c r="X1119" t="str">
        <f>IF(Table_1[[#This Row],[Discount %]]&lt;=0.1, "0-10%", IF(Table_1[[#This Row],[Discount %]]&lt;=0.2, "10-20%", IF(Table_1[[#This Row],[Discount %]]&lt;=0.3, "20-30%", IF(Table_1[[#This Row],[Discount %]]&lt;=0.4, "30-40%", "40%+"))))</f>
        <v>0-10%</v>
      </c>
    </row>
    <row r="1120" spans="1:24" ht="14.4" x14ac:dyDescent="0.3">
      <c r="A1120" s="2">
        <v>1119</v>
      </c>
      <c r="B1120" s="2" t="s">
        <v>3258</v>
      </c>
      <c r="C1120" s="2">
        <f>YEAR([1]Data!$D1120)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9">
        <v>619.94999999999993</v>
      </c>
      <c r="T1120" s="2">
        <v>5</v>
      </c>
      <c r="U1120" s="25">
        <v>0</v>
      </c>
      <c r="V1120" s="25">
        <v>111.59099999999995</v>
      </c>
      <c r="W1120" s="11">
        <f>Table_1[[#This Row],[Discount]]/Table_1[[#This Row],[Sales]]</f>
        <v>0</v>
      </c>
      <c r="X1120" t="str">
        <f>IF(Table_1[[#This Row],[Discount %]]&lt;=0.1, "0-10%", IF(Table_1[[#This Row],[Discount %]]&lt;=0.2, "10-20%", IF(Table_1[[#This Row],[Discount %]]&lt;=0.3, "20-30%", IF(Table_1[[#This Row],[Discount %]]&lt;=0.4, "30-40%", "40%+"))))</f>
        <v>0-10%</v>
      </c>
    </row>
    <row r="1121" spans="1:24" ht="14.4" x14ac:dyDescent="0.3">
      <c r="A1121" s="2">
        <v>1120</v>
      </c>
      <c r="B1121" s="2" t="s">
        <v>3258</v>
      </c>
      <c r="C1121" s="2">
        <f>YEAR([1]Data!$D1121)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9">
        <v>4.3600000000000003</v>
      </c>
      <c r="T1121" s="2">
        <v>2</v>
      </c>
      <c r="U1121" s="25">
        <v>0</v>
      </c>
      <c r="V1121" s="25">
        <v>2.0491999999999999</v>
      </c>
      <c r="W1121" s="11">
        <f>Table_1[[#This Row],[Discount]]/Table_1[[#This Row],[Sales]]</f>
        <v>0</v>
      </c>
      <c r="X1121" t="str">
        <f>IF(Table_1[[#This Row],[Discount %]]&lt;=0.1, "0-10%", IF(Table_1[[#This Row],[Discount %]]&lt;=0.2, "10-20%", IF(Table_1[[#This Row],[Discount %]]&lt;=0.3, "20-30%", IF(Table_1[[#This Row],[Discount %]]&lt;=0.4, "30-40%", "40%+"))))</f>
        <v>0-10%</v>
      </c>
    </row>
    <row r="1122" spans="1:24" ht="14.4" x14ac:dyDescent="0.3">
      <c r="A1122" s="2">
        <v>1121</v>
      </c>
      <c r="B1122" s="2" t="s">
        <v>3258</v>
      </c>
      <c r="C1122" s="2">
        <f>YEAR([1]Data!$D1122)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9">
        <v>15.28</v>
      </c>
      <c r="T1122" s="2">
        <v>2</v>
      </c>
      <c r="U1122" s="25">
        <v>0</v>
      </c>
      <c r="V1122" s="25">
        <v>7.4871999999999996</v>
      </c>
      <c r="W1122" s="11">
        <f>Table_1[[#This Row],[Discount]]/Table_1[[#This Row],[Sales]]</f>
        <v>0</v>
      </c>
      <c r="X1122" t="str">
        <f>IF(Table_1[[#This Row],[Discount %]]&lt;=0.1, "0-10%", IF(Table_1[[#This Row],[Discount %]]&lt;=0.2, "10-20%", IF(Table_1[[#This Row],[Discount %]]&lt;=0.3, "20-30%", IF(Table_1[[#This Row],[Discount %]]&lt;=0.4, "30-40%", "40%+"))))</f>
        <v>0-10%</v>
      </c>
    </row>
    <row r="1123" spans="1:24" ht="14.4" x14ac:dyDescent="0.3">
      <c r="A1123" s="2">
        <v>1122</v>
      </c>
      <c r="B1123" s="2" t="s">
        <v>3264</v>
      </c>
      <c r="C1123" s="2">
        <f>YEAR([1]Data!$D1123)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9">
        <v>699.93</v>
      </c>
      <c r="T1123" s="2">
        <v>7</v>
      </c>
      <c r="U1123" s="25">
        <v>0</v>
      </c>
      <c r="V1123" s="25">
        <v>181.98179999999999</v>
      </c>
      <c r="W1123" s="11">
        <f>Table_1[[#This Row],[Discount]]/Table_1[[#This Row],[Sales]]</f>
        <v>0</v>
      </c>
      <c r="X1123" t="str">
        <f>IF(Table_1[[#This Row],[Discount %]]&lt;=0.1, "0-10%", IF(Table_1[[#This Row],[Discount %]]&lt;=0.2, "10-20%", IF(Table_1[[#This Row],[Discount %]]&lt;=0.3, "20-30%", IF(Table_1[[#This Row],[Discount %]]&lt;=0.4, "30-40%", "40%+"))))</f>
        <v>0-10%</v>
      </c>
    </row>
    <row r="1124" spans="1:24" ht="14.4" x14ac:dyDescent="0.3">
      <c r="A1124" s="2">
        <v>1123</v>
      </c>
      <c r="B1124" s="2" t="s">
        <v>3264</v>
      </c>
      <c r="C1124" s="2">
        <f>YEAR([1]Data!$D1124)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9">
        <v>22.959999999999997</v>
      </c>
      <c r="T1124" s="2">
        <v>7</v>
      </c>
      <c r="U1124" s="25">
        <v>0</v>
      </c>
      <c r="V1124" s="25">
        <v>6.6583999999999968</v>
      </c>
      <c r="W1124" s="11">
        <f>Table_1[[#This Row],[Discount]]/Table_1[[#This Row],[Sales]]</f>
        <v>0</v>
      </c>
      <c r="X1124" t="str">
        <f>IF(Table_1[[#This Row],[Discount %]]&lt;=0.1, "0-10%", IF(Table_1[[#This Row],[Discount %]]&lt;=0.2, "10-20%", IF(Table_1[[#This Row],[Discount %]]&lt;=0.3, "20-30%", IF(Table_1[[#This Row],[Discount %]]&lt;=0.4, "30-40%", "40%+"))))</f>
        <v>0-10%</v>
      </c>
    </row>
    <row r="1125" spans="1:24" ht="14.4" x14ac:dyDescent="0.3">
      <c r="A1125" s="2">
        <v>1124</v>
      </c>
      <c r="B1125" s="2" t="s">
        <v>3264</v>
      </c>
      <c r="C1125" s="2">
        <f>YEAR([1]Data!$D1125)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9">
        <v>38.6</v>
      </c>
      <c r="T1125" s="2">
        <v>4</v>
      </c>
      <c r="U1125" s="25">
        <v>0</v>
      </c>
      <c r="V1125" s="25">
        <v>11.579999999999998</v>
      </c>
      <c r="W1125" s="11">
        <f>Table_1[[#This Row],[Discount]]/Table_1[[#This Row],[Sales]]</f>
        <v>0</v>
      </c>
      <c r="X1125" t="str">
        <f>IF(Table_1[[#This Row],[Discount %]]&lt;=0.1, "0-10%", IF(Table_1[[#This Row],[Discount %]]&lt;=0.2, "10-20%", IF(Table_1[[#This Row],[Discount %]]&lt;=0.3, "20-30%", IF(Table_1[[#This Row],[Discount %]]&lt;=0.4, "30-40%", "40%+"))))</f>
        <v>0-10%</v>
      </c>
    </row>
    <row r="1126" spans="1:24" ht="14.4" x14ac:dyDescent="0.3">
      <c r="A1126" s="2">
        <v>1125</v>
      </c>
      <c r="B1126" s="2" t="s">
        <v>3264</v>
      </c>
      <c r="C1126" s="2">
        <f>YEAR([1]Data!$D1126)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9">
        <v>6.63</v>
      </c>
      <c r="T1126" s="2">
        <v>3</v>
      </c>
      <c r="U1126" s="25">
        <v>0</v>
      </c>
      <c r="V1126" s="25">
        <v>1.7901</v>
      </c>
      <c r="W1126" s="11">
        <f>Table_1[[#This Row],[Discount]]/Table_1[[#This Row],[Sales]]</f>
        <v>0</v>
      </c>
      <c r="X1126" t="str">
        <f>IF(Table_1[[#This Row],[Discount %]]&lt;=0.1, "0-10%", IF(Table_1[[#This Row],[Discount %]]&lt;=0.2, "10-20%", IF(Table_1[[#This Row],[Discount %]]&lt;=0.3, "20-30%", IF(Table_1[[#This Row],[Discount %]]&lt;=0.4, "30-40%", "40%+"))))</f>
        <v>0-10%</v>
      </c>
    </row>
    <row r="1127" spans="1:24" ht="14.4" x14ac:dyDescent="0.3">
      <c r="A1127" s="2">
        <v>1126</v>
      </c>
      <c r="B1127" s="2" t="s">
        <v>3264</v>
      </c>
      <c r="C1127" s="2">
        <f>YEAR([1]Data!$D1127)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9">
        <v>23.34</v>
      </c>
      <c r="T1127" s="2">
        <v>3</v>
      </c>
      <c r="U1127" s="25">
        <v>0</v>
      </c>
      <c r="V1127" s="25">
        <v>10.969799999999999</v>
      </c>
      <c r="W1127" s="11">
        <f>Table_1[[#This Row],[Discount]]/Table_1[[#This Row],[Sales]]</f>
        <v>0</v>
      </c>
      <c r="X1127" t="str">
        <f>IF(Table_1[[#This Row],[Discount %]]&lt;=0.1, "0-10%", IF(Table_1[[#This Row],[Discount %]]&lt;=0.2, "10-20%", IF(Table_1[[#This Row],[Discount %]]&lt;=0.3, "20-30%", IF(Table_1[[#This Row],[Discount %]]&lt;=0.4, "30-40%", "40%+"))))</f>
        <v>0-10%</v>
      </c>
    </row>
    <row r="1128" spans="1:24" ht="14.4" x14ac:dyDescent="0.3">
      <c r="A1128" s="2">
        <v>1127</v>
      </c>
      <c r="B1128" s="2" t="s">
        <v>3264</v>
      </c>
      <c r="C1128" s="2">
        <f>YEAR([1]Data!$D1128)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9">
        <v>1067.94</v>
      </c>
      <c r="T1128" s="2">
        <v>3</v>
      </c>
      <c r="U1128" s="25">
        <v>0</v>
      </c>
      <c r="V1128" s="25">
        <v>224.2673999999999</v>
      </c>
      <c r="W1128" s="11">
        <f>Table_1[[#This Row],[Discount]]/Table_1[[#This Row],[Sales]]</f>
        <v>0</v>
      </c>
      <c r="X1128" t="str">
        <f>IF(Table_1[[#This Row],[Discount %]]&lt;=0.1, "0-10%", IF(Table_1[[#This Row],[Discount %]]&lt;=0.2, "10-20%", IF(Table_1[[#This Row],[Discount %]]&lt;=0.3, "20-30%", IF(Table_1[[#This Row],[Discount %]]&lt;=0.4, "30-40%", "40%+"))))</f>
        <v>0-10%</v>
      </c>
    </row>
    <row r="1129" spans="1:24" ht="14.4" x14ac:dyDescent="0.3">
      <c r="A1129" s="2">
        <v>1128</v>
      </c>
      <c r="B1129" s="2" t="s">
        <v>3271</v>
      </c>
      <c r="C1129" s="2">
        <f>YEAR([1]Data!$D1129)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9">
        <v>10.16</v>
      </c>
      <c r="T1129" s="2">
        <v>1</v>
      </c>
      <c r="U1129" s="25">
        <v>0</v>
      </c>
      <c r="V1129" s="25">
        <v>2.6416000000000004</v>
      </c>
      <c r="W1129" s="11">
        <f>Table_1[[#This Row],[Discount]]/Table_1[[#This Row],[Sales]]</f>
        <v>0</v>
      </c>
      <c r="X1129" t="str">
        <f>IF(Table_1[[#This Row],[Discount %]]&lt;=0.1, "0-10%", IF(Table_1[[#This Row],[Discount %]]&lt;=0.2, "10-20%", IF(Table_1[[#This Row],[Discount %]]&lt;=0.3, "20-30%", IF(Table_1[[#This Row],[Discount %]]&lt;=0.4, "30-40%", "40%+"))))</f>
        <v>0-10%</v>
      </c>
    </row>
    <row r="1130" spans="1:24" ht="14.4" x14ac:dyDescent="0.3">
      <c r="A1130" s="2">
        <v>1129</v>
      </c>
      <c r="B1130" s="2" t="s">
        <v>3271</v>
      </c>
      <c r="C1130" s="2">
        <f>YEAR([1]Data!$D1130)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9">
        <v>101.88</v>
      </c>
      <c r="T1130" s="2">
        <v>6</v>
      </c>
      <c r="U1130" s="25">
        <v>0</v>
      </c>
      <c r="V1130" s="25">
        <v>50.94</v>
      </c>
      <c r="W1130" s="11">
        <f>Table_1[[#This Row],[Discount]]/Table_1[[#This Row],[Sales]]</f>
        <v>0</v>
      </c>
      <c r="X1130" t="str">
        <f>IF(Table_1[[#This Row],[Discount %]]&lt;=0.1, "0-10%", IF(Table_1[[#This Row],[Discount %]]&lt;=0.2, "10-20%", IF(Table_1[[#This Row],[Discount %]]&lt;=0.3, "20-30%", IF(Table_1[[#This Row],[Discount %]]&lt;=0.4, "30-40%", "40%+"))))</f>
        <v>0-10%</v>
      </c>
    </row>
    <row r="1131" spans="1:24" ht="14.4" x14ac:dyDescent="0.3">
      <c r="A1131" s="2">
        <v>1130</v>
      </c>
      <c r="B1131" s="2" t="s">
        <v>3272</v>
      </c>
      <c r="C1131" s="2">
        <f>YEAR([1]Data!$D1131)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9">
        <v>343.92</v>
      </c>
      <c r="T1131" s="2">
        <v>4</v>
      </c>
      <c r="U1131" s="25">
        <v>0</v>
      </c>
      <c r="V1131" s="25">
        <v>75.662399999999991</v>
      </c>
      <c r="W1131" s="11">
        <f>Table_1[[#This Row],[Discount]]/Table_1[[#This Row],[Sales]]</f>
        <v>0</v>
      </c>
      <c r="X1131" t="str">
        <f>IF(Table_1[[#This Row],[Discount %]]&lt;=0.1, "0-10%", IF(Table_1[[#This Row],[Discount %]]&lt;=0.2, "10-20%", IF(Table_1[[#This Row],[Discount %]]&lt;=0.3, "20-30%", IF(Table_1[[#This Row],[Discount %]]&lt;=0.4, "30-40%", "40%+"))))</f>
        <v>0-10%</v>
      </c>
    </row>
    <row r="1132" spans="1:24" ht="14.4" x14ac:dyDescent="0.3">
      <c r="A1132" s="2">
        <v>1131</v>
      </c>
      <c r="B1132" s="2" t="s">
        <v>3272</v>
      </c>
      <c r="C1132" s="2">
        <f>YEAR([1]Data!$D1132)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9">
        <v>40.99</v>
      </c>
      <c r="T1132" s="2">
        <v>1</v>
      </c>
      <c r="U1132" s="25">
        <v>0</v>
      </c>
      <c r="V1132" s="25">
        <v>20.085100000000001</v>
      </c>
      <c r="W1132" s="11">
        <f>Table_1[[#This Row],[Discount]]/Table_1[[#This Row],[Sales]]</f>
        <v>0</v>
      </c>
      <c r="X1132" t="str">
        <f>IF(Table_1[[#This Row],[Discount %]]&lt;=0.1, "0-10%", IF(Table_1[[#This Row],[Discount %]]&lt;=0.2, "10-20%", IF(Table_1[[#This Row],[Discount %]]&lt;=0.3, "20-30%", IF(Table_1[[#This Row],[Discount %]]&lt;=0.4, "30-40%", "40%+"))))</f>
        <v>0-10%</v>
      </c>
    </row>
    <row r="1133" spans="1:24" ht="14.4" x14ac:dyDescent="0.3">
      <c r="A1133" s="2">
        <v>1132</v>
      </c>
      <c r="B1133" s="2" t="s">
        <v>3272</v>
      </c>
      <c r="C1133" s="2">
        <f>YEAR([1]Data!$D1133)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9">
        <v>63.9</v>
      </c>
      <c r="T1133" s="2">
        <v>5</v>
      </c>
      <c r="U1133" s="25">
        <v>0</v>
      </c>
      <c r="V1133" s="25">
        <v>28.754999999999995</v>
      </c>
      <c r="W1133" s="11">
        <f>Table_1[[#This Row],[Discount]]/Table_1[[#This Row],[Sales]]</f>
        <v>0</v>
      </c>
      <c r="X1133" t="str">
        <f>IF(Table_1[[#This Row],[Discount %]]&lt;=0.1, "0-10%", IF(Table_1[[#This Row],[Discount %]]&lt;=0.2, "10-20%", IF(Table_1[[#This Row],[Discount %]]&lt;=0.3, "20-30%", IF(Table_1[[#This Row],[Discount %]]&lt;=0.4, "30-40%", "40%+"))))</f>
        <v>0-10%</v>
      </c>
    </row>
    <row r="1134" spans="1:24" ht="14.4" x14ac:dyDescent="0.3">
      <c r="A1134" s="2">
        <v>1133</v>
      </c>
      <c r="B1134" s="2" t="s">
        <v>3277</v>
      </c>
      <c r="C1134" s="2">
        <f>YEAR([1]Data!$D1134)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9">
        <v>19.440000000000001</v>
      </c>
      <c r="T1134" s="2">
        <v>3</v>
      </c>
      <c r="U1134" s="25">
        <v>0</v>
      </c>
      <c r="V1134" s="25">
        <v>9.3312000000000008</v>
      </c>
      <c r="W1134" s="11">
        <f>Table_1[[#This Row],[Discount]]/Table_1[[#This Row],[Sales]]</f>
        <v>0</v>
      </c>
      <c r="X1134" t="str">
        <f>IF(Table_1[[#This Row],[Discount %]]&lt;=0.1, "0-10%", IF(Table_1[[#This Row],[Discount %]]&lt;=0.2, "10-20%", IF(Table_1[[#This Row],[Discount %]]&lt;=0.3, "20-30%", IF(Table_1[[#This Row],[Discount %]]&lt;=0.4, "30-40%", "40%+"))))</f>
        <v>0-10%</v>
      </c>
    </row>
    <row r="1135" spans="1:24" ht="14.4" x14ac:dyDescent="0.3">
      <c r="A1135" s="2">
        <v>1134</v>
      </c>
      <c r="B1135" s="2" t="s">
        <v>3279</v>
      </c>
      <c r="C1135" s="2">
        <f>YEAR([1]Data!$D1135)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9">
        <v>124.608</v>
      </c>
      <c r="T1135" s="2">
        <v>4</v>
      </c>
      <c r="U1135" s="25">
        <v>0.2</v>
      </c>
      <c r="V1135" s="25">
        <v>-23.364000000000019</v>
      </c>
      <c r="W1135" s="11">
        <f>Table_1[[#This Row],[Discount]]/Table_1[[#This Row],[Sales]]</f>
        <v>1.6050333846944016E-3</v>
      </c>
      <c r="X1135" t="str">
        <f>IF(Table_1[[#This Row],[Discount %]]&lt;=0.1, "0-10%", IF(Table_1[[#This Row],[Discount %]]&lt;=0.2, "10-20%", IF(Table_1[[#This Row],[Discount %]]&lt;=0.3, "20-30%", IF(Table_1[[#This Row],[Discount %]]&lt;=0.4, "30-40%", "40%+"))))</f>
        <v>0-10%</v>
      </c>
    </row>
    <row r="1136" spans="1:24" ht="14.4" x14ac:dyDescent="0.3">
      <c r="A1136" s="2">
        <v>1135</v>
      </c>
      <c r="B1136" s="2" t="s">
        <v>3279</v>
      </c>
      <c r="C1136" s="2">
        <f>YEAR([1]Data!$D1136)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9">
        <v>7.5600000000000005</v>
      </c>
      <c r="T1136" s="2">
        <v>3</v>
      </c>
      <c r="U1136" s="25">
        <v>0.2</v>
      </c>
      <c r="V1136" s="25">
        <v>2.6459999999999995</v>
      </c>
      <c r="W1136" s="11">
        <f>Table_1[[#This Row],[Discount]]/Table_1[[#This Row],[Sales]]</f>
        <v>2.6455026455026454E-2</v>
      </c>
      <c r="X1136" t="str">
        <f>IF(Table_1[[#This Row],[Discount %]]&lt;=0.1, "0-10%", IF(Table_1[[#This Row],[Discount %]]&lt;=0.2, "10-20%", IF(Table_1[[#This Row],[Discount %]]&lt;=0.3, "20-30%", IF(Table_1[[#This Row],[Discount %]]&lt;=0.4, "30-40%", "40%+"))))</f>
        <v>0-10%</v>
      </c>
    </row>
    <row r="1137" spans="1:24" ht="14.4" x14ac:dyDescent="0.3">
      <c r="A1137" s="2">
        <v>1136</v>
      </c>
      <c r="B1137" s="2" t="s">
        <v>3282</v>
      </c>
      <c r="C1137" s="2">
        <f>YEAR([1]Data!$D1137)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9">
        <v>85.224000000000004</v>
      </c>
      <c r="T1137" s="2">
        <v>3</v>
      </c>
      <c r="U1137" s="25">
        <v>0.2</v>
      </c>
      <c r="V1137" s="25">
        <v>7.4571000000000041</v>
      </c>
      <c r="W1137" s="11">
        <f>Table_1[[#This Row],[Discount]]/Table_1[[#This Row],[Sales]]</f>
        <v>2.3467567821271003E-3</v>
      </c>
      <c r="X1137" t="str">
        <f>IF(Table_1[[#This Row],[Discount %]]&lt;=0.1, "0-10%", IF(Table_1[[#This Row],[Discount %]]&lt;=0.2, "10-20%", IF(Table_1[[#This Row],[Discount %]]&lt;=0.3, "20-30%", IF(Table_1[[#This Row],[Discount %]]&lt;=0.4, "30-40%", "40%+"))))</f>
        <v>0-10%</v>
      </c>
    </row>
    <row r="1138" spans="1:24" ht="14.4" x14ac:dyDescent="0.3">
      <c r="A1138" s="2">
        <v>1137</v>
      </c>
      <c r="B1138" s="2" t="s">
        <v>3286</v>
      </c>
      <c r="C1138" s="2">
        <f>YEAR([1]Data!$D1138)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9">
        <v>287.52</v>
      </c>
      <c r="T1138" s="2">
        <v>8</v>
      </c>
      <c r="U1138" s="25">
        <v>0</v>
      </c>
      <c r="V1138" s="25">
        <v>129.38399999999999</v>
      </c>
      <c r="W1138" s="11">
        <f>Table_1[[#This Row],[Discount]]/Table_1[[#This Row],[Sales]]</f>
        <v>0</v>
      </c>
      <c r="X1138" t="str">
        <f>IF(Table_1[[#This Row],[Discount %]]&lt;=0.1, "0-10%", IF(Table_1[[#This Row],[Discount %]]&lt;=0.2, "10-20%", IF(Table_1[[#This Row],[Discount %]]&lt;=0.3, "20-30%", IF(Table_1[[#This Row],[Discount %]]&lt;=0.4, "30-40%", "40%+"))))</f>
        <v>0-10%</v>
      </c>
    </row>
    <row r="1139" spans="1:24" ht="14.4" x14ac:dyDescent="0.3">
      <c r="A1139" s="2">
        <v>1138</v>
      </c>
      <c r="B1139" s="2" t="s">
        <v>3286</v>
      </c>
      <c r="C1139" s="2">
        <f>YEAR([1]Data!$D1139)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9">
        <v>37.68</v>
      </c>
      <c r="T1139" s="2">
        <v>2</v>
      </c>
      <c r="U1139" s="25">
        <v>0</v>
      </c>
      <c r="V1139" s="25">
        <v>10.5504</v>
      </c>
      <c r="W1139" s="11">
        <f>Table_1[[#This Row],[Discount]]/Table_1[[#This Row],[Sales]]</f>
        <v>0</v>
      </c>
      <c r="X1139" t="str">
        <f>IF(Table_1[[#This Row],[Discount %]]&lt;=0.1, "0-10%", IF(Table_1[[#This Row],[Discount %]]&lt;=0.2, "10-20%", IF(Table_1[[#This Row],[Discount %]]&lt;=0.3, "20-30%", IF(Table_1[[#This Row],[Discount %]]&lt;=0.4, "30-40%", "40%+"))))</f>
        <v>0-10%</v>
      </c>
    </row>
    <row r="1140" spans="1:24" ht="14.4" x14ac:dyDescent="0.3">
      <c r="A1140" s="2">
        <v>1139</v>
      </c>
      <c r="B1140" s="2" t="s">
        <v>3286</v>
      </c>
      <c r="C1140" s="2">
        <f>YEAR([1]Data!$D1140)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9">
        <v>19.98</v>
      </c>
      <c r="T1140" s="2">
        <v>2</v>
      </c>
      <c r="U1140" s="25">
        <v>0</v>
      </c>
      <c r="V1140" s="25">
        <v>8.9909999999999997</v>
      </c>
      <c r="W1140" s="11">
        <f>Table_1[[#This Row],[Discount]]/Table_1[[#This Row],[Sales]]</f>
        <v>0</v>
      </c>
      <c r="X1140" t="str">
        <f>IF(Table_1[[#This Row],[Discount %]]&lt;=0.1, "0-10%", IF(Table_1[[#This Row],[Discount %]]&lt;=0.2, "10-20%", IF(Table_1[[#This Row],[Discount %]]&lt;=0.3, "20-30%", IF(Table_1[[#This Row],[Discount %]]&lt;=0.4, "30-40%", "40%+"))))</f>
        <v>0-10%</v>
      </c>
    </row>
    <row r="1141" spans="1:24" ht="14.4" x14ac:dyDescent="0.3">
      <c r="A1141" s="2">
        <v>1140</v>
      </c>
      <c r="B1141" s="2" t="s">
        <v>3286</v>
      </c>
      <c r="C1141" s="2">
        <f>YEAR([1]Data!$D1141)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9">
        <v>20.58</v>
      </c>
      <c r="T1141" s="2">
        <v>7</v>
      </c>
      <c r="U1141" s="25">
        <v>0</v>
      </c>
      <c r="V1141" s="25">
        <v>5.5566000000000004</v>
      </c>
      <c r="W1141" s="11">
        <f>Table_1[[#This Row],[Discount]]/Table_1[[#This Row],[Sales]]</f>
        <v>0</v>
      </c>
      <c r="X1141" t="str">
        <f>IF(Table_1[[#This Row],[Discount %]]&lt;=0.1, "0-10%", IF(Table_1[[#This Row],[Discount %]]&lt;=0.2, "10-20%", IF(Table_1[[#This Row],[Discount %]]&lt;=0.3, "20-30%", IF(Table_1[[#This Row],[Discount %]]&lt;=0.4, "30-40%", "40%+"))))</f>
        <v>0-10%</v>
      </c>
    </row>
    <row r="1142" spans="1:24" ht="14.4" x14ac:dyDescent="0.3">
      <c r="A1142" s="2">
        <v>1141</v>
      </c>
      <c r="B1142" s="2" t="s">
        <v>3286</v>
      </c>
      <c r="C1142" s="2">
        <f>YEAR([1]Data!$D1142)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9">
        <v>17.38</v>
      </c>
      <c r="T1142" s="2">
        <v>2</v>
      </c>
      <c r="U1142" s="25">
        <v>0</v>
      </c>
      <c r="V1142" s="25">
        <v>8.69</v>
      </c>
      <c r="W1142" s="11">
        <f>Table_1[[#This Row],[Discount]]/Table_1[[#This Row],[Sales]]</f>
        <v>0</v>
      </c>
      <c r="X1142" t="str">
        <f>IF(Table_1[[#This Row],[Discount %]]&lt;=0.1, "0-10%", IF(Table_1[[#This Row],[Discount %]]&lt;=0.2, "10-20%", IF(Table_1[[#This Row],[Discount %]]&lt;=0.3, "20-30%", IF(Table_1[[#This Row],[Discount %]]&lt;=0.4, "30-40%", "40%+"))))</f>
        <v>0-10%</v>
      </c>
    </row>
    <row r="1143" spans="1:24" ht="14.4" x14ac:dyDescent="0.3">
      <c r="A1143" s="2">
        <v>1142</v>
      </c>
      <c r="B1143" s="2" t="s">
        <v>3296</v>
      </c>
      <c r="C1143" s="2">
        <f>YEAR([1]Data!$D1143)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9">
        <v>204.6</v>
      </c>
      <c r="T1143" s="2">
        <v>2</v>
      </c>
      <c r="U1143" s="25">
        <v>0</v>
      </c>
      <c r="V1143" s="25">
        <v>53.195999999999998</v>
      </c>
      <c r="W1143" s="11">
        <f>Table_1[[#This Row],[Discount]]/Table_1[[#This Row],[Sales]]</f>
        <v>0</v>
      </c>
      <c r="X1143" t="str">
        <f>IF(Table_1[[#This Row],[Discount %]]&lt;=0.1, "0-10%", IF(Table_1[[#This Row],[Discount %]]&lt;=0.2, "10-20%", IF(Table_1[[#This Row],[Discount %]]&lt;=0.3, "20-30%", IF(Table_1[[#This Row],[Discount %]]&lt;=0.4, "30-40%", "40%+"))))</f>
        <v>0-10%</v>
      </c>
    </row>
    <row r="1144" spans="1:24" ht="14.4" x14ac:dyDescent="0.3">
      <c r="A1144" s="2">
        <v>1143</v>
      </c>
      <c r="B1144" s="2" t="s">
        <v>3296</v>
      </c>
      <c r="C1144" s="2">
        <f>YEAR([1]Data!$D1144)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9">
        <v>8.7200000000000006</v>
      </c>
      <c r="T1144" s="2">
        <v>4</v>
      </c>
      <c r="U1144" s="25">
        <v>0</v>
      </c>
      <c r="V1144" s="25">
        <v>2.8776000000000002</v>
      </c>
      <c r="W1144" s="11">
        <f>Table_1[[#This Row],[Discount]]/Table_1[[#This Row],[Sales]]</f>
        <v>0</v>
      </c>
      <c r="X1144" t="str">
        <f>IF(Table_1[[#This Row],[Discount %]]&lt;=0.1, "0-10%", IF(Table_1[[#This Row],[Discount %]]&lt;=0.2, "10-20%", IF(Table_1[[#This Row],[Discount %]]&lt;=0.3, "20-30%", IF(Table_1[[#This Row],[Discount %]]&lt;=0.4, "30-40%", "40%+"))))</f>
        <v>0-10%</v>
      </c>
    </row>
    <row r="1145" spans="1:24" ht="14.4" x14ac:dyDescent="0.3">
      <c r="A1145" s="2">
        <v>1144</v>
      </c>
      <c r="B1145" s="2" t="s">
        <v>3296</v>
      </c>
      <c r="C1145" s="2">
        <f>YEAR([1]Data!$D1145)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9">
        <v>6.48</v>
      </c>
      <c r="T1145" s="2">
        <v>1</v>
      </c>
      <c r="U1145" s="25">
        <v>0</v>
      </c>
      <c r="V1145" s="25">
        <v>3.1104000000000003</v>
      </c>
      <c r="W1145" s="11">
        <f>Table_1[[#This Row],[Discount]]/Table_1[[#This Row],[Sales]]</f>
        <v>0</v>
      </c>
      <c r="X1145" t="str">
        <f>IF(Table_1[[#This Row],[Discount %]]&lt;=0.1, "0-10%", IF(Table_1[[#This Row],[Discount %]]&lt;=0.2, "10-20%", IF(Table_1[[#This Row],[Discount %]]&lt;=0.3, "20-30%", IF(Table_1[[#This Row],[Discount %]]&lt;=0.4, "30-40%", "40%+"))))</f>
        <v>0-10%</v>
      </c>
    </row>
    <row r="1146" spans="1:24" ht="14.4" x14ac:dyDescent="0.3">
      <c r="A1146" s="2">
        <v>1145</v>
      </c>
      <c r="B1146" s="2" t="s">
        <v>3296</v>
      </c>
      <c r="C1146" s="2">
        <f>YEAR([1]Data!$D1146)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9">
        <v>686.32</v>
      </c>
      <c r="T1146" s="2">
        <v>2</v>
      </c>
      <c r="U1146" s="25">
        <v>0.2</v>
      </c>
      <c r="V1146" s="25">
        <v>223.05399999999995</v>
      </c>
      <c r="W1146" s="11">
        <f>Table_1[[#This Row],[Discount]]/Table_1[[#This Row],[Sales]]</f>
        <v>2.9140925515794383E-4</v>
      </c>
      <c r="X1146" t="str">
        <f>IF(Table_1[[#This Row],[Discount %]]&lt;=0.1, "0-10%", IF(Table_1[[#This Row],[Discount %]]&lt;=0.2, "10-20%", IF(Table_1[[#This Row],[Discount %]]&lt;=0.3, "20-30%", IF(Table_1[[#This Row],[Discount %]]&lt;=0.4, "30-40%", "40%+"))))</f>
        <v>0-10%</v>
      </c>
    </row>
    <row r="1147" spans="1:24" ht="14.4" x14ac:dyDescent="0.3">
      <c r="A1147" s="2">
        <v>1146</v>
      </c>
      <c r="B1147" s="2" t="s">
        <v>3296</v>
      </c>
      <c r="C1147" s="2">
        <f>YEAR([1]Data!$D1147)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9">
        <v>62.18</v>
      </c>
      <c r="T1147" s="2">
        <v>1</v>
      </c>
      <c r="U1147" s="25">
        <v>0</v>
      </c>
      <c r="V1147" s="25">
        <v>16.788600000000002</v>
      </c>
      <c r="W1147" s="11">
        <f>Table_1[[#This Row],[Discount]]/Table_1[[#This Row],[Sales]]</f>
        <v>0</v>
      </c>
      <c r="X1147" t="str">
        <f>IF(Table_1[[#This Row],[Discount %]]&lt;=0.1, "0-10%", IF(Table_1[[#This Row],[Discount %]]&lt;=0.2, "10-20%", IF(Table_1[[#This Row],[Discount %]]&lt;=0.3, "20-30%", IF(Table_1[[#This Row],[Discount %]]&lt;=0.4, "30-40%", "40%+"))))</f>
        <v>0-10%</v>
      </c>
    </row>
    <row r="1148" spans="1:24" ht="14.4" x14ac:dyDescent="0.3">
      <c r="A1148" s="2">
        <v>1147</v>
      </c>
      <c r="B1148" s="2" t="s">
        <v>3301</v>
      </c>
      <c r="C1148" s="2">
        <f>YEAR([1]Data!$D1148)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9">
        <v>644.07600000000002</v>
      </c>
      <c r="T1148" s="2">
        <v>2</v>
      </c>
      <c r="U1148" s="25">
        <v>0.1</v>
      </c>
      <c r="V1148" s="25">
        <v>107.34599999999996</v>
      </c>
      <c r="W1148" s="11">
        <f>Table_1[[#This Row],[Discount]]/Table_1[[#This Row],[Sales]]</f>
        <v>1.5526118035759755E-4</v>
      </c>
      <c r="X1148" t="str">
        <f>IF(Table_1[[#This Row],[Discount %]]&lt;=0.1, "0-10%", IF(Table_1[[#This Row],[Discount %]]&lt;=0.2, "10-20%", IF(Table_1[[#This Row],[Discount %]]&lt;=0.3, "20-30%", IF(Table_1[[#This Row],[Discount %]]&lt;=0.4, "30-40%", "40%+"))))</f>
        <v>0-10%</v>
      </c>
    </row>
    <row r="1149" spans="1:24" ht="14.4" x14ac:dyDescent="0.3">
      <c r="A1149" s="2">
        <v>1148</v>
      </c>
      <c r="B1149" s="2" t="s">
        <v>3301</v>
      </c>
      <c r="C1149" s="2">
        <f>YEAR([1]Data!$D1149)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9">
        <v>5.84</v>
      </c>
      <c r="T1149" s="2">
        <v>2</v>
      </c>
      <c r="U1149" s="25">
        <v>0</v>
      </c>
      <c r="V1149" s="25">
        <v>2.6279999999999997</v>
      </c>
      <c r="W1149" s="11">
        <f>Table_1[[#This Row],[Discount]]/Table_1[[#This Row],[Sales]]</f>
        <v>0</v>
      </c>
      <c r="X1149" t="str">
        <f>IF(Table_1[[#This Row],[Discount %]]&lt;=0.1, "0-10%", IF(Table_1[[#This Row],[Discount %]]&lt;=0.2, "10-20%", IF(Table_1[[#This Row],[Discount %]]&lt;=0.3, "20-30%", IF(Table_1[[#This Row],[Discount %]]&lt;=0.4, "30-40%", "40%+"))))</f>
        <v>0-10%</v>
      </c>
    </row>
    <row r="1150" spans="1:24" ht="14.4" x14ac:dyDescent="0.3">
      <c r="A1150" s="2">
        <v>1149</v>
      </c>
      <c r="B1150" s="2" t="s">
        <v>3301</v>
      </c>
      <c r="C1150" s="2">
        <f>YEAR([1]Data!$D1150)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9">
        <v>12.76</v>
      </c>
      <c r="T1150" s="2">
        <v>2</v>
      </c>
      <c r="U1150" s="25">
        <v>0</v>
      </c>
      <c r="V1150" s="25">
        <v>5.8695999999999993</v>
      </c>
      <c r="W1150" s="11">
        <f>Table_1[[#This Row],[Discount]]/Table_1[[#This Row],[Sales]]</f>
        <v>0</v>
      </c>
      <c r="X1150" t="str">
        <f>IF(Table_1[[#This Row],[Discount %]]&lt;=0.1, "0-10%", IF(Table_1[[#This Row],[Discount %]]&lt;=0.2, "10-20%", IF(Table_1[[#This Row],[Discount %]]&lt;=0.3, "20-30%", IF(Table_1[[#This Row],[Discount %]]&lt;=0.4, "30-40%", "40%+"))))</f>
        <v>0-10%</v>
      </c>
    </row>
    <row r="1151" spans="1:24" ht="14.4" x14ac:dyDescent="0.3">
      <c r="A1151" s="2">
        <v>1150</v>
      </c>
      <c r="B1151" s="2" t="s">
        <v>3301</v>
      </c>
      <c r="C1151" s="2">
        <f>YEAR([1]Data!$D1151)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9">
        <v>10.95</v>
      </c>
      <c r="T1151" s="2">
        <v>1</v>
      </c>
      <c r="U1151" s="25">
        <v>0</v>
      </c>
      <c r="V1151" s="25">
        <v>0.43799999999999883</v>
      </c>
      <c r="W1151" s="11">
        <f>Table_1[[#This Row],[Discount]]/Table_1[[#This Row],[Sales]]</f>
        <v>0</v>
      </c>
      <c r="X1151" t="str">
        <f>IF(Table_1[[#This Row],[Discount %]]&lt;=0.1, "0-10%", IF(Table_1[[#This Row],[Discount %]]&lt;=0.2, "10-20%", IF(Table_1[[#This Row],[Discount %]]&lt;=0.3, "20-30%", IF(Table_1[[#This Row],[Discount %]]&lt;=0.4, "30-40%", "40%+"))))</f>
        <v>0-10%</v>
      </c>
    </row>
    <row r="1152" spans="1:24" ht="14.4" x14ac:dyDescent="0.3">
      <c r="A1152" s="2">
        <v>1151</v>
      </c>
      <c r="B1152" s="2" t="s">
        <v>3301</v>
      </c>
      <c r="C1152" s="2">
        <f>YEAR([1]Data!$D1152)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9">
        <v>599.98</v>
      </c>
      <c r="T1152" s="2">
        <v>2</v>
      </c>
      <c r="U1152" s="25">
        <v>0</v>
      </c>
      <c r="V1152" s="25">
        <v>209.99299999999999</v>
      </c>
      <c r="W1152" s="11">
        <f>Table_1[[#This Row],[Discount]]/Table_1[[#This Row],[Sales]]</f>
        <v>0</v>
      </c>
      <c r="X1152" t="str">
        <f>IF(Table_1[[#This Row],[Discount %]]&lt;=0.1, "0-10%", IF(Table_1[[#This Row],[Discount %]]&lt;=0.2, "10-20%", IF(Table_1[[#This Row],[Discount %]]&lt;=0.3, "20-30%", IF(Table_1[[#This Row],[Discount %]]&lt;=0.4, "30-40%", "40%+"))))</f>
        <v>0-10%</v>
      </c>
    </row>
    <row r="1153" spans="1:24" ht="14.4" x14ac:dyDescent="0.3">
      <c r="A1153" s="2">
        <v>1152</v>
      </c>
      <c r="B1153" s="2" t="s">
        <v>3314</v>
      </c>
      <c r="C1153" s="2">
        <f>YEAR([1]Data!$D1153)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9">
        <v>8.3520000000000003</v>
      </c>
      <c r="T1153" s="2">
        <v>6</v>
      </c>
      <c r="U1153" s="25">
        <v>0.2</v>
      </c>
      <c r="V1153" s="25">
        <v>1.2527999999999997</v>
      </c>
      <c r="W1153" s="11">
        <f>Table_1[[#This Row],[Discount]]/Table_1[[#This Row],[Sales]]</f>
        <v>2.3946360153256706E-2</v>
      </c>
      <c r="X1153" t="str">
        <f>IF(Table_1[[#This Row],[Discount %]]&lt;=0.1, "0-10%", IF(Table_1[[#This Row],[Discount %]]&lt;=0.2, "10-20%", IF(Table_1[[#This Row],[Discount %]]&lt;=0.3, "20-30%", IF(Table_1[[#This Row],[Discount %]]&lt;=0.4, "30-40%", "40%+"))))</f>
        <v>0-10%</v>
      </c>
    </row>
    <row r="1154" spans="1:24" ht="14.4" x14ac:dyDescent="0.3">
      <c r="A1154" s="2">
        <v>1153</v>
      </c>
      <c r="B1154" s="2" t="s">
        <v>3318</v>
      </c>
      <c r="C1154" s="2">
        <f>YEAR([1]Data!$D1154)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9">
        <v>3.64</v>
      </c>
      <c r="T1154" s="2">
        <v>2</v>
      </c>
      <c r="U1154" s="25">
        <v>0</v>
      </c>
      <c r="V1154" s="25">
        <v>1.6379999999999999</v>
      </c>
      <c r="W1154" s="11">
        <f>Table_1[[#This Row],[Discount]]/Table_1[[#This Row],[Sales]]</f>
        <v>0</v>
      </c>
      <c r="X1154" t="str">
        <f>IF(Table_1[[#This Row],[Discount %]]&lt;=0.1, "0-10%", IF(Table_1[[#This Row],[Discount %]]&lt;=0.2, "10-20%", IF(Table_1[[#This Row],[Discount %]]&lt;=0.3, "20-30%", IF(Table_1[[#This Row],[Discount %]]&lt;=0.4, "30-40%", "40%+"))))</f>
        <v>0-10%</v>
      </c>
    </row>
    <row r="1155" spans="1:24" ht="14.4" x14ac:dyDescent="0.3">
      <c r="A1155" s="2">
        <v>1154</v>
      </c>
      <c r="B1155" s="2" t="s">
        <v>3318</v>
      </c>
      <c r="C1155" s="2">
        <f>YEAR([1]Data!$D1155)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9">
        <v>159.768</v>
      </c>
      <c r="T1155" s="2">
        <v>7</v>
      </c>
      <c r="U1155" s="25">
        <v>0.2</v>
      </c>
      <c r="V1155" s="25">
        <v>53.921700000000008</v>
      </c>
      <c r="W1155" s="11">
        <f>Table_1[[#This Row],[Discount]]/Table_1[[#This Row],[Sales]]</f>
        <v>1.251815131941315E-3</v>
      </c>
      <c r="X1155" t="str">
        <f>IF(Table_1[[#This Row],[Discount %]]&lt;=0.1, "0-10%", IF(Table_1[[#This Row],[Discount %]]&lt;=0.2, "10-20%", IF(Table_1[[#This Row],[Discount %]]&lt;=0.3, "20-30%", IF(Table_1[[#This Row],[Discount %]]&lt;=0.4, "30-40%", "40%+"))))</f>
        <v>0-10%</v>
      </c>
    </row>
    <row r="1156" spans="1:24" ht="14.4" x14ac:dyDescent="0.3">
      <c r="A1156" s="2">
        <v>1155</v>
      </c>
      <c r="B1156" s="2" t="s">
        <v>3322</v>
      </c>
      <c r="C1156" s="2">
        <f>YEAR([1]Data!$D1156)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9">
        <v>122.48</v>
      </c>
      <c r="T1156" s="2">
        <v>2</v>
      </c>
      <c r="U1156" s="25">
        <v>0</v>
      </c>
      <c r="V1156" s="25">
        <v>0</v>
      </c>
      <c r="W1156" s="11">
        <f>Table_1[[#This Row],[Discount]]/Table_1[[#This Row],[Sales]]</f>
        <v>0</v>
      </c>
      <c r="X1156" t="str">
        <f>IF(Table_1[[#This Row],[Discount %]]&lt;=0.1, "0-10%", IF(Table_1[[#This Row],[Discount %]]&lt;=0.2, "10-20%", IF(Table_1[[#This Row],[Discount %]]&lt;=0.3, "20-30%", IF(Table_1[[#This Row],[Discount %]]&lt;=0.4, "30-40%", "40%+"))))</f>
        <v>0-10%</v>
      </c>
    </row>
    <row r="1157" spans="1:24" ht="14.4" x14ac:dyDescent="0.3">
      <c r="A1157" s="2">
        <v>1156</v>
      </c>
      <c r="B1157" s="2" t="s">
        <v>3322</v>
      </c>
      <c r="C1157" s="2">
        <f>YEAR([1]Data!$D1157)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9">
        <v>2244.48</v>
      </c>
      <c r="T1157" s="2">
        <v>7</v>
      </c>
      <c r="U1157" s="25">
        <v>0</v>
      </c>
      <c r="V1157" s="25">
        <v>493.78559999999993</v>
      </c>
      <c r="W1157" s="11">
        <f>Table_1[[#This Row],[Discount]]/Table_1[[#This Row],[Sales]]</f>
        <v>0</v>
      </c>
      <c r="X1157" t="str">
        <f>IF(Table_1[[#This Row],[Discount %]]&lt;=0.1, "0-10%", IF(Table_1[[#This Row],[Discount %]]&lt;=0.2, "10-20%", IF(Table_1[[#This Row],[Discount %]]&lt;=0.3, "20-30%", IF(Table_1[[#This Row],[Discount %]]&lt;=0.4, "30-40%", "40%+"))))</f>
        <v>0-10%</v>
      </c>
    </row>
    <row r="1158" spans="1:24" ht="14.4" x14ac:dyDescent="0.3">
      <c r="A1158" s="2">
        <v>1157</v>
      </c>
      <c r="B1158" s="2" t="s">
        <v>3322</v>
      </c>
      <c r="C1158" s="2">
        <f>YEAR([1]Data!$D1158)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9">
        <v>62.31</v>
      </c>
      <c r="T1158" s="2">
        <v>3</v>
      </c>
      <c r="U1158" s="25">
        <v>0</v>
      </c>
      <c r="V1158" s="25">
        <v>29.285699999999999</v>
      </c>
      <c r="W1158" s="11">
        <f>Table_1[[#This Row],[Discount]]/Table_1[[#This Row],[Sales]]</f>
        <v>0</v>
      </c>
      <c r="X1158" t="str">
        <f>IF(Table_1[[#This Row],[Discount %]]&lt;=0.1, "0-10%", IF(Table_1[[#This Row],[Discount %]]&lt;=0.2, "10-20%", IF(Table_1[[#This Row],[Discount %]]&lt;=0.3, "20-30%", IF(Table_1[[#This Row],[Discount %]]&lt;=0.4, "30-40%", "40%+"))))</f>
        <v>0-10%</v>
      </c>
    </row>
    <row r="1159" spans="1:24" ht="14.4" x14ac:dyDescent="0.3">
      <c r="A1159" s="2">
        <v>1158</v>
      </c>
      <c r="B1159" s="2" t="s">
        <v>3322</v>
      </c>
      <c r="C1159" s="2">
        <f>YEAR([1]Data!$D1159)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9">
        <v>455.1</v>
      </c>
      <c r="T1159" s="2">
        <v>2</v>
      </c>
      <c r="U1159" s="25">
        <v>0</v>
      </c>
      <c r="V1159" s="25">
        <v>100.12200000000001</v>
      </c>
      <c r="W1159" s="11">
        <f>Table_1[[#This Row],[Discount]]/Table_1[[#This Row],[Sales]]</f>
        <v>0</v>
      </c>
      <c r="X1159" t="str">
        <f>IF(Table_1[[#This Row],[Discount %]]&lt;=0.1, "0-10%", IF(Table_1[[#This Row],[Discount %]]&lt;=0.2, "10-20%", IF(Table_1[[#This Row],[Discount %]]&lt;=0.3, "20-30%", IF(Table_1[[#This Row],[Discount %]]&lt;=0.4, "30-40%", "40%+"))))</f>
        <v>0-10%</v>
      </c>
    </row>
    <row r="1160" spans="1:24" ht="14.4" x14ac:dyDescent="0.3">
      <c r="A1160" s="2">
        <v>1159</v>
      </c>
      <c r="B1160" s="2" t="s">
        <v>3328</v>
      </c>
      <c r="C1160" s="2">
        <f>YEAR([1]Data!$D1160)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9">
        <v>195.184</v>
      </c>
      <c r="T1160" s="2">
        <v>1</v>
      </c>
      <c r="U1160" s="25">
        <v>0.2</v>
      </c>
      <c r="V1160" s="25">
        <v>19.518400000000007</v>
      </c>
      <c r="W1160" s="11">
        <f>Table_1[[#This Row],[Discount]]/Table_1[[#This Row],[Sales]]</f>
        <v>1.0246741536191492E-3</v>
      </c>
      <c r="X1160" t="str">
        <f>IF(Table_1[[#This Row],[Discount %]]&lt;=0.1, "0-10%", IF(Table_1[[#This Row],[Discount %]]&lt;=0.2, "10-20%", IF(Table_1[[#This Row],[Discount %]]&lt;=0.3, "20-30%", IF(Table_1[[#This Row],[Discount %]]&lt;=0.4, "30-40%", "40%+"))))</f>
        <v>0-10%</v>
      </c>
    </row>
    <row r="1161" spans="1:24" ht="14.4" x14ac:dyDescent="0.3">
      <c r="A1161" s="2">
        <v>1160</v>
      </c>
      <c r="B1161" s="2" t="s">
        <v>3331</v>
      </c>
      <c r="C1161" s="2">
        <f>YEAR([1]Data!$D1161)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9">
        <v>362.94</v>
      </c>
      <c r="T1161" s="2">
        <v>3</v>
      </c>
      <c r="U1161" s="25">
        <v>0</v>
      </c>
      <c r="V1161" s="25">
        <v>90.735000000000014</v>
      </c>
      <c r="W1161" s="11">
        <f>Table_1[[#This Row],[Discount]]/Table_1[[#This Row],[Sales]]</f>
        <v>0</v>
      </c>
      <c r="X1161" t="str">
        <f>IF(Table_1[[#This Row],[Discount %]]&lt;=0.1, "0-10%", IF(Table_1[[#This Row],[Discount %]]&lt;=0.2, "10-20%", IF(Table_1[[#This Row],[Discount %]]&lt;=0.3, "20-30%", IF(Table_1[[#This Row],[Discount %]]&lt;=0.4, "30-40%", "40%+"))))</f>
        <v>0-10%</v>
      </c>
    </row>
    <row r="1162" spans="1:24" ht="14.4" x14ac:dyDescent="0.3">
      <c r="A1162" s="2">
        <v>1161</v>
      </c>
      <c r="B1162" s="2" t="s">
        <v>3331</v>
      </c>
      <c r="C1162" s="2">
        <f>YEAR([1]Data!$D1162)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9">
        <v>11.54</v>
      </c>
      <c r="T1162" s="2">
        <v>2</v>
      </c>
      <c r="U1162" s="25">
        <v>0</v>
      </c>
      <c r="V1162" s="25">
        <v>5.77</v>
      </c>
      <c r="W1162" s="11">
        <f>Table_1[[#This Row],[Discount]]/Table_1[[#This Row],[Sales]]</f>
        <v>0</v>
      </c>
      <c r="X1162" t="str">
        <f>IF(Table_1[[#This Row],[Discount %]]&lt;=0.1, "0-10%", IF(Table_1[[#This Row],[Discount %]]&lt;=0.2, "10-20%", IF(Table_1[[#This Row],[Discount %]]&lt;=0.3, "20-30%", IF(Table_1[[#This Row],[Discount %]]&lt;=0.4, "30-40%", "40%+"))))</f>
        <v>0-10%</v>
      </c>
    </row>
    <row r="1163" spans="1:24" ht="14.4" x14ac:dyDescent="0.3">
      <c r="A1163" s="2">
        <v>1162</v>
      </c>
      <c r="B1163" s="2" t="s">
        <v>3335</v>
      </c>
      <c r="C1163" s="2">
        <f>YEAR([1]Data!$D1163)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9">
        <v>53.94</v>
      </c>
      <c r="T1163" s="2">
        <v>3</v>
      </c>
      <c r="U1163" s="25">
        <v>0</v>
      </c>
      <c r="V1163" s="25">
        <v>15.642599999999995</v>
      </c>
      <c r="W1163" s="11">
        <f>Table_1[[#This Row],[Discount]]/Table_1[[#This Row],[Sales]]</f>
        <v>0</v>
      </c>
      <c r="X1163" t="str">
        <f>IF(Table_1[[#This Row],[Discount %]]&lt;=0.1, "0-10%", IF(Table_1[[#This Row],[Discount %]]&lt;=0.2, "10-20%", IF(Table_1[[#This Row],[Discount %]]&lt;=0.3, "20-30%", IF(Table_1[[#This Row],[Discount %]]&lt;=0.4, "30-40%", "40%+"))))</f>
        <v>0-10%</v>
      </c>
    </row>
    <row r="1164" spans="1:24" ht="14.4" x14ac:dyDescent="0.3">
      <c r="A1164" s="2">
        <v>1163</v>
      </c>
      <c r="B1164" s="2" t="s">
        <v>3339</v>
      </c>
      <c r="C1164" s="2">
        <f>YEAR([1]Data!$D1164)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9">
        <v>9.99</v>
      </c>
      <c r="T1164" s="2">
        <v>1</v>
      </c>
      <c r="U1164" s="25">
        <v>0</v>
      </c>
      <c r="V1164" s="25">
        <v>4.5953999999999997</v>
      </c>
      <c r="W1164" s="11">
        <f>Table_1[[#This Row],[Discount]]/Table_1[[#This Row],[Sales]]</f>
        <v>0</v>
      </c>
      <c r="X1164" t="str">
        <f>IF(Table_1[[#This Row],[Discount %]]&lt;=0.1, "0-10%", IF(Table_1[[#This Row],[Discount %]]&lt;=0.2, "10-20%", IF(Table_1[[#This Row],[Discount %]]&lt;=0.3, "20-30%", IF(Table_1[[#This Row],[Discount %]]&lt;=0.4, "30-40%", "40%+"))))</f>
        <v>0-10%</v>
      </c>
    </row>
    <row r="1165" spans="1:24" ht="14.4" x14ac:dyDescent="0.3">
      <c r="A1165" s="2">
        <v>1164</v>
      </c>
      <c r="B1165" s="2" t="s">
        <v>3339</v>
      </c>
      <c r="C1165" s="2">
        <f>YEAR([1]Data!$D1165)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9">
        <v>125.76</v>
      </c>
      <c r="T1165" s="2">
        <v>3</v>
      </c>
      <c r="U1165" s="25">
        <v>0.2</v>
      </c>
      <c r="V1165" s="25">
        <v>40.872</v>
      </c>
      <c r="W1165" s="11">
        <f>Table_1[[#This Row],[Discount]]/Table_1[[#This Row],[Sales]]</f>
        <v>1.5903307888040714E-3</v>
      </c>
      <c r="X1165" t="str">
        <f>IF(Table_1[[#This Row],[Discount %]]&lt;=0.1, "0-10%", IF(Table_1[[#This Row],[Discount %]]&lt;=0.2, "10-20%", IF(Table_1[[#This Row],[Discount %]]&lt;=0.3, "20-30%", IF(Table_1[[#This Row],[Discount %]]&lt;=0.4, "30-40%", "40%+"))))</f>
        <v>0-10%</v>
      </c>
    </row>
    <row r="1166" spans="1:24" ht="14.4" x14ac:dyDescent="0.3">
      <c r="A1166" s="2">
        <v>1165</v>
      </c>
      <c r="B1166" s="2" t="s">
        <v>3339</v>
      </c>
      <c r="C1166" s="2">
        <f>YEAR([1]Data!$D1166)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9">
        <v>25.32</v>
      </c>
      <c r="T1166" s="2">
        <v>5</v>
      </c>
      <c r="U1166" s="25">
        <v>0.2</v>
      </c>
      <c r="V1166" s="25">
        <v>9.1785000000000014</v>
      </c>
      <c r="W1166" s="11">
        <f>Table_1[[#This Row],[Discount]]/Table_1[[#This Row],[Sales]]</f>
        <v>7.8988941548183266E-3</v>
      </c>
      <c r="X1166" t="str">
        <f>IF(Table_1[[#This Row],[Discount %]]&lt;=0.1, "0-10%", IF(Table_1[[#This Row],[Discount %]]&lt;=0.2, "10-20%", IF(Table_1[[#This Row],[Discount %]]&lt;=0.3, "20-30%", IF(Table_1[[#This Row],[Discount %]]&lt;=0.4, "30-40%", "40%+"))))</f>
        <v>0-10%</v>
      </c>
    </row>
    <row r="1167" spans="1:24" ht="14.4" x14ac:dyDescent="0.3">
      <c r="A1167" s="2">
        <v>1166</v>
      </c>
      <c r="B1167" s="2" t="s">
        <v>3346</v>
      </c>
      <c r="C1167" s="2">
        <f>YEAR([1]Data!$D1167)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9">
        <v>46.8</v>
      </c>
      <c r="T1167" s="2">
        <v>4</v>
      </c>
      <c r="U1167" s="25">
        <v>0</v>
      </c>
      <c r="V1167" s="25">
        <v>21.059999999999995</v>
      </c>
      <c r="W1167" s="11">
        <f>Table_1[[#This Row],[Discount]]/Table_1[[#This Row],[Sales]]</f>
        <v>0</v>
      </c>
      <c r="X1167" t="str">
        <f>IF(Table_1[[#This Row],[Discount %]]&lt;=0.1, "0-10%", IF(Table_1[[#This Row],[Discount %]]&lt;=0.2, "10-20%", IF(Table_1[[#This Row],[Discount %]]&lt;=0.3, "20-30%", IF(Table_1[[#This Row],[Discount %]]&lt;=0.4, "30-40%", "40%+"))))</f>
        <v>0-10%</v>
      </c>
    </row>
    <row r="1168" spans="1:24" ht="14.4" x14ac:dyDescent="0.3">
      <c r="A1168" s="2">
        <v>1167</v>
      </c>
      <c r="B1168" s="2" t="s">
        <v>3349</v>
      </c>
      <c r="C1168" s="2">
        <f>YEAR([1]Data!$D1168)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9">
        <v>447.93</v>
      </c>
      <c r="T1168" s="2">
        <v>9</v>
      </c>
      <c r="U1168" s="25">
        <v>0</v>
      </c>
      <c r="V1168" s="25">
        <v>49.272299999999987</v>
      </c>
      <c r="W1168" s="11">
        <f>Table_1[[#This Row],[Discount]]/Table_1[[#This Row],[Sales]]</f>
        <v>0</v>
      </c>
      <c r="X1168" t="str">
        <f>IF(Table_1[[#This Row],[Discount %]]&lt;=0.1, "0-10%", IF(Table_1[[#This Row],[Discount %]]&lt;=0.2, "10-20%", IF(Table_1[[#This Row],[Discount %]]&lt;=0.3, "20-30%", IF(Table_1[[#This Row],[Discount %]]&lt;=0.4, "30-40%", "40%+"))))</f>
        <v>0-10%</v>
      </c>
    </row>
    <row r="1169" spans="1:24" ht="14.4" x14ac:dyDescent="0.3">
      <c r="A1169" s="2">
        <v>1168</v>
      </c>
      <c r="B1169" s="2" t="s">
        <v>3350</v>
      </c>
      <c r="C1169" s="2">
        <f>YEAR([1]Data!$D1169)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9">
        <v>109.48</v>
      </c>
      <c r="T1169" s="2">
        <v>2</v>
      </c>
      <c r="U1169" s="25">
        <v>0</v>
      </c>
      <c r="V1169" s="25">
        <v>33.938800000000001</v>
      </c>
      <c r="W1169" s="11">
        <f>Table_1[[#This Row],[Discount]]/Table_1[[#This Row],[Sales]]</f>
        <v>0</v>
      </c>
      <c r="X1169" t="str">
        <f>IF(Table_1[[#This Row],[Discount %]]&lt;=0.1, "0-10%", IF(Table_1[[#This Row],[Discount %]]&lt;=0.2, "10-20%", IF(Table_1[[#This Row],[Discount %]]&lt;=0.3, "20-30%", IF(Table_1[[#This Row],[Discount %]]&lt;=0.4, "30-40%", "40%+"))))</f>
        <v>0-10%</v>
      </c>
    </row>
    <row r="1170" spans="1:24" ht="14.4" x14ac:dyDescent="0.3">
      <c r="A1170" s="2">
        <v>1169</v>
      </c>
      <c r="B1170" s="2" t="s">
        <v>3350</v>
      </c>
      <c r="C1170" s="2">
        <f>YEAR([1]Data!$D1170)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9">
        <v>272.94</v>
      </c>
      <c r="T1170" s="2">
        <v>3</v>
      </c>
      <c r="U1170" s="25">
        <v>0</v>
      </c>
      <c r="V1170" s="25">
        <v>0</v>
      </c>
      <c r="W1170" s="11">
        <f>Table_1[[#This Row],[Discount]]/Table_1[[#This Row],[Sales]]</f>
        <v>0</v>
      </c>
      <c r="X1170" t="str">
        <f>IF(Table_1[[#This Row],[Discount %]]&lt;=0.1, "0-10%", IF(Table_1[[#This Row],[Discount %]]&lt;=0.2, "10-20%", IF(Table_1[[#This Row],[Discount %]]&lt;=0.3, "20-30%", IF(Table_1[[#This Row],[Discount %]]&lt;=0.4, "30-40%", "40%+"))))</f>
        <v>0-10%</v>
      </c>
    </row>
    <row r="1171" spans="1:24" ht="14.4" x14ac:dyDescent="0.3">
      <c r="A1171" s="2">
        <v>1170</v>
      </c>
      <c r="B1171" s="2" t="s">
        <v>3350</v>
      </c>
      <c r="C1171" s="2">
        <f>YEAR([1]Data!$D1171)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9">
        <v>19.440000000000001</v>
      </c>
      <c r="T1171" s="2">
        <v>3</v>
      </c>
      <c r="U1171" s="25">
        <v>0</v>
      </c>
      <c r="V1171" s="25">
        <v>9.3312000000000008</v>
      </c>
      <c r="W1171" s="11">
        <f>Table_1[[#This Row],[Discount]]/Table_1[[#This Row],[Sales]]</f>
        <v>0</v>
      </c>
      <c r="X1171" t="str">
        <f>IF(Table_1[[#This Row],[Discount %]]&lt;=0.1, "0-10%", IF(Table_1[[#This Row],[Discount %]]&lt;=0.2, "10-20%", IF(Table_1[[#This Row],[Discount %]]&lt;=0.3, "20-30%", IF(Table_1[[#This Row],[Discount %]]&lt;=0.4, "30-40%", "40%+"))))</f>
        <v>0-10%</v>
      </c>
    </row>
    <row r="1172" spans="1:24" ht="14.4" x14ac:dyDescent="0.3">
      <c r="A1172" s="2">
        <v>1171</v>
      </c>
      <c r="B1172" s="2" t="s">
        <v>3350</v>
      </c>
      <c r="C1172" s="2">
        <f>YEAR([1]Data!$D1172)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9">
        <v>31.92</v>
      </c>
      <c r="T1172" s="2">
        <v>4</v>
      </c>
      <c r="U1172" s="25">
        <v>0</v>
      </c>
      <c r="V1172" s="25">
        <v>8.299199999999999</v>
      </c>
      <c r="W1172" s="11">
        <f>Table_1[[#This Row],[Discount]]/Table_1[[#This Row],[Sales]]</f>
        <v>0</v>
      </c>
      <c r="X1172" t="str">
        <f>IF(Table_1[[#This Row],[Discount %]]&lt;=0.1, "0-10%", IF(Table_1[[#This Row],[Discount %]]&lt;=0.2, "10-20%", IF(Table_1[[#This Row],[Discount %]]&lt;=0.3, "20-30%", IF(Table_1[[#This Row],[Discount %]]&lt;=0.4, "30-40%", "40%+"))))</f>
        <v>0-10%</v>
      </c>
    </row>
    <row r="1173" spans="1:24" ht="14.4" x14ac:dyDescent="0.3">
      <c r="A1173" s="2">
        <v>1172</v>
      </c>
      <c r="B1173" s="2" t="s">
        <v>3357</v>
      </c>
      <c r="C1173" s="2">
        <f>YEAR([1]Data!$D1173)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9">
        <v>22.38</v>
      </c>
      <c r="T1173" s="2">
        <v>2</v>
      </c>
      <c r="U1173" s="25">
        <v>0</v>
      </c>
      <c r="V1173" s="25">
        <v>10.7424</v>
      </c>
      <c r="W1173" s="11">
        <f>Table_1[[#This Row],[Discount]]/Table_1[[#This Row],[Sales]]</f>
        <v>0</v>
      </c>
      <c r="X1173" t="str">
        <f>IF(Table_1[[#This Row],[Discount %]]&lt;=0.1, "0-10%", IF(Table_1[[#This Row],[Discount %]]&lt;=0.2, "10-20%", IF(Table_1[[#This Row],[Discount %]]&lt;=0.3, "20-30%", IF(Table_1[[#This Row],[Discount %]]&lt;=0.4, "30-40%", "40%+"))))</f>
        <v>0-10%</v>
      </c>
    </row>
    <row r="1174" spans="1:24" ht="14.4" x14ac:dyDescent="0.3">
      <c r="A1174" s="2">
        <v>1173</v>
      </c>
      <c r="B1174" s="2" t="s">
        <v>3361</v>
      </c>
      <c r="C1174" s="2">
        <f>YEAR([1]Data!$D1174)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9">
        <v>16.520000000000003</v>
      </c>
      <c r="T1174" s="2">
        <v>5</v>
      </c>
      <c r="U1174" s="25">
        <v>0.2</v>
      </c>
      <c r="V1174" s="25">
        <v>5.5754999999999999</v>
      </c>
      <c r="W1174" s="11">
        <f>Table_1[[#This Row],[Discount]]/Table_1[[#This Row],[Sales]]</f>
        <v>1.2106537530266342E-2</v>
      </c>
      <c r="X1174" t="str">
        <f>IF(Table_1[[#This Row],[Discount %]]&lt;=0.1, "0-10%", IF(Table_1[[#This Row],[Discount %]]&lt;=0.2, "10-20%", IF(Table_1[[#This Row],[Discount %]]&lt;=0.3, "20-30%", IF(Table_1[[#This Row],[Discount %]]&lt;=0.4, "30-40%", "40%+"))))</f>
        <v>0-10%</v>
      </c>
    </row>
    <row r="1175" spans="1:24" ht="14.4" x14ac:dyDescent="0.3">
      <c r="A1175" s="2">
        <v>1174</v>
      </c>
      <c r="B1175" s="2" t="s">
        <v>3364</v>
      </c>
      <c r="C1175" s="2">
        <f>YEAR([1]Data!$D1175)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9">
        <v>5.1759999999999984</v>
      </c>
      <c r="T1175" s="2">
        <v>4</v>
      </c>
      <c r="U1175" s="25">
        <v>0.8</v>
      </c>
      <c r="V1175" s="25">
        <v>-7.7640000000000011</v>
      </c>
      <c r="W1175" s="11">
        <f>Table_1[[#This Row],[Discount]]/Table_1[[#This Row],[Sales]]</f>
        <v>0.15455950540958274</v>
      </c>
      <c r="X1175" t="str">
        <f>IF(Table_1[[#This Row],[Discount %]]&lt;=0.1, "0-10%", IF(Table_1[[#This Row],[Discount %]]&lt;=0.2, "10-20%", IF(Table_1[[#This Row],[Discount %]]&lt;=0.3, "20-30%", IF(Table_1[[#This Row],[Discount %]]&lt;=0.4, "30-40%", "40%+"))))</f>
        <v>10-20%</v>
      </c>
    </row>
    <row r="1176" spans="1:24" ht="14.4" x14ac:dyDescent="0.3">
      <c r="A1176" s="2">
        <v>1175</v>
      </c>
      <c r="B1176" s="2" t="s">
        <v>3365</v>
      </c>
      <c r="C1176" s="2">
        <f>YEAR([1]Data!$D1176)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9">
        <v>50.112000000000002</v>
      </c>
      <c r="T1176" s="2">
        <v>6</v>
      </c>
      <c r="U1176" s="25">
        <v>0.2</v>
      </c>
      <c r="V1176" s="25">
        <v>16.2864</v>
      </c>
      <c r="W1176" s="11">
        <f>Table_1[[#This Row],[Discount]]/Table_1[[#This Row],[Sales]]</f>
        <v>3.9910600255427843E-3</v>
      </c>
      <c r="X1176" t="str">
        <f>IF(Table_1[[#This Row],[Discount %]]&lt;=0.1, "0-10%", IF(Table_1[[#This Row],[Discount %]]&lt;=0.2, "10-20%", IF(Table_1[[#This Row],[Discount %]]&lt;=0.3, "20-30%", IF(Table_1[[#This Row],[Discount %]]&lt;=0.4, "30-40%", "40%+"))))</f>
        <v>0-10%</v>
      </c>
    </row>
    <row r="1177" spans="1:24" ht="14.4" x14ac:dyDescent="0.3">
      <c r="A1177" s="2">
        <v>1176</v>
      </c>
      <c r="B1177" s="2" t="s">
        <v>3368</v>
      </c>
      <c r="C1177" s="2">
        <f>YEAR([1]Data!$D1177)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9">
        <v>27.93</v>
      </c>
      <c r="T1177" s="2">
        <v>3</v>
      </c>
      <c r="U1177" s="25">
        <v>0</v>
      </c>
      <c r="V1177" s="25">
        <v>8.0996999999999986</v>
      </c>
      <c r="W1177" s="11">
        <f>Table_1[[#This Row],[Discount]]/Table_1[[#This Row],[Sales]]</f>
        <v>0</v>
      </c>
      <c r="X1177" t="str">
        <f>IF(Table_1[[#This Row],[Discount %]]&lt;=0.1, "0-10%", IF(Table_1[[#This Row],[Discount %]]&lt;=0.2, "10-20%", IF(Table_1[[#This Row],[Discount %]]&lt;=0.3, "20-30%", IF(Table_1[[#This Row],[Discount %]]&lt;=0.4, "30-40%", "40%+"))))</f>
        <v>0-10%</v>
      </c>
    </row>
    <row r="1178" spans="1:24" ht="14.4" x14ac:dyDescent="0.3">
      <c r="A1178" s="2">
        <v>1177</v>
      </c>
      <c r="B1178" s="2" t="s">
        <v>3369</v>
      </c>
      <c r="C1178" s="2">
        <f>YEAR([1]Data!$D1178)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9">
        <v>11.56</v>
      </c>
      <c r="T1178" s="2">
        <v>4</v>
      </c>
      <c r="U1178" s="25">
        <v>0</v>
      </c>
      <c r="V1178" s="25">
        <v>5.4332000000000003</v>
      </c>
      <c r="W1178" s="11">
        <f>Table_1[[#This Row],[Discount]]/Table_1[[#This Row],[Sales]]</f>
        <v>0</v>
      </c>
      <c r="X1178" t="str">
        <f>IF(Table_1[[#This Row],[Discount %]]&lt;=0.1, "0-10%", IF(Table_1[[#This Row],[Discount %]]&lt;=0.2, "10-20%", IF(Table_1[[#This Row],[Discount %]]&lt;=0.3, "20-30%", IF(Table_1[[#This Row],[Discount %]]&lt;=0.4, "30-40%", "40%+"))))</f>
        <v>0-10%</v>
      </c>
    </row>
    <row r="1179" spans="1:24" ht="14.4" x14ac:dyDescent="0.3">
      <c r="A1179" s="2">
        <v>1178</v>
      </c>
      <c r="B1179" s="2" t="s">
        <v>3373</v>
      </c>
      <c r="C1179" s="2">
        <f>YEAR([1]Data!$D1179)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9">
        <v>172.5</v>
      </c>
      <c r="T1179" s="2">
        <v>2</v>
      </c>
      <c r="U1179" s="25">
        <v>0</v>
      </c>
      <c r="V1179" s="25">
        <v>51.749999999999986</v>
      </c>
      <c r="W1179" s="11">
        <f>Table_1[[#This Row],[Discount]]/Table_1[[#This Row],[Sales]]</f>
        <v>0</v>
      </c>
      <c r="X1179" t="str">
        <f>IF(Table_1[[#This Row],[Discount %]]&lt;=0.1, "0-10%", IF(Table_1[[#This Row],[Discount %]]&lt;=0.2, "10-20%", IF(Table_1[[#This Row],[Discount %]]&lt;=0.3, "20-30%", IF(Table_1[[#This Row],[Discount %]]&lt;=0.4, "30-40%", "40%+"))))</f>
        <v>0-10%</v>
      </c>
    </row>
    <row r="1180" spans="1:24" ht="14.4" x14ac:dyDescent="0.3">
      <c r="A1180" s="2">
        <v>1179</v>
      </c>
      <c r="B1180" s="2" t="s">
        <v>3373</v>
      </c>
      <c r="C1180" s="2">
        <f>YEAR([1]Data!$D1180)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9">
        <v>179.97</v>
      </c>
      <c r="T1180" s="2">
        <v>3</v>
      </c>
      <c r="U1180" s="25">
        <v>0</v>
      </c>
      <c r="V1180" s="25">
        <v>44.992500000000007</v>
      </c>
      <c r="W1180" s="11">
        <f>Table_1[[#This Row],[Discount]]/Table_1[[#This Row],[Sales]]</f>
        <v>0</v>
      </c>
      <c r="X1180" t="str">
        <f>IF(Table_1[[#This Row],[Discount %]]&lt;=0.1, "0-10%", IF(Table_1[[#This Row],[Discount %]]&lt;=0.2, "10-20%", IF(Table_1[[#This Row],[Discount %]]&lt;=0.3, "20-30%", IF(Table_1[[#This Row],[Discount %]]&lt;=0.4, "30-40%", "40%+"))))</f>
        <v>0-10%</v>
      </c>
    </row>
    <row r="1181" spans="1:24" ht="14.4" x14ac:dyDescent="0.3">
      <c r="A1181" s="2">
        <v>1180</v>
      </c>
      <c r="B1181" s="2" t="s">
        <v>3377</v>
      </c>
      <c r="C1181" s="2">
        <f>YEAR([1]Data!$D1181)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9">
        <v>258.69600000000003</v>
      </c>
      <c r="T1181" s="2">
        <v>3</v>
      </c>
      <c r="U1181" s="25">
        <v>0.2</v>
      </c>
      <c r="V1181" s="25">
        <v>64.674000000000007</v>
      </c>
      <c r="W1181" s="11">
        <f>Table_1[[#This Row],[Discount]]/Table_1[[#This Row],[Sales]]</f>
        <v>7.7310820422426315E-4</v>
      </c>
      <c r="X1181" t="str">
        <f>IF(Table_1[[#This Row],[Discount %]]&lt;=0.1, "0-10%", IF(Table_1[[#This Row],[Discount %]]&lt;=0.2, "10-20%", IF(Table_1[[#This Row],[Discount %]]&lt;=0.3, "20-30%", IF(Table_1[[#This Row],[Discount %]]&lt;=0.4, "30-40%", "40%+"))))</f>
        <v>0-10%</v>
      </c>
    </row>
    <row r="1182" spans="1:24" ht="14.4" x14ac:dyDescent="0.3">
      <c r="A1182" s="2">
        <v>1181</v>
      </c>
      <c r="B1182" s="2" t="s">
        <v>3380</v>
      </c>
      <c r="C1182" s="2">
        <f>YEAR([1]Data!$D1182)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9">
        <v>1322.93</v>
      </c>
      <c r="T1182" s="2">
        <v>7</v>
      </c>
      <c r="U1182" s="25">
        <v>0</v>
      </c>
      <c r="V1182" s="25">
        <v>357.19110000000001</v>
      </c>
      <c r="W1182" s="11">
        <f>Table_1[[#This Row],[Discount]]/Table_1[[#This Row],[Sales]]</f>
        <v>0</v>
      </c>
      <c r="X1182" t="str">
        <f>IF(Table_1[[#This Row],[Discount %]]&lt;=0.1, "0-10%", IF(Table_1[[#This Row],[Discount %]]&lt;=0.2, "10-20%", IF(Table_1[[#This Row],[Discount %]]&lt;=0.3, "20-30%", IF(Table_1[[#This Row],[Discount %]]&lt;=0.4, "30-40%", "40%+"))))</f>
        <v>0-10%</v>
      </c>
    </row>
    <row r="1183" spans="1:24" ht="14.4" x14ac:dyDescent="0.3">
      <c r="A1183" s="2">
        <v>1182</v>
      </c>
      <c r="B1183" s="2" t="s">
        <v>3380</v>
      </c>
      <c r="C1183" s="2">
        <f>YEAR([1]Data!$D1183)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9">
        <v>3.76</v>
      </c>
      <c r="T1183" s="2">
        <v>2</v>
      </c>
      <c r="U1183" s="25">
        <v>0</v>
      </c>
      <c r="V1183" s="25">
        <v>1.0903999999999998</v>
      </c>
      <c r="W1183" s="11">
        <f>Table_1[[#This Row],[Discount]]/Table_1[[#This Row],[Sales]]</f>
        <v>0</v>
      </c>
      <c r="X1183" t="str">
        <f>IF(Table_1[[#This Row],[Discount %]]&lt;=0.1, "0-10%", IF(Table_1[[#This Row],[Discount %]]&lt;=0.2, "10-20%", IF(Table_1[[#This Row],[Discount %]]&lt;=0.3, "20-30%", IF(Table_1[[#This Row],[Discount %]]&lt;=0.4, "30-40%", "40%+"))))</f>
        <v>0-10%</v>
      </c>
    </row>
    <row r="1184" spans="1:24" ht="14.4" x14ac:dyDescent="0.3">
      <c r="A1184" s="2">
        <v>1183</v>
      </c>
      <c r="B1184" s="2" t="s">
        <v>3385</v>
      </c>
      <c r="C1184" s="2">
        <f>YEAR([1]Data!$D1184)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9">
        <v>21.744</v>
      </c>
      <c r="T1184" s="2">
        <v>1</v>
      </c>
      <c r="U1184" s="25">
        <v>0.2</v>
      </c>
      <c r="V1184" s="25">
        <v>7.3385999999999996</v>
      </c>
      <c r="W1184" s="11">
        <f>Table_1[[#This Row],[Discount]]/Table_1[[#This Row],[Sales]]</f>
        <v>9.1979396615158217E-3</v>
      </c>
      <c r="X1184" t="str">
        <f>IF(Table_1[[#This Row],[Discount %]]&lt;=0.1, "0-10%", IF(Table_1[[#This Row],[Discount %]]&lt;=0.2, "10-20%", IF(Table_1[[#This Row],[Discount %]]&lt;=0.3, "20-30%", IF(Table_1[[#This Row],[Discount %]]&lt;=0.4, "30-40%", "40%+"))))</f>
        <v>0-10%</v>
      </c>
    </row>
    <row r="1185" spans="1:24" ht="14.4" x14ac:dyDescent="0.3">
      <c r="A1185" s="2">
        <v>1184</v>
      </c>
      <c r="B1185" s="2" t="s">
        <v>3385</v>
      </c>
      <c r="C1185" s="2">
        <f>YEAR([1]Data!$D1185)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9">
        <v>7.92</v>
      </c>
      <c r="T1185" s="2">
        <v>5</v>
      </c>
      <c r="U1185" s="25">
        <v>0.2</v>
      </c>
      <c r="V1185" s="25">
        <v>0.69300000000000006</v>
      </c>
      <c r="W1185" s="11">
        <f>Table_1[[#This Row],[Discount]]/Table_1[[#This Row],[Sales]]</f>
        <v>2.5252525252525256E-2</v>
      </c>
      <c r="X1185" t="str">
        <f>IF(Table_1[[#This Row],[Discount %]]&lt;=0.1, "0-10%", IF(Table_1[[#This Row],[Discount %]]&lt;=0.2, "10-20%", IF(Table_1[[#This Row],[Discount %]]&lt;=0.3, "20-30%", IF(Table_1[[#This Row],[Discount %]]&lt;=0.4, "30-40%", "40%+"))))</f>
        <v>0-10%</v>
      </c>
    </row>
    <row r="1186" spans="1:24" ht="14.4" x14ac:dyDescent="0.3">
      <c r="A1186" s="2">
        <v>1185</v>
      </c>
      <c r="B1186" s="2" t="s">
        <v>3388</v>
      </c>
      <c r="C1186" s="2">
        <f>YEAR([1]Data!$D1186)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9">
        <v>12.096000000000002</v>
      </c>
      <c r="T1186" s="2">
        <v>7</v>
      </c>
      <c r="U1186" s="25">
        <v>0.2</v>
      </c>
      <c r="V1186" s="25">
        <v>4.2335999999999991</v>
      </c>
      <c r="W1186" s="11">
        <f>Table_1[[#This Row],[Discount]]/Table_1[[#This Row],[Sales]]</f>
        <v>1.6534391534391533E-2</v>
      </c>
      <c r="X1186" t="str">
        <f>IF(Table_1[[#This Row],[Discount %]]&lt;=0.1, "0-10%", IF(Table_1[[#This Row],[Discount %]]&lt;=0.2, "10-20%", IF(Table_1[[#This Row],[Discount %]]&lt;=0.3, "20-30%", IF(Table_1[[#This Row],[Discount %]]&lt;=0.4, "30-40%", "40%+"))))</f>
        <v>0-10%</v>
      </c>
    </row>
    <row r="1187" spans="1:24" ht="14.4" x14ac:dyDescent="0.3">
      <c r="A1187" s="2">
        <v>1186</v>
      </c>
      <c r="B1187" s="2" t="s">
        <v>3388</v>
      </c>
      <c r="C1187" s="2">
        <f>YEAR([1]Data!$D1187)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9">
        <v>485.88</v>
      </c>
      <c r="T1187" s="2">
        <v>6</v>
      </c>
      <c r="U1187" s="25">
        <v>0</v>
      </c>
      <c r="V1187" s="25">
        <v>9.7176000000000329</v>
      </c>
      <c r="W1187" s="11">
        <f>Table_1[[#This Row],[Discount]]/Table_1[[#This Row],[Sales]]</f>
        <v>0</v>
      </c>
      <c r="X1187" t="str">
        <f>IF(Table_1[[#This Row],[Discount %]]&lt;=0.1, "0-10%", IF(Table_1[[#This Row],[Discount %]]&lt;=0.2, "10-20%", IF(Table_1[[#This Row],[Discount %]]&lt;=0.3, "20-30%", IF(Table_1[[#This Row],[Discount %]]&lt;=0.4, "30-40%", "40%+"))))</f>
        <v>0-10%</v>
      </c>
    </row>
    <row r="1188" spans="1:24" ht="14.4" x14ac:dyDescent="0.3">
      <c r="A1188" s="2">
        <v>1187</v>
      </c>
      <c r="B1188" s="2" t="s">
        <v>3388</v>
      </c>
      <c r="C1188" s="2">
        <f>YEAR([1]Data!$D1188)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9">
        <v>25.92</v>
      </c>
      <c r="T1188" s="2">
        <v>4</v>
      </c>
      <c r="U1188" s="25">
        <v>0</v>
      </c>
      <c r="V1188" s="25">
        <v>12.441600000000001</v>
      </c>
      <c r="W1188" s="11">
        <f>Table_1[[#This Row],[Discount]]/Table_1[[#This Row],[Sales]]</f>
        <v>0</v>
      </c>
      <c r="X1188" t="str">
        <f>IF(Table_1[[#This Row],[Discount %]]&lt;=0.1, "0-10%", IF(Table_1[[#This Row],[Discount %]]&lt;=0.2, "10-20%", IF(Table_1[[#This Row],[Discount %]]&lt;=0.3, "20-30%", IF(Table_1[[#This Row],[Discount %]]&lt;=0.4, "30-40%", "40%+"))))</f>
        <v>0-10%</v>
      </c>
    </row>
    <row r="1189" spans="1:24" ht="14.4" x14ac:dyDescent="0.3">
      <c r="A1189" s="2">
        <v>1188</v>
      </c>
      <c r="B1189" s="2" t="s">
        <v>3388</v>
      </c>
      <c r="C1189" s="2">
        <f>YEAR([1]Data!$D1189)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9">
        <v>197.58</v>
      </c>
      <c r="T1189" s="2">
        <v>2</v>
      </c>
      <c r="U1189" s="25">
        <v>0</v>
      </c>
      <c r="V1189" s="25">
        <v>53.346599999999995</v>
      </c>
      <c r="W1189" s="11">
        <f>Table_1[[#This Row],[Discount]]/Table_1[[#This Row],[Sales]]</f>
        <v>0</v>
      </c>
      <c r="X1189" t="str">
        <f>IF(Table_1[[#This Row],[Discount %]]&lt;=0.1, "0-10%", IF(Table_1[[#This Row],[Discount %]]&lt;=0.2, "10-20%", IF(Table_1[[#This Row],[Discount %]]&lt;=0.3, "20-30%", IF(Table_1[[#This Row],[Discount %]]&lt;=0.4, "30-40%", "40%+"))))</f>
        <v>0-10%</v>
      </c>
    </row>
    <row r="1190" spans="1:24" ht="14.4" x14ac:dyDescent="0.3">
      <c r="A1190" s="2">
        <v>1189</v>
      </c>
      <c r="B1190" s="2" t="s">
        <v>3395</v>
      </c>
      <c r="C1190" s="2">
        <f>YEAR([1]Data!$D1190)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9">
        <v>81.92</v>
      </c>
      <c r="T1190" s="2">
        <v>4</v>
      </c>
      <c r="U1190" s="25">
        <v>0</v>
      </c>
      <c r="V1190" s="25">
        <v>22.118400000000001</v>
      </c>
      <c r="W1190" s="11">
        <f>Table_1[[#This Row],[Discount]]/Table_1[[#This Row],[Sales]]</f>
        <v>0</v>
      </c>
      <c r="X1190" t="str">
        <f>IF(Table_1[[#This Row],[Discount %]]&lt;=0.1, "0-10%", IF(Table_1[[#This Row],[Discount %]]&lt;=0.2, "10-20%", IF(Table_1[[#This Row],[Discount %]]&lt;=0.3, "20-30%", IF(Table_1[[#This Row],[Discount %]]&lt;=0.4, "30-40%", "40%+"))))</f>
        <v>0-10%</v>
      </c>
    </row>
    <row r="1191" spans="1:24" ht="14.4" x14ac:dyDescent="0.3">
      <c r="A1191" s="2">
        <v>1190</v>
      </c>
      <c r="B1191" s="2" t="s">
        <v>3395</v>
      </c>
      <c r="C1191" s="2">
        <f>YEAR([1]Data!$D1191)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9">
        <v>889.53600000000006</v>
      </c>
      <c r="T1191" s="2">
        <v>8</v>
      </c>
      <c r="U1191" s="25">
        <v>0.2</v>
      </c>
      <c r="V1191" s="25">
        <v>66.715199999999982</v>
      </c>
      <c r="W1191" s="11">
        <f>Table_1[[#This Row],[Discount]]/Table_1[[#This Row],[Sales]]</f>
        <v>2.2483631915965176E-4</v>
      </c>
      <c r="X1191" t="str">
        <f>IF(Table_1[[#This Row],[Discount %]]&lt;=0.1, "0-10%", IF(Table_1[[#This Row],[Discount %]]&lt;=0.2, "10-20%", IF(Table_1[[#This Row],[Discount %]]&lt;=0.3, "20-30%", IF(Table_1[[#This Row],[Discount %]]&lt;=0.4, "30-40%", "40%+"))))</f>
        <v>0-10%</v>
      </c>
    </row>
    <row r="1192" spans="1:24" ht="14.4" x14ac:dyDescent="0.3">
      <c r="A1192" s="2">
        <v>1191</v>
      </c>
      <c r="B1192" s="2" t="s">
        <v>3395</v>
      </c>
      <c r="C1192" s="2">
        <f>YEAR([1]Data!$D1192)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9">
        <v>892.22400000000005</v>
      </c>
      <c r="T1192" s="2">
        <v>3</v>
      </c>
      <c r="U1192" s="25">
        <v>0.2</v>
      </c>
      <c r="V1192" s="25">
        <v>89.222400000000022</v>
      </c>
      <c r="W1192" s="11">
        <f>Table_1[[#This Row],[Discount]]/Table_1[[#This Row],[Sales]]</f>
        <v>2.2415895559859409E-4</v>
      </c>
      <c r="X1192" t="str">
        <f>IF(Table_1[[#This Row],[Discount %]]&lt;=0.1, "0-10%", IF(Table_1[[#This Row],[Discount %]]&lt;=0.2, "10-20%", IF(Table_1[[#This Row],[Discount %]]&lt;=0.3, "20-30%", IF(Table_1[[#This Row],[Discount %]]&lt;=0.4, "30-40%", "40%+"))))</f>
        <v>0-10%</v>
      </c>
    </row>
    <row r="1193" spans="1:24" ht="14.4" x14ac:dyDescent="0.3">
      <c r="A1193" s="2">
        <v>1192</v>
      </c>
      <c r="B1193" s="2" t="s">
        <v>3395</v>
      </c>
      <c r="C1193" s="2">
        <f>YEAR([1]Data!$D1193)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9">
        <v>223.92</v>
      </c>
      <c r="T1193" s="2">
        <v>4</v>
      </c>
      <c r="U1193" s="25">
        <v>0</v>
      </c>
      <c r="V1193" s="25">
        <v>109.7208</v>
      </c>
      <c r="W1193" s="11">
        <f>Table_1[[#This Row],[Discount]]/Table_1[[#This Row],[Sales]]</f>
        <v>0</v>
      </c>
      <c r="X1193" t="str">
        <f>IF(Table_1[[#This Row],[Discount %]]&lt;=0.1, "0-10%", IF(Table_1[[#This Row],[Discount %]]&lt;=0.2, "10-20%", IF(Table_1[[#This Row],[Discount %]]&lt;=0.3, "20-30%", IF(Table_1[[#This Row],[Discount %]]&lt;=0.4, "30-40%", "40%+"))))</f>
        <v>0-10%</v>
      </c>
    </row>
    <row r="1194" spans="1:24" ht="14.4" x14ac:dyDescent="0.3">
      <c r="A1194" s="2">
        <v>1193</v>
      </c>
      <c r="B1194" s="2" t="s">
        <v>3395</v>
      </c>
      <c r="C1194" s="2">
        <f>YEAR([1]Data!$D1194)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9">
        <v>23.12</v>
      </c>
      <c r="T1194" s="2">
        <v>4</v>
      </c>
      <c r="U1194" s="25">
        <v>0</v>
      </c>
      <c r="V1194" s="25">
        <v>11.328800000000001</v>
      </c>
      <c r="W1194" s="11">
        <f>Table_1[[#This Row],[Discount]]/Table_1[[#This Row],[Sales]]</f>
        <v>0</v>
      </c>
      <c r="X1194" t="str">
        <f>IF(Table_1[[#This Row],[Discount %]]&lt;=0.1, "0-10%", IF(Table_1[[#This Row],[Discount %]]&lt;=0.2, "10-20%", IF(Table_1[[#This Row],[Discount %]]&lt;=0.3, "20-30%", IF(Table_1[[#This Row],[Discount %]]&lt;=0.4, "30-40%", "40%+"))))</f>
        <v>0-10%</v>
      </c>
    </row>
    <row r="1195" spans="1:24" ht="14.4" x14ac:dyDescent="0.3">
      <c r="A1195" s="2">
        <v>1194</v>
      </c>
      <c r="B1195" s="2" t="s">
        <v>3404</v>
      </c>
      <c r="C1195" s="2">
        <f>YEAR([1]Data!$D1195)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9">
        <v>15.552000000000003</v>
      </c>
      <c r="T1195" s="2">
        <v>3</v>
      </c>
      <c r="U1195" s="25">
        <v>0.2</v>
      </c>
      <c r="V1195" s="25">
        <v>5.4432</v>
      </c>
      <c r="W1195" s="11">
        <f>Table_1[[#This Row],[Discount]]/Table_1[[#This Row],[Sales]]</f>
        <v>1.2860082304526748E-2</v>
      </c>
      <c r="X1195" t="str">
        <f>IF(Table_1[[#This Row],[Discount %]]&lt;=0.1, "0-10%", IF(Table_1[[#This Row],[Discount %]]&lt;=0.2, "10-20%", IF(Table_1[[#This Row],[Discount %]]&lt;=0.3, "20-30%", IF(Table_1[[#This Row],[Discount %]]&lt;=0.4, "30-40%", "40%+"))))</f>
        <v>0-10%</v>
      </c>
    </row>
    <row r="1196" spans="1:24" ht="14.4" x14ac:dyDescent="0.3">
      <c r="A1196" s="2">
        <v>1195</v>
      </c>
      <c r="B1196" s="2" t="s">
        <v>3404</v>
      </c>
      <c r="C1196" s="2">
        <f>YEAR([1]Data!$D1196)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9">
        <v>15.712000000000002</v>
      </c>
      <c r="T1196" s="2">
        <v>4</v>
      </c>
      <c r="U1196" s="25">
        <v>0.2</v>
      </c>
      <c r="V1196" s="25">
        <v>2.553199999999999</v>
      </c>
      <c r="W1196" s="11">
        <f>Table_1[[#This Row],[Discount]]/Table_1[[#This Row],[Sales]]</f>
        <v>1.2729124236252545E-2</v>
      </c>
      <c r="X1196" t="str">
        <f>IF(Table_1[[#This Row],[Discount %]]&lt;=0.1, "0-10%", IF(Table_1[[#This Row],[Discount %]]&lt;=0.2, "10-20%", IF(Table_1[[#This Row],[Discount %]]&lt;=0.3, "20-30%", IF(Table_1[[#This Row],[Discount %]]&lt;=0.4, "30-40%", "40%+"))))</f>
        <v>0-10%</v>
      </c>
    </row>
    <row r="1197" spans="1:24" ht="14.4" x14ac:dyDescent="0.3">
      <c r="A1197" s="2">
        <v>1196</v>
      </c>
      <c r="B1197" s="2" t="s">
        <v>3404</v>
      </c>
      <c r="C1197" s="2">
        <f>YEAR([1]Data!$D1197)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9">
        <v>24.672000000000001</v>
      </c>
      <c r="T1197" s="2">
        <v>2</v>
      </c>
      <c r="U1197" s="25">
        <v>0.2</v>
      </c>
      <c r="V1197" s="25">
        <v>2.1588000000000021</v>
      </c>
      <c r="W1197" s="11">
        <f>Table_1[[#This Row],[Discount]]/Table_1[[#This Row],[Sales]]</f>
        <v>8.1063553826199748E-3</v>
      </c>
      <c r="X1197" t="str">
        <f>IF(Table_1[[#This Row],[Discount %]]&lt;=0.1, "0-10%", IF(Table_1[[#This Row],[Discount %]]&lt;=0.2, "10-20%", IF(Table_1[[#This Row],[Discount %]]&lt;=0.3, "20-30%", IF(Table_1[[#This Row],[Discount %]]&lt;=0.4, "30-40%", "40%+"))))</f>
        <v>0-10%</v>
      </c>
    </row>
    <row r="1198" spans="1:24" ht="14.4" x14ac:dyDescent="0.3">
      <c r="A1198" s="2">
        <v>1197</v>
      </c>
      <c r="B1198" s="2" t="s">
        <v>3404</v>
      </c>
      <c r="C1198" s="2">
        <f>YEAR([1]Data!$D1198)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9">
        <v>55.967999999999996</v>
      </c>
      <c r="T1198" s="2">
        <v>1</v>
      </c>
      <c r="U1198" s="25">
        <v>0.2</v>
      </c>
      <c r="V1198" s="25">
        <v>-2.098800000000006</v>
      </c>
      <c r="W1198" s="11">
        <f>Table_1[[#This Row],[Discount]]/Table_1[[#This Row],[Sales]]</f>
        <v>3.5734705546026303E-3</v>
      </c>
      <c r="X1198" t="str">
        <f>IF(Table_1[[#This Row],[Discount %]]&lt;=0.1, "0-10%", IF(Table_1[[#This Row],[Discount %]]&lt;=0.2, "10-20%", IF(Table_1[[#This Row],[Discount %]]&lt;=0.3, "20-30%", IF(Table_1[[#This Row],[Discount %]]&lt;=0.4, "30-40%", "40%+"))))</f>
        <v>0-10%</v>
      </c>
    </row>
    <row r="1199" spans="1:24" ht="14.4" x14ac:dyDescent="0.3">
      <c r="A1199" s="2">
        <v>1198</v>
      </c>
      <c r="B1199" s="2" t="s">
        <v>3408</v>
      </c>
      <c r="C1199" s="2">
        <f>YEAR([1]Data!$D1199)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9">
        <v>431.92800000000005</v>
      </c>
      <c r="T1199" s="2">
        <v>9</v>
      </c>
      <c r="U1199" s="25">
        <v>0.2</v>
      </c>
      <c r="V1199" s="25">
        <v>64.789199999999951</v>
      </c>
      <c r="W1199" s="11">
        <f>Table_1[[#This Row],[Discount]]/Table_1[[#This Row],[Sales]]</f>
        <v>4.6304013631901609E-4</v>
      </c>
      <c r="X1199" t="str">
        <f>IF(Table_1[[#This Row],[Discount %]]&lt;=0.1, "0-10%", IF(Table_1[[#This Row],[Discount %]]&lt;=0.2, "10-20%", IF(Table_1[[#This Row],[Discount %]]&lt;=0.3, "20-30%", IF(Table_1[[#This Row],[Discount %]]&lt;=0.4, "30-40%", "40%+"))))</f>
        <v>0-10%</v>
      </c>
    </row>
    <row r="1200" spans="1:24" ht="14.4" x14ac:dyDescent="0.3">
      <c r="A1200" s="2">
        <v>1199</v>
      </c>
      <c r="B1200" s="2" t="s">
        <v>3408</v>
      </c>
      <c r="C1200" s="2">
        <f>YEAR([1]Data!$D1200)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9">
        <v>95.983999999999995</v>
      </c>
      <c r="T1200" s="2">
        <v>4</v>
      </c>
      <c r="U1200" s="25">
        <v>0.3</v>
      </c>
      <c r="V1200" s="25">
        <v>-4.1135999999999981</v>
      </c>
      <c r="W1200" s="11">
        <f>Table_1[[#This Row],[Discount]]/Table_1[[#This Row],[Sales]]</f>
        <v>3.125520920153359E-3</v>
      </c>
      <c r="X1200" t="str">
        <f>IF(Table_1[[#This Row],[Discount %]]&lt;=0.1, "0-10%", IF(Table_1[[#This Row],[Discount %]]&lt;=0.2, "10-20%", IF(Table_1[[#This Row],[Discount %]]&lt;=0.3, "20-30%", IF(Table_1[[#This Row],[Discount %]]&lt;=0.4, "30-40%", "40%+"))))</f>
        <v>0-10%</v>
      </c>
    </row>
    <row r="1201" spans="1:24" ht="14.4" x14ac:dyDescent="0.3">
      <c r="A1201" s="2">
        <v>1200</v>
      </c>
      <c r="B1201" s="2" t="s">
        <v>3408</v>
      </c>
      <c r="C1201" s="2">
        <f>YEAR([1]Data!$D1201)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9">
        <v>1088.7919999999997</v>
      </c>
      <c r="T1201" s="2">
        <v>4</v>
      </c>
      <c r="U1201" s="25">
        <v>0.8</v>
      </c>
      <c r="V1201" s="25">
        <v>-1850.9464000000007</v>
      </c>
      <c r="W1201" s="11">
        <f>Table_1[[#This Row],[Discount]]/Table_1[[#This Row],[Sales]]</f>
        <v>7.3475925612972938E-4</v>
      </c>
      <c r="X1201" t="str">
        <f>IF(Table_1[[#This Row],[Discount %]]&lt;=0.1, "0-10%", IF(Table_1[[#This Row],[Discount %]]&lt;=0.2, "10-20%", IF(Table_1[[#This Row],[Discount %]]&lt;=0.3, "20-30%", IF(Table_1[[#This Row],[Discount %]]&lt;=0.4, "30-40%", "40%+"))))</f>
        <v>0-10%</v>
      </c>
    </row>
    <row r="1202" spans="1:24" ht="14.4" x14ac:dyDescent="0.3">
      <c r="A1202" s="2">
        <v>1201</v>
      </c>
      <c r="B1202" s="2" t="s">
        <v>3413</v>
      </c>
      <c r="C1202" s="2">
        <f>YEAR([1]Data!$D1202)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9">
        <v>544.00800000000004</v>
      </c>
      <c r="T1202" s="2">
        <v>3</v>
      </c>
      <c r="U1202" s="25">
        <v>0.2</v>
      </c>
      <c r="V1202" s="25">
        <v>40.800600000000003</v>
      </c>
      <c r="W1202" s="11">
        <f>Table_1[[#This Row],[Discount]]/Table_1[[#This Row],[Sales]]</f>
        <v>3.6764165232864221E-4</v>
      </c>
      <c r="X1202" t="str">
        <f>IF(Table_1[[#This Row],[Discount %]]&lt;=0.1, "0-10%", IF(Table_1[[#This Row],[Discount %]]&lt;=0.2, "10-20%", IF(Table_1[[#This Row],[Discount %]]&lt;=0.3, "20-30%", IF(Table_1[[#This Row],[Discount %]]&lt;=0.4, "30-40%", "40%+"))))</f>
        <v>0-10%</v>
      </c>
    </row>
    <row r="1203" spans="1:24" ht="14.4" x14ac:dyDescent="0.3">
      <c r="A1203" s="2">
        <v>1202</v>
      </c>
      <c r="B1203" s="2" t="s">
        <v>3413</v>
      </c>
      <c r="C1203" s="2">
        <f>YEAR([1]Data!$D1203)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9">
        <v>1.8720000000000003</v>
      </c>
      <c r="T1203" s="2">
        <v>3</v>
      </c>
      <c r="U1203" s="25">
        <v>0.7</v>
      </c>
      <c r="V1203" s="25">
        <v>-1.4352</v>
      </c>
      <c r="W1203" s="11">
        <f>Table_1[[#This Row],[Discount]]/Table_1[[#This Row],[Sales]]</f>
        <v>0.37393162393162382</v>
      </c>
      <c r="X1203" t="str">
        <f>IF(Table_1[[#This Row],[Discount %]]&lt;=0.1, "0-10%", IF(Table_1[[#This Row],[Discount %]]&lt;=0.2, "10-20%", IF(Table_1[[#This Row],[Discount %]]&lt;=0.3, "20-30%", IF(Table_1[[#This Row],[Discount %]]&lt;=0.4, "30-40%", "40%+"))))</f>
        <v>30-40%</v>
      </c>
    </row>
    <row r="1204" spans="1:24" ht="14.4" x14ac:dyDescent="0.3">
      <c r="A1204" s="2">
        <v>1203</v>
      </c>
      <c r="B1204" s="2" t="s">
        <v>3413</v>
      </c>
      <c r="C1204" s="2">
        <f>YEAR([1]Data!$D1204)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9">
        <v>854.35200000000009</v>
      </c>
      <c r="T1204" s="2">
        <v>3</v>
      </c>
      <c r="U1204" s="25">
        <v>0.2</v>
      </c>
      <c r="V1204" s="25">
        <v>10.679399999999873</v>
      </c>
      <c r="W1204" s="11">
        <f>Table_1[[#This Row],[Discount]]/Table_1[[#This Row],[Sales]]</f>
        <v>2.3409554843905087E-4</v>
      </c>
      <c r="X1204" t="str">
        <f>IF(Table_1[[#This Row],[Discount %]]&lt;=0.1, "0-10%", IF(Table_1[[#This Row],[Discount %]]&lt;=0.2, "10-20%", IF(Table_1[[#This Row],[Discount %]]&lt;=0.3, "20-30%", IF(Table_1[[#This Row],[Discount %]]&lt;=0.4, "30-40%", "40%+"))))</f>
        <v>0-10%</v>
      </c>
    </row>
    <row r="1205" spans="1:24" ht="14.4" x14ac:dyDescent="0.3">
      <c r="A1205" s="2">
        <v>1204</v>
      </c>
      <c r="B1205" s="2" t="s">
        <v>3413</v>
      </c>
      <c r="C1205" s="2">
        <f>YEAR([1]Data!$D1205)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9">
        <v>593.5680000000001</v>
      </c>
      <c r="T1205" s="2">
        <v>2</v>
      </c>
      <c r="U1205" s="25">
        <v>0.2</v>
      </c>
      <c r="V1205" s="25">
        <v>0</v>
      </c>
      <c r="W1205" s="11">
        <f>Table_1[[#This Row],[Discount]]/Table_1[[#This Row],[Sales]]</f>
        <v>3.3694538789153048E-4</v>
      </c>
      <c r="X1205" t="str">
        <f>IF(Table_1[[#This Row],[Discount %]]&lt;=0.1, "0-10%", IF(Table_1[[#This Row],[Discount %]]&lt;=0.2, "10-20%", IF(Table_1[[#This Row],[Discount %]]&lt;=0.3, "20-30%", IF(Table_1[[#This Row],[Discount %]]&lt;=0.4, "30-40%", "40%+"))))</f>
        <v>0-10%</v>
      </c>
    </row>
    <row r="1206" spans="1:24" ht="14.4" x14ac:dyDescent="0.3">
      <c r="A1206" s="2">
        <v>1205</v>
      </c>
      <c r="B1206" s="2" t="s">
        <v>3413</v>
      </c>
      <c r="C1206" s="2">
        <f>YEAR([1]Data!$D1206)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9">
        <v>338.04</v>
      </c>
      <c r="T1206" s="2">
        <v>3</v>
      </c>
      <c r="U1206" s="25">
        <v>0.2</v>
      </c>
      <c r="V1206" s="25">
        <v>-33.804000000000002</v>
      </c>
      <c r="W1206" s="11">
        <f>Table_1[[#This Row],[Discount]]/Table_1[[#This Row],[Sales]]</f>
        <v>5.9164595905809966E-4</v>
      </c>
      <c r="X1206" t="str">
        <f>IF(Table_1[[#This Row],[Discount %]]&lt;=0.1, "0-10%", IF(Table_1[[#This Row],[Discount %]]&lt;=0.2, "10-20%", IF(Table_1[[#This Row],[Discount %]]&lt;=0.3, "20-30%", IF(Table_1[[#This Row],[Discount %]]&lt;=0.4, "30-40%", "40%+"))))</f>
        <v>0-10%</v>
      </c>
    </row>
    <row r="1207" spans="1:24" ht="14.4" x14ac:dyDescent="0.3">
      <c r="A1207" s="2">
        <v>1206</v>
      </c>
      <c r="B1207" s="2" t="s">
        <v>3416</v>
      </c>
      <c r="C1207" s="2">
        <f>YEAR([1]Data!$D1207)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9">
        <v>271.95999999999998</v>
      </c>
      <c r="T1207" s="2">
        <v>5</v>
      </c>
      <c r="U1207" s="25">
        <v>0.2</v>
      </c>
      <c r="V1207" s="25">
        <v>16.997500000000016</v>
      </c>
      <c r="W1207" s="11">
        <f>Table_1[[#This Row],[Discount]]/Table_1[[#This Row],[Sales]]</f>
        <v>7.3540226503897646E-4</v>
      </c>
      <c r="X1207" t="str">
        <f>IF(Table_1[[#This Row],[Discount %]]&lt;=0.1, "0-10%", IF(Table_1[[#This Row],[Discount %]]&lt;=0.2, "10-20%", IF(Table_1[[#This Row],[Discount %]]&lt;=0.3, "20-30%", IF(Table_1[[#This Row],[Discount %]]&lt;=0.4, "30-40%", "40%+"))))</f>
        <v>0-10%</v>
      </c>
    </row>
    <row r="1208" spans="1:24" ht="14.4" x14ac:dyDescent="0.3">
      <c r="A1208" s="2">
        <v>1207</v>
      </c>
      <c r="B1208" s="2" t="s">
        <v>3419</v>
      </c>
      <c r="C1208" s="2">
        <f>YEAR([1]Data!$D1208)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9">
        <v>11.21</v>
      </c>
      <c r="T1208" s="2">
        <v>1</v>
      </c>
      <c r="U1208" s="25">
        <v>0</v>
      </c>
      <c r="V1208" s="25">
        <v>3.3629999999999995</v>
      </c>
      <c r="W1208" s="11">
        <f>Table_1[[#This Row],[Discount]]/Table_1[[#This Row],[Sales]]</f>
        <v>0</v>
      </c>
      <c r="X1208" t="str">
        <f>IF(Table_1[[#This Row],[Discount %]]&lt;=0.1, "0-10%", IF(Table_1[[#This Row],[Discount %]]&lt;=0.2, "10-20%", IF(Table_1[[#This Row],[Discount %]]&lt;=0.3, "20-30%", IF(Table_1[[#This Row],[Discount %]]&lt;=0.4, "30-40%", "40%+"))))</f>
        <v>0-10%</v>
      </c>
    </row>
    <row r="1209" spans="1:24" ht="14.4" x14ac:dyDescent="0.3">
      <c r="A1209" s="2">
        <v>1208</v>
      </c>
      <c r="B1209" s="2" t="s">
        <v>3419</v>
      </c>
      <c r="C1209" s="2">
        <f>YEAR([1]Data!$D1209)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9">
        <v>9.1440000000000001</v>
      </c>
      <c r="T1209" s="2">
        <v>3</v>
      </c>
      <c r="U1209" s="25">
        <v>0.2</v>
      </c>
      <c r="V1209" s="25">
        <v>3.2003999999999997</v>
      </c>
      <c r="W1209" s="11">
        <f>Table_1[[#This Row],[Discount]]/Table_1[[#This Row],[Sales]]</f>
        <v>2.1872265966754158E-2</v>
      </c>
      <c r="X1209" t="str">
        <f>IF(Table_1[[#This Row],[Discount %]]&lt;=0.1, "0-10%", IF(Table_1[[#This Row],[Discount %]]&lt;=0.2, "10-20%", IF(Table_1[[#This Row],[Discount %]]&lt;=0.3, "20-30%", IF(Table_1[[#This Row],[Discount %]]&lt;=0.4, "30-40%", "40%+"))))</f>
        <v>0-10%</v>
      </c>
    </row>
    <row r="1210" spans="1:24" ht="14.4" x14ac:dyDescent="0.3">
      <c r="A1210" s="2">
        <v>1209</v>
      </c>
      <c r="B1210" s="2" t="s">
        <v>3419</v>
      </c>
      <c r="C1210" s="2">
        <f>YEAR([1]Data!$D1210)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9">
        <v>14.069999999999999</v>
      </c>
      <c r="T1210" s="2">
        <v>7</v>
      </c>
      <c r="U1210" s="25">
        <v>0</v>
      </c>
      <c r="V1210" s="25">
        <v>6.8942999999999994</v>
      </c>
      <c r="W1210" s="11">
        <f>Table_1[[#This Row],[Discount]]/Table_1[[#This Row],[Sales]]</f>
        <v>0</v>
      </c>
      <c r="X1210" t="str">
        <f>IF(Table_1[[#This Row],[Discount %]]&lt;=0.1, "0-10%", IF(Table_1[[#This Row],[Discount %]]&lt;=0.2, "10-20%", IF(Table_1[[#This Row],[Discount %]]&lt;=0.3, "20-30%", IF(Table_1[[#This Row],[Discount %]]&lt;=0.4, "30-40%", "40%+"))))</f>
        <v>0-10%</v>
      </c>
    </row>
    <row r="1211" spans="1:24" ht="14.4" x14ac:dyDescent="0.3">
      <c r="A1211" s="2">
        <v>1210</v>
      </c>
      <c r="B1211" s="2" t="s">
        <v>3419</v>
      </c>
      <c r="C1211" s="2">
        <f>YEAR([1]Data!$D1211)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9">
        <v>41.86</v>
      </c>
      <c r="T1211" s="2">
        <v>7</v>
      </c>
      <c r="U1211" s="25">
        <v>0</v>
      </c>
      <c r="V1211" s="25">
        <v>10.465</v>
      </c>
      <c r="W1211" s="11">
        <f>Table_1[[#This Row],[Discount]]/Table_1[[#This Row],[Sales]]</f>
        <v>0</v>
      </c>
      <c r="X1211" t="str">
        <f>IF(Table_1[[#This Row],[Discount %]]&lt;=0.1, "0-10%", IF(Table_1[[#This Row],[Discount %]]&lt;=0.2, "10-20%", IF(Table_1[[#This Row],[Discount %]]&lt;=0.3, "20-30%", IF(Table_1[[#This Row],[Discount %]]&lt;=0.4, "30-40%", "40%+"))))</f>
        <v>0-10%</v>
      </c>
    </row>
    <row r="1212" spans="1:24" ht="14.4" x14ac:dyDescent="0.3">
      <c r="A1212" s="2">
        <v>1211</v>
      </c>
      <c r="B1212" s="2" t="s">
        <v>3419</v>
      </c>
      <c r="C1212" s="2">
        <f>YEAR([1]Data!$D1212)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9">
        <v>8.5440000000000005</v>
      </c>
      <c r="T1212" s="2">
        <v>2</v>
      </c>
      <c r="U1212" s="25">
        <v>0.2</v>
      </c>
      <c r="V1212" s="25">
        <v>2.8835999999999995</v>
      </c>
      <c r="W1212" s="11">
        <f>Table_1[[#This Row],[Discount]]/Table_1[[#This Row],[Sales]]</f>
        <v>2.3408239700374533E-2</v>
      </c>
      <c r="X1212" t="str">
        <f>IF(Table_1[[#This Row],[Discount %]]&lt;=0.1, "0-10%", IF(Table_1[[#This Row],[Discount %]]&lt;=0.2, "10-20%", IF(Table_1[[#This Row],[Discount %]]&lt;=0.3, "20-30%", IF(Table_1[[#This Row],[Discount %]]&lt;=0.4, "30-40%", "40%+"))))</f>
        <v>0-10%</v>
      </c>
    </row>
    <row r="1213" spans="1:24" ht="14.4" x14ac:dyDescent="0.3">
      <c r="A1213" s="2">
        <v>1212</v>
      </c>
      <c r="B1213" s="2" t="s">
        <v>3419</v>
      </c>
      <c r="C1213" s="2">
        <f>YEAR([1]Data!$D1213)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9">
        <v>579.13599999999997</v>
      </c>
      <c r="T1213" s="2">
        <v>4</v>
      </c>
      <c r="U1213" s="25">
        <v>0.2</v>
      </c>
      <c r="V1213" s="25">
        <v>21.717599999999948</v>
      </c>
      <c r="W1213" s="11">
        <f>Table_1[[#This Row],[Discount]]/Table_1[[#This Row],[Sales]]</f>
        <v>3.4534202674328657E-4</v>
      </c>
      <c r="X1213" t="str">
        <f>IF(Table_1[[#This Row],[Discount %]]&lt;=0.1, "0-10%", IF(Table_1[[#This Row],[Discount %]]&lt;=0.2, "10-20%", IF(Table_1[[#This Row],[Discount %]]&lt;=0.3, "20-30%", IF(Table_1[[#This Row],[Discount %]]&lt;=0.4, "30-40%", "40%+"))))</f>
        <v>0-10%</v>
      </c>
    </row>
    <row r="1214" spans="1:24" ht="14.4" x14ac:dyDescent="0.3">
      <c r="A1214" s="2">
        <v>1213</v>
      </c>
      <c r="B1214" s="2" t="s">
        <v>3426</v>
      </c>
      <c r="C1214" s="2">
        <f>YEAR([1]Data!$D1214)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9">
        <v>141.37199999999999</v>
      </c>
      <c r="T1214" s="2">
        <v>2</v>
      </c>
      <c r="U1214" s="25">
        <v>0.3</v>
      </c>
      <c r="V1214" s="25">
        <v>-48.470400000000019</v>
      </c>
      <c r="W1214" s="11">
        <f>Table_1[[#This Row],[Discount]]/Table_1[[#This Row],[Sales]]</f>
        <v>2.1220609455903576E-3</v>
      </c>
      <c r="X1214" t="str">
        <f>IF(Table_1[[#This Row],[Discount %]]&lt;=0.1, "0-10%", IF(Table_1[[#This Row],[Discount %]]&lt;=0.2, "10-20%", IF(Table_1[[#This Row],[Discount %]]&lt;=0.3, "20-30%", IF(Table_1[[#This Row],[Discount %]]&lt;=0.4, "30-40%", "40%+"))))</f>
        <v>0-10%</v>
      </c>
    </row>
    <row r="1215" spans="1:24" ht="14.4" x14ac:dyDescent="0.3">
      <c r="A1215" s="2">
        <v>1214</v>
      </c>
      <c r="B1215" s="2" t="s">
        <v>3426</v>
      </c>
      <c r="C1215" s="2">
        <f>YEAR([1]Data!$D1215)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9">
        <v>3.036</v>
      </c>
      <c r="T1215" s="2">
        <v>2</v>
      </c>
      <c r="U1215" s="25">
        <v>0.7</v>
      </c>
      <c r="V1215" s="25">
        <v>-2.3275999999999994</v>
      </c>
      <c r="W1215" s="11">
        <f>Table_1[[#This Row],[Discount]]/Table_1[[#This Row],[Sales]]</f>
        <v>0.23056653491436099</v>
      </c>
      <c r="X1215" t="str">
        <f>IF(Table_1[[#This Row],[Discount %]]&lt;=0.1, "0-10%", IF(Table_1[[#This Row],[Discount %]]&lt;=0.2, "10-20%", IF(Table_1[[#This Row],[Discount %]]&lt;=0.3, "20-30%", IF(Table_1[[#This Row],[Discount %]]&lt;=0.4, "30-40%", "40%+"))))</f>
        <v>20-30%</v>
      </c>
    </row>
    <row r="1216" spans="1:24" ht="14.4" x14ac:dyDescent="0.3">
      <c r="A1216" s="2">
        <v>1215</v>
      </c>
      <c r="B1216" s="2" t="s">
        <v>3426</v>
      </c>
      <c r="C1216" s="2">
        <f>YEAR([1]Data!$D1216)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9">
        <v>4.503000000000001</v>
      </c>
      <c r="T1216" s="2">
        <v>1</v>
      </c>
      <c r="U1216" s="25">
        <v>0.7</v>
      </c>
      <c r="V1216" s="25">
        <v>-3.6024000000000012</v>
      </c>
      <c r="W1216" s="11">
        <f>Table_1[[#This Row],[Discount]]/Table_1[[#This Row],[Sales]]</f>
        <v>0.15545192094159443</v>
      </c>
      <c r="X1216" t="str">
        <f>IF(Table_1[[#This Row],[Discount %]]&lt;=0.1, "0-10%", IF(Table_1[[#This Row],[Discount %]]&lt;=0.2, "10-20%", IF(Table_1[[#This Row],[Discount %]]&lt;=0.3, "20-30%", IF(Table_1[[#This Row],[Discount %]]&lt;=0.4, "30-40%", "40%+"))))</f>
        <v>10-20%</v>
      </c>
    </row>
    <row r="1217" spans="1:24" ht="14.4" x14ac:dyDescent="0.3">
      <c r="A1217" s="2">
        <v>1216</v>
      </c>
      <c r="B1217" s="2" t="s">
        <v>3426</v>
      </c>
      <c r="C1217" s="2">
        <f>YEAR([1]Data!$D1217)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9">
        <v>4.6719999999999997</v>
      </c>
      <c r="T1217" s="2">
        <v>1</v>
      </c>
      <c r="U1217" s="25">
        <v>0.2</v>
      </c>
      <c r="V1217" s="25">
        <v>1.5767999999999998</v>
      </c>
      <c r="W1217" s="11">
        <f>Table_1[[#This Row],[Discount]]/Table_1[[#This Row],[Sales]]</f>
        <v>4.2808219178082196E-2</v>
      </c>
      <c r="X1217" t="str">
        <f>IF(Table_1[[#This Row],[Discount %]]&lt;=0.1, "0-10%", IF(Table_1[[#This Row],[Discount %]]&lt;=0.2, "10-20%", IF(Table_1[[#This Row],[Discount %]]&lt;=0.3, "20-30%", IF(Table_1[[#This Row],[Discount %]]&lt;=0.4, "30-40%", "40%+"))))</f>
        <v>0-10%</v>
      </c>
    </row>
    <row r="1218" spans="1:24" ht="14.4" x14ac:dyDescent="0.3">
      <c r="A1218" s="2">
        <v>1217</v>
      </c>
      <c r="B1218" s="2" t="s">
        <v>3426</v>
      </c>
      <c r="C1218" s="2">
        <f>YEAR([1]Data!$D1218)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9">
        <v>95.88000000000001</v>
      </c>
      <c r="T1218" s="2">
        <v>3</v>
      </c>
      <c r="U1218" s="25">
        <v>0.2</v>
      </c>
      <c r="V1218" s="25">
        <v>28.764000000000006</v>
      </c>
      <c r="W1218" s="11">
        <f>Table_1[[#This Row],[Discount]]/Table_1[[#This Row],[Sales]]</f>
        <v>2.0859407592824361E-3</v>
      </c>
      <c r="X1218" t="str">
        <f>IF(Table_1[[#This Row],[Discount %]]&lt;=0.1, "0-10%", IF(Table_1[[#This Row],[Discount %]]&lt;=0.2, "10-20%", IF(Table_1[[#This Row],[Discount %]]&lt;=0.3, "20-30%", IF(Table_1[[#This Row],[Discount %]]&lt;=0.4, "30-40%", "40%+"))))</f>
        <v>0-10%</v>
      </c>
    </row>
    <row r="1219" spans="1:24" ht="14.4" x14ac:dyDescent="0.3">
      <c r="A1219" s="2">
        <v>1218</v>
      </c>
      <c r="B1219" s="2" t="s">
        <v>3426</v>
      </c>
      <c r="C1219" s="2">
        <f>YEAR([1]Data!$D1219)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9">
        <v>17.024000000000001</v>
      </c>
      <c r="T1219" s="2">
        <v>2</v>
      </c>
      <c r="U1219" s="25">
        <v>0.2</v>
      </c>
      <c r="V1219" s="25">
        <v>1.7024000000000008</v>
      </c>
      <c r="W1219" s="11">
        <f>Table_1[[#This Row],[Discount]]/Table_1[[#This Row],[Sales]]</f>
        <v>1.1748120300751879E-2</v>
      </c>
      <c r="X1219" t="str">
        <f>IF(Table_1[[#This Row],[Discount %]]&lt;=0.1, "0-10%", IF(Table_1[[#This Row],[Discount %]]&lt;=0.2, "10-20%", IF(Table_1[[#This Row],[Discount %]]&lt;=0.3, "20-30%", IF(Table_1[[#This Row],[Discount %]]&lt;=0.4, "30-40%", "40%+"))))</f>
        <v>0-10%</v>
      </c>
    </row>
    <row r="1220" spans="1:24" ht="14.4" x14ac:dyDescent="0.3">
      <c r="A1220" s="2">
        <v>1219</v>
      </c>
      <c r="B1220" s="2" t="s">
        <v>3426</v>
      </c>
      <c r="C1220" s="2">
        <f>YEAR([1]Data!$D1220)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9">
        <v>258.69600000000003</v>
      </c>
      <c r="T1220" s="2">
        <v>3</v>
      </c>
      <c r="U1220" s="25">
        <v>0.2</v>
      </c>
      <c r="V1220" s="25">
        <v>64.674000000000007</v>
      </c>
      <c r="W1220" s="11">
        <f>Table_1[[#This Row],[Discount]]/Table_1[[#This Row],[Sales]]</f>
        <v>7.7310820422426315E-4</v>
      </c>
      <c r="X1220" t="str">
        <f>IF(Table_1[[#This Row],[Discount %]]&lt;=0.1, "0-10%", IF(Table_1[[#This Row],[Discount %]]&lt;=0.2, "10-20%", IF(Table_1[[#This Row],[Discount %]]&lt;=0.3, "20-30%", IF(Table_1[[#This Row],[Discount %]]&lt;=0.4, "30-40%", "40%+"))))</f>
        <v>0-10%</v>
      </c>
    </row>
    <row r="1221" spans="1:24" ht="14.4" x14ac:dyDescent="0.3">
      <c r="A1221" s="2">
        <v>1220</v>
      </c>
      <c r="B1221" s="2" t="s">
        <v>3426</v>
      </c>
      <c r="C1221" s="2">
        <f>YEAR([1]Data!$D1221)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9">
        <v>1931.9579999999999</v>
      </c>
      <c r="T1221" s="2">
        <v>7</v>
      </c>
      <c r="U1221" s="25">
        <v>0.4</v>
      </c>
      <c r="V1221" s="25">
        <v>-386.3915999999997</v>
      </c>
      <c r="W1221" s="11">
        <f>Table_1[[#This Row],[Discount]]/Table_1[[#This Row],[Sales]]</f>
        <v>2.0704383842712939E-4</v>
      </c>
      <c r="X1221" t="str">
        <f>IF(Table_1[[#This Row],[Discount %]]&lt;=0.1, "0-10%", IF(Table_1[[#This Row],[Discount %]]&lt;=0.2, "10-20%", IF(Table_1[[#This Row],[Discount %]]&lt;=0.3, "20-30%", IF(Table_1[[#This Row],[Discount %]]&lt;=0.4, "30-40%", "40%+"))))</f>
        <v>0-10%</v>
      </c>
    </row>
    <row r="1222" spans="1:24" ht="14.4" x14ac:dyDescent="0.3">
      <c r="A1222" s="2">
        <v>1221</v>
      </c>
      <c r="B1222" s="2" t="s">
        <v>3435</v>
      </c>
      <c r="C1222" s="2">
        <f>YEAR([1]Data!$D1222)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9">
        <v>249.75</v>
      </c>
      <c r="T1222" s="2">
        <v>9</v>
      </c>
      <c r="U1222" s="25">
        <v>0</v>
      </c>
      <c r="V1222" s="25">
        <v>44.954999999999977</v>
      </c>
      <c r="W1222" s="11">
        <f>Table_1[[#This Row],[Discount]]/Table_1[[#This Row],[Sales]]</f>
        <v>0</v>
      </c>
      <c r="X1222" t="str">
        <f>IF(Table_1[[#This Row],[Discount %]]&lt;=0.1, "0-10%", IF(Table_1[[#This Row],[Discount %]]&lt;=0.2, "10-20%", IF(Table_1[[#This Row],[Discount %]]&lt;=0.3, "20-30%", IF(Table_1[[#This Row],[Discount %]]&lt;=0.4, "30-40%", "40%+"))))</f>
        <v>0-10%</v>
      </c>
    </row>
    <row r="1223" spans="1:24" ht="14.4" x14ac:dyDescent="0.3">
      <c r="A1223" s="2">
        <v>1222</v>
      </c>
      <c r="B1223" s="2" t="s">
        <v>3435</v>
      </c>
      <c r="C1223" s="2">
        <f>YEAR([1]Data!$D1223)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9">
        <v>255.93600000000004</v>
      </c>
      <c r="T1223" s="2">
        <v>8</v>
      </c>
      <c r="U1223" s="25">
        <v>0.2</v>
      </c>
      <c r="V1223" s="25">
        <v>28.792799999999971</v>
      </c>
      <c r="W1223" s="11">
        <f>Table_1[[#This Row],[Discount]]/Table_1[[#This Row],[Sales]]</f>
        <v>7.8144536134033501E-4</v>
      </c>
      <c r="X1223" t="str">
        <f>IF(Table_1[[#This Row],[Discount %]]&lt;=0.1, "0-10%", IF(Table_1[[#This Row],[Discount %]]&lt;=0.2, "10-20%", IF(Table_1[[#This Row],[Discount %]]&lt;=0.3, "20-30%", IF(Table_1[[#This Row],[Discount %]]&lt;=0.4, "30-40%", "40%+"))))</f>
        <v>0-10%</v>
      </c>
    </row>
    <row r="1224" spans="1:24" ht="14.4" x14ac:dyDescent="0.3">
      <c r="A1224" s="2">
        <v>1223</v>
      </c>
      <c r="B1224" s="2" t="s">
        <v>3440</v>
      </c>
      <c r="C1224" s="2">
        <f>YEAR([1]Data!$D1224)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9">
        <v>113.78999999999999</v>
      </c>
      <c r="T1224" s="2">
        <v>3</v>
      </c>
      <c r="U1224" s="25">
        <v>0</v>
      </c>
      <c r="V1224" s="25">
        <v>20.482199999999992</v>
      </c>
      <c r="W1224" s="11">
        <f>Table_1[[#This Row],[Discount]]/Table_1[[#This Row],[Sales]]</f>
        <v>0</v>
      </c>
      <c r="X1224" t="str">
        <f>IF(Table_1[[#This Row],[Discount %]]&lt;=0.1, "0-10%", IF(Table_1[[#This Row],[Discount %]]&lt;=0.2, "10-20%", IF(Table_1[[#This Row],[Discount %]]&lt;=0.3, "20-30%", IF(Table_1[[#This Row],[Discount %]]&lt;=0.4, "30-40%", "40%+"))))</f>
        <v>0-10%</v>
      </c>
    </row>
    <row r="1225" spans="1:24" ht="14.4" x14ac:dyDescent="0.3">
      <c r="A1225" s="2">
        <v>1224</v>
      </c>
      <c r="B1225" s="2" t="s">
        <v>3440</v>
      </c>
      <c r="C1225" s="2">
        <f>YEAR([1]Data!$D1225)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9">
        <v>78.150000000000006</v>
      </c>
      <c r="T1225" s="2">
        <v>1</v>
      </c>
      <c r="U1225" s="25">
        <v>0</v>
      </c>
      <c r="V1225" s="25">
        <v>34.38600000000001</v>
      </c>
      <c r="W1225" s="11">
        <f>Table_1[[#This Row],[Discount]]/Table_1[[#This Row],[Sales]]</f>
        <v>0</v>
      </c>
      <c r="X1225" t="str">
        <f>IF(Table_1[[#This Row],[Discount %]]&lt;=0.1, "0-10%", IF(Table_1[[#This Row],[Discount %]]&lt;=0.2, "10-20%", IF(Table_1[[#This Row],[Discount %]]&lt;=0.3, "20-30%", IF(Table_1[[#This Row],[Discount %]]&lt;=0.4, "30-40%", "40%+"))))</f>
        <v>0-10%</v>
      </c>
    </row>
    <row r="1226" spans="1:24" ht="14.4" x14ac:dyDescent="0.3">
      <c r="A1226" s="2">
        <v>1225</v>
      </c>
      <c r="B1226" s="2" t="s">
        <v>3440</v>
      </c>
      <c r="C1226" s="2">
        <f>YEAR([1]Data!$D1226)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9">
        <v>1.7280000000000002</v>
      </c>
      <c r="T1226" s="2">
        <v>1</v>
      </c>
      <c r="U1226" s="25">
        <v>0.2</v>
      </c>
      <c r="V1226" s="25">
        <v>0.60479999999999989</v>
      </c>
      <c r="W1226" s="11">
        <f>Table_1[[#This Row],[Discount]]/Table_1[[#This Row],[Sales]]</f>
        <v>0.11574074074074073</v>
      </c>
      <c r="X1226" t="str">
        <f>IF(Table_1[[#This Row],[Discount %]]&lt;=0.1, "0-10%", IF(Table_1[[#This Row],[Discount %]]&lt;=0.2, "10-20%", IF(Table_1[[#This Row],[Discount %]]&lt;=0.3, "20-30%", IF(Table_1[[#This Row],[Discount %]]&lt;=0.4, "30-40%", "40%+"))))</f>
        <v>10-20%</v>
      </c>
    </row>
    <row r="1227" spans="1:24" ht="14.4" x14ac:dyDescent="0.3">
      <c r="A1227" s="2">
        <v>1226</v>
      </c>
      <c r="B1227" s="2" t="s">
        <v>3440</v>
      </c>
      <c r="C1227" s="2">
        <f>YEAR([1]Data!$D1227)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9">
        <v>40.56</v>
      </c>
      <c r="T1227" s="2">
        <v>4</v>
      </c>
      <c r="U1227" s="25">
        <v>0</v>
      </c>
      <c r="V1227" s="25">
        <v>19.874400000000001</v>
      </c>
      <c r="W1227" s="11">
        <f>Table_1[[#This Row],[Discount]]/Table_1[[#This Row],[Sales]]</f>
        <v>0</v>
      </c>
      <c r="X1227" t="str">
        <f>IF(Table_1[[#This Row],[Discount %]]&lt;=0.1, "0-10%", IF(Table_1[[#This Row],[Discount %]]&lt;=0.2, "10-20%", IF(Table_1[[#This Row],[Discount %]]&lt;=0.3, "20-30%", IF(Table_1[[#This Row],[Discount %]]&lt;=0.4, "30-40%", "40%+"))))</f>
        <v>0-10%</v>
      </c>
    </row>
    <row r="1228" spans="1:24" ht="14.4" x14ac:dyDescent="0.3">
      <c r="A1228" s="2">
        <v>1227</v>
      </c>
      <c r="B1228" s="2" t="s">
        <v>3440</v>
      </c>
      <c r="C1228" s="2">
        <f>YEAR([1]Data!$D1228)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9">
        <v>182.94</v>
      </c>
      <c r="T1228" s="2">
        <v>3</v>
      </c>
      <c r="U1228" s="25">
        <v>0</v>
      </c>
      <c r="V1228" s="25">
        <v>3.6587999999999994</v>
      </c>
      <c r="W1228" s="11">
        <f>Table_1[[#This Row],[Discount]]/Table_1[[#This Row],[Sales]]</f>
        <v>0</v>
      </c>
      <c r="X1228" t="str">
        <f>IF(Table_1[[#This Row],[Discount %]]&lt;=0.1, "0-10%", IF(Table_1[[#This Row],[Discount %]]&lt;=0.2, "10-20%", IF(Table_1[[#This Row],[Discount %]]&lt;=0.3, "20-30%", IF(Table_1[[#This Row],[Discount %]]&lt;=0.4, "30-40%", "40%+"))))</f>
        <v>0-10%</v>
      </c>
    </row>
    <row r="1229" spans="1:24" ht="14.4" x14ac:dyDescent="0.3">
      <c r="A1229" s="2">
        <v>1228</v>
      </c>
      <c r="B1229" s="2" t="s">
        <v>3440</v>
      </c>
      <c r="C1229" s="2">
        <f>YEAR([1]Data!$D1229)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9">
        <v>193.86</v>
      </c>
      <c r="T1229" s="2">
        <v>2</v>
      </c>
      <c r="U1229" s="25">
        <v>0</v>
      </c>
      <c r="V1229" s="25">
        <v>11.631599999999992</v>
      </c>
      <c r="W1229" s="11">
        <f>Table_1[[#This Row],[Discount]]/Table_1[[#This Row],[Sales]]</f>
        <v>0</v>
      </c>
      <c r="X1229" t="str">
        <f>IF(Table_1[[#This Row],[Discount %]]&lt;=0.1, "0-10%", IF(Table_1[[#This Row],[Discount %]]&lt;=0.2, "10-20%", IF(Table_1[[#This Row],[Discount %]]&lt;=0.3, "20-30%", IF(Table_1[[#This Row],[Discount %]]&lt;=0.4, "30-40%", "40%+"))))</f>
        <v>0-10%</v>
      </c>
    </row>
    <row r="1230" spans="1:24" ht="14.4" x14ac:dyDescent="0.3">
      <c r="A1230" s="2">
        <v>1229</v>
      </c>
      <c r="B1230" s="2" t="s">
        <v>3446</v>
      </c>
      <c r="C1230" s="2">
        <f>YEAR([1]Data!$D1230)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9">
        <v>15.28</v>
      </c>
      <c r="T1230" s="2">
        <v>2</v>
      </c>
      <c r="U1230" s="25">
        <v>0</v>
      </c>
      <c r="V1230" s="25">
        <v>7.4871999999999996</v>
      </c>
      <c r="W1230" s="11">
        <f>Table_1[[#This Row],[Discount]]/Table_1[[#This Row],[Sales]]</f>
        <v>0</v>
      </c>
      <c r="X1230" t="str">
        <f>IF(Table_1[[#This Row],[Discount %]]&lt;=0.1, "0-10%", IF(Table_1[[#This Row],[Discount %]]&lt;=0.2, "10-20%", IF(Table_1[[#This Row],[Discount %]]&lt;=0.3, "20-30%", IF(Table_1[[#This Row],[Discount %]]&lt;=0.4, "30-40%", "40%+"))))</f>
        <v>0-10%</v>
      </c>
    </row>
    <row r="1231" spans="1:24" ht="14.4" x14ac:dyDescent="0.3">
      <c r="A1231" s="2">
        <v>1230</v>
      </c>
      <c r="B1231" s="2" t="s">
        <v>3446</v>
      </c>
      <c r="C1231" s="2">
        <f>YEAR([1]Data!$D1231)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9">
        <v>8.73</v>
      </c>
      <c r="T1231" s="2">
        <v>1</v>
      </c>
      <c r="U1231" s="25">
        <v>0</v>
      </c>
      <c r="V1231" s="25">
        <v>2.9681999999999995</v>
      </c>
      <c r="W1231" s="11">
        <f>Table_1[[#This Row],[Discount]]/Table_1[[#This Row],[Sales]]</f>
        <v>0</v>
      </c>
      <c r="X1231" t="str">
        <f>IF(Table_1[[#This Row],[Discount %]]&lt;=0.1, "0-10%", IF(Table_1[[#This Row],[Discount %]]&lt;=0.2, "10-20%", IF(Table_1[[#This Row],[Discount %]]&lt;=0.3, "20-30%", IF(Table_1[[#This Row],[Discount %]]&lt;=0.4, "30-40%", "40%+"))))</f>
        <v>0-10%</v>
      </c>
    </row>
    <row r="1232" spans="1:24" ht="14.4" x14ac:dyDescent="0.3">
      <c r="A1232" s="2">
        <v>1231</v>
      </c>
      <c r="B1232" s="2" t="s">
        <v>3446</v>
      </c>
      <c r="C1232" s="2">
        <f>YEAR([1]Data!$D1232)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9">
        <v>5.68</v>
      </c>
      <c r="T1232" s="2">
        <v>2</v>
      </c>
      <c r="U1232" s="25">
        <v>0</v>
      </c>
      <c r="V1232" s="25">
        <v>1.7607999999999997</v>
      </c>
      <c r="W1232" s="11">
        <f>Table_1[[#This Row],[Discount]]/Table_1[[#This Row],[Sales]]</f>
        <v>0</v>
      </c>
      <c r="X1232" t="str">
        <f>IF(Table_1[[#This Row],[Discount %]]&lt;=0.1, "0-10%", IF(Table_1[[#This Row],[Discount %]]&lt;=0.2, "10-20%", IF(Table_1[[#This Row],[Discount %]]&lt;=0.3, "20-30%", IF(Table_1[[#This Row],[Discount %]]&lt;=0.4, "30-40%", "40%+"))))</f>
        <v>0-10%</v>
      </c>
    </row>
    <row r="1233" spans="1:24" ht="14.4" x14ac:dyDescent="0.3">
      <c r="A1233" s="2">
        <v>1232</v>
      </c>
      <c r="B1233" s="2" t="s">
        <v>3449</v>
      </c>
      <c r="C1233" s="2">
        <f>YEAR([1]Data!$D1233)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9">
        <v>2.78</v>
      </c>
      <c r="T1233" s="2">
        <v>2</v>
      </c>
      <c r="U1233" s="25">
        <v>0</v>
      </c>
      <c r="V1233" s="25">
        <v>0.72279999999999989</v>
      </c>
      <c r="W1233" s="11">
        <f>Table_1[[#This Row],[Discount]]/Table_1[[#This Row],[Sales]]</f>
        <v>0</v>
      </c>
      <c r="X1233" t="str">
        <f>IF(Table_1[[#This Row],[Discount %]]&lt;=0.1, "0-10%", IF(Table_1[[#This Row],[Discount %]]&lt;=0.2, "10-20%", IF(Table_1[[#This Row],[Discount %]]&lt;=0.3, "20-30%", IF(Table_1[[#This Row],[Discount %]]&lt;=0.4, "30-40%", "40%+"))))</f>
        <v>0-10%</v>
      </c>
    </row>
    <row r="1234" spans="1:24" ht="14.4" x14ac:dyDescent="0.3">
      <c r="A1234" s="2">
        <v>1233</v>
      </c>
      <c r="B1234" s="2" t="s">
        <v>3449</v>
      </c>
      <c r="C1234" s="2">
        <f>YEAR([1]Data!$D1234)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9">
        <v>79.959999999999994</v>
      </c>
      <c r="T1234" s="2">
        <v>2</v>
      </c>
      <c r="U1234" s="25">
        <v>0</v>
      </c>
      <c r="V1234" s="25">
        <v>35.981999999999992</v>
      </c>
      <c r="W1234" s="11">
        <f>Table_1[[#This Row],[Discount]]/Table_1[[#This Row],[Sales]]</f>
        <v>0</v>
      </c>
      <c r="X1234" t="str">
        <f>IF(Table_1[[#This Row],[Discount %]]&lt;=0.1, "0-10%", IF(Table_1[[#This Row],[Discount %]]&lt;=0.2, "10-20%", IF(Table_1[[#This Row],[Discount %]]&lt;=0.3, "20-30%", IF(Table_1[[#This Row],[Discount %]]&lt;=0.4, "30-40%", "40%+"))))</f>
        <v>0-10%</v>
      </c>
    </row>
    <row r="1235" spans="1:24" ht="14.4" x14ac:dyDescent="0.3">
      <c r="A1235" s="2">
        <v>1234</v>
      </c>
      <c r="B1235" s="2" t="s">
        <v>3455</v>
      </c>
      <c r="C1235" s="2">
        <f>YEAR([1]Data!$D1235)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9">
        <v>839.98799999999994</v>
      </c>
      <c r="T1235" s="2">
        <v>2</v>
      </c>
      <c r="U1235" s="25">
        <v>0.4</v>
      </c>
      <c r="V1235" s="25">
        <v>69.99899999999991</v>
      </c>
      <c r="W1235" s="11">
        <f>Table_1[[#This Row],[Discount]]/Table_1[[#This Row],[Sales]]</f>
        <v>4.7619727900874778E-4</v>
      </c>
      <c r="X1235" t="str">
        <f>IF(Table_1[[#This Row],[Discount %]]&lt;=0.1, "0-10%", IF(Table_1[[#This Row],[Discount %]]&lt;=0.2, "10-20%", IF(Table_1[[#This Row],[Discount %]]&lt;=0.3, "20-30%", IF(Table_1[[#This Row],[Discount %]]&lt;=0.4, "30-40%", "40%+"))))</f>
        <v>0-10%</v>
      </c>
    </row>
    <row r="1236" spans="1:24" ht="14.4" x14ac:dyDescent="0.3">
      <c r="A1236" s="2">
        <v>1235</v>
      </c>
      <c r="B1236" s="2" t="s">
        <v>3460</v>
      </c>
      <c r="C1236" s="2">
        <f>YEAR([1]Data!$D1236)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9">
        <v>47.952000000000005</v>
      </c>
      <c r="T1236" s="2">
        <v>3</v>
      </c>
      <c r="U1236" s="25">
        <v>0.2</v>
      </c>
      <c r="V1236" s="25">
        <v>13.786200000000006</v>
      </c>
      <c r="W1236" s="11">
        <f>Table_1[[#This Row],[Discount]]/Table_1[[#This Row],[Sales]]</f>
        <v>4.1708375041708372E-3</v>
      </c>
      <c r="X1236" t="str">
        <f>IF(Table_1[[#This Row],[Discount %]]&lt;=0.1, "0-10%", IF(Table_1[[#This Row],[Discount %]]&lt;=0.2, "10-20%", IF(Table_1[[#This Row],[Discount %]]&lt;=0.3, "20-30%", IF(Table_1[[#This Row],[Discount %]]&lt;=0.4, "30-40%", "40%+"))))</f>
        <v>0-10%</v>
      </c>
    </row>
    <row r="1237" spans="1:24" ht="14.4" x14ac:dyDescent="0.3">
      <c r="A1237" s="2">
        <v>1236</v>
      </c>
      <c r="B1237" s="2" t="s">
        <v>3460</v>
      </c>
      <c r="C1237" s="2">
        <f>YEAR([1]Data!$D1237)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9">
        <v>37.425000000000004</v>
      </c>
      <c r="T1237" s="2">
        <v>5</v>
      </c>
      <c r="U1237" s="25">
        <v>0.7</v>
      </c>
      <c r="V1237" s="25">
        <v>-29.940000000000012</v>
      </c>
      <c r="W1237" s="11">
        <f>Table_1[[#This Row],[Discount]]/Table_1[[#This Row],[Sales]]</f>
        <v>1.8704074816299262E-2</v>
      </c>
      <c r="X1237" t="str">
        <f>IF(Table_1[[#This Row],[Discount %]]&lt;=0.1, "0-10%", IF(Table_1[[#This Row],[Discount %]]&lt;=0.2, "10-20%", IF(Table_1[[#This Row],[Discount %]]&lt;=0.3, "20-30%", IF(Table_1[[#This Row],[Discount %]]&lt;=0.4, "30-40%", "40%+"))))</f>
        <v>0-10%</v>
      </c>
    </row>
    <row r="1238" spans="1:24" ht="14.4" x14ac:dyDescent="0.3">
      <c r="A1238" s="2">
        <v>1237</v>
      </c>
      <c r="B1238" s="2" t="s">
        <v>3460</v>
      </c>
      <c r="C1238" s="2">
        <f>YEAR([1]Data!$D1238)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9">
        <v>63.967999999999996</v>
      </c>
      <c r="T1238" s="2">
        <v>2</v>
      </c>
      <c r="U1238" s="25">
        <v>0.2</v>
      </c>
      <c r="V1238" s="25">
        <v>0</v>
      </c>
      <c r="W1238" s="11">
        <f>Table_1[[#This Row],[Discount]]/Table_1[[#This Row],[Sales]]</f>
        <v>3.1265632816408206E-3</v>
      </c>
      <c r="X1238" t="str">
        <f>IF(Table_1[[#This Row],[Discount %]]&lt;=0.1, "0-10%", IF(Table_1[[#This Row],[Discount %]]&lt;=0.2, "10-20%", IF(Table_1[[#This Row],[Discount %]]&lt;=0.3, "20-30%", IF(Table_1[[#This Row],[Discount %]]&lt;=0.4, "30-40%", "40%+"))))</f>
        <v>0-10%</v>
      </c>
    </row>
    <row r="1239" spans="1:24" ht="14.4" x14ac:dyDescent="0.3">
      <c r="A1239" s="2">
        <v>1238</v>
      </c>
      <c r="B1239" s="2" t="s">
        <v>3460</v>
      </c>
      <c r="C1239" s="2">
        <f>YEAR([1]Data!$D1239)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9">
        <v>165.048</v>
      </c>
      <c r="T1239" s="2">
        <v>3</v>
      </c>
      <c r="U1239" s="25">
        <v>0.2</v>
      </c>
      <c r="V1239" s="25">
        <v>41.262</v>
      </c>
      <c r="W1239" s="11">
        <f>Table_1[[#This Row],[Discount]]/Table_1[[#This Row],[Sales]]</f>
        <v>1.2117686975910038E-3</v>
      </c>
      <c r="X1239" t="str">
        <f>IF(Table_1[[#This Row],[Discount %]]&lt;=0.1, "0-10%", IF(Table_1[[#This Row],[Discount %]]&lt;=0.2, "10-20%", IF(Table_1[[#This Row],[Discount %]]&lt;=0.3, "20-30%", IF(Table_1[[#This Row],[Discount %]]&lt;=0.4, "30-40%", "40%+"))))</f>
        <v>0-10%</v>
      </c>
    </row>
    <row r="1240" spans="1:24" ht="14.4" x14ac:dyDescent="0.3">
      <c r="A1240" s="2">
        <v>1239</v>
      </c>
      <c r="B1240" s="2" t="s">
        <v>3466</v>
      </c>
      <c r="C1240" s="2">
        <f>YEAR([1]Data!$D1240)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9">
        <v>12.35</v>
      </c>
      <c r="T1240" s="2">
        <v>1</v>
      </c>
      <c r="U1240" s="25">
        <v>0</v>
      </c>
      <c r="V1240" s="25">
        <v>5.4340000000000002</v>
      </c>
      <c r="W1240" s="11">
        <f>Table_1[[#This Row],[Discount]]/Table_1[[#This Row],[Sales]]</f>
        <v>0</v>
      </c>
      <c r="X1240" t="str">
        <f>IF(Table_1[[#This Row],[Discount %]]&lt;=0.1, "0-10%", IF(Table_1[[#This Row],[Discount %]]&lt;=0.2, "10-20%", IF(Table_1[[#This Row],[Discount %]]&lt;=0.3, "20-30%", IF(Table_1[[#This Row],[Discount %]]&lt;=0.4, "30-40%", "40%+"))))</f>
        <v>0-10%</v>
      </c>
    </row>
    <row r="1241" spans="1:24" ht="14.4" x14ac:dyDescent="0.3">
      <c r="A1241" s="2">
        <v>1240</v>
      </c>
      <c r="B1241" s="2" t="s">
        <v>3466</v>
      </c>
      <c r="C1241" s="2">
        <f>YEAR([1]Data!$D1241)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9">
        <v>40.97</v>
      </c>
      <c r="T1241" s="2">
        <v>1</v>
      </c>
      <c r="U1241" s="25">
        <v>0</v>
      </c>
      <c r="V1241" s="25">
        <v>10.652200000000001</v>
      </c>
      <c r="W1241" s="11">
        <f>Table_1[[#This Row],[Discount]]/Table_1[[#This Row],[Sales]]</f>
        <v>0</v>
      </c>
      <c r="X1241" t="str">
        <f>IF(Table_1[[#This Row],[Discount %]]&lt;=0.1, "0-10%", IF(Table_1[[#This Row],[Discount %]]&lt;=0.2, "10-20%", IF(Table_1[[#This Row],[Discount %]]&lt;=0.3, "20-30%", IF(Table_1[[#This Row],[Discount %]]&lt;=0.4, "30-40%", "40%+"))))</f>
        <v>0-10%</v>
      </c>
    </row>
    <row r="1242" spans="1:24" ht="14.4" x14ac:dyDescent="0.3">
      <c r="A1242" s="2">
        <v>1241</v>
      </c>
      <c r="B1242" s="2" t="s">
        <v>3466</v>
      </c>
      <c r="C1242" s="2">
        <f>YEAR([1]Data!$D1242)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9">
        <v>22.96</v>
      </c>
      <c r="T1242" s="2">
        <v>2</v>
      </c>
      <c r="U1242" s="25">
        <v>0</v>
      </c>
      <c r="V1242" s="25">
        <v>10.7912</v>
      </c>
      <c r="W1242" s="11">
        <f>Table_1[[#This Row],[Discount]]/Table_1[[#This Row],[Sales]]</f>
        <v>0</v>
      </c>
      <c r="X1242" t="str">
        <f>IF(Table_1[[#This Row],[Discount %]]&lt;=0.1, "0-10%", IF(Table_1[[#This Row],[Discount %]]&lt;=0.2, "10-20%", IF(Table_1[[#This Row],[Discount %]]&lt;=0.3, "20-30%", IF(Table_1[[#This Row],[Discount %]]&lt;=0.4, "30-40%", "40%+"))))</f>
        <v>0-10%</v>
      </c>
    </row>
    <row r="1243" spans="1:24" ht="14.4" x14ac:dyDescent="0.3">
      <c r="A1243" s="2">
        <v>1242</v>
      </c>
      <c r="B1243" s="2" t="s">
        <v>3473</v>
      </c>
      <c r="C1243" s="2">
        <f>YEAR([1]Data!$D1243)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9">
        <v>22</v>
      </c>
      <c r="T1243" s="2">
        <v>4</v>
      </c>
      <c r="U1243" s="25">
        <v>0</v>
      </c>
      <c r="V1243" s="25">
        <v>5.5</v>
      </c>
      <c r="W1243" s="11">
        <f>Table_1[[#This Row],[Discount]]/Table_1[[#This Row],[Sales]]</f>
        <v>0</v>
      </c>
      <c r="X1243" t="str">
        <f>IF(Table_1[[#This Row],[Discount %]]&lt;=0.1, "0-10%", IF(Table_1[[#This Row],[Discount %]]&lt;=0.2, "10-20%", IF(Table_1[[#This Row],[Discount %]]&lt;=0.3, "20-30%", IF(Table_1[[#This Row],[Discount %]]&lt;=0.4, "30-40%", "40%+"))))</f>
        <v>0-10%</v>
      </c>
    </row>
    <row r="1244" spans="1:24" ht="14.4" x14ac:dyDescent="0.3">
      <c r="A1244" s="2">
        <v>1243</v>
      </c>
      <c r="B1244" s="2" t="s">
        <v>3476</v>
      </c>
      <c r="C1244" s="2">
        <f>YEAR([1]Data!$D1244)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9">
        <v>398.35199999999998</v>
      </c>
      <c r="T1244" s="2">
        <v>3</v>
      </c>
      <c r="U1244" s="25">
        <v>0.2</v>
      </c>
      <c r="V1244" s="25">
        <v>124.48499999999999</v>
      </c>
      <c r="W1244" s="11">
        <f>Table_1[[#This Row],[Discount]]/Table_1[[#This Row],[Sales]]</f>
        <v>5.020685223119252E-4</v>
      </c>
      <c r="X1244" t="str">
        <f>IF(Table_1[[#This Row],[Discount %]]&lt;=0.1, "0-10%", IF(Table_1[[#This Row],[Discount %]]&lt;=0.2, "10-20%", IF(Table_1[[#This Row],[Discount %]]&lt;=0.3, "20-30%", IF(Table_1[[#This Row],[Discount %]]&lt;=0.4, "30-40%", "40%+"))))</f>
        <v>0-10%</v>
      </c>
    </row>
    <row r="1245" spans="1:24" ht="14.4" x14ac:dyDescent="0.3">
      <c r="A1245" s="2">
        <v>1244</v>
      </c>
      <c r="B1245" s="2" t="s">
        <v>3476</v>
      </c>
      <c r="C1245" s="2">
        <f>YEAR([1]Data!$D1245)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9">
        <v>8.7200000000000006</v>
      </c>
      <c r="T1245" s="2">
        <v>4</v>
      </c>
      <c r="U1245" s="25">
        <v>0</v>
      </c>
      <c r="V1245" s="25">
        <v>3.5752000000000006</v>
      </c>
      <c r="W1245" s="11">
        <f>Table_1[[#This Row],[Discount]]/Table_1[[#This Row],[Sales]]</f>
        <v>0</v>
      </c>
      <c r="X1245" t="str">
        <f>IF(Table_1[[#This Row],[Discount %]]&lt;=0.1, "0-10%", IF(Table_1[[#This Row],[Discount %]]&lt;=0.2, "10-20%", IF(Table_1[[#This Row],[Discount %]]&lt;=0.3, "20-30%", IF(Table_1[[#This Row],[Discount %]]&lt;=0.4, "30-40%", "40%+"))))</f>
        <v>0-10%</v>
      </c>
    </row>
    <row r="1246" spans="1:24" ht="14.4" x14ac:dyDescent="0.3">
      <c r="A1246" s="2">
        <v>1245</v>
      </c>
      <c r="B1246" s="2" t="s">
        <v>3479</v>
      </c>
      <c r="C1246" s="2">
        <f>YEAR([1]Data!$D1246)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9">
        <v>48.69</v>
      </c>
      <c r="T1246" s="2">
        <v>9</v>
      </c>
      <c r="U1246" s="25">
        <v>0</v>
      </c>
      <c r="V1246" s="25">
        <v>23.8581</v>
      </c>
      <c r="W1246" s="11">
        <f>Table_1[[#This Row],[Discount]]/Table_1[[#This Row],[Sales]]</f>
        <v>0</v>
      </c>
      <c r="X1246" t="str">
        <f>IF(Table_1[[#This Row],[Discount %]]&lt;=0.1, "0-10%", IF(Table_1[[#This Row],[Discount %]]&lt;=0.2, "10-20%", IF(Table_1[[#This Row],[Discount %]]&lt;=0.3, "20-30%", IF(Table_1[[#This Row],[Discount %]]&lt;=0.4, "30-40%", "40%+"))))</f>
        <v>0-10%</v>
      </c>
    </row>
    <row r="1247" spans="1:24" ht="14.4" x14ac:dyDescent="0.3">
      <c r="A1247" s="2">
        <v>1246</v>
      </c>
      <c r="B1247" s="2" t="s">
        <v>3485</v>
      </c>
      <c r="C1247" s="2">
        <f>YEAR([1]Data!$D1247)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9">
        <v>764.6880000000001</v>
      </c>
      <c r="T1247" s="2">
        <v>6</v>
      </c>
      <c r="U1247" s="25">
        <v>0.2</v>
      </c>
      <c r="V1247" s="25">
        <v>95.585999999999899</v>
      </c>
      <c r="W1247" s="11">
        <f>Table_1[[#This Row],[Discount]]/Table_1[[#This Row],[Sales]]</f>
        <v>2.6154457765781595E-4</v>
      </c>
      <c r="X1247" t="str">
        <f>IF(Table_1[[#This Row],[Discount %]]&lt;=0.1, "0-10%", IF(Table_1[[#This Row],[Discount %]]&lt;=0.2, "10-20%", IF(Table_1[[#This Row],[Discount %]]&lt;=0.3, "20-30%", IF(Table_1[[#This Row],[Discount %]]&lt;=0.4, "30-40%", "40%+"))))</f>
        <v>0-10%</v>
      </c>
    </row>
    <row r="1248" spans="1:24" ht="14.4" x14ac:dyDescent="0.3">
      <c r="A1248" s="2">
        <v>1247</v>
      </c>
      <c r="B1248" s="2" t="s">
        <v>3485</v>
      </c>
      <c r="C1248" s="2">
        <f>YEAR([1]Data!$D1248)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9">
        <v>3610.848</v>
      </c>
      <c r="T1248" s="2">
        <v>12</v>
      </c>
      <c r="U1248" s="25">
        <v>0.2</v>
      </c>
      <c r="V1248" s="25">
        <v>135.4068000000002</v>
      </c>
      <c r="W1248" s="11">
        <f>Table_1[[#This Row],[Discount]]/Table_1[[#This Row],[Sales]]</f>
        <v>5.5388651086946895E-5</v>
      </c>
      <c r="X1248" t="str">
        <f>IF(Table_1[[#This Row],[Discount %]]&lt;=0.1, "0-10%", IF(Table_1[[#This Row],[Discount %]]&lt;=0.2, "10-20%", IF(Table_1[[#This Row],[Discount %]]&lt;=0.3, "20-30%", IF(Table_1[[#This Row],[Discount %]]&lt;=0.4, "30-40%", "40%+"))))</f>
        <v>0-10%</v>
      </c>
    </row>
    <row r="1249" spans="1:24" ht="14.4" x14ac:dyDescent="0.3">
      <c r="A1249" s="2">
        <v>1248</v>
      </c>
      <c r="B1249" s="2" t="s">
        <v>3485</v>
      </c>
      <c r="C1249" s="2">
        <f>YEAR([1]Data!$D1249)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9">
        <v>254.97449999999998</v>
      </c>
      <c r="T1249" s="2">
        <v>3</v>
      </c>
      <c r="U1249" s="25">
        <v>0.15</v>
      </c>
      <c r="V1249" s="25">
        <v>11.998799999999989</v>
      </c>
      <c r="W1249" s="11">
        <f>Table_1[[#This Row],[Discount]]/Table_1[[#This Row],[Sales]]</f>
        <v>5.8829412353000009E-4</v>
      </c>
      <c r="X1249" t="str">
        <f>IF(Table_1[[#This Row],[Discount %]]&lt;=0.1, "0-10%", IF(Table_1[[#This Row],[Discount %]]&lt;=0.2, "10-20%", IF(Table_1[[#This Row],[Discount %]]&lt;=0.3, "20-30%", IF(Table_1[[#This Row],[Discount %]]&lt;=0.4, "30-40%", "40%+"))))</f>
        <v>0-10%</v>
      </c>
    </row>
    <row r="1250" spans="1:24" ht="14.4" x14ac:dyDescent="0.3">
      <c r="A1250" s="2">
        <v>1249</v>
      </c>
      <c r="B1250" s="2" t="s">
        <v>3493</v>
      </c>
      <c r="C1250" s="2">
        <f>YEAR([1]Data!$D1250)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9">
        <v>38.82</v>
      </c>
      <c r="T1250" s="2">
        <v>6</v>
      </c>
      <c r="U1250" s="25">
        <v>0</v>
      </c>
      <c r="V1250" s="25">
        <v>17.468999999999998</v>
      </c>
      <c r="W1250" s="11">
        <f>Table_1[[#This Row],[Discount]]/Table_1[[#This Row],[Sales]]</f>
        <v>0</v>
      </c>
      <c r="X1250" t="str">
        <f>IF(Table_1[[#This Row],[Discount %]]&lt;=0.1, "0-10%", IF(Table_1[[#This Row],[Discount %]]&lt;=0.2, "10-20%", IF(Table_1[[#This Row],[Discount %]]&lt;=0.3, "20-30%", IF(Table_1[[#This Row],[Discount %]]&lt;=0.4, "30-40%", "40%+"))))</f>
        <v>0-10%</v>
      </c>
    </row>
    <row r="1251" spans="1:24" ht="14.4" x14ac:dyDescent="0.3">
      <c r="A1251" s="2">
        <v>1250</v>
      </c>
      <c r="B1251" s="2" t="s">
        <v>3493</v>
      </c>
      <c r="C1251" s="2">
        <f>YEAR([1]Data!$D1251)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9">
        <v>1141.9379999999999</v>
      </c>
      <c r="T1251" s="2">
        <v>9</v>
      </c>
      <c r="U1251" s="25">
        <v>0.1</v>
      </c>
      <c r="V1251" s="25">
        <v>139.57019999999989</v>
      </c>
      <c r="W1251" s="11">
        <f>Table_1[[#This Row],[Discount]]/Table_1[[#This Row],[Sales]]</f>
        <v>8.757042851713492E-5</v>
      </c>
      <c r="X1251" t="str">
        <f>IF(Table_1[[#This Row],[Discount %]]&lt;=0.1, "0-10%", IF(Table_1[[#This Row],[Discount %]]&lt;=0.2, "10-20%", IF(Table_1[[#This Row],[Discount %]]&lt;=0.3, "20-30%", IF(Table_1[[#This Row],[Discount %]]&lt;=0.4, "30-40%", "40%+"))))</f>
        <v>0-10%</v>
      </c>
    </row>
    <row r="1252" spans="1:24" ht="14.4" x14ac:dyDescent="0.3">
      <c r="A1252" s="2">
        <v>1251</v>
      </c>
      <c r="B1252" s="2" t="s">
        <v>3493</v>
      </c>
      <c r="C1252" s="2">
        <f>YEAR([1]Data!$D1252)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9">
        <v>1704.56</v>
      </c>
      <c r="T1252" s="2">
        <v>13</v>
      </c>
      <c r="U1252" s="25">
        <v>0</v>
      </c>
      <c r="V1252" s="25">
        <v>511.36799999999999</v>
      </c>
      <c r="W1252" s="11">
        <f>Table_1[[#This Row],[Discount]]/Table_1[[#This Row],[Sales]]</f>
        <v>0</v>
      </c>
      <c r="X1252" t="str">
        <f>IF(Table_1[[#This Row],[Discount %]]&lt;=0.1, "0-10%", IF(Table_1[[#This Row],[Discount %]]&lt;=0.2, "10-20%", IF(Table_1[[#This Row],[Discount %]]&lt;=0.3, "20-30%", IF(Table_1[[#This Row],[Discount %]]&lt;=0.4, "30-40%", "40%+"))))</f>
        <v>0-10%</v>
      </c>
    </row>
    <row r="1253" spans="1:24" ht="14.4" x14ac:dyDescent="0.3">
      <c r="A1253" s="2">
        <v>1252</v>
      </c>
      <c r="B1253" s="2" t="s">
        <v>3493</v>
      </c>
      <c r="C1253" s="2">
        <f>YEAR([1]Data!$D1253)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9">
        <v>3.2</v>
      </c>
      <c r="T1253" s="2">
        <v>2</v>
      </c>
      <c r="U1253" s="25">
        <v>0</v>
      </c>
      <c r="V1253" s="25">
        <v>1.3760000000000003</v>
      </c>
      <c r="W1253" s="11">
        <f>Table_1[[#This Row],[Discount]]/Table_1[[#This Row],[Sales]]</f>
        <v>0</v>
      </c>
      <c r="X1253" t="str">
        <f>IF(Table_1[[#This Row],[Discount %]]&lt;=0.1, "0-10%", IF(Table_1[[#This Row],[Discount %]]&lt;=0.2, "10-20%", IF(Table_1[[#This Row],[Discount %]]&lt;=0.3, "20-30%", IF(Table_1[[#This Row],[Discount %]]&lt;=0.4, "30-40%", "40%+"))))</f>
        <v>0-10%</v>
      </c>
    </row>
    <row r="1254" spans="1:24" ht="14.4" x14ac:dyDescent="0.3">
      <c r="A1254" s="2">
        <v>1253</v>
      </c>
      <c r="B1254" s="2" t="s">
        <v>3499</v>
      </c>
      <c r="C1254" s="2">
        <f>YEAR([1]Data!$D1254)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9">
        <v>1099.96</v>
      </c>
      <c r="T1254" s="2">
        <v>4</v>
      </c>
      <c r="U1254" s="25">
        <v>0</v>
      </c>
      <c r="V1254" s="25">
        <v>285.9896</v>
      </c>
      <c r="W1254" s="11">
        <f>Table_1[[#This Row],[Discount]]/Table_1[[#This Row],[Sales]]</f>
        <v>0</v>
      </c>
      <c r="X1254" t="str">
        <f>IF(Table_1[[#This Row],[Discount %]]&lt;=0.1, "0-10%", IF(Table_1[[#This Row],[Discount %]]&lt;=0.2, "10-20%", IF(Table_1[[#This Row],[Discount %]]&lt;=0.3, "20-30%", IF(Table_1[[#This Row],[Discount %]]&lt;=0.4, "30-40%", "40%+"))))</f>
        <v>0-10%</v>
      </c>
    </row>
    <row r="1255" spans="1:24" ht="14.4" x14ac:dyDescent="0.3">
      <c r="A1255" s="2">
        <v>1254</v>
      </c>
      <c r="B1255" s="2" t="s">
        <v>3502</v>
      </c>
      <c r="C1255" s="2">
        <f>YEAR([1]Data!$D1255)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9">
        <v>5.2480000000000002</v>
      </c>
      <c r="T1255" s="2">
        <v>2</v>
      </c>
      <c r="U1255" s="25">
        <v>0.2</v>
      </c>
      <c r="V1255" s="25">
        <v>0.59039999999999915</v>
      </c>
      <c r="W1255" s="11">
        <f>Table_1[[#This Row],[Discount]]/Table_1[[#This Row],[Sales]]</f>
        <v>3.8109756097560975E-2</v>
      </c>
      <c r="X1255" t="str">
        <f>IF(Table_1[[#This Row],[Discount %]]&lt;=0.1, "0-10%", IF(Table_1[[#This Row],[Discount %]]&lt;=0.2, "10-20%", IF(Table_1[[#This Row],[Discount %]]&lt;=0.3, "20-30%", IF(Table_1[[#This Row],[Discount %]]&lt;=0.4, "30-40%", "40%+"))))</f>
        <v>0-10%</v>
      </c>
    </row>
    <row r="1256" spans="1:24" ht="14.4" x14ac:dyDescent="0.3">
      <c r="A1256" s="2">
        <v>1255</v>
      </c>
      <c r="B1256" s="2" t="s">
        <v>3502</v>
      </c>
      <c r="C1256" s="2">
        <f>YEAR([1]Data!$D1256)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9">
        <v>35.909999999999997</v>
      </c>
      <c r="T1256" s="2">
        <v>3</v>
      </c>
      <c r="U1256" s="25">
        <v>0.4</v>
      </c>
      <c r="V1256" s="25">
        <v>-8.3790000000000031</v>
      </c>
      <c r="W1256" s="11">
        <f>Table_1[[#This Row],[Discount]]/Table_1[[#This Row],[Sales]]</f>
        <v>1.1138958507379561E-2</v>
      </c>
      <c r="X1256" t="str">
        <f>IF(Table_1[[#This Row],[Discount %]]&lt;=0.1, "0-10%", IF(Table_1[[#This Row],[Discount %]]&lt;=0.2, "10-20%", IF(Table_1[[#This Row],[Discount %]]&lt;=0.3, "20-30%", IF(Table_1[[#This Row],[Discount %]]&lt;=0.4, "30-40%", "40%+"))))</f>
        <v>0-10%</v>
      </c>
    </row>
    <row r="1257" spans="1:24" ht="14.4" x14ac:dyDescent="0.3">
      <c r="A1257" s="2">
        <v>1256</v>
      </c>
      <c r="B1257" s="2" t="s">
        <v>3502</v>
      </c>
      <c r="C1257" s="2">
        <f>YEAR([1]Data!$D1257)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9">
        <v>6.6959999999999997</v>
      </c>
      <c r="T1257" s="2">
        <v>1</v>
      </c>
      <c r="U1257" s="25">
        <v>0.2</v>
      </c>
      <c r="V1257" s="25">
        <v>0.50219999999999976</v>
      </c>
      <c r="W1257" s="11">
        <f>Table_1[[#This Row],[Discount]]/Table_1[[#This Row],[Sales]]</f>
        <v>2.9868578255675033E-2</v>
      </c>
      <c r="X1257" t="str">
        <f>IF(Table_1[[#This Row],[Discount %]]&lt;=0.1, "0-10%", IF(Table_1[[#This Row],[Discount %]]&lt;=0.2, "10-20%", IF(Table_1[[#This Row],[Discount %]]&lt;=0.3, "20-30%", IF(Table_1[[#This Row],[Discount %]]&lt;=0.4, "30-40%", "40%+"))))</f>
        <v>0-10%</v>
      </c>
    </row>
    <row r="1258" spans="1:24" ht="14.4" x14ac:dyDescent="0.3">
      <c r="A1258" s="2">
        <v>1257</v>
      </c>
      <c r="B1258" s="2" t="s">
        <v>3502</v>
      </c>
      <c r="C1258" s="2">
        <f>YEAR([1]Data!$D1258)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9">
        <v>43.872000000000007</v>
      </c>
      <c r="T1258" s="2">
        <v>2</v>
      </c>
      <c r="U1258" s="25">
        <v>0.2</v>
      </c>
      <c r="V1258" s="25">
        <v>11.516399999999999</v>
      </c>
      <c r="W1258" s="11">
        <f>Table_1[[#This Row],[Discount]]/Table_1[[#This Row],[Sales]]</f>
        <v>4.5587162654996344E-3</v>
      </c>
      <c r="X1258" t="str">
        <f>IF(Table_1[[#This Row],[Discount %]]&lt;=0.1, "0-10%", IF(Table_1[[#This Row],[Discount %]]&lt;=0.2, "10-20%", IF(Table_1[[#This Row],[Discount %]]&lt;=0.3, "20-30%", IF(Table_1[[#This Row],[Discount %]]&lt;=0.4, "30-40%", "40%+"))))</f>
        <v>0-10%</v>
      </c>
    </row>
    <row r="1259" spans="1:24" ht="14.4" x14ac:dyDescent="0.3">
      <c r="A1259" s="2">
        <v>1258</v>
      </c>
      <c r="B1259" s="2" t="s">
        <v>3509</v>
      </c>
      <c r="C1259" s="2">
        <f>YEAR([1]Data!$D1259)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9">
        <v>27.882000000000005</v>
      </c>
      <c r="T1259" s="2">
        <v>3</v>
      </c>
      <c r="U1259" s="25">
        <v>0.7</v>
      </c>
      <c r="V1259" s="25">
        <v>-20.446799999999996</v>
      </c>
      <c r="W1259" s="11">
        <f>Table_1[[#This Row],[Discount]]/Table_1[[#This Row],[Sales]]</f>
        <v>2.5105803027042531E-2</v>
      </c>
      <c r="X1259" t="str">
        <f>IF(Table_1[[#This Row],[Discount %]]&lt;=0.1, "0-10%", IF(Table_1[[#This Row],[Discount %]]&lt;=0.2, "10-20%", IF(Table_1[[#This Row],[Discount %]]&lt;=0.3, "20-30%", IF(Table_1[[#This Row],[Discount %]]&lt;=0.4, "30-40%", "40%+"))))</f>
        <v>0-10%</v>
      </c>
    </row>
    <row r="1260" spans="1:24" ht="14.4" x14ac:dyDescent="0.3">
      <c r="A1260" s="2">
        <v>1259</v>
      </c>
      <c r="B1260" s="2" t="s">
        <v>3509</v>
      </c>
      <c r="C1260" s="2">
        <f>YEAR([1]Data!$D1260)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9">
        <v>540.048</v>
      </c>
      <c r="T1260" s="2">
        <v>3</v>
      </c>
      <c r="U1260" s="25">
        <v>0.2</v>
      </c>
      <c r="V1260" s="25">
        <v>-47.254199999999997</v>
      </c>
      <c r="W1260" s="11">
        <f>Table_1[[#This Row],[Discount]]/Table_1[[#This Row],[Sales]]</f>
        <v>3.7033745148579389E-4</v>
      </c>
      <c r="X1260" t="str">
        <f>IF(Table_1[[#This Row],[Discount %]]&lt;=0.1, "0-10%", IF(Table_1[[#This Row],[Discount %]]&lt;=0.2, "10-20%", IF(Table_1[[#This Row],[Discount %]]&lt;=0.3, "20-30%", IF(Table_1[[#This Row],[Discount %]]&lt;=0.4, "30-40%", "40%+"))))</f>
        <v>0-10%</v>
      </c>
    </row>
    <row r="1261" spans="1:24" ht="14.4" x14ac:dyDescent="0.3">
      <c r="A1261" s="2">
        <v>1260</v>
      </c>
      <c r="B1261" s="2" t="s">
        <v>3509</v>
      </c>
      <c r="C1261" s="2">
        <f>YEAR([1]Data!$D1261)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9">
        <v>255.68000000000004</v>
      </c>
      <c r="T1261" s="2">
        <v>8</v>
      </c>
      <c r="U1261" s="25">
        <v>0.2</v>
      </c>
      <c r="V1261" s="25">
        <v>76.704000000000008</v>
      </c>
      <c r="W1261" s="11">
        <f>Table_1[[#This Row],[Discount]]/Table_1[[#This Row],[Sales]]</f>
        <v>7.8222778473091353E-4</v>
      </c>
      <c r="X1261" t="str">
        <f>IF(Table_1[[#This Row],[Discount %]]&lt;=0.1, "0-10%", IF(Table_1[[#This Row],[Discount %]]&lt;=0.2, "10-20%", IF(Table_1[[#This Row],[Discount %]]&lt;=0.3, "20-30%", IF(Table_1[[#This Row],[Discount %]]&lt;=0.4, "30-40%", "40%+"))))</f>
        <v>0-10%</v>
      </c>
    </row>
    <row r="1262" spans="1:24" ht="14.4" x14ac:dyDescent="0.3">
      <c r="A1262" s="2">
        <v>1261</v>
      </c>
      <c r="B1262" s="2" t="s">
        <v>3512</v>
      </c>
      <c r="C1262" s="2">
        <f>YEAR([1]Data!$D1262)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9">
        <v>863.87999999999988</v>
      </c>
      <c r="T1262" s="2">
        <v>3</v>
      </c>
      <c r="U1262" s="25">
        <v>0.2</v>
      </c>
      <c r="V1262" s="25">
        <v>107.98499999999996</v>
      </c>
      <c r="W1262" s="11">
        <f>Table_1[[#This Row],[Discount]]/Table_1[[#This Row],[Sales]]</f>
        <v>2.3151363615316945E-4</v>
      </c>
      <c r="X1262" t="str">
        <f>IF(Table_1[[#This Row],[Discount %]]&lt;=0.1, "0-10%", IF(Table_1[[#This Row],[Discount %]]&lt;=0.2, "10-20%", IF(Table_1[[#This Row],[Discount %]]&lt;=0.3, "20-30%", IF(Table_1[[#This Row],[Discount %]]&lt;=0.4, "30-40%", "40%+"))))</f>
        <v>0-10%</v>
      </c>
    </row>
    <row r="1263" spans="1:24" ht="14.4" x14ac:dyDescent="0.3">
      <c r="A1263" s="2">
        <v>1262</v>
      </c>
      <c r="B1263" s="2" t="s">
        <v>3517</v>
      </c>
      <c r="C1263" s="2">
        <f>YEAR([1]Data!$D1263)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9">
        <v>17.616000000000003</v>
      </c>
      <c r="T1263" s="2">
        <v>4</v>
      </c>
      <c r="U1263" s="25">
        <v>0.7</v>
      </c>
      <c r="V1263" s="25">
        <v>-14.0928</v>
      </c>
      <c r="W1263" s="11">
        <f>Table_1[[#This Row],[Discount]]/Table_1[[#This Row],[Sales]]</f>
        <v>3.9736603088101716E-2</v>
      </c>
      <c r="X1263" t="str">
        <f>IF(Table_1[[#This Row],[Discount %]]&lt;=0.1, "0-10%", IF(Table_1[[#This Row],[Discount %]]&lt;=0.2, "10-20%", IF(Table_1[[#This Row],[Discount %]]&lt;=0.3, "20-30%", IF(Table_1[[#This Row],[Discount %]]&lt;=0.4, "30-40%", "40%+"))))</f>
        <v>0-10%</v>
      </c>
    </row>
    <row r="1264" spans="1:24" ht="14.4" x14ac:dyDescent="0.3">
      <c r="A1264" s="2">
        <v>1263</v>
      </c>
      <c r="B1264" s="2" t="s">
        <v>3523</v>
      </c>
      <c r="C1264" s="2">
        <f>YEAR([1]Data!$D1264)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9">
        <v>17.472000000000001</v>
      </c>
      <c r="T1264" s="2">
        <v>3</v>
      </c>
      <c r="U1264" s="25">
        <v>0.2</v>
      </c>
      <c r="V1264" s="25">
        <v>6.3336000000000006</v>
      </c>
      <c r="W1264" s="11">
        <f>Table_1[[#This Row],[Discount]]/Table_1[[#This Row],[Sales]]</f>
        <v>1.1446886446886446E-2</v>
      </c>
      <c r="X1264" t="str">
        <f>IF(Table_1[[#This Row],[Discount %]]&lt;=0.1, "0-10%", IF(Table_1[[#This Row],[Discount %]]&lt;=0.2, "10-20%", IF(Table_1[[#This Row],[Discount %]]&lt;=0.3, "20-30%", IF(Table_1[[#This Row],[Discount %]]&lt;=0.4, "30-40%", "40%+"))))</f>
        <v>0-10%</v>
      </c>
    </row>
    <row r="1265" spans="1:24" ht="14.4" x14ac:dyDescent="0.3">
      <c r="A1265" s="2">
        <v>1264</v>
      </c>
      <c r="B1265" s="2" t="s">
        <v>3524</v>
      </c>
      <c r="C1265" s="2">
        <f>YEAR([1]Data!$D1265)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9">
        <v>69.900000000000006</v>
      </c>
      <c r="T1265" s="2">
        <v>2</v>
      </c>
      <c r="U1265" s="25">
        <v>0</v>
      </c>
      <c r="V1265" s="25">
        <v>18.873000000000005</v>
      </c>
      <c r="W1265" s="11">
        <f>Table_1[[#This Row],[Discount]]/Table_1[[#This Row],[Sales]]</f>
        <v>0</v>
      </c>
      <c r="X1265" t="str">
        <f>IF(Table_1[[#This Row],[Discount %]]&lt;=0.1, "0-10%", IF(Table_1[[#This Row],[Discount %]]&lt;=0.2, "10-20%", IF(Table_1[[#This Row],[Discount %]]&lt;=0.3, "20-30%", IF(Table_1[[#This Row],[Discount %]]&lt;=0.4, "30-40%", "40%+"))))</f>
        <v>0-10%</v>
      </c>
    </row>
    <row r="1266" spans="1:24" ht="14.4" x14ac:dyDescent="0.3">
      <c r="A1266" s="2">
        <v>1265</v>
      </c>
      <c r="B1266" s="2" t="s">
        <v>3524</v>
      </c>
      <c r="C1266" s="2">
        <f>YEAR([1]Data!$D1266)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9">
        <v>41.849999999999994</v>
      </c>
      <c r="T1266" s="2">
        <v>5</v>
      </c>
      <c r="U1266" s="25">
        <v>0</v>
      </c>
      <c r="V1266" s="25">
        <v>10.880999999999998</v>
      </c>
      <c r="W1266" s="11">
        <f>Table_1[[#This Row],[Discount]]/Table_1[[#This Row],[Sales]]</f>
        <v>0</v>
      </c>
      <c r="X1266" t="str">
        <f>IF(Table_1[[#This Row],[Discount %]]&lt;=0.1, "0-10%", IF(Table_1[[#This Row],[Discount %]]&lt;=0.2, "10-20%", IF(Table_1[[#This Row],[Discount %]]&lt;=0.3, "20-30%", IF(Table_1[[#This Row],[Discount %]]&lt;=0.4, "30-40%", "40%+"))))</f>
        <v>0-10%</v>
      </c>
    </row>
    <row r="1267" spans="1:24" ht="14.4" x14ac:dyDescent="0.3">
      <c r="A1267" s="2">
        <v>1266</v>
      </c>
      <c r="B1267" s="2" t="s">
        <v>3527</v>
      </c>
      <c r="C1267" s="2">
        <f>YEAR([1]Data!$D1267)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9">
        <v>6.57</v>
      </c>
      <c r="T1267" s="2">
        <v>3</v>
      </c>
      <c r="U1267" s="25">
        <v>0</v>
      </c>
      <c r="V1267" s="25">
        <v>1.7738999999999998</v>
      </c>
      <c r="W1267" s="11">
        <f>Table_1[[#This Row],[Discount]]/Table_1[[#This Row],[Sales]]</f>
        <v>0</v>
      </c>
      <c r="X1267" t="str">
        <f>IF(Table_1[[#This Row],[Discount %]]&lt;=0.1, "0-10%", IF(Table_1[[#This Row],[Discount %]]&lt;=0.2, "10-20%", IF(Table_1[[#This Row],[Discount %]]&lt;=0.3, "20-30%", IF(Table_1[[#This Row],[Discount %]]&lt;=0.4, "30-40%", "40%+"))))</f>
        <v>0-10%</v>
      </c>
    </row>
    <row r="1268" spans="1:24" ht="14.4" x14ac:dyDescent="0.3">
      <c r="A1268" s="2">
        <v>1267</v>
      </c>
      <c r="B1268" s="2" t="s">
        <v>3532</v>
      </c>
      <c r="C1268" s="2">
        <f>YEAR([1]Data!$D1268)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9">
        <v>142.86000000000001</v>
      </c>
      <c r="T1268" s="2">
        <v>1</v>
      </c>
      <c r="U1268" s="25">
        <v>0</v>
      </c>
      <c r="V1268" s="25">
        <v>41.429399999999987</v>
      </c>
      <c r="W1268" s="11">
        <f>Table_1[[#This Row],[Discount]]/Table_1[[#This Row],[Sales]]</f>
        <v>0</v>
      </c>
      <c r="X1268" t="str">
        <f>IF(Table_1[[#This Row],[Discount %]]&lt;=0.1, "0-10%", IF(Table_1[[#This Row],[Discount %]]&lt;=0.2, "10-20%", IF(Table_1[[#This Row],[Discount %]]&lt;=0.3, "20-30%", IF(Table_1[[#This Row],[Discount %]]&lt;=0.4, "30-40%", "40%+"))))</f>
        <v>0-10%</v>
      </c>
    </row>
    <row r="1269" spans="1:24" ht="14.4" x14ac:dyDescent="0.3">
      <c r="A1269" s="2">
        <v>1268</v>
      </c>
      <c r="B1269" s="2" t="s">
        <v>3532</v>
      </c>
      <c r="C1269" s="2">
        <f>YEAR([1]Data!$D1269)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9">
        <v>292.27200000000005</v>
      </c>
      <c r="T1269" s="2">
        <v>6</v>
      </c>
      <c r="U1269" s="25">
        <v>0.2</v>
      </c>
      <c r="V1269" s="25">
        <v>18.266999999999967</v>
      </c>
      <c r="W1269" s="11">
        <f>Table_1[[#This Row],[Discount]]/Table_1[[#This Row],[Sales]]</f>
        <v>6.842940822247768E-4</v>
      </c>
      <c r="X1269" t="str">
        <f>IF(Table_1[[#This Row],[Discount %]]&lt;=0.1, "0-10%", IF(Table_1[[#This Row],[Discount %]]&lt;=0.2, "10-20%", IF(Table_1[[#This Row],[Discount %]]&lt;=0.3, "20-30%", IF(Table_1[[#This Row],[Discount %]]&lt;=0.4, "30-40%", "40%+"))))</f>
        <v>0-10%</v>
      </c>
    </row>
    <row r="1270" spans="1:24" ht="14.4" x14ac:dyDescent="0.3">
      <c r="A1270" s="2">
        <v>1269</v>
      </c>
      <c r="B1270" s="2" t="s">
        <v>3533</v>
      </c>
      <c r="C1270" s="2">
        <f>YEAR([1]Data!$D1270)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9">
        <v>29.328000000000003</v>
      </c>
      <c r="T1270" s="2">
        <v>3</v>
      </c>
      <c r="U1270" s="25">
        <v>0.2</v>
      </c>
      <c r="V1270" s="25">
        <v>3.665999999999995</v>
      </c>
      <c r="W1270" s="11">
        <f>Table_1[[#This Row],[Discount]]/Table_1[[#This Row],[Sales]]</f>
        <v>6.8194217130387339E-3</v>
      </c>
      <c r="X1270" t="str">
        <f>IF(Table_1[[#This Row],[Discount %]]&lt;=0.1, "0-10%", IF(Table_1[[#This Row],[Discount %]]&lt;=0.2, "10-20%", IF(Table_1[[#This Row],[Discount %]]&lt;=0.3, "20-30%", IF(Table_1[[#This Row],[Discount %]]&lt;=0.4, "30-40%", "40%+"))))</f>
        <v>0-10%</v>
      </c>
    </row>
    <row r="1271" spans="1:24" ht="14.4" x14ac:dyDescent="0.3">
      <c r="A1271" s="2">
        <v>1270</v>
      </c>
      <c r="B1271" s="2" t="s">
        <v>3534</v>
      </c>
      <c r="C1271" s="2">
        <f>YEAR([1]Data!$D1271)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9">
        <v>12.48</v>
      </c>
      <c r="T1271" s="2">
        <v>2</v>
      </c>
      <c r="U1271" s="25">
        <v>0</v>
      </c>
      <c r="V1271" s="25">
        <v>5.6159999999999997</v>
      </c>
      <c r="W1271" s="11">
        <f>Table_1[[#This Row],[Discount]]/Table_1[[#This Row],[Sales]]</f>
        <v>0</v>
      </c>
      <c r="X1271" t="str">
        <f>IF(Table_1[[#This Row],[Discount %]]&lt;=0.1, "0-10%", IF(Table_1[[#This Row],[Discount %]]&lt;=0.2, "10-20%", IF(Table_1[[#This Row],[Discount %]]&lt;=0.3, "20-30%", IF(Table_1[[#This Row],[Discount %]]&lt;=0.4, "30-40%", "40%+"))))</f>
        <v>0-10%</v>
      </c>
    </row>
    <row r="1272" spans="1:24" ht="14.4" x14ac:dyDescent="0.3">
      <c r="A1272" s="2">
        <v>1271</v>
      </c>
      <c r="B1272" s="2" t="s">
        <v>3539</v>
      </c>
      <c r="C1272" s="2">
        <f>YEAR([1]Data!$D1272)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9">
        <v>102.33600000000001</v>
      </c>
      <c r="T1272" s="2">
        <v>4</v>
      </c>
      <c r="U1272" s="25">
        <v>0.2</v>
      </c>
      <c r="V1272" s="25">
        <v>-12.792000000000002</v>
      </c>
      <c r="W1272" s="11">
        <f>Table_1[[#This Row],[Discount]]/Table_1[[#This Row],[Sales]]</f>
        <v>1.9543464665415884E-3</v>
      </c>
      <c r="X1272" t="str">
        <f>IF(Table_1[[#This Row],[Discount %]]&lt;=0.1, "0-10%", IF(Table_1[[#This Row],[Discount %]]&lt;=0.2, "10-20%", IF(Table_1[[#This Row],[Discount %]]&lt;=0.3, "20-30%", IF(Table_1[[#This Row],[Discount %]]&lt;=0.4, "30-40%", "40%+"))))</f>
        <v>0-10%</v>
      </c>
    </row>
    <row r="1273" spans="1:24" ht="14.4" x14ac:dyDescent="0.3">
      <c r="A1273" s="2">
        <v>1272</v>
      </c>
      <c r="B1273" s="2" t="s">
        <v>3539</v>
      </c>
      <c r="C1273" s="2">
        <f>YEAR([1]Data!$D1273)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9">
        <v>48.791999999999987</v>
      </c>
      <c r="T1273" s="2">
        <v>3</v>
      </c>
      <c r="U1273" s="25">
        <v>0.8</v>
      </c>
      <c r="V1273" s="25">
        <v>-126.85920000000002</v>
      </c>
      <c r="W1273" s="11">
        <f>Table_1[[#This Row],[Discount]]/Table_1[[#This Row],[Sales]]</f>
        <v>1.6396130513198891E-2</v>
      </c>
      <c r="X1273" t="str">
        <f>IF(Table_1[[#This Row],[Discount %]]&lt;=0.1, "0-10%", IF(Table_1[[#This Row],[Discount %]]&lt;=0.2, "10-20%", IF(Table_1[[#This Row],[Discount %]]&lt;=0.3, "20-30%", IF(Table_1[[#This Row],[Discount %]]&lt;=0.4, "30-40%", "40%+"))))</f>
        <v>0-10%</v>
      </c>
    </row>
    <row r="1274" spans="1:24" ht="14.4" x14ac:dyDescent="0.3">
      <c r="A1274" s="2">
        <v>1273</v>
      </c>
      <c r="B1274" s="2" t="s">
        <v>3539</v>
      </c>
      <c r="C1274" s="2">
        <f>YEAR([1]Data!$D1274)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9">
        <v>44.847999999999992</v>
      </c>
      <c r="T1274" s="2">
        <v>8</v>
      </c>
      <c r="U1274" s="25">
        <v>0.8</v>
      </c>
      <c r="V1274" s="25">
        <v>-67.27200000000002</v>
      </c>
      <c r="W1274" s="11">
        <f>Table_1[[#This Row],[Discount]]/Table_1[[#This Row],[Sales]]</f>
        <v>1.7838030681412775E-2</v>
      </c>
      <c r="X1274" t="str">
        <f>IF(Table_1[[#This Row],[Discount %]]&lt;=0.1, "0-10%", IF(Table_1[[#This Row],[Discount %]]&lt;=0.2, "10-20%", IF(Table_1[[#This Row],[Discount %]]&lt;=0.3, "20-30%", IF(Table_1[[#This Row],[Discount %]]&lt;=0.4, "30-40%", "40%+"))))</f>
        <v>0-10%</v>
      </c>
    </row>
    <row r="1275" spans="1:24" ht="14.4" x14ac:dyDescent="0.3">
      <c r="A1275" s="2">
        <v>1274</v>
      </c>
      <c r="B1275" s="2" t="s">
        <v>3544</v>
      </c>
      <c r="C1275" s="2">
        <f>YEAR([1]Data!$D1275)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9">
        <v>10.368000000000002</v>
      </c>
      <c r="T1275" s="2">
        <v>2</v>
      </c>
      <c r="U1275" s="25">
        <v>0.2</v>
      </c>
      <c r="V1275" s="25">
        <v>3.6288</v>
      </c>
      <c r="W1275" s="11">
        <f>Table_1[[#This Row],[Discount]]/Table_1[[#This Row],[Sales]]</f>
        <v>1.9290123456790119E-2</v>
      </c>
      <c r="X1275" t="str">
        <f>IF(Table_1[[#This Row],[Discount %]]&lt;=0.1, "0-10%", IF(Table_1[[#This Row],[Discount %]]&lt;=0.2, "10-20%", IF(Table_1[[#This Row],[Discount %]]&lt;=0.3, "20-30%", IF(Table_1[[#This Row],[Discount %]]&lt;=0.4, "30-40%", "40%+"))))</f>
        <v>0-10%</v>
      </c>
    </row>
    <row r="1276" spans="1:24" ht="14.4" x14ac:dyDescent="0.3">
      <c r="A1276" s="2">
        <v>1275</v>
      </c>
      <c r="B1276" s="2" t="s">
        <v>3544</v>
      </c>
      <c r="C1276" s="2">
        <f>YEAR([1]Data!$D1276)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9">
        <v>388.42999999999995</v>
      </c>
      <c r="T1276" s="2">
        <v>5</v>
      </c>
      <c r="U1276" s="25">
        <v>0.3</v>
      </c>
      <c r="V1276" s="25">
        <v>-88.783999999999978</v>
      </c>
      <c r="W1276" s="11">
        <f>Table_1[[#This Row],[Discount]]/Table_1[[#This Row],[Sales]]</f>
        <v>7.7233993254897926E-4</v>
      </c>
      <c r="X1276" t="str">
        <f>IF(Table_1[[#This Row],[Discount %]]&lt;=0.1, "0-10%", IF(Table_1[[#This Row],[Discount %]]&lt;=0.2, "10-20%", IF(Table_1[[#This Row],[Discount %]]&lt;=0.3, "20-30%", IF(Table_1[[#This Row],[Discount %]]&lt;=0.4, "30-40%", "40%+"))))</f>
        <v>0-10%</v>
      </c>
    </row>
    <row r="1277" spans="1:24" ht="14.4" x14ac:dyDescent="0.3">
      <c r="A1277" s="2">
        <v>1276</v>
      </c>
      <c r="B1277" s="2" t="s">
        <v>3544</v>
      </c>
      <c r="C1277" s="2">
        <f>YEAR([1]Data!$D1277)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9">
        <v>14.352000000000002</v>
      </c>
      <c r="T1277" s="2">
        <v>3</v>
      </c>
      <c r="U1277" s="25">
        <v>0.2</v>
      </c>
      <c r="V1277" s="25">
        <v>5.2026000000000003</v>
      </c>
      <c r="W1277" s="11">
        <f>Table_1[[#This Row],[Discount]]/Table_1[[#This Row],[Sales]]</f>
        <v>1.3935340022296542E-2</v>
      </c>
      <c r="X1277" t="str">
        <f>IF(Table_1[[#This Row],[Discount %]]&lt;=0.1, "0-10%", IF(Table_1[[#This Row],[Discount %]]&lt;=0.2, "10-20%", IF(Table_1[[#This Row],[Discount %]]&lt;=0.3, "20-30%", IF(Table_1[[#This Row],[Discount %]]&lt;=0.4, "30-40%", "40%+"))))</f>
        <v>0-10%</v>
      </c>
    </row>
    <row r="1278" spans="1:24" ht="14.4" x14ac:dyDescent="0.3">
      <c r="A1278" s="2">
        <v>1277</v>
      </c>
      <c r="B1278" s="2" t="s">
        <v>3544</v>
      </c>
      <c r="C1278" s="2">
        <f>YEAR([1]Data!$D1278)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9">
        <v>63.991999999999997</v>
      </c>
      <c r="T1278" s="2">
        <v>1</v>
      </c>
      <c r="U1278" s="25">
        <v>0.2</v>
      </c>
      <c r="V1278" s="25">
        <v>-7.1990999999999961</v>
      </c>
      <c r="W1278" s="11">
        <f>Table_1[[#This Row],[Discount]]/Table_1[[#This Row],[Sales]]</f>
        <v>3.1253906738342298E-3</v>
      </c>
      <c r="X1278" t="str">
        <f>IF(Table_1[[#This Row],[Discount %]]&lt;=0.1, "0-10%", IF(Table_1[[#This Row],[Discount %]]&lt;=0.2, "10-20%", IF(Table_1[[#This Row],[Discount %]]&lt;=0.3, "20-30%", IF(Table_1[[#This Row],[Discount %]]&lt;=0.4, "30-40%", "40%+"))))</f>
        <v>0-10%</v>
      </c>
    </row>
    <row r="1279" spans="1:24" ht="14.4" x14ac:dyDescent="0.3">
      <c r="A1279" s="2">
        <v>1278</v>
      </c>
      <c r="B1279" s="2" t="s">
        <v>3549</v>
      </c>
      <c r="C1279" s="2">
        <f>YEAR([1]Data!$D1279)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9">
        <v>86.352000000000004</v>
      </c>
      <c r="T1279" s="2">
        <v>3</v>
      </c>
      <c r="U1279" s="25">
        <v>0.2</v>
      </c>
      <c r="V1279" s="25">
        <v>5.3969999999999914</v>
      </c>
      <c r="W1279" s="11">
        <f>Table_1[[#This Row],[Discount]]/Table_1[[#This Row],[Sales]]</f>
        <v>2.3161015378914212E-3</v>
      </c>
      <c r="X1279" t="str">
        <f>IF(Table_1[[#This Row],[Discount %]]&lt;=0.1, "0-10%", IF(Table_1[[#This Row],[Discount %]]&lt;=0.2, "10-20%", IF(Table_1[[#This Row],[Discount %]]&lt;=0.3, "20-30%", IF(Table_1[[#This Row],[Discount %]]&lt;=0.4, "30-40%", "40%+"))))</f>
        <v>0-10%</v>
      </c>
    </row>
    <row r="1280" spans="1:24" ht="14.4" x14ac:dyDescent="0.3">
      <c r="A1280" s="2">
        <v>1279</v>
      </c>
      <c r="B1280" s="2" t="s">
        <v>3554</v>
      </c>
      <c r="C1280" s="2">
        <f>YEAR([1]Data!$D1280)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9">
        <v>32.97</v>
      </c>
      <c r="T1280" s="2">
        <v>3</v>
      </c>
      <c r="U1280" s="25">
        <v>0</v>
      </c>
      <c r="V1280" s="25">
        <v>12.8583</v>
      </c>
      <c r="W1280" s="11">
        <f>Table_1[[#This Row],[Discount]]/Table_1[[#This Row],[Sales]]</f>
        <v>0</v>
      </c>
      <c r="X1280" t="str">
        <f>IF(Table_1[[#This Row],[Discount %]]&lt;=0.1, "0-10%", IF(Table_1[[#This Row],[Discount %]]&lt;=0.2, "10-20%", IF(Table_1[[#This Row],[Discount %]]&lt;=0.3, "20-30%", IF(Table_1[[#This Row],[Discount %]]&lt;=0.4, "30-40%", "40%+"))))</f>
        <v>0-10%</v>
      </c>
    </row>
    <row r="1281" spans="1:24" ht="14.4" x14ac:dyDescent="0.3">
      <c r="A1281" s="2">
        <v>1280</v>
      </c>
      <c r="B1281" s="2" t="s">
        <v>3554</v>
      </c>
      <c r="C1281" s="2">
        <f>YEAR([1]Data!$D1281)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9">
        <v>83.88</v>
      </c>
      <c r="T1281" s="2">
        <v>4</v>
      </c>
      <c r="U1281" s="25">
        <v>0</v>
      </c>
      <c r="V1281" s="25">
        <v>30.196799999999996</v>
      </c>
      <c r="W1281" s="11">
        <f>Table_1[[#This Row],[Discount]]/Table_1[[#This Row],[Sales]]</f>
        <v>0</v>
      </c>
      <c r="X1281" t="str">
        <f>IF(Table_1[[#This Row],[Discount %]]&lt;=0.1, "0-10%", IF(Table_1[[#This Row],[Discount %]]&lt;=0.2, "10-20%", IF(Table_1[[#This Row],[Discount %]]&lt;=0.3, "20-30%", IF(Table_1[[#This Row],[Discount %]]&lt;=0.4, "30-40%", "40%+"))))</f>
        <v>0-10%</v>
      </c>
    </row>
    <row r="1282" spans="1:24" ht="14.4" x14ac:dyDescent="0.3">
      <c r="A1282" s="2">
        <v>1281</v>
      </c>
      <c r="B1282" s="2" t="s">
        <v>3560</v>
      </c>
      <c r="C1282" s="2">
        <f>YEAR([1]Data!$D1282)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9">
        <v>278.39999999999998</v>
      </c>
      <c r="T1282" s="2">
        <v>3</v>
      </c>
      <c r="U1282" s="25">
        <v>0</v>
      </c>
      <c r="V1282" s="25">
        <v>80.735999999999976</v>
      </c>
      <c r="W1282" s="11">
        <f>Table_1[[#This Row],[Discount]]/Table_1[[#This Row],[Sales]]</f>
        <v>0</v>
      </c>
      <c r="X1282" t="str">
        <f>IF(Table_1[[#This Row],[Discount %]]&lt;=0.1, "0-10%", IF(Table_1[[#This Row],[Discount %]]&lt;=0.2, "10-20%", IF(Table_1[[#This Row],[Discount %]]&lt;=0.3, "20-30%", IF(Table_1[[#This Row],[Discount %]]&lt;=0.4, "30-40%", "40%+"))))</f>
        <v>0-10%</v>
      </c>
    </row>
    <row r="1283" spans="1:24" ht="14.4" x14ac:dyDescent="0.3">
      <c r="A1283" s="2">
        <v>1282</v>
      </c>
      <c r="B1283" s="2" t="s">
        <v>3564</v>
      </c>
      <c r="C1283" s="2">
        <f>YEAR([1]Data!$D1283)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9">
        <v>15.120000000000001</v>
      </c>
      <c r="T1283" s="2">
        <v>3</v>
      </c>
      <c r="U1283" s="25">
        <v>0.2</v>
      </c>
      <c r="V1283" s="25">
        <v>4.9139999999999988</v>
      </c>
      <c r="W1283" s="11">
        <f>Table_1[[#This Row],[Discount]]/Table_1[[#This Row],[Sales]]</f>
        <v>1.3227513227513227E-2</v>
      </c>
      <c r="X1283" t="str">
        <f>IF(Table_1[[#This Row],[Discount %]]&lt;=0.1, "0-10%", IF(Table_1[[#This Row],[Discount %]]&lt;=0.2, "10-20%", IF(Table_1[[#This Row],[Discount %]]&lt;=0.3, "20-30%", IF(Table_1[[#This Row],[Discount %]]&lt;=0.4, "30-40%", "40%+"))))</f>
        <v>0-10%</v>
      </c>
    </row>
    <row r="1284" spans="1:24" ht="14.4" x14ac:dyDescent="0.3">
      <c r="A1284" s="2">
        <v>1283</v>
      </c>
      <c r="B1284" s="2" t="s">
        <v>3564</v>
      </c>
      <c r="C1284" s="2">
        <f>YEAR([1]Data!$D1284)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9">
        <v>17.430000000000003</v>
      </c>
      <c r="T1284" s="2">
        <v>1</v>
      </c>
      <c r="U1284" s="25">
        <v>0.7</v>
      </c>
      <c r="V1284" s="25">
        <v>-13.363000000000003</v>
      </c>
      <c r="W1284" s="11">
        <f>Table_1[[#This Row],[Discount]]/Table_1[[#This Row],[Sales]]</f>
        <v>4.0160642570281117E-2</v>
      </c>
      <c r="X1284" t="str">
        <f>IF(Table_1[[#This Row],[Discount %]]&lt;=0.1, "0-10%", IF(Table_1[[#This Row],[Discount %]]&lt;=0.2, "10-20%", IF(Table_1[[#This Row],[Discount %]]&lt;=0.3, "20-30%", IF(Table_1[[#This Row],[Discount %]]&lt;=0.4, "30-40%", "40%+"))))</f>
        <v>0-10%</v>
      </c>
    </row>
    <row r="1285" spans="1:24" ht="14.4" x14ac:dyDescent="0.3">
      <c r="A1285" s="2">
        <v>1284</v>
      </c>
      <c r="B1285" s="2" t="s">
        <v>3564</v>
      </c>
      <c r="C1285" s="2">
        <f>YEAR([1]Data!$D1285)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9">
        <v>251.64</v>
      </c>
      <c r="T1285" s="2">
        <v>3</v>
      </c>
      <c r="U1285" s="25">
        <v>0.2</v>
      </c>
      <c r="V1285" s="25">
        <v>88.073999999999984</v>
      </c>
      <c r="W1285" s="11">
        <f>Table_1[[#This Row],[Discount]]/Table_1[[#This Row],[Sales]]</f>
        <v>7.9478620251152449E-4</v>
      </c>
      <c r="X1285" t="str">
        <f>IF(Table_1[[#This Row],[Discount %]]&lt;=0.1, "0-10%", IF(Table_1[[#This Row],[Discount %]]&lt;=0.2, "10-20%", IF(Table_1[[#This Row],[Discount %]]&lt;=0.3, "20-30%", IF(Table_1[[#This Row],[Discount %]]&lt;=0.4, "30-40%", "40%+"))))</f>
        <v>0-10%</v>
      </c>
    </row>
    <row r="1286" spans="1:24" ht="14.4" x14ac:dyDescent="0.3">
      <c r="A1286" s="2">
        <v>1285</v>
      </c>
      <c r="B1286" s="2" t="s">
        <v>3571</v>
      </c>
      <c r="C1286" s="2">
        <f>YEAR([1]Data!$D1286)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9">
        <v>2.7719999999999994</v>
      </c>
      <c r="T1286" s="2">
        <v>7</v>
      </c>
      <c r="U1286" s="25">
        <v>0.8</v>
      </c>
      <c r="V1286" s="25">
        <v>-4.8510000000000009</v>
      </c>
      <c r="W1286" s="11">
        <f>Table_1[[#This Row],[Discount]]/Table_1[[#This Row],[Sales]]</f>
        <v>0.28860028860028869</v>
      </c>
      <c r="X1286" t="str">
        <f>IF(Table_1[[#This Row],[Discount %]]&lt;=0.1, "0-10%", IF(Table_1[[#This Row],[Discount %]]&lt;=0.2, "10-20%", IF(Table_1[[#This Row],[Discount %]]&lt;=0.3, "20-30%", IF(Table_1[[#This Row],[Discount %]]&lt;=0.4, "30-40%", "40%+"))))</f>
        <v>20-30%</v>
      </c>
    </row>
    <row r="1287" spans="1:24" ht="14.4" x14ac:dyDescent="0.3">
      <c r="A1287" s="2">
        <v>1286</v>
      </c>
      <c r="B1287" s="2" t="s">
        <v>3574</v>
      </c>
      <c r="C1287" s="2">
        <f>YEAR([1]Data!$D1287)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9">
        <v>14.9</v>
      </c>
      <c r="T1287" s="2">
        <v>5</v>
      </c>
      <c r="U1287" s="25">
        <v>0</v>
      </c>
      <c r="V1287" s="25">
        <v>1.0429999999999984</v>
      </c>
      <c r="W1287" s="11">
        <f>Table_1[[#This Row],[Discount]]/Table_1[[#This Row],[Sales]]</f>
        <v>0</v>
      </c>
      <c r="X1287" t="str">
        <f>IF(Table_1[[#This Row],[Discount %]]&lt;=0.1, "0-10%", IF(Table_1[[#This Row],[Discount %]]&lt;=0.2, "10-20%", IF(Table_1[[#This Row],[Discount %]]&lt;=0.3, "20-30%", IF(Table_1[[#This Row],[Discount %]]&lt;=0.4, "30-40%", "40%+"))))</f>
        <v>0-10%</v>
      </c>
    </row>
    <row r="1288" spans="1:24" ht="14.4" x14ac:dyDescent="0.3">
      <c r="A1288" s="2">
        <v>1287</v>
      </c>
      <c r="B1288" s="2" t="s">
        <v>3578</v>
      </c>
      <c r="C1288" s="2">
        <f>YEAR([1]Data!$D1288)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9">
        <v>15.48</v>
      </c>
      <c r="T1288" s="2">
        <v>3</v>
      </c>
      <c r="U1288" s="25">
        <v>0</v>
      </c>
      <c r="V1288" s="25">
        <v>4.4891999999999985</v>
      </c>
      <c r="W1288" s="11">
        <f>Table_1[[#This Row],[Discount]]/Table_1[[#This Row],[Sales]]</f>
        <v>0</v>
      </c>
      <c r="X1288" t="str">
        <f>IF(Table_1[[#This Row],[Discount %]]&lt;=0.1, "0-10%", IF(Table_1[[#This Row],[Discount %]]&lt;=0.2, "10-20%", IF(Table_1[[#This Row],[Discount %]]&lt;=0.3, "20-30%", IF(Table_1[[#This Row],[Discount %]]&lt;=0.4, "30-40%", "40%+"))))</f>
        <v>0-10%</v>
      </c>
    </row>
    <row r="1289" spans="1:24" ht="14.4" x14ac:dyDescent="0.3">
      <c r="A1289" s="2">
        <v>1288</v>
      </c>
      <c r="B1289" s="2" t="s">
        <v>3581</v>
      </c>
      <c r="C1289" s="2">
        <f>YEAR([1]Data!$D1289)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9">
        <v>39.880000000000003</v>
      </c>
      <c r="T1289" s="2">
        <v>2</v>
      </c>
      <c r="U1289" s="25">
        <v>0</v>
      </c>
      <c r="V1289" s="25">
        <v>11.166400000000003</v>
      </c>
      <c r="W1289" s="11">
        <f>Table_1[[#This Row],[Discount]]/Table_1[[#This Row],[Sales]]</f>
        <v>0</v>
      </c>
      <c r="X1289" t="str">
        <f>IF(Table_1[[#This Row],[Discount %]]&lt;=0.1, "0-10%", IF(Table_1[[#This Row],[Discount %]]&lt;=0.2, "10-20%", IF(Table_1[[#This Row],[Discount %]]&lt;=0.3, "20-30%", IF(Table_1[[#This Row],[Discount %]]&lt;=0.4, "30-40%", "40%+"))))</f>
        <v>0-10%</v>
      </c>
    </row>
    <row r="1290" spans="1:24" ht="14.4" x14ac:dyDescent="0.3">
      <c r="A1290" s="2">
        <v>1289</v>
      </c>
      <c r="B1290" s="2" t="s">
        <v>3581</v>
      </c>
      <c r="C1290" s="2">
        <f>YEAR([1]Data!$D1290)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9">
        <v>12.192</v>
      </c>
      <c r="T1290" s="2">
        <v>4</v>
      </c>
      <c r="U1290" s="25">
        <v>0.2</v>
      </c>
      <c r="V1290" s="25">
        <v>4.1147999999999989</v>
      </c>
      <c r="W1290" s="11">
        <f>Table_1[[#This Row],[Discount]]/Table_1[[#This Row],[Sales]]</f>
        <v>1.6404199475065617E-2</v>
      </c>
      <c r="X1290" t="str">
        <f>IF(Table_1[[#This Row],[Discount %]]&lt;=0.1, "0-10%", IF(Table_1[[#This Row],[Discount %]]&lt;=0.2, "10-20%", IF(Table_1[[#This Row],[Discount %]]&lt;=0.3, "20-30%", IF(Table_1[[#This Row],[Discount %]]&lt;=0.4, "30-40%", "40%+"))))</f>
        <v>0-10%</v>
      </c>
    </row>
    <row r="1291" spans="1:24" ht="14.4" x14ac:dyDescent="0.3">
      <c r="A1291" s="2">
        <v>1290</v>
      </c>
      <c r="B1291" s="2" t="s">
        <v>3581</v>
      </c>
      <c r="C1291" s="2">
        <f>YEAR([1]Data!$D1291)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9">
        <v>20.82</v>
      </c>
      <c r="T1291" s="2">
        <v>3</v>
      </c>
      <c r="U1291" s="25">
        <v>0</v>
      </c>
      <c r="V1291" s="25">
        <v>7.4952000000000005</v>
      </c>
      <c r="W1291" s="11">
        <f>Table_1[[#This Row],[Discount]]/Table_1[[#This Row],[Sales]]</f>
        <v>0</v>
      </c>
      <c r="X1291" t="str">
        <f>IF(Table_1[[#This Row],[Discount %]]&lt;=0.1, "0-10%", IF(Table_1[[#This Row],[Discount %]]&lt;=0.2, "10-20%", IF(Table_1[[#This Row],[Discount %]]&lt;=0.3, "20-30%", IF(Table_1[[#This Row],[Discount %]]&lt;=0.4, "30-40%", "40%+"))))</f>
        <v>0-10%</v>
      </c>
    </row>
    <row r="1292" spans="1:24" ht="14.4" x14ac:dyDescent="0.3">
      <c r="A1292" s="2">
        <v>1291</v>
      </c>
      <c r="B1292" s="2" t="s">
        <v>3586</v>
      </c>
      <c r="C1292" s="2">
        <f>YEAR([1]Data!$D1292)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9">
        <v>13.216000000000001</v>
      </c>
      <c r="T1292" s="2">
        <v>4</v>
      </c>
      <c r="U1292" s="25">
        <v>0.2</v>
      </c>
      <c r="V1292" s="25">
        <v>4.4603999999999999</v>
      </c>
      <c r="W1292" s="11">
        <f>Table_1[[#This Row],[Discount]]/Table_1[[#This Row],[Sales]]</f>
        <v>1.513317191283293E-2</v>
      </c>
      <c r="X1292" t="str">
        <f>IF(Table_1[[#This Row],[Discount %]]&lt;=0.1, "0-10%", IF(Table_1[[#This Row],[Discount %]]&lt;=0.2, "10-20%", IF(Table_1[[#This Row],[Discount %]]&lt;=0.3, "20-30%", IF(Table_1[[#This Row],[Discount %]]&lt;=0.4, "30-40%", "40%+"))))</f>
        <v>0-10%</v>
      </c>
    </row>
    <row r="1293" spans="1:24" ht="14.4" x14ac:dyDescent="0.3">
      <c r="A1293" s="2">
        <v>1292</v>
      </c>
      <c r="B1293" s="2" t="s">
        <v>3586</v>
      </c>
      <c r="C1293" s="2">
        <f>YEAR([1]Data!$D1293)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9">
        <v>32.400000000000006</v>
      </c>
      <c r="T1293" s="2">
        <v>5</v>
      </c>
      <c r="U1293" s="25">
        <v>0</v>
      </c>
      <c r="V1293" s="25">
        <v>15.552000000000001</v>
      </c>
      <c r="W1293" s="11">
        <f>Table_1[[#This Row],[Discount]]/Table_1[[#This Row],[Sales]]</f>
        <v>0</v>
      </c>
      <c r="X1293" t="str">
        <f>IF(Table_1[[#This Row],[Discount %]]&lt;=0.1, "0-10%", IF(Table_1[[#This Row],[Discount %]]&lt;=0.2, "10-20%", IF(Table_1[[#This Row],[Discount %]]&lt;=0.3, "20-30%", IF(Table_1[[#This Row],[Discount %]]&lt;=0.4, "30-40%", "40%+"))))</f>
        <v>0-10%</v>
      </c>
    </row>
    <row r="1294" spans="1:24" ht="14.4" x14ac:dyDescent="0.3">
      <c r="A1294" s="2">
        <v>1293</v>
      </c>
      <c r="B1294" s="2" t="s">
        <v>3589</v>
      </c>
      <c r="C1294" s="2">
        <f>YEAR([1]Data!$D1294)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9">
        <v>32.94</v>
      </c>
      <c r="T1294" s="2">
        <v>3</v>
      </c>
      <c r="U1294" s="25">
        <v>0</v>
      </c>
      <c r="V1294" s="25">
        <v>9.2232000000000021</v>
      </c>
      <c r="W1294" s="11">
        <f>Table_1[[#This Row],[Discount]]/Table_1[[#This Row],[Sales]]</f>
        <v>0</v>
      </c>
      <c r="X1294" t="str">
        <f>IF(Table_1[[#This Row],[Discount %]]&lt;=0.1, "0-10%", IF(Table_1[[#This Row],[Discount %]]&lt;=0.2, "10-20%", IF(Table_1[[#This Row],[Discount %]]&lt;=0.3, "20-30%", IF(Table_1[[#This Row],[Discount %]]&lt;=0.4, "30-40%", "40%+"))))</f>
        <v>0-10%</v>
      </c>
    </row>
    <row r="1295" spans="1:24" ht="14.4" x14ac:dyDescent="0.3">
      <c r="A1295" s="2">
        <v>1294</v>
      </c>
      <c r="B1295" s="2" t="s">
        <v>3589</v>
      </c>
      <c r="C1295" s="2">
        <f>YEAR([1]Data!$D1295)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9">
        <v>114.2</v>
      </c>
      <c r="T1295" s="2">
        <v>5</v>
      </c>
      <c r="U1295" s="25">
        <v>0</v>
      </c>
      <c r="V1295" s="25">
        <v>52.531999999999996</v>
      </c>
      <c r="W1295" s="11">
        <f>Table_1[[#This Row],[Discount]]/Table_1[[#This Row],[Sales]]</f>
        <v>0</v>
      </c>
      <c r="X1295" t="str">
        <f>IF(Table_1[[#This Row],[Discount %]]&lt;=0.1, "0-10%", IF(Table_1[[#This Row],[Discount %]]&lt;=0.2, "10-20%", IF(Table_1[[#This Row],[Discount %]]&lt;=0.3, "20-30%", IF(Table_1[[#This Row],[Discount %]]&lt;=0.4, "30-40%", "40%+"))))</f>
        <v>0-10%</v>
      </c>
    </row>
    <row r="1296" spans="1:24" ht="14.4" x14ac:dyDescent="0.3">
      <c r="A1296" s="2">
        <v>1295</v>
      </c>
      <c r="B1296" s="2" t="s">
        <v>3589</v>
      </c>
      <c r="C1296" s="2">
        <f>YEAR([1]Data!$D1296)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9">
        <v>3.08</v>
      </c>
      <c r="T1296" s="2">
        <v>1</v>
      </c>
      <c r="U1296" s="25">
        <v>0</v>
      </c>
      <c r="V1296" s="25">
        <v>1.4783999999999999</v>
      </c>
      <c r="W1296" s="11">
        <f>Table_1[[#This Row],[Discount]]/Table_1[[#This Row],[Sales]]</f>
        <v>0</v>
      </c>
      <c r="X1296" t="str">
        <f>IF(Table_1[[#This Row],[Discount %]]&lt;=0.1, "0-10%", IF(Table_1[[#This Row],[Discount %]]&lt;=0.2, "10-20%", IF(Table_1[[#This Row],[Discount %]]&lt;=0.3, "20-30%", IF(Table_1[[#This Row],[Discount %]]&lt;=0.4, "30-40%", "40%+"))))</f>
        <v>0-10%</v>
      </c>
    </row>
    <row r="1297" spans="1:24" ht="14.4" x14ac:dyDescent="0.3">
      <c r="A1297" s="2">
        <v>1296</v>
      </c>
      <c r="B1297" s="2" t="s">
        <v>3592</v>
      </c>
      <c r="C1297" s="2">
        <f>YEAR([1]Data!$D1297)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9">
        <v>845.72799999999995</v>
      </c>
      <c r="T1297" s="2">
        <v>13</v>
      </c>
      <c r="U1297" s="25">
        <v>0.2</v>
      </c>
      <c r="V1297" s="25">
        <v>84.572799999999944</v>
      </c>
      <c r="W1297" s="11">
        <f>Table_1[[#This Row],[Discount]]/Table_1[[#This Row],[Sales]]</f>
        <v>2.3648265163267625E-4</v>
      </c>
      <c r="X1297" t="str">
        <f>IF(Table_1[[#This Row],[Discount %]]&lt;=0.1, "0-10%", IF(Table_1[[#This Row],[Discount %]]&lt;=0.2, "10-20%", IF(Table_1[[#This Row],[Discount %]]&lt;=0.3, "20-30%", IF(Table_1[[#This Row],[Discount %]]&lt;=0.4, "30-40%", "40%+"))))</f>
        <v>0-10%</v>
      </c>
    </row>
    <row r="1298" spans="1:24" ht="14.4" x14ac:dyDescent="0.3">
      <c r="A1298" s="2">
        <v>1297</v>
      </c>
      <c r="B1298" s="2" t="s">
        <v>3596</v>
      </c>
      <c r="C1298" s="2">
        <f>YEAR([1]Data!$D1298)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9">
        <v>13.904</v>
      </c>
      <c r="T1298" s="2">
        <v>2</v>
      </c>
      <c r="U1298" s="25">
        <v>0.2</v>
      </c>
      <c r="V1298" s="25">
        <v>4.5187999999999997</v>
      </c>
      <c r="W1298" s="11">
        <f>Table_1[[#This Row],[Discount]]/Table_1[[#This Row],[Sales]]</f>
        <v>1.4384349827387804E-2</v>
      </c>
      <c r="X1298" t="str">
        <f>IF(Table_1[[#This Row],[Discount %]]&lt;=0.1, "0-10%", IF(Table_1[[#This Row],[Discount %]]&lt;=0.2, "10-20%", IF(Table_1[[#This Row],[Discount %]]&lt;=0.3, "20-30%", IF(Table_1[[#This Row],[Discount %]]&lt;=0.4, "30-40%", "40%+"))))</f>
        <v>0-10%</v>
      </c>
    </row>
    <row r="1299" spans="1:24" ht="14.4" x14ac:dyDescent="0.3">
      <c r="A1299" s="2">
        <v>1298</v>
      </c>
      <c r="B1299" s="2" t="s">
        <v>3596</v>
      </c>
      <c r="C1299" s="2">
        <f>YEAR([1]Data!$D1299)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9">
        <v>20.72</v>
      </c>
      <c r="T1299" s="2">
        <v>2</v>
      </c>
      <c r="U1299" s="25">
        <v>0.2</v>
      </c>
      <c r="V1299" s="25">
        <v>6.4749999999999979</v>
      </c>
      <c r="W1299" s="11">
        <f>Table_1[[#This Row],[Discount]]/Table_1[[#This Row],[Sales]]</f>
        <v>9.652509652509654E-3</v>
      </c>
      <c r="X1299" t="str">
        <f>IF(Table_1[[#This Row],[Discount %]]&lt;=0.1, "0-10%", IF(Table_1[[#This Row],[Discount %]]&lt;=0.2, "10-20%", IF(Table_1[[#This Row],[Discount %]]&lt;=0.3, "20-30%", IF(Table_1[[#This Row],[Discount %]]&lt;=0.4, "30-40%", "40%+"))))</f>
        <v>0-10%</v>
      </c>
    </row>
    <row r="1300" spans="1:24" ht="14.4" x14ac:dyDescent="0.3">
      <c r="A1300" s="2">
        <v>1299</v>
      </c>
      <c r="B1300" s="2" t="s">
        <v>3600</v>
      </c>
      <c r="C1300" s="2">
        <f>YEAR([1]Data!$D1300)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9">
        <v>114.94999999999999</v>
      </c>
      <c r="T1300" s="2">
        <v>5</v>
      </c>
      <c r="U1300" s="25">
        <v>0</v>
      </c>
      <c r="V1300" s="25">
        <v>2.2990000000000066</v>
      </c>
      <c r="W1300" s="11">
        <f>Table_1[[#This Row],[Discount]]/Table_1[[#This Row],[Sales]]</f>
        <v>0</v>
      </c>
      <c r="X1300" t="str">
        <f>IF(Table_1[[#This Row],[Discount %]]&lt;=0.1, "0-10%", IF(Table_1[[#This Row],[Discount %]]&lt;=0.2, "10-20%", IF(Table_1[[#This Row],[Discount %]]&lt;=0.3, "20-30%", IF(Table_1[[#This Row],[Discount %]]&lt;=0.4, "30-40%", "40%+"))))</f>
        <v>0-10%</v>
      </c>
    </row>
    <row r="1301" spans="1:24" ht="14.4" x14ac:dyDescent="0.3">
      <c r="A1301" s="2">
        <v>1300</v>
      </c>
      <c r="B1301" s="2" t="s">
        <v>3603</v>
      </c>
      <c r="C1301" s="2">
        <f>YEAR([1]Data!$D1301)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9">
        <v>26.96</v>
      </c>
      <c r="T1301" s="2">
        <v>2</v>
      </c>
      <c r="U1301" s="25">
        <v>0</v>
      </c>
      <c r="V1301" s="25">
        <v>7.0095999999999989</v>
      </c>
      <c r="W1301" s="11">
        <f>Table_1[[#This Row],[Discount]]/Table_1[[#This Row],[Sales]]</f>
        <v>0</v>
      </c>
      <c r="X1301" t="str">
        <f>IF(Table_1[[#This Row],[Discount %]]&lt;=0.1, "0-10%", IF(Table_1[[#This Row],[Discount %]]&lt;=0.2, "10-20%", IF(Table_1[[#This Row],[Discount %]]&lt;=0.3, "20-30%", IF(Table_1[[#This Row],[Discount %]]&lt;=0.4, "30-40%", "40%+"))))</f>
        <v>0-10%</v>
      </c>
    </row>
    <row r="1302" spans="1:24" ht="14.4" x14ac:dyDescent="0.3">
      <c r="A1302" s="2">
        <v>1301</v>
      </c>
      <c r="B1302" s="2" t="s">
        <v>3604</v>
      </c>
      <c r="C1302" s="2">
        <f>YEAR([1]Data!$D1302)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9">
        <v>572.76</v>
      </c>
      <c r="T1302" s="2">
        <v>6</v>
      </c>
      <c r="U1302" s="25">
        <v>0</v>
      </c>
      <c r="V1302" s="25">
        <v>166.10039999999995</v>
      </c>
      <c r="W1302" s="11">
        <f>Table_1[[#This Row],[Discount]]/Table_1[[#This Row],[Sales]]</f>
        <v>0</v>
      </c>
      <c r="X1302" t="str">
        <f>IF(Table_1[[#This Row],[Discount %]]&lt;=0.1, "0-10%", IF(Table_1[[#This Row],[Discount %]]&lt;=0.2, "10-20%", IF(Table_1[[#This Row],[Discount %]]&lt;=0.3, "20-30%", IF(Table_1[[#This Row],[Discount %]]&lt;=0.4, "30-40%", "40%+"))))</f>
        <v>0-10%</v>
      </c>
    </row>
    <row r="1303" spans="1:24" ht="14.4" x14ac:dyDescent="0.3">
      <c r="A1303" s="2">
        <v>1302</v>
      </c>
      <c r="B1303" s="2" t="s">
        <v>3604</v>
      </c>
      <c r="C1303" s="2">
        <f>YEAR([1]Data!$D1303)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9">
        <v>286.38</v>
      </c>
      <c r="T1303" s="2">
        <v>3</v>
      </c>
      <c r="U1303" s="25">
        <v>0</v>
      </c>
      <c r="V1303" s="25">
        <v>83.050199999999975</v>
      </c>
      <c r="W1303" s="11">
        <f>Table_1[[#This Row],[Discount]]/Table_1[[#This Row],[Sales]]</f>
        <v>0</v>
      </c>
      <c r="X1303" t="str">
        <f>IF(Table_1[[#This Row],[Discount %]]&lt;=0.1, "0-10%", IF(Table_1[[#This Row],[Discount %]]&lt;=0.2, "10-20%", IF(Table_1[[#This Row],[Discount %]]&lt;=0.3, "20-30%", IF(Table_1[[#This Row],[Discount %]]&lt;=0.4, "30-40%", "40%+"))))</f>
        <v>0-10%</v>
      </c>
    </row>
    <row r="1304" spans="1:24" ht="14.4" x14ac:dyDescent="0.3">
      <c r="A1304" s="2">
        <v>1303</v>
      </c>
      <c r="B1304" s="2" t="s">
        <v>3605</v>
      </c>
      <c r="C1304" s="2">
        <f>YEAR([1]Data!$D1304)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9">
        <v>61.96</v>
      </c>
      <c r="T1304" s="2">
        <v>2</v>
      </c>
      <c r="U1304" s="25">
        <v>0</v>
      </c>
      <c r="V1304" s="25">
        <v>4.3371999999999957</v>
      </c>
      <c r="W1304" s="11">
        <f>Table_1[[#This Row],[Discount]]/Table_1[[#This Row],[Sales]]</f>
        <v>0</v>
      </c>
      <c r="X1304" t="str">
        <f>IF(Table_1[[#This Row],[Discount %]]&lt;=0.1, "0-10%", IF(Table_1[[#This Row],[Discount %]]&lt;=0.2, "10-20%", IF(Table_1[[#This Row],[Discount %]]&lt;=0.3, "20-30%", IF(Table_1[[#This Row],[Discount %]]&lt;=0.4, "30-40%", "40%+"))))</f>
        <v>0-10%</v>
      </c>
    </row>
    <row r="1305" spans="1:24" ht="14.4" x14ac:dyDescent="0.3">
      <c r="A1305" s="2">
        <v>1304</v>
      </c>
      <c r="B1305" s="2" t="s">
        <v>3610</v>
      </c>
      <c r="C1305" s="2">
        <f>YEAR([1]Data!$D1305)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9">
        <v>23.99</v>
      </c>
      <c r="T1305" s="2">
        <v>1</v>
      </c>
      <c r="U1305" s="25">
        <v>0</v>
      </c>
      <c r="V1305" s="25">
        <v>5.5176999999999978</v>
      </c>
      <c r="W1305" s="11">
        <f>Table_1[[#This Row],[Discount]]/Table_1[[#This Row],[Sales]]</f>
        <v>0</v>
      </c>
      <c r="X1305" t="str">
        <f>IF(Table_1[[#This Row],[Discount %]]&lt;=0.1, "0-10%", IF(Table_1[[#This Row],[Discount %]]&lt;=0.2, "10-20%", IF(Table_1[[#This Row],[Discount %]]&lt;=0.3, "20-30%", IF(Table_1[[#This Row],[Discount %]]&lt;=0.4, "30-40%", "40%+"))))</f>
        <v>0-10%</v>
      </c>
    </row>
    <row r="1306" spans="1:24" ht="14.4" x14ac:dyDescent="0.3">
      <c r="A1306" s="2">
        <v>1305</v>
      </c>
      <c r="B1306" s="2" t="s">
        <v>3610</v>
      </c>
      <c r="C1306" s="2">
        <f>YEAR([1]Data!$D1306)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9">
        <v>287.96999999999997</v>
      </c>
      <c r="T1306" s="2">
        <v>3</v>
      </c>
      <c r="U1306" s="25">
        <v>0</v>
      </c>
      <c r="V1306" s="25">
        <v>77.751899999999992</v>
      </c>
      <c r="W1306" s="11">
        <f>Table_1[[#This Row],[Discount]]/Table_1[[#This Row],[Sales]]</f>
        <v>0</v>
      </c>
      <c r="X1306" t="str">
        <f>IF(Table_1[[#This Row],[Discount %]]&lt;=0.1, "0-10%", IF(Table_1[[#This Row],[Discount %]]&lt;=0.2, "10-20%", IF(Table_1[[#This Row],[Discount %]]&lt;=0.3, "20-30%", IF(Table_1[[#This Row],[Discount %]]&lt;=0.4, "30-40%", "40%+"))))</f>
        <v>0-10%</v>
      </c>
    </row>
    <row r="1307" spans="1:24" ht="14.4" x14ac:dyDescent="0.3">
      <c r="A1307" s="2">
        <v>1306</v>
      </c>
      <c r="B1307" s="2" t="s">
        <v>3615</v>
      </c>
      <c r="C1307" s="2">
        <f>YEAR([1]Data!$D1307)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9">
        <v>419.94399999999996</v>
      </c>
      <c r="T1307" s="2">
        <v>7</v>
      </c>
      <c r="U1307" s="25">
        <v>0.2</v>
      </c>
      <c r="V1307" s="25">
        <v>52.492999999999967</v>
      </c>
      <c r="W1307" s="11">
        <f>Table_1[[#This Row],[Discount]]/Table_1[[#This Row],[Sales]]</f>
        <v>4.7625397672070567E-4</v>
      </c>
      <c r="X1307" t="str">
        <f>IF(Table_1[[#This Row],[Discount %]]&lt;=0.1, "0-10%", IF(Table_1[[#This Row],[Discount %]]&lt;=0.2, "10-20%", IF(Table_1[[#This Row],[Discount %]]&lt;=0.3, "20-30%", IF(Table_1[[#This Row],[Discount %]]&lt;=0.4, "30-40%", "40%+"))))</f>
        <v>0-10%</v>
      </c>
    </row>
    <row r="1308" spans="1:24" ht="14.4" x14ac:dyDescent="0.3">
      <c r="A1308" s="2">
        <v>1307</v>
      </c>
      <c r="B1308" s="2" t="s">
        <v>3618</v>
      </c>
      <c r="C1308" s="2">
        <f>YEAR([1]Data!$D1308)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9">
        <v>46.76</v>
      </c>
      <c r="T1308" s="2">
        <v>7</v>
      </c>
      <c r="U1308" s="25">
        <v>0</v>
      </c>
      <c r="V1308" s="25">
        <v>22.444800000000001</v>
      </c>
      <c r="W1308" s="11">
        <f>Table_1[[#This Row],[Discount]]/Table_1[[#This Row],[Sales]]</f>
        <v>0</v>
      </c>
      <c r="X1308" t="str">
        <f>IF(Table_1[[#This Row],[Discount %]]&lt;=0.1, "0-10%", IF(Table_1[[#This Row],[Discount %]]&lt;=0.2, "10-20%", IF(Table_1[[#This Row],[Discount %]]&lt;=0.3, "20-30%", IF(Table_1[[#This Row],[Discount %]]&lt;=0.4, "30-40%", "40%+"))))</f>
        <v>0-10%</v>
      </c>
    </row>
    <row r="1309" spans="1:24" ht="14.4" x14ac:dyDescent="0.3">
      <c r="A1309" s="2">
        <v>1308</v>
      </c>
      <c r="B1309" s="2" t="s">
        <v>3618</v>
      </c>
      <c r="C1309" s="2">
        <f>YEAR([1]Data!$D1309)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9">
        <v>17.712</v>
      </c>
      <c r="T1309" s="2">
        <v>3</v>
      </c>
      <c r="U1309" s="25">
        <v>0.2</v>
      </c>
      <c r="V1309" s="25">
        <v>6.4206000000000012</v>
      </c>
      <c r="W1309" s="11">
        <f>Table_1[[#This Row],[Discount]]/Table_1[[#This Row],[Sales]]</f>
        <v>1.1291779584462511E-2</v>
      </c>
      <c r="X1309" t="str">
        <f>IF(Table_1[[#This Row],[Discount %]]&lt;=0.1, "0-10%", IF(Table_1[[#This Row],[Discount %]]&lt;=0.2, "10-20%", IF(Table_1[[#This Row],[Discount %]]&lt;=0.3, "20-30%", IF(Table_1[[#This Row],[Discount %]]&lt;=0.4, "30-40%", "40%+"))))</f>
        <v>0-10%</v>
      </c>
    </row>
    <row r="1310" spans="1:24" ht="14.4" x14ac:dyDescent="0.3">
      <c r="A1310" s="2">
        <v>1309</v>
      </c>
      <c r="B1310" s="2" t="s">
        <v>3618</v>
      </c>
      <c r="C1310" s="2">
        <f>YEAR([1]Data!$D1310)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9">
        <v>21.78</v>
      </c>
      <c r="T1310" s="2">
        <v>2</v>
      </c>
      <c r="U1310" s="25">
        <v>0</v>
      </c>
      <c r="V1310" s="25">
        <v>5.6628000000000007</v>
      </c>
      <c r="W1310" s="11">
        <f>Table_1[[#This Row],[Discount]]/Table_1[[#This Row],[Sales]]</f>
        <v>0</v>
      </c>
      <c r="X1310" t="str">
        <f>IF(Table_1[[#This Row],[Discount %]]&lt;=0.1, "0-10%", IF(Table_1[[#This Row],[Discount %]]&lt;=0.2, "10-20%", IF(Table_1[[#This Row],[Discount %]]&lt;=0.3, "20-30%", IF(Table_1[[#This Row],[Discount %]]&lt;=0.4, "30-40%", "40%+"))))</f>
        <v>0-10%</v>
      </c>
    </row>
    <row r="1311" spans="1:24" ht="14.4" x14ac:dyDescent="0.3">
      <c r="A1311" s="2">
        <v>1310</v>
      </c>
      <c r="B1311" s="2" t="s">
        <v>3618</v>
      </c>
      <c r="C1311" s="2">
        <f>YEAR([1]Data!$D1311)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9">
        <v>161.94</v>
      </c>
      <c r="T1311" s="2">
        <v>3</v>
      </c>
      <c r="U1311" s="25">
        <v>0</v>
      </c>
      <c r="V1311" s="25">
        <v>9.716399999999993</v>
      </c>
      <c r="W1311" s="11">
        <f>Table_1[[#This Row],[Discount]]/Table_1[[#This Row],[Sales]]</f>
        <v>0</v>
      </c>
      <c r="X1311" t="str">
        <f>IF(Table_1[[#This Row],[Discount %]]&lt;=0.1, "0-10%", IF(Table_1[[#This Row],[Discount %]]&lt;=0.2, "10-20%", IF(Table_1[[#This Row],[Discount %]]&lt;=0.3, "20-30%", IF(Table_1[[#This Row],[Discount %]]&lt;=0.4, "30-40%", "40%+"))))</f>
        <v>0-10%</v>
      </c>
    </row>
    <row r="1312" spans="1:24" ht="14.4" x14ac:dyDescent="0.3">
      <c r="A1312" s="2">
        <v>1311</v>
      </c>
      <c r="B1312" s="2" t="s">
        <v>3618</v>
      </c>
      <c r="C1312" s="2">
        <f>YEAR([1]Data!$D1312)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9">
        <v>161.56800000000001</v>
      </c>
      <c r="T1312" s="2">
        <v>2</v>
      </c>
      <c r="U1312" s="25">
        <v>0.2</v>
      </c>
      <c r="V1312" s="25">
        <v>-8.0783999999999949</v>
      </c>
      <c r="W1312" s="11">
        <f>Table_1[[#This Row],[Discount]]/Table_1[[#This Row],[Sales]]</f>
        <v>1.2378688849277084E-3</v>
      </c>
      <c r="X1312" t="str">
        <f>IF(Table_1[[#This Row],[Discount %]]&lt;=0.1, "0-10%", IF(Table_1[[#This Row],[Discount %]]&lt;=0.2, "10-20%", IF(Table_1[[#This Row],[Discount %]]&lt;=0.3, "20-30%", IF(Table_1[[#This Row],[Discount %]]&lt;=0.4, "30-40%", "40%+"))))</f>
        <v>0-10%</v>
      </c>
    </row>
    <row r="1313" spans="1:24" ht="14.4" x14ac:dyDescent="0.3">
      <c r="A1313" s="2">
        <v>1312</v>
      </c>
      <c r="B1313" s="2" t="s">
        <v>3623</v>
      </c>
      <c r="C1313" s="2">
        <f>YEAR([1]Data!$D1313)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9">
        <v>3.69</v>
      </c>
      <c r="T1313" s="2">
        <v>1</v>
      </c>
      <c r="U1313" s="25">
        <v>0</v>
      </c>
      <c r="V1313" s="25">
        <v>1.7343</v>
      </c>
      <c r="W1313" s="11">
        <f>Table_1[[#This Row],[Discount]]/Table_1[[#This Row],[Sales]]</f>
        <v>0</v>
      </c>
      <c r="X1313" t="str">
        <f>IF(Table_1[[#This Row],[Discount %]]&lt;=0.1, "0-10%", IF(Table_1[[#This Row],[Discount %]]&lt;=0.2, "10-20%", IF(Table_1[[#This Row],[Discount %]]&lt;=0.3, "20-30%", IF(Table_1[[#This Row],[Discount %]]&lt;=0.4, "30-40%", "40%+"))))</f>
        <v>0-10%</v>
      </c>
    </row>
    <row r="1314" spans="1:24" ht="14.4" x14ac:dyDescent="0.3">
      <c r="A1314" s="2">
        <v>1313</v>
      </c>
      <c r="B1314" s="2" t="s">
        <v>3623</v>
      </c>
      <c r="C1314" s="2">
        <f>YEAR([1]Data!$D1314)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9">
        <v>122.12</v>
      </c>
      <c r="T1314" s="2">
        <v>4</v>
      </c>
      <c r="U1314" s="25">
        <v>0</v>
      </c>
      <c r="V1314" s="25">
        <v>56.175200000000004</v>
      </c>
      <c r="W1314" s="11">
        <f>Table_1[[#This Row],[Discount]]/Table_1[[#This Row],[Sales]]</f>
        <v>0</v>
      </c>
      <c r="X1314" t="str">
        <f>IF(Table_1[[#This Row],[Discount %]]&lt;=0.1, "0-10%", IF(Table_1[[#This Row],[Discount %]]&lt;=0.2, "10-20%", IF(Table_1[[#This Row],[Discount %]]&lt;=0.3, "20-30%", IF(Table_1[[#This Row],[Discount %]]&lt;=0.4, "30-40%", "40%+"))))</f>
        <v>0-10%</v>
      </c>
    </row>
    <row r="1315" spans="1:24" ht="14.4" x14ac:dyDescent="0.3">
      <c r="A1315" s="2">
        <v>1314</v>
      </c>
      <c r="B1315" s="2" t="s">
        <v>3628</v>
      </c>
      <c r="C1315" s="2">
        <f>YEAR([1]Data!$D1315)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9">
        <v>155.37199999999999</v>
      </c>
      <c r="T1315" s="2">
        <v>2</v>
      </c>
      <c r="U1315" s="25">
        <v>0.3</v>
      </c>
      <c r="V1315" s="25">
        <v>-13.317599999999999</v>
      </c>
      <c r="W1315" s="11">
        <f>Table_1[[#This Row],[Discount]]/Table_1[[#This Row],[Sales]]</f>
        <v>1.9308498313724482E-3</v>
      </c>
      <c r="X1315" t="str">
        <f>IF(Table_1[[#This Row],[Discount %]]&lt;=0.1, "0-10%", IF(Table_1[[#This Row],[Discount %]]&lt;=0.2, "10-20%", IF(Table_1[[#This Row],[Discount %]]&lt;=0.3, "20-30%", IF(Table_1[[#This Row],[Discount %]]&lt;=0.4, "30-40%", "40%+"))))</f>
        <v>0-10%</v>
      </c>
    </row>
    <row r="1316" spans="1:24" ht="14.4" x14ac:dyDescent="0.3">
      <c r="A1316" s="2">
        <v>1315</v>
      </c>
      <c r="B1316" s="2" t="s">
        <v>3629</v>
      </c>
      <c r="C1316" s="2">
        <f>YEAR([1]Data!$D1316)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9">
        <v>38.880000000000003</v>
      </c>
      <c r="T1316" s="2">
        <v>6</v>
      </c>
      <c r="U1316" s="25">
        <v>0</v>
      </c>
      <c r="V1316" s="25">
        <v>18.662400000000002</v>
      </c>
      <c r="W1316" s="11">
        <f>Table_1[[#This Row],[Discount]]/Table_1[[#This Row],[Sales]]</f>
        <v>0</v>
      </c>
      <c r="X1316" t="str">
        <f>IF(Table_1[[#This Row],[Discount %]]&lt;=0.1, "0-10%", IF(Table_1[[#This Row],[Discount %]]&lt;=0.2, "10-20%", IF(Table_1[[#This Row],[Discount %]]&lt;=0.3, "20-30%", IF(Table_1[[#This Row],[Discount %]]&lt;=0.4, "30-40%", "40%+"))))</f>
        <v>0-10%</v>
      </c>
    </row>
    <row r="1317" spans="1:24" ht="14.4" x14ac:dyDescent="0.3">
      <c r="A1317" s="2">
        <v>1316</v>
      </c>
      <c r="B1317" s="2" t="s">
        <v>3629</v>
      </c>
      <c r="C1317" s="2">
        <f>YEAR([1]Data!$D1317)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9">
        <v>183.84</v>
      </c>
      <c r="T1317" s="2">
        <v>8</v>
      </c>
      <c r="U1317" s="25">
        <v>0</v>
      </c>
      <c r="V1317" s="25">
        <v>62.505600000000001</v>
      </c>
      <c r="W1317" s="11">
        <f>Table_1[[#This Row],[Discount]]/Table_1[[#This Row],[Sales]]</f>
        <v>0</v>
      </c>
      <c r="X1317" t="str">
        <f>IF(Table_1[[#This Row],[Discount %]]&lt;=0.1, "0-10%", IF(Table_1[[#This Row],[Discount %]]&lt;=0.2, "10-20%", IF(Table_1[[#This Row],[Discount %]]&lt;=0.3, "20-30%", IF(Table_1[[#This Row],[Discount %]]&lt;=0.4, "30-40%", "40%+"))))</f>
        <v>0-10%</v>
      </c>
    </row>
    <row r="1318" spans="1:24" ht="14.4" x14ac:dyDescent="0.3">
      <c r="A1318" s="2">
        <v>1317</v>
      </c>
      <c r="B1318" s="2" t="s">
        <v>3629</v>
      </c>
      <c r="C1318" s="2">
        <f>YEAR([1]Data!$D1318)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9">
        <v>579.29999999999995</v>
      </c>
      <c r="T1318" s="2">
        <v>5</v>
      </c>
      <c r="U1318" s="25">
        <v>0</v>
      </c>
      <c r="V1318" s="25">
        <v>28.964999999999961</v>
      </c>
      <c r="W1318" s="11">
        <f>Table_1[[#This Row],[Discount]]/Table_1[[#This Row],[Sales]]</f>
        <v>0</v>
      </c>
      <c r="X1318" t="str">
        <f>IF(Table_1[[#This Row],[Discount %]]&lt;=0.1, "0-10%", IF(Table_1[[#This Row],[Discount %]]&lt;=0.2, "10-20%", IF(Table_1[[#This Row],[Discount %]]&lt;=0.3, "20-30%", IF(Table_1[[#This Row],[Discount %]]&lt;=0.4, "30-40%", "40%+"))))</f>
        <v>0-10%</v>
      </c>
    </row>
    <row r="1319" spans="1:24" ht="14.4" x14ac:dyDescent="0.3">
      <c r="A1319" s="2">
        <v>1318</v>
      </c>
      <c r="B1319" s="2" t="s">
        <v>3636</v>
      </c>
      <c r="C1319" s="2">
        <f>YEAR([1]Data!$D1319)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9">
        <v>14.200000000000001</v>
      </c>
      <c r="T1319" s="2">
        <v>1</v>
      </c>
      <c r="U1319" s="25">
        <v>0.2</v>
      </c>
      <c r="V1319" s="25">
        <v>3.3724999999999992</v>
      </c>
      <c r="W1319" s="11">
        <f>Table_1[[#This Row],[Discount]]/Table_1[[#This Row],[Sales]]</f>
        <v>1.4084507042253521E-2</v>
      </c>
      <c r="X1319" t="str">
        <f>IF(Table_1[[#This Row],[Discount %]]&lt;=0.1, "0-10%", IF(Table_1[[#This Row],[Discount %]]&lt;=0.2, "10-20%", IF(Table_1[[#This Row],[Discount %]]&lt;=0.3, "20-30%", IF(Table_1[[#This Row],[Discount %]]&lt;=0.4, "30-40%", "40%+"))))</f>
        <v>0-10%</v>
      </c>
    </row>
    <row r="1320" spans="1:24" ht="14.4" x14ac:dyDescent="0.3">
      <c r="A1320" s="2">
        <v>1319</v>
      </c>
      <c r="B1320" s="2" t="s">
        <v>3639</v>
      </c>
      <c r="C1320" s="2">
        <f>YEAR([1]Data!$D1320)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9">
        <v>575.91999999999996</v>
      </c>
      <c r="T1320" s="2">
        <v>2</v>
      </c>
      <c r="U1320" s="25">
        <v>0.2</v>
      </c>
      <c r="V1320" s="25">
        <v>71.989999999999981</v>
      </c>
      <c r="W1320" s="11">
        <f>Table_1[[#This Row],[Discount]]/Table_1[[#This Row],[Sales]]</f>
        <v>3.4727045422975418E-4</v>
      </c>
      <c r="X1320" t="str">
        <f>IF(Table_1[[#This Row],[Discount %]]&lt;=0.1, "0-10%", IF(Table_1[[#This Row],[Discount %]]&lt;=0.2, "10-20%", IF(Table_1[[#This Row],[Discount %]]&lt;=0.3, "20-30%", IF(Table_1[[#This Row],[Discount %]]&lt;=0.4, "30-40%", "40%+"))))</f>
        <v>0-10%</v>
      </c>
    </row>
    <row r="1321" spans="1:24" ht="14.4" x14ac:dyDescent="0.3">
      <c r="A1321" s="2">
        <v>1320</v>
      </c>
      <c r="B1321" s="2" t="s">
        <v>3639</v>
      </c>
      <c r="C1321" s="2">
        <f>YEAR([1]Data!$D1321)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9">
        <v>5.1840000000000011</v>
      </c>
      <c r="T1321" s="2">
        <v>6</v>
      </c>
      <c r="U1321" s="25">
        <v>0.7</v>
      </c>
      <c r="V1321" s="25">
        <v>-3.6288</v>
      </c>
      <c r="W1321" s="11">
        <f>Table_1[[#This Row],[Discount]]/Table_1[[#This Row],[Sales]]</f>
        <v>0.13503086419753083</v>
      </c>
      <c r="X1321" t="str">
        <f>IF(Table_1[[#This Row],[Discount %]]&lt;=0.1, "0-10%", IF(Table_1[[#This Row],[Discount %]]&lt;=0.2, "10-20%", IF(Table_1[[#This Row],[Discount %]]&lt;=0.3, "20-30%", IF(Table_1[[#This Row],[Discount %]]&lt;=0.4, "30-40%", "40%+"))))</f>
        <v>10-20%</v>
      </c>
    </row>
    <row r="1322" spans="1:24" ht="14.4" x14ac:dyDescent="0.3">
      <c r="A1322" s="2">
        <v>1321</v>
      </c>
      <c r="B1322" s="2" t="s">
        <v>3643</v>
      </c>
      <c r="C1322" s="2">
        <f>YEAR([1]Data!$D1322)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9">
        <v>5.2290000000000001</v>
      </c>
      <c r="T1322" s="2">
        <v>3</v>
      </c>
      <c r="U1322" s="25">
        <v>0.7</v>
      </c>
      <c r="V1322" s="25">
        <v>-4.1831999999999976</v>
      </c>
      <c r="W1322" s="11">
        <f>Table_1[[#This Row],[Discount]]/Table_1[[#This Row],[Sales]]</f>
        <v>0.13386880856760375</v>
      </c>
      <c r="X1322" t="str">
        <f>IF(Table_1[[#This Row],[Discount %]]&lt;=0.1, "0-10%", IF(Table_1[[#This Row],[Discount %]]&lt;=0.2, "10-20%", IF(Table_1[[#This Row],[Discount %]]&lt;=0.3, "20-30%", IF(Table_1[[#This Row],[Discount %]]&lt;=0.4, "30-40%", "40%+"))))</f>
        <v>10-20%</v>
      </c>
    </row>
    <row r="1323" spans="1:24" ht="14.4" x14ac:dyDescent="0.3">
      <c r="A1323" s="2">
        <v>1322</v>
      </c>
      <c r="B1323" s="2" t="s">
        <v>3643</v>
      </c>
      <c r="C1323" s="2">
        <f>YEAR([1]Data!$D1323)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9">
        <v>285.55200000000002</v>
      </c>
      <c r="T1323" s="2">
        <v>2</v>
      </c>
      <c r="U1323" s="25">
        <v>0.2</v>
      </c>
      <c r="V1323" s="25">
        <v>35.69399999999996</v>
      </c>
      <c r="W1323" s="11">
        <f>Table_1[[#This Row],[Discount]]/Table_1[[#This Row],[Sales]]</f>
        <v>7.0039782596514823E-4</v>
      </c>
      <c r="X1323" t="str">
        <f>IF(Table_1[[#This Row],[Discount %]]&lt;=0.1, "0-10%", IF(Table_1[[#This Row],[Discount %]]&lt;=0.2, "10-20%", IF(Table_1[[#This Row],[Discount %]]&lt;=0.3, "20-30%", IF(Table_1[[#This Row],[Discount %]]&lt;=0.4, "30-40%", "40%+"))))</f>
        <v>0-10%</v>
      </c>
    </row>
    <row r="1324" spans="1:24" ht="14.4" x14ac:dyDescent="0.3">
      <c r="A1324" s="2">
        <v>1323</v>
      </c>
      <c r="B1324" s="2" t="s">
        <v>3646</v>
      </c>
      <c r="C1324" s="2">
        <f>YEAR([1]Data!$D1324)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9">
        <v>72.8</v>
      </c>
      <c r="T1324" s="2">
        <v>5</v>
      </c>
      <c r="U1324" s="25">
        <v>0</v>
      </c>
      <c r="V1324" s="25">
        <v>19.656000000000002</v>
      </c>
      <c r="W1324" s="11">
        <f>Table_1[[#This Row],[Discount]]/Table_1[[#This Row],[Sales]]</f>
        <v>0</v>
      </c>
      <c r="X1324" t="str">
        <f>IF(Table_1[[#This Row],[Discount %]]&lt;=0.1, "0-10%", IF(Table_1[[#This Row],[Discount %]]&lt;=0.2, "10-20%", IF(Table_1[[#This Row],[Discount %]]&lt;=0.3, "20-30%", IF(Table_1[[#This Row],[Discount %]]&lt;=0.4, "30-40%", "40%+"))))</f>
        <v>0-10%</v>
      </c>
    </row>
    <row r="1325" spans="1:24" ht="14.4" x14ac:dyDescent="0.3">
      <c r="A1325" s="2">
        <v>1324</v>
      </c>
      <c r="B1325" s="2" t="s">
        <v>3652</v>
      </c>
      <c r="C1325" s="2">
        <f>YEAR([1]Data!$D1325)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9">
        <v>10.816000000000001</v>
      </c>
      <c r="T1325" s="2">
        <v>4</v>
      </c>
      <c r="U1325" s="25">
        <v>0.2</v>
      </c>
      <c r="V1325" s="25">
        <v>3.5151999999999988</v>
      </c>
      <c r="W1325" s="11">
        <f>Table_1[[#This Row],[Discount]]/Table_1[[#This Row],[Sales]]</f>
        <v>1.849112426035503E-2</v>
      </c>
      <c r="X1325" t="str">
        <f>IF(Table_1[[#This Row],[Discount %]]&lt;=0.1, "0-10%", IF(Table_1[[#This Row],[Discount %]]&lt;=0.2, "10-20%", IF(Table_1[[#This Row],[Discount %]]&lt;=0.3, "20-30%", IF(Table_1[[#This Row],[Discount %]]&lt;=0.4, "30-40%", "40%+"))))</f>
        <v>0-10%</v>
      </c>
    </row>
    <row r="1326" spans="1:24" ht="14.4" x14ac:dyDescent="0.3">
      <c r="A1326" s="2">
        <v>1325</v>
      </c>
      <c r="B1326" s="2" t="s">
        <v>3657</v>
      </c>
      <c r="C1326" s="2">
        <f>YEAR([1]Data!$D1326)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9">
        <v>46.26</v>
      </c>
      <c r="T1326" s="2">
        <v>3</v>
      </c>
      <c r="U1326" s="25">
        <v>0</v>
      </c>
      <c r="V1326" s="25">
        <v>12.490200000000003</v>
      </c>
      <c r="W1326" s="11">
        <f>Table_1[[#This Row],[Discount]]/Table_1[[#This Row],[Sales]]</f>
        <v>0</v>
      </c>
      <c r="X1326" t="str">
        <f>IF(Table_1[[#This Row],[Discount %]]&lt;=0.1, "0-10%", IF(Table_1[[#This Row],[Discount %]]&lt;=0.2, "10-20%", IF(Table_1[[#This Row],[Discount %]]&lt;=0.3, "20-30%", IF(Table_1[[#This Row],[Discount %]]&lt;=0.4, "30-40%", "40%+"))))</f>
        <v>0-10%</v>
      </c>
    </row>
    <row r="1327" spans="1:24" ht="14.4" x14ac:dyDescent="0.3">
      <c r="A1327" s="2">
        <v>1326</v>
      </c>
      <c r="B1327" s="2" t="s">
        <v>3660</v>
      </c>
      <c r="C1327" s="2">
        <f>YEAR([1]Data!$D1327)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9">
        <v>17.459999999999997</v>
      </c>
      <c r="T1327" s="2">
        <v>6</v>
      </c>
      <c r="U1327" s="25">
        <v>0.8</v>
      </c>
      <c r="V1327" s="25">
        <v>-30.555000000000007</v>
      </c>
      <c r="W1327" s="11">
        <f>Table_1[[#This Row],[Discount]]/Table_1[[#This Row],[Sales]]</f>
        <v>4.581901489117985E-2</v>
      </c>
      <c r="X1327" t="str">
        <f>IF(Table_1[[#This Row],[Discount %]]&lt;=0.1, "0-10%", IF(Table_1[[#This Row],[Discount %]]&lt;=0.2, "10-20%", IF(Table_1[[#This Row],[Discount %]]&lt;=0.3, "20-30%", IF(Table_1[[#This Row],[Discount %]]&lt;=0.4, "30-40%", "40%+"))))</f>
        <v>0-10%</v>
      </c>
    </row>
    <row r="1328" spans="1:24" ht="14.4" x14ac:dyDescent="0.3">
      <c r="A1328" s="2">
        <v>1327</v>
      </c>
      <c r="B1328" s="2" t="s">
        <v>3663</v>
      </c>
      <c r="C1328" s="2">
        <f>YEAR([1]Data!$D1328)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9">
        <v>51.072000000000003</v>
      </c>
      <c r="T1328" s="2">
        <v>6</v>
      </c>
      <c r="U1328" s="25">
        <v>0.2</v>
      </c>
      <c r="V1328" s="25">
        <v>5.1072000000000024</v>
      </c>
      <c r="W1328" s="11">
        <f>Table_1[[#This Row],[Discount]]/Table_1[[#This Row],[Sales]]</f>
        <v>3.9160401002506263E-3</v>
      </c>
      <c r="X1328" t="str">
        <f>IF(Table_1[[#This Row],[Discount %]]&lt;=0.1, "0-10%", IF(Table_1[[#This Row],[Discount %]]&lt;=0.2, "10-20%", IF(Table_1[[#This Row],[Discount %]]&lt;=0.3, "20-30%", IF(Table_1[[#This Row],[Discount %]]&lt;=0.4, "30-40%", "40%+"))))</f>
        <v>0-10%</v>
      </c>
    </row>
    <row r="1329" spans="1:24" ht="14.4" x14ac:dyDescent="0.3">
      <c r="A1329" s="2">
        <v>1328</v>
      </c>
      <c r="B1329" s="2" t="s">
        <v>3664</v>
      </c>
      <c r="C1329" s="2">
        <f>YEAR([1]Data!$D1329)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9">
        <v>11.34</v>
      </c>
      <c r="T1329" s="2">
        <v>1</v>
      </c>
      <c r="U1329" s="25">
        <v>0</v>
      </c>
      <c r="V1329" s="25">
        <v>5.5565999999999995</v>
      </c>
      <c r="W1329" s="11">
        <f>Table_1[[#This Row],[Discount]]/Table_1[[#This Row],[Sales]]</f>
        <v>0</v>
      </c>
      <c r="X1329" t="str">
        <f>IF(Table_1[[#This Row],[Discount %]]&lt;=0.1, "0-10%", IF(Table_1[[#This Row],[Discount %]]&lt;=0.2, "10-20%", IF(Table_1[[#This Row],[Discount %]]&lt;=0.3, "20-30%", IF(Table_1[[#This Row],[Discount %]]&lt;=0.4, "30-40%", "40%+"))))</f>
        <v>0-10%</v>
      </c>
    </row>
    <row r="1330" spans="1:24" ht="14.4" x14ac:dyDescent="0.3">
      <c r="A1330" s="2">
        <v>1329</v>
      </c>
      <c r="B1330" s="2" t="s">
        <v>3667</v>
      </c>
      <c r="C1330" s="2">
        <f>YEAR([1]Data!$D1330)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9">
        <v>87.92</v>
      </c>
      <c r="T1330" s="2">
        <v>4</v>
      </c>
      <c r="U1330" s="25">
        <v>0</v>
      </c>
      <c r="V1330" s="25">
        <v>26.375999999999998</v>
      </c>
      <c r="W1330" s="11">
        <f>Table_1[[#This Row],[Discount]]/Table_1[[#This Row],[Sales]]</f>
        <v>0</v>
      </c>
      <c r="X1330" t="str">
        <f>IF(Table_1[[#This Row],[Discount %]]&lt;=0.1, "0-10%", IF(Table_1[[#This Row],[Discount %]]&lt;=0.2, "10-20%", IF(Table_1[[#This Row],[Discount %]]&lt;=0.3, "20-30%", IF(Table_1[[#This Row],[Discount %]]&lt;=0.4, "30-40%", "40%+"))))</f>
        <v>0-10%</v>
      </c>
    </row>
    <row r="1331" spans="1:24" ht="14.4" x14ac:dyDescent="0.3">
      <c r="A1331" s="2">
        <v>1330</v>
      </c>
      <c r="B1331" s="2" t="s">
        <v>3672</v>
      </c>
      <c r="C1331" s="2">
        <f>YEAR([1]Data!$D1331)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9">
        <v>37.049999999999997</v>
      </c>
      <c r="T1331" s="2">
        <v>3</v>
      </c>
      <c r="U1331" s="25">
        <v>0</v>
      </c>
      <c r="V1331" s="25">
        <v>16.302</v>
      </c>
      <c r="W1331" s="11">
        <f>Table_1[[#This Row],[Discount]]/Table_1[[#This Row],[Sales]]</f>
        <v>0</v>
      </c>
      <c r="X1331" t="str">
        <f>IF(Table_1[[#This Row],[Discount %]]&lt;=0.1, "0-10%", IF(Table_1[[#This Row],[Discount %]]&lt;=0.2, "10-20%", IF(Table_1[[#This Row],[Discount %]]&lt;=0.3, "20-30%", IF(Table_1[[#This Row],[Discount %]]&lt;=0.4, "30-40%", "40%+"))))</f>
        <v>0-10%</v>
      </c>
    </row>
    <row r="1332" spans="1:24" ht="14.4" x14ac:dyDescent="0.3">
      <c r="A1332" s="2">
        <v>1331</v>
      </c>
      <c r="B1332" s="2" t="s">
        <v>3675</v>
      </c>
      <c r="C1332" s="2">
        <f>YEAR([1]Data!$D1332)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9">
        <v>2.97</v>
      </c>
      <c r="T1332" s="2">
        <v>1</v>
      </c>
      <c r="U1332" s="25">
        <v>0.4</v>
      </c>
      <c r="V1332" s="25">
        <v>-0.64350000000000018</v>
      </c>
      <c r="W1332" s="11">
        <f>Table_1[[#This Row],[Discount]]/Table_1[[#This Row],[Sales]]</f>
        <v>0.13468013468013468</v>
      </c>
      <c r="X1332" t="str">
        <f>IF(Table_1[[#This Row],[Discount %]]&lt;=0.1, "0-10%", IF(Table_1[[#This Row],[Discount %]]&lt;=0.2, "10-20%", IF(Table_1[[#This Row],[Discount %]]&lt;=0.3, "20-30%", IF(Table_1[[#This Row],[Discount %]]&lt;=0.4, "30-40%", "40%+"))))</f>
        <v>10-20%</v>
      </c>
    </row>
    <row r="1333" spans="1:24" ht="14.4" x14ac:dyDescent="0.3">
      <c r="A1333" s="2">
        <v>1332</v>
      </c>
      <c r="B1333" s="2" t="s">
        <v>3675</v>
      </c>
      <c r="C1333" s="2">
        <f>YEAR([1]Data!$D1333)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9">
        <v>27.439999999999998</v>
      </c>
      <c r="T1333" s="2">
        <v>2</v>
      </c>
      <c r="U1333" s="25">
        <v>0.2</v>
      </c>
      <c r="V1333" s="25">
        <v>2.4009999999999998</v>
      </c>
      <c r="W1333" s="11">
        <f>Table_1[[#This Row],[Discount]]/Table_1[[#This Row],[Sales]]</f>
        <v>7.2886297376093308E-3</v>
      </c>
      <c r="X1333" t="str">
        <f>IF(Table_1[[#This Row],[Discount %]]&lt;=0.1, "0-10%", IF(Table_1[[#This Row],[Discount %]]&lt;=0.2, "10-20%", IF(Table_1[[#This Row],[Discount %]]&lt;=0.3, "20-30%", IF(Table_1[[#This Row],[Discount %]]&lt;=0.4, "30-40%", "40%+"))))</f>
        <v>0-10%</v>
      </c>
    </row>
    <row r="1334" spans="1:24" ht="14.4" x14ac:dyDescent="0.3">
      <c r="A1334" s="2">
        <v>1333</v>
      </c>
      <c r="B1334" s="2" t="s">
        <v>3678</v>
      </c>
      <c r="C1334" s="2">
        <f>YEAR([1]Data!$D1334)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9">
        <v>1.0799999999999998</v>
      </c>
      <c r="T1334" s="2">
        <v>3</v>
      </c>
      <c r="U1334" s="25">
        <v>0.8</v>
      </c>
      <c r="V1334" s="25">
        <v>-1.7280000000000002</v>
      </c>
      <c r="W1334" s="11">
        <f>Table_1[[#This Row],[Discount]]/Table_1[[#This Row],[Sales]]</f>
        <v>0.74074074074074092</v>
      </c>
      <c r="X1334" t="str">
        <f>IF(Table_1[[#This Row],[Discount %]]&lt;=0.1, "0-10%", IF(Table_1[[#This Row],[Discount %]]&lt;=0.2, "10-20%", IF(Table_1[[#This Row],[Discount %]]&lt;=0.3, "20-30%", IF(Table_1[[#This Row],[Discount %]]&lt;=0.4, "30-40%", "40%+"))))</f>
        <v>40%+</v>
      </c>
    </row>
    <row r="1335" spans="1:24" ht="14.4" x14ac:dyDescent="0.3">
      <c r="A1335" s="2">
        <v>1334</v>
      </c>
      <c r="B1335" s="2" t="s">
        <v>3678</v>
      </c>
      <c r="C1335" s="2">
        <f>YEAR([1]Data!$D1335)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9">
        <v>7.9599999999999973</v>
      </c>
      <c r="T1335" s="2">
        <v>2</v>
      </c>
      <c r="U1335" s="25">
        <v>0.8</v>
      </c>
      <c r="V1335" s="25">
        <v>-13.930000000000003</v>
      </c>
      <c r="W1335" s="11">
        <f>Table_1[[#This Row],[Discount]]/Table_1[[#This Row],[Sales]]</f>
        <v>0.10050251256281412</v>
      </c>
      <c r="X1335" t="str">
        <f>IF(Table_1[[#This Row],[Discount %]]&lt;=0.1, "0-10%", IF(Table_1[[#This Row],[Discount %]]&lt;=0.2, "10-20%", IF(Table_1[[#This Row],[Discount %]]&lt;=0.3, "20-30%", IF(Table_1[[#This Row],[Discount %]]&lt;=0.4, "30-40%", "40%+"))))</f>
        <v>10-20%</v>
      </c>
    </row>
    <row r="1336" spans="1:24" ht="14.4" x14ac:dyDescent="0.3">
      <c r="A1336" s="2">
        <v>1335</v>
      </c>
      <c r="B1336" s="2" t="s">
        <v>3683</v>
      </c>
      <c r="C1336" s="2">
        <f>YEAR([1]Data!$D1336)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9">
        <v>140.73599999999999</v>
      </c>
      <c r="T1336" s="2">
        <v>8</v>
      </c>
      <c r="U1336" s="25">
        <v>0.2</v>
      </c>
      <c r="V1336" s="25">
        <v>52.775999999999996</v>
      </c>
      <c r="W1336" s="11">
        <f>Table_1[[#This Row],[Discount]]/Table_1[[#This Row],[Sales]]</f>
        <v>1.4211005002273762E-3</v>
      </c>
      <c r="X1336" t="str">
        <f>IF(Table_1[[#This Row],[Discount %]]&lt;=0.1, "0-10%", IF(Table_1[[#This Row],[Discount %]]&lt;=0.2, "10-20%", IF(Table_1[[#This Row],[Discount %]]&lt;=0.3, "20-30%", IF(Table_1[[#This Row],[Discount %]]&lt;=0.4, "30-40%", "40%+"))))</f>
        <v>0-10%</v>
      </c>
    </row>
    <row r="1337" spans="1:24" ht="14.4" x14ac:dyDescent="0.3">
      <c r="A1337" s="2">
        <v>1336</v>
      </c>
      <c r="B1337" s="2" t="s">
        <v>3684</v>
      </c>
      <c r="C1337" s="2">
        <f>YEAR([1]Data!$D1337)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9">
        <v>552.55999999999995</v>
      </c>
      <c r="T1337" s="2">
        <v>4</v>
      </c>
      <c r="U1337" s="25">
        <v>0</v>
      </c>
      <c r="V1337" s="25">
        <v>0</v>
      </c>
      <c r="W1337" s="11">
        <f>Table_1[[#This Row],[Discount]]/Table_1[[#This Row],[Sales]]</f>
        <v>0</v>
      </c>
      <c r="X1337" t="str">
        <f>IF(Table_1[[#This Row],[Discount %]]&lt;=0.1, "0-10%", IF(Table_1[[#This Row],[Discount %]]&lt;=0.2, "10-20%", IF(Table_1[[#This Row],[Discount %]]&lt;=0.3, "20-30%", IF(Table_1[[#This Row],[Discount %]]&lt;=0.4, "30-40%", "40%+"))))</f>
        <v>0-10%</v>
      </c>
    </row>
    <row r="1338" spans="1:24" ht="14.4" x14ac:dyDescent="0.3">
      <c r="A1338" s="2">
        <v>1337</v>
      </c>
      <c r="B1338" s="2" t="s">
        <v>3690</v>
      </c>
      <c r="C1338" s="2">
        <f>YEAR([1]Data!$D1338)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9">
        <v>25.11</v>
      </c>
      <c r="T1338" s="2">
        <v>3</v>
      </c>
      <c r="U1338" s="25">
        <v>0</v>
      </c>
      <c r="V1338" s="25">
        <v>6.5285999999999991</v>
      </c>
      <c r="W1338" s="11">
        <f>Table_1[[#This Row],[Discount]]/Table_1[[#This Row],[Sales]]</f>
        <v>0</v>
      </c>
      <c r="X1338" t="str">
        <f>IF(Table_1[[#This Row],[Discount %]]&lt;=0.1, "0-10%", IF(Table_1[[#This Row],[Discount %]]&lt;=0.2, "10-20%", IF(Table_1[[#This Row],[Discount %]]&lt;=0.3, "20-30%", IF(Table_1[[#This Row],[Discount %]]&lt;=0.4, "30-40%", "40%+"))))</f>
        <v>0-10%</v>
      </c>
    </row>
    <row r="1339" spans="1:24" ht="14.4" x14ac:dyDescent="0.3">
      <c r="A1339" s="2">
        <v>1338</v>
      </c>
      <c r="B1339" s="2" t="s">
        <v>3693</v>
      </c>
      <c r="C1339" s="2">
        <f>YEAR([1]Data!$D1339)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9">
        <v>29.78</v>
      </c>
      <c r="T1339" s="2">
        <v>2</v>
      </c>
      <c r="U1339" s="25">
        <v>0</v>
      </c>
      <c r="V1339" s="25">
        <v>8.0406000000000013</v>
      </c>
      <c r="W1339" s="11">
        <f>Table_1[[#This Row],[Discount]]/Table_1[[#This Row],[Sales]]</f>
        <v>0</v>
      </c>
      <c r="X1339" t="str">
        <f>IF(Table_1[[#This Row],[Discount %]]&lt;=0.1, "0-10%", IF(Table_1[[#This Row],[Discount %]]&lt;=0.2, "10-20%", IF(Table_1[[#This Row],[Discount %]]&lt;=0.3, "20-30%", IF(Table_1[[#This Row],[Discount %]]&lt;=0.4, "30-40%", "40%+"))))</f>
        <v>0-10%</v>
      </c>
    </row>
    <row r="1340" spans="1:24" ht="14.4" x14ac:dyDescent="0.3">
      <c r="A1340" s="2">
        <v>1339</v>
      </c>
      <c r="B1340" s="2" t="s">
        <v>3693</v>
      </c>
      <c r="C1340" s="2">
        <f>YEAR([1]Data!$D1340)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9">
        <v>677.58</v>
      </c>
      <c r="T1340" s="2">
        <v>3</v>
      </c>
      <c r="U1340" s="25">
        <v>0</v>
      </c>
      <c r="V1340" s="25">
        <v>176.17080000000001</v>
      </c>
      <c r="W1340" s="11">
        <f>Table_1[[#This Row],[Discount]]/Table_1[[#This Row],[Sales]]</f>
        <v>0</v>
      </c>
      <c r="X1340" t="str">
        <f>IF(Table_1[[#This Row],[Discount %]]&lt;=0.1, "0-10%", IF(Table_1[[#This Row],[Discount %]]&lt;=0.2, "10-20%", IF(Table_1[[#This Row],[Discount %]]&lt;=0.3, "20-30%", IF(Table_1[[#This Row],[Discount %]]&lt;=0.4, "30-40%", "40%+"))))</f>
        <v>0-10%</v>
      </c>
    </row>
    <row r="1341" spans="1:24" ht="14.4" x14ac:dyDescent="0.3">
      <c r="A1341" s="2">
        <v>1340</v>
      </c>
      <c r="B1341" s="2" t="s">
        <v>3693</v>
      </c>
      <c r="C1341" s="2">
        <f>YEAR([1]Data!$D1341)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9">
        <v>75.040000000000006</v>
      </c>
      <c r="T1341" s="2">
        <v>8</v>
      </c>
      <c r="U1341" s="25">
        <v>0</v>
      </c>
      <c r="V1341" s="25">
        <v>36.019200000000005</v>
      </c>
      <c r="W1341" s="11">
        <f>Table_1[[#This Row],[Discount]]/Table_1[[#This Row],[Sales]]</f>
        <v>0</v>
      </c>
      <c r="X1341" t="str">
        <f>IF(Table_1[[#This Row],[Discount %]]&lt;=0.1, "0-10%", IF(Table_1[[#This Row],[Discount %]]&lt;=0.2, "10-20%", IF(Table_1[[#This Row],[Discount %]]&lt;=0.3, "20-30%", IF(Table_1[[#This Row],[Discount %]]&lt;=0.4, "30-40%", "40%+"))))</f>
        <v>0-10%</v>
      </c>
    </row>
    <row r="1342" spans="1:24" ht="14.4" x14ac:dyDescent="0.3">
      <c r="A1342" s="2">
        <v>1341</v>
      </c>
      <c r="B1342" s="2" t="s">
        <v>3702</v>
      </c>
      <c r="C1342" s="2">
        <f>YEAR([1]Data!$D1342)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9">
        <v>695.7</v>
      </c>
      <c r="T1342" s="2">
        <v>2</v>
      </c>
      <c r="U1342" s="25">
        <v>0.5</v>
      </c>
      <c r="V1342" s="25">
        <v>-27.827999999999975</v>
      </c>
      <c r="W1342" s="11">
        <f>Table_1[[#This Row],[Discount]]/Table_1[[#This Row],[Sales]]</f>
        <v>7.1870058933448319E-4</v>
      </c>
      <c r="X1342" t="str">
        <f>IF(Table_1[[#This Row],[Discount %]]&lt;=0.1, "0-10%", IF(Table_1[[#This Row],[Discount %]]&lt;=0.2, "10-20%", IF(Table_1[[#This Row],[Discount %]]&lt;=0.3, "20-30%", IF(Table_1[[#This Row],[Discount %]]&lt;=0.4, "30-40%", "40%+"))))</f>
        <v>0-10%</v>
      </c>
    </row>
    <row r="1343" spans="1:24" ht="14.4" x14ac:dyDescent="0.3">
      <c r="A1343" s="2">
        <v>1342</v>
      </c>
      <c r="B1343" s="2" t="s">
        <v>3702</v>
      </c>
      <c r="C1343" s="2">
        <f>YEAR([1]Data!$D1343)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9">
        <v>15.66</v>
      </c>
      <c r="T1343" s="2">
        <v>5</v>
      </c>
      <c r="U1343" s="25">
        <v>0.7</v>
      </c>
      <c r="V1343" s="25">
        <v>-12.527999999999995</v>
      </c>
      <c r="W1343" s="11">
        <f>Table_1[[#This Row],[Discount]]/Table_1[[#This Row],[Sales]]</f>
        <v>4.4699872286079183E-2</v>
      </c>
      <c r="X1343" t="str">
        <f>IF(Table_1[[#This Row],[Discount %]]&lt;=0.1, "0-10%", IF(Table_1[[#This Row],[Discount %]]&lt;=0.2, "10-20%", IF(Table_1[[#This Row],[Discount %]]&lt;=0.3, "20-30%", IF(Table_1[[#This Row],[Discount %]]&lt;=0.4, "30-40%", "40%+"))))</f>
        <v>0-10%</v>
      </c>
    </row>
    <row r="1344" spans="1:24" ht="14.4" x14ac:dyDescent="0.3">
      <c r="A1344" s="2">
        <v>1343</v>
      </c>
      <c r="B1344" s="2" t="s">
        <v>3702</v>
      </c>
      <c r="C1344" s="2">
        <f>YEAR([1]Data!$D1344)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9">
        <v>28.854000000000006</v>
      </c>
      <c r="T1344" s="2">
        <v>6</v>
      </c>
      <c r="U1344" s="25">
        <v>0.7</v>
      </c>
      <c r="V1344" s="25">
        <v>-21.159599999999998</v>
      </c>
      <c r="W1344" s="11">
        <f>Table_1[[#This Row],[Discount]]/Table_1[[#This Row],[Sales]]</f>
        <v>2.4260067928190191E-2</v>
      </c>
      <c r="X1344" t="str">
        <f>IF(Table_1[[#This Row],[Discount %]]&lt;=0.1, "0-10%", IF(Table_1[[#This Row],[Discount %]]&lt;=0.2, "10-20%", IF(Table_1[[#This Row],[Discount %]]&lt;=0.3, "20-30%", IF(Table_1[[#This Row],[Discount %]]&lt;=0.4, "30-40%", "40%+"))))</f>
        <v>0-10%</v>
      </c>
    </row>
    <row r="1345" spans="1:24" ht="14.4" x14ac:dyDescent="0.3">
      <c r="A1345" s="2">
        <v>1344</v>
      </c>
      <c r="B1345" s="2" t="s">
        <v>3707</v>
      </c>
      <c r="C1345" s="2">
        <f>YEAR([1]Data!$D1345)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9">
        <v>47.82</v>
      </c>
      <c r="T1345" s="2">
        <v>3</v>
      </c>
      <c r="U1345" s="25">
        <v>0</v>
      </c>
      <c r="V1345" s="25">
        <v>14.345999999999995</v>
      </c>
      <c r="W1345" s="11">
        <f>Table_1[[#This Row],[Discount]]/Table_1[[#This Row],[Sales]]</f>
        <v>0</v>
      </c>
      <c r="X1345" t="str">
        <f>IF(Table_1[[#This Row],[Discount %]]&lt;=0.1, "0-10%", IF(Table_1[[#This Row],[Discount %]]&lt;=0.2, "10-20%", IF(Table_1[[#This Row],[Discount %]]&lt;=0.3, "20-30%", IF(Table_1[[#This Row],[Discount %]]&lt;=0.4, "30-40%", "40%+"))))</f>
        <v>0-10%</v>
      </c>
    </row>
    <row r="1346" spans="1:24" ht="14.4" x14ac:dyDescent="0.3">
      <c r="A1346" s="2">
        <v>1345</v>
      </c>
      <c r="B1346" s="2" t="s">
        <v>3707</v>
      </c>
      <c r="C1346" s="2">
        <f>YEAR([1]Data!$D1346)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9">
        <v>13.049999999999999</v>
      </c>
      <c r="T1346" s="2">
        <v>5</v>
      </c>
      <c r="U1346" s="25">
        <v>0</v>
      </c>
      <c r="V1346" s="25">
        <v>6.0029999999999992</v>
      </c>
      <c r="W1346" s="11">
        <f>Table_1[[#This Row],[Discount]]/Table_1[[#This Row],[Sales]]</f>
        <v>0</v>
      </c>
      <c r="X1346" t="str">
        <f>IF(Table_1[[#This Row],[Discount %]]&lt;=0.1, "0-10%", IF(Table_1[[#This Row],[Discount %]]&lt;=0.2, "10-20%", IF(Table_1[[#This Row],[Discount %]]&lt;=0.3, "20-30%", IF(Table_1[[#This Row],[Discount %]]&lt;=0.4, "30-40%", "40%+"))))</f>
        <v>0-10%</v>
      </c>
    </row>
    <row r="1347" spans="1:24" ht="14.4" x14ac:dyDescent="0.3">
      <c r="A1347" s="2">
        <v>1346</v>
      </c>
      <c r="B1347" s="2" t="s">
        <v>3713</v>
      </c>
      <c r="C1347" s="2">
        <f>YEAR([1]Data!$D1347)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9">
        <v>93.78</v>
      </c>
      <c r="T1347" s="2">
        <v>2</v>
      </c>
      <c r="U1347" s="25">
        <v>0</v>
      </c>
      <c r="V1347" s="25">
        <v>36.574200000000005</v>
      </c>
      <c r="W1347" s="11">
        <f>Table_1[[#This Row],[Discount]]/Table_1[[#This Row],[Sales]]</f>
        <v>0</v>
      </c>
      <c r="X1347" t="str">
        <f>IF(Table_1[[#This Row],[Discount %]]&lt;=0.1, "0-10%", IF(Table_1[[#This Row],[Discount %]]&lt;=0.2, "10-20%", IF(Table_1[[#This Row],[Discount %]]&lt;=0.3, "20-30%", IF(Table_1[[#This Row],[Discount %]]&lt;=0.4, "30-40%", "40%+"))))</f>
        <v>0-10%</v>
      </c>
    </row>
    <row r="1348" spans="1:24" ht="14.4" x14ac:dyDescent="0.3">
      <c r="A1348" s="2">
        <v>1347</v>
      </c>
      <c r="B1348" s="2" t="s">
        <v>3713</v>
      </c>
      <c r="C1348" s="2">
        <f>YEAR([1]Data!$D1348)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9">
        <v>47.18</v>
      </c>
      <c r="T1348" s="2">
        <v>7</v>
      </c>
      <c r="U1348" s="25">
        <v>0</v>
      </c>
      <c r="V1348" s="25">
        <v>23.59</v>
      </c>
      <c r="W1348" s="11">
        <f>Table_1[[#This Row],[Discount]]/Table_1[[#This Row],[Sales]]</f>
        <v>0</v>
      </c>
      <c r="X1348" t="str">
        <f>IF(Table_1[[#This Row],[Discount %]]&lt;=0.1, "0-10%", IF(Table_1[[#This Row],[Discount %]]&lt;=0.2, "10-20%", IF(Table_1[[#This Row],[Discount %]]&lt;=0.3, "20-30%", IF(Table_1[[#This Row],[Discount %]]&lt;=0.4, "30-40%", "40%+"))))</f>
        <v>0-10%</v>
      </c>
    </row>
    <row r="1349" spans="1:24" ht="14.4" x14ac:dyDescent="0.3">
      <c r="A1349" s="2">
        <v>1348</v>
      </c>
      <c r="B1349" s="2" t="s">
        <v>3713</v>
      </c>
      <c r="C1349" s="2">
        <f>YEAR([1]Data!$D1349)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9">
        <v>19.68</v>
      </c>
      <c r="T1349" s="2">
        <v>6</v>
      </c>
      <c r="U1349" s="25">
        <v>0</v>
      </c>
      <c r="V1349" s="25">
        <v>5.7071999999999976</v>
      </c>
      <c r="W1349" s="11">
        <f>Table_1[[#This Row],[Discount]]/Table_1[[#This Row],[Sales]]</f>
        <v>0</v>
      </c>
      <c r="X1349" t="str">
        <f>IF(Table_1[[#This Row],[Discount %]]&lt;=0.1, "0-10%", IF(Table_1[[#This Row],[Discount %]]&lt;=0.2, "10-20%", IF(Table_1[[#This Row],[Discount %]]&lt;=0.3, "20-30%", IF(Table_1[[#This Row],[Discount %]]&lt;=0.4, "30-40%", "40%+"))))</f>
        <v>0-10%</v>
      </c>
    </row>
    <row r="1350" spans="1:24" ht="14.4" x14ac:dyDescent="0.3">
      <c r="A1350" s="2">
        <v>1349</v>
      </c>
      <c r="B1350" s="2" t="s">
        <v>3713</v>
      </c>
      <c r="C1350" s="2">
        <f>YEAR([1]Data!$D1350)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9">
        <v>53.4</v>
      </c>
      <c r="T1350" s="2">
        <v>10</v>
      </c>
      <c r="U1350" s="25">
        <v>0</v>
      </c>
      <c r="V1350" s="25">
        <v>25.097999999999999</v>
      </c>
      <c r="W1350" s="11">
        <f>Table_1[[#This Row],[Discount]]/Table_1[[#This Row],[Sales]]</f>
        <v>0</v>
      </c>
      <c r="X1350" t="str">
        <f>IF(Table_1[[#This Row],[Discount %]]&lt;=0.1, "0-10%", IF(Table_1[[#This Row],[Discount %]]&lt;=0.2, "10-20%", IF(Table_1[[#This Row],[Discount %]]&lt;=0.3, "20-30%", IF(Table_1[[#This Row],[Discount %]]&lt;=0.4, "30-40%", "40%+"))))</f>
        <v>0-10%</v>
      </c>
    </row>
    <row r="1351" spans="1:24" ht="14.4" x14ac:dyDescent="0.3">
      <c r="A1351" s="2">
        <v>1350</v>
      </c>
      <c r="B1351" s="2" t="s">
        <v>3713</v>
      </c>
      <c r="C1351" s="2">
        <f>YEAR([1]Data!$D1351)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9">
        <v>35.880000000000003</v>
      </c>
      <c r="T1351" s="2">
        <v>6</v>
      </c>
      <c r="U1351" s="25">
        <v>0</v>
      </c>
      <c r="V1351" s="25">
        <v>17.2224</v>
      </c>
      <c r="W1351" s="11">
        <f>Table_1[[#This Row],[Discount]]/Table_1[[#This Row],[Sales]]</f>
        <v>0</v>
      </c>
      <c r="X1351" t="str">
        <f>IF(Table_1[[#This Row],[Discount %]]&lt;=0.1, "0-10%", IF(Table_1[[#This Row],[Discount %]]&lt;=0.2, "10-20%", IF(Table_1[[#This Row],[Discount %]]&lt;=0.3, "20-30%", IF(Table_1[[#This Row],[Discount %]]&lt;=0.4, "30-40%", "40%+"))))</f>
        <v>0-10%</v>
      </c>
    </row>
    <row r="1352" spans="1:24" ht="14.4" x14ac:dyDescent="0.3">
      <c r="A1352" s="2">
        <v>1351</v>
      </c>
      <c r="B1352" s="2" t="s">
        <v>3722</v>
      </c>
      <c r="C1352" s="2">
        <f>YEAR([1]Data!$D1352)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9">
        <v>258.279</v>
      </c>
      <c r="T1352" s="2">
        <v>3</v>
      </c>
      <c r="U1352" s="25">
        <v>0.3</v>
      </c>
      <c r="V1352" s="25">
        <v>-70.104300000000023</v>
      </c>
      <c r="W1352" s="11">
        <f>Table_1[[#This Row],[Discount]]/Table_1[[#This Row],[Sales]]</f>
        <v>1.1615346195393353E-3</v>
      </c>
      <c r="X1352" t="str">
        <f>IF(Table_1[[#This Row],[Discount %]]&lt;=0.1, "0-10%", IF(Table_1[[#This Row],[Discount %]]&lt;=0.2, "10-20%", IF(Table_1[[#This Row],[Discount %]]&lt;=0.3, "20-30%", IF(Table_1[[#This Row],[Discount %]]&lt;=0.4, "30-40%", "40%+"))))</f>
        <v>0-10%</v>
      </c>
    </row>
    <row r="1353" spans="1:24" ht="14.4" x14ac:dyDescent="0.3">
      <c r="A1353" s="2">
        <v>1352</v>
      </c>
      <c r="B1353" s="2" t="s">
        <v>3725</v>
      </c>
      <c r="C1353" s="2">
        <f>YEAR([1]Data!$D1353)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9">
        <v>31.4</v>
      </c>
      <c r="T1353" s="2">
        <v>2</v>
      </c>
      <c r="U1353" s="25">
        <v>0</v>
      </c>
      <c r="V1353" s="25">
        <v>7.8500000000000014</v>
      </c>
      <c r="W1353" s="11">
        <f>Table_1[[#This Row],[Discount]]/Table_1[[#This Row],[Sales]]</f>
        <v>0</v>
      </c>
      <c r="X1353" t="str">
        <f>IF(Table_1[[#This Row],[Discount %]]&lt;=0.1, "0-10%", IF(Table_1[[#This Row],[Discount %]]&lt;=0.2, "10-20%", IF(Table_1[[#This Row],[Discount %]]&lt;=0.3, "20-30%", IF(Table_1[[#This Row],[Discount %]]&lt;=0.4, "30-40%", "40%+"))))</f>
        <v>0-10%</v>
      </c>
    </row>
    <row r="1354" spans="1:24" ht="14.4" x14ac:dyDescent="0.3">
      <c r="A1354" s="2">
        <v>1353</v>
      </c>
      <c r="B1354" s="2" t="s">
        <v>3728</v>
      </c>
      <c r="C1354" s="2">
        <f>YEAR([1]Data!$D1354)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9">
        <v>183.96</v>
      </c>
      <c r="T1354" s="2">
        <v>5</v>
      </c>
      <c r="U1354" s="25">
        <v>0.2</v>
      </c>
      <c r="V1354" s="25">
        <v>20.695499999999988</v>
      </c>
      <c r="W1354" s="11">
        <f>Table_1[[#This Row],[Discount]]/Table_1[[#This Row],[Sales]]</f>
        <v>1.0871928680147858E-3</v>
      </c>
      <c r="X1354" t="str">
        <f>IF(Table_1[[#This Row],[Discount %]]&lt;=0.1, "0-10%", IF(Table_1[[#This Row],[Discount %]]&lt;=0.2, "10-20%", IF(Table_1[[#This Row],[Discount %]]&lt;=0.3, "20-30%", IF(Table_1[[#This Row],[Discount %]]&lt;=0.4, "30-40%", "40%+"))))</f>
        <v>0-10%</v>
      </c>
    </row>
    <row r="1355" spans="1:24" ht="14.4" x14ac:dyDescent="0.3">
      <c r="A1355" s="2">
        <v>1354</v>
      </c>
      <c r="B1355" s="2" t="s">
        <v>3728</v>
      </c>
      <c r="C1355" s="2">
        <f>YEAR([1]Data!$D1355)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9">
        <v>17.61</v>
      </c>
      <c r="T1355" s="2">
        <v>3</v>
      </c>
      <c r="U1355" s="25">
        <v>0</v>
      </c>
      <c r="V1355" s="25">
        <v>8.4527999999999999</v>
      </c>
      <c r="W1355" s="11">
        <f>Table_1[[#This Row],[Discount]]/Table_1[[#This Row],[Sales]]</f>
        <v>0</v>
      </c>
      <c r="X1355" t="str">
        <f>IF(Table_1[[#This Row],[Discount %]]&lt;=0.1, "0-10%", IF(Table_1[[#This Row],[Discount %]]&lt;=0.2, "10-20%", IF(Table_1[[#This Row],[Discount %]]&lt;=0.3, "20-30%", IF(Table_1[[#This Row],[Discount %]]&lt;=0.4, "30-40%", "40%+"))))</f>
        <v>0-10%</v>
      </c>
    </row>
    <row r="1356" spans="1:24" ht="14.4" x14ac:dyDescent="0.3">
      <c r="A1356" s="2">
        <v>1355</v>
      </c>
      <c r="B1356" s="2" t="s">
        <v>3728</v>
      </c>
      <c r="C1356" s="2">
        <f>YEAR([1]Data!$D1356)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9">
        <v>300.904</v>
      </c>
      <c r="T1356" s="2">
        <v>1</v>
      </c>
      <c r="U1356" s="25">
        <v>0.2</v>
      </c>
      <c r="V1356" s="25">
        <v>11.283900000000017</v>
      </c>
      <c r="W1356" s="11">
        <f>Table_1[[#This Row],[Discount]]/Table_1[[#This Row],[Sales]]</f>
        <v>6.6466381304336269E-4</v>
      </c>
      <c r="X1356" t="str">
        <f>IF(Table_1[[#This Row],[Discount %]]&lt;=0.1, "0-10%", IF(Table_1[[#This Row],[Discount %]]&lt;=0.2, "10-20%", IF(Table_1[[#This Row],[Discount %]]&lt;=0.3, "20-30%", IF(Table_1[[#This Row],[Discount %]]&lt;=0.4, "30-40%", "40%+"))))</f>
        <v>0-10%</v>
      </c>
    </row>
    <row r="1357" spans="1:24" ht="14.4" x14ac:dyDescent="0.3">
      <c r="A1357" s="2">
        <v>1356</v>
      </c>
      <c r="B1357" s="2" t="s">
        <v>3729</v>
      </c>
      <c r="C1357" s="2">
        <f>YEAR([1]Data!$D1357)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9">
        <v>220.77600000000001</v>
      </c>
      <c r="T1357" s="2">
        <v>3</v>
      </c>
      <c r="U1357" s="25">
        <v>0.2</v>
      </c>
      <c r="V1357" s="25">
        <v>-44.155200000000022</v>
      </c>
      <c r="W1357" s="11">
        <f>Table_1[[#This Row],[Discount]]/Table_1[[#This Row],[Sales]]</f>
        <v>9.0589556835887959E-4</v>
      </c>
      <c r="X1357" t="str">
        <f>IF(Table_1[[#This Row],[Discount %]]&lt;=0.1, "0-10%", IF(Table_1[[#This Row],[Discount %]]&lt;=0.2, "10-20%", IF(Table_1[[#This Row],[Discount %]]&lt;=0.3, "20-30%", IF(Table_1[[#This Row],[Discount %]]&lt;=0.4, "30-40%", "40%+"))))</f>
        <v>0-10%</v>
      </c>
    </row>
    <row r="1358" spans="1:24" ht="14.4" x14ac:dyDescent="0.3">
      <c r="A1358" s="2">
        <v>1357</v>
      </c>
      <c r="B1358" s="2" t="s">
        <v>3729</v>
      </c>
      <c r="C1358" s="2">
        <f>YEAR([1]Data!$D1358)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9">
        <v>281.42400000000004</v>
      </c>
      <c r="T1358" s="2">
        <v>11</v>
      </c>
      <c r="U1358" s="25">
        <v>0.2</v>
      </c>
      <c r="V1358" s="25">
        <v>-35.178000000000004</v>
      </c>
      <c r="W1358" s="11">
        <f>Table_1[[#This Row],[Discount]]/Table_1[[#This Row],[Sales]]</f>
        <v>7.1067144237875945E-4</v>
      </c>
      <c r="X1358" t="str">
        <f>IF(Table_1[[#This Row],[Discount %]]&lt;=0.1, "0-10%", IF(Table_1[[#This Row],[Discount %]]&lt;=0.2, "10-20%", IF(Table_1[[#This Row],[Discount %]]&lt;=0.3, "20-30%", IF(Table_1[[#This Row],[Discount %]]&lt;=0.4, "30-40%", "40%+"))))</f>
        <v>0-10%</v>
      </c>
    </row>
    <row r="1359" spans="1:24" ht="14.4" x14ac:dyDescent="0.3">
      <c r="A1359" s="2">
        <v>1358</v>
      </c>
      <c r="B1359" s="2" t="s">
        <v>3730</v>
      </c>
      <c r="C1359" s="2">
        <f>YEAR([1]Data!$D1359)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9">
        <v>79.14</v>
      </c>
      <c r="T1359" s="2">
        <v>3</v>
      </c>
      <c r="U1359" s="25">
        <v>0</v>
      </c>
      <c r="V1359" s="25">
        <v>36.404399999999995</v>
      </c>
      <c r="W1359" s="11">
        <f>Table_1[[#This Row],[Discount]]/Table_1[[#This Row],[Sales]]</f>
        <v>0</v>
      </c>
      <c r="X1359" t="str">
        <f>IF(Table_1[[#This Row],[Discount %]]&lt;=0.1, "0-10%", IF(Table_1[[#This Row],[Discount %]]&lt;=0.2, "10-20%", IF(Table_1[[#This Row],[Discount %]]&lt;=0.3, "20-30%", IF(Table_1[[#This Row],[Discount %]]&lt;=0.4, "30-40%", "40%+"))))</f>
        <v>0-10%</v>
      </c>
    </row>
    <row r="1360" spans="1:24" ht="14.4" x14ac:dyDescent="0.3">
      <c r="A1360" s="2">
        <v>1359</v>
      </c>
      <c r="B1360" s="2" t="s">
        <v>3735</v>
      </c>
      <c r="C1360" s="2">
        <f>YEAR([1]Data!$D1360)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9">
        <v>1.988</v>
      </c>
      <c r="T1360" s="2">
        <v>1</v>
      </c>
      <c r="U1360" s="25">
        <v>0.6</v>
      </c>
      <c r="V1360" s="25">
        <v>-1.4413</v>
      </c>
      <c r="W1360" s="11">
        <f>Table_1[[#This Row],[Discount]]/Table_1[[#This Row],[Sales]]</f>
        <v>0.30181086519114686</v>
      </c>
      <c r="X1360" t="str">
        <f>IF(Table_1[[#This Row],[Discount %]]&lt;=0.1, "0-10%", IF(Table_1[[#This Row],[Discount %]]&lt;=0.2, "10-20%", IF(Table_1[[#This Row],[Discount %]]&lt;=0.3, "20-30%", IF(Table_1[[#This Row],[Discount %]]&lt;=0.4, "30-40%", "40%+"))))</f>
        <v>30-40%</v>
      </c>
    </row>
    <row r="1361" spans="1:24" ht="14.4" x14ac:dyDescent="0.3">
      <c r="A1361" s="2">
        <v>1360</v>
      </c>
      <c r="B1361" s="2" t="s">
        <v>3738</v>
      </c>
      <c r="C1361" s="2">
        <f>YEAR([1]Data!$D1361)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9">
        <v>145.56800000000001</v>
      </c>
      <c r="T1361" s="2">
        <v>2</v>
      </c>
      <c r="U1361" s="25">
        <v>0.2</v>
      </c>
      <c r="V1361" s="25">
        <v>0</v>
      </c>
      <c r="W1361" s="11">
        <f>Table_1[[#This Row],[Discount]]/Table_1[[#This Row],[Sales]]</f>
        <v>1.3739283358979995E-3</v>
      </c>
      <c r="X1361" t="str">
        <f>IF(Table_1[[#This Row],[Discount %]]&lt;=0.1, "0-10%", IF(Table_1[[#This Row],[Discount %]]&lt;=0.2, "10-20%", IF(Table_1[[#This Row],[Discount %]]&lt;=0.3, "20-30%", IF(Table_1[[#This Row],[Discount %]]&lt;=0.4, "30-40%", "40%+"))))</f>
        <v>0-10%</v>
      </c>
    </row>
    <row r="1362" spans="1:24" ht="14.4" x14ac:dyDescent="0.3">
      <c r="A1362" s="2">
        <v>1361</v>
      </c>
      <c r="B1362" s="2" t="s">
        <v>3743</v>
      </c>
      <c r="C1362" s="2">
        <f>YEAR([1]Data!$D1362)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9">
        <v>123.256</v>
      </c>
      <c r="T1362" s="2">
        <v>7</v>
      </c>
      <c r="U1362" s="25">
        <v>0.2</v>
      </c>
      <c r="V1362" s="25">
        <v>9.2441999999999993</v>
      </c>
      <c r="W1362" s="11">
        <f>Table_1[[#This Row],[Discount]]/Table_1[[#This Row],[Sales]]</f>
        <v>1.6226390601674565E-3</v>
      </c>
      <c r="X1362" t="str">
        <f>IF(Table_1[[#This Row],[Discount %]]&lt;=0.1, "0-10%", IF(Table_1[[#This Row],[Discount %]]&lt;=0.2, "10-20%", IF(Table_1[[#This Row],[Discount %]]&lt;=0.3, "20-30%", IF(Table_1[[#This Row],[Discount %]]&lt;=0.4, "30-40%", "40%+"))))</f>
        <v>0-10%</v>
      </c>
    </row>
    <row r="1363" spans="1:24" ht="14.4" x14ac:dyDescent="0.3">
      <c r="A1363" s="2">
        <v>1362</v>
      </c>
      <c r="B1363" s="2" t="s">
        <v>3743</v>
      </c>
      <c r="C1363" s="2">
        <f>YEAR([1]Data!$D1363)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9">
        <v>23.680000000000003</v>
      </c>
      <c r="T1363" s="2">
        <v>4</v>
      </c>
      <c r="U1363" s="25">
        <v>0.2</v>
      </c>
      <c r="V1363" s="25">
        <v>7.3999999999999995</v>
      </c>
      <c r="W1363" s="11">
        <f>Table_1[[#This Row],[Discount]]/Table_1[[#This Row],[Sales]]</f>
        <v>8.4459459459459447E-3</v>
      </c>
      <c r="X1363" t="str">
        <f>IF(Table_1[[#This Row],[Discount %]]&lt;=0.1, "0-10%", IF(Table_1[[#This Row],[Discount %]]&lt;=0.2, "10-20%", IF(Table_1[[#This Row],[Discount %]]&lt;=0.3, "20-30%", IF(Table_1[[#This Row],[Discount %]]&lt;=0.4, "30-40%", "40%+"))))</f>
        <v>0-10%</v>
      </c>
    </row>
    <row r="1364" spans="1:24" ht="14.4" x14ac:dyDescent="0.3">
      <c r="A1364" s="2">
        <v>1363</v>
      </c>
      <c r="B1364" s="2" t="s">
        <v>3743</v>
      </c>
      <c r="C1364" s="2">
        <f>YEAR([1]Data!$D1364)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9">
        <v>309.57600000000002</v>
      </c>
      <c r="T1364" s="2">
        <v>4</v>
      </c>
      <c r="U1364" s="25">
        <v>0.4</v>
      </c>
      <c r="V1364" s="25">
        <v>-56.755600000000015</v>
      </c>
      <c r="W1364" s="11">
        <f>Table_1[[#This Row],[Discount]]/Table_1[[#This Row],[Sales]]</f>
        <v>1.2920898260847095E-3</v>
      </c>
      <c r="X1364" t="str">
        <f>IF(Table_1[[#This Row],[Discount %]]&lt;=0.1, "0-10%", IF(Table_1[[#This Row],[Discount %]]&lt;=0.2, "10-20%", IF(Table_1[[#This Row],[Discount %]]&lt;=0.3, "20-30%", IF(Table_1[[#This Row],[Discount %]]&lt;=0.4, "30-40%", "40%+"))))</f>
        <v>0-10%</v>
      </c>
    </row>
    <row r="1365" spans="1:24" ht="14.4" x14ac:dyDescent="0.3">
      <c r="A1365" s="2">
        <v>1364</v>
      </c>
      <c r="B1365" s="2" t="s">
        <v>3750</v>
      </c>
      <c r="C1365" s="2">
        <f>YEAR([1]Data!$D1365)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9">
        <v>38.388000000000005</v>
      </c>
      <c r="T1365" s="2">
        <v>14</v>
      </c>
      <c r="U1365" s="25">
        <v>0.7</v>
      </c>
      <c r="V1365" s="25">
        <v>-25.591999999999999</v>
      </c>
      <c r="W1365" s="11">
        <f>Table_1[[#This Row],[Discount]]/Table_1[[#This Row],[Sales]]</f>
        <v>1.8234865061998538E-2</v>
      </c>
      <c r="X1365" t="str">
        <f>IF(Table_1[[#This Row],[Discount %]]&lt;=0.1, "0-10%", IF(Table_1[[#This Row],[Discount %]]&lt;=0.2, "10-20%", IF(Table_1[[#This Row],[Discount %]]&lt;=0.3, "20-30%", IF(Table_1[[#This Row],[Discount %]]&lt;=0.4, "30-40%", "40%+"))))</f>
        <v>0-10%</v>
      </c>
    </row>
    <row r="1366" spans="1:24" ht="14.4" x14ac:dyDescent="0.3">
      <c r="A1366" s="2">
        <v>1365</v>
      </c>
      <c r="B1366" s="2" t="s">
        <v>3750</v>
      </c>
      <c r="C1366" s="2">
        <f>YEAR([1]Data!$D1366)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9">
        <v>95.994000000000014</v>
      </c>
      <c r="T1366" s="2">
        <v>2</v>
      </c>
      <c r="U1366" s="25">
        <v>0.7</v>
      </c>
      <c r="V1366" s="25">
        <v>-63.995999999999981</v>
      </c>
      <c r="W1366" s="11">
        <f>Table_1[[#This Row],[Discount]]/Table_1[[#This Row],[Sales]]</f>
        <v>7.2921224243181846E-3</v>
      </c>
      <c r="X1366" t="str">
        <f>IF(Table_1[[#This Row],[Discount %]]&lt;=0.1, "0-10%", IF(Table_1[[#This Row],[Discount %]]&lt;=0.2, "10-20%", IF(Table_1[[#This Row],[Discount %]]&lt;=0.3, "20-30%", IF(Table_1[[#This Row],[Discount %]]&lt;=0.4, "30-40%", "40%+"))))</f>
        <v>0-10%</v>
      </c>
    </row>
    <row r="1367" spans="1:24" ht="14.4" x14ac:dyDescent="0.3">
      <c r="A1367" s="2">
        <v>1366</v>
      </c>
      <c r="B1367" s="2" t="s">
        <v>3750</v>
      </c>
      <c r="C1367" s="2">
        <f>YEAR([1]Data!$D1367)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9">
        <v>239.95200000000003</v>
      </c>
      <c r="T1367" s="2">
        <v>6</v>
      </c>
      <c r="U1367" s="25">
        <v>0.2</v>
      </c>
      <c r="V1367" s="25">
        <v>-35.992800000000038</v>
      </c>
      <c r="W1367" s="11">
        <f>Table_1[[#This Row],[Discount]]/Table_1[[#This Row],[Sales]]</f>
        <v>8.3350003334000126E-4</v>
      </c>
      <c r="X1367" t="str">
        <f>IF(Table_1[[#This Row],[Discount %]]&lt;=0.1, "0-10%", IF(Table_1[[#This Row],[Discount %]]&lt;=0.2, "10-20%", IF(Table_1[[#This Row],[Discount %]]&lt;=0.3, "20-30%", IF(Table_1[[#This Row],[Discount %]]&lt;=0.4, "30-40%", "40%+"))))</f>
        <v>0-10%</v>
      </c>
    </row>
    <row r="1368" spans="1:24" ht="14.4" x14ac:dyDescent="0.3">
      <c r="A1368" s="2">
        <v>1367</v>
      </c>
      <c r="B1368" s="2" t="s">
        <v>3750</v>
      </c>
      <c r="C1368" s="2">
        <f>YEAR([1]Data!$D1368)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9">
        <v>201.584</v>
      </c>
      <c r="T1368" s="2">
        <v>2</v>
      </c>
      <c r="U1368" s="25">
        <v>0.2</v>
      </c>
      <c r="V1368" s="25">
        <v>15.118800000000007</v>
      </c>
      <c r="W1368" s="11">
        <f>Table_1[[#This Row],[Discount]]/Table_1[[#This Row],[Sales]]</f>
        <v>9.9214223351059617E-4</v>
      </c>
      <c r="X1368" t="str">
        <f>IF(Table_1[[#This Row],[Discount %]]&lt;=0.1, "0-10%", IF(Table_1[[#This Row],[Discount %]]&lt;=0.2, "10-20%", IF(Table_1[[#This Row],[Discount %]]&lt;=0.3, "20-30%", IF(Table_1[[#This Row],[Discount %]]&lt;=0.4, "30-40%", "40%+"))))</f>
        <v>0-10%</v>
      </c>
    </row>
    <row r="1369" spans="1:24" ht="14.4" x14ac:dyDescent="0.3">
      <c r="A1369" s="2">
        <v>1368</v>
      </c>
      <c r="B1369" s="2" t="s">
        <v>3750</v>
      </c>
      <c r="C1369" s="2">
        <f>YEAR([1]Data!$D1369)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9">
        <v>899.13600000000008</v>
      </c>
      <c r="T1369" s="2">
        <v>4</v>
      </c>
      <c r="U1369" s="25">
        <v>0.2</v>
      </c>
      <c r="V1369" s="25">
        <v>-146.10960000000014</v>
      </c>
      <c r="W1369" s="11">
        <f>Table_1[[#This Row],[Discount]]/Table_1[[#This Row],[Sales]]</f>
        <v>2.2243576055235248E-4</v>
      </c>
      <c r="X1369" t="str">
        <f>IF(Table_1[[#This Row],[Discount %]]&lt;=0.1, "0-10%", IF(Table_1[[#This Row],[Discount %]]&lt;=0.2, "10-20%", IF(Table_1[[#This Row],[Discount %]]&lt;=0.3, "20-30%", IF(Table_1[[#This Row],[Discount %]]&lt;=0.4, "30-40%", "40%+"))))</f>
        <v>0-10%</v>
      </c>
    </row>
    <row r="1370" spans="1:24" ht="14.4" x14ac:dyDescent="0.3">
      <c r="A1370" s="2">
        <v>1369</v>
      </c>
      <c r="B1370" s="2" t="s">
        <v>3757</v>
      </c>
      <c r="C1370" s="2">
        <f>YEAR([1]Data!$D1370)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9">
        <v>145.9</v>
      </c>
      <c r="T1370" s="2">
        <v>5</v>
      </c>
      <c r="U1370" s="25">
        <v>0</v>
      </c>
      <c r="V1370" s="25">
        <v>62.736999999999995</v>
      </c>
      <c r="W1370" s="11">
        <f>Table_1[[#This Row],[Discount]]/Table_1[[#This Row],[Sales]]</f>
        <v>0</v>
      </c>
      <c r="X1370" t="str">
        <f>IF(Table_1[[#This Row],[Discount %]]&lt;=0.1, "0-10%", IF(Table_1[[#This Row],[Discount %]]&lt;=0.2, "10-20%", IF(Table_1[[#This Row],[Discount %]]&lt;=0.3, "20-30%", IF(Table_1[[#This Row],[Discount %]]&lt;=0.4, "30-40%", "40%+"))))</f>
        <v>0-10%</v>
      </c>
    </row>
    <row r="1371" spans="1:24" ht="14.4" x14ac:dyDescent="0.3">
      <c r="A1371" s="2">
        <v>1370</v>
      </c>
      <c r="B1371" s="2" t="s">
        <v>3761</v>
      </c>
      <c r="C1371" s="2">
        <f>YEAR([1]Data!$D1371)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9">
        <v>590.05800000000011</v>
      </c>
      <c r="T1371" s="2">
        <v>7</v>
      </c>
      <c r="U1371" s="25">
        <v>0.7</v>
      </c>
      <c r="V1371" s="25">
        <v>-786.74400000000026</v>
      </c>
      <c r="W1371" s="11">
        <f>Table_1[[#This Row],[Discount]]/Table_1[[#This Row],[Sales]]</f>
        <v>1.1863240562792129E-3</v>
      </c>
      <c r="X1371" t="str">
        <f>IF(Table_1[[#This Row],[Discount %]]&lt;=0.1, "0-10%", IF(Table_1[[#This Row],[Discount %]]&lt;=0.2, "10-20%", IF(Table_1[[#This Row],[Discount %]]&lt;=0.3, "20-30%", IF(Table_1[[#This Row],[Discount %]]&lt;=0.4, "30-40%", "40%+"))))</f>
        <v>0-10%</v>
      </c>
    </row>
    <row r="1372" spans="1:24" ht="14.4" x14ac:dyDescent="0.3">
      <c r="A1372" s="2">
        <v>1371</v>
      </c>
      <c r="B1372" s="2" t="s">
        <v>3761</v>
      </c>
      <c r="C1372" s="2">
        <f>YEAR([1]Data!$D1372)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9">
        <v>14.04</v>
      </c>
      <c r="T1372" s="2">
        <v>3</v>
      </c>
      <c r="U1372" s="25">
        <v>0.2</v>
      </c>
      <c r="V1372" s="25">
        <v>1.5794999999999986</v>
      </c>
      <c r="W1372" s="11">
        <f>Table_1[[#This Row],[Discount]]/Table_1[[#This Row],[Sales]]</f>
        <v>1.4245014245014247E-2</v>
      </c>
      <c r="X1372" t="str">
        <f>IF(Table_1[[#This Row],[Discount %]]&lt;=0.1, "0-10%", IF(Table_1[[#This Row],[Discount %]]&lt;=0.2, "10-20%", IF(Table_1[[#This Row],[Discount %]]&lt;=0.3, "20-30%", IF(Table_1[[#This Row],[Discount %]]&lt;=0.4, "30-40%", "40%+"))))</f>
        <v>0-10%</v>
      </c>
    </row>
    <row r="1373" spans="1:24" ht="14.4" x14ac:dyDescent="0.3">
      <c r="A1373" s="2">
        <v>1372</v>
      </c>
      <c r="B1373" s="2" t="s">
        <v>3762</v>
      </c>
      <c r="C1373" s="2">
        <f>YEAR([1]Data!$D1373)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9">
        <v>49.08</v>
      </c>
      <c r="T1373" s="2">
        <v>3</v>
      </c>
      <c r="U1373" s="25">
        <v>0</v>
      </c>
      <c r="V1373" s="25">
        <v>4.9079999999999977</v>
      </c>
      <c r="W1373" s="11">
        <f>Table_1[[#This Row],[Discount]]/Table_1[[#This Row],[Sales]]</f>
        <v>0</v>
      </c>
      <c r="X1373" t="str">
        <f>IF(Table_1[[#This Row],[Discount %]]&lt;=0.1, "0-10%", IF(Table_1[[#This Row],[Discount %]]&lt;=0.2, "10-20%", IF(Table_1[[#This Row],[Discount %]]&lt;=0.3, "20-30%", IF(Table_1[[#This Row],[Discount %]]&lt;=0.4, "30-40%", "40%+"))))</f>
        <v>0-10%</v>
      </c>
    </row>
    <row r="1374" spans="1:24" ht="14.4" x14ac:dyDescent="0.3">
      <c r="A1374" s="2">
        <v>1373</v>
      </c>
      <c r="B1374" s="2" t="s">
        <v>3767</v>
      </c>
      <c r="C1374" s="2">
        <f>YEAR([1]Data!$D1374)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9">
        <v>29.6</v>
      </c>
      <c r="T1374" s="2">
        <v>2</v>
      </c>
      <c r="U1374" s="25">
        <v>0</v>
      </c>
      <c r="V1374" s="25">
        <v>14.8</v>
      </c>
      <c r="W1374" s="11">
        <f>Table_1[[#This Row],[Discount]]/Table_1[[#This Row],[Sales]]</f>
        <v>0</v>
      </c>
      <c r="X1374" t="str">
        <f>IF(Table_1[[#This Row],[Discount %]]&lt;=0.1, "0-10%", IF(Table_1[[#This Row],[Discount %]]&lt;=0.2, "10-20%", IF(Table_1[[#This Row],[Discount %]]&lt;=0.3, "20-30%", IF(Table_1[[#This Row],[Discount %]]&lt;=0.4, "30-40%", "40%+"))))</f>
        <v>0-10%</v>
      </c>
    </row>
    <row r="1375" spans="1:24" ht="14.4" x14ac:dyDescent="0.3">
      <c r="A1375" s="2">
        <v>1374</v>
      </c>
      <c r="B1375" s="2" t="s">
        <v>3767</v>
      </c>
      <c r="C1375" s="2">
        <f>YEAR([1]Data!$D1375)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9">
        <v>17.088000000000001</v>
      </c>
      <c r="T1375" s="2">
        <v>4</v>
      </c>
      <c r="U1375" s="25">
        <v>0.2</v>
      </c>
      <c r="V1375" s="25">
        <v>5.5535999999999994</v>
      </c>
      <c r="W1375" s="11">
        <f>Table_1[[#This Row],[Discount]]/Table_1[[#This Row],[Sales]]</f>
        <v>1.1704119850187267E-2</v>
      </c>
      <c r="X1375" t="str">
        <f>IF(Table_1[[#This Row],[Discount %]]&lt;=0.1, "0-10%", IF(Table_1[[#This Row],[Discount %]]&lt;=0.2, "10-20%", IF(Table_1[[#This Row],[Discount %]]&lt;=0.3, "20-30%", IF(Table_1[[#This Row],[Discount %]]&lt;=0.4, "30-40%", "40%+"))))</f>
        <v>0-10%</v>
      </c>
    </row>
    <row r="1376" spans="1:24" ht="14.4" x14ac:dyDescent="0.3">
      <c r="A1376" s="2">
        <v>1375</v>
      </c>
      <c r="B1376" s="2" t="s">
        <v>3770</v>
      </c>
      <c r="C1376" s="2">
        <f>YEAR([1]Data!$D1376)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9">
        <v>912.75</v>
      </c>
      <c r="T1376" s="2">
        <v>5</v>
      </c>
      <c r="U1376" s="25">
        <v>0</v>
      </c>
      <c r="V1376" s="25">
        <v>118.65750000000006</v>
      </c>
      <c r="W1376" s="11">
        <f>Table_1[[#This Row],[Discount]]/Table_1[[#This Row],[Sales]]</f>
        <v>0</v>
      </c>
      <c r="X1376" t="str">
        <f>IF(Table_1[[#This Row],[Discount %]]&lt;=0.1, "0-10%", IF(Table_1[[#This Row],[Discount %]]&lt;=0.2, "10-20%", IF(Table_1[[#This Row],[Discount %]]&lt;=0.3, "20-30%", IF(Table_1[[#This Row],[Discount %]]&lt;=0.4, "30-40%", "40%+"))))</f>
        <v>0-10%</v>
      </c>
    </row>
    <row r="1377" spans="1:24" ht="14.4" x14ac:dyDescent="0.3">
      <c r="A1377" s="2">
        <v>1376</v>
      </c>
      <c r="B1377" s="2" t="s">
        <v>3774</v>
      </c>
      <c r="C1377" s="2">
        <f>YEAR([1]Data!$D1377)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9">
        <v>1089.75</v>
      </c>
      <c r="T1377" s="2">
        <v>3</v>
      </c>
      <c r="U1377" s="25">
        <v>0</v>
      </c>
      <c r="V1377" s="25">
        <v>305.13000000000011</v>
      </c>
      <c r="W1377" s="11">
        <f>Table_1[[#This Row],[Discount]]/Table_1[[#This Row],[Sales]]</f>
        <v>0</v>
      </c>
      <c r="X1377" t="str">
        <f>IF(Table_1[[#This Row],[Discount %]]&lt;=0.1, "0-10%", IF(Table_1[[#This Row],[Discount %]]&lt;=0.2, "10-20%", IF(Table_1[[#This Row],[Discount %]]&lt;=0.3, "20-30%", IF(Table_1[[#This Row],[Discount %]]&lt;=0.4, "30-40%", "40%+"))))</f>
        <v>0-10%</v>
      </c>
    </row>
    <row r="1378" spans="1:24" ht="14.4" x14ac:dyDescent="0.3">
      <c r="A1378" s="2">
        <v>1377</v>
      </c>
      <c r="B1378" s="2" t="s">
        <v>3774</v>
      </c>
      <c r="C1378" s="2">
        <f>YEAR([1]Data!$D1378)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9">
        <v>447.84</v>
      </c>
      <c r="T1378" s="2">
        <v>8</v>
      </c>
      <c r="U1378" s="25">
        <v>0</v>
      </c>
      <c r="V1378" s="25">
        <v>219.44159999999999</v>
      </c>
      <c r="W1378" s="11">
        <f>Table_1[[#This Row],[Discount]]/Table_1[[#This Row],[Sales]]</f>
        <v>0</v>
      </c>
      <c r="X1378" t="str">
        <f>IF(Table_1[[#This Row],[Discount %]]&lt;=0.1, "0-10%", IF(Table_1[[#This Row],[Discount %]]&lt;=0.2, "10-20%", IF(Table_1[[#This Row],[Discount %]]&lt;=0.3, "20-30%", IF(Table_1[[#This Row],[Discount %]]&lt;=0.4, "30-40%", "40%+"))))</f>
        <v>0-10%</v>
      </c>
    </row>
    <row r="1379" spans="1:24" ht="14.4" x14ac:dyDescent="0.3">
      <c r="A1379" s="2">
        <v>1378</v>
      </c>
      <c r="B1379" s="2" t="s">
        <v>3774</v>
      </c>
      <c r="C1379" s="2">
        <f>YEAR([1]Data!$D1379)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9">
        <v>16.399999999999999</v>
      </c>
      <c r="T1379" s="2">
        <v>5</v>
      </c>
      <c r="U1379" s="25">
        <v>0</v>
      </c>
      <c r="V1379" s="25">
        <v>4.2639999999999993</v>
      </c>
      <c r="W1379" s="11">
        <f>Table_1[[#This Row],[Discount]]/Table_1[[#This Row],[Sales]]</f>
        <v>0</v>
      </c>
      <c r="X1379" t="str">
        <f>IF(Table_1[[#This Row],[Discount %]]&lt;=0.1, "0-10%", IF(Table_1[[#This Row],[Discount %]]&lt;=0.2, "10-20%", IF(Table_1[[#This Row],[Discount %]]&lt;=0.3, "20-30%", IF(Table_1[[#This Row],[Discount %]]&lt;=0.4, "30-40%", "40%+"))))</f>
        <v>0-10%</v>
      </c>
    </row>
    <row r="1380" spans="1:24" ht="14.4" x14ac:dyDescent="0.3">
      <c r="A1380" s="2">
        <v>1379</v>
      </c>
      <c r="B1380" s="2" t="s">
        <v>3774</v>
      </c>
      <c r="C1380" s="2">
        <f>YEAR([1]Data!$D1380)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9">
        <v>399.96000000000004</v>
      </c>
      <c r="T1380" s="2">
        <v>5</v>
      </c>
      <c r="U1380" s="25">
        <v>0.2</v>
      </c>
      <c r="V1380" s="25">
        <v>34.996499999999969</v>
      </c>
      <c r="W1380" s="11">
        <f>Table_1[[#This Row],[Discount]]/Table_1[[#This Row],[Sales]]</f>
        <v>5.0005000500050005E-4</v>
      </c>
      <c r="X1380" t="str">
        <f>IF(Table_1[[#This Row],[Discount %]]&lt;=0.1, "0-10%", IF(Table_1[[#This Row],[Discount %]]&lt;=0.2, "10-20%", IF(Table_1[[#This Row],[Discount %]]&lt;=0.3, "20-30%", IF(Table_1[[#This Row],[Discount %]]&lt;=0.4, "30-40%", "40%+"))))</f>
        <v>0-10%</v>
      </c>
    </row>
    <row r="1381" spans="1:24" ht="14.4" x14ac:dyDescent="0.3">
      <c r="A1381" s="2">
        <v>1380</v>
      </c>
      <c r="B1381" s="2" t="s">
        <v>3774</v>
      </c>
      <c r="C1381" s="2">
        <f>YEAR([1]Data!$D1381)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9">
        <v>158.9</v>
      </c>
      <c r="T1381" s="2">
        <v>5</v>
      </c>
      <c r="U1381" s="25">
        <v>0</v>
      </c>
      <c r="V1381" s="25">
        <v>7.9449999999999932</v>
      </c>
      <c r="W1381" s="11">
        <f>Table_1[[#This Row],[Discount]]/Table_1[[#This Row],[Sales]]</f>
        <v>0</v>
      </c>
      <c r="X1381" t="str">
        <f>IF(Table_1[[#This Row],[Discount %]]&lt;=0.1, "0-10%", IF(Table_1[[#This Row],[Discount %]]&lt;=0.2, "10-20%", IF(Table_1[[#This Row],[Discount %]]&lt;=0.3, "20-30%", IF(Table_1[[#This Row],[Discount %]]&lt;=0.4, "30-40%", "40%+"))))</f>
        <v>0-10%</v>
      </c>
    </row>
    <row r="1382" spans="1:24" ht="14.4" x14ac:dyDescent="0.3">
      <c r="A1382" s="2">
        <v>1381</v>
      </c>
      <c r="B1382" s="2" t="s">
        <v>3774</v>
      </c>
      <c r="C1382" s="2">
        <f>YEAR([1]Data!$D1382)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9">
        <v>13.184000000000001</v>
      </c>
      <c r="T1382" s="2">
        <v>1</v>
      </c>
      <c r="U1382" s="25">
        <v>0.2</v>
      </c>
      <c r="V1382" s="25">
        <v>4.7792000000000003</v>
      </c>
      <c r="W1382" s="11">
        <f>Table_1[[#This Row],[Discount]]/Table_1[[#This Row],[Sales]]</f>
        <v>1.5169902912621359E-2</v>
      </c>
      <c r="X1382" t="str">
        <f>IF(Table_1[[#This Row],[Discount %]]&lt;=0.1, "0-10%", IF(Table_1[[#This Row],[Discount %]]&lt;=0.2, "10-20%", IF(Table_1[[#This Row],[Discount %]]&lt;=0.3, "20-30%", IF(Table_1[[#This Row],[Discount %]]&lt;=0.4, "30-40%", "40%+"))))</f>
        <v>0-10%</v>
      </c>
    </row>
    <row r="1383" spans="1:24" ht="14.4" x14ac:dyDescent="0.3">
      <c r="A1383" s="2">
        <v>1382</v>
      </c>
      <c r="B1383" s="2" t="s">
        <v>3786</v>
      </c>
      <c r="C1383" s="2">
        <f>YEAR([1]Data!$D1383)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9">
        <v>83.951999999999998</v>
      </c>
      <c r="T1383" s="2">
        <v>3</v>
      </c>
      <c r="U1383" s="25">
        <v>0.6</v>
      </c>
      <c r="V1383" s="25">
        <v>-90.24839999999999</v>
      </c>
      <c r="W1383" s="11">
        <f>Table_1[[#This Row],[Discount]]/Table_1[[#This Row],[Sales]]</f>
        <v>7.1469411092052598E-3</v>
      </c>
      <c r="X1383" t="str">
        <f>IF(Table_1[[#This Row],[Discount %]]&lt;=0.1, "0-10%", IF(Table_1[[#This Row],[Discount %]]&lt;=0.2, "10-20%", IF(Table_1[[#This Row],[Discount %]]&lt;=0.3, "20-30%", IF(Table_1[[#This Row],[Discount %]]&lt;=0.4, "30-40%", "40%+"))))</f>
        <v>0-10%</v>
      </c>
    </row>
    <row r="1384" spans="1:24" ht="14.4" x14ac:dyDescent="0.3">
      <c r="A1384" s="2">
        <v>1383</v>
      </c>
      <c r="B1384" s="2" t="s">
        <v>3789</v>
      </c>
      <c r="C1384" s="2">
        <f>YEAR([1]Data!$D1384)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9">
        <v>80.98</v>
      </c>
      <c r="T1384" s="2">
        <v>1</v>
      </c>
      <c r="U1384" s="25">
        <v>0</v>
      </c>
      <c r="V1384" s="25">
        <v>1.6196000000000055</v>
      </c>
      <c r="W1384" s="11">
        <f>Table_1[[#This Row],[Discount]]/Table_1[[#This Row],[Sales]]</f>
        <v>0</v>
      </c>
      <c r="X1384" t="str">
        <f>IF(Table_1[[#This Row],[Discount %]]&lt;=0.1, "0-10%", IF(Table_1[[#This Row],[Discount %]]&lt;=0.2, "10-20%", IF(Table_1[[#This Row],[Discount %]]&lt;=0.3, "20-30%", IF(Table_1[[#This Row],[Discount %]]&lt;=0.4, "30-40%", "40%+"))))</f>
        <v>0-10%</v>
      </c>
    </row>
    <row r="1385" spans="1:24" ht="14.4" x14ac:dyDescent="0.3">
      <c r="A1385" s="2">
        <v>1384</v>
      </c>
      <c r="B1385" s="2" t="s">
        <v>3789</v>
      </c>
      <c r="C1385" s="2">
        <f>YEAR([1]Data!$D1385)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9">
        <v>348.84</v>
      </c>
      <c r="T1385" s="2">
        <v>9</v>
      </c>
      <c r="U1385" s="25">
        <v>0</v>
      </c>
      <c r="V1385" s="25">
        <v>170.9316</v>
      </c>
      <c r="W1385" s="11">
        <f>Table_1[[#This Row],[Discount]]/Table_1[[#This Row],[Sales]]</f>
        <v>0</v>
      </c>
      <c r="X1385" t="str">
        <f>IF(Table_1[[#This Row],[Discount %]]&lt;=0.1, "0-10%", IF(Table_1[[#This Row],[Discount %]]&lt;=0.2, "10-20%", IF(Table_1[[#This Row],[Discount %]]&lt;=0.3, "20-30%", IF(Table_1[[#This Row],[Discount %]]&lt;=0.4, "30-40%", "40%+"))))</f>
        <v>0-10%</v>
      </c>
    </row>
    <row r="1386" spans="1:24" ht="14.4" x14ac:dyDescent="0.3">
      <c r="A1386" s="2">
        <v>1385</v>
      </c>
      <c r="B1386" s="2" t="s">
        <v>3789</v>
      </c>
      <c r="C1386" s="2">
        <f>YEAR([1]Data!$D1386)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9">
        <v>9.4499999999999993</v>
      </c>
      <c r="T1386" s="2">
        <v>5</v>
      </c>
      <c r="U1386" s="25">
        <v>0</v>
      </c>
      <c r="V1386" s="25">
        <v>0.18900000000000028</v>
      </c>
      <c r="W1386" s="11">
        <f>Table_1[[#This Row],[Discount]]/Table_1[[#This Row],[Sales]]</f>
        <v>0</v>
      </c>
      <c r="X1386" t="str">
        <f>IF(Table_1[[#This Row],[Discount %]]&lt;=0.1, "0-10%", IF(Table_1[[#This Row],[Discount %]]&lt;=0.2, "10-20%", IF(Table_1[[#This Row],[Discount %]]&lt;=0.3, "20-30%", IF(Table_1[[#This Row],[Discount %]]&lt;=0.4, "30-40%", "40%+"))))</f>
        <v>0-10%</v>
      </c>
    </row>
    <row r="1387" spans="1:24" ht="14.4" x14ac:dyDescent="0.3">
      <c r="A1387" s="2">
        <v>1386</v>
      </c>
      <c r="B1387" s="2" t="s">
        <v>3789</v>
      </c>
      <c r="C1387" s="2">
        <f>YEAR([1]Data!$D1387)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9">
        <v>18.84</v>
      </c>
      <c r="T1387" s="2">
        <v>3</v>
      </c>
      <c r="U1387" s="25">
        <v>0</v>
      </c>
      <c r="V1387" s="25">
        <v>7.1592000000000002</v>
      </c>
      <c r="W1387" s="11">
        <f>Table_1[[#This Row],[Discount]]/Table_1[[#This Row],[Sales]]</f>
        <v>0</v>
      </c>
      <c r="X1387" t="str">
        <f>IF(Table_1[[#This Row],[Discount %]]&lt;=0.1, "0-10%", IF(Table_1[[#This Row],[Discount %]]&lt;=0.2, "10-20%", IF(Table_1[[#This Row],[Discount %]]&lt;=0.3, "20-30%", IF(Table_1[[#This Row],[Discount %]]&lt;=0.4, "30-40%", "40%+"))))</f>
        <v>0-10%</v>
      </c>
    </row>
    <row r="1388" spans="1:24" ht="14.4" x14ac:dyDescent="0.3">
      <c r="A1388" s="2">
        <v>1387</v>
      </c>
      <c r="B1388" s="2" t="s">
        <v>3789</v>
      </c>
      <c r="C1388" s="2">
        <f>YEAR([1]Data!$D1388)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9">
        <v>239.98</v>
      </c>
      <c r="T1388" s="2">
        <v>2</v>
      </c>
      <c r="U1388" s="25">
        <v>0</v>
      </c>
      <c r="V1388" s="25">
        <v>52.795599999999979</v>
      </c>
      <c r="W1388" s="11">
        <f>Table_1[[#This Row],[Discount]]/Table_1[[#This Row],[Sales]]</f>
        <v>0</v>
      </c>
      <c r="X1388" t="str">
        <f>IF(Table_1[[#This Row],[Discount %]]&lt;=0.1, "0-10%", IF(Table_1[[#This Row],[Discount %]]&lt;=0.2, "10-20%", IF(Table_1[[#This Row],[Discount %]]&lt;=0.3, "20-30%", IF(Table_1[[#This Row],[Discount %]]&lt;=0.4, "30-40%", "40%+"))))</f>
        <v>0-10%</v>
      </c>
    </row>
    <row r="1389" spans="1:24" ht="14.4" x14ac:dyDescent="0.3">
      <c r="A1389" s="2">
        <v>1388</v>
      </c>
      <c r="B1389" s="2" t="s">
        <v>3789</v>
      </c>
      <c r="C1389" s="2">
        <f>YEAR([1]Data!$D1389)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9">
        <v>167.96</v>
      </c>
      <c r="T1389" s="2">
        <v>2</v>
      </c>
      <c r="U1389" s="25">
        <v>0</v>
      </c>
      <c r="V1389" s="25">
        <v>78.941199999999995</v>
      </c>
      <c r="W1389" s="11">
        <f>Table_1[[#This Row],[Discount]]/Table_1[[#This Row],[Sales]]</f>
        <v>0</v>
      </c>
      <c r="X1389" t="str">
        <f>IF(Table_1[[#This Row],[Discount %]]&lt;=0.1, "0-10%", IF(Table_1[[#This Row],[Discount %]]&lt;=0.2, "10-20%", IF(Table_1[[#This Row],[Discount %]]&lt;=0.3, "20-30%", IF(Table_1[[#This Row],[Discount %]]&lt;=0.4, "30-40%", "40%+"))))</f>
        <v>0-10%</v>
      </c>
    </row>
    <row r="1390" spans="1:24" ht="14.4" x14ac:dyDescent="0.3">
      <c r="A1390" s="2">
        <v>1389</v>
      </c>
      <c r="B1390" s="2" t="s">
        <v>3789</v>
      </c>
      <c r="C1390" s="2">
        <f>YEAR([1]Data!$D1390)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9">
        <v>104.85000000000001</v>
      </c>
      <c r="T1390" s="2">
        <v>3</v>
      </c>
      <c r="U1390" s="25">
        <v>0</v>
      </c>
      <c r="V1390" s="25">
        <v>28.309500000000007</v>
      </c>
      <c r="W1390" s="11">
        <f>Table_1[[#This Row],[Discount]]/Table_1[[#This Row],[Sales]]</f>
        <v>0</v>
      </c>
      <c r="X1390" t="str">
        <f>IF(Table_1[[#This Row],[Discount %]]&lt;=0.1, "0-10%", IF(Table_1[[#This Row],[Discount %]]&lt;=0.2, "10-20%", IF(Table_1[[#This Row],[Discount %]]&lt;=0.3, "20-30%", IF(Table_1[[#This Row],[Discount %]]&lt;=0.4, "30-40%", "40%+"))))</f>
        <v>0-10%</v>
      </c>
    </row>
    <row r="1391" spans="1:24" ht="14.4" x14ac:dyDescent="0.3">
      <c r="A1391" s="2">
        <v>1390</v>
      </c>
      <c r="B1391" s="2" t="s">
        <v>3789</v>
      </c>
      <c r="C1391" s="2">
        <f>YEAR([1]Data!$D1391)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9">
        <v>484.83000000000004</v>
      </c>
      <c r="T1391" s="2">
        <v>3</v>
      </c>
      <c r="U1391" s="25">
        <v>0</v>
      </c>
      <c r="V1391" s="25">
        <v>126.05580000000002</v>
      </c>
      <c r="W1391" s="11">
        <f>Table_1[[#This Row],[Discount]]/Table_1[[#This Row],[Sales]]</f>
        <v>0</v>
      </c>
      <c r="X1391" t="str">
        <f>IF(Table_1[[#This Row],[Discount %]]&lt;=0.1, "0-10%", IF(Table_1[[#This Row],[Discount %]]&lt;=0.2, "10-20%", IF(Table_1[[#This Row],[Discount %]]&lt;=0.3, "20-30%", IF(Table_1[[#This Row],[Discount %]]&lt;=0.4, "30-40%", "40%+"))))</f>
        <v>0-10%</v>
      </c>
    </row>
    <row r="1392" spans="1:24" ht="14.4" x14ac:dyDescent="0.3">
      <c r="A1392" s="2">
        <v>1391</v>
      </c>
      <c r="B1392" s="2" t="s">
        <v>3789</v>
      </c>
      <c r="C1392" s="2">
        <f>YEAR([1]Data!$D1392)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9">
        <v>122.97</v>
      </c>
      <c r="T1392" s="2">
        <v>3</v>
      </c>
      <c r="U1392" s="25">
        <v>0</v>
      </c>
      <c r="V1392" s="25">
        <v>60.255300000000005</v>
      </c>
      <c r="W1392" s="11">
        <f>Table_1[[#This Row],[Discount]]/Table_1[[#This Row],[Sales]]</f>
        <v>0</v>
      </c>
      <c r="X1392" t="str">
        <f>IF(Table_1[[#This Row],[Discount %]]&lt;=0.1, "0-10%", IF(Table_1[[#This Row],[Discount %]]&lt;=0.2, "10-20%", IF(Table_1[[#This Row],[Discount %]]&lt;=0.3, "20-30%", IF(Table_1[[#This Row],[Discount %]]&lt;=0.4, "30-40%", "40%+"))))</f>
        <v>0-10%</v>
      </c>
    </row>
    <row r="1393" spans="1:24" ht="14.4" x14ac:dyDescent="0.3">
      <c r="A1393" s="2">
        <v>1392</v>
      </c>
      <c r="B1393" s="2" t="s">
        <v>3789</v>
      </c>
      <c r="C1393" s="2">
        <f>YEAR([1]Data!$D1393)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9">
        <v>154.44</v>
      </c>
      <c r="T1393" s="2">
        <v>3</v>
      </c>
      <c r="U1393" s="25">
        <v>0</v>
      </c>
      <c r="V1393" s="25">
        <v>1.5444000000000031</v>
      </c>
      <c r="W1393" s="11">
        <f>Table_1[[#This Row],[Discount]]/Table_1[[#This Row],[Sales]]</f>
        <v>0</v>
      </c>
      <c r="X1393" t="str">
        <f>IF(Table_1[[#This Row],[Discount %]]&lt;=0.1, "0-10%", IF(Table_1[[#This Row],[Discount %]]&lt;=0.2, "10-20%", IF(Table_1[[#This Row],[Discount %]]&lt;=0.3, "20-30%", IF(Table_1[[#This Row],[Discount %]]&lt;=0.4, "30-40%", "40%+"))))</f>
        <v>0-10%</v>
      </c>
    </row>
    <row r="1394" spans="1:24" ht="14.4" x14ac:dyDescent="0.3">
      <c r="A1394" s="2">
        <v>1393</v>
      </c>
      <c r="B1394" s="2" t="s">
        <v>3789</v>
      </c>
      <c r="C1394" s="2">
        <f>YEAR([1]Data!$D1394)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9">
        <v>342.37</v>
      </c>
      <c r="T1394" s="2">
        <v>7</v>
      </c>
      <c r="U1394" s="25">
        <v>0</v>
      </c>
      <c r="V1394" s="25">
        <v>160.91389999999998</v>
      </c>
      <c r="W1394" s="11">
        <f>Table_1[[#This Row],[Discount]]/Table_1[[#This Row],[Sales]]</f>
        <v>0</v>
      </c>
      <c r="X1394" t="str">
        <f>IF(Table_1[[#This Row],[Discount %]]&lt;=0.1, "0-10%", IF(Table_1[[#This Row],[Discount %]]&lt;=0.2, "10-20%", IF(Table_1[[#This Row],[Discount %]]&lt;=0.3, "20-30%", IF(Table_1[[#This Row],[Discount %]]&lt;=0.4, "30-40%", "40%+"))))</f>
        <v>0-10%</v>
      </c>
    </row>
    <row r="1395" spans="1:24" ht="14.4" x14ac:dyDescent="0.3">
      <c r="A1395" s="2">
        <v>1394</v>
      </c>
      <c r="B1395" s="2" t="s">
        <v>3800</v>
      </c>
      <c r="C1395" s="2">
        <f>YEAR([1]Data!$D1395)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9">
        <v>9.5519999999999996</v>
      </c>
      <c r="T1395" s="2">
        <v>3</v>
      </c>
      <c r="U1395" s="25">
        <v>0.2</v>
      </c>
      <c r="V1395" s="25">
        <v>1.5521999999999991</v>
      </c>
      <c r="W1395" s="11">
        <f>Table_1[[#This Row],[Discount]]/Table_1[[#This Row],[Sales]]</f>
        <v>2.0938023450586266E-2</v>
      </c>
      <c r="X1395" t="str">
        <f>IF(Table_1[[#This Row],[Discount %]]&lt;=0.1, "0-10%", IF(Table_1[[#This Row],[Discount %]]&lt;=0.2, "10-20%", IF(Table_1[[#This Row],[Discount %]]&lt;=0.3, "20-30%", IF(Table_1[[#This Row],[Discount %]]&lt;=0.4, "30-40%", "40%+"))))</f>
        <v>0-10%</v>
      </c>
    </row>
    <row r="1396" spans="1:24" ht="14.4" x14ac:dyDescent="0.3">
      <c r="A1396" s="2">
        <v>1395</v>
      </c>
      <c r="B1396" s="2" t="s">
        <v>3803</v>
      </c>
      <c r="C1396" s="2">
        <f>YEAR([1]Data!$D1396)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9">
        <v>652.45000000000005</v>
      </c>
      <c r="T1396" s="2">
        <v>5</v>
      </c>
      <c r="U1396" s="25">
        <v>0.5</v>
      </c>
      <c r="V1396" s="25">
        <v>-430.61700000000019</v>
      </c>
      <c r="W1396" s="11">
        <f>Table_1[[#This Row],[Discount]]/Table_1[[#This Row],[Sales]]</f>
        <v>7.6634224844815695E-4</v>
      </c>
      <c r="X1396" t="str">
        <f>IF(Table_1[[#This Row],[Discount %]]&lt;=0.1, "0-10%", IF(Table_1[[#This Row],[Discount %]]&lt;=0.2, "10-20%", IF(Table_1[[#This Row],[Discount %]]&lt;=0.3, "20-30%", IF(Table_1[[#This Row],[Discount %]]&lt;=0.4, "30-40%", "40%+"))))</f>
        <v>0-10%</v>
      </c>
    </row>
    <row r="1397" spans="1:24" ht="14.4" x14ac:dyDescent="0.3">
      <c r="A1397" s="2">
        <v>1396</v>
      </c>
      <c r="B1397" s="2" t="s">
        <v>3803</v>
      </c>
      <c r="C1397" s="2">
        <f>YEAR([1]Data!$D1397)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9">
        <v>66.644999999999996</v>
      </c>
      <c r="T1397" s="2">
        <v>3</v>
      </c>
      <c r="U1397" s="25">
        <v>0.5</v>
      </c>
      <c r="V1397" s="25">
        <v>-42.652799999999999</v>
      </c>
      <c r="W1397" s="11">
        <f>Table_1[[#This Row],[Discount]]/Table_1[[#This Row],[Sales]]</f>
        <v>7.5024382924450449E-3</v>
      </c>
      <c r="X1397" t="str">
        <f>IF(Table_1[[#This Row],[Discount %]]&lt;=0.1, "0-10%", IF(Table_1[[#This Row],[Discount %]]&lt;=0.2, "10-20%", IF(Table_1[[#This Row],[Discount %]]&lt;=0.3, "20-30%", IF(Table_1[[#This Row],[Discount %]]&lt;=0.4, "30-40%", "40%+"))))</f>
        <v>0-10%</v>
      </c>
    </row>
    <row r="1398" spans="1:24" ht="14.4" x14ac:dyDescent="0.3">
      <c r="A1398" s="2">
        <v>1397</v>
      </c>
      <c r="B1398" s="2" t="s">
        <v>3808</v>
      </c>
      <c r="C1398" s="2">
        <f>YEAR([1]Data!$D1398)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9">
        <v>17.216000000000001</v>
      </c>
      <c r="T1398" s="2">
        <v>4</v>
      </c>
      <c r="U1398" s="25">
        <v>0.2</v>
      </c>
      <c r="V1398" s="25">
        <v>6.025599999999999</v>
      </c>
      <c r="W1398" s="11">
        <f>Table_1[[#This Row],[Discount]]/Table_1[[#This Row],[Sales]]</f>
        <v>1.1617100371747211E-2</v>
      </c>
      <c r="X1398" t="str">
        <f>IF(Table_1[[#This Row],[Discount %]]&lt;=0.1, "0-10%", IF(Table_1[[#This Row],[Discount %]]&lt;=0.2, "10-20%", IF(Table_1[[#This Row],[Discount %]]&lt;=0.3, "20-30%", IF(Table_1[[#This Row],[Discount %]]&lt;=0.4, "30-40%", "40%+"))))</f>
        <v>0-10%</v>
      </c>
    </row>
    <row r="1399" spans="1:24" ht="14.4" x14ac:dyDescent="0.3">
      <c r="A1399" s="2">
        <v>1398</v>
      </c>
      <c r="B1399" s="2" t="s">
        <v>3808</v>
      </c>
      <c r="C1399" s="2">
        <f>YEAR([1]Data!$D1399)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9">
        <v>11.56</v>
      </c>
      <c r="T1399" s="2">
        <v>2</v>
      </c>
      <c r="U1399" s="25">
        <v>0</v>
      </c>
      <c r="V1399" s="25">
        <v>5.6644000000000005</v>
      </c>
      <c r="W1399" s="11">
        <f>Table_1[[#This Row],[Discount]]/Table_1[[#This Row],[Sales]]</f>
        <v>0</v>
      </c>
      <c r="X1399" t="str">
        <f>IF(Table_1[[#This Row],[Discount %]]&lt;=0.1, "0-10%", IF(Table_1[[#This Row],[Discount %]]&lt;=0.2, "10-20%", IF(Table_1[[#This Row],[Discount %]]&lt;=0.3, "20-30%", IF(Table_1[[#This Row],[Discount %]]&lt;=0.4, "30-40%", "40%+"))))</f>
        <v>0-10%</v>
      </c>
    </row>
    <row r="1400" spans="1:24" ht="14.4" x14ac:dyDescent="0.3">
      <c r="A1400" s="2">
        <v>1399</v>
      </c>
      <c r="B1400" s="2" t="s">
        <v>3808</v>
      </c>
      <c r="C1400" s="2">
        <f>YEAR([1]Data!$D1400)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9">
        <v>88.4</v>
      </c>
      <c r="T1400" s="2">
        <v>4</v>
      </c>
      <c r="U1400" s="25">
        <v>0</v>
      </c>
      <c r="V1400" s="25">
        <v>11.492000000000004</v>
      </c>
      <c r="W1400" s="11">
        <f>Table_1[[#This Row],[Discount]]/Table_1[[#This Row],[Sales]]</f>
        <v>0</v>
      </c>
      <c r="X1400" t="str">
        <f>IF(Table_1[[#This Row],[Discount %]]&lt;=0.1, "0-10%", IF(Table_1[[#This Row],[Discount %]]&lt;=0.2, "10-20%", IF(Table_1[[#This Row],[Discount %]]&lt;=0.3, "20-30%", IF(Table_1[[#This Row],[Discount %]]&lt;=0.4, "30-40%", "40%+"))))</f>
        <v>0-10%</v>
      </c>
    </row>
    <row r="1401" spans="1:24" ht="14.4" x14ac:dyDescent="0.3">
      <c r="A1401" s="2">
        <v>1400</v>
      </c>
      <c r="B1401" s="2" t="s">
        <v>3808</v>
      </c>
      <c r="C1401" s="2">
        <f>YEAR([1]Data!$D1401)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9">
        <v>6.48</v>
      </c>
      <c r="T1401" s="2">
        <v>1</v>
      </c>
      <c r="U1401" s="25">
        <v>0</v>
      </c>
      <c r="V1401" s="25">
        <v>3.1104000000000003</v>
      </c>
      <c r="W1401" s="11">
        <f>Table_1[[#This Row],[Discount]]/Table_1[[#This Row],[Sales]]</f>
        <v>0</v>
      </c>
      <c r="X1401" t="str">
        <f>IF(Table_1[[#This Row],[Discount %]]&lt;=0.1, "0-10%", IF(Table_1[[#This Row],[Discount %]]&lt;=0.2, "10-20%", IF(Table_1[[#This Row],[Discount %]]&lt;=0.3, "20-30%", IF(Table_1[[#This Row],[Discount %]]&lt;=0.4, "30-40%", "40%+"))))</f>
        <v>0-10%</v>
      </c>
    </row>
    <row r="1402" spans="1:24" ht="14.4" x14ac:dyDescent="0.3">
      <c r="A1402" s="2">
        <v>1401</v>
      </c>
      <c r="B1402" s="2" t="s">
        <v>3813</v>
      </c>
      <c r="C1402" s="2">
        <f>YEAR([1]Data!$D1402)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9">
        <v>21.8</v>
      </c>
      <c r="T1402" s="2">
        <v>2</v>
      </c>
      <c r="U1402" s="25">
        <v>0</v>
      </c>
      <c r="V1402" s="25">
        <v>6.104000000000001</v>
      </c>
      <c r="W1402" s="11">
        <f>Table_1[[#This Row],[Discount]]/Table_1[[#This Row],[Sales]]</f>
        <v>0</v>
      </c>
      <c r="X1402" t="str">
        <f>IF(Table_1[[#This Row],[Discount %]]&lt;=0.1, "0-10%", IF(Table_1[[#This Row],[Discount %]]&lt;=0.2, "10-20%", IF(Table_1[[#This Row],[Discount %]]&lt;=0.3, "20-30%", IF(Table_1[[#This Row],[Discount %]]&lt;=0.4, "30-40%", "40%+"))))</f>
        <v>0-10%</v>
      </c>
    </row>
    <row r="1403" spans="1:24" ht="14.4" x14ac:dyDescent="0.3">
      <c r="A1403" s="2">
        <v>1402</v>
      </c>
      <c r="B1403" s="2" t="s">
        <v>3813</v>
      </c>
      <c r="C1403" s="2">
        <f>YEAR([1]Data!$D1403)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9">
        <v>251.79000000000002</v>
      </c>
      <c r="T1403" s="2">
        <v>3</v>
      </c>
      <c r="U1403" s="25">
        <v>0</v>
      </c>
      <c r="V1403" s="25">
        <v>118.34129999999999</v>
      </c>
      <c r="W1403" s="11">
        <f>Table_1[[#This Row],[Discount]]/Table_1[[#This Row],[Sales]]</f>
        <v>0</v>
      </c>
      <c r="X1403" t="str">
        <f>IF(Table_1[[#This Row],[Discount %]]&lt;=0.1, "0-10%", IF(Table_1[[#This Row],[Discount %]]&lt;=0.2, "10-20%", IF(Table_1[[#This Row],[Discount %]]&lt;=0.3, "20-30%", IF(Table_1[[#This Row],[Discount %]]&lt;=0.4, "30-40%", "40%+"))))</f>
        <v>0-10%</v>
      </c>
    </row>
    <row r="1404" spans="1:24" ht="14.4" x14ac:dyDescent="0.3">
      <c r="A1404" s="2">
        <v>1403</v>
      </c>
      <c r="B1404" s="2" t="s">
        <v>3816</v>
      </c>
      <c r="C1404" s="2">
        <f>YEAR([1]Data!$D1404)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9">
        <v>205.17599999999999</v>
      </c>
      <c r="T1404" s="2">
        <v>2</v>
      </c>
      <c r="U1404" s="25">
        <v>0.4</v>
      </c>
      <c r="V1404" s="25">
        <v>-58.133199999999988</v>
      </c>
      <c r="W1404" s="11">
        <f>Table_1[[#This Row],[Discount]]/Table_1[[#This Row],[Sales]]</f>
        <v>1.9495457558388898E-3</v>
      </c>
      <c r="X1404" t="str">
        <f>IF(Table_1[[#This Row],[Discount %]]&lt;=0.1, "0-10%", IF(Table_1[[#This Row],[Discount %]]&lt;=0.2, "10-20%", IF(Table_1[[#This Row],[Discount %]]&lt;=0.3, "20-30%", IF(Table_1[[#This Row],[Discount %]]&lt;=0.4, "30-40%", "40%+"))))</f>
        <v>0-10%</v>
      </c>
    </row>
    <row r="1405" spans="1:24" ht="14.4" x14ac:dyDescent="0.3">
      <c r="A1405" s="2">
        <v>1404</v>
      </c>
      <c r="B1405" s="2" t="s">
        <v>3816</v>
      </c>
      <c r="C1405" s="2">
        <f>YEAR([1]Data!$D1405)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9">
        <v>419.4</v>
      </c>
      <c r="T1405" s="2">
        <v>5</v>
      </c>
      <c r="U1405" s="25">
        <v>0.2</v>
      </c>
      <c r="V1405" s="25">
        <v>146.79</v>
      </c>
      <c r="W1405" s="11">
        <f>Table_1[[#This Row],[Discount]]/Table_1[[#This Row],[Sales]]</f>
        <v>4.7687172150691467E-4</v>
      </c>
      <c r="X1405" t="str">
        <f>IF(Table_1[[#This Row],[Discount %]]&lt;=0.1, "0-10%", IF(Table_1[[#This Row],[Discount %]]&lt;=0.2, "10-20%", IF(Table_1[[#This Row],[Discount %]]&lt;=0.3, "20-30%", IF(Table_1[[#This Row],[Discount %]]&lt;=0.4, "30-40%", "40%+"))))</f>
        <v>0-10%</v>
      </c>
    </row>
    <row r="1406" spans="1:24" ht="14.4" x14ac:dyDescent="0.3">
      <c r="A1406" s="2">
        <v>1405</v>
      </c>
      <c r="B1406" s="2" t="s">
        <v>3821</v>
      </c>
      <c r="C1406" s="2">
        <f>YEAR([1]Data!$D1406)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9">
        <v>10.304000000000002</v>
      </c>
      <c r="T1406" s="2">
        <v>1</v>
      </c>
      <c r="U1406" s="25">
        <v>0.2</v>
      </c>
      <c r="V1406" s="25">
        <v>-2.1896000000000004</v>
      </c>
      <c r="W1406" s="11">
        <f>Table_1[[#This Row],[Discount]]/Table_1[[#This Row],[Sales]]</f>
        <v>1.9409937888198756E-2</v>
      </c>
      <c r="X1406" t="str">
        <f>IF(Table_1[[#This Row],[Discount %]]&lt;=0.1, "0-10%", IF(Table_1[[#This Row],[Discount %]]&lt;=0.2, "10-20%", IF(Table_1[[#This Row],[Discount %]]&lt;=0.3, "20-30%", IF(Table_1[[#This Row],[Discount %]]&lt;=0.4, "30-40%", "40%+"))))</f>
        <v>0-10%</v>
      </c>
    </row>
    <row r="1407" spans="1:24" ht="14.4" x14ac:dyDescent="0.3">
      <c r="A1407" s="2">
        <v>1406</v>
      </c>
      <c r="B1407" s="2" t="s">
        <v>3821</v>
      </c>
      <c r="C1407" s="2">
        <f>YEAR([1]Data!$D1407)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9">
        <v>154.76400000000001</v>
      </c>
      <c r="T1407" s="2">
        <v>3</v>
      </c>
      <c r="U1407" s="25">
        <v>0.4</v>
      </c>
      <c r="V1407" s="25">
        <v>-36.11160000000001</v>
      </c>
      <c r="W1407" s="11">
        <f>Table_1[[#This Row],[Discount]]/Table_1[[#This Row],[Sales]]</f>
        <v>2.5845803933731357E-3</v>
      </c>
      <c r="X1407" t="str">
        <f>IF(Table_1[[#This Row],[Discount %]]&lt;=0.1, "0-10%", IF(Table_1[[#This Row],[Discount %]]&lt;=0.2, "10-20%", IF(Table_1[[#This Row],[Discount %]]&lt;=0.3, "20-30%", IF(Table_1[[#This Row],[Discount %]]&lt;=0.4, "30-40%", "40%+"))))</f>
        <v>0-10%</v>
      </c>
    </row>
    <row r="1408" spans="1:24" ht="14.4" x14ac:dyDescent="0.3">
      <c r="A1408" s="2">
        <v>1407</v>
      </c>
      <c r="B1408" s="2" t="s">
        <v>3821</v>
      </c>
      <c r="C1408" s="2">
        <f>YEAR([1]Data!$D1408)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9">
        <v>116.78399999999999</v>
      </c>
      <c r="T1408" s="2">
        <v>2</v>
      </c>
      <c r="U1408" s="25">
        <v>0.2</v>
      </c>
      <c r="V1408" s="25">
        <v>21.896999999999991</v>
      </c>
      <c r="W1408" s="11">
        <f>Table_1[[#This Row],[Discount]]/Table_1[[#This Row],[Sales]]</f>
        <v>1.7125633648444995E-3</v>
      </c>
      <c r="X1408" t="str">
        <f>IF(Table_1[[#This Row],[Discount %]]&lt;=0.1, "0-10%", IF(Table_1[[#This Row],[Discount %]]&lt;=0.2, "10-20%", IF(Table_1[[#This Row],[Discount %]]&lt;=0.3, "20-30%", IF(Table_1[[#This Row],[Discount %]]&lt;=0.4, "30-40%", "40%+"))))</f>
        <v>0-10%</v>
      </c>
    </row>
    <row r="1409" spans="1:24" ht="14.4" x14ac:dyDescent="0.3">
      <c r="A1409" s="2">
        <v>1408</v>
      </c>
      <c r="B1409" s="2" t="s">
        <v>3823</v>
      </c>
      <c r="C1409" s="2">
        <f>YEAR([1]Data!$D1409)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9">
        <v>75.48</v>
      </c>
      <c r="T1409" s="2">
        <v>2</v>
      </c>
      <c r="U1409" s="25">
        <v>0</v>
      </c>
      <c r="V1409" s="25">
        <v>19.6248</v>
      </c>
      <c r="W1409" s="11">
        <f>Table_1[[#This Row],[Discount]]/Table_1[[#This Row],[Sales]]</f>
        <v>0</v>
      </c>
      <c r="X1409" t="str">
        <f>IF(Table_1[[#This Row],[Discount %]]&lt;=0.1, "0-10%", IF(Table_1[[#This Row],[Discount %]]&lt;=0.2, "10-20%", IF(Table_1[[#This Row],[Discount %]]&lt;=0.3, "20-30%", IF(Table_1[[#This Row],[Discount %]]&lt;=0.4, "30-40%", "40%+"))))</f>
        <v>0-10%</v>
      </c>
    </row>
    <row r="1410" spans="1:24" ht="14.4" x14ac:dyDescent="0.3">
      <c r="A1410" s="2">
        <v>1409</v>
      </c>
      <c r="B1410" s="2" t="s">
        <v>3823</v>
      </c>
      <c r="C1410" s="2">
        <f>YEAR([1]Data!$D1410)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9">
        <v>39.979999999999997</v>
      </c>
      <c r="T1410" s="2">
        <v>2</v>
      </c>
      <c r="U1410" s="25">
        <v>0</v>
      </c>
      <c r="V1410" s="25">
        <v>9.9949999999999974</v>
      </c>
      <c r="W1410" s="11">
        <f>Table_1[[#This Row],[Discount]]/Table_1[[#This Row],[Sales]]</f>
        <v>0</v>
      </c>
      <c r="X1410" t="str">
        <f>IF(Table_1[[#This Row],[Discount %]]&lt;=0.1, "0-10%", IF(Table_1[[#This Row],[Discount %]]&lt;=0.2, "10-20%", IF(Table_1[[#This Row],[Discount %]]&lt;=0.3, "20-30%", IF(Table_1[[#This Row],[Discount %]]&lt;=0.4, "30-40%", "40%+"))))</f>
        <v>0-10%</v>
      </c>
    </row>
    <row r="1411" spans="1:24" ht="14.4" x14ac:dyDescent="0.3">
      <c r="A1411" s="2">
        <v>1410</v>
      </c>
      <c r="B1411" s="2" t="s">
        <v>3826</v>
      </c>
      <c r="C1411" s="2">
        <f>YEAR([1]Data!$D1411)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9">
        <v>393.16500000000002</v>
      </c>
      <c r="T1411" s="2">
        <v>3</v>
      </c>
      <c r="U1411" s="25">
        <v>0.5</v>
      </c>
      <c r="V1411" s="25">
        <v>-204.44580000000005</v>
      </c>
      <c r="W1411" s="11">
        <f>Table_1[[#This Row],[Discount]]/Table_1[[#This Row],[Sales]]</f>
        <v>1.2717306983073265E-3</v>
      </c>
      <c r="X1411" t="str">
        <f>IF(Table_1[[#This Row],[Discount %]]&lt;=0.1, "0-10%", IF(Table_1[[#This Row],[Discount %]]&lt;=0.2, "10-20%", IF(Table_1[[#This Row],[Discount %]]&lt;=0.3, "20-30%", IF(Table_1[[#This Row],[Discount %]]&lt;=0.4, "30-40%", "40%+"))))</f>
        <v>0-10%</v>
      </c>
    </row>
    <row r="1412" spans="1:24" ht="14.4" x14ac:dyDescent="0.3">
      <c r="A1412" s="2">
        <v>1411</v>
      </c>
      <c r="B1412" s="2" t="s">
        <v>3829</v>
      </c>
      <c r="C1412" s="2">
        <f>YEAR([1]Data!$D1412)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9">
        <v>23.680000000000003</v>
      </c>
      <c r="T1412" s="2">
        <v>2</v>
      </c>
      <c r="U1412" s="25">
        <v>0.2</v>
      </c>
      <c r="V1412" s="25">
        <v>8.879999999999999</v>
      </c>
      <c r="W1412" s="11">
        <f>Table_1[[#This Row],[Discount]]/Table_1[[#This Row],[Sales]]</f>
        <v>8.4459459459459447E-3</v>
      </c>
      <c r="X1412" t="str">
        <f>IF(Table_1[[#This Row],[Discount %]]&lt;=0.1, "0-10%", IF(Table_1[[#This Row],[Discount %]]&lt;=0.2, "10-20%", IF(Table_1[[#This Row],[Discount %]]&lt;=0.3, "20-30%", IF(Table_1[[#This Row],[Discount %]]&lt;=0.4, "30-40%", "40%+"))))</f>
        <v>0-10%</v>
      </c>
    </row>
    <row r="1413" spans="1:24" ht="14.4" x14ac:dyDescent="0.3">
      <c r="A1413" s="2">
        <v>1412</v>
      </c>
      <c r="B1413" s="2" t="s">
        <v>3830</v>
      </c>
      <c r="C1413" s="2">
        <f>YEAR([1]Data!$D1413)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9">
        <v>408.00599999999997</v>
      </c>
      <c r="T1413" s="2">
        <v>2</v>
      </c>
      <c r="U1413" s="25">
        <v>0.1</v>
      </c>
      <c r="V1413" s="25">
        <v>72.534400000000005</v>
      </c>
      <c r="W1413" s="11">
        <f>Table_1[[#This Row],[Discount]]/Table_1[[#This Row],[Sales]]</f>
        <v>2.4509443488576153E-4</v>
      </c>
      <c r="X1413" t="str">
        <f>IF(Table_1[[#This Row],[Discount %]]&lt;=0.1, "0-10%", IF(Table_1[[#This Row],[Discount %]]&lt;=0.2, "10-20%", IF(Table_1[[#This Row],[Discount %]]&lt;=0.3, "20-30%", IF(Table_1[[#This Row],[Discount %]]&lt;=0.4, "30-40%", "40%+"))))</f>
        <v>0-10%</v>
      </c>
    </row>
    <row r="1414" spans="1:24" ht="14.4" x14ac:dyDescent="0.3">
      <c r="A1414" s="2">
        <v>1413</v>
      </c>
      <c r="B1414" s="2" t="s">
        <v>3830</v>
      </c>
      <c r="C1414" s="2">
        <f>YEAR([1]Data!$D1414)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9">
        <v>165.28</v>
      </c>
      <c r="T1414" s="2">
        <v>4</v>
      </c>
      <c r="U1414" s="25">
        <v>0</v>
      </c>
      <c r="V1414" s="25">
        <v>14.875200000000007</v>
      </c>
      <c r="W1414" s="11">
        <f>Table_1[[#This Row],[Discount]]/Table_1[[#This Row],[Sales]]</f>
        <v>0</v>
      </c>
      <c r="X1414" t="str">
        <f>IF(Table_1[[#This Row],[Discount %]]&lt;=0.1, "0-10%", IF(Table_1[[#This Row],[Discount %]]&lt;=0.2, "10-20%", IF(Table_1[[#This Row],[Discount %]]&lt;=0.3, "20-30%", IF(Table_1[[#This Row],[Discount %]]&lt;=0.4, "30-40%", "40%+"))))</f>
        <v>0-10%</v>
      </c>
    </row>
    <row r="1415" spans="1:24" ht="14.4" x14ac:dyDescent="0.3">
      <c r="A1415" s="2">
        <v>1414</v>
      </c>
      <c r="B1415" s="2" t="s">
        <v>3831</v>
      </c>
      <c r="C1415" s="2">
        <f>YEAR([1]Data!$D1415)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9">
        <v>334.76800000000003</v>
      </c>
      <c r="T1415" s="2">
        <v>7</v>
      </c>
      <c r="U1415" s="25">
        <v>0.2</v>
      </c>
      <c r="V1415" s="25">
        <v>108.79959999999997</v>
      </c>
      <c r="W1415" s="11">
        <f>Table_1[[#This Row],[Discount]]/Table_1[[#This Row],[Sales]]</f>
        <v>5.9742866701715809E-4</v>
      </c>
      <c r="X1415" t="str">
        <f>IF(Table_1[[#This Row],[Discount %]]&lt;=0.1, "0-10%", IF(Table_1[[#This Row],[Discount %]]&lt;=0.2, "10-20%", IF(Table_1[[#This Row],[Discount %]]&lt;=0.3, "20-30%", IF(Table_1[[#This Row],[Discount %]]&lt;=0.4, "30-40%", "40%+"))))</f>
        <v>0-10%</v>
      </c>
    </row>
    <row r="1416" spans="1:24" ht="14.4" x14ac:dyDescent="0.3">
      <c r="A1416" s="2">
        <v>1415</v>
      </c>
      <c r="B1416" s="2" t="s">
        <v>3836</v>
      </c>
      <c r="C1416" s="2">
        <f>YEAR([1]Data!$D1416)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9">
        <v>239.96999999999997</v>
      </c>
      <c r="T1416" s="2">
        <v>3</v>
      </c>
      <c r="U1416" s="25">
        <v>0</v>
      </c>
      <c r="V1416" s="25">
        <v>26.39670000000001</v>
      </c>
      <c r="W1416" s="11">
        <f>Table_1[[#This Row],[Discount]]/Table_1[[#This Row],[Sales]]</f>
        <v>0</v>
      </c>
      <c r="X1416" t="str">
        <f>IF(Table_1[[#This Row],[Discount %]]&lt;=0.1, "0-10%", IF(Table_1[[#This Row],[Discount %]]&lt;=0.2, "10-20%", IF(Table_1[[#This Row],[Discount %]]&lt;=0.3, "20-30%", IF(Table_1[[#This Row],[Discount %]]&lt;=0.4, "30-40%", "40%+"))))</f>
        <v>0-10%</v>
      </c>
    </row>
    <row r="1417" spans="1:24" ht="14.4" x14ac:dyDescent="0.3">
      <c r="A1417" s="2">
        <v>1416</v>
      </c>
      <c r="B1417" s="2" t="s">
        <v>3836</v>
      </c>
      <c r="C1417" s="2">
        <f>YEAR([1]Data!$D1417)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9">
        <v>37.74</v>
      </c>
      <c r="T1417" s="2">
        <v>3</v>
      </c>
      <c r="U1417" s="25">
        <v>0</v>
      </c>
      <c r="V1417" s="25">
        <v>12.831599999999996</v>
      </c>
      <c r="W1417" s="11">
        <f>Table_1[[#This Row],[Discount]]/Table_1[[#This Row],[Sales]]</f>
        <v>0</v>
      </c>
      <c r="X1417" t="str">
        <f>IF(Table_1[[#This Row],[Discount %]]&lt;=0.1, "0-10%", IF(Table_1[[#This Row],[Discount %]]&lt;=0.2, "10-20%", IF(Table_1[[#This Row],[Discount %]]&lt;=0.3, "20-30%", IF(Table_1[[#This Row],[Discount %]]&lt;=0.4, "30-40%", "40%+"))))</f>
        <v>0-10%</v>
      </c>
    </row>
    <row r="1418" spans="1:24" ht="14.4" x14ac:dyDescent="0.3">
      <c r="A1418" s="2">
        <v>1417</v>
      </c>
      <c r="B1418" s="2" t="s">
        <v>3841</v>
      </c>
      <c r="C1418" s="2">
        <f>YEAR([1]Data!$D1418)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9">
        <v>946.34400000000005</v>
      </c>
      <c r="T1418" s="2">
        <v>7</v>
      </c>
      <c r="U1418" s="25">
        <v>0.2</v>
      </c>
      <c r="V1418" s="25">
        <v>118.29299999999989</v>
      </c>
      <c r="W1418" s="11">
        <f>Table_1[[#This Row],[Discount]]/Table_1[[#This Row],[Sales]]</f>
        <v>2.1133963970818224E-4</v>
      </c>
      <c r="X1418" t="str">
        <f>IF(Table_1[[#This Row],[Discount %]]&lt;=0.1, "0-10%", IF(Table_1[[#This Row],[Discount %]]&lt;=0.2, "10-20%", IF(Table_1[[#This Row],[Discount %]]&lt;=0.3, "20-30%", IF(Table_1[[#This Row],[Discount %]]&lt;=0.4, "30-40%", "40%+"))))</f>
        <v>0-10%</v>
      </c>
    </row>
    <row r="1419" spans="1:24" ht="14.4" x14ac:dyDescent="0.3">
      <c r="A1419" s="2">
        <v>1418</v>
      </c>
      <c r="B1419" s="2" t="s">
        <v>3841</v>
      </c>
      <c r="C1419" s="2">
        <f>YEAR([1]Data!$D1419)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9">
        <v>151.20000000000002</v>
      </c>
      <c r="T1419" s="2">
        <v>3</v>
      </c>
      <c r="U1419" s="25">
        <v>0.2</v>
      </c>
      <c r="V1419" s="25">
        <v>32.130000000000003</v>
      </c>
      <c r="W1419" s="11">
        <f>Table_1[[#This Row],[Discount]]/Table_1[[#This Row],[Sales]]</f>
        <v>1.3227513227513227E-3</v>
      </c>
      <c r="X1419" t="str">
        <f>IF(Table_1[[#This Row],[Discount %]]&lt;=0.1, "0-10%", IF(Table_1[[#This Row],[Discount %]]&lt;=0.2, "10-20%", IF(Table_1[[#This Row],[Discount %]]&lt;=0.3, "20-30%", IF(Table_1[[#This Row],[Discount %]]&lt;=0.4, "30-40%", "40%+"))))</f>
        <v>0-10%</v>
      </c>
    </row>
    <row r="1420" spans="1:24" ht="14.4" x14ac:dyDescent="0.3">
      <c r="A1420" s="2">
        <v>1419</v>
      </c>
      <c r="B1420" s="2" t="s">
        <v>3841</v>
      </c>
      <c r="C1420" s="2">
        <f>YEAR([1]Data!$D1420)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9">
        <v>4.9280000000000008</v>
      </c>
      <c r="T1420" s="2">
        <v>4</v>
      </c>
      <c r="U1420" s="25">
        <v>0.6</v>
      </c>
      <c r="V1420" s="25">
        <v>-1.4783999999999997</v>
      </c>
      <c r="W1420" s="11">
        <f>Table_1[[#This Row],[Discount]]/Table_1[[#This Row],[Sales]]</f>
        <v>0.12175324675324672</v>
      </c>
      <c r="X1420" t="str">
        <f>IF(Table_1[[#This Row],[Discount %]]&lt;=0.1, "0-10%", IF(Table_1[[#This Row],[Discount %]]&lt;=0.2, "10-20%", IF(Table_1[[#This Row],[Discount %]]&lt;=0.3, "20-30%", IF(Table_1[[#This Row],[Discount %]]&lt;=0.4, "30-40%", "40%+"))))</f>
        <v>10-20%</v>
      </c>
    </row>
    <row r="1421" spans="1:24" ht="14.4" x14ac:dyDescent="0.3">
      <c r="A1421" s="2">
        <v>1420</v>
      </c>
      <c r="B1421" s="2" t="s">
        <v>3846</v>
      </c>
      <c r="C1421" s="2">
        <f>YEAR([1]Data!$D1421)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9">
        <v>86.272000000000006</v>
      </c>
      <c r="T1421" s="2">
        <v>4</v>
      </c>
      <c r="U1421" s="25">
        <v>0.2</v>
      </c>
      <c r="V1421" s="25">
        <v>31.273599999999998</v>
      </c>
      <c r="W1421" s="11">
        <f>Table_1[[#This Row],[Discount]]/Table_1[[#This Row],[Sales]]</f>
        <v>2.3182492581602372E-3</v>
      </c>
      <c r="X1421" t="str">
        <f>IF(Table_1[[#This Row],[Discount %]]&lt;=0.1, "0-10%", IF(Table_1[[#This Row],[Discount %]]&lt;=0.2, "10-20%", IF(Table_1[[#This Row],[Discount %]]&lt;=0.3, "20-30%", IF(Table_1[[#This Row],[Discount %]]&lt;=0.4, "30-40%", "40%+"))))</f>
        <v>0-10%</v>
      </c>
    </row>
    <row r="1422" spans="1:24" ht="14.4" x14ac:dyDescent="0.3">
      <c r="A1422" s="2">
        <v>1421</v>
      </c>
      <c r="B1422" s="2" t="s">
        <v>3846</v>
      </c>
      <c r="C1422" s="2">
        <f>YEAR([1]Data!$D1422)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9">
        <v>72.588000000000008</v>
      </c>
      <c r="T1422" s="2">
        <v>2</v>
      </c>
      <c r="U1422" s="25">
        <v>0.7</v>
      </c>
      <c r="V1422" s="25">
        <v>-48.391999999999982</v>
      </c>
      <c r="W1422" s="11">
        <f>Table_1[[#This Row],[Discount]]/Table_1[[#This Row],[Sales]]</f>
        <v>9.6434672397641471E-3</v>
      </c>
      <c r="X1422" t="str">
        <f>IF(Table_1[[#This Row],[Discount %]]&lt;=0.1, "0-10%", IF(Table_1[[#This Row],[Discount %]]&lt;=0.2, "10-20%", IF(Table_1[[#This Row],[Discount %]]&lt;=0.3, "20-30%", IF(Table_1[[#This Row],[Discount %]]&lt;=0.4, "30-40%", "40%+"))))</f>
        <v>0-10%</v>
      </c>
    </row>
    <row r="1423" spans="1:24" ht="14.4" x14ac:dyDescent="0.3">
      <c r="A1423" s="2">
        <v>1422</v>
      </c>
      <c r="B1423" s="2" t="s">
        <v>3846</v>
      </c>
      <c r="C1423" s="2">
        <f>YEAR([1]Data!$D1423)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9">
        <v>60.672000000000004</v>
      </c>
      <c r="T1423" s="2">
        <v>2</v>
      </c>
      <c r="U1423" s="25">
        <v>0.2</v>
      </c>
      <c r="V1423" s="25">
        <v>14.409600000000003</v>
      </c>
      <c r="W1423" s="11">
        <f>Table_1[[#This Row],[Discount]]/Table_1[[#This Row],[Sales]]</f>
        <v>3.2964135021097047E-3</v>
      </c>
      <c r="X1423" t="str">
        <f>IF(Table_1[[#This Row],[Discount %]]&lt;=0.1, "0-10%", IF(Table_1[[#This Row],[Discount %]]&lt;=0.2, "10-20%", IF(Table_1[[#This Row],[Discount %]]&lt;=0.3, "20-30%", IF(Table_1[[#This Row],[Discount %]]&lt;=0.4, "30-40%", "40%+"))))</f>
        <v>0-10%</v>
      </c>
    </row>
    <row r="1424" spans="1:24" ht="14.4" x14ac:dyDescent="0.3">
      <c r="A1424" s="2">
        <v>1423</v>
      </c>
      <c r="B1424" s="2" t="s">
        <v>3846</v>
      </c>
      <c r="C1424" s="2">
        <f>YEAR([1]Data!$D1424)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9">
        <v>77.031000000000006</v>
      </c>
      <c r="T1424" s="2">
        <v>9</v>
      </c>
      <c r="U1424" s="25">
        <v>0.7</v>
      </c>
      <c r="V1424" s="25">
        <v>-59.057100000000005</v>
      </c>
      <c r="W1424" s="11">
        <f>Table_1[[#This Row],[Discount]]/Table_1[[#This Row],[Sales]]</f>
        <v>9.0872505874258405E-3</v>
      </c>
      <c r="X1424" t="str">
        <f>IF(Table_1[[#This Row],[Discount %]]&lt;=0.1, "0-10%", IF(Table_1[[#This Row],[Discount %]]&lt;=0.2, "10-20%", IF(Table_1[[#This Row],[Discount %]]&lt;=0.3, "20-30%", IF(Table_1[[#This Row],[Discount %]]&lt;=0.4, "30-40%", "40%+"))))</f>
        <v>0-10%</v>
      </c>
    </row>
    <row r="1425" spans="1:24" ht="14.4" x14ac:dyDescent="0.3">
      <c r="A1425" s="2">
        <v>1424</v>
      </c>
      <c r="B1425" s="2" t="s">
        <v>3846</v>
      </c>
      <c r="C1425" s="2">
        <f>YEAR([1]Data!$D1425)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9">
        <v>119.90400000000001</v>
      </c>
      <c r="T1425" s="2">
        <v>6</v>
      </c>
      <c r="U1425" s="25">
        <v>0.2</v>
      </c>
      <c r="V1425" s="25">
        <v>-1.4988000000000135</v>
      </c>
      <c r="W1425" s="11">
        <f>Table_1[[#This Row],[Discount]]/Table_1[[#This Row],[Sales]]</f>
        <v>1.6680010675206832E-3</v>
      </c>
      <c r="X1425" t="str">
        <f>IF(Table_1[[#This Row],[Discount %]]&lt;=0.1, "0-10%", IF(Table_1[[#This Row],[Discount %]]&lt;=0.2, "10-20%", IF(Table_1[[#This Row],[Discount %]]&lt;=0.3, "20-30%", IF(Table_1[[#This Row],[Discount %]]&lt;=0.4, "30-40%", "40%+"))))</f>
        <v>0-10%</v>
      </c>
    </row>
    <row r="1426" spans="1:24" ht="14.4" x14ac:dyDescent="0.3">
      <c r="A1426" s="2">
        <v>1425</v>
      </c>
      <c r="B1426" s="2" t="s">
        <v>3846</v>
      </c>
      <c r="C1426" s="2">
        <f>YEAR([1]Data!$D1426)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9">
        <v>263.96000000000004</v>
      </c>
      <c r="T1426" s="2">
        <v>5</v>
      </c>
      <c r="U1426" s="25">
        <v>0.2</v>
      </c>
      <c r="V1426" s="25">
        <v>23.096500000000006</v>
      </c>
      <c r="W1426" s="11">
        <f>Table_1[[#This Row],[Discount]]/Table_1[[#This Row],[Sales]]</f>
        <v>7.5769055917563265E-4</v>
      </c>
      <c r="X1426" t="str">
        <f>IF(Table_1[[#This Row],[Discount %]]&lt;=0.1, "0-10%", IF(Table_1[[#This Row],[Discount %]]&lt;=0.2, "10-20%", IF(Table_1[[#This Row],[Discount %]]&lt;=0.3, "20-30%", IF(Table_1[[#This Row],[Discount %]]&lt;=0.4, "30-40%", "40%+"))))</f>
        <v>0-10%</v>
      </c>
    </row>
    <row r="1427" spans="1:24" ht="14.4" x14ac:dyDescent="0.3">
      <c r="A1427" s="2">
        <v>1426</v>
      </c>
      <c r="B1427" s="2" t="s">
        <v>3846</v>
      </c>
      <c r="C1427" s="2">
        <f>YEAR([1]Data!$D1427)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9">
        <v>363.64800000000002</v>
      </c>
      <c r="T1427" s="2">
        <v>4</v>
      </c>
      <c r="U1427" s="25">
        <v>0.2</v>
      </c>
      <c r="V1427" s="25">
        <v>-86.366400000000027</v>
      </c>
      <c r="W1427" s="11">
        <f>Table_1[[#This Row],[Discount]]/Table_1[[#This Row],[Sales]]</f>
        <v>5.4998240056318198E-4</v>
      </c>
      <c r="X1427" t="str">
        <f>IF(Table_1[[#This Row],[Discount %]]&lt;=0.1, "0-10%", IF(Table_1[[#This Row],[Discount %]]&lt;=0.2, "10-20%", IF(Table_1[[#This Row],[Discount %]]&lt;=0.3, "20-30%", IF(Table_1[[#This Row],[Discount %]]&lt;=0.4, "30-40%", "40%+"))))</f>
        <v>0-10%</v>
      </c>
    </row>
    <row r="1428" spans="1:24" ht="14.4" x14ac:dyDescent="0.3">
      <c r="A1428" s="2">
        <v>1427</v>
      </c>
      <c r="B1428" s="2" t="s">
        <v>3855</v>
      </c>
      <c r="C1428" s="2">
        <f>YEAR([1]Data!$D1428)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9">
        <v>9.7280000000000015</v>
      </c>
      <c r="T1428" s="2">
        <v>2</v>
      </c>
      <c r="U1428" s="25">
        <v>0.2</v>
      </c>
      <c r="V1428" s="25">
        <v>3.283199999999999</v>
      </c>
      <c r="W1428" s="11">
        <f>Table_1[[#This Row],[Discount]]/Table_1[[#This Row],[Sales]]</f>
        <v>2.0559210526315787E-2</v>
      </c>
      <c r="X1428" t="str">
        <f>IF(Table_1[[#This Row],[Discount %]]&lt;=0.1, "0-10%", IF(Table_1[[#This Row],[Discount %]]&lt;=0.2, "10-20%", IF(Table_1[[#This Row],[Discount %]]&lt;=0.3, "20-30%", IF(Table_1[[#This Row],[Discount %]]&lt;=0.4, "30-40%", "40%+"))))</f>
        <v>0-10%</v>
      </c>
    </row>
    <row r="1429" spans="1:24" ht="14.4" x14ac:dyDescent="0.3">
      <c r="A1429" s="2">
        <v>1428</v>
      </c>
      <c r="B1429" s="2" t="s">
        <v>3855</v>
      </c>
      <c r="C1429" s="2">
        <f>YEAR([1]Data!$D1429)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9">
        <v>14.75</v>
      </c>
      <c r="T1429" s="2">
        <v>5</v>
      </c>
      <c r="U1429" s="25">
        <v>0</v>
      </c>
      <c r="V1429" s="25">
        <v>7.08</v>
      </c>
      <c r="W1429" s="11">
        <f>Table_1[[#This Row],[Discount]]/Table_1[[#This Row],[Sales]]</f>
        <v>0</v>
      </c>
      <c r="X1429" t="str">
        <f>IF(Table_1[[#This Row],[Discount %]]&lt;=0.1, "0-10%", IF(Table_1[[#This Row],[Discount %]]&lt;=0.2, "10-20%", IF(Table_1[[#This Row],[Discount %]]&lt;=0.3, "20-30%", IF(Table_1[[#This Row],[Discount %]]&lt;=0.4, "30-40%", "40%+"))))</f>
        <v>0-10%</v>
      </c>
    </row>
    <row r="1430" spans="1:24" ht="14.4" x14ac:dyDescent="0.3">
      <c r="A1430" s="2">
        <v>1429</v>
      </c>
      <c r="B1430" s="2" t="s">
        <v>3855</v>
      </c>
      <c r="C1430" s="2">
        <f>YEAR([1]Data!$D1430)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9">
        <v>29.800000000000004</v>
      </c>
      <c r="T1430" s="2">
        <v>5</v>
      </c>
      <c r="U1430" s="25">
        <v>0.2</v>
      </c>
      <c r="V1430" s="25">
        <v>9.3124999999999982</v>
      </c>
      <c r="W1430" s="11">
        <f>Table_1[[#This Row],[Discount]]/Table_1[[#This Row],[Sales]]</f>
        <v>6.7114093959731533E-3</v>
      </c>
      <c r="X1430" t="str">
        <f>IF(Table_1[[#This Row],[Discount %]]&lt;=0.1, "0-10%", IF(Table_1[[#This Row],[Discount %]]&lt;=0.2, "10-20%", IF(Table_1[[#This Row],[Discount %]]&lt;=0.3, "20-30%", IF(Table_1[[#This Row],[Discount %]]&lt;=0.4, "30-40%", "40%+"))))</f>
        <v>0-10%</v>
      </c>
    </row>
    <row r="1431" spans="1:24" ht="14.4" x14ac:dyDescent="0.3">
      <c r="A1431" s="2">
        <v>1430</v>
      </c>
      <c r="B1431" s="2" t="s">
        <v>3855</v>
      </c>
      <c r="C1431" s="2">
        <f>YEAR([1]Data!$D1431)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9">
        <v>427.42</v>
      </c>
      <c r="T1431" s="2">
        <v>14</v>
      </c>
      <c r="U1431" s="25">
        <v>0</v>
      </c>
      <c r="V1431" s="25">
        <v>196.61320000000001</v>
      </c>
      <c r="W1431" s="11">
        <f>Table_1[[#This Row],[Discount]]/Table_1[[#This Row],[Sales]]</f>
        <v>0</v>
      </c>
      <c r="X1431" t="str">
        <f>IF(Table_1[[#This Row],[Discount %]]&lt;=0.1, "0-10%", IF(Table_1[[#This Row],[Discount %]]&lt;=0.2, "10-20%", IF(Table_1[[#This Row],[Discount %]]&lt;=0.3, "20-30%", IF(Table_1[[#This Row],[Discount %]]&lt;=0.4, "30-40%", "40%+"))))</f>
        <v>0-10%</v>
      </c>
    </row>
    <row r="1432" spans="1:24" ht="14.4" x14ac:dyDescent="0.3">
      <c r="A1432" s="2">
        <v>1431</v>
      </c>
      <c r="B1432" s="2" t="s">
        <v>3860</v>
      </c>
      <c r="C1432" s="2">
        <f>YEAR([1]Data!$D1432)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9">
        <v>220.75200000000001</v>
      </c>
      <c r="T1432" s="2">
        <v>8</v>
      </c>
      <c r="U1432" s="25">
        <v>0.4</v>
      </c>
      <c r="V1432" s="25">
        <v>-40.47120000000001</v>
      </c>
      <c r="W1432" s="11">
        <f>Table_1[[#This Row],[Discount]]/Table_1[[#This Row],[Sales]]</f>
        <v>1.8119881133579765E-3</v>
      </c>
      <c r="X1432" t="str">
        <f>IF(Table_1[[#This Row],[Discount %]]&lt;=0.1, "0-10%", IF(Table_1[[#This Row],[Discount %]]&lt;=0.2, "10-20%", IF(Table_1[[#This Row],[Discount %]]&lt;=0.3, "20-30%", IF(Table_1[[#This Row],[Discount %]]&lt;=0.4, "30-40%", "40%+"))))</f>
        <v>0-10%</v>
      </c>
    </row>
    <row r="1433" spans="1:24" ht="14.4" x14ac:dyDescent="0.3">
      <c r="A1433" s="2">
        <v>1432</v>
      </c>
      <c r="B1433" s="2" t="s">
        <v>3861</v>
      </c>
      <c r="C1433" s="2">
        <f>YEAR([1]Data!$D1433)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9">
        <v>152.76</v>
      </c>
      <c r="T1433" s="2">
        <v>6</v>
      </c>
      <c r="U1433" s="25">
        <v>0</v>
      </c>
      <c r="V1433" s="25">
        <v>74.852400000000003</v>
      </c>
      <c r="W1433" s="11">
        <f>Table_1[[#This Row],[Discount]]/Table_1[[#This Row],[Sales]]</f>
        <v>0</v>
      </c>
      <c r="X1433" t="str">
        <f>IF(Table_1[[#This Row],[Discount %]]&lt;=0.1, "0-10%", IF(Table_1[[#This Row],[Discount %]]&lt;=0.2, "10-20%", IF(Table_1[[#This Row],[Discount %]]&lt;=0.3, "20-30%", IF(Table_1[[#This Row],[Discount %]]&lt;=0.4, "30-40%", "40%+"))))</f>
        <v>0-10%</v>
      </c>
    </row>
    <row r="1434" spans="1:24" ht="14.4" x14ac:dyDescent="0.3">
      <c r="A1434" s="2">
        <v>1433</v>
      </c>
      <c r="B1434" s="2" t="s">
        <v>3861</v>
      </c>
      <c r="C1434" s="2">
        <f>YEAR([1]Data!$D1434)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9">
        <v>7.27</v>
      </c>
      <c r="T1434" s="2">
        <v>1</v>
      </c>
      <c r="U1434" s="25">
        <v>0</v>
      </c>
      <c r="V1434" s="25">
        <v>1.9629000000000003</v>
      </c>
      <c r="W1434" s="11">
        <f>Table_1[[#This Row],[Discount]]/Table_1[[#This Row],[Sales]]</f>
        <v>0</v>
      </c>
      <c r="X1434" t="str">
        <f>IF(Table_1[[#This Row],[Discount %]]&lt;=0.1, "0-10%", IF(Table_1[[#This Row],[Discount %]]&lt;=0.2, "10-20%", IF(Table_1[[#This Row],[Discount %]]&lt;=0.3, "20-30%", IF(Table_1[[#This Row],[Discount %]]&lt;=0.4, "30-40%", "40%+"))))</f>
        <v>0-10%</v>
      </c>
    </row>
    <row r="1435" spans="1:24" ht="14.4" x14ac:dyDescent="0.3">
      <c r="A1435" s="2">
        <v>1434</v>
      </c>
      <c r="B1435" s="2" t="s">
        <v>3861</v>
      </c>
      <c r="C1435" s="2">
        <f>YEAR([1]Data!$D1435)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9">
        <v>1819.8600000000001</v>
      </c>
      <c r="T1435" s="2">
        <v>14</v>
      </c>
      <c r="U1435" s="25">
        <v>0</v>
      </c>
      <c r="V1435" s="25">
        <v>163.78740000000002</v>
      </c>
      <c r="W1435" s="11">
        <f>Table_1[[#This Row],[Discount]]/Table_1[[#This Row],[Sales]]</f>
        <v>0</v>
      </c>
      <c r="X1435" t="str">
        <f>IF(Table_1[[#This Row],[Discount %]]&lt;=0.1, "0-10%", IF(Table_1[[#This Row],[Discount %]]&lt;=0.2, "10-20%", IF(Table_1[[#This Row],[Discount %]]&lt;=0.3, "20-30%", IF(Table_1[[#This Row],[Discount %]]&lt;=0.4, "30-40%", "40%+"))))</f>
        <v>0-10%</v>
      </c>
    </row>
    <row r="1436" spans="1:24" ht="14.4" x14ac:dyDescent="0.3">
      <c r="A1436" s="2">
        <v>1435</v>
      </c>
      <c r="B1436" s="2" t="s">
        <v>3864</v>
      </c>
      <c r="C1436" s="2">
        <f>YEAR([1]Data!$D1436)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9">
        <v>33.9</v>
      </c>
      <c r="T1436" s="2">
        <v>5</v>
      </c>
      <c r="U1436" s="25">
        <v>0</v>
      </c>
      <c r="V1436" s="25">
        <v>15.593999999999999</v>
      </c>
      <c r="W1436" s="11">
        <f>Table_1[[#This Row],[Discount]]/Table_1[[#This Row],[Sales]]</f>
        <v>0</v>
      </c>
      <c r="X1436" t="str">
        <f>IF(Table_1[[#This Row],[Discount %]]&lt;=0.1, "0-10%", IF(Table_1[[#This Row],[Discount %]]&lt;=0.2, "10-20%", IF(Table_1[[#This Row],[Discount %]]&lt;=0.3, "20-30%", IF(Table_1[[#This Row],[Discount %]]&lt;=0.4, "30-40%", "40%+"))))</f>
        <v>0-10%</v>
      </c>
    </row>
    <row r="1437" spans="1:24" ht="14.4" x14ac:dyDescent="0.3">
      <c r="A1437" s="2">
        <v>1436</v>
      </c>
      <c r="B1437" s="2" t="s">
        <v>3867</v>
      </c>
      <c r="C1437" s="2">
        <f>YEAR([1]Data!$D1437)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9">
        <v>31.104000000000006</v>
      </c>
      <c r="T1437" s="2">
        <v>6</v>
      </c>
      <c r="U1437" s="25">
        <v>0.2</v>
      </c>
      <c r="V1437" s="25">
        <v>10.8864</v>
      </c>
      <c r="W1437" s="11">
        <f>Table_1[[#This Row],[Discount]]/Table_1[[#This Row],[Sales]]</f>
        <v>6.4300411522633738E-3</v>
      </c>
      <c r="X1437" t="str">
        <f>IF(Table_1[[#This Row],[Discount %]]&lt;=0.1, "0-10%", IF(Table_1[[#This Row],[Discount %]]&lt;=0.2, "10-20%", IF(Table_1[[#This Row],[Discount %]]&lt;=0.3, "20-30%", IF(Table_1[[#This Row],[Discount %]]&lt;=0.4, "30-40%", "40%+"))))</f>
        <v>0-10%</v>
      </c>
    </row>
    <row r="1438" spans="1:24" ht="14.4" x14ac:dyDescent="0.3">
      <c r="A1438" s="2">
        <v>1437</v>
      </c>
      <c r="B1438" s="2" t="s">
        <v>3867</v>
      </c>
      <c r="C1438" s="2">
        <f>YEAR([1]Data!$D1438)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9">
        <v>5.2480000000000002</v>
      </c>
      <c r="T1438" s="2">
        <v>2</v>
      </c>
      <c r="U1438" s="25">
        <v>0.2</v>
      </c>
      <c r="V1438" s="25">
        <v>0.59039999999999915</v>
      </c>
      <c r="W1438" s="11">
        <f>Table_1[[#This Row],[Discount]]/Table_1[[#This Row],[Sales]]</f>
        <v>3.8109756097560975E-2</v>
      </c>
      <c r="X1438" t="str">
        <f>IF(Table_1[[#This Row],[Discount %]]&lt;=0.1, "0-10%", IF(Table_1[[#This Row],[Discount %]]&lt;=0.2, "10-20%", IF(Table_1[[#This Row],[Discount %]]&lt;=0.3, "20-30%", IF(Table_1[[#This Row],[Discount %]]&lt;=0.4, "30-40%", "40%+"))))</f>
        <v>0-10%</v>
      </c>
    </row>
    <row r="1439" spans="1:24" ht="14.4" x14ac:dyDescent="0.3">
      <c r="A1439" s="2">
        <v>1438</v>
      </c>
      <c r="B1439" s="2" t="s">
        <v>3873</v>
      </c>
      <c r="C1439" s="2">
        <f>YEAR([1]Data!$D1439)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9">
        <v>263.88</v>
      </c>
      <c r="T1439" s="2">
        <v>3</v>
      </c>
      <c r="U1439" s="25">
        <v>0.2</v>
      </c>
      <c r="V1439" s="25">
        <v>42.880500000000012</v>
      </c>
      <c r="W1439" s="11">
        <f>Table_1[[#This Row],[Discount]]/Table_1[[#This Row],[Sales]]</f>
        <v>7.5792026678793401E-4</v>
      </c>
      <c r="X1439" t="str">
        <f>IF(Table_1[[#This Row],[Discount %]]&lt;=0.1, "0-10%", IF(Table_1[[#This Row],[Discount %]]&lt;=0.2, "10-20%", IF(Table_1[[#This Row],[Discount %]]&lt;=0.3, "20-30%", IF(Table_1[[#This Row],[Discount %]]&lt;=0.4, "30-40%", "40%+"))))</f>
        <v>0-10%</v>
      </c>
    </row>
    <row r="1440" spans="1:24" ht="14.4" x14ac:dyDescent="0.3">
      <c r="A1440" s="2">
        <v>1439</v>
      </c>
      <c r="B1440" s="2" t="s">
        <v>3873</v>
      </c>
      <c r="C1440" s="2">
        <f>YEAR([1]Data!$D1440)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9">
        <v>2453.4299999999998</v>
      </c>
      <c r="T1440" s="2">
        <v>5</v>
      </c>
      <c r="U1440" s="25">
        <v>0.3</v>
      </c>
      <c r="V1440" s="25">
        <v>-350.4899999999999</v>
      </c>
      <c r="W1440" s="11">
        <f>Table_1[[#This Row],[Discount]]/Table_1[[#This Row],[Sales]]</f>
        <v>1.222777906848779E-4</v>
      </c>
      <c r="X1440" t="str">
        <f>IF(Table_1[[#This Row],[Discount %]]&lt;=0.1, "0-10%", IF(Table_1[[#This Row],[Discount %]]&lt;=0.2, "10-20%", IF(Table_1[[#This Row],[Discount %]]&lt;=0.3, "20-30%", IF(Table_1[[#This Row],[Discount %]]&lt;=0.4, "30-40%", "40%+"))))</f>
        <v>0-10%</v>
      </c>
    </row>
    <row r="1441" spans="1:24" ht="14.4" x14ac:dyDescent="0.3">
      <c r="A1441" s="2">
        <v>1440</v>
      </c>
      <c r="B1441" s="2" t="s">
        <v>3876</v>
      </c>
      <c r="C1441" s="2">
        <f>YEAR([1]Data!$D1441)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9">
        <v>29.700000000000003</v>
      </c>
      <c r="T1441" s="2">
        <v>5</v>
      </c>
      <c r="U1441" s="25">
        <v>0</v>
      </c>
      <c r="V1441" s="25">
        <v>13.365</v>
      </c>
      <c r="W1441" s="11">
        <f>Table_1[[#This Row],[Discount]]/Table_1[[#This Row],[Sales]]</f>
        <v>0</v>
      </c>
      <c r="X1441" t="str">
        <f>IF(Table_1[[#This Row],[Discount %]]&lt;=0.1, "0-10%", IF(Table_1[[#This Row],[Discount %]]&lt;=0.2, "10-20%", IF(Table_1[[#This Row],[Discount %]]&lt;=0.3, "20-30%", IF(Table_1[[#This Row],[Discount %]]&lt;=0.4, "30-40%", "40%+"))))</f>
        <v>0-10%</v>
      </c>
    </row>
    <row r="1442" spans="1:24" ht="14.4" x14ac:dyDescent="0.3">
      <c r="A1442" s="2">
        <v>1441</v>
      </c>
      <c r="B1442" s="2" t="s">
        <v>3876</v>
      </c>
      <c r="C1442" s="2">
        <f>YEAR([1]Data!$D1442)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9">
        <v>39.96</v>
      </c>
      <c r="T1442" s="2">
        <v>4</v>
      </c>
      <c r="U1442" s="25">
        <v>0</v>
      </c>
      <c r="V1442" s="25">
        <v>17.981999999999999</v>
      </c>
      <c r="W1442" s="11">
        <f>Table_1[[#This Row],[Discount]]/Table_1[[#This Row],[Sales]]</f>
        <v>0</v>
      </c>
      <c r="X1442" t="str">
        <f>IF(Table_1[[#This Row],[Discount %]]&lt;=0.1, "0-10%", IF(Table_1[[#This Row],[Discount %]]&lt;=0.2, "10-20%", IF(Table_1[[#This Row],[Discount %]]&lt;=0.3, "20-30%", IF(Table_1[[#This Row],[Discount %]]&lt;=0.4, "30-40%", "40%+"))))</f>
        <v>0-10%</v>
      </c>
    </row>
    <row r="1443" spans="1:24" ht="14.4" x14ac:dyDescent="0.3">
      <c r="A1443" s="2">
        <v>1442</v>
      </c>
      <c r="B1443" s="2" t="s">
        <v>3880</v>
      </c>
      <c r="C1443" s="2">
        <f>YEAR([1]Data!$D1443)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9">
        <v>36.672000000000004</v>
      </c>
      <c r="T1443" s="2">
        <v>2</v>
      </c>
      <c r="U1443" s="25">
        <v>0.2</v>
      </c>
      <c r="V1443" s="25">
        <v>11.459999999999999</v>
      </c>
      <c r="W1443" s="11">
        <f>Table_1[[#This Row],[Discount]]/Table_1[[#This Row],[Sales]]</f>
        <v>5.4537521815008726E-3</v>
      </c>
      <c r="X1443" t="str">
        <f>IF(Table_1[[#This Row],[Discount %]]&lt;=0.1, "0-10%", IF(Table_1[[#This Row],[Discount %]]&lt;=0.2, "10-20%", IF(Table_1[[#This Row],[Discount %]]&lt;=0.3, "20-30%", IF(Table_1[[#This Row],[Discount %]]&lt;=0.4, "30-40%", "40%+"))))</f>
        <v>0-10%</v>
      </c>
    </row>
    <row r="1444" spans="1:24" ht="14.4" x14ac:dyDescent="0.3">
      <c r="A1444" s="2">
        <v>1443</v>
      </c>
      <c r="B1444" s="2" t="s">
        <v>3883</v>
      </c>
      <c r="C1444" s="2">
        <f>YEAR([1]Data!$D1444)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9">
        <v>13.76</v>
      </c>
      <c r="T1444" s="2">
        <v>2</v>
      </c>
      <c r="U1444" s="25">
        <v>0</v>
      </c>
      <c r="V1444" s="25">
        <v>6.3295999999999992</v>
      </c>
      <c r="W1444" s="11">
        <f>Table_1[[#This Row],[Discount]]/Table_1[[#This Row],[Sales]]</f>
        <v>0</v>
      </c>
      <c r="X1444" t="str">
        <f>IF(Table_1[[#This Row],[Discount %]]&lt;=0.1, "0-10%", IF(Table_1[[#This Row],[Discount %]]&lt;=0.2, "10-20%", IF(Table_1[[#This Row],[Discount %]]&lt;=0.3, "20-30%", IF(Table_1[[#This Row],[Discount %]]&lt;=0.4, "30-40%", "40%+"))))</f>
        <v>0-10%</v>
      </c>
    </row>
    <row r="1445" spans="1:24" ht="14.4" x14ac:dyDescent="0.3">
      <c r="A1445" s="2">
        <v>1444</v>
      </c>
      <c r="B1445" s="2" t="s">
        <v>3886</v>
      </c>
      <c r="C1445" s="2">
        <f>YEAR([1]Data!$D1445)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9">
        <v>139.42400000000001</v>
      </c>
      <c r="T1445" s="2">
        <v>4</v>
      </c>
      <c r="U1445" s="25">
        <v>0.2</v>
      </c>
      <c r="V1445" s="25">
        <v>17.42799999999999</v>
      </c>
      <c r="W1445" s="11">
        <f>Table_1[[#This Row],[Discount]]/Table_1[[#This Row],[Sales]]</f>
        <v>1.4344732614184072E-3</v>
      </c>
      <c r="X1445" t="str">
        <f>IF(Table_1[[#This Row],[Discount %]]&lt;=0.1, "0-10%", IF(Table_1[[#This Row],[Discount %]]&lt;=0.2, "10-20%", IF(Table_1[[#This Row],[Discount %]]&lt;=0.3, "20-30%", IF(Table_1[[#This Row],[Discount %]]&lt;=0.4, "30-40%", "40%+"))))</f>
        <v>0-10%</v>
      </c>
    </row>
    <row r="1446" spans="1:24" ht="14.4" x14ac:dyDescent="0.3">
      <c r="A1446" s="2">
        <v>1445</v>
      </c>
      <c r="B1446" s="2" t="s">
        <v>3889</v>
      </c>
      <c r="C1446" s="2">
        <f>YEAR([1]Data!$D1446)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9">
        <v>1979.9280000000001</v>
      </c>
      <c r="T1446" s="2">
        <v>9</v>
      </c>
      <c r="U1446" s="25">
        <v>0.2</v>
      </c>
      <c r="V1446" s="25">
        <v>148.49459999999993</v>
      </c>
      <c r="W1446" s="11">
        <f>Table_1[[#This Row],[Discount]]/Table_1[[#This Row],[Sales]]</f>
        <v>1.0101377423825512E-4</v>
      </c>
      <c r="X1446" t="str">
        <f>IF(Table_1[[#This Row],[Discount %]]&lt;=0.1, "0-10%", IF(Table_1[[#This Row],[Discount %]]&lt;=0.2, "10-20%", IF(Table_1[[#This Row],[Discount %]]&lt;=0.3, "20-30%", IF(Table_1[[#This Row],[Discount %]]&lt;=0.4, "30-40%", "40%+"))))</f>
        <v>0-10%</v>
      </c>
    </row>
    <row r="1447" spans="1:24" ht="14.4" x14ac:dyDescent="0.3">
      <c r="A1447" s="2">
        <v>1446</v>
      </c>
      <c r="B1447" s="2" t="s">
        <v>3890</v>
      </c>
      <c r="C1447" s="2">
        <f>YEAR([1]Data!$D1447)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9">
        <v>164.73599999999999</v>
      </c>
      <c r="T1447" s="2">
        <v>4</v>
      </c>
      <c r="U1447" s="25">
        <v>0.2</v>
      </c>
      <c r="V1447" s="25">
        <v>-39.124799999999993</v>
      </c>
      <c r="W1447" s="11">
        <f>Table_1[[#This Row],[Discount]]/Table_1[[#This Row],[Sales]]</f>
        <v>1.2140637140637142E-3</v>
      </c>
      <c r="X1447" t="str">
        <f>IF(Table_1[[#This Row],[Discount %]]&lt;=0.1, "0-10%", IF(Table_1[[#This Row],[Discount %]]&lt;=0.2, "10-20%", IF(Table_1[[#This Row],[Discount %]]&lt;=0.3, "20-30%", IF(Table_1[[#This Row],[Discount %]]&lt;=0.4, "30-40%", "40%+"))))</f>
        <v>0-10%</v>
      </c>
    </row>
    <row r="1448" spans="1:24" ht="14.4" x14ac:dyDescent="0.3">
      <c r="A1448" s="2">
        <v>1447</v>
      </c>
      <c r="B1448" s="2" t="s">
        <v>3890</v>
      </c>
      <c r="C1448" s="2">
        <f>YEAR([1]Data!$D1448)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9">
        <v>470.30199999999996</v>
      </c>
      <c r="T1448" s="2">
        <v>7</v>
      </c>
      <c r="U1448" s="25">
        <v>0.3</v>
      </c>
      <c r="V1448" s="25">
        <v>-87.341800000000035</v>
      </c>
      <c r="W1448" s="11">
        <f>Table_1[[#This Row],[Discount]]/Table_1[[#This Row],[Sales]]</f>
        <v>6.3788799537318574E-4</v>
      </c>
      <c r="X1448" t="str">
        <f>IF(Table_1[[#This Row],[Discount %]]&lt;=0.1, "0-10%", IF(Table_1[[#This Row],[Discount %]]&lt;=0.2, "10-20%", IF(Table_1[[#This Row],[Discount %]]&lt;=0.3, "20-30%", IF(Table_1[[#This Row],[Discount %]]&lt;=0.4, "30-40%", "40%+"))))</f>
        <v>0-10%</v>
      </c>
    </row>
    <row r="1449" spans="1:24" ht="14.4" x14ac:dyDescent="0.3">
      <c r="A1449" s="2">
        <v>1448</v>
      </c>
      <c r="B1449" s="2" t="s">
        <v>3890</v>
      </c>
      <c r="C1449" s="2">
        <f>YEAR([1]Data!$D1449)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9">
        <v>47.984000000000002</v>
      </c>
      <c r="T1449" s="2">
        <v>2</v>
      </c>
      <c r="U1449" s="25">
        <v>0.2</v>
      </c>
      <c r="V1449" s="25">
        <v>5.9979999999999922</v>
      </c>
      <c r="W1449" s="11">
        <f>Table_1[[#This Row],[Discount]]/Table_1[[#This Row],[Sales]]</f>
        <v>4.1680560186728912E-3</v>
      </c>
      <c r="X1449" t="str">
        <f>IF(Table_1[[#This Row],[Discount %]]&lt;=0.1, "0-10%", IF(Table_1[[#This Row],[Discount %]]&lt;=0.2, "10-20%", IF(Table_1[[#This Row],[Discount %]]&lt;=0.3, "20-30%", IF(Table_1[[#This Row],[Discount %]]&lt;=0.4, "30-40%", "40%+"))))</f>
        <v>0-10%</v>
      </c>
    </row>
    <row r="1450" spans="1:24" ht="14.4" x14ac:dyDescent="0.3">
      <c r="A1450" s="2">
        <v>1449</v>
      </c>
      <c r="B1450" s="2" t="s">
        <v>3895</v>
      </c>
      <c r="C1450" s="2">
        <f>YEAR([1]Data!$D1450)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9">
        <v>2.5020000000000002</v>
      </c>
      <c r="T1450" s="2">
        <v>3</v>
      </c>
      <c r="U1450" s="25">
        <v>0.7</v>
      </c>
      <c r="V1450" s="25">
        <v>-1.7513999999999994</v>
      </c>
      <c r="W1450" s="11">
        <f>Table_1[[#This Row],[Discount]]/Table_1[[#This Row],[Sales]]</f>
        <v>0.27977617905675456</v>
      </c>
      <c r="X1450" t="str">
        <f>IF(Table_1[[#This Row],[Discount %]]&lt;=0.1, "0-10%", IF(Table_1[[#This Row],[Discount %]]&lt;=0.2, "10-20%", IF(Table_1[[#This Row],[Discount %]]&lt;=0.3, "20-30%", IF(Table_1[[#This Row],[Discount %]]&lt;=0.4, "30-40%", "40%+"))))</f>
        <v>20-30%</v>
      </c>
    </row>
    <row r="1451" spans="1:24" ht="14.4" x14ac:dyDescent="0.3">
      <c r="A1451" s="2">
        <v>1450</v>
      </c>
      <c r="B1451" s="2" t="s">
        <v>3898</v>
      </c>
      <c r="C1451" s="2">
        <f>YEAR([1]Data!$D1451)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9">
        <v>88.751999999999995</v>
      </c>
      <c r="T1451" s="2">
        <v>3</v>
      </c>
      <c r="U1451" s="25">
        <v>0.2</v>
      </c>
      <c r="V1451" s="25">
        <v>11.093999999999998</v>
      </c>
      <c r="W1451" s="11">
        <f>Table_1[[#This Row],[Discount]]/Table_1[[#This Row],[Sales]]</f>
        <v>2.2534703443302688E-3</v>
      </c>
      <c r="X1451" t="str">
        <f>IF(Table_1[[#This Row],[Discount %]]&lt;=0.1, "0-10%", IF(Table_1[[#This Row],[Discount %]]&lt;=0.2, "10-20%", IF(Table_1[[#This Row],[Discount %]]&lt;=0.3, "20-30%", IF(Table_1[[#This Row],[Discount %]]&lt;=0.4, "30-40%", "40%+"))))</f>
        <v>0-10%</v>
      </c>
    </row>
    <row r="1452" spans="1:24" ht="14.4" x14ac:dyDescent="0.3">
      <c r="A1452" s="2">
        <v>1451</v>
      </c>
      <c r="B1452" s="2" t="s">
        <v>3901</v>
      </c>
      <c r="C1452" s="2">
        <f>YEAR([1]Data!$D1452)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9">
        <v>2.0250000000000004</v>
      </c>
      <c r="T1452" s="2">
        <v>1</v>
      </c>
      <c r="U1452" s="25">
        <v>0.7</v>
      </c>
      <c r="V1452" s="25">
        <v>-1.3499999999999996</v>
      </c>
      <c r="W1452" s="11">
        <f>Table_1[[#This Row],[Discount]]/Table_1[[#This Row],[Sales]]</f>
        <v>0.34567901234567894</v>
      </c>
      <c r="X1452" t="str">
        <f>IF(Table_1[[#This Row],[Discount %]]&lt;=0.1, "0-10%", IF(Table_1[[#This Row],[Discount %]]&lt;=0.2, "10-20%", IF(Table_1[[#This Row],[Discount %]]&lt;=0.3, "20-30%", IF(Table_1[[#This Row],[Discount %]]&lt;=0.4, "30-40%", "40%+"))))</f>
        <v>30-40%</v>
      </c>
    </row>
    <row r="1453" spans="1:24" ht="14.4" x14ac:dyDescent="0.3">
      <c r="A1453" s="2">
        <v>1452</v>
      </c>
      <c r="B1453" s="2" t="s">
        <v>3906</v>
      </c>
      <c r="C1453" s="2">
        <f>YEAR([1]Data!$D1453)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9">
        <v>70.98</v>
      </c>
      <c r="T1453" s="2">
        <v>7</v>
      </c>
      <c r="U1453" s="25">
        <v>0</v>
      </c>
      <c r="V1453" s="25">
        <v>34.780200000000001</v>
      </c>
      <c r="W1453" s="11">
        <f>Table_1[[#This Row],[Discount]]/Table_1[[#This Row],[Sales]]</f>
        <v>0</v>
      </c>
      <c r="X1453" t="str">
        <f>IF(Table_1[[#This Row],[Discount %]]&lt;=0.1, "0-10%", IF(Table_1[[#This Row],[Discount %]]&lt;=0.2, "10-20%", IF(Table_1[[#This Row],[Discount %]]&lt;=0.3, "20-30%", IF(Table_1[[#This Row],[Discount %]]&lt;=0.4, "30-40%", "40%+"))))</f>
        <v>0-10%</v>
      </c>
    </row>
    <row r="1454" spans="1:24" ht="14.4" x14ac:dyDescent="0.3">
      <c r="A1454" s="2">
        <v>1453</v>
      </c>
      <c r="B1454" s="2" t="s">
        <v>3906</v>
      </c>
      <c r="C1454" s="2">
        <f>YEAR([1]Data!$D1454)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9">
        <v>91.679999999999993</v>
      </c>
      <c r="T1454" s="2">
        <v>3</v>
      </c>
      <c r="U1454" s="25">
        <v>0</v>
      </c>
      <c r="V1454" s="25">
        <v>45.839999999999996</v>
      </c>
      <c r="W1454" s="11">
        <f>Table_1[[#This Row],[Discount]]/Table_1[[#This Row],[Sales]]</f>
        <v>0</v>
      </c>
      <c r="X1454" t="str">
        <f>IF(Table_1[[#This Row],[Discount %]]&lt;=0.1, "0-10%", IF(Table_1[[#This Row],[Discount %]]&lt;=0.2, "10-20%", IF(Table_1[[#This Row],[Discount %]]&lt;=0.3, "20-30%", IF(Table_1[[#This Row],[Discount %]]&lt;=0.4, "30-40%", "40%+"))))</f>
        <v>0-10%</v>
      </c>
    </row>
    <row r="1455" spans="1:24" ht="14.4" x14ac:dyDescent="0.3">
      <c r="A1455" s="2">
        <v>1454</v>
      </c>
      <c r="B1455" s="2" t="s">
        <v>3906</v>
      </c>
      <c r="C1455" s="2">
        <f>YEAR([1]Data!$D1455)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9">
        <v>33.75</v>
      </c>
      <c r="T1455" s="2">
        <v>5</v>
      </c>
      <c r="U1455" s="25">
        <v>0</v>
      </c>
      <c r="V1455" s="25">
        <v>16.875</v>
      </c>
      <c r="W1455" s="11">
        <f>Table_1[[#This Row],[Discount]]/Table_1[[#This Row],[Sales]]</f>
        <v>0</v>
      </c>
      <c r="X1455" t="str">
        <f>IF(Table_1[[#This Row],[Discount %]]&lt;=0.1, "0-10%", IF(Table_1[[#This Row],[Discount %]]&lt;=0.2, "10-20%", IF(Table_1[[#This Row],[Discount %]]&lt;=0.3, "20-30%", IF(Table_1[[#This Row],[Discount %]]&lt;=0.4, "30-40%", "40%+"))))</f>
        <v>0-10%</v>
      </c>
    </row>
    <row r="1456" spans="1:24" ht="14.4" x14ac:dyDescent="0.3">
      <c r="A1456" s="2">
        <v>1455</v>
      </c>
      <c r="B1456" s="2" t="s">
        <v>3906</v>
      </c>
      <c r="C1456" s="2">
        <f>YEAR([1]Data!$D1456)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9">
        <v>3040</v>
      </c>
      <c r="T1456" s="2">
        <v>8</v>
      </c>
      <c r="U1456" s="25">
        <v>0</v>
      </c>
      <c r="V1456" s="25">
        <v>1459.2</v>
      </c>
      <c r="W1456" s="11">
        <f>Table_1[[#This Row],[Discount]]/Table_1[[#This Row],[Sales]]</f>
        <v>0</v>
      </c>
      <c r="X1456" t="str">
        <f>IF(Table_1[[#This Row],[Discount %]]&lt;=0.1, "0-10%", IF(Table_1[[#This Row],[Discount %]]&lt;=0.2, "10-20%", IF(Table_1[[#This Row],[Discount %]]&lt;=0.3, "20-30%", IF(Table_1[[#This Row],[Discount %]]&lt;=0.4, "30-40%", "40%+"))))</f>
        <v>0-10%</v>
      </c>
    </row>
    <row r="1457" spans="1:24" ht="14.4" x14ac:dyDescent="0.3">
      <c r="A1457" s="2">
        <v>1456</v>
      </c>
      <c r="B1457" s="2" t="s">
        <v>3914</v>
      </c>
      <c r="C1457" s="2">
        <f>YEAR([1]Data!$D1457)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9">
        <v>91.199999999999989</v>
      </c>
      <c r="T1457" s="2">
        <v>3</v>
      </c>
      <c r="U1457" s="25">
        <v>0</v>
      </c>
      <c r="V1457" s="25">
        <v>41.951999999999998</v>
      </c>
      <c r="W1457" s="11">
        <f>Table_1[[#This Row],[Discount]]/Table_1[[#This Row],[Sales]]</f>
        <v>0</v>
      </c>
      <c r="X1457" t="str">
        <f>IF(Table_1[[#This Row],[Discount %]]&lt;=0.1, "0-10%", IF(Table_1[[#This Row],[Discount %]]&lt;=0.2, "10-20%", IF(Table_1[[#This Row],[Discount %]]&lt;=0.3, "20-30%", IF(Table_1[[#This Row],[Discount %]]&lt;=0.4, "30-40%", "40%+"))))</f>
        <v>0-10%</v>
      </c>
    </row>
    <row r="1458" spans="1:24" ht="14.4" x14ac:dyDescent="0.3">
      <c r="A1458" s="2">
        <v>1457</v>
      </c>
      <c r="B1458" s="2" t="s">
        <v>3914</v>
      </c>
      <c r="C1458" s="2">
        <f>YEAR([1]Data!$D1458)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9">
        <v>452.93999999999994</v>
      </c>
      <c r="T1458" s="2">
        <v>3</v>
      </c>
      <c r="U1458" s="25">
        <v>0</v>
      </c>
      <c r="V1458" s="25">
        <v>67.940999999999974</v>
      </c>
      <c r="W1458" s="11">
        <f>Table_1[[#This Row],[Discount]]/Table_1[[#This Row],[Sales]]</f>
        <v>0</v>
      </c>
      <c r="X1458" t="str">
        <f>IF(Table_1[[#This Row],[Discount %]]&lt;=0.1, "0-10%", IF(Table_1[[#This Row],[Discount %]]&lt;=0.2, "10-20%", IF(Table_1[[#This Row],[Discount %]]&lt;=0.3, "20-30%", IF(Table_1[[#This Row],[Discount %]]&lt;=0.4, "30-40%", "40%+"))))</f>
        <v>0-10%</v>
      </c>
    </row>
    <row r="1459" spans="1:24" ht="14.4" x14ac:dyDescent="0.3">
      <c r="A1459" s="2">
        <v>1458</v>
      </c>
      <c r="B1459" s="2" t="s">
        <v>3921</v>
      </c>
      <c r="C1459" s="2">
        <f>YEAR([1]Data!$D1459)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9">
        <v>52.199999999999996</v>
      </c>
      <c r="T1459" s="2">
        <v>9</v>
      </c>
      <c r="U1459" s="25">
        <v>0</v>
      </c>
      <c r="V1459" s="25">
        <v>23.49</v>
      </c>
      <c r="W1459" s="11">
        <f>Table_1[[#This Row],[Discount]]/Table_1[[#This Row],[Sales]]</f>
        <v>0</v>
      </c>
      <c r="X1459" t="str">
        <f>IF(Table_1[[#This Row],[Discount %]]&lt;=0.1, "0-10%", IF(Table_1[[#This Row],[Discount %]]&lt;=0.2, "10-20%", IF(Table_1[[#This Row],[Discount %]]&lt;=0.3, "20-30%", IF(Table_1[[#This Row],[Discount %]]&lt;=0.4, "30-40%", "40%+"))))</f>
        <v>0-10%</v>
      </c>
    </row>
    <row r="1460" spans="1:24" ht="14.4" x14ac:dyDescent="0.3">
      <c r="A1460" s="2">
        <v>1459</v>
      </c>
      <c r="B1460" s="2" t="s">
        <v>3923</v>
      </c>
      <c r="C1460" s="2">
        <f>YEAR([1]Data!$D1460)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9">
        <v>15.936000000000002</v>
      </c>
      <c r="T1460" s="2">
        <v>4</v>
      </c>
      <c r="U1460" s="25">
        <v>0.2</v>
      </c>
      <c r="V1460" s="25">
        <v>5.1791999999999998</v>
      </c>
      <c r="W1460" s="11">
        <f>Table_1[[#This Row],[Discount]]/Table_1[[#This Row],[Sales]]</f>
        <v>1.2550200803212851E-2</v>
      </c>
      <c r="X1460" t="str">
        <f>IF(Table_1[[#This Row],[Discount %]]&lt;=0.1, "0-10%", IF(Table_1[[#This Row],[Discount %]]&lt;=0.2, "10-20%", IF(Table_1[[#This Row],[Discount %]]&lt;=0.3, "20-30%", IF(Table_1[[#This Row],[Discount %]]&lt;=0.4, "30-40%", "40%+"))))</f>
        <v>0-10%</v>
      </c>
    </row>
    <row r="1461" spans="1:24" ht="14.4" x14ac:dyDescent="0.3">
      <c r="A1461" s="2">
        <v>1460</v>
      </c>
      <c r="B1461" s="2" t="s">
        <v>3927</v>
      </c>
      <c r="C1461" s="2">
        <f>YEAR([1]Data!$D1461)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9">
        <v>27.46</v>
      </c>
      <c r="T1461" s="2">
        <v>2</v>
      </c>
      <c r="U1461" s="25">
        <v>0</v>
      </c>
      <c r="V1461" s="25">
        <v>9.8856000000000002</v>
      </c>
      <c r="W1461" s="11">
        <f>Table_1[[#This Row],[Discount]]/Table_1[[#This Row],[Sales]]</f>
        <v>0</v>
      </c>
      <c r="X1461" t="str">
        <f>IF(Table_1[[#This Row],[Discount %]]&lt;=0.1, "0-10%", IF(Table_1[[#This Row],[Discount %]]&lt;=0.2, "10-20%", IF(Table_1[[#This Row],[Discount %]]&lt;=0.3, "20-30%", IF(Table_1[[#This Row],[Discount %]]&lt;=0.4, "30-40%", "40%+"))))</f>
        <v>0-10%</v>
      </c>
    </row>
    <row r="1462" spans="1:24" ht="14.4" x14ac:dyDescent="0.3">
      <c r="A1462" s="2">
        <v>1461</v>
      </c>
      <c r="B1462" s="2" t="s">
        <v>3930</v>
      </c>
      <c r="C1462" s="2">
        <f>YEAR([1]Data!$D1462)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9">
        <v>55.424000000000007</v>
      </c>
      <c r="T1462" s="2">
        <v>2</v>
      </c>
      <c r="U1462" s="25">
        <v>0.2</v>
      </c>
      <c r="V1462" s="25">
        <v>19.398399999999995</v>
      </c>
      <c r="W1462" s="11">
        <f>Table_1[[#This Row],[Discount]]/Table_1[[#This Row],[Sales]]</f>
        <v>3.6085450346420322E-3</v>
      </c>
      <c r="X1462" t="str">
        <f>IF(Table_1[[#This Row],[Discount %]]&lt;=0.1, "0-10%", IF(Table_1[[#This Row],[Discount %]]&lt;=0.2, "10-20%", IF(Table_1[[#This Row],[Discount %]]&lt;=0.3, "20-30%", IF(Table_1[[#This Row],[Discount %]]&lt;=0.4, "30-40%", "40%+"))))</f>
        <v>0-10%</v>
      </c>
    </row>
    <row r="1463" spans="1:24" ht="14.4" x14ac:dyDescent="0.3">
      <c r="A1463" s="2">
        <v>1462</v>
      </c>
      <c r="B1463" s="2" t="s">
        <v>3933</v>
      </c>
      <c r="C1463" s="2">
        <f>YEAR([1]Data!$D1463)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9">
        <v>244.00599999999997</v>
      </c>
      <c r="T1463" s="2">
        <v>2</v>
      </c>
      <c r="U1463" s="25">
        <v>0.3</v>
      </c>
      <c r="V1463" s="25">
        <v>-31.372200000000007</v>
      </c>
      <c r="W1463" s="11">
        <f>Table_1[[#This Row],[Discount]]/Table_1[[#This Row],[Sales]]</f>
        <v>1.2294779636566316E-3</v>
      </c>
      <c r="X1463" t="str">
        <f>IF(Table_1[[#This Row],[Discount %]]&lt;=0.1, "0-10%", IF(Table_1[[#This Row],[Discount %]]&lt;=0.2, "10-20%", IF(Table_1[[#This Row],[Discount %]]&lt;=0.3, "20-30%", IF(Table_1[[#This Row],[Discount %]]&lt;=0.4, "30-40%", "40%+"))))</f>
        <v>0-10%</v>
      </c>
    </row>
    <row r="1464" spans="1:24" ht="14.4" x14ac:dyDescent="0.3">
      <c r="A1464" s="2">
        <v>1463</v>
      </c>
      <c r="B1464" s="2" t="s">
        <v>3937</v>
      </c>
      <c r="C1464" s="2">
        <f>YEAR([1]Data!$D1464)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9">
        <v>159.98400000000001</v>
      </c>
      <c r="T1464" s="2">
        <v>2</v>
      </c>
      <c r="U1464" s="25">
        <v>0.2</v>
      </c>
      <c r="V1464" s="25">
        <v>43.995600000000003</v>
      </c>
      <c r="W1464" s="11">
        <f>Table_1[[#This Row],[Discount]]/Table_1[[#This Row],[Sales]]</f>
        <v>1.2501250125012502E-3</v>
      </c>
      <c r="X1464" t="str">
        <f>IF(Table_1[[#This Row],[Discount %]]&lt;=0.1, "0-10%", IF(Table_1[[#This Row],[Discount %]]&lt;=0.2, "10-20%", IF(Table_1[[#This Row],[Discount %]]&lt;=0.3, "20-30%", IF(Table_1[[#This Row],[Discount %]]&lt;=0.4, "30-40%", "40%+"))))</f>
        <v>0-10%</v>
      </c>
    </row>
    <row r="1465" spans="1:24" ht="14.4" x14ac:dyDescent="0.3">
      <c r="A1465" s="2">
        <v>1464</v>
      </c>
      <c r="B1465" s="2" t="s">
        <v>3937</v>
      </c>
      <c r="C1465" s="2">
        <f>YEAR([1]Data!$D1465)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9">
        <v>1024.7159999999999</v>
      </c>
      <c r="T1465" s="2">
        <v>6</v>
      </c>
      <c r="U1465" s="25">
        <v>0.3</v>
      </c>
      <c r="V1465" s="25">
        <v>-29.277599999999893</v>
      </c>
      <c r="W1465" s="11">
        <f>Table_1[[#This Row],[Discount]]/Table_1[[#This Row],[Sales]]</f>
        <v>2.9276404389118549E-4</v>
      </c>
      <c r="X1465" t="str">
        <f>IF(Table_1[[#This Row],[Discount %]]&lt;=0.1, "0-10%", IF(Table_1[[#This Row],[Discount %]]&lt;=0.2, "10-20%", IF(Table_1[[#This Row],[Discount %]]&lt;=0.3, "20-30%", IF(Table_1[[#This Row],[Discount %]]&lt;=0.4, "30-40%", "40%+"))))</f>
        <v>0-10%</v>
      </c>
    </row>
    <row r="1466" spans="1:24" ht="14.4" x14ac:dyDescent="0.3">
      <c r="A1466" s="2">
        <v>1465</v>
      </c>
      <c r="B1466" s="2" t="s">
        <v>3938</v>
      </c>
      <c r="C1466" s="2">
        <f>YEAR([1]Data!$D1466)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9">
        <v>3.68</v>
      </c>
      <c r="T1466" s="2">
        <v>2</v>
      </c>
      <c r="U1466" s="25">
        <v>0</v>
      </c>
      <c r="V1466" s="25">
        <v>1.8032000000000001</v>
      </c>
      <c r="W1466" s="11">
        <f>Table_1[[#This Row],[Discount]]/Table_1[[#This Row],[Sales]]</f>
        <v>0</v>
      </c>
      <c r="X1466" t="str">
        <f>IF(Table_1[[#This Row],[Discount %]]&lt;=0.1, "0-10%", IF(Table_1[[#This Row],[Discount %]]&lt;=0.2, "10-20%", IF(Table_1[[#This Row],[Discount %]]&lt;=0.3, "20-30%", IF(Table_1[[#This Row],[Discount %]]&lt;=0.4, "30-40%", "40%+"))))</f>
        <v>0-10%</v>
      </c>
    </row>
    <row r="1467" spans="1:24" ht="14.4" x14ac:dyDescent="0.3">
      <c r="A1467" s="2">
        <v>1466</v>
      </c>
      <c r="B1467" s="2" t="s">
        <v>3941</v>
      </c>
      <c r="C1467" s="2">
        <f>YEAR([1]Data!$D1467)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9">
        <v>121.376</v>
      </c>
      <c r="T1467" s="2">
        <v>4</v>
      </c>
      <c r="U1467" s="25">
        <v>0.2</v>
      </c>
      <c r="V1467" s="25">
        <v>-3.0344000000000122</v>
      </c>
      <c r="W1467" s="11">
        <f>Table_1[[#This Row],[Discount]]/Table_1[[#This Row],[Sales]]</f>
        <v>1.6477722119694173E-3</v>
      </c>
      <c r="X1467" t="str">
        <f>IF(Table_1[[#This Row],[Discount %]]&lt;=0.1, "0-10%", IF(Table_1[[#This Row],[Discount %]]&lt;=0.2, "10-20%", IF(Table_1[[#This Row],[Discount %]]&lt;=0.3, "20-30%", IF(Table_1[[#This Row],[Discount %]]&lt;=0.4, "30-40%", "40%+"))))</f>
        <v>0-10%</v>
      </c>
    </row>
    <row r="1468" spans="1:24" ht="14.4" x14ac:dyDescent="0.3">
      <c r="A1468" s="2">
        <v>1467</v>
      </c>
      <c r="B1468" s="2" t="s">
        <v>3941</v>
      </c>
      <c r="C1468" s="2">
        <f>YEAR([1]Data!$D1468)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9">
        <v>95.976000000000013</v>
      </c>
      <c r="T1468" s="2">
        <v>3</v>
      </c>
      <c r="U1468" s="25">
        <v>0.2</v>
      </c>
      <c r="V1468" s="25">
        <v>-10.797300000000011</v>
      </c>
      <c r="W1468" s="11">
        <f>Table_1[[#This Row],[Discount]]/Table_1[[#This Row],[Sales]]</f>
        <v>2.0838542969075602E-3</v>
      </c>
      <c r="X1468" t="str">
        <f>IF(Table_1[[#This Row],[Discount %]]&lt;=0.1, "0-10%", IF(Table_1[[#This Row],[Discount %]]&lt;=0.2, "10-20%", IF(Table_1[[#This Row],[Discount %]]&lt;=0.3, "20-30%", IF(Table_1[[#This Row],[Discount %]]&lt;=0.4, "30-40%", "40%+"))))</f>
        <v>0-10%</v>
      </c>
    </row>
    <row r="1469" spans="1:24" ht="14.4" x14ac:dyDescent="0.3">
      <c r="A1469" s="2">
        <v>1468</v>
      </c>
      <c r="B1469" s="2" t="s">
        <v>3943</v>
      </c>
      <c r="C1469" s="2">
        <f>YEAR([1]Data!$D1469)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9">
        <v>255.96799999999999</v>
      </c>
      <c r="T1469" s="2">
        <v>4</v>
      </c>
      <c r="U1469" s="25">
        <v>0.2</v>
      </c>
      <c r="V1469" s="25">
        <v>31.995999999999974</v>
      </c>
      <c r="W1469" s="11">
        <f>Table_1[[#This Row],[Discount]]/Table_1[[#This Row],[Sales]]</f>
        <v>7.8134766845855744E-4</v>
      </c>
      <c r="X1469" t="str">
        <f>IF(Table_1[[#This Row],[Discount %]]&lt;=0.1, "0-10%", IF(Table_1[[#This Row],[Discount %]]&lt;=0.2, "10-20%", IF(Table_1[[#This Row],[Discount %]]&lt;=0.3, "20-30%", IF(Table_1[[#This Row],[Discount %]]&lt;=0.4, "30-40%", "40%+"))))</f>
        <v>0-10%</v>
      </c>
    </row>
    <row r="1470" spans="1:24" ht="14.4" x14ac:dyDescent="0.3">
      <c r="A1470" s="2">
        <v>1469</v>
      </c>
      <c r="B1470" s="2" t="s">
        <v>3944</v>
      </c>
      <c r="C1470" s="2">
        <f>YEAR([1]Data!$D1470)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9">
        <v>872.94</v>
      </c>
      <c r="T1470" s="2">
        <v>3</v>
      </c>
      <c r="U1470" s="25">
        <v>0</v>
      </c>
      <c r="V1470" s="25">
        <v>226.96439999999998</v>
      </c>
      <c r="W1470" s="11">
        <f>Table_1[[#This Row],[Discount]]/Table_1[[#This Row],[Sales]]</f>
        <v>0</v>
      </c>
      <c r="X1470" t="str">
        <f>IF(Table_1[[#This Row],[Discount %]]&lt;=0.1, "0-10%", IF(Table_1[[#This Row],[Discount %]]&lt;=0.2, "10-20%", IF(Table_1[[#This Row],[Discount %]]&lt;=0.3, "20-30%", IF(Table_1[[#This Row],[Discount %]]&lt;=0.4, "30-40%", "40%+"))))</f>
        <v>0-10%</v>
      </c>
    </row>
    <row r="1471" spans="1:24" ht="14.4" x14ac:dyDescent="0.3">
      <c r="A1471" s="2">
        <v>1470</v>
      </c>
      <c r="B1471" s="2" t="s">
        <v>3944</v>
      </c>
      <c r="C1471" s="2">
        <f>YEAR([1]Data!$D1471)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9">
        <v>41.54</v>
      </c>
      <c r="T1471" s="2">
        <v>2</v>
      </c>
      <c r="U1471" s="25">
        <v>0</v>
      </c>
      <c r="V1471" s="25">
        <v>19.523799999999998</v>
      </c>
      <c r="W1471" s="11">
        <f>Table_1[[#This Row],[Discount]]/Table_1[[#This Row],[Sales]]</f>
        <v>0</v>
      </c>
      <c r="X1471" t="str">
        <f>IF(Table_1[[#This Row],[Discount %]]&lt;=0.1, "0-10%", IF(Table_1[[#This Row],[Discount %]]&lt;=0.2, "10-20%", IF(Table_1[[#This Row],[Discount %]]&lt;=0.3, "20-30%", IF(Table_1[[#This Row],[Discount %]]&lt;=0.4, "30-40%", "40%+"))))</f>
        <v>0-10%</v>
      </c>
    </row>
    <row r="1472" spans="1:24" ht="14.4" x14ac:dyDescent="0.3">
      <c r="A1472" s="2">
        <v>1471</v>
      </c>
      <c r="B1472" s="2" t="s">
        <v>3944</v>
      </c>
      <c r="C1472" s="2">
        <f>YEAR([1]Data!$D1472)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9">
        <v>12.96</v>
      </c>
      <c r="T1472" s="2">
        <v>2</v>
      </c>
      <c r="U1472" s="25">
        <v>0</v>
      </c>
      <c r="V1472" s="25">
        <v>6.2208000000000006</v>
      </c>
      <c r="W1472" s="11">
        <f>Table_1[[#This Row],[Discount]]/Table_1[[#This Row],[Sales]]</f>
        <v>0</v>
      </c>
      <c r="X1472" t="str">
        <f>IF(Table_1[[#This Row],[Discount %]]&lt;=0.1, "0-10%", IF(Table_1[[#This Row],[Discount %]]&lt;=0.2, "10-20%", IF(Table_1[[#This Row],[Discount %]]&lt;=0.3, "20-30%", IF(Table_1[[#This Row],[Discount %]]&lt;=0.4, "30-40%", "40%+"))))</f>
        <v>0-10%</v>
      </c>
    </row>
    <row r="1473" spans="1:24" ht="14.4" x14ac:dyDescent="0.3">
      <c r="A1473" s="2">
        <v>1472</v>
      </c>
      <c r="B1473" s="2" t="s">
        <v>3949</v>
      </c>
      <c r="C1473" s="2">
        <f>YEAR([1]Data!$D1473)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9">
        <v>6.8480000000000008</v>
      </c>
      <c r="T1473" s="2">
        <v>2</v>
      </c>
      <c r="U1473" s="25">
        <v>0.2</v>
      </c>
      <c r="V1473" s="25">
        <v>0.59920000000000018</v>
      </c>
      <c r="W1473" s="11">
        <f>Table_1[[#This Row],[Discount]]/Table_1[[#This Row],[Sales]]</f>
        <v>2.9205607476635514E-2</v>
      </c>
      <c r="X1473" t="str">
        <f>IF(Table_1[[#This Row],[Discount %]]&lt;=0.1, "0-10%", IF(Table_1[[#This Row],[Discount %]]&lt;=0.2, "10-20%", IF(Table_1[[#This Row],[Discount %]]&lt;=0.3, "20-30%", IF(Table_1[[#This Row],[Discount %]]&lt;=0.4, "30-40%", "40%+"))))</f>
        <v>0-10%</v>
      </c>
    </row>
    <row r="1474" spans="1:24" ht="14.4" x14ac:dyDescent="0.3">
      <c r="A1474" s="2">
        <v>1473</v>
      </c>
      <c r="B1474" s="2" t="s">
        <v>3952</v>
      </c>
      <c r="C1474" s="2">
        <f>YEAR([1]Data!$D1474)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9">
        <v>8.67</v>
      </c>
      <c r="T1474" s="2">
        <v>3</v>
      </c>
      <c r="U1474" s="25">
        <v>0</v>
      </c>
      <c r="V1474" s="25">
        <v>4.0749000000000004</v>
      </c>
      <c r="W1474" s="11">
        <f>Table_1[[#This Row],[Discount]]/Table_1[[#This Row],[Sales]]</f>
        <v>0</v>
      </c>
      <c r="X1474" t="str">
        <f>IF(Table_1[[#This Row],[Discount %]]&lt;=0.1, "0-10%", IF(Table_1[[#This Row],[Discount %]]&lt;=0.2, "10-20%", IF(Table_1[[#This Row],[Discount %]]&lt;=0.3, "20-30%", IF(Table_1[[#This Row],[Discount %]]&lt;=0.4, "30-40%", "40%+"))))</f>
        <v>0-10%</v>
      </c>
    </row>
    <row r="1475" spans="1:24" ht="14.4" x14ac:dyDescent="0.3">
      <c r="A1475" s="2">
        <v>1474</v>
      </c>
      <c r="B1475" s="2" t="s">
        <v>3955</v>
      </c>
      <c r="C1475" s="2">
        <f>YEAR([1]Data!$D1475)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9">
        <v>6.6879999999999997</v>
      </c>
      <c r="T1475" s="2">
        <v>4</v>
      </c>
      <c r="U1475" s="25">
        <v>0.6</v>
      </c>
      <c r="V1475" s="25">
        <v>-4.0127999999999986</v>
      </c>
      <c r="W1475" s="11">
        <f>Table_1[[#This Row],[Discount]]/Table_1[[#This Row],[Sales]]</f>
        <v>8.9712918660287078E-2</v>
      </c>
      <c r="X1475" t="str">
        <f>IF(Table_1[[#This Row],[Discount %]]&lt;=0.1, "0-10%", IF(Table_1[[#This Row],[Discount %]]&lt;=0.2, "10-20%", IF(Table_1[[#This Row],[Discount %]]&lt;=0.3, "20-30%", IF(Table_1[[#This Row],[Discount %]]&lt;=0.4, "30-40%", "40%+"))))</f>
        <v>0-10%</v>
      </c>
    </row>
    <row r="1476" spans="1:24" ht="14.4" x14ac:dyDescent="0.3">
      <c r="A1476" s="2">
        <v>1475</v>
      </c>
      <c r="B1476" s="2" t="s">
        <v>3958</v>
      </c>
      <c r="C1476" s="2">
        <f>YEAR([1]Data!$D1476)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9">
        <v>17.28</v>
      </c>
      <c r="T1476" s="2">
        <v>6</v>
      </c>
      <c r="U1476" s="25">
        <v>0</v>
      </c>
      <c r="V1476" s="25">
        <v>5.0111999999999997</v>
      </c>
      <c r="W1476" s="11">
        <f>Table_1[[#This Row],[Discount]]/Table_1[[#This Row],[Sales]]</f>
        <v>0</v>
      </c>
      <c r="X1476" t="str">
        <f>IF(Table_1[[#This Row],[Discount %]]&lt;=0.1, "0-10%", IF(Table_1[[#This Row],[Discount %]]&lt;=0.2, "10-20%", IF(Table_1[[#This Row],[Discount %]]&lt;=0.3, "20-30%", IF(Table_1[[#This Row],[Discount %]]&lt;=0.4, "30-40%", "40%+"))))</f>
        <v>0-10%</v>
      </c>
    </row>
    <row r="1477" spans="1:24" ht="14.4" x14ac:dyDescent="0.3">
      <c r="A1477" s="2">
        <v>1476</v>
      </c>
      <c r="B1477" s="2" t="s">
        <v>3958</v>
      </c>
      <c r="C1477" s="2">
        <f>YEAR([1]Data!$D1477)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9">
        <v>17.712</v>
      </c>
      <c r="T1477" s="2">
        <v>3</v>
      </c>
      <c r="U1477" s="25">
        <v>0.2</v>
      </c>
      <c r="V1477" s="25">
        <v>6.4206000000000012</v>
      </c>
      <c r="W1477" s="11">
        <f>Table_1[[#This Row],[Discount]]/Table_1[[#This Row],[Sales]]</f>
        <v>1.1291779584462511E-2</v>
      </c>
      <c r="X1477" t="str">
        <f>IF(Table_1[[#This Row],[Discount %]]&lt;=0.1, "0-10%", IF(Table_1[[#This Row],[Discount %]]&lt;=0.2, "10-20%", IF(Table_1[[#This Row],[Discount %]]&lt;=0.3, "20-30%", IF(Table_1[[#This Row],[Discount %]]&lt;=0.4, "30-40%", "40%+"))))</f>
        <v>0-10%</v>
      </c>
    </row>
    <row r="1478" spans="1:24" ht="14.4" x14ac:dyDescent="0.3">
      <c r="A1478" s="2">
        <v>1477</v>
      </c>
      <c r="B1478" s="2" t="s">
        <v>3964</v>
      </c>
      <c r="C1478" s="2">
        <f>YEAR([1]Data!$D1478)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9">
        <v>28.91</v>
      </c>
      <c r="T1478" s="2">
        <v>7</v>
      </c>
      <c r="U1478" s="25">
        <v>0</v>
      </c>
      <c r="V1478" s="25">
        <v>13.2986</v>
      </c>
      <c r="W1478" s="11">
        <f>Table_1[[#This Row],[Discount]]/Table_1[[#This Row],[Sales]]</f>
        <v>0</v>
      </c>
      <c r="X1478" t="str">
        <f>IF(Table_1[[#This Row],[Discount %]]&lt;=0.1, "0-10%", IF(Table_1[[#This Row],[Discount %]]&lt;=0.2, "10-20%", IF(Table_1[[#This Row],[Discount %]]&lt;=0.3, "20-30%", IF(Table_1[[#This Row],[Discount %]]&lt;=0.4, "30-40%", "40%+"))))</f>
        <v>0-10%</v>
      </c>
    </row>
    <row r="1479" spans="1:24" ht="14.4" x14ac:dyDescent="0.3">
      <c r="A1479" s="2">
        <v>1478</v>
      </c>
      <c r="B1479" s="2" t="s">
        <v>3967</v>
      </c>
      <c r="C1479" s="2">
        <f>YEAR([1]Data!$D1479)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9">
        <v>52.136000000000003</v>
      </c>
      <c r="T1479" s="2">
        <v>7</v>
      </c>
      <c r="U1479" s="25">
        <v>0.2</v>
      </c>
      <c r="V1479" s="25">
        <v>5.865299999999996</v>
      </c>
      <c r="W1479" s="11">
        <f>Table_1[[#This Row],[Discount]]/Table_1[[#This Row],[Sales]]</f>
        <v>3.8361209145312261E-3</v>
      </c>
      <c r="X1479" t="str">
        <f>IF(Table_1[[#This Row],[Discount %]]&lt;=0.1, "0-10%", IF(Table_1[[#This Row],[Discount %]]&lt;=0.2, "10-20%", IF(Table_1[[#This Row],[Discount %]]&lt;=0.3, "20-30%", IF(Table_1[[#This Row],[Discount %]]&lt;=0.4, "30-40%", "40%+"))))</f>
        <v>0-10%</v>
      </c>
    </row>
    <row r="1480" spans="1:24" ht="14.4" x14ac:dyDescent="0.3">
      <c r="A1480" s="2">
        <v>1479</v>
      </c>
      <c r="B1480" s="2" t="s">
        <v>3971</v>
      </c>
      <c r="C1480" s="2">
        <f>YEAR([1]Data!$D1480)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9">
        <v>31.968000000000004</v>
      </c>
      <c r="T1480" s="2">
        <v>4</v>
      </c>
      <c r="U1480" s="25">
        <v>0.2</v>
      </c>
      <c r="V1480" s="25">
        <v>2.3976000000000006</v>
      </c>
      <c r="W1480" s="11">
        <f>Table_1[[#This Row],[Discount]]/Table_1[[#This Row],[Sales]]</f>
        <v>6.2562562562562558E-3</v>
      </c>
      <c r="X1480" t="str">
        <f>IF(Table_1[[#This Row],[Discount %]]&lt;=0.1, "0-10%", IF(Table_1[[#This Row],[Discount %]]&lt;=0.2, "10-20%", IF(Table_1[[#This Row],[Discount %]]&lt;=0.3, "20-30%", IF(Table_1[[#This Row],[Discount %]]&lt;=0.4, "30-40%", "40%+"))))</f>
        <v>0-10%</v>
      </c>
    </row>
    <row r="1481" spans="1:24" ht="14.4" x14ac:dyDescent="0.3">
      <c r="A1481" s="2">
        <v>1480</v>
      </c>
      <c r="B1481" s="2" t="s">
        <v>3973</v>
      </c>
      <c r="C1481" s="2">
        <f>YEAR([1]Data!$D1481)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9">
        <v>25.92</v>
      </c>
      <c r="T1481" s="2">
        <v>4</v>
      </c>
      <c r="U1481" s="25">
        <v>0</v>
      </c>
      <c r="V1481" s="25">
        <v>12.441600000000001</v>
      </c>
      <c r="W1481" s="11">
        <f>Table_1[[#This Row],[Discount]]/Table_1[[#This Row],[Sales]]</f>
        <v>0</v>
      </c>
      <c r="X1481" t="str">
        <f>IF(Table_1[[#This Row],[Discount %]]&lt;=0.1, "0-10%", IF(Table_1[[#This Row],[Discount %]]&lt;=0.2, "10-20%", IF(Table_1[[#This Row],[Discount %]]&lt;=0.3, "20-30%", IF(Table_1[[#This Row],[Discount %]]&lt;=0.4, "30-40%", "40%+"))))</f>
        <v>0-10%</v>
      </c>
    </row>
    <row r="1482" spans="1:24" ht="14.4" x14ac:dyDescent="0.3">
      <c r="A1482" s="2">
        <v>1481</v>
      </c>
      <c r="B1482" s="2" t="s">
        <v>3973</v>
      </c>
      <c r="C1482" s="2">
        <f>YEAR([1]Data!$D1482)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9">
        <v>40.46</v>
      </c>
      <c r="T1482" s="2">
        <v>7</v>
      </c>
      <c r="U1482" s="25">
        <v>0</v>
      </c>
      <c r="V1482" s="25">
        <v>19.825400000000002</v>
      </c>
      <c r="W1482" s="11">
        <f>Table_1[[#This Row],[Discount]]/Table_1[[#This Row],[Sales]]</f>
        <v>0</v>
      </c>
      <c r="X1482" t="str">
        <f>IF(Table_1[[#This Row],[Discount %]]&lt;=0.1, "0-10%", IF(Table_1[[#This Row],[Discount %]]&lt;=0.2, "10-20%", IF(Table_1[[#This Row],[Discount %]]&lt;=0.3, "20-30%", IF(Table_1[[#This Row],[Discount %]]&lt;=0.4, "30-40%", "40%+"))))</f>
        <v>0-10%</v>
      </c>
    </row>
    <row r="1483" spans="1:24" ht="14.4" x14ac:dyDescent="0.3">
      <c r="A1483" s="2">
        <v>1482</v>
      </c>
      <c r="B1483" s="2" t="s">
        <v>3973</v>
      </c>
      <c r="C1483" s="2">
        <f>YEAR([1]Data!$D1483)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9">
        <v>33.869999999999997</v>
      </c>
      <c r="T1483" s="2">
        <v>3</v>
      </c>
      <c r="U1483" s="25">
        <v>0</v>
      </c>
      <c r="V1483" s="25">
        <v>8.8061999999999987</v>
      </c>
      <c r="W1483" s="11">
        <f>Table_1[[#This Row],[Discount]]/Table_1[[#This Row],[Sales]]</f>
        <v>0</v>
      </c>
      <c r="X1483" t="str">
        <f>IF(Table_1[[#This Row],[Discount %]]&lt;=0.1, "0-10%", IF(Table_1[[#This Row],[Discount %]]&lt;=0.2, "10-20%", IF(Table_1[[#This Row],[Discount %]]&lt;=0.3, "20-30%", IF(Table_1[[#This Row],[Discount %]]&lt;=0.4, "30-40%", "40%+"))))</f>
        <v>0-10%</v>
      </c>
    </row>
    <row r="1484" spans="1:24" ht="14.4" x14ac:dyDescent="0.3">
      <c r="A1484" s="2">
        <v>1483</v>
      </c>
      <c r="B1484" s="2" t="s">
        <v>3980</v>
      </c>
      <c r="C1484" s="2">
        <f>YEAR([1]Data!$D1484)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9">
        <v>9.7280000000000015</v>
      </c>
      <c r="T1484" s="2">
        <v>2</v>
      </c>
      <c r="U1484" s="25">
        <v>0.2</v>
      </c>
      <c r="V1484" s="25">
        <v>1.702399999999999</v>
      </c>
      <c r="W1484" s="11">
        <f>Table_1[[#This Row],[Discount]]/Table_1[[#This Row],[Sales]]</f>
        <v>2.0559210526315787E-2</v>
      </c>
      <c r="X1484" t="str">
        <f>IF(Table_1[[#This Row],[Discount %]]&lt;=0.1, "0-10%", IF(Table_1[[#This Row],[Discount %]]&lt;=0.2, "10-20%", IF(Table_1[[#This Row],[Discount %]]&lt;=0.3, "20-30%", IF(Table_1[[#This Row],[Discount %]]&lt;=0.4, "30-40%", "40%+"))))</f>
        <v>0-10%</v>
      </c>
    </row>
    <row r="1485" spans="1:24" ht="14.4" x14ac:dyDescent="0.3">
      <c r="A1485" s="2">
        <v>1484</v>
      </c>
      <c r="B1485" s="2" t="s">
        <v>3980</v>
      </c>
      <c r="C1485" s="2">
        <f>YEAR([1]Data!$D1485)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9">
        <v>3.4240000000000004</v>
      </c>
      <c r="T1485" s="2">
        <v>1</v>
      </c>
      <c r="U1485" s="25">
        <v>0.2</v>
      </c>
      <c r="V1485" s="25">
        <v>1.0699999999999996</v>
      </c>
      <c r="W1485" s="11">
        <f>Table_1[[#This Row],[Discount]]/Table_1[[#This Row],[Sales]]</f>
        <v>5.8411214953271028E-2</v>
      </c>
      <c r="X1485" t="str">
        <f>IF(Table_1[[#This Row],[Discount %]]&lt;=0.1, "0-10%", IF(Table_1[[#This Row],[Discount %]]&lt;=0.2, "10-20%", IF(Table_1[[#This Row],[Discount %]]&lt;=0.3, "20-30%", IF(Table_1[[#This Row],[Discount %]]&lt;=0.4, "30-40%", "40%+"))))</f>
        <v>0-10%</v>
      </c>
    </row>
    <row r="1486" spans="1:24" ht="14.4" x14ac:dyDescent="0.3">
      <c r="A1486" s="2">
        <v>1485</v>
      </c>
      <c r="B1486" s="2" t="s">
        <v>3983</v>
      </c>
      <c r="C1486" s="2">
        <f>YEAR([1]Data!$D1486)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9">
        <v>177</v>
      </c>
      <c r="T1486" s="2">
        <v>3</v>
      </c>
      <c r="U1486" s="25">
        <v>0</v>
      </c>
      <c r="V1486" s="25">
        <v>30.089999999999982</v>
      </c>
      <c r="W1486" s="11">
        <f>Table_1[[#This Row],[Discount]]/Table_1[[#This Row],[Sales]]</f>
        <v>0</v>
      </c>
      <c r="X1486" t="str">
        <f>IF(Table_1[[#This Row],[Discount %]]&lt;=0.1, "0-10%", IF(Table_1[[#This Row],[Discount %]]&lt;=0.2, "10-20%", IF(Table_1[[#This Row],[Discount %]]&lt;=0.3, "20-30%", IF(Table_1[[#This Row],[Discount %]]&lt;=0.4, "30-40%", "40%+"))))</f>
        <v>0-10%</v>
      </c>
    </row>
    <row r="1487" spans="1:24" ht="14.4" x14ac:dyDescent="0.3">
      <c r="A1487" s="2">
        <v>1486</v>
      </c>
      <c r="B1487" s="2" t="s">
        <v>3986</v>
      </c>
      <c r="C1487" s="2">
        <f>YEAR([1]Data!$D1487)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9">
        <v>3.76</v>
      </c>
      <c r="T1487" s="2">
        <v>2</v>
      </c>
      <c r="U1487" s="25">
        <v>0</v>
      </c>
      <c r="V1487" s="25">
        <v>1.3159999999999998</v>
      </c>
      <c r="W1487" s="11">
        <f>Table_1[[#This Row],[Discount]]/Table_1[[#This Row],[Sales]]</f>
        <v>0</v>
      </c>
      <c r="X1487" t="str">
        <f>IF(Table_1[[#This Row],[Discount %]]&lt;=0.1, "0-10%", IF(Table_1[[#This Row],[Discount %]]&lt;=0.2, "10-20%", IF(Table_1[[#This Row],[Discount %]]&lt;=0.3, "20-30%", IF(Table_1[[#This Row],[Discount %]]&lt;=0.4, "30-40%", "40%+"))))</f>
        <v>0-10%</v>
      </c>
    </row>
    <row r="1488" spans="1:24" ht="14.4" x14ac:dyDescent="0.3">
      <c r="A1488" s="2">
        <v>1487</v>
      </c>
      <c r="B1488" s="2" t="s">
        <v>3990</v>
      </c>
      <c r="C1488" s="2">
        <f>YEAR([1]Data!$D1488)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9">
        <v>1212.848</v>
      </c>
      <c r="T1488" s="2">
        <v>7</v>
      </c>
      <c r="U1488" s="25">
        <v>0.2</v>
      </c>
      <c r="V1488" s="25">
        <v>106.12420000000014</v>
      </c>
      <c r="W1488" s="11">
        <f>Table_1[[#This Row],[Discount]]/Table_1[[#This Row],[Sales]]</f>
        <v>1.6490112528527896E-4</v>
      </c>
      <c r="X1488" t="str">
        <f>IF(Table_1[[#This Row],[Discount %]]&lt;=0.1, "0-10%", IF(Table_1[[#This Row],[Discount %]]&lt;=0.2, "10-20%", IF(Table_1[[#This Row],[Discount %]]&lt;=0.3, "20-30%", IF(Table_1[[#This Row],[Discount %]]&lt;=0.4, "30-40%", "40%+"))))</f>
        <v>0-10%</v>
      </c>
    </row>
    <row r="1489" spans="1:24" ht="14.4" x14ac:dyDescent="0.3">
      <c r="A1489" s="2">
        <v>1488</v>
      </c>
      <c r="B1489" s="2" t="s">
        <v>3990</v>
      </c>
      <c r="C1489" s="2">
        <f>YEAR([1]Data!$D1489)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9">
        <v>89.97</v>
      </c>
      <c r="T1489" s="2">
        <v>3</v>
      </c>
      <c r="U1489" s="25">
        <v>0</v>
      </c>
      <c r="V1489" s="25">
        <v>37.787400000000005</v>
      </c>
      <c r="W1489" s="11">
        <f>Table_1[[#This Row],[Discount]]/Table_1[[#This Row],[Sales]]</f>
        <v>0</v>
      </c>
      <c r="X1489" t="str">
        <f>IF(Table_1[[#This Row],[Discount %]]&lt;=0.1, "0-10%", IF(Table_1[[#This Row],[Discount %]]&lt;=0.2, "10-20%", IF(Table_1[[#This Row],[Discount %]]&lt;=0.3, "20-30%", IF(Table_1[[#This Row],[Discount %]]&lt;=0.4, "30-40%", "40%+"))))</f>
        <v>0-10%</v>
      </c>
    </row>
    <row r="1490" spans="1:24" ht="14.4" x14ac:dyDescent="0.3">
      <c r="A1490" s="2">
        <v>1489</v>
      </c>
      <c r="B1490" s="2" t="s">
        <v>3990</v>
      </c>
      <c r="C1490" s="2">
        <f>YEAR([1]Data!$D1490)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9">
        <v>42.599999999999994</v>
      </c>
      <c r="T1490" s="2">
        <v>3</v>
      </c>
      <c r="U1490" s="25">
        <v>0</v>
      </c>
      <c r="V1490" s="25">
        <v>16.614000000000001</v>
      </c>
      <c r="W1490" s="11">
        <f>Table_1[[#This Row],[Discount]]/Table_1[[#This Row],[Sales]]</f>
        <v>0</v>
      </c>
      <c r="X1490" t="str">
        <f>IF(Table_1[[#This Row],[Discount %]]&lt;=0.1, "0-10%", IF(Table_1[[#This Row],[Discount %]]&lt;=0.2, "10-20%", IF(Table_1[[#This Row],[Discount %]]&lt;=0.3, "20-30%", IF(Table_1[[#This Row],[Discount %]]&lt;=0.4, "30-40%", "40%+"))))</f>
        <v>0-10%</v>
      </c>
    </row>
    <row r="1491" spans="1:24" ht="14.4" x14ac:dyDescent="0.3">
      <c r="A1491" s="2">
        <v>1490</v>
      </c>
      <c r="B1491" s="2" t="s">
        <v>3997</v>
      </c>
      <c r="C1491" s="2">
        <f>YEAR([1]Data!$D1491)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9">
        <v>5.04</v>
      </c>
      <c r="T1491" s="2">
        <v>2</v>
      </c>
      <c r="U1491" s="25">
        <v>0.2</v>
      </c>
      <c r="V1491" s="25">
        <v>1.764</v>
      </c>
      <c r="W1491" s="11">
        <f>Table_1[[#This Row],[Discount]]/Table_1[[#This Row],[Sales]]</f>
        <v>3.9682539682539687E-2</v>
      </c>
      <c r="X1491" t="str">
        <f>IF(Table_1[[#This Row],[Discount %]]&lt;=0.1, "0-10%", IF(Table_1[[#This Row],[Discount %]]&lt;=0.2, "10-20%", IF(Table_1[[#This Row],[Discount %]]&lt;=0.3, "20-30%", IF(Table_1[[#This Row],[Discount %]]&lt;=0.4, "30-40%", "40%+"))))</f>
        <v>0-10%</v>
      </c>
    </row>
    <row r="1492" spans="1:24" ht="14.4" x14ac:dyDescent="0.3">
      <c r="A1492" s="2">
        <v>1491</v>
      </c>
      <c r="B1492" s="2" t="s">
        <v>4000</v>
      </c>
      <c r="C1492" s="2">
        <f>YEAR([1]Data!$D1492)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9">
        <v>62.96</v>
      </c>
      <c r="T1492" s="2">
        <v>4</v>
      </c>
      <c r="U1492" s="25">
        <v>0</v>
      </c>
      <c r="V1492" s="25">
        <v>28.332000000000001</v>
      </c>
      <c r="W1492" s="11">
        <f>Table_1[[#This Row],[Discount]]/Table_1[[#This Row],[Sales]]</f>
        <v>0</v>
      </c>
      <c r="X1492" t="str">
        <f>IF(Table_1[[#This Row],[Discount %]]&lt;=0.1, "0-10%", IF(Table_1[[#This Row],[Discount %]]&lt;=0.2, "10-20%", IF(Table_1[[#This Row],[Discount %]]&lt;=0.3, "20-30%", IF(Table_1[[#This Row],[Discount %]]&lt;=0.4, "30-40%", "40%+"))))</f>
        <v>0-10%</v>
      </c>
    </row>
    <row r="1493" spans="1:24" ht="14.4" x14ac:dyDescent="0.3">
      <c r="A1493" s="2">
        <v>1492</v>
      </c>
      <c r="B1493" s="2" t="s">
        <v>4001</v>
      </c>
      <c r="C1493" s="2">
        <f>YEAR([1]Data!$D1493)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9">
        <v>5.88</v>
      </c>
      <c r="T1493" s="2">
        <v>1</v>
      </c>
      <c r="U1493" s="25">
        <v>0</v>
      </c>
      <c r="V1493" s="25">
        <v>2.8811999999999998</v>
      </c>
      <c r="W1493" s="11">
        <f>Table_1[[#This Row],[Discount]]/Table_1[[#This Row],[Sales]]</f>
        <v>0</v>
      </c>
      <c r="X1493" t="str">
        <f>IF(Table_1[[#This Row],[Discount %]]&lt;=0.1, "0-10%", IF(Table_1[[#This Row],[Discount %]]&lt;=0.2, "10-20%", IF(Table_1[[#This Row],[Discount %]]&lt;=0.3, "20-30%", IF(Table_1[[#This Row],[Discount %]]&lt;=0.4, "30-40%", "40%+"))))</f>
        <v>0-10%</v>
      </c>
    </row>
    <row r="1494" spans="1:24" ht="14.4" x14ac:dyDescent="0.3">
      <c r="A1494" s="2">
        <v>1493</v>
      </c>
      <c r="B1494" s="2" t="s">
        <v>4001</v>
      </c>
      <c r="C1494" s="2">
        <f>YEAR([1]Data!$D1494)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9">
        <v>977.29200000000003</v>
      </c>
      <c r="T1494" s="2">
        <v>6</v>
      </c>
      <c r="U1494" s="25">
        <v>0.1</v>
      </c>
      <c r="V1494" s="25">
        <v>173.74080000000001</v>
      </c>
      <c r="W1494" s="11">
        <f>Table_1[[#This Row],[Discount]]/Table_1[[#This Row],[Sales]]</f>
        <v>1.0232356347949232E-4</v>
      </c>
      <c r="X1494" t="str">
        <f>IF(Table_1[[#This Row],[Discount %]]&lt;=0.1, "0-10%", IF(Table_1[[#This Row],[Discount %]]&lt;=0.2, "10-20%", IF(Table_1[[#This Row],[Discount %]]&lt;=0.3, "20-30%", IF(Table_1[[#This Row],[Discount %]]&lt;=0.4, "30-40%", "40%+"))))</f>
        <v>0-10%</v>
      </c>
    </row>
    <row r="1495" spans="1:24" ht="14.4" x14ac:dyDescent="0.3">
      <c r="A1495" s="2">
        <v>1494</v>
      </c>
      <c r="B1495" s="2" t="s">
        <v>4006</v>
      </c>
      <c r="C1495" s="2">
        <f>YEAR([1]Data!$D1495)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9">
        <v>9.64</v>
      </c>
      <c r="T1495" s="2">
        <v>2</v>
      </c>
      <c r="U1495" s="25">
        <v>0</v>
      </c>
      <c r="V1495" s="25">
        <v>3.6632000000000007</v>
      </c>
      <c r="W1495" s="11">
        <f>Table_1[[#This Row],[Discount]]/Table_1[[#This Row],[Sales]]</f>
        <v>0</v>
      </c>
      <c r="X1495" t="str">
        <f>IF(Table_1[[#This Row],[Discount %]]&lt;=0.1, "0-10%", IF(Table_1[[#This Row],[Discount %]]&lt;=0.2, "10-20%", IF(Table_1[[#This Row],[Discount %]]&lt;=0.3, "20-30%", IF(Table_1[[#This Row],[Discount %]]&lt;=0.4, "30-40%", "40%+"))))</f>
        <v>0-10%</v>
      </c>
    </row>
    <row r="1496" spans="1:24" ht="14.4" x14ac:dyDescent="0.3">
      <c r="A1496" s="2">
        <v>1495</v>
      </c>
      <c r="B1496" s="2" t="s">
        <v>4009</v>
      </c>
      <c r="C1496" s="2">
        <f>YEAR([1]Data!$D1496)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9">
        <v>40.049999999999997</v>
      </c>
      <c r="T1496" s="2">
        <v>3</v>
      </c>
      <c r="U1496" s="25">
        <v>0</v>
      </c>
      <c r="V1496" s="25">
        <v>11.213999999999999</v>
      </c>
      <c r="W1496" s="11">
        <f>Table_1[[#This Row],[Discount]]/Table_1[[#This Row],[Sales]]</f>
        <v>0</v>
      </c>
      <c r="X1496" t="str">
        <f>IF(Table_1[[#This Row],[Discount %]]&lt;=0.1, "0-10%", IF(Table_1[[#This Row],[Discount %]]&lt;=0.2, "10-20%", IF(Table_1[[#This Row],[Discount %]]&lt;=0.3, "20-30%", IF(Table_1[[#This Row],[Discount %]]&lt;=0.4, "30-40%", "40%+"))))</f>
        <v>0-10%</v>
      </c>
    </row>
    <row r="1497" spans="1:24" ht="14.4" x14ac:dyDescent="0.3">
      <c r="A1497" s="2">
        <v>1496</v>
      </c>
      <c r="B1497" s="2" t="s">
        <v>4010</v>
      </c>
      <c r="C1497" s="2">
        <f>YEAR([1]Data!$D1497)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9">
        <v>10.192000000000002</v>
      </c>
      <c r="T1497" s="2">
        <v>7</v>
      </c>
      <c r="U1497" s="25">
        <v>0.2</v>
      </c>
      <c r="V1497" s="25">
        <v>3.1849999999999992</v>
      </c>
      <c r="W1497" s="11">
        <f>Table_1[[#This Row],[Discount]]/Table_1[[#This Row],[Sales]]</f>
        <v>1.9623233908948191E-2</v>
      </c>
      <c r="X1497" t="str">
        <f>IF(Table_1[[#This Row],[Discount %]]&lt;=0.1, "0-10%", IF(Table_1[[#This Row],[Discount %]]&lt;=0.2, "10-20%", IF(Table_1[[#This Row],[Discount %]]&lt;=0.3, "20-30%", IF(Table_1[[#This Row],[Discount %]]&lt;=0.4, "30-40%", "40%+"))))</f>
        <v>0-10%</v>
      </c>
    </row>
    <row r="1498" spans="1:24" ht="14.4" x14ac:dyDescent="0.3">
      <c r="A1498" s="2">
        <v>1497</v>
      </c>
      <c r="B1498" s="2" t="s">
        <v>4010</v>
      </c>
      <c r="C1498" s="2">
        <f>YEAR([1]Data!$D1498)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9">
        <v>16.784000000000002</v>
      </c>
      <c r="T1498" s="2">
        <v>1</v>
      </c>
      <c r="U1498" s="25">
        <v>0.2</v>
      </c>
      <c r="V1498" s="25">
        <v>-0.20980000000000043</v>
      </c>
      <c r="W1498" s="11">
        <f>Table_1[[#This Row],[Discount]]/Table_1[[#This Row],[Sales]]</f>
        <v>1.1916110581506194E-2</v>
      </c>
      <c r="X1498" t="str">
        <f>IF(Table_1[[#This Row],[Discount %]]&lt;=0.1, "0-10%", IF(Table_1[[#This Row],[Discount %]]&lt;=0.2, "10-20%", IF(Table_1[[#This Row],[Discount %]]&lt;=0.3, "20-30%", IF(Table_1[[#This Row],[Discount %]]&lt;=0.4, "30-40%", "40%+"))))</f>
        <v>0-10%</v>
      </c>
    </row>
    <row r="1499" spans="1:24" ht="14.4" x14ac:dyDescent="0.3">
      <c r="A1499" s="2">
        <v>1498</v>
      </c>
      <c r="B1499" s="2" t="s">
        <v>4010</v>
      </c>
      <c r="C1499" s="2">
        <f>YEAR([1]Data!$D1499)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9">
        <v>13.120000000000001</v>
      </c>
      <c r="T1499" s="2">
        <v>5</v>
      </c>
      <c r="U1499" s="25">
        <v>0.2</v>
      </c>
      <c r="V1499" s="25">
        <v>3.7720000000000002</v>
      </c>
      <c r="W1499" s="11">
        <f>Table_1[[#This Row],[Discount]]/Table_1[[#This Row],[Sales]]</f>
        <v>1.524390243902439E-2</v>
      </c>
      <c r="X1499" t="str">
        <f>IF(Table_1[[#This Row],[Discount %]]&lt;=0.1, "0-10%", IF(Table_1[[#This Row],[Discount %]]&lt;=0.2, "10-20%", IF(Table_1[[#This Row],[Discount %]]&lt;=0.3, "20-30%", IF(Table_1[[#This Row],[Discount %]]&lt;=0.4, "30-40%", "40%+"))))</f>
        <v>0-10%</v>
      </c>
    </row>
    <row r="1500" spans="1:24" ht="14.4" x14ac:dyDescent="0.3">
      <c r="A1500" s="2">
        <v>1499</v>
      </c>
      <c r="B1500" s="2" t="s">
        <v>4016</v>
      </c>
      <c r="C1500" s="2">
        <f>YEAR([1]Data!$D1500)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9">
        <v>18.16</v>
      </c>
      <c r="T1500" s="2">
        <v>5</v>
      </c>
      <c r="U1500" s="25">
        <v>0.2</v>
      </c>
      <c r="V1500" s="25">
        <v>6.5830000000000011</v>
      </c>
      <c r="W1500" s="11">
        <f>Table_1[[#This Row],[Discount]]/Table_1[[#This Row],[Sales]]</f>
        <v>1.1013215859030838E-2</v>
      </c>
      <c r="X1500" t="str">
        <f>IF(Table_1[[#This Row],[Discount %]]&lt;=0.1, "0-10%", IF(Table_1[[#This Row],[Discount %]]&lt;=0.2, "10-20%", IF(Table_1[[#This Row],[Discount %]]&lt;=0.3, "20-30%", IF(Table_1[[#This Row],[Discount %]]&lt;=0.4, "30-40%", "40%+"))))</f>
        <v>0-10%</v>
      </c>
    </row>
    <row r="1501" spans="1:24" ht="14.4" x14ac:dyDescent="0.3">
      <c r="A1501" s="2">
        <v>1500</v>
      </c>
      <c r="B1501" s="2" t="s">
        <v>4017</v>
      </c>
      <c r="C1501" s="2">
        <f>YEAR([1]Data!$D1501)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9">
        <v>16.056000000000001</v>
      </c>
      <c r="T1501" s="2">
        <v>3</v>
      </c>
      <c r="U1501" s="25">
        <v>0.2</v>
      </c>
      <c r="V1501" s="25">
        <v>5.8203000000000005</v>
      </c>
      <c r="W1501" s="11">
        <f>Table_1[[#This Row],[Discount]]/Table_1[[#This Row],[Sales]]</f>
        <v>1.2456402590931739E-2</v>
      </c>
      <c r="X1501" t="str">
        <f>IF(Table_1[[#This Row],[Discount %]]&lt;=0.1, "0-10%", IF(Table_1[[#This Row],[Discount %]]&lt;=0.2, "10-20%", IF(Table_1[[#This Row],[Discount %]]&lt;=0.3, "20-30%", IF(Table_1[[#This Row],[Discount %]]&lt;=0.4, "30-40%", "40%+"))))</f>
        <v>0-10%</v>
      </c>
    </row>
    <row r="1502" spans="1:24" ht="14.4" x14ac:dyDescent="0.3">
      <c r="A1502" s="2">
        <v>1501</v>
      </c>
      <c r="B1502" s="2" t="s">
        <v>4017</v>
      </c>
      <c r="C1502" s="2">
        <f>YEAR([1]Data!$D1502)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9">
        <v>223.05600000000001</v>
      </c>
      <c r="T1502" s="2">
        <v>9</v>
      </c>
      <c r="U1502" s="25">
        <v>0.2</v>
      </c>
      <c r="V1502" s="25">
        <v>69.704999999999984</v>
      </c>
      <c r="W1502" s="11">
        <f>Table_1[[#This Row],[Discount]]/Table_1[[#This Row],[Sales]]</f>
        <v>8.9663582239437635E-4</v>
      </c>
      <c r="X1502" t="str">
        <f>IF(Table_1[[#This Row],[Discount %]]&lt;=0.1, "0-10%", IF(Table_1[[#This Row],[Discount %]]&lt;=0.2, "10-20%", IF(Table_1[[#This Row],[Discount %]]&lt;=0.3, "20-30%", IF(Table_1[[#This Row],[Discount %]]&lt;=0.4, "30-40%", "40%+"))))</f>
        <v>0-10%</v>
      </c>
    </row>
    <row r="1503" spans="1:24" ht="14.4" x14ac:dyDescent="0.3">
      <c r="A1503" s="2">
        <v>1502</v>
      </c>
      <c r="B1503" s="2" t="s">
        <v>4017</v>
      </c>
      <c r="C1503" s="2">
        <f>YEAR([1]Data!$D1503)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9">
        <v>540.048</v>
      </c>
      <c r="T1503" s="2">
        <v>3</v>
      </c>
      <c r="U1503" s="25">
        <v>0.2</v>
      </c>
      <c r="V1503" s="25">
        <v>-47.254199999999997</v>
      </c>
      <c r="W1503" s="11">
        <f>Table_1[[#This Row],[Discount]]/Table_1[[#This Row],[Sales]]</f>
        <v>3.7033745148579389E-4</v>
      </c>
      <c r="X1503" t="str">
        <f>IF(Table_1[[#This Row],[Discount %]]&lt;=0.1, "0-10%", IF(Table_1[[#This Row],[Discount %]]&lt;=0.2, "10-20%", IF(Table_1[[#This Row],[Discount %]]&lt;=0.3, "20-30%", IF(Table_1[[#This Row],[Discount %]]&lt;=0.4, "30-40%", "40%+"))))</f>
        <v>0-10%</v>
      </c>
    </row>
    <row r="1504" spans="1:24" ht="14.4" x14ac:dyDescent="0.3">
      <c r="A1504" s="2">
        <v>1503</v>
      </c>
      <c r="B1504" s="2" t="s">
        <v>4020</v>
      </c>
      <c r="C1504" s="2">
        <f>YEAR([1]Data!$D1504)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9">
        <v>33.520000000000003</v>
      </c>
      <c r="T1504" s="2">
        <v>2</v>
      </c>
      <c r="U1504" s="25">
        <v>0.2</v>
      </c>
      <c r="V1504" s="25">
        <v>3.3519999999999985</v>
      </c>
      <c r="W1504" s="11">
        <f>Table_1[[#This Row],[Discount]]/Table_1[[#This Row],[Sales]]</f>
        <v>5.9665871121718375E-3</v>
      </c>
      <c r="X1504" t="str">
        <f>IF(Table_1[[#This Row],[Discount %]]&lt;=0.1, "0-10%", IF(Table_1[[#This Row],[Discount %]]&lt;=0.2, "10-20%", IF(Table_1[[#This Row],[Discount %]]&lt;=0.3, "20-30%", IF(Table_1[[#This Row],[Discount %]]&lt;=0.4, "30-40%", "40%+"))))</f>
        <v>0-10%</v>
      </c>
    </row>
    <row r="1505" spans="1:24" ht="14.4" x14ac:dyDescent="0.3">
      <c r="A1505" s="2">
        <v>1504</v>
      </c>
      <c r="B1505" s="2" t="s">
        <v>4020</v>
      </c>
      <c r="C1505" s="2">
        <f>YEAR([1]Data!$D1505)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9">
        <v>9.94</v>
      </c>
      <c r="T1505" s="2">
        <v>2</v>
      </c>
      <c r="U1505" s="25">
        <v>0</v>
      </c>
      <c r="V1505" s="25">
        <v>3.0813999999999995</v>
      </c>
      <c r="W1505" s="11">
        <f>Table_1[[#This Row],[Discount]]/Table_1[[#This Row],[Sales]]</f>
        <v>0</v>
      </c>
      <c r="X1505" t="str">
        <f>IF(Table_1[[#This Row],[Discount %]]&lt;=0.1, "0-10%", IF(Table_1[[#This Row],[Discount %]]&lt;=0.2, "10-20%", IF(Table_1[[#This Row],[Discount %]]&lt;=0.3, "20-30%", IF(Table_1[[#This Row],[Discount %]]&lt;=0.4, "30-40%", "40%+"))))</f>
        <v>0-10%</v>
      </c>
    </row>
    <row r="1506" spans="1:24" ht="14.4" x14ac:dyDescent="0.3">
      <c r="A1506" s="2">
        <v>1505</v>
      </c>
      <c r="B1506" s="2" t="s">
        <v>4023</v>
      </c>
      <c r="C1506" s="2">
        <f>YEAR([1]Data!$D1506)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9">
        <v>6.72</v>
      </c>
      <c r="T1506" s="2">
        <v>4</v>
      </c>
      <c r="U1506" s="25">
        <v>0</v>
      </c>
      <c r="V1506" s="25">
        <v>3.36</v>
      </c>
      <c r="W1506" s="11">
        <f>Table_1[[#This Row],[Discount]]/Table_1[[#This Row],[Sales]]</f>
        <v>0</v>
      </c>
      <c r="X1506" t="str">
        <f>IF(Table_1[[#This Row],[Discount %]]&lt;=0.1, "0-10%", IF(Table_1[[#This Row],[Discount %]]&lt;=0.2, "10-20%", IF(Table_1[[#This Row],[Discount %]]&lt;=0.3, "20-30%", IF(Table_1[[#This Row],[Discount %]]&lt;=0.4, "30-40%", "40%+"))))</f>
        <v>0-10%</v>
      </c>
    </row>
    <row r="1507" spans="1:24" ht="14.4" x14ac:dyDescent="0.3">
      <c r="A1507" s="2">
        <v>1506</v>
      </c>
      <c r="B1507" s="2" t="s">
        <v>4023</v>
      </c>
      <c r="C1507" s="2">
        <f>YEAR([1]Data!$D1507)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9">
        <v>1004.9760000000001</v>
      </c>
      <c r="T1507" s="2">
        <v>6</v>
      </c>
      <c r="U1507" s="25">
        <v>0.2</v>
      </c>
      <c r="V1507" s="25">
        <v>-175.87080000000009</v>
      </c>
      <c r="W1507" s="11">
        <f>Table_1[[#This Row],[Discount]]/Table_1[[#This Row],[Sales]]</f>
        <v>1.9900972759548486E-4</v>
      </c>
      <c r="X1507" t="str">
        <f>IF(Table_1[[#This Row],[Discount %]]&lt;=0.1, "0-10%", IF(Table_1[[#This Row],[Discount %]]&lt;=0.2, "10-20%", IF(Table_1[[#This Row],[Discount %]]&lt;=0.3, "20-30%", IF(Table_1[[#This Row],[Discount %]]&lt;=0.4, "30-40%", "40%+"))))</f>
        <v>0-10%</v>
      </c>
    </row>
    <row r="1508" spans="1:24" ht="14.4" x14ac:dyDescent="0.3">
      <c r="A1508" s="2">
        <v>1507</v>
      </c>
      <c r="B1508" s="2" t="s">
        <v>4028</v>
      </c>
      <c r="C1508" s="2">
        <f>YEAR([1]Data!$D1508)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9">
        <v>17.880000000000003</v>
      </c>
      <c r="T1508" s="2">
        <v>3</v>
      </c>
      <c r="U1508" s="25">
        <v>0.2</v>
      </c>
      <c r="V1508" s="25">
        <v>5.5875000000000004</v>
      </c>
      <c r="W1508" s="11">
        <f>Table_1[[#This Row],[Discount]]/Table_1[[#This Row],[Sales]]</f>
        <v>1.1185682326621923E-2</v>
      </c>
      <c r="X1508" t="str">
        <f>IF(Table_1[[#This Row],[Discount %]]&lt;=0.1, "0-10%", IF(Table_1[[#This Row],[Discount %]]&lt;=0.2, "10-20%", IF(Table_1[[#This Row],[Discount %]]&lt;=0.3, "20-30%", IF(Table_1[[#This Row],[Discount %]]&lt;=0.4, "30-40%", "40%+"))))</f>
        <v>0-10%</v>
      </c>
    </row>
    <row r="1509" spans="1:24" ht="14.4" x14ac:dyDescent="0.3">
      <c r="A1509" s="2">
        <v>1508</v>
      </c>
      <c r="B1509" s="2" t="s">
        <v>4031</v>
      </c>
      <c r="C1509" s="2">
        <f>YEAR([1]Data!$D1509)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9">
        <v>396</v>
      </c>
      <c r="T1509" s="2">
        <v>4</v>
      </c>
      <c r="U1509" s="25">
        <v>0</v>
      </c>
      <c r="V1509" s="25">
        <v>190.07999999999998</v>
      </c>
      <c r="W1509" s="11">
        <f>Table_1[[#This Row],[Discount]]/Table_1[[#This Row],[Sales]]</f>
        <v>0</v>
      </c>
      <c r="X1509" t="str">
        <f>IF(Table_1[[#This Row],[Discount %]]&lt;=0.1, "0-10%", IF(Table_1[[#This Row],[Discount %]]&lt;=0.2, "10-20%", IF(Table_1[[#This Row],[Discount %]]&lt;=0.3, "20-30%", IF(Table_1[[#This Row],[Discount %]]&lt;=0.4, "30-40%", "40%+"))))</f>
        <v>0-10%</v>
      </c>
    </row>
    <row r="1510" spans="1:24" ht="14.4" x14ac:dyDescent="0.3">
      <c r="A1510" s="2">
        <v>1509</v>
      </c>
      <c r="B1510" s="2" t="s">
        <v>4034</v>
      </c>
      <c r="C1510" s="2">
        <f>YEAR([1]Data!$D1510)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9">
        <v>34.5</v>
      </c>
      <c r="T1510" s="2">
        <v>3</v>
      </c>
      <c r="U1510" s="25">
        <v>0</v>
      </c>
      <c r="V1510" s="25">
        <v>15.524999999999999</v>
      </c>
      <c r="W1510" s="11">
        <f>Table_1[[#This Row],[Discount]]/Table_1[[#This Row],[Sales]]</f>
        <v>0</v>
      </c>
      <c r="X1510" t="str">
        <f>IF(Table_1[[#This Row],[Discount %]]&lt;=0.1, "0-10%", IF(Table_1[[#This Row],[Discount %]]&lt;=0.2, "10-20%", IF(Table_1[[#This Row],[Discount %]]&lt;=0.3, "20-30%", IF(Table_1[[#This Row],[Discount %]]&lt;=0.4, "30-40%", "40%+"))))</f>
        <v>0-10%</v>
      </c>
    </row>
    <row r="1511" spans="1:24" ht="14.4" x14ac:dyDescent="0.3">
      <c r="A1511" s="2">
        <v>1510</v>
      </c>
      <c r="B1511" s="2" t="s">
        <v>4037</v>
      </c>
      <c r="C1511" s="2">
        <f>YEAR([1]Data!$D1511)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9">
        <v>8.36</v>
      </c>
      <c r="T1511" s="2">
        <v>2</v>
      </c>
      <c r="U1511" s="25">
        <v>0</v>
      </c>
      <c r="V1511" s="25">
        <v>3.0095999999999998</v>
      </c>
      <c r="W1511" s="11">
        <f>Table_1[[#This Row],[Discount]]/Table_1[[#This Row],[Sales]]</f>
        <v>0</v>
      </c>
      <c r="X1511" t="str">
        <f>IF(Table_1[[#This Row],[Discount %]]&lt;=0.1, "0-10%", IF(Table_1[[#This Row],[Discount %]]&lt;=0.2, "10-20%", IF(Table_1[[#This Row],[Discount %]]&lt;=0.3, "20-30%", IF(Table_1[[#This Row],[Discount %]]&lt;=0.4, "30-40%", "40%+"))))</f>
        <v>0-10%</v>
      </c>
    </row>
    <row r="1512" spans="1:24" ht="14.4" x14ac:dyDescent="0.3">
      <c r="A1512" s="2">
        <v>1511</v>
      </c>
      <c r="B1512" s="2" t="s">
        <v>4038</v>
      </c>
      <c r="C1512" s="2">
        <f>YEAR([1]Data!$D1512)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9">
        <v>385.6</v>
      </c>
      <c r="T1512" s="2">
        <v>8</v>
      </c>
      <c r="U1512" s="25">
        <v>0</v>
      </c>
      <c r="V1512" s="25">
        <v>111.82399999999996</v>
      </c>
      <c r="W1512" s="11">
        <f>Table_1[[#This Row],[Discount]]/Table_1[[#This Row],[Sales]]</f>
        <v>0</v>
      </c>
      <c r="X1512" t="str">
        <f>IF(Table_1[[#This Row],[Discount %]]&lt;=0.1, "0-10%", IF(Table_1[[#This Row],[Discount %]]&lt;=0.2, "10-20%", IF(Table_1[[#This Row],[Discount %]]&lt;=0.3, "20-30%", IF(Table_1[[#This Row],[Discount %]]&lt;=0.4, "30-40%", "40%+"))))</f>
        <v>0-10%</v>
      </c>
    </row>
    <row r="1513" spans="1:24" ht="14.4" x14ac:dyDescent="0.3">
      <c r="A1513" s="2">
        <v>1512</v>
      </c>
      <c r="B1513" s="2" t="s">
        <v>4038</v>
      </c>
      <c r="C1513" s="2">
        <f>YEAR([1]Data!$D1513)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9">
        <v>35.82</v>
      </c>
      <c r="T1513" s="2">
        <v>9</v>
      </c>
      <c r="U1513" s="25">
        <v>0</v>
      </c>
      <c r="V1513" s="25">
        <v>11.820599999999997</v>
      </c>
      <c r="W1513" s="11">
        <f>Table_1[[#This Row],[Discount]]/Table_1[[#This Row],[Sales]]</f>
        <v>0</v>
      </c>
      <c r="X1513" t="str">
        <f>IF(Table_1[[#This Row],[Discount %]]&lt;=0.1, "0-10%", IF(Table_1[[#This Row],[Discount %]]&lt;=0.2, "10-20%", IF(Table_1[[#This Row],[Discount %]]&lt;=0.3, "20-30%", IF(Table_1[[#This Row],[Discount %]]&lt;=0.4, "30-40%", "40%+"))))</f>
        <v>0-10%</v>
      </c>
    </row>
    <row r="1514" spans="1:24" ht="14.4" x14ac:dyDescent="0.3">
      <c r="A1514" s="2">
        <v>1513</v>
      </c>
      <c r="B1514" s="2" t="s">
        <v>4040</v>
      </c>
      <c r="C1514" s="2">
        <f>YEAR([1]Data!$D1514)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9">
        <v>200.06400000000002</v>
      </c>
      <c r="T1514" s="2">
        <v>3</v>
      </c>
      <c r="U1514" s="25">
        <v>0.2</v>
      </c>
      <c r="V1514" s="25">
        <v>12.504000000000005</v>
      </c>
      <c r="W1514" s="11">
        <f>Table_1[[#This Row],[Discount]]/Table_1[[#This Row],[Sales]]</f>
        <v>9.9968010236724247E-4</v>
      </c>
      <c r="X1514" t="str">
        <f>IF(Table_1[[#This Row],[Discount %]]&lt;=0.1, "0-10%", IF(Table_1[[#This Row],[Discount %]]&lt;=0.2, "10-20%", IF(Table_1[[#This Row],[Discount %]]&lt;=0.3, "20-30%", IF(Table_1[[#This Row],[Discount %]]&lt;=0.4, "30-40%", "40%+"))))</f>
        <v>0-10%</v>
      </c>
    </row>
    <row r="1515" spans="1:24" ht="14.4" x14ac:dyDescent="0.3">
      <c r="A1515" s="2">
        <v>1514</v>
      </c>
      <c r="B1515" s="2" t="s">
        <v>4040</v>
      </c>
      <c r="C1515" s="2">
        <f>YEAR([1]Data!$D1515)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9">
        <v>21.379999999999995</v>
      </c>
      <c r="T1515" s="2">
        <v>5</v>
      </c>
      <c r="U1515" s="25">
        <v>0.8</v>
      </c>
      <c r="V1515" s="25">
        <v>-33.139000000000003</v>
      </c>
      <c r="W1515" s="11">
        <f>Table_1[[#This Row],[Discount]]/Table_1[[#This Row],[Sales]]</f>
        <v>3.7418147801683829E-2</v>
      </c>
      <c r="X1515" t="str">
        <f>IF(Table_1[[#This Row],[Discount %]]&lt;=0.1, "0-10%", IF(Table_1[[#This Row],[Discount %]]&lt;=0.2, "10-20%", IF(Table_1[[#This Row],[Discount %]]&lt;=0.3, "20-30%", IF(Table_1[[#This Row],[Discount %]]&lt;=0.4, "30-40%", "40%+"))))</f>
        <v>0-10%</v>
      </c>
    </row>
    <row r="1516" spans="1:24" ht="14.4" x14ac:dyDescent="0.3">
      <c r="A1516" s="2">
        <v>1515</v>
      </c>
      <c r="B1516" s="2" t="s">
        <v>4040</v>
      </c>
      <c r="C1516" s="2">
        <f>YEAR([1]Data!$D1516)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9">
        <v>6.743999999999998</v>
      </c>
      <c r="T1516" s="2">
        <v>4</v>
      </c>
      <c r="U1516" s="25">
        <v>0.8</v>
      </c>
      <c r="V1516" s="25">
        <v>-11.4648</v>
      </c>
      <c r="W1516" s="11">
        <f>Table_1[[#This Row],[Discount]]/Table_1[[#This Row],[Sales]]</f>
        <v>0.1186239620403322</v>
      </c>
      <c r="X1516" t="str">
        <f>IF(Table_1[[#This Row],[Discount %]]&lt;=0.1, "0-10%", IF(Table_1[[#This Row],[Discount %]]&lt;=0.2, "10-20%", IF(Table_1[[#This Row],[Discount %]]&lt;=0.3, "20-30%", IF(Table_1[[#This Row],[Discount %]]&lt;=0.4, "30-40%", "40%+"))))</f>
        <v>10-20%</v>
      </c>
    </row>
    <row r="1517" spans="1:24" ht="14.4" x14ac:dyDescent="0.3">
      <c r="A1517" s="2">
        <v>1516</v>
      </c>
      <c r="B1517" s="2" t="s">
        <v>4041</v>
      </c>
      <c r="C1517" s="2">
        <f>YEAR([1]Data!$D1517)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9">
        <v>63.686</v>
      </c>
      <c r="T1517" s="2">
        <v>1</v>
      </c>
      <c r="U1517" s="25">
        <v>0.3</v>
      </c>
      <c r="V1517" s="25">
        <v>-9.0980000000000025</v>
      </c>
      <c r="W1517" s="11">
        <f>Table_1[[#This Row],[Discount]]/Table_1[[#This Row],[Sales]]</f>
        <v>4.7106114373645699E-3</v>
      </c>
      <c r="X1517" t="str">
        <f>IF(Table_1[[#This Row],[Discount %]]&lt;=0.1, "0-10%", IF(Table_1[[#This Row],[Discount %]]&lt;=0.2, "10-20%", IF(Table_1[[#This Row],[Discount %]]&lt;=0.3, "20-30%", IF(Table_1[[#This Row],[Discount %]]&lt;=0.4, "30-40%", "40%+"))))</f>
        <v>0-10%</v>
      </c>
    </row>
    <row r="1518" spans="1:24" ht="14.4" x14ac:dyDescent="0.3">
      <c r="A1518" s="2">
        <v>1517</v>
      </c>
      <c r="B1518" s="2" t="s">
        <v>4044</v>
      </c>
      <c r="C1518" s="2">
        <f>YEAR([1]Data!$D1518)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9">
        <v>1669.6</v>
      </c>
      <c r="T1518" s="2">
        <v>4</v>
      </c>
      <c r="U1518" s="25">
        <v>0</v>
      </c>
      <c r="V1518" s="25">
        <v>116.87199999999984</v>
      </c>
      <c r="W1518" s="11">
        <f>Table_1[[#This Row],[Discount]]/Table_1[[#This Row],[Sales]]</f>
        <v>0</v>
      </c>
      <c r="X1518" t="str">
        <f>IF(Table_1[[#This Row],[Discount %]]&lt;=0.1, "0-10%", IF(Table_1[[#This Row],[Discount %]]&lt;=0.2, "10-20%", IF(Table_1[[#This Row],[Discount %]]&lt;=0.3, "20-30%", IF(Table_1[[#This Row],[Discount %]]&lt;=0.4, "30-40%", "40%+"))))</f>
        <v>0-10%</v>
      </c>
    </row>
    <row r="1519" spans="1:24" ht="14.4" x14ac:dyDescent="0.3">
      <c r="A1519" s="2">
        <v>1518</v>
      </c>
      <c r="B1519" s="2" t="s">
        <v>4046</v>
      </c>
      <c r="C1519" s="2">
        <f>YEAR([1]Data!$D1519)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9">
        <v>83.84</v>
      </c>
      <c r="T1519" s="2">
        <v>2</v>
      </c>
      <c r="U1519" s="25">
        <v>0.2</v>
      </c>
      <c r="V1519" s="25">
        <v>27.247999999999998</v>
      </c>
      <c r="W1519" s="11">
        <f>Table_1[[#This Row],[Discount]]/Table_1[[#This Row],[Sales]]</f>
        <v>2.3854961832061069E-3</v>
      </c>
      <c r="X1519" t="str">
        <f>IF(Table_1[[#This Row],[Discount %]]&lt;=0.1, "0-10%", IF(Table_1[[#This Row],[Discount %]]&lt;=0.2, "10-20%", IF(Table_1[[#This Row],[Discount %]]&lt;=0.3, "20-30%", IF(Table_1[[#This Row],[Discount %]]&lt;=0.4, "30-40%", "40%+"))))</f>
        <v>0-10%</v>
      </c>
    </row>
    <row r="1520" spans="1:24" ht="14.4" x14ac:dyDescent="0.3">
      <c r="A1520" s="2">
        <v>1519</v>
      </c>
      <c r="B1520" s="2" t="s">
        <v>4046</v>
      </c>
      <c r="C1520" s="2">
        <f>YEAR([1]Data!$D1520)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9">
        <v>13.272000000000002</v>
      </c>
      <c r="T1520" s="2">
        <v>3</v>
      </c>
      <c r="U1520" s="25">
        <v>0.2</v>
      </c>
      <c r="V1520" s="25">
        <v>4.3133999999999997</v>
      </c>
      <c r="W1520" s="11">
        <f>Table_1[[#This Row],[Discount]]/Table_1[[#This Row],[Sales]]</f>
        <v>1.506931886678722E-2</v>
      </c>
      <c r="X1520" t="str">
        <f>IF(Table_1[[#This Row],[Discount %]]&lt;=0.1, "0-10%", IF(Table_1[[#This Row],[Discount %]]&lt;=0.2, "10-20%", IF(Table_1[[#This Row],[Discount %]]&lt;=0.3, "20-30%", IF(Table_1[[#This Row],[Discount %]]&lt;=0.4, "30-40%", "40%+"))))</f>
        <v>0-10%</v>
      </c>
    </row>
    <row r="1521" spans="1:24" ht="14.4" x14ac:dyDescent="0.3">
      <c r="A1521" s="2">
        <v>1520</v>
      </c>
      <c r="B1521" s="2" t="s">
        <v>4049</v>
      </c>
      <c r="C1521" s="2">
        <f>YEAR([1]Data!$D1521)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9">
        <v>21.335999999999999</v>
      </c>
      <c r="T1521" s="2">
        <v>7</v>
      </c>
      <c r="U1521" s="25">
        <v>0.2</v>
      </c>
      <c r="V1521" s="25">
        <v>7.7343000000000011</v>
      </c>
      <c r="W1521" s="11">
        <f>Table_1[[#This Row],[Discount]]/Table_1[[#This Row],[Sales]]</f>
        <v>9.3738282714660674E-3</v>
      </c>
      <c r="X1521" t="str">
        <f>IF(Table_1[[#This Row],[Discount %]]&lt;=0.1, "0-10%", IF(Table_1[[#This Row],[Discount %]]&lt;=0.2, "10-20%", IF(Table_1[[#This Row],[Discount %]]&lt;=0.3, "20-30%", IF(Table_1[[#This Row],[Discount %]]&lt;=0.4, "30-40%", "40%+"))))</f>
        <v>0-10%</v>
      </c>
    </row>
    <row r="1522" spans="1:24" ht="14.4" x14ac:dyDescent="0.3">
      <c r="A1522" s="2">
        <v>1521</v>
      </c>
      <c r="B1522" s="2" t="s">
        <v>4050</v>
      </c>
      <c r="C1522" s="2">
        <f>YEAR([1]Data!$D1522)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9">
        <v>16.520000000000003</v>
      </c>
      <c r="T1522" s="2">
        <v>5</v>
      </c>
      <c r="U1522" s="25">
        <v>0.2</v>
      </c>
      <c r="V1522" s="25">
        <v>2.0649999999999986</v>
      </c>
      <c r="W1522" s="11">
        <f>Table_1[[#This Row],[Discount]]/Table_1[[#This Row],[Sales]]</f>
        <v>1.2106537530266342E-2</v>
      </c>
      <c r="X1522" t="str">
        <f>IF(Table_1[[#This Row],[Discount %]]&lt;=0.1, "0-10%", IF(Table_1[[#This Row],[Discount %]]&lt;=0.2, "10-20%", IF(Table_1[[#This Row],[Discount %]]&lt;=0.3, "20-30%", IF(Table_1[[#This Row],[Discount %]]&lt;=0.4, "30-40%", "40%+"))))</f>
        <v>0-10%</v>
      </c>
    </row>
    <row r="1523" spans="1:24" ht="14.4" x14ac:dyDescent="0.3">
      <c r="A1523" s="2">
        <v>1522</v>
      </c>
      <c r="B1523" s="2" t="s">
        <v>4055</v>
      </c>
      <c r="C1523" s="2">
        <f>YEAR([1]Data!$D1523)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9">
        <v>206.11199999999997</v>
      </c>
      <c r="T1523" s="2">
        <v>6</v>
      </c>
      <c r="U1523" s="25">
        <v>0.2</v>
      </c>
      <c r="V1523" s="25">
        <v>48.951600000000013</v>
      </c>
      <c r="W1523" s="11">
        <f>Table_1[[#This Row],[Discount]]/Table_1[[#This Row],[Sales]]</f>
        <v>9.7034621953112892E-4</v>
      </c>
      <c r="X1523" t="str">
        <f>IF(Table_1[[#This Row],[Discount %]]&lt;=0.1, "0-10%", IF(Table_1[[#This Row],[Discount %]]&lt;=0.2, "10-20%", IF(Table_1[[#This Row],[Discount %]]&lt;=0.3, "20-30%", IF(Table_1[[#This Row],[Discount %]]&lt;=0.4, "30-40%", "40%+"))))</f>
        <v>0-10%</v>
      </c>
    </row>
    <row r="1524" spans="1:24" ht="14.4" x14ac:dyDescent="0.3">
      <c r="A1524" s="2">
        <v>1523</v>
      </c>
      <c r="B1524" s="2" t="s">
        <v>4055</v>
      </c>
      <c r="C1524" s="2">
        <f>YEAR([1]Data!$D1524)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9">
        <v>19.920000000000002</v>
      </c>
      <c r="T1524" s="2">
        <v>5</v>
      </c>
      <c r="U1524" s="25">
        <v>0.2</v>
      </c>
      <c r="V1524" s="25">
        <v>6.7230000000000008</v>
      </c>
      <c r="W1524" s="11">
        <f>Table_1[[#This Row],[Discount]]/Table_1[[#This Row],[Sales]]</f>
        <v>1.0040160642570281E-2</v>
      </c>
      <c r="X1524" t="str">
        <f>IF(Table_1[[#This Row],[Discount %]]&lt;=0.1, "0-10%", IF(Table_1[[#This Row],[Discount %]]&lt;=0.2, "10-20%", IF(Table_1[[#This Row],[Discount %]]&lt;=0.3, "20-30%", IF(Table_1[[#This Row],[Discount %]]&lt;=0.4, "30-40%", "40%+"))))</f>
        <v>0-10%</v>
      </c>
    </row>
    <row r="1525" spans="1:24" ht="14.4" x14ac:dyDescent="0.3">
      <c r="A1525" s="2">
        <v>1524</v>
      </c>
      <c r="B1525" s="2" t="s">
        <v>4055</v>
      </c>
      <c r="C1525" s="2">
        <f>YEAR([1]Data!$D1525)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9">
        <v>198.27200000000002</v>
      </c>
      <c r="T1525" s="2">
        <v>8</v>
      </c>
      <c r="U1525" s="25">
        <v>0.2</v>
      </c>
      <c r="V1525" s="25">
        <v>61.959999999999987</v>
      </c>
      <c r="W1525" s="11">
        <f>Table_1[[#This Row],[Discount]]/Table_1[[#This Row],[Sales]]</f>
        <v>1.0087153001936734E-3</v>
      </c>
      <c r="X1525" t="str">
        <f>IF(Table_1[[#This Row],[Discount %]]&lt;=0.1, "0-10%", IF(Table_1[[#This Row],[Discount %]]&lt;=0.2, "10-20%", IF(Table_1[[#This Row],[Discount %]]&lt;=0.3, "20-30%", IF(Table_1[[#This Row],[Discount %]]&lt;=0.4, "30-40%", "40%+"))))</f>
        <v>0-10%</v>
      </c>
    </row>
    <row r="1526" spans="1:24" ht="14.4" x14ac:dyDescent="0.3">
      <c r="A1526" s="2">
        <v>1525</v>
      </c>
      <c r="B1526" s="2" t="s">
        <v>4055</v>
      </c>
      <c r="C1526" s="2">
        <f>YEAR([1]Data!$D1526)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9">
        <v>247.10399999999998</v>
      </c>
      <c r="T1526" s="2">
        <v>6</v>
      </c>
      <c r="U1526" s="25">
        <v>0.2</v>
      </c>
      <c r="V1526" s="25">
        <v>-58.68719999999999</v>
      </c>
      <c r="W1526" s="11">
        <f>Table_1[[#This Row],[Discount]]/Table_1[[#This Row],[Sales]]</f>
        <v>8.0937580937580952E-4</v>
      </c>
      <c r="X1526" t="str">
        <f>IF(Table_1[[#This Row],[Discount %]]&lt;=0.1, "0-10%", IF(Table_1[[#This Row],[Discount %]]&lt;=0.2, "10-20%", IF(Table_1[[#This Row],[Discount %]]&lt;=0.3, "20-30%", IF(Table_1[[#This Row],[Discount %]]&lt;=0.4, "30-40%", "40%+"))))</f>
        <v>0-10%</v>
      </c>
    </row>
    <row r="1527" spans="1:24" ht="14.4" x14ac:dyDescent="0.3">
      <c r="A1527" s="2">
        <v>1526</v>
      </c>
      <c r="B1527" s="2" t="s">
        <v>4055</v>
      </c>
      <c r="C1527" s="2">
        <f>YEAR([1]Data!$D1527)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9">
        <v>86.304000000000002</v>
      </c>
      <c r="T1527" s="2">
        <v>6</v>
      </c>
      <c r="U1527" s="25">
        <v>0.2</v>
      </c>
      <c r="V1527" s="25">
        <v>9.7091999999999885</v>
      </c>
      <c r="W1527" s="11">
        <f>Table_1[[#This Row],[Discount]]/Table_1[[#This Row],[Sales]]</f>
        <v>2.3173896922506492E-3</v>
      </c>
      <c r="X1527" t="str">
        <f>IF(Table_1[[#This Row],[Discount %]]&lt;=0.1, "0-10%", IF(Table_1[[#This Row],[Discount %]]&lt;=0.2, "10-20%", IF(Table_1[[#This Row],[Discount %]]&lt;=0.3, "20-30%", IF(Table_1[[#This Row],[Discount %]]&lt;=0.4, "30-40%", "40%+"))))</f>
        <v>0-10%</v>
      </c>
    </row>
    <row r="1528" spans="1:24" ht="14.4" x14ac:dyDescent="0.3">
      <c r="A1528" s="2">
        <v>1527</v>
      </c>
      <c r="B1528" s="2" t="s">
        <v>4060</v>
      </c>
      <c r="C1528" s="2">
        <f>YEAR([1]Data!$D1528)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9">
        <v>4.16</v>
      </c>
      <c r="T1528" s="2">
        <v>2</v>
      </c>
      <c r="U1528" s="25">
        <v>0.2</v>
      </c>
      <c r="V1528" s="25">
        <v>0.36400000000000032</v>
      </c>
      <c r="W1528" s="11">
        <f>Table_1[[#This Row],[Discount]]/Table_1[[#This Row],[Sales]]</f>
        <v>4.807692307692308E-2</v>
      </c>
      <c r="X1528" t="str">
        <f>IF(Table_1[[#This Row],[Discount %]]&lt;=0.1, "0-10%", IF(Table_1[[#This Row],[Discount %]]&lt;=0.2, "10-20%", IF(Table_1[[#This Row],[Discount %]]&lt;=0.3, "20-30%", IF(Table_1[[#This Row],[Discount %]]&lt;=0.4, "30-40%", "40%+"))))</f>
        <v>0-10%</v>
      </c>
    </row>
    <row r="1529" spans="1:24" ht="14.4" x14ac:dyDescent="0.3">
      <c r="A1529" s="2">
        <v>1528</v>
      </c>
      <c r="B1529" s="2" t="s">
        <v>4060</v>
      </c>
      <c r="C1529" s="2">
        <f>YEAR([1]Data!$D1529)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9">
        <v>11.648000000000001</v>
      </c>
      <c r="T1529" s="2">
        <v>2</v>
      </c>
      <c r="U1529" s="25">
        <v>0.2</v>
      </c>
      <c r="V1529" s="25">
        <v>3.3488000000000011</v>
      </c>
      <c r="W1529" s="11">
        <f>Table_1[[#This Row],[Discount]]/Table_1[[#This Row],[Sales]]</f>
        <v>1.7170329670329668E-2</v>
      </c>
      <c r="X1529" t="str">
        <f>IF(Table_1[[#This Row],[Discount %]]&lt;=0.1, "0-10%", IF(Table_1[[#This Row],[Discount %]]&lt;=0.2, "10-20%", IF(Table_1[[#This Row],[Discount %]]&lt;=0.3, "20-30%", IF(Table_1[[#This Row],[Discount %]]&lt;=0.4, "30-40%", "40%+"))))</f>
        <v>0-10%</v>
      </c>
    </row>
    <row r="1530" spans="1:24" ht="14.4" x14ac:dyDescent="0.3">
      <c r="A1530" s="2">
        <v>1529</v>
      </c>
      <c r="B1530" s="2" t="s">
        <v>4066</v>
      </c>
      <c r="C1530" s="2">
        <f>YEAR([1]Data!$D1530)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9">
        <v>26.18</v>
      </c>
      <c r="T1530" s="2">
        <v>7</v>
      </c>
      <c r="U1530" s="25">
        <v>0</v>
      </c>
      <c r="V1530" s="25">
        <v>0.5236000000000014</v>
      </c>
      <c r="W1530" s="11">
        <f>Table_1[[#This Row],[Discount]]/Table_1[[#This Row],[Sales]]</f>
        <v>0</v>
      </c>
      <c r="X1530" t="str">
        <f>IF(Table_1[[#This Row],[Discount %]]&lt;=0.1, "0-10%", IF(Table_1[[#This Row],[Discount %]]&lt;=0.2, "10-20%", IF(Table_1[[#This Row],[Discount %]]&lt;=0.3, "20-30%", IF(Table_1[[#This Row],[Discount %]]&lt;=0.4, "30-40%", "40%+"))))</f>
        <v>0-10%</v>
      </c>
    </row>
    <row r="1531" spans="1:24" ht="14.4" x14ac:dyDescent="0.3">
      <c r="A1531" s="2">
        <v>1530</v>
      </c>
      <c r="B1531" s="2" t="s">
        <v>4066</v>
      </c>
      <c r="C1531" s="2">
        <f>YEAR([1]Data!$D1531)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9">
        <v>7.3</v>
      </c>
      <c r="T1531" s="2">
        <v>2</v>
      </c>
      <c r="U1531" s="25">
        <v>0</v>
      </c>
      <c r="V1531" s="25">
        <v>3.4309999999999996</v>
      </c>
      <c r="W1531" s="11">
        <f>Table_1[[#This Row],[Discount]]/Table_1[[#This Row],[Sales]]</f>
        <v>0</v>
      </c>
      <c r="X1531" t="str">
        <f>IF(Table_1[[#This Row],[Discount %]]&lt;=0.1, "0-10%", IF(Table_1[[#This Row],[Discount %]]&lt;=0.2, "10-20%", IF(Table_1[[#This Row],[Discount %]]&lt;=0.3, "20-30%", IF(Table_1[[#This Row],[Discount %]]&lt;=0.4, "30-40%", "40%+"))))</f>
        <v>0-10%</v>
      </c>
    </row>
    <row r="1532" spans="1:24" ht="14.4" x14ac:dyDescent="0.3">
      <c r="A1532" s="2">
        <v>1531</v>
      </c>
      <c r="B1532" s="2" t="s">
        <v>4071</v>
      </c>
      <c r="C1532" s="2">
        <f>YEAR([1]Data!$D1532)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9">
        <v>74.352000000000004</v>
      </c>
      <c r="T1532" s="2">
        <v>3</v>
      </c>
      <c r="U1532" s="25">
        <v>0.2</v>
      </c>
      <c r="V1532" s="25">
        <v>23.234999999999992</v>
      </c>
      <c r="W1532" s="11">
        <f>Table_1[[#This Row],[Discount]]/Table_1[[#This Row],[Sales]]</f>
        <v>2.6899074671831291E-3</v>
      </c>
      <c r="X1532" t="str">
        <f>IF(Table_1[[#This Row],[Discount %]]&lt;=0.1, "0-10%", IF(Table_1[[#This Row],[Discount %]]&lt;=0.2, "10-20%", IF(Table_1[[#This Row],[Discount %]]&lt;=0.3, "20-30%", IF(Table_1[[#This Row],[Discount %]]&lt;=0.4, "30-40%", "40%+"))))</f>
        <v>0-10%</v>
      </c>
    </row>
    <row r="1533" spans="1:24" ht="14.4" x14ac:dyDescent="0.3">
      <c r="A1533" s="2">
        <v>1532</v>
      </c>
      <c r="B1533" s="2" t="s">
        <v>4074</v>
      </c>
      <c r="C1533" s="2">
        <f>YEAR([1]Data!$D1533)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9">
        <v>10.744</v>
      </c>
      <c r="T1533" s="2">
        <v>1</v>
      </c>
      <c r="U1533" s="25">
        <v>0.2</v>
      </c>
      <c r="V1533" s="25">
        <v>0.80579999999999963</v>
      </c>
      <c r="W1533" s="11">
        <f>Table_1[[#This Row],[Discount]]/Table_1[[#This Row],[Sales]]</f>
        <v>1.8615040953090099E-2</v>
      </c>
      <c r="X1533" t="str">
        <f>IF(Table_1[[#This Row],[Discount %]]&lt;=0.1, "0-10%", IF(Table_1[[#This Row],[Discount %]]&lt;=0.2, "10-20%", IF(Table_1[[#This Row],[Discount %]]&lt;=0.3, "20-30%", IF(Table_1[[#This Row],[Discount %]]&lt;=0.4, "30-40%", "40%+"))))</f>
        <v>0-10%</v>
      </c>
    </row>
    <row r="1534" spans="1:24" ht="14.4" x14ac:dyDescent="0.3">
      <c r="A1534" s="2">
        <v>1533</v>
      </c>
      <c r="B1534" s="2" t="s">
        <v>4074</v>
      </c>
      <c r="C1534" s="2">
        <f>YEAR([1]Data!$D1534)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9">
        <v>8.3760000000000012</v>
      </c>
      <c r="T1534" s="2">
        <v>3</v>
      </c>
      <c r="U1534" s="25">
        <v>0.2</v>
      </c>
      <c r="V1534" s="25">
        <v>2.7222</v>
      </c>
      <c r="W1534" s="11">
        <f>Table_1[[#This Row],[Discount]]/Table_1[[#This Row],[Sales]]</f>
        <v>2.3877745940783186E-2</v>
      </c>
      <c r="X1534" t="str">
        <f>IF(Table_1[[#This Row],[Discount %]]&lt;=0.1, "0-10%", IF(Table_1[[#This Row],[Discount %]]&lt;=0.2, "10-20%", IF(Table_1[[#This Row],[Discount %]]&lt;=0.3, "20-30%", IF(Table_1[[#This Row],[Discount %]]&lt;=0.4, "30-40%", "40%+"))))</f>
        <v>0-10%</v>
      </c>
    </row>
    <row r="1535" spans="1:24" ht="14.4" x14ac:dyDescent="0.3">
      <c r="A1535" s="2">
        <v>1534</v>
      </c>
      <c r="B1535" s="2" t="s">
        <v>4078</v>
      </c>
      <c r="C1535" s="2">
        <f>YEAR([1]Data!$D1535)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9">
        <v>212.88</v>
      </c>
      <c r="T1535" s="2">
        <v>6</v>
      </c>
      <c r="U1535" s="25">
        <v>0</v>
      </c>
      <c r="V1535" s="25">
        <v>0</v>
      </c>
      <c r="W1535" s="11">
        <f>Table_1[[#This Row],[Discount]]/Table_1[[#This Row],[Sales]]</f>
        <v>0</v>
      </c>
      <c r="X1535" t="str">
        <f>IF(Table_1[[#This Row],[Discount %]]&lt;=0.1, "0-10%", IF(Table_1[[#This Row],[Discount %]]&lt;=0.2, "10-20%", IF(Table_1[[#This Row],[Discount %]]&lt;=0.3, "20-30%", IF(Table_1[[#This Row],[Discount %]]&lt;=0.4, "30-40%", "40%+"))))</f>
        <v>0-10%</v>
      </c>
    </row>
    <row r="1536" spans="1:24" ht="14.4" x14ac:dyDescent="0.3">
      <c r="A1536" s="2">
        <v>1535</v>
      </c>
      <c r="B1536" s="2" t="s">
        <v>4081</v>
      </c>
      <c r="C1536" s="2">
        <f>YEAR([1]Data!$D1536)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9">
        <v>203.98299999999998</v>
      </c>
      <c r="T1536" s="2">
        <v>2</v>
      </c>
      <c r="U1536" s="25">
        <v>0.15</v>
      </c>
      <c r="V1536" s="25">
        <v>16.798599999999979</v>
      </c>
      <c r="W1536" s="11">
        <f>Table_1[[#This Row],[Discount]]/Table_1[[#This Row],[Sales]]</f>
        <v>7.3535539726349753E-4</v>
      </c>
      <c r="X1536" t="str">
        <f>IF(Table_1[[#This Row],[Discount %]]&lt;=0.1, "0-10%", IF(Table_1[[#This Row],[Discount %]]&lt;=0.2, "10-20%", IF(Table_1[[#This Row],[Discount %]]&lt;=0.3, "20-30%", IF(Table_1[[#This Row],[Discount %]]&lt;=0.4, "30-40%", "40%+"))))</f>
        <v>0-10%</v>
      </c>
    </row>
    <row r="1537" spans="1:24" ht="14.4" x14ac:dyDescent="0.3">
      <c r="A1537" s="2">
        <v>1536</v>
      </c>
      <c r="B1537" s="2" t="s">
        <v>4085</v>
      </c>
      <c r="C1537" s="2">
        <f>YEAR([1]Data!$D1537)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9">
        <v>40.74</v>
      </c>
      <c r="T1537" s="2">
        <v>3</v>
      </c>
      <c r="U1537" s="25">
        <v>0</v>
      </c>
      <c r="V1537" s="25">
        <v>0.4073999999999991</v>
      </c>
      <c r="W1537" s="11">
        <f>Table_1[[#This Row],[Discount]]/Table_1[[#This Row],[Sales]]</f>
        <v>0</v>
      </c>
      <c r="X1537" t="str">
        <f>IF(Table_1[[#This Row],[Discount %]]&lt;=0.1, "0-10%", IF(Table_1[[#This Row],[Discount %]]&lt;=0.2, "10-20%", IF(Table_1[[#This Row],[Discount %]]&lt;=0.3, "20-30%", IF(Table_1[[#This Row],[Discount %]]&lt;=0.4, "30-40%", "40%+"))))</f>
        <v>0-10%</v>
      </c>
    </row>
    <row r="1538" spans="1:24" ht="14.4" x14ac:dyDescent="0.3">
      <c r="A1538" s="2">
        <v>1537</v>
      </c>
      <c r="B1538" s="2" t="s">
        <v>4085</v>
      </c>
      <c r="C1538" s="2">
        <f>YEAR([1]Data!$D1538)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9">
        <v>11.67</v>
      </c>
      <c r="T1538" s="2">
        <v>3</v>
      </c>
      <c r="U1538" s="25">
        <v>0</v>
      </c>
      <c r="V1538" s="25">
        <v>3.0342000000000002</v>
      </c>
      <c r="W1538" s="11">
        <f>Table_1[[#This Row],[Discount]]/Table_1[[#This Row],[Sales]]</f>
        <v>0</v>
      </c>
      <c r="X1538" t="str">
        <f>IF(Table_1[[#This Row],[Discount %]]&lt;=0.1, "0-10%", IF(Table_1[[#This Row],[Discount %]]&lt;=0.2, "10-20%", IF(Table_1[[#This Row],[Discount %]]&lt;=0.3, "20-30%", IF(Table_1[[#This Row],[Discount %]]&lt;=0.4, "30-40%", "40%+"))))</f>
        <v>0-10%</v>
      </c>
    </row>
    <row r="1539" spans="1:24" ht="14.4" x14ac:dyDescent="0.3">
      <c r="A1539" s="2">
        <v>1538</v>
      </c>
      <c r="B1539" s="2" t="s">
        <v>4093</v>
      </c>
      <c r="C1539" s="2">
        <f>YEAR([1]Data!$D1539)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9">
        <v>39.99</v>
      </c>
      <c r="T1539" s="2">
        <v>1</v>
      </c>
      <c r="U1539" s="25">
        <v>0</v>
      </c>
      <c r="V1539" s="25">
        <v>11.597099999999998</v>
      </c>
      <c r="W1539" s="11">
        <f>Table_1[[#This Row],[Discount]]/Table_1[[#This Row],[Sales]]</f>
        <v>0</v>
      </c>
      <c r="X1539" t="str">
        <f>IF(Table_1[[#This Row],[Discount %]]&lt;=0.1, "0-10%", IF(Table_1[[#This Row],[Discount %]]&lt;=0.2, "10-20%", IF(Table_1[[#This Row],[Discount %]]&lt;=0.3, "20-30%", IF(Table_1[[#This Row],[Discount %]]&lt;=0.4, "30-40%", "40%+"))))</f>
        <v>0-10%</v>
      </c>
    </row>
    <row r="1540" spans="1:24" ht="14.4" x14ac:dyDescent="0.3">
      <c r="A1540" s="2">
        <v>1539</v>
      </c>
      <c r="B1540" s="2" t="s">
        <v>4093</v>
      </c>
      <c r="C1540" s="2">
        <f>YEAR([1]Data!$D1540)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9">
        <v>16.28</v>
      </c>
      <c r="T1540" s="2">
        <v>2</v>
      </c>
      <c r="U1540" s="25">
        <v>0</v>
      </c>
      <c r="V1540" s="25">
        <v>6.5120000000000005</v>
      </c>
      <c r="W1540" s="11">
        <f>Table_1[[#This Row],[Discount]]/Table_1[[#This Row],[Sales]]</f>
        <v>0</v>
      </c>
      <c r="X1540" t="str">
        <f>IF(Table_1[[#This Row],[Discount %]]&lt;=0.1, "0-10%", IF(Table_1[[#This Row],[Discount %]]&lt;=0.2, "10-20%", IF(Table_1[[#This Row],[Discount %]]&lt;=0.3, "20-30%", IF(Table_1[[#This Row],[Discount %]]&lt;=0.4, "30-40%", "40%+"))))</f>
        <v>0-10%</v>
      </c>
    </row>
    <row r="1541" spans="1:24" ht="14.4" x14ac:dyDescent="0.3">
      <c r="A1541" s="2">
        <v>1540</v>
      </c>
      <c r="B1541" s="2" t="s">
        <v>4093</v>
      </c>
      <c r="C1541" s="2">
        <f>YEAR([1]Data!$D1541)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9">
        <v>782.94</v>
      </c>
      <c r="T1541" s="2">
        <v>3</v>
      </c>
      <c r="U1541" s="25">
        <v>0</v>
      </c>
      <c r="V1541" s="25">
        <v>203.56440000000003</v>
      </c>
      <c r="W1541" s="11">
        <f>Table_1[[#This Row],[Discount]]/Table_1[[#This Row],[Sales]]</f>
        <v>0</v>
      </c>
      <c r="X1541" t="str">
        <f>IF(Table_1[[#This Row],[Discount %]]&lt;=0.1, "0-10%", IF(Table_1[[#This Row],[Discount %]]&lt;=0.2, "10-20%", IF(Table_1[[#This Row],[Discount %]]&lt;=0.3, "20-30%", IF(Table_1[[#This Row],[Discount %]]&lt;=0.4, "30-40%", "40%+"))))</f>
        <v>0-10%</v>
      </c>
    </row>
    <row r="1542" spans="1:24" ht="14.4" x14ac:dyDescent="0.3">
      <c r="A1542" s="2">
        <v>1541</v>
      </c>
      <c r="B1542" s="2" t="s">
        <v>4093</v>
      </c>
      <c r="C1542" s="2">
        <f>YEAR([1]Data!$D1542)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9">
        <v>242.48000000000002</v>
      </c>
      <c r="T1542" s="2">
        <v>7</v>
      </c>
      <c r="U1542" s="25">
        <v>0</v>
      </c>
      <c r="V1542" s="25">
        <v>116.39039999999999</v>
      </c>
      <c r="W1542" s="11">
        <f>Table_1[[#This Row],[Discount]]/Table_1[[#This Row],[Sales]]</f>
        <v>0</v>
      </c>
      <c r="X1542" t="str">
        <f>IF(Table_1[[#This Row],[Discount %]]&lt;=0.1, "0-10%", IF(Table_1[[#This Row],[Discount %]]&lt;=0.2, "10-20%", IF(Table_1[[#This Row],[Discount %]]&lt;=0.3, "20-30%", IF(Table_1[[#This Row],[Discount %]]&lt;=0.4, "30-40%", "40%+"))))</f>
        <v>0-10%</v>
      </c>
    </row>
    <row r="1543" spans="1:24" ht="14.4" x14ac:dyDescent="0.3">
      <c r="A1543" s="2">
        <v>1542</v>
      </c>
      <c r="B1543" s="2" t="s">
        <v>4097</v>
      </c>
      <c r="C1543" s="2">
        <f>YEAR([1]Data!$D1543)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9">
        <v>8.32</v>
      </c>
      <c r="T1543" s="2">
        <v>5</v>
      </c>
      <c r="U1543" s="25">
        <v>0.2</v>
      </c>
      <c r="V1543" s="25">
        <v>2.2880000000000003</v>
      </c>
      <c r="W1543" s="11">
        <f>Table_1[[#This Row],[Discount]]/Table_1[[#This Row],[Sales]]</f>
        <v>2.403846153846154E-2</v>
      </c>
      <c r="X1543" t="str">
        <f>IF(Table_1[[#This Row],[Discount %]]&lt;=0.1, "0-10%", IF(Table_1[[#This Row],[Discount %]]&lt;=0.2, "10-20%", IF(Table_1[[#This Row],[Discount %]]&lt;=0.3, "20-30%", IF(Table_1[[#This Row],[Discount %]]&lt;=0.4, "30-40%", "40%+"))))</f>
        <v>0-10%</v>
      </c>
    </row>
    <row r="1544" spans="1:24" ht="14.4" x14ac:dyDescent="0.3">
      <c r="A1544" s="2">
        <v>1543</v>
      </c>
      <c r="B1544" s="2" t="s">
        <v>4097</v>
      </c>
      <c r="C1544" s="2">
        <f>YEAR([1]Data!$D1544)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9">
        <v>10.464000000000002</v>
      </c>
      <c r="T1544" s="2">
        <v>6</v>
      </c>
      <c r="U1544" s="25">
        <v>0.2</v>
      </c>
      <c r="V1544" s="25">
        <v>1.7003999999999992</v>
      </c>
      <c r="W1544" s="11">
        <f>Table_1[[#This Row],[Discount]]/Table_1[[#This Row],[Sales]]</f>
        <v>1.91131498470948E-2</v>
      </c>
      <c r="X1544" t="str">
        <f>IF(Table_1[[#This Row],[Discount %]]&lt;=0.1, "0-10%", IF(Table_1[[#This Row],[Discount %]]&lt;=0.2, "10-20%", IF(Table_1[[#This Row],[Discount %]]&lt;=0.3, "20-30%", IF(Table_1[[#This Row],[Discount %]]&lt;=0.4, "30-40%", "40%+"))))</f>
        <v>0-10%</v>
      </c>
    </row>
    <row r="1545" spans="1:24" ht="14.4" x14ac:dyDescent="0.3">
      <c r="A1545" s="2">
        <v>1544</v>
      </c>
      <c r="B1545" s="2" t="s">
        <v>4099</v>
      </c>
      <c r="C1545" s="2">
        <f>YEAR([1]Data!$D1545)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9">
        <v>82.896000000000001</v>
      </c>
      <c r="T1545" s="2">
        <v>3</v>
      </c>
      <c r="U1545" s="25">
        <v>0.2</v>
      </c>
      <c r="V1545" s="25">
        <v>29.0136</v>
      </c>
      <c r="W1545" s="11">
        <f>Table_1[[#This Row],[Discount]]/Table_1[[#This Row],[Sales]]</f>
        <v>2.4126616483304384E-3</v>
      </c>
      <c r="X1545" t="str">
        <f>IF(Table_1[[#This Row],[Discount %]]&lt;=0.1, "0-10%", IF(Table_1[[#This Row],[Discount %]]&lt;=0.2, "10-20%", IF(Table_1[[#This Row],[Discount %]]&lt;=0.3, "20-30%", IF(Table_1[[#This Row],[Discount %]]&lt;=0.4, "30-40%", "40%+"))))</f>
        <v>0-10%</v>
      </c>
    </row>
    <row r="1546" spans="1:24" ht="14.4" x14ac:dyDescent="0.3">
      <c r="A1546" s="2">
        <v>1545</v>
      </c>
      <c r="B1546" s="2" t="s">
        <v>4099</v>
      </c>
      <c r="C1546" s="2">
        <f>YEAR([1]Data!$D1546)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9">
        <v>34.24</v>
      </c>
      <c r="T1546" s="2">
        <v>4</v>
      </c>
      <c r="U1546" s="25">
        <v>0</v>
      </c>
      <c r="V1546" s="25">
        <v>16.0928</v>
      </c>
      <c r="W1546" s="11">
        <f>Table_1[[#This Row],[Discount]]/Table_1[[#This Row],[Sales]]</f>
        <v>0</v>
      </c>
      <c r="X1546" t="str">
        <f>IF(Table_1[[#This Row],[Discount %]]&lt;=0.1, "0-10%", IF(Table_1[[#This Row],[Discount %]]&lt;=0.2, "10-20%", IF(Table_1[[#This Row],[Discount %]]&lt;=0.3, "20-30%", IF(Table_1[[#This Row],[Discount %]]&lt;=0.4, "30-40%", "40%+"))))</f>
        <v>0-10%</v>
      </c>
    </row>
    <row r="1547" spans="1:24" ht="14.4" x14ac:dyDescent="0.3">
      <c r="A1547" s="2">
        <v>1546</v>
      </c>
      <c r="B1547" s="2" t="s">
        <v>4102</v>
      </c>
      <c r="C1547" s="2">
        <f>YEAR([1]Data!$D1547)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9">
        <v>1573.4880000000001</v>
      </c>
      <c r="T1547" s="2">
        <v>7</v>
      </c>
      <c r="U1547" s="25">
        <v>0.2</v>
      </c>
      <c r="V1547" s="25">
        <v>196.68599999999986</v>
      </c>
      <c r="W1547" s="11">
        <f>Table_1[[#This Row],[Discount]]/Table_1[[#This Row],[Sales]]</f>
        <v>1.2710614888705856E-4</v>
      </c>
      <c r="X1547" t="str">
        <f>IF(Table_1[[#This Row],[Discount %]]&lt;=0.1, "0-10%", IF(Table_1[[#This Row],[Discount %]]&lt;=0.2, "10-20%", IF(Table_1[[#This Row],[Discount %]]&lt;=0.3, "20-30%", IF(Table_1[[#This Row],[Discount %]]&lt;=0.4, "30-40%", "40%+"))))</f>
        <v>0-10%</v>
      </c>
    </row>
    <row r="1548" spans="1:24" ht="14.4" x14ac:dyDescent="0.3">
      <c r="A1548" s="2">
        <v>1547</v>
      </c>
      <c r="B1548" s="2" t="s">
        <v>4104</v>
      </c>
      <c r="C1548" s="2">
        <f>YEAR([1]Data!$D1548)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9">
        <v>335.52</v>
      </c>
      <c r="T1548" s="2">
        <v>4</v>
      </c>
      <c r="U1548" s="25">
        <v>0.2</v>
      </c>
      <c r="V1548" s="25">
        <v>117.43199999999999</v>
      </c>
      <c r="W1548" s="11">
        <f>Table_1[[#This Row],[Discount]]/Table_1[[#This Row],[Sales]]</f>
        <v>5.9608965188364337E-4</v>
      </c>
      <c r="X1548" t="str">
        <f>IF(Table_1[[#This Row],[Discount %]]&lt;=0.1, "0-10%", IF(Table_1[[#This Row],[Discount %]]&lt;=0.2, "10-20%", IF(Table_1[[#This Row],[Discount %]]&lt;=0.3, "20-30%", IF(Table_1[[#This Row],[Discount %]]&lt;=0.4, "30-40%", "40%+"))))</f>
        <v>0-10%</v>
      </c>
    </row>
    <row r="1549" spans="1:24" ht="14.4" x14ac:dyDescent="0.3">
      <c r="A1549" s="2">
        <v>1548</v>
      </c>
      <c r="B1549" s="2" t="s">
        <v>4104</v>
      </c>
      <c r="C1549" s="2">
        <f>YEAR([1]Data!$D1549)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9">
        <v>23.911999999999995</v>
      </c>
      <c r="T1549" s="2">
        <v>2</v>
      </c>
      <c r="U1549" s="25">
        <v>0.8</v>
      </c>
      <c r="V1549" s="25">
        <v>-40.650400000000019</v>
      </c>
      <c r="W1549" s="11">
        <f>Table_1[[#This Row],[Discount]]/Table_1[[#This Row],[Sales]]</f>
        <v>3.3456005352960866E-2</v>
      </c>
      <c r="X1549" t="str">
        <f>IF(Table_1[[#This Row],[Discount %]]&lt;=0.1, "0-10%", IF(Table_1[[#This Row],[Discount %]]&lt;=0.2, "10-20%", IF(Table_1[[#This Row],[Discount %]]&lt;=0.3, "20-30%", IF(Table_1[[#This Row],[Discount %]]&lt;=0.4, "30-40%", "40%+"))))</f>
        <v>0-10%</v>
      </c>
    </row>
    <row r="1550" spans="1:24" ht="14.4" x14ac:dyDescent="0.3">
      <c r="A1550" s="2">
        <v>1549</v>
      </c>
      <c r="B1550" s="2" t="s">
        <v>4104</v>
      </c>
      <c r="C1550" s="2">
        <f>YEAR([1]Data!$D1550)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9">
        <v>27.056000000000001</v>
      </c>
      <c r="T1550" s="2">
        <v>2</v>
      </c>
      <c r="U1550" s="25">
        <v>0.2</v>
      </c>
      <c r="V1550" s="25">
        <v>2.3673999999999991</v>
      </c>
      <c r="W1550" s="11">
        <f>Table_1[[#This Row],[Discount]]/Table_1[[#This Row],[Sales]]</f>
        <v>7.3920756948551158E-3</v>
      </c>
      <c r="X1550" t="str">
        <f>IF(Table_1[[#This Row],[Discount %]]&lt;=0.1, "0-10%", IF(Table_1[[#This Row],[Discount %]]&lt;=0.2, "10-20%", IF(Table_1[[#This Row],[Discount %]]&lt;=0.3, "20-30%", IF(Table_1[[#This Row],[Discount %]]&lt;=0.4, "30-40%", "40%+"))))</f>
        <v>0-10%</v>
      </c>
    </row>
    <row r="1551" spans="1:24" ht="14.4" x14ac:dyDescent="0.3">
      <c r="A1551" s="2">
        <v>1550</v>
      </c>
      <c r="B1551" s="2" t="s">
        <v>4107</v>
      </c>
      <c r="C1551" s="2">
        <f>YEAR([1]Data!$D1551)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9">
        <v>559.99200000000008</v>
      </c>
      <c r="T1551" s="2">
        <v>1</v>
      </c>
      <c r="U1551" s="25">
        <v>0.2</v>
      </c>
      <c r="V1551" s="25">
        <v>174.99749999999997</v>
      </c>
      <c r="W1551" s="11">
        <f>Table_1[[#This Row],[Discount]]/Table_1[[#This Row],[Sales]]</f>
        <v>3.5714795925656078E-4</v>
      </c>
      <c r="X1551" t="str">
        <f>IF(Table_1[[#This Row],[Discount %]]&lt;=0.1, "0-10%", IF(Table_1[[#This Row],[Discount %]]&lt;=0.2, "10-20%", IF(Table_1[[#This Row],[Discount %]]&lt;=0.3, "20-30%", IF(Table_1[[#This Row],[Discount %]]&lt;=0.4, "30-40%", "40%+"))))</f>
        <v>0-10%</v>
      </c>
    </row>
    <row r="1552" spans="1:24" ht="14.4" x14ac:dyDescent="0.3">
      <c r="A1552" s="2">
        <v>1551</v>
      </c>
      <c r="B1552" s="2" t="s">
        <v>4108</v>
      </c>
      <c r="C1552" s="2">
        <f>YEAR([1]Data!$D1552)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9">
        <v>9.3239999999999981</v>
      </c>
      <c r="T1552" s="2">
        <v>6</v>
      </c>
      <c r="U1552" s="25">
        <v>0.8</v>
      </c>
      <c r="V1552" s="25">
        <v>-24.708599999999997</v>
      </c>
      <c r="W1552" s="11">
        <f>Table_1[[#This Row],[Discount]]/Table_1[[#This Row],[Sales]]</f>
        <v>8.5800085800085829E-2</v>
      </c>
      <c r="X1552" t="str">
        <f>IF(Table_1[[#This Row],[Discount %]]&lt;=0.1, "0-10%", IF(Table_1[[#This Row],[Discount %]]&lt;=0.2, "10-20%", IF(Table_1[[#This Row],[Discount %]]&lt;=0.3, "20-30%", IF(Table_1[[#This Row],[Discount %]]&lt;=0.4, "30-40%", "40%+"))))</f>
        <v>0-10%</v>
      </c>
    </row>
    <row r="1553" spans="1:24" ht="14.4" x14ac:dyDescent="0.3">
      <c r="A1553" s="2">
        <v>1552</v>
      </c>
      <c r="B1553" s="2" t="s">
        <v>4111</v>
      </c>
      <c r="C1553" s="2">
        <f>YEAR([1]Data!$D1553)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9">
        <v>111.96</v>
      </c>
      <c r="T1553" s="2">
        <v>2</v>
      </c>
      <c r="U1553" s="25">
        <v>0</v>
      </c>
      <c r="V1553" s="25">
        <v>54.860399999999998</v>
      </c>
      <c r="W1553" s="11">
        <f>Table_1[[#This Row],[Discount]]/Table_1[[#This Row],[Sales]]</f>
        <v>0</v>
      </c>
      <c r="X1553" t="str">
        <f>IF(Table_1[[#This Row],[Discount %]]&lt;=0.1, "0-10%", IF(Table_1[[#This Row],[Discount %]]&lt;=0.2, "10-20%", IF(Table_1[[#This Row],[Discount %]]&lt;=0.3, "20-30%", IF(Table_1[[#This Row],[Discount %]]&lt;=0.4, "30-40%", "40%+"))))</f>
        <v>0-10%</v>
      </c>
    </row>
    <row r="1554" spans="1:24" ht="14.4" x14ac:dyDescent="0.3">
      <c r="A1554" s="2">
        <v>1553</v>
      </c>
      <c r="B1554" s="2" t="s">
        <v>4114</v>
      </c>
      <c r="C1554" s="2">
        <f>YEAR([1]Data!$D1554)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9">
        <v>21.560000000000002</v>
      </c>
      <c r="T1554" s="2">
        <v>7</v>
      </c>
      <c r="U1554" s="25">
        <v>0</v>
      </c>
      <c r="V1554" s="25">
        <v>10.348799999999999</v>
      </c>
      <c r="W1554" s="11">
        <f>Table_1[[#This Row],[Discount]]/Table_1[[#This Row],[Sales]]</f>
        <v>0</v>
      </c>
      <c r="X1554" t="str">
        <f>IF(Table_1[[#This Row],[Discount %]]&lt;=0.1, "0-10%", IF(Table_1[[#This Row],[Discount %]]&lt;=0.2, "10-20%", IF(Table_1[[#This Row],[Discount %]]&lt;=0.3, "20-30%", IF(Table_1[[#This Row],[Discount %]]&lt;=0.4, "30-40%", "40%+"))))</f>
        <v>0-10%</v>
      </c>
    </row>
    <row r="1555" spans="1:24" ht="14.4" x14ac:dyDescent="0.3">
      <c r="A1555" s="2">
        <v>1554</v>
      </c>
      <c r="B1555" s="2" t="s">
        <v>4118</v>
      </c>
      <c r="C1555" s="2">
        <f>YEAR([1]Data!$D1555)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9">
        <v>124.75</v>
      </c>
      <c r="T1555" s="2">
        <v>5</v>
      </c>
      <c r="U1555" s="25">
        <v>0</v>
      </c>
      <c r="V1555" s="25">
        <v>57.384999999999991</v>
      </c>
      <c r="W1555" s="11">
        <f>Table_1[[#This Row],[Discount]]/Table_1[[#This Row],[Sales]]</f>
        <v>0</v>
      </c>
      <c r="X1555" t="str">
        <f>IF(Table_1[[#This Row],[Discount %]]&lt;=0.1, "0-10%", IF(Table_1[[#This Row],[Discount %]]&lt;=0.2, "10-20%", IF(Table_1[[#This Row],[Discount %]]&lt;=0.3, "20-30%", IF(Table_1[[#This Row],[Discount %]]&lt;=0.4, "30-40%", "40%+"))))</f>
        <v>0-10%</v>
      </c>
    </row>
    <row r="1556" spans="1:24" ht="14.4" x14ac:dyDescent="0.3">
      <c r="A1556" s="2">
        <v>1555</v>
      </c>
      <c r="B1556" s="2" t="s">
        <v>4121</v>
      </c>
      <c r="C1556" s="2">
        <f>YEAR([1]Data!$D1556)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9">
        <v>5.28</v>
      </c>
      <c r="T1556" s="2">
        <v>3</v>
      </c>
      <c r="U1556" s="25">
        <v>0</v>
      </c>
      <c r="V1556" s="25">
        <v>1.5311999999999999</v>
      </c>
      <c r="W1556" s="11">
        <f>Table_1[[#This Row],[Discount]]/Table_1[[#This Row],[Sales]]</f>
        <v>0</v>
      </c>
      <c r="X1556" t="str">
        <f>IF(Table_1[[#This Row],[Discount %]]&lt;=0.1, "0-10%", IF(Table_1[[#This Row],[Discount %]]&lt;=0.2, "10-20%", IF(Table_1[[#This Row],[Discount %]]&lt;=0.3, "20-30%", IF(Table_1[[#This Row],[Discount %]]&lt;=0.4, "30-40%", "40%+"))))</f>
        <v>0-10%</v>
      </c>
    </row>
    <row r="1557" spans="1:24" ht="14.4" x14ac:dyDescent="0.3">
      <c r="A1557" s="2">
        <v>1556</v>
      </c>
      <c r="B1557" s="2" t="s">
        <v>4125</v>
      </c>
      <c r="C1557" s="2">
        <f>YEAR([1]Data!$D1557)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9">
        <v>91.96</v>
      </c>
      <c r="T1557" s="2">
        <v>4</v>
      </c>
      <c r="U1557" s="25">
        <v>0</v>
      </c>
      <c r="V1557" s="25">
        <v>39.5428</v>
      </c>
      <c r="W1557" s="11">
        <f>Table_1[[#This Row],[Discount]]/Table_1[[#This Row],[Sales]]</f>
        <v>0</v>
      </c>
      <c r="X1557" t="str">
        <f>IF(Table_1[[#This Row],[Discount %]]&lt;=0.1, "0-10%", IF(Table_1[[#This Row],[Discount %]]&lt;=0.2, "10-20%", IF(Table_1[[#This Row],[Discount %]]&lt;=0.3, "20-30%", IF(Table_1[[#This Row],[Discount %]]&lt;=0.4, "30-40%", "40%+"))))</f>
        <v>0-10%</v>
      </c>
    </row>
    <row r="1558" spans="1:24" ht="14.4" x14ac:dyDescent="0.3">
      <c r="A1558" s="2">
        <v>1557</v>
      </c>
      <c r="B1558" s="2" t="s">
        <v>4128</v>
      </c>
      <c r="C1558" s="2">
        <f>YEAR([1]Data!$D1558)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9">
        <v>9.3439999999999994</v>
      </c>
      <c r="T1558" s="2">
        <v>1</v>
      </c>
      <c r="U1558" s="25">
        <v>0.2</v>
      </c>
      <c r="V1558" s="25">
        <v>3.504</v>
      </c>
      <c r="W1558" s="11">
        <f>Table_1[[#This Row],[Discount]]/Table_1[[#This Row],[Sales]]</f>
        <v>2.1404109589041098E-2</v>
      </c>
      <c r="X1558" t="str">
        <f>IF(Table_1[[#This Row],[Discount %]]&lt;=0.1, "0-10%", IF(Table_1[[#This Row],[Discount %]]&lt;=0.2, "10-20%", IF(Table_1[[#This Row],[Discount %]]&lt;=0.3, "20-30%", IF(Table_1[[#This Row],[Discount %]]&lt;=0.4, "30-40%", "40%+"))))</f>
        <v>0-10%</v>
      </c>
    </row>
    <row r="1559" spans="1:24" ht="14.4" x14ac:dyDescent="0.3">
      <c r="A1559" s="2">
        <v>1558</v>
      </c>
      <c r="B1559" s="2" t="s">
        <v>4128</v>
      </c>
      <c r="C1559" s="2">
        <f>YEAR([1]Data!$D1559)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9">
        <v>79.36</v>
      </c>
      <c r="T1559" s="2">
        <v>5</v>
      </c>
      <c r="U1559" s="25">
        <v>0.2</v>
      </c>
      <c r="V1559" s="25">
        <v>9.919999999999991</v>
      </c>
      <c r="W1559" s="11">
        <f>Table_1[[#This Row],[Discount]]/Table_1[[#This Row],[Sales]]</f>
        <v>2.520161290322581E-3</v>
      </c>
      <c r="X1559" t="str">
        <f>IF(Table_1[[#This Row],[Discount %]]&lt;=0.1, "0-10%", IF(Table_1[[#This Row],[Discount %]]&lt;=0.2, "10-20%", IF(Table_1[[#This Row],[Discount %]]&lt;=0.3, "20-30%", IF(Table_1[[#This Row],[Discount %]]&lt;=0.4, "30-40%", "40%+"))))</f>
        <v>0-10%</v>
      </c>
    </row>
    <row r="1560" spans="1:24" ht="14.4" x14ac:dyDescent="0.3">
      <c r="A1560" s="2">
        <v>1559</v>
      </c>
      <c r="B1560" s="2" t="s">
        <v>4134</v>
      </c>
      <c r="C1560" s="2">
        <f>YEAR([1]Data!$D1560)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9">
        <v>171.96</v>
      </c>
      <c r="T1560" s="2">
        <v>2</v>
      </c>
      <c r="U1560" s="25">
        <v>0</v>
      </c>
      <c r="V1560" s="25">
        <v>44.709600000000009</v>
      </c>
      <c r="W1560" s="11">
        <f>Table_1[[#This Row],[Discount]]/Table_1[[#This Row],[Sales]]</f>
        <v>0</v>
      </c>
      <c r="X1560" t="str">
        <f>IF(Table_1[[#This Row],[Discount %]]&lt;=0.1, "0-10%", IF(Table_1[[#This Row],[Discount %]]&lt;=0.2, "10-20%", IF(Table_1[[#This Row],[Discount %]]&lt;=0.3, "20-30%", IF(Table_1[[#This Row],[Discount %]]&lt;=0.4, "30-40%", "40%+"))))</f>
        <v>0-10%</v>
      </c>
    </row>
    <row r="1561" spans="1:24" ht="14.4" x14ac:dyDescent="0.3">
      <c r="A1561" s="2">
        <v>1560</v>
      </c>
      <c r="B1561" s="2" t="s">
        <v>4135</v>
      </c>
      <c r="C1561" s="2">
        <f>YEAR([1]Data!$D1561)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9">
        <v>35.352000000000004</v>
      </c>
      <c r="T1561" s="2">
        <v>9</v>
      </c>
      <c r="U1561" s="25">
        <v>0.2</v>
      </c>
      <c r="V1561" s="25">
        <v>12.815099999999997</v>
      </c>
      <c r="W1561" s="11">
        <f>Table_1[[#This Row],[Discount]]/Table_1[[#This Row],[Sales]]</f>
        <v>5.657388549445576E-3</v>
      </c>
      <c r="X1561" t="str">
        <f>IF(Table_1[[#This Row],[Discount %]]&lt;=0.1, "0-10%", IF(Table_1[[#This Row],[Discount %]]&lt;=0.2, "10-20%", IF(Table_1[[#This Row],[Discount %]]&lt;=0.3, "20-30%", IF(Table_1[[#This Row],[Discount %]]&lt;=0.4, "30-40%", "40%+"))))</f>
        <v>0-10%</v>
      </c>
    </row>
    <row r="1562" spans="1:24" ht="14.4" x14ac:dyDescent="0.3">
      <c r="A1562" s="2">
        <v>1561</v>
      </c>
      <c r="B1562" s="2" t="s">
        <v>4138</v>
      </c>
      <c r="C1562" s="2">
        <f>YEAR([1]Data!$D1562)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9">
        <v>18.899999999999999</v>
      </c>
      <c r="T1562" s="2">
        <v>6</v>
      </c>
      <c r="U1562" s="25">
        <v>0</v>
      </c>
      <c r="V1562" s="25">
        <v>9.0719999999999992</v>
      </c>
      <c r="W1562" s="11">
        <f>Table_1[[#This Row],[Discount]]/Table_1[[#This Row],[Sales]]</f>
        <v>0</v>
      </c>
      <c r="X1562" t="str">
        <f>IF(Table_1[[#This Row],[Discount %]]&lt;=0.1, "0-10%", IF(Table_1[[#This Row],[Discount %]]&lt;=0.2, "10-20%", IF(Table_1[[#This Row],[Discount %]]&lt;=0.3, "20-30%", IF(Table_1[[#This Row],[Discount %]]&lt;=0.4, "30-40%", "40%+"))))</f>
        <v>0-10%</v>
      </c>
    </row>
    <row r="1563" spans="1:24" ht="14.4" x14ac:dyDescent="0.3">
      <c r="A1563" s="2">
        <v>1562</v>
      </c>
      <c r="B1563" s="2" t="s">
        <v>4141</v>
      </c>
      <c r="C1563" s="2">
        <f>YEAR([1]Data!$D1563)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9">
        <v>2.78</v>
      </c>
      <c r="T1563" s="2">
        <v>1</v>
      </c>
      <c r="U1563" s="25">
        <v>0</v>
      </c>
      <c r="V1563" s="25">
        <v>0.72279999999999989</v>
      </c>
      <c r="W1563" s="11">
        <f>Table_1[[#This Row],[Discount]]/Table_1[[#This Row],[Sales]]</f>
        <v>0</v>
      </c>
      <c r="X1563" t="str">
        <f>IF(Table_1[[#This Row],[Discount %]]&lt;=0.1, "0-10%", IF(Table_1[[#This Row],[Discount %]]&lt;=0.2, "10-20%", IF(Table_1[[#This Row],[Discount %]]&lt;=0.3, "20-30%", IF(Table_1[[#This Row],[Discount %]]&lt;=0.4, "30-40%", "40%+"))))</f>
        <v>0-10%</v>
      </c>
    </row>
    <row r="1564" spans="1:24" ht="14.4" x14ac:dyDescent="0.3">
      <c r="A1564" s="2">
        <v>1563</v>
      </c>
      <c r="B1564" s="2" t="s">
        <v>4142</v>
      </c>
      <c r="C1564" s="2">
        <f>YEAR([1]Data!$D1564)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9">
        <v>1044.6299999999999</v>
      </c>
      <c r="T1564" s="2">
        <v>5</v>
      </c>
      <c r="U1564" s="25">
        <v>0.4</v>
      </c>
      <c r="V1564" s="25">
        <v>-295.97849999999994</v>
      </c>
      <c r="W1564" s="11">
        <f>Table_1[[#This Row],[Discount]]/Table_1[[#This Row],[Sales]]</f>
        <v>3.8291069565300637E-4</v>
      </c>
      <c r="X1564" t="str">
        <f>IF(Table_1[[#This Row],[Discount %]]&lt;=0.1, "0-10%", IF(Table_1[[#This Row],[Discount %]]&lt;=0.2, "10-20%", IF(Table_1[[#This Row],[Discount %]]&lt;=0.3, "20-30%", IF(Table_1[[#This Row],[Discount %]]&lt;=0.4, "30-40%", "40%+"))))</f>
        <v>0-10%</v>
      </c>
    </row>
    <row r="1565" spans="1:24" ht="14.4" x14ac:dyDescent="0.3">
      <c r="A1565" s="2">
        <v>1564</v>
      </c>
      <c r="B1565" s="2" t="s">
        <v>4145</v>
      </c>
      <c r="C1565" s="2">
        <f>YEAR([1]Data!$D1565)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9">
        <v>11.352000000000002</v>
      </c>
      <c r="T1565" s="2">
        <v>3</v>
      </c>
      <c r="U1565" s="25">
        <v>0.2</v>
      </c>
      <c r="V1565" s="25">
        <v>4.1151</v>
      </c>
      <c r="W1565" s="11">
        <f>Table_1[[#This Row],[Discount]]/Table_1[[#This Row],[Sales]]</f>
        <v>1.7618040873854827E-2</v>
      </c>
      <c r="X1565" t="str">
        <f>IF(Table_1[[#This Row],[Discount %]]&lt;=0.1, "0-10%", IF(Table_1[[#This Row],[Discount %]]&lt;=0.2, "10-20%", IF(Table_1[[#This Row],[Discount %]]&lt;=0.3, "20-30%", IF(Table_1[[#This Row],[Discount %]]&lt;=0.4, "30-40%", "40%+"))))</f>
        <v>0-10%</v>
      </c>
    </row>
    <row r="1566" spans="1:24" ht="14.4" x14ac:dyDescent="0.3">
      <c r="A1566" s="2">
        <v>1565</v>
      </c>
      <c r="B1566" s="2" t="s">
        <v>4148</v>
      </c>
      <c r="C1566" s="2">
        <f>YEAR([1]Data!$D1566)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9">
        <v>354.90000000000003</v>
      </c>
      <c r="T1566" s="2">
        <v>5</v>
      </c>
      <c r="U1566" s="25">
        <v>0</v>
      </c>
      <c r="V1566" s="25">
        <v>17.744999999999962</v>
      </c>
      <c r="W1566" s="11">
        <f>Table_1[[#This Row],[Discount]]/Table_1[[#This Row],[Sales]]</f>
        <v>0</v>
      </c>
      <c r="X1566" t="str">
        <f>IF(Table_1[[#This Row],[Discount %]]&lt;=0.1, "0-10%", IF(Table_1[[#This Row],[Discount %]]&lt;=0.2, "10-20%", IF(Table_1[[#This Row],[Discount %]]&lt;=0.3, "20-30%", IF(Table_1[[#This Row],[Discount %]]&lt;=0.4, "30-40%", "40%+"))))</f>
        <v>0-10%</v>
      </c>
    </row>
    <row r="1567" spans="1:24" ht="14.4" x14ac:dyDescent="0.3">
      <c r="A1567" s="2">
        <v>1566</v>
      </c>
      <c r="B1567" s="2" t="s">
        <v>4151</v>
      </c>
      <c r="C1567" s="2">
        <f>YEAR([1]Data!$D1567)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9">
        <v>453.57600000000002</v>
      </c>
      <c r="T1567" s="2">
        <v>3</v>
      </c>
      <c r="U1567" s="25">
        <v>0.2</v>
      </c>
      <c r="V1567" s="25">
        <v>39.687899999999985</v>
      </c>
      <c r="W1567" s="11">
        <f>Table_1[[#This Row],[Discount]]/Table_1[[#This Row],[Sales]]</f>
        <v>4.4094043776566662E-4</v>
      </c>
      <c r="X1567" t="str">
        <f>IF(Table_1[[#This Row],[Discount %]]&lt;=0.1, "0-10%", IF(Table_1[[#This Row],[Discount %]]&lt;=0.2, "10-20%", IF(Table_1[[#This Row],[Discount %]]&lt;=0.3, "20-30%", IF(Table_1[[#This Row],[Discount %]]&lt;=0.4, "30-40%", "40%+"))))</f>
        <v>0-10%</v>
      </c>
    </row>
    <row r="1568" spans="1:24" ht="14.4" x14ac:dyDescent="0.3">
      <c r="A1568" s="2">
        <v>1567</v>
      </c>
      <c r="B1568" s="2" t="s">
        <v>4152</v>
      </c>
      <c r="C1568" s="2">
        <f>YEAR([1]Data!$D1568)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9">
        <v>21.48</v>
      </c>
      <c r="T1568" s="2">
        <v>3</v>
      </c>
      <c r="U1568" s="25">
        <v>0.2</v>
      </c>
      <c r="V1568" s="25">
        <v>-0.26850000000000307</v>
      </c>
      <c r="W1568" s="11">
        <f>Table_1[[#This Row],[Discount]]/Table_1[[#This Row],[Sales]]</f>
        <v>9.3109869646182501E-3</v>
      </c>
      <c r="X1568" t="str">
        <f>IF(Table_1[[#This Row],[Discount %]]&lt;=0.1, "0-10%", IF(Table_1[[#This Row],[Discount %]]&lt;=0.2, "10-20%", IF(Table_1[[#This Row],[Discount %]]&lt;=0.3, "20-30%", IF(Table_1[[#This Row],[Discount %]]&lt;=0.4, "30-40%", "40%+"))))</f>
        <v>0-10%</v>
      </c>
    </row>
    <row r="1569" spans="1:24" ht="14.4" x14ac:dyDescent="0.3">
      <c r="A1569" s="2">
        <v>1568</v>
      </c>
      <c r="B1569" s="2" t="s">
        <v>4152</v>
      </c>
      <c r="C1569" s="2">
        <f>YEAR([1]Data!$D1569)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9">
        <v>8.7839999999999989</v>
      </c>
      <c r="T1569" s="2">
        <v>4</v>
      </c>
      <c r="U1569" s="25">
        <v>0.8</v>
      </c>
      <c r="V1569" s="25">
        <v>-13.615200000000002</v>
      </c>
      <c r="W1569" s="11">
        <f>Table_1[[#This Row],[Discount]]/Table_1[[#This Row],[Sales]]</f>
        <v>9.1074681238615687E-2</v>
      </c>
      <c r="X1569" t="str">
        <f>IF(Table_1[[#This Row],[Discount %]]&lt;=0.1, "0-10%", IF(Table_1[[#This Row],[Discount %]]&lt;=0.2, "10-20%", IF(Table_1[[#This Row],[Discount %]]&lt;=0.3, "20-30%", IF(Table_1[[#This Row],[Discount %]]&lt;=0.4, "30-40%", "40%+"))))</f>
        <v>0-10%</v>
      </c>
    </row>
    <row r="1570" spans="1:24" ht="14.4" x14ac:dyDescent="0.3">
      <c r="A1570" s="2">
        <v>1569</v>
      </c>
      <c r="B1570" s="2" t="s">
        <v>4160</v>
      </c>
      <c r="C1570" s="2">
        <f>YEAR([1]Data!$D1570)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9">
        <v>122.97</v>
      </c>
      <c r="T1570" s="2">
        <v>3</v>
      </c>
      <c r="U1570" s="25">
        <v>0</v>
      </c>
      <c r="V1570" s="25">
        <v>60.255300000000005</v>
      </c>
      <c r="W1570" s="11">
        <f>Table_1[[#This Row],[Discount]]/Table_1[[#This Row],[Sales]]</f>
        <v>0</v>
      </c>
      <c r="X1570" t="str">
        <f>IF(Table_1[[#This Row],[Discount %]]&lt;=0.1, "0-10%", IF(Table_1[[#This Row],[Discount %]]&lt;=0.2, "10-20%", IF(Table_1[[#This Row],[Discount %]]&lt;=0.3, "20-30%", IF(Table_1[[#This Row],[Discount %]]&lt;=0.4, "30-40%", "40%+"))))</f>
        <v>0-10%</v>
      </c>
    </row>
    <row r="1571" spans="1:24" ht="14.4" x14ac:dyDescent="0.3">
      <c r="A1571" s="2">
        <v>1570</v>
      </c>
      <c r="B1571" s="2" t="s">
        <v>4161</v>
      </c>
      <c r="C1571" s="2">
        <f>YEAR([1]Data!$D1571)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9">
        <v>12.84</v>
      </c>
      <c r="T1571" s="2">
        <v>3</v>
      </c>
      <c r="U1571" s="25">
        <v>0</v>
      </c>
      <c r="V1571" s="25">
        <v>3.7235999999999989</v>
      </c>
      <c r="W1571" s="11">
        <f>Table_1[[#This Row],[Discount]]/Table_1[[#This Row],[Sales]]</f>
        <v>0</v>
      </c>
      <c r="X1571" t="str">
        <f>IF(Table_1[[#This Row],[Discount %]]&lt;=0.1, "0-10%", IF(Table_1[[#This Row],[Discount %]]&lt;=0.2, "10-20%", IF(Table_1[[#This Row],[Discount %]]&lt;=0.3, "20-30%", IF(Table_1[[#This Row],[Discount %]]&lt;=0.4, "30-40%", "40%+"))))</f>
        <v>0-10%</v>
      </c>
    </row>
    <row r="1572" spans="1:24" ht="14.4" x14ac:dyDescent="0.3">
      <c r="A1572" s="2">
        <v>1571</v>
      </c>
      <c r="B1572" s="2" t="s">
        <v>4164</v>
      </c>
      <c r="C1572" s="2">
        <f>YEAR([1]Data!$D1572)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9">
        <v>603.91999999999996</v>
      </c>
      <c r="T1572" s="2">
        <v>5</v>
      </c>
      <c r="U1572" s="25">
        <v>0.2</v>
      </c>
      <c r="V1572" s="25">
        <v>-67.941000000000003</v>
      </c>
      <c r="W1572" s="11">
        <f>Table_1[[#This Row],[Discount]]/Table_1[[#This Row],[Sales]]</f>
        <v>3.3116969134984768E-4</v>
      </c>
      <c r="X1572" t="str">
        <f>IF(Table_1[[#This Row],[Discount %]]&lt;=0.1, "0-10%", IF(Table_1[[#This Row],[Discount %]]&lt;=0.2, "10-20%", IF(Table_1[[#This Row],[Discount %]]&lt;=0.3, "20-30%", IF(Table_1[[#This Row],[Discount %]]&lt;=0.4, "30-40%", "40%+"))))</f>
        <v>0-10%</v>
      </c>
    </row>
    <row r="1573" spans="1:24" ht="14.4" x14ac:dyDescent="0.3">
      <c r="A1573" s="2">
        <v>1572</v>
      </c>
      <c r="B1573" s="2" t="s">
        <v>4164</v>
      </c>
      <c r="C1573" s="2">
        <f>YEAR([1]Data!$D1573)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9">
        <v>21.84</v>
      </c>
      <c r="T1573" s="2">
        <v>3</v>
      </c>
      <c r="U1573" s="25">
        <v>0</v>
      </c>
      <c r="V1573" s="25">
        <v>10.4832</v>
      </c>
      <c r="W1573" s="11">
        <f>Table_1[[#This Row],[Discount]]/Table_1[[#This Row],[Sales]]</f>
        <v>0</v>
      </c>
      <c r="X1573" t="str">
        <f>IF(Table_1[[#This Row],[Discount %]]&lt;=0.1, "0-10%", IF(Table_1[[#This Row],[Discount %]]&lt;=0.2, "10-20%", IF(Table_1[[#This Row],[Discount %]]&lt;=0.3, "20-30%", IF(Table_1[[#This Row],[Discount %]]&lt;=0.4, "30-40%", "40%+"))))</f>
        <v>0-10%</v>
      </c>
    </row>
    <row r="1574" spans="1:24" ht="14.4" x14ac:dyDescent="0.3">
      <c r="A1574" s="2">
        <v>1573</v>
      </c>
      <c r="B1574" s="2" t="s">
        <v>4164</v>
      </c>
      <c r="C1574" s="2">
        <f>YEAR([1]Data!$D1574)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9">
        <v>29.99</v>
      </c>
      <c r="T1574" s="2">
        <v>1</v>
      </c>
      <c r="U1574" s="25">
        <v>0</v>
      </c>
      <c r="V1574" s="25">
        <v>6.2978999999999985</v>
      </c>
      <c r="W1574" s="11">
        <f>Table_1[[#This Row],[Discount]]/Table_1[[#This Row],[Sales]]</f>
        <v>0</v>
      </c>
      <c r="X1574" t="str">
        <f>IF(Table_1[[#This Row],[Discount %]]&lt;=0.1, "0-10%", IF(Table_1[[#This Row],[Discount %]]&lt;=0.2, "10-20%", IF(Table_1[[#This Row],[Discount %]]&lt;=0.3, "20-30%", IF(Table_1[[#This Row],[Discount %]]&lt;=0.4, "30-40%", "40%+"))))</f>
        <v>0-10%</v>
      </c>
    </row>
    <row r="1575" spans="1:24" ht="14.4" x14ac:dyDescent="0.3">
      <c r="A1575" s="2">
        <v>1574</v>
      </c>
      <c r="B1575" s="2" t="s">
        <v>4164</v>
      </c>
      <c r="C1575" s="2">
        <f>YEAR([1]Data!$D1575)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9">
        <v>381.44000000000005</v>
      </c>
      <c r="T1575" s="2">
        <v>2</v>
      </c>
      <c r="U1575" s="25">
        <v>0.2</v>
      </c>
      <c r="V1575" s="25">
        <v>23.839999999999975</v>
      </c>
      <c r="W1575" s="11">
        <f>Table_1[[#This Row],[Discount]]/Table_1[[#This Row],[Sales]]</f>
        <v>5.2432885906040269E-4</v>
      </c>
      <c r="X1575" t="str">
        <f>IF(Table_1[[#This Row],[Discount %]]&lt;=0.1, "0-10%", IF(Table_1[[#This Row],[Discount %]]&lt;=0.2, "10-20%", IF(Table_1[[#This Row],[Discount %]]&lt;=0.3, "20-30%", IF(Table_1[[#This Row],[Discount %]]&lt;=0.4, "30-40%", "40%+"))))</f>
        <v>0-10%</v>
      </c>
    </row>
    <row r="1576" spans="1:24" ht="14.4" x14ac:dyDescent="0.3">
      <c r="A1576" s="2">
        <v>1575</v>
      </c>
      <c r="B1576" s="2" t="s">
        <v>4169</v>
      </c>
      <c r="C1576" s="2">
        <f>YEAR([1]Data!$D1576)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9">
        <v>40.68</v>
      </c>
      <c r="T1576" s="2">
        <v>3</v>
      </c>
      <c r="U1576" s="25">
        <v>0.2</v>
      </c>
      <c r="V1576" s="25">
        <v>-9.153000000000004</v>
      </c>
      <c r="W1576" s="11">
        <f>Table_1[[#This Row],[Discount]]/Table_1[[#This Row],[Sales]]</f>
        <v>4.916420845624386E-3</v>
      </c>
      <c r="X1576" t="str">
        <f>IF(Table_1[[#This Row],[Discount %]]&lt;=0.1, "0-10%", IF(Table_1[[#This Row],[Discount %]]&lt;=0.2, "10-20%", IF(Table_1[[#This Row],[Discount %]]&lt;=0.3, "20-30%", IF(Table_1[[#This Row],[Discount %]]&lt;=0.4, "30-40%", "40%+"))))</f>
        <v>0-10%</v>
      </c>
    </row>
    <row r="1577" spans="1:24" ht="14.4" x14ac:dyDescent="0.3">
      <c r="A1577" s="2">
        <v>1576</v>
      </c>
      <c r="B1577" s="2" t="s">
        <v>4169</v>
      </c>
      <c r="C1577" s="2">
        <f>YEAR([1]Data!$D1577)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9">
        <v>763.28</v>
      </c>
      <c r="T1577" s="2">
        <v>5</v>
      </c>
      <c r="U1577" s="25">
        <v>0.3</v>
      </c>
      <c r="V1577" s="25">
        <v>-21.807999999999993</v>
      </c>
      <c r="W1577" s="11">
        <f>Table_1[[#This Row],[Discount]]/Table_1[[#This Row],[Sales]]</f>
        <v>3.9304056178597629E-4</v>
      </c>
      <c r="X1577" t="str">
        <f>IF(Table_1[[#This Row],[Discount %]]&lt;=0.1, "0-10%", IF(Table_1[[#This Row],[Discount %]]&lt;=0.2, "10-20%", IF(Table_1[[#This Row],[Discount %]]&lt;=0.3, "20-30%", IF(Table_1[[#This Row],[Discount %]]&lt;=0.4, "30-40%", "40%+"))))</f>
        <v>0-10%</v>
      </c>
    </row>
    <row r="1578" spans="1:24" ht="14.4" x14ac:dyDescent="0.3">
      <c r="A1578" s="2">
        <v>1577</v>
      </c>
      <c r="B1578" s="2" t="s">
        <v>4175</v>
      </c>
      <c r="C1578" s="2">
        <f>YEAR([1]Data!$D1578)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9">
        <v>23.952000000000002</v>
      </c>
      <c r="T1578" s="2">
        <v>2</v>
      </c>
      <c r="U1578" s="25">
        <v>0.2</v>
      </c>
      <c r="V1578" s="25">
        <v>2.3952000000000018</v>
      </c>
      <c r="W1578" s="11">
        <f>Table_1[[#This Row],[Discount]]/Table_1[[#This Row],[Sales]]</f>
        <v>8.3500334001335996E-3</v>
      </c>
      <c r="X1578" t="str">
        <f>IF(Table_1[[#This Row],[Discount %]]&lt;=0.1, "0-10%", IF(Table_1[[#This Row],[Discount %]]&lt;=0.2, "10-20%", IF(Table_1[[#This Row],[Discount %]]&lt;=0.3, "20-30%", IF(Table_1[[#This Row],[Discount %]]&lt;=0.4, "30-40%", "40%+"))))</f>
        <v>0-10%</v>
      </c>
    </row>
    <row r="1579" spans="1:24" ht="14.4" x14ac:dyDescent="0.3">
      <c r="A1579" s="2">
        <v>1578</v>
      </c>
      <c r="B1579" s="2" t="s">
        <v>4178</v>
      </c>
      <c r="C1579" s="2">
        <f>YEAR([1]Data!$D1579)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9">
        <v>4.9800000000000004</v>
      </c>
      <c r="T1579" s="2">
        <v>1</v>
      </c>
      <c r="U1579" s="25">
        <v>0</v>
      </c>
      <c r="V1579" s="25">
        <v>2.4402000000000004</v>
      </c>
      <c r="W1579" s="11">
        <f>Table_1[[#This Row],[Discount]]/Table_1[[#This Row],[Sales]]</f>
        <v>0</v>
      </c>
      <c r="X1579" t="str">
        <f>IF(Table_1[[#This Row],[Discount %]]&lt;=0.1, "0-10%", IF(Table_1[[#This Row],[Discount %]]&lt;=0.2, "10-20%", IF(Table_1[[#This Row],[Discount %]]&lt;=0.3, "20-30%", IF(Table_1[[#This Row],[Discount %]]&lt;=0.4, "30-40%", "40%+"))))</f>
        <v>0-10%</v>
      </c>
    </row>
    <row r="1580" spans="1:24" ht="14.4" x14ac:dyDescent="0.3">
      <c r="A1580" s="2">
        <v>1579</v>
      </c>
      <c r="B1580" s="2" t="s">
        <v>4181</v>
      </c>
      <c r="C1580" s="2">
        <f>YEAR([1]Data!$D1580)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9">
        <v>170.88</v>
      </c>
      <c r="T1580" s="2">
        <v>3</v>
      </c>
      <c r="U1580" s="25">
        <v>0</v>
      </c>
      <c r="V1580" s="25">
        <v>49.555199999999978</v>
      </c>
      <c r="W1580" s="11">
        <f>Table_1[[#This Row],[Discount]]/Table_1[[#This Row],[Sales]]</f>
        <v>0</v>
      </c>
      <c r="X1580" t="str">
        <f>IF(Table_1[[#This Row],[Discount %]]&lt;=0.1, "0-10%", IF(Table_1[[#This Row],[Discount %]]&lt;=0.2, "10-20%", IF(Table_1[[#This Row],[Discount %]]&lt;=0.3, "20-30%", IF(Table_1[[#This Row],[Discount %]]&lt;=0.4, "30-40%", "40%+"))))</f>
        <v>0-10%</v>
      </c>
    </row>
    <row r="1581" spans="1:24" ht="14.4" x14ac:dyDescent="0.3">
      <c r="A1581" s="2">
        <v>1580</v>
      </c>
      <c r="B1581" s="2" t="s">
        <v>4184</v>
      </c>
      <c r="C1581" s="2">
        <f>YEAR([1]Data!$D1581)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9">
        <v>307.98</v>
      </c>
      <c r="T1581" s="2">
        <v>2</v>
      </c>
      <c r="U1581" s="25">
        <v>0</v>
      </c>
      <c r="V1581" s="25">
        <v>89.314199999999971</v>
      </c>
      <c r="W1581" s="11">
        <f>Table_1[[#This Row],[Discount]]/Table_1[[#This Row],[Sales]]</f>
        <v>0</v>
      </c>
      <c r="X1581" t="str">
        <f>IF(Table_1[[#This Row],[Discount %]]&lt;=0.1, "0-10%", IF(Table_1[[#This Row],[Discount %]]&lt;=0.2, "10-20%", IF(Table_1[[#This Row],[Discount %]]&lt;=0.3, "20-30%", IF(Table_1[[#This Row],[Discount %]]&lt;=0.4, "30-40%", "40%+"))))</f>
        <v>0-10%</v>
      </c>
    </row>
    <row r="1582" spans="1:24" ht="14.4" x14ac:dyDescent="0.3">
      <c r="A1582" s="2">
        <v>1581</v>
      </c>
      <c r="B1582" s="2" t="s">
        <v>4184</v>
      </c>
      <c r="C1582" s="2">
        <f>YEAR([1]Data!$D1582)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9">
        <v>382.80599999999998</v>
      </c>
      <c r="T1582" s="2">
        <v>9</v>
      </c>
      <c r="U1582" s="25">
        <v>0.4</v>
      </c>
      <c r="V1582" s="25">
        <v>-153.12239999999997</v>
      </c>
      <c r="W1582" s="11">
        <f>Table_1[[#This Row],[Discount]]/Table_1[[#This Row],[Sales]]</f>
        <v>1.0449157014257877E-3</v>
      </c>
      <c r="X1582" t="str">
        <f>IF(Table_1[[#This Row],[Discount %]]&lt;=0.1, "0-10%", IF(Table_1[[#This Row],[Discount %]]&lt;=0.2, "10-20%", IF(Table_1[[#This Row],[Discount %]]&lt;=0.3, "20-30%", IF(Table_1[[#This Row],[Discount %]]&lt;=0.4, "30-40%", "40%+"))))</f>
        <v>0-10%</v>
      </c>
    </row>
    <row r="1583" spans="1:24" ht="14.4" x14ac:dyDescent="0.3">
      <c r="A1583" s="2">
        <v>1582</v>
      </c>
      <c r="B1583" s="2" t="s">
        <v>4184</v>
      </c>
      <c r="C1583" s="2">
        <f>YEAR([1]Data!$D1583)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9">
        <v>41.96</v>
      </c>
      <c r="T1583" s="2">
        <v>2</v>
      </c>
      <c r="U1583" s="25">
        <v>0</v>
      </c>
      <c r="V1583" s="25">
        <v>2.9371999999999971</v>
      </c>
      <c r="W1583" s="11">
        <f>Table_1[[#This Row],[Discount]]/Table_1[[#This Row],[Sales]]</f>
        <v>0</v>
      </c>
      <c r="X1583" t="str">
        <f>IF(Table_1[[#This Row],[Discount %]]&lt;=0.1, "0-10%", IF(Table_1[[#This Row],[Discount %]]&lt;=0.2, "10-20%", IF(Table_1[[#This Row],[Discount %]]&lt;=0.3, "20-30%", IF(Table_1[[#This Row],[Discount %]]&lt;=0.4, "30-40%", "40%+"))))</f>
        <v>0-10%</v>
      </c>
    </row>
    <row r="1584" spans="1:24" ht="14.4" x14ac:dyDescent="0.3">
      <c r="A1584" s="2">
        <v>1583</v>
      </c>
      <c r="B1584" s="2" t="s">
        <v>4184</v>
      </c>
      <c r="C1584" s="2">
        <f>YEAR([1]Data!$D1584)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9">
        <v>1217.568</v>
      </c>
      <c r="T1584" s="2">
        <v>2</v>
      </c>
      <c r="U1584" s="25">
        <v>0.2</v>
      </c>
      <c r="V1584" s="25">
        <v>456.58800000000002</v>
      </c>
      <c r="W1584" s="11">
        <f>Table_1[[#This Row],[Discount]]/Table_1[[#This Row],[Sales]]</f>
        <v>1.6426187284816947E-4</v>
      </c>
      <c r="X1584" t="str">
        <f>IF(Table_1[[#This Row],[Discount %]]&lt;=0.1, "0-10%", IF(Table_1[[#This Row],[Discount %]]&lt;=0.2, "10-20%", IF(Table_1[[#This Row],[Discount %]]&lt;=0.3, "20-30%", IF(Table_1[[#This Row],[Discount %]]&lt;=0.4, "30-40%", "40%+"))))</f>
        <v>0-10%</v>
      </c>
    </row>
    <row r="1585" spans="1:24" ht="14.4" x14ac:dyDescent="0.3">
      <c r="A1585" s="2">
        <v>1584</v>
      </c>
      <c r="B1585" s="2" t="s">
        <v>4184</v>
      </c>
      <c r="C1585" s="2">
        <f>YEAR([1]Data!$D1585)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9">
        <v>47.04</v>
      </c>
      <c r="T1585" s="2">
        <v>3</v>
      </c>
      <c r="U1585" s="25">
        <v>0</v>
      </c>
      <c r="V1585" s="25">
        <v>18.345599999999997</v>
      </c>
      <c r="W1585" s="11">
        <f>Table_1[[#This Row],[Discount]]/Table_1[[#This Row],[Sales]]</f>
        <v>0</v>
      </c>
      <c r="X1585" t="str">
        <f>IF(Table_1[[#This Row],[Discount %]]&lt;=0.1, "0-10%", IF(Table_1[[#This Row],[Discount %]]&lt;=0.2, "10-20%", IF(Table_1[[#This Row],[Discount %]]&lt;=0.3, "20-30%", IF(Table_1[[#This Row],[Discount %]]&lt;=0.4, "30-40%", "40%+"))))</f>
        <v>0-10%</v>
      </c>
    </row>
    <row r="1586" spans="1:24" ht="14.4" x14ac:dyDescent="0.3">
      <c r="A1586" s="2">
        <v>1585</v>
      </c>
      <c r="B1586" s="2" t="s">
        <v>4184</v>
      </c>
      <c r="C1586" s="2">
        <f>YEAR([1]Data!$D1586)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9">
        <v>6.16</v>
      </c>
      <c r="T1586" s="2">
        <v>2</v>
      </c>
      <c r="U1586" s="25">
        <v>0</v>
      </c>
      <c r="V1586" s="25">
        <v>2.9567999999999999</v>
      </c>
      <c r="W1586" s="11">
        <f>Table_1[[#This Row],[Discount]]/Table_1[[#This Row],[Sales]]</f>
        <v>0</v>
      </c>
      <c r="X1586" t="str">
        <f>IF(Table_1[[#This Row],[Discount %]]&lt;=0.1, "0-10%", IF(Table_1[[#This Row],[Discount %]]&lt;=0.2, "10-20%", IF(Table_1[[#This Row],[Discount %]]&lt;=0.3, "20-30%", IF(Table_1[[#This Row],[Discount %]]&lt;=0.4, "30-40%", "40%+"))))</f>
        <v>0-10%</v>
      </c>
    </row>
    <row r="1587" spans="1:24" ht="14.4" x14ac:dyDescent="0.3">
      <c r="A1587" s="2">
        <v>1586</v>
      </c>
      <c r="B1587" s="2" t="s">
        <v>4184</v>
      </c>
      <c r="C1587" s="2">
        <f>YEAR([1]Data!$D1587)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9">
        <v>979.95</v>
      </c>
      <c r="T1587" s="2">
        <v>5</v>
      </c>
      <c r="U1587" s="25">
        <v>0</v>
      </c>
      <c r="V1587" s="25">
        <v>274.38600000000008</v>
      </c>
      <c r="W1587" s="11">
        <f>Table_1[[#This Row],[Discount]]/Table_1[[#This Row],[Sales]]</f>
        <v>0</v>
      </c>
      <c r="X1587" t="str">
        <f>IF(Table_1[[#This Row],[Discount %]]&lt;=0.1, "0-10%", IF(Table_1[[#This Row],[Discount %]]&lt;=0.2, "10-20%", IF(Table_1[[#This Row],[Discount %]]&lt;=0.3, "20-30%", IF(Table_1[[#This Row],[Discount %]]&lt;=0.4, "30-40%", "40%+"))))</f>
        <v>0-10%</v>
      </c>
    </row>
    <row r="1588" spans="1:24" ht="14.4" x14ac:dyDescent="0.3">
      <c r="A1588" s="2">
        <v>1587</v>
      </c>
      <c r="B1588" s="2" t="s">
        <v>4184</v>
      </c>
      <c r="C1588" s="2">
        <f>YEAR([1]Data!$D1588)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9">
        <v>143.69999999999999</v>
      </c>
      <c r="T1588" s="2">
        <v>3</v>
      </c>
      <c r="U1588" s="25">
        <v>0</v>
      </c>
      <c r="V1588" s="25">
        <v>68.975999999999999</v>
      </c>
      <c r="W1588" s="11">
        <f>Table_1[[#This Row],[Discount]]/Table_1[[#This Row],[Sales]]</f>
        <v>0</v>
      </c>
      <c r="X1588" t="str">
        <f>IF(Table_1[[#This Row],[Discount %]]&lt;=0.1, "0-10%", IF(Table_1[[#This Row],[Discount %]]&lt;=0.2, "10-20%", IF(Table_1[[#This Row],[Discount %]]&lt;=0.3, "20-30%", IF(Table_1[[#This Row],[Discount %]]&lt;=0.4, "30-40%", "40%+"))))</f>
        <v>0-10%</v>
      </c>
    </row>
    <row r="1589" spans="1:24" ht="14.4" x14ac:dyDescent="0.3">
      <c r="A1589" s="2">
        <v>1588</v>
      </c>
      <c r="B1589" s="2" t="s">
        <v>4184</v>
      </c>
      <c r="C1589" s="2">
        <f>YEAR([1]Data!$D1589)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9">
        <v>10.649999999999999</v>
      </c>
      <c r="T1589" s="2">
        <v>3</v>
      </c>
      <c r="U1589" s="25">
        <v>0</v>
      </c>
      <c r="V1589" s="25">
        <v>5.0054999999999996</v>
      </c>
      <c r="W1589" s="11">
        <f>Table_1[[#This Row],[Discount]]/Table_1[[#This Row],[Sales]]</f>
        <v>0</v>
      </c>
      <c r="X1589" t="str">
        <f>IF(Table_1[[#This Row],[Discount %]]&lt;=0.1, "0-10%", IF(Table_1[[#This Row],[Discount %]]&lt;=0.2, "10-20%", IF(Table_1[[#This Row],[Discount %]]&lt;=0.3, "20-30%", IF(Table_1[[#This Row],[Discount %]]&lt;=0.4, "30-40%", "40%+"))))</f>
        <v>0-10%</v>
      </c>
    </row>
    <row r="1590" spans="1:24" ht="14.4" x14ac:dyDescent="0.3">
      <c r="A1590" s="2">
        <v>1589</v>
      </c>
      <c r="B1590" s="2" t="s">
        <v>4184</v>
      </c>
      <c r="C1590" s="2">
        <f>YEAR([1]Data!$D1590)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9">
        <v>247.8</v>
      </c>
      <c r="T1590" s="2">
        <v>4</v>
      </c>
      <c r="U1590" s="25">
        <v>0</v>
      </c>
      <c r="V1590" s="25">
        <v>34.692000000000007</v>
      </c>
      <c r="W1590" s="11">
        <f>Table_1[[#This Row],[Discount]]/Table_1[[#This Row],[Sales]]</f>
        <v>0</v>
      </c>
      <c r="X1590" t="str">
        <f>IF(Table_1[[#This Row],[Discount %]]&lt;=0.1, "0-10%", IF(Table_1[[#This Row],[Discount %]]&lt;=0.2, "10-20%", IF(Table_1[[#This Row],[Discount %]]&lt;=0.3, "20-30%", IF(Table_1[[#This Row],[Discount %]]&lt;=0.4, "30-40%", "40%+"))))</f>
        <v>0-10%</v>
      </c>
    </row>
    <row r="1591" spans="1:24" ht="14.4" x14ac:dyDescent="0.3">
      <c r="A1591" s="2">
        <v>1590</v>
      </c>
      <c r="B1591" s="2" t="s">
        <v>4189</v>
      </c>
      <c r="C1591" s="2">
        <f>YEAR([1]Data!$D1591)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9">
        <v>10.96</v>
      </c>
      <c r="T1591" s="2">
        <v>4</v>
      </c>
      <c r="U1591" s="25">
        <v>0</v>
      </c>
      <c r="V1591" s="25">
        <v>2.9592000000000009</v>
      </c>
      <c r="W1591" s="11">
        <f>Table_1[[#This Row],[Discount]]/Table_1[[#This Row],[Sales]]</f>
        <v>0</v>
      </c>
      <c r="X1591" t="str">
        <f>IF(Table_1[[#This Row],[Discount %]]&lt;=0.1, "0-10%", IF(Table_1[[#This Row],[Discount %]]&lt;=0.2, "10-20%", IF(Table_1[[#This Row],[Discount %]]&lt;=0.3, "20-30%", IF(Table_1[[#This Row],[Discount %]]&lt;=0.4, "30-40%", "40%+"))))</f>
        <v>0-10%</v>
      </c>
    </row>
    <row r="1592" spans="1:24" ht="14.4" x14ac:dyDescent="0.3">
      <c r="A1592" s="2">
        <v>1591</v>
      </c>
      <c r="B1592" s="2" t="s">
        <v>4192</v>
      </c>
      <c r="C1592" s="2">
        <f>YEAR([1]Data!$D1592)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9">
        <v>33.488000000000007</v>
      </c>
      <c r="T1592" s="2">
        <v>7</v>
      </c>
      <c r="U1592" s="25">
        <v>0.2</v>
      </c>
      <c r="V1592" s="25">
        <v>5.8603999999999967</v>
      </c>
      <c r="W1592" s="11">
        <f>Table_1[[#This Row],[Discount]]/Table_1[[#This Row],[Sales]]</f>
        <v>5.9722885809842322E-3</v>
      </c>
      <c r="X1592" t="str">
        <f>IF(Table_1[[#This Row],[Discount %]]&lt;=0.1, "0-10%", IF(Table_1[[#This Row],[Discount %]]&lt;=0.2, "10-20%", IF(Table_1[[#This Row],[Discount %]]&lt;=0.3, "20-30%", IF(Table_1[[#This Row],[Discount %]]&lt;=0.4, "30-40%", "40%+"))))</f>
        <v>0-10%</v>
      </c>
    </row>
    <row r="1593" spans="1:24" ht="14.4" x14ac:dyDescent="0.3">
      <c r="A1593" s="2">
        <v>1592</v>
      </c>
      <c r="B1593" s="2" t="s">
        <v>4192</v>
      </c>
      <c r="C1593" s="2">
        <f>YEAR([1]Data!$D1593)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9">
        <v>8.0399999999999991</v>
      </c>
      <c r="T1593" s="2">
        <v>5</v>
      </c>
      <c r="U1593" s="25">
        <v>0.2</v>
      </c>
      <c r="V1593" s="25">
        <v>2.9144999999999994</v>
      </c>
      <c r="W1593" s="11">
        <f>Table_1[[#This Row],[Discount]]/Table_1[[#This Row],[Sales]]</f>
        <v>2.4875621890547268E-2</v>
      </c>
      <c r="X1593" t="str">
        <f>IF(Table_1[[#This Row],[Discount %]]&lt;=0.1, "0-10%", IF(Table_1[[#This Row],[Discount %]]&lt;=0.2, "10-20%", IF(Table_1[[#This Row],[Discount %]]&lt;=0.3, "20-30%", IF(Table_1[[#This Row],[Discount %]]&lt;=0.4, "30-40%", "40%+"))))</f>
        <v>0-10%</v>
      </c>
    </row>
    <row r="1594" spans="1:24" ht="14.4" x14ac:dyDescent="0.3">
      <c r="A1594" s="2">
        <v>1593</v>
      </c>
      <c r="B1594" s="2" t="s">
        <v>4198</v>
      </c>
      <c r="C1594" s="2">
        <f>YEAR([1]Data!$D1594)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9">
        <v>201.56800000000001</v>
      </c>
      <c r="T1594" s="2">
        <v>4</v>
      </c>
      <c r="U1594" s="25">
        <v>0.2</v>
      </c>
      <c r="V1594" s="25">
        <v>22.676399999999994</v>
      </c>
      <c r="W1594" s="11">
        <f>Table_1[[#This Row],[Discount]]/Table_1[[#This Row],[Sales]]</f>
        <v>9.9222098745832673E-4</v>
      </c>
      <c r="X1594" t="str">
        <f>IF(Table_1[[#This Row],[Discount %]]&lt;=0.1, "0-10%", IF(Table_1[[#This Row],[Discount %]]&lt;=0.2, "10-20%", IF(Table_1[[#This Row],[Discount %]]&lt;=0.3, "20-30%", IF(Table_1[[#This Row],[Discount %]]&lt;=0.4, "30-40%", "40%+"))))</f>
        <v>0-10%</v>
      </c>
    </row>
    <row r="1595" spans="1:24" ht="14.4" x14ac:dyDescent="0.3">
      <c r="A1595" s="2">
        <v>1594</v>
      </c>
      <c r="B1595" s="2" t="s">
        <v>4203</v>
      </c>
      <c r="C1595" s="2">
        <f>YEAR([1]Data!$D1595)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9">
        <v>13.440000000000001</v>
      </c>
      <c r="T1595" s="2">
        <v>3</v>
      </c>
      <c r="U1595" s="25">
        <v>0</v>
      </c>
      <c r="V1595" s="25">
        <v>6.5856000000000012</v>
      </c>
      <c r="W1595" s="11">
        <f>Table_1[[#This Row],[Discount]]/Table_1[[#This Row],[Sales]]</f>
        <v>0</v>
      </c>
      <c r="X1595" t="str">
        <f>IF(Table_1[[#This Row],[Discount %]]&lt;=0.1, "0-10%", IF(Table_1[[#This Row],[Discount %]]&lt;=0.2, "10-20%", IF(Table_1[[#This Row],[Discount %]]&lt;=0.3, "20-30%", IF(Table_1[[#This Row],[Discount %]]&lt;=0.4, "30-40%", "40%+"))))</f>
        <v>0-10%</v>
      </c>
    </row>
    <row r="1596" spans="1:24" ht="14.4" x14ac:dyDescent="0.3">
      <c r="A1596" s="2">
        <v>1595</v>
      </c>
      <c r="B1596" s="2" t="s">
        <v>4206</v>
      </c>
      <c r="C1596" s="2">
        <f>YEAR([1]Data!$D1596)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9">
        <v>359.05799999999994</v>
      </c>
      <c r="T1596" s="2">
        <v>3</v>
      </c>
      <c r="U1596" s="25">
        <v>0.3</v>
      </c>
      <c r="V1596" s="25">
        <v>-35.905799999999999</v>
      </c>
      <c r="W1596" s="11">
        <f>Table_1[[#This Row],[Discount]]/Table_1[[#This Row],[Sales]]</f>
        <v>8.3551960964523854E-4</v>
      </c>
      <c r="X1596" t="str">
        <f>IF(Table_1[[#This Row],[Discount %]]&lt;=0.1, "0-10%", IF(Table_1[[#This Row],[Discount %]]&lt;=0.2, "10-20%", IF(Table_1[[#This Row],[Discount %]]&lt;=0.3, "20-30%", IF(Table_1[[#This Row],[Discount %]]&lt;=0.4, "30-40%", "40%+"))))</f>
        <v>0-10%</v>
      </c>
    </row>
    <row r="1597" spans="1:24" ht="14.4" x14ac:dyDescent="0.3">
      <c r="A1597" s="2">
        <v>1596</v>
      </c>
      <c r="B1597" s="2" t="s">
        <v>4211</v>
      </c>
      <c r="C1597" s="2">
        <f>YEAR([1]Data!$D1597)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9">
        <v>47.991999999999997</v>
      </c>
      <c r="T1597" s="2">
        <v>2</v>
      </c>
      <c r="U1597" s="25">
        <v>0.3</v>
      </c>
      <c r="V1597" s="25">
        <v>-2.0567999999999991</v>
      </c>
      <c r="W1597" s="11">
        <f>Table_1[[#This Row],[Discount]]/Table_1[[#This Row],[Sales]]</f>
        <v>6.251041840306718E-3</v>
      </c>
      <c r="X1597" t="str">
        <f>IF(Table_1[[#This Row],[Discount %]]&lt;=0.1, "0-10%", IF(Table_1[[#This Row],[Discount %]]&lt;=0.2, "10-20%", IF(Table_1[[#This Row],[Discount %]]&lt;=0.3, "20-30%", IF(Table_1[[#This Row],[Discount %]]&lt;=0.4, "30-40%", "40%+"))))</f>
        <v>0-10%</v>
      </c>
    </row>
    <row r="1598" spans="1:24" ht="14.4" x14ac:dyDescent="0.3">
      <c r="A1598" s="2">
        <v>1597</v>
      </c>
      <c r="B1598" s="2" t="s">
        <v>4212</v>
      </c>
      <c r="C1598" s="2">
        <f>YEAR([1]Data!$D1598)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9">
        <v>547.30000000000007</v>
      </c>
      <c r="T1598" s="2">
        <v>13</v>
      </c>
      <c r="U1598" s="25">
        <v>0</v>
      </c>
      <c r="V1598" s="25">
        <v>175.13599999999997</v>
      </c>
      <c r="W1598" s="11">
        <f>Table_1[[#This Row],[Discount]]/Table_1[[#This Row],[Sales]]</f>
        <v>0</v>
      </c>
      <c r="X1598" t="str">
        <f>IF(Table_1[[#This Row],[Discount %]]&lt;=0.1, "0-10%", IF(Table_1[[#This Row],[Discount %]]&lt;=0.2, "10-20%", IF(Table_1[[#This Row],[Discount %]]&lt;=0.3, "20-30%", IF(Table_1[[#This Row],[Discount %]]&lt;=0.4, "30-40%", "40%+"))))</f>
        <v>0-10%</v>
      </c>
    </row>
    <row r="1599" spans="1:24" ht="14.4" x14ac:dyDescent="0.3">
      <c r="A1599" s="2">
        <v>1598</v>
      </c>
      <c r="B1599" s="2" t="s">
        <v>4213</v>
      </c>
      <c r="C1599" s="2">
        <f>YEAR([1]Data!$D1599)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9">
        <v>16.896000000000001</v>
      </c>
      <c r="T1599" s="2">
        <v>4</v>
      </c>
      <c r="U1599" s="25">
        <v>0.2</v>
      </c>
      <c r="V1599" s="25">
        <v>5.2799999999999994</v>
      </c>
      <c r="W1599" s="11">
        <f>Table_1[[#This Row],[Discount]]/Table_1[[#This Row],[Sales]]</f>
        <v>1.1837121212121212E-2</v>
      </c>
      <c r="X1599" t="str">
        <f>IF(Table_1[[#This Row],[Discount %]]&lt;=0.1, "0-10%", IF(Table_1[[#This Row],[Discount %]]&lt;=0.2, "10-20%", IF(Table_1[[#This Row],[Discount %]]&lt;=0.3, "20-30%", IF(Table_1[[#This Row],[Discount %]]&lt;=0.4, "30-40%", "40%+"))))</f>
        <v>0-10%</v>
      </c>
    </row>
    <row r="1600" spans="1:24" ht="14.4" x14ac:dyDescent="0.3">
      <c r="A1600" s="2">
        <v>1599</v>
      </c>
      <c r="B1600" s="2" t="s">
        <v>4213</v>
      </c>
      <c r="C1600" s="2">
        <f>YEAR([1]Data!$D1600)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9">
        <v>6.6720000000000006</v>
      </c>
      <c r="T1600" s="2">
        <v>1</v>
      </c>
      <c r="U1600" s="25">
        <v>0.2</v>
      </c>
      <c r="V1600" s="25">
        <v>0.50039999999999996</v>
      </c>
      <c r="W1600" s="11">
        <f>Table_1[[#This Row],[Discount]]/Table_1[[#This Row],[Sales]]</f>
        <v>2.9976019184652276E-2</v>
      </c>
      <c r="X1600" t="str">
        <f>IF(Table_1[[#This Row],[Discount %]]&lt;=0.1, "0-10%", IF(Table_1[[#This Row],[Discount %]]&lt;=0.2, "10-20%", IF(Table_1[[#This Row],[Discount %]]&lt;=0.3, "20-30%", IF(Table_1[[#This Row],[Discount %]]&lt;=0.4, "30-40%", "40%+"))))</f>
        <v>0-10%</v>
      </c>
    </row>
    <row r="1601" spans="1:24" ht="14.4" x14ac:dyDescent="0.3">
      <c r="A1601" s="2">
        <v>1600</v>
      </c>
      <c r="B1601" s="2" t="s">
        <v>4213</v>
      </c>
      <c r="C1601" s="2">
        <f>YEAR([1]Data!$D1601)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9">
        <v>99.13600000000001</v>
      </c>
      <c r="T1601" s="2">
        <v>4</v>
      </c>
      <c r="U1601" s="25">
        <v>0.2</v>
      </c>
      <c r="V1601" s="25">
        <v>8.674399999999995</v>
      </c>
      <c r="W1601" s="11">
        <f>Table_1[[#This Row],[Discount]]/Table_1[[#This Row],[Sales]]</f>
        <v>2.0174306003873468E-3</v>
      </c>
      <c r="X1601" t="str">
        <f>IF(Table_1[[#This Row],[Discount %]]&lt;=0.1, "0-10%", IF(Table_1[[#This Row],[Discount %]]&lt;=0.2, "10-20%", IF(Table_1[[#This Row],[Discount %]]&lt;=0.3, "20-30%", IF(Table_1[[#This Row],[Discount %]]&lt;=0.4, "30-40%", "40%+"))))</f>
        <v>0-10%</v>
      </c>
    </row>
    <row r="1602" spans="1:24" ht="14.4" x14ac:dyDescent="0.3">
      <c r="A1602" s="2">
        <v>1601</v>
      </c>
      <c r="B1602" s="2" t="s">
        <v>4213</v>
      </c>
      <c r="C1602" s="2">
        <f>YEAR([1]Data!$D1602)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9">
        <v>15.991999999999999</v>
      </c>
      <c r="T1602" s="2">
        <v>2</v>
      </c>
      <c r="U1602" s="25">
        <v>0.6</v>
      </c>
      <c r="V1602" s="25">
        <v>-13.992999999999999</v>
      </c>
      <c r="W1602" s="11">
        <f>Table_1[[#This Row],[Discount]]/Table_1[[#This Row],[Sales]]</f>
        <v>3.7518759379689848E-2</v>
      </c>
      <c r="X1602" t="str">
        <f>IF(Table_1[[#This Row],[Discount %]]&lt;=0.1, "0-10%", IF(Table_1[[#This Row],[Discount %]]&lt;=0.2, "10-20%", IF(Table_1[[#This Row],[Discount %]]&lt;=0.3, "20-30%", IF(Table_1[[#This Row],[Discount %]]&lt;=0.4, "30-40%", "40%+"))))</f>
        <v>0-10%</v>
      </c>
    </row>
    <row r="1603" spans="1:24" ht="14.4" x14ac:dyDescent="0.3">
      <c r="A1603" s="2">
        <v>1602</v>
      </c>
      <c r="B1603" s="2" t="s">
        <v>4219</v>
      </c>
      <c r="C1603" s="2">
        <f>YEAR([1]Data!$D1603)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9">
        <v>211.96</v>
      </c>
      <c r="T1603" s="2">
        <v>2</v>
      </c>
      <c r="U1603" s="25">
        <v>0</v>
      </c>
      <c r="V1603" s="25">
        <v>42.391999999999996</v>
      </c>
      <c r="W1603" s="11">
        <f>Table_1[[#This Row],[Discount]]/Table_1[[#This Row],[Sales]]</f>
        <v>0</v>
      </c>
      <c r="X1603" t="str">
        <f>IF(Table_1[[#This Row],[Discount %]]&lt;=0.1, "0-10%", IF(Table_1[[#This Row],[Discount %]]&lt;=0.2, "10-20%", IF(Table_1[[#This Row],[Discount %]]&lt;=0.3, "20-30%", IF(Table_1[[#This Row],[Discount %]]&lt;=0.4, "30-40%", "40%+"))))</f>
        <v>0-10%</v>
      </c>
    </row>
    <row r="1604" spans="1:24" ht="14.4" x14ac:dyDescent="0.3">
      <c r="A1604" s="2">
        <v>1603</v>
      </c>
      <c r="B1604" s="2" t="s">
        <v>4222</v>
      </c>
      <c r="C1604" s="2">
        <f>YEAR([1]Data!$D1604)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9">
        <v>6.6719999999999988</v>
      </c>
      <c r="T1604" s="2">
        <v>3</v>
      </c>
      <c r="U1604" s="25">
        <v>0.2</v>
      </c>
      <c r="V1604" s="25">
        <v>1.6679999999999997</v>
      </c>
      <c r="W1604" s="11">
        <f>Table_1[[#This Row],[Discount]]/Table_1[[#This Row],[Sales]]</f>
        <v>2.9976019184652286E-2</v>
      </c>
      <c r="X1604" t="str">
        <f>IF(Table_1[[#This Row],[Discount %]]&lt;=0.1, "0-10%", IF(Table_1[[#This Row],[Discount %]]&lt;=0.2, "10-20%", IF(Table_1[[#This Row],[Discount %]]&lt;=0.3, "20-30%", IF(Table_1[[#This Row],[Discount %]]&lt;=0.4, "30-40%", "40%+"))))</f>
        <v>0-10%</v>
      </c>
    </row>
    <row r="1605" spans="1:24" ht="14.4" x14ac:dyDescent="0.3">
      <c r="A1605" s="2">
        <v>1604</v>
      </c>
      <c r="B1605" s="2" t="s">
        <v>4225</v>
      </c>
      <c r="C1605" s="2">
        <f>YEAR([1]Data!$D1605)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9">
        <v>155.94</v>
      </c>
      <c r="T1605" s="2">
        <v>6</v>
      </c>
      <c r="U1605" s="25">
        <v>0</v>
      </c>
      <c r="V1605" s="25">
        <v>45.222599999999993</v>
      </c>
      <c r="W1605" s="11">
        <f>Table_1[[#This Row],[Discount]]/Table_1[[#This Row],[Sales]]</f>
        <v>0</v>
      </c>
      <c r="X1605" t="str">
        <f>IF(Table_1[[#This Row],[Discount %]]&lt;=0.1, "0-10%", IF(Table_1[[#This Row],[Discount %]]&lt;=0.2, "10-20%", IF(Table_1[[#This Row],[Discount %]]&lt;=0.3, "20-30%", IF(Table_1[[#This Row],[Discount %]]&lt;=0.4, "30-40%", "40%+"))))</f>
        <v>0-10%</v>
      </c>
    </row>
    <row r="1606" spans="1:24" ht="14.4" x14ac:dyDescent="0.3">
      <c r="A1606" s="2">
        <v>1605</v>
      </c>
      <c r="B1606" s="2" t="s">
        <v>4228</v>
      </c>
      <c r="C1606" s="2">
        <f>YEAR([1]Data!$D1606)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9">
        <v>39.960000000000008</v>
      </c>
      <c r="T1606" s="2">
        <v>5</v>
      </c>
      <c r="U1606" s="25">
        <v>0.2</v>
      </c>
      <c r="V1606" s="25">
        <v>12.986999999999995</v>
      </c>
      <c r="W1606" s="11">
        <f>Table_1[[#This Row],[Discount]]/Table_1[[#This Row],[Sales]]</f>
        <v>5.0050050050050041E-3</v>
      </c>
      <c r="X1606" t="str">
        <f>IF(Table_1[[#This Row],[Discount %]]&lt;=0.1, "0-10%", IF(Table_1[[#This Row],[Discount %]]&lt;=0.2, "10-20%", IF(Table_1[[#This Row],[Discount %]]&lt;=0.3, "20-30%", IF(Table_1[[#This Row],[Discount %]]&lt;=0.4, "30-40%", "40%+"))))</f>
        <v>0-10%</v>
      </c>
    </row>
    <row r="1607" spans="1:24" ht="14.4" x14ac:dyDescent="0.3">
      <c r="A1607" s="2">
        <v>1606</v>
      </c>
      <c r="B1607" s="2" t="s">
        <v>4228</v>
      </c>
      <c r="C1607" s="2">
        <f>YEAR([1]Data!$D1607)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9">
        <v>5.46</v>
      </c>
      <c r="T1607" s="2">
        <v>3</v>
      </c>
      <c r="U1607" s="25">
        <v>0</v>
      </c>
      <c r="V1607" s="25">
        <v>1.5288000000000002</v>
      </c>
      <c r="W1607" s="11">
        <f>Table_1[[#This Row],[Discount]]/Table_1[[#This Row],[Sales]]</f>
        <v>0</v>
      </c>
      <c r="X1607" t="str">
        <f>IF(Table_1[[#This Row],[Discount %]]&lt;=0.1, "0-10%", IF(Table_1[[#This Row],[Discount %]]&lt;=0.2, "10-20%", IF(Table_1[[#This Row],[Discount %]]&lt;=0.3, "20-30%", IF(Table_1[[#This Row],[Discount %]]&lt;=0.4, "30-40%", "40%+"))))</f>
        <v>0-10%</v>
      </c>
    </row>
    <row r="1608" spans="1:24" ht="14.4" x14ac:dyDescent="0.3">
      <c r="A1608" s="2">
        <v>1607</v>
      </c>
      <c r="B1608" s="2" t="s">
        <v>4228</v>
      </c>
      <c r="C1608" s="2">
        <f>YEAR([1]Data!$D1608)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9">
        <v>73.2</v>
      </c>
      <c r="T1608" s="2">
        <v>5</v>
      </c>
      <c r="U1608" s="25">
        <v>0</v>
      </c>
      <c r="V1608" s="25">
        <v>21.227999999999998</v>
      </c>
      <c r="W1608" s="11">
        <f>Table_1[[#This Row],[Discount]]/Table_1[[#This Row],[Sales]]</f>
        <v>0</v>
      </c>
      <c r="X1608" t="str">
        <f>IF(Table_1[[#This Row],[Discount %]]&lt;=0.1, "0-10%", IF(Table_1[[#This Row],[Discount %]]&lt;=0.2, "10-20%", IF(Table_1[[#This Row],[Discount %]]&lt;=0.3, "20-30%", IF(Table_1[[#This Row],[Discount %]]&lt;=0.4, "30-40%", "40%+"))))</f>
        <v>0-10%</v>
      </c>
    </row>
    <row r="1609" spans="1:24" ht="14.4" x14ac:dyDescent="0.3">
      <c r="A1609" s="2">
        <v>1608</v>
      </c>
      <c r="B1609" s="2" t="s">
        <v>4228</v>
      </c>
      <c r="C1609" s="2">
        <f>YEAR([1]Data!$D1609)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9">
        <v>5.84</v>
      </c>
      <c r="T1609" s="2">
        <v>1</v>
      </c>
      <c r="U1609" s="25">
        <v>0.2</v>
      </c>
      <c r="V1609" s="25">
        <v>1.9709999999999996</v>
      </c>
      <c r="W1609" s="11">
        <f>Table_1[[#This Row],[Discount]]/Table_1[[#This Row],[Sales]]</f>
        <v>3.4246575342465758E-2</v>
      </c>
      <c r="X1609" t="str">
        <f>IF(Table_1[[#This Row],[Discount %]]&lt;=0.1, "0-10%", IF(Table_1[[#This Row],[Discount %]]&lt;=0.2, "10-20%", IF(Table_1[[#This Row],[Discount %]]&lt;=0.3, "20-30%", IF(Table_1[[#This Row],[Discount %]]&lt;=0.4, "30-40%", "40%+"))))</f>
        <v>0-10%</v>
      </c>
    </row>
    <row r="1610" spans="1:24" ht="14.4" x14ac:dyDescent="0.3">
      <c r="A1610" s="2">
        <v>1609</v>
      </c>
      <c r="B1610" s="2" t="s">
        <v>4228</v>
      </c>
      <c r="C1610" s="2">
        <f>YEAR([1]Data!$D1610)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9">
        <v>22.72</v>
      </c>
      <c r="T1610" s="2">
        <v>4</v>
      </c>
      <c r="U1610" s="25">
        <v>0</v>
      </c>
      <c r="V1610" s="25">
        <v>10.223999999999998</v>
      </c>
      <c r="W1610" s="11">
        <f>Table_1[[#This Row],[Discount]]/Table_1[[#This Row],[Sales]]</f>
        <v>0</v>
      </c>
      <c r="X1610" t="str">
        <f>IF(Table_1[[#This Row],[Discount %]]&lt;=0.1, "0-10%", IF(Table_1[[#This Row],[Discount %]]&lt;=0.2, "10-20%", IF(Table_1[[#This Row],[Discount %]]&lt;=0.3, "20-30%", IF(Table_1[[#This Row],[Discount %]]&lt;=0.4, "30-40%", "40%+"))))</f>
        <v>0-10%</v>
      </c>
    </row>
    <row r="1611" spans="1:24" ht="14.4" x14ac:dyDescent="0.3">
      <c r="A1611" s="2">
        <v>1610</v>
      </c>
      <c r="B1611" s="2" t="s">
        <v>4228</v>
      </c>
      <c r="C1611" s="2">
        <f>YEAR([1]Data!$D1611)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9">
        <v>9.3360000000000003</v>
      </c>
      <c r="T1611" s="2">
        <v>3</v>
      </c>
      <c r="U1611" s="25">
        <v>0.2</v>
      </c>
      <c r="V1611" s="25">
        <v>3.2675999999999994</v>
      </c>
      <c r="W1611" s="11">
        <f>Table_1[[#This Row],[Discount]]/Table_1[[#This Row],[Sales]]</f>
        <v>2.1422450728363324E-2</v>
      </c>
      <c r="X1611" t="str">
        <f>IF(Table_1[[#This Row],[Discount %]]&lt;=0.1, "0-10%", IF(Table_1[[#This Row],[Discount %]]&lt;=0.2, "10-20%", IF(Table_1[[#This Row],[Discount %]]&lt;=0.3, "20-30%", IF(Table_1[[#This Row],[Discount %]]&lt;=0.4, "30-40%", "40%+"))))</f>
        <v>0-10%</v>
      </c>
    </row>
    <row r="1612" spans="1:24" ht="14.4" x14ac:dyDescent="0.3">
      <c r="A1612" s="2">
        <v>1611</v>
      </c>
      <c r="B1612" s="2" t="s">
        <v>4235</v>
      </c>
      <c r="C1612" s="2">
        <f>YEAR([1]Data!$D1612)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9">
        <v>290.666</v>
      </c>
      <c r="T1612" s="2">
        <v>2</v>
      </c>
      <c r="U1612" s="25">
        <v>0.15</v>
      </c>
      <c r="V1612" s="25">
        <v>27.356800000000007</v>
      </c>
      <c r="W1612" s="11">
        <f>Table_1[[#This Row],[Discount]]/Table_1[[#This Row],[Sales]]</f>
        <v>5.1605622948676486E-4</v>
      </c>
      <c r="X1612" t="str">
        <f>IF(Table_1[[#This Row],[Discount %]]&lt;=0.1, "0-10%", IF(Table_1[[#This Row],[Discount %]]&lt;=0.2, "10-20%", IF(Table_1[[#This Row],[Discount %]]&lt;=0.3, "20-30%", IF(Table_1[[#This Row],[Discount %]]&lt;=0.4, "30-40%", "40%+"))))</f>
        <v>0-10%</v>
      </c>
    </row>
    <row r="1613" spans="1:24" ht="14.4" x14ac:dyDescent="0.3">
      <c r="A1613" s="2">
        <v>1612</v>
      </c>
      <c r="B1613" s="2" t="s">
        <v>4235</v>
      </c>
      <c r="C1613" s="2">
        <f>YEAR([1]Data!$D1613)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9">
        <v>201.584</v>
      </c>
      <c r="T1613" s="2">
        <v>2</v>
      </c>
      <c r="U1613" s="25">
        <v>0.2</v>
      </c>
      <c r="V1613" s="25">
        <v>20.158400000000015</v>
      </c>
      <c r="W1613" s="11">
        <f>Table_1[[#This Row],[Discount]]/Table_1[[#This Row],[Sales]]</f>
        <v>9.9214223351059617E-4</v>
      </c>
      <c r="X1613" t="str">
        <f>IF(Table_1[[#This Row],[Discount %]]&lt;=0.1, "0-10%", IF(Table_1[[#This Row],[Discount %]]&lt;=0.2, "10-20%", IF(Table_1[[#This Row],[Discount %]]&lt;=0.3, "20-30%", IF(Table_1[[#This Row],[Discount %]]&lt;=0.4, "30-40%", "40%+"))))</f>
        <v>0-10%</v>
      </c>
    </row>
    <row r="1614" spans="1:24" ht="14.4" x14ac:dyDescent="0.3">
      <c r="A1614" s="2">
        <v>1613</v>
      </c>
      <c r="B1614" s="2" t="s">
        <v>4235</v>
      </c>
      <c r="C1614" s="2">
        <f>YEAR([1]Data!$D1614)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9">
        <v>83.984000000000009</v>
      </c>
      <c r="T1614" s="2">
        <v>2</v>
      </c>
      <c r="U1614" s="25">
        <v>0.2</v>
      </c>
      <c r="V1614" s="25">
        <v>31.494</v>
      </c>
      <c r="W1614" s="11">
        <f>Table_1[[#This Row],[Discount]]/Table_1[[#This Row],[Sales]]</f>
        <v>2.3814059820918268E-3</v>
      </c>
      <c r="X1614" t="str">
        <f>IF(Table_1[[#This Row],[Discount %]]&lt;=0.1, "0-10%", IF(Table_1[[#This Row],[Discount %]]&lt;=0.2, "10-20%", IF(Table_1[[#This Row],[Discount %]]&lt;=0.3, "20-30%", IF(Table_1[[#This Row],[Discount %]]&lt;=0.4, "30-40%", "40%+"))))</f>
        <v>0-10%</v>
      </c>
    </row>
    <row r="1615" spans="1:24" ht="14.4" x14ac:dyDescent="0.3">
      <c r="A1615" s="2">
        <v>1614</v>
      </c>
      <c r="B1615" s="2" t="s">
        <v>4240</v>
      </c>
      <c r="C1615" s="2">
        <f>YEAR([1]Data!$D1615)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9">
        <v>1000.0200000000001</v>
      </c>
      <c r="T1615" s="2">
        <v>7</v>
      </c>
      <c r="U1615" s="25">
        <v>0</v>
      </c>
      <c r="V1615" s="25">
        <v>290.00579999999991</v>
      </c>
      <c r="W1615" s="11">
        <f>Table_1[[#This Row],[Discount]]/Table_1[[#This Row],[Sales]]</f>
        <v>0</v>
      </c>
      <c r="X1615" t="str">
        <f>IF(Table_1[[#This Row],[Discount %]]&lt;=0.1, "0-10%", IF(Table_1[[#This Row],[Discount %]]&lt;=0.2, "10-20%", IF(Table_1[[#This Row],[Discount %]]&lt;=0.3, "20-30%", IF(Table_1[[#This Row],[Discount %]]&lt;=0.4, "30-40%", "40%+"))))</f>
        <v>0-10%</v>
      </c>
    </row>
    <row r="1616" spans="1:24" ht="14.4" x14ac:dyDescent="0.3">
      <c r="A1616" s="2">
        <v>1615</v>
      </c>
      <c r="B1616" s="2" t="s">
        <v>4241</v>
      </c>
      <c r="C1616" s="2">
        <f>YEAR([1]Data!$D1616)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9">
        <v>83.976000000000013</v>
      </c>
      <c r="T1616" s="2">
        <v>3</v>
      </c>
      <c r="U1616" s="25">
        <v>0.2</v>
      </c>
      <c r="V1616" s="25">
        <v>-13.646100000000001</v>
      </c>
      <c r="W1616" s="11">
        <f>Table_1[[#This Row],[Discount]]/Table_1[[#This Row],[Sales]]</f>
        <v>2.3816328474802321E-3</v>
      </c>
      <c r="X1616" t="str">
        <f>IF(Table_1[[#This Row],[Discount %]]&lt;=0.1, "0-10%", IF(Table_1[[#This Row],[Discount %]]&lt;=0.2, "10-20%", IF(Table_1[[#This Row],[Discount %]]&lt;=0.3, "20-30%", IF(Table_1[[#This Row],[Discount %]]&lt;=0.4, "30-40%", "40%+"))))</f>
        <v>0-10%</v>
      </c>
    </row>
    <row r="1617" spans="1:24" ht="14.4" x14ac:dyDescent="0.3">
      <c r="A1617" s="2">
        <v>1616</v>
      </c>
      <c r="B1617" s="2" t="s">
        <v>4244</v>
      </c>
      <c r="C1617" s="2">
        <f>YEAR([1]Data!$D1617)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9">
        <v>3.75</v>
      </c>
      <c r="T1617" s="2">
        <v>1</v>
      </c>
      <c r="U1617" s="25">
        <v>0</v>
      </c>
      <c r="V1617" s="25">
        <v>1.7999999999999998</v>
      </c>
      <c r="W1617" s="11">
        <f>Table_1[[#This Row],[Discount]]/Table_1[[#This Row],[Sales]]</f>
        <v>0</v>
      </c>
      <c r="X1617" t="str">
        <f>IF(Table_1[[#This Row],[Discount %]]&lt;=0.1, "0-10%", IF(Table_1[[#This Row],[Discount %]]&lt;=0.2, "10-20%", IF(Table_1[[#This Row],[Discount %]]&lt;=0.3, "20-30%", IF(Table_1[[#This Row],[Discount %]]&lt;=0.4, "30-40%", "40%+"))))</f>
        <v>0-10%</v>
      </c>
    </row>
    <row r="1618" spans="1:24" ht="14.4" x14ac:dyDescent="0.3">
      <c r="A1618" s="2">
        <v>1617</v>
      </c>
      <c r="B1618" s="2" t="s">
        <v>4244</v>
      </c>
      <c r="C1618" s="2">
        <f>YEAR([1]Data!$D1618)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9">
        <v>41.4</v>
      </c>
      <c r="T1618" s="2">
        <v>4</v>
      </c>
      <c r="U1618" s="25">
        <v>0</v>
      </c>
      <c r="V1618" s="25">
        <v>19.872</v>
      </c>
      <c r="W1618" s="11">
        <f>Table_1[[#This Row],[Discount]]/Table_1[[#This Row],[Sales]]</f>
        <v>0</v>
      </c>
      <c r="X1618" t="str">
        <f>IF(Table_1[[#This Row],[Discount %]]&lt;=0.1, "0-10%", IF(Table_1[[#This Row],[Discount %]]&lt;=0.2, "10-20%", IF(Table_1[[#This Row],[Discount %]]&lt;=0.3, "20-30%", IF(Table_1[[#This Row],[Discount %]]&lt;=0.4, "30-40%", "40%+"))))</f>
        <v>0-10%</v>
      </c>
    </row>
    <row r="1619" spans="1:24" ht="14.4" x14ac:dyDescent="0.3">
      <c r="A1619" s="2">
        <v>1618</v>
      </c>
      <c r="B1619" s="2" t="s">
        <v>4244</v>
      </c>
      <c r="C1619" s="2">
        <f>YEAR([1]Data!$D1619)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9">
        <v>29.79</v>
      </c>
      <c r="T1619" s="2">
        <v>3</v>
      </c>
      <c r="U1619" s="25">
        <v>0</v>
      </c>
      <c r="V1619" s="25">
        <v>12.511800000000001</v>
      </c>
      <c r="W1619" s="11">
        <f>Table_1[[#This Row],[Discount]]/Table_1[[#This Row],[Sales]]</f>
        <v>0</v>
      </c>
      <c r="X1619" t="str">
        <f>IF(Table_1[[#This Row],[Discount %]]&lt;=0.1, "0-10%", IF(Table_1[[#This Row],[Discount %]]&lt;=0.2, "10-20%", IF(Table_1[[#This Row],[Discount %]]&lt;=0.3, "20-30%", IF(Table_1[[#This Row],[Discount %]]&lt;=0.4, "30-40%", "40%+"))))</f>
        <v>0-10%</v>
      </c>
    </row>
    <row r="1620" spans="1:24" ht="14.4" x14ac:dyDescent="0.3">
      <c r="A1620" s="2">
        <v>1619</v>
      </c>
      <c r="B1620" s="2" t="s">
        <v>4247</v>
      </c>
      <c r="C1620" s="2">
        <f>YEAR([1]Data!$D1620)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9">
        <v>59.48</v>
      </c>
      <c r="T1620" s="2">
        <v>2</v>
      </c>
      <c r="U1620" s="25">
        <v>0</v>
      </c>
      <c r="V1620" s="25">
        <v>8.9220000000000041</v>
      </c>
      <c r="W1620" s="11">
        <f>Table_1[[#This Row],[Discount]]/Table_1[[#This Row],[Sales]]</f>
        <v>0</v>
      </c>
      <c r="X1620" t="str">
        <f>IF(Table_1[[#This Row],[Discount %]]&lt;=0.1, "0-10%", IF(Table_1[[#This Row],[Discount %]]&lt;=0.2, "10-20%", IF(Table_1[[#This Row],[Discount %]]&lt;=0.3, "20-30%", IF(Table_1[[#This Row],[Discount %]]&lt;=0.4, "30-40%", "40%+"))))</f>
        <v>0-10%</v>
      </c>
    </row>
    <row r="1621" spans="1:24" ht="14.4" x14ac:dyDescent="0.3">
      <c r="A1621" s="2">
        <v>1620</v>
      </c>
      <c r="B1621" s="2" t="s">
        <v>4247</v>
      </c>
      <c r="C1621" s="2">
        <f>YEAR([1]Data!$D1621)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9">
        <v>6.69</v>
      </c>
      <c r="T1621" s="2">
        <v>1</v>
      </c>
      <c r="U1621" s="25">
        <v>0</v>
      </c>
      <c r="V1621" s="25">
        <v>3.0773999999999999</v>
      </c>
      <c r="W1621" s="11">
        <f>Table_1[[#This Row],[Discount]]/Table_1[[#This Row],[Sales]]</f>
        <v>0</v>
      </c>
      <c r="X1621" t="str">
        <f>IF(Table_1[[#This Row],[Discount %]]&lt;=0.1, "0-10%", IF(Table_1[[#This Row],[Discount %]]&lt;=0.2, "10-20%", IF(Table_1[[#This Row],[Discount %]]&lt;=0.3, "20-30%", IF(Table_1[[#This Row],[Discount %]]&lt;=0.4, "30-40%", "40%+"))))</f>
        <v>0-10%</v>
      </c>
    </row>
    <row r="1622" spans="1:24" ht="14.4" x14ac:dyDescent="0.3">
      <c r="A1622" s="2">
        <v>1621</v>
      </c>
      <c r="B1622" s="2" t="s">
        <v>4252</v>
      </c>
      <c r="C1622" s="2">
        <f>YEAR([1]Data!$D1622)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9">
        <v>198.46</v>
      </c>
      <c r="T1622" s="2">
        <v>2</v>
      </c>
      <c r="U1622" s="25">
        <v>0</v>
      </c>
      <c r="V1622" s="25">
        <v>99.23</v>
      </c>
      <c r="W1622" s="11">
        <f>Table_1[[#This Row],[Discount]]/Table_1[[#This Row],[Sales]]</f>
        <v>0</v>
      </c>
      <c r="X1622" t="str">
        <f>IF(Table_1[[#This Row],[Discount %]]&lt;=0.1, "0-10%", IF(Table_1[[#This Row],[Discount %]]&lt;=0.2, "10-20%", IF(Table_1[[#This Row],[Discount %]]&lt;=0.3, "20-30%", IF(Table_1[[#This Row],[Discount %]]&lt;=0.4, "30-40%", "40%+"))))</f>
        <v>0-10%</v>
      </c>
    </row>
    <row r="1623" spans="1:24" ht="14.4" x14ac:dyDescent="0.3">
      <c r="A1623" s="2">
        <v>1622</v>
      </c>
      <c r="B1623" s="2" t="s">
        <v>4252</v>
      </c>
      <c r="C1623" s="2">
        <f>YEAR([1]Data!$D1623)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9">
        <v>786.48</v>
      </c>
      <c r="T1623" s="2">
        <v>8</v>
      </c>
      <c r="U1623" s="25">
        <v>0</v>
      </c>
      <c r="V1623" s="25">
        <v>385.37520000000001</v>
      </c>
      <c r="W1623" s="11">
        <f>Table_1[[#This Row],[Discount]]/Table_1[[#This Row],[Sales]]</f>
        <v>0</v>
      </c>
      <c r="X1623" t="str">
        <f>IF(Table_1[[#This Row],[Discount %]]&lt;=0.1, "0-10%", IF(Table_1[[#This Row],[Discount %]]&lt;=0.2, "10-20%", IF(Table_1[[#This Row],[Discount %]]&lt;=0.3, "20-30%", IF(Table_1[[#This Row],[Discount %]]&lt;=0.4, "30-40%", "40%+"))))</f>
        <v>0-10%</v>
      </c>
    </row>
    <row r="1624" spans="1:24" ht="14.4" x14ac:dyDescent="0.3">
      <c r="A1624" s="2">
        <v>1623</v>
      </c>
      <c r="B1624" s="2" t="s">
        <v>4252</v>
      </c>
      <c r="C1624" s="2">
        <f>YEAR([1]Data!$D1624)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9">
        <v>23.168000000000003</v>
      </c>
      <c r="T1624" s="2">
        <v>2</v>
      </c>
      <c r="U1624" s="25">
        <v>0.2</v>
      </c>
      <c r="V1624" s="25">
        <v>7.8191999999999995</v>
      </c>
      <c r="W1624" s="11">
        <f>Table_1[[#This Row],[Discount]]/Table_1[[#This Row],[Sales]]</f>
        <v>8.6325966850828717E-3</v>
      </c>
      <c r="X1624" t="str">
        <f>IF(Table_1[[#This Row],[Discount %]]&lt;=0.1, "0-10%", IF(Table_1[[#This Row],[Discount %]]&lt;=0.2, "10-20%", IF(Table_1[[#This Row],[Discount %]]&lt;=0.3, "20-30%", IF(Table_1[[#This Row],[Discount %]]&lt;=0.4, "30-40%", "40%+"))))</f>
        <v>0-10%</v>
      </c>
    </row>
    <row r="1625" spans="1:24" ht="14.4" x14ac:dyDescent="0.3">
      <c r="A1625" s="2">
        <v>1624</v>
      </c>
      <c r="B1625" s="2" t="s">
        <v>4252</v>
      </c>
      <c r="C1625" s="2">
        <f>YEAR([1]Data!$D1625)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9">
        <v>50</v>
      </c>
      <c r="T1625" s="2">
        <v>2</v>
      </c>
      <c r="U1625" s="25">
        <v>0</v>
      </c>
      <c r="V1625" s="25">
        <v>10.5</v>
      </c>
      <c r="W1625" s="11">
        <f>Table_1[[#This Row],[Discount]]/Table_1[[#This Row],[Sales]]</f>
        <v>0</v>
      </c>
      <c r="X1625" t="str">
        <f>IF(Table_1[[#This Row],[Discount %]]&lt;=0.1, "0-10%", IF(Table_1[[#This Row],[Discount %]]&lt;=0.2, "10-20%", IF(Table_1[[#This Row],[Discount %]]&lt;=0.3, "20-30%", IF(Table_1[[#This Row],[Discount %]]&lt;=0.4, "30-40%", "40%+"))))</f>
        <v>0-10%</v>
      </c>
    </row>
    <row r="1626" spans="1:24" ht="14.4" x14ac:dyDescent="0.3">
      <c r="A1626" s="2">
        <v>1625</v>
      </c>
      <c r="B1626" s="2" t="s">
        <v>4260</v>
      </c>
      <c r="C1626" s="2">
        <f>YEAR([1]Data!$D1626)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9">
        <v>675.96</v>
      </c>
      <c r="T1626" s="2">
        <v>5</v>
      </c>
      <c r="U1626" s="25">
        <v>0.2</v>
      </c>
      <c r="V1626" s="25">
        <v>84.494999999999948</v>
      </c>
      <c r="W1626" s="11">
        <f>Table_1[[#This Row],[Discount]]/Table_1[[#This Row],[Sales]]</f>
        <v>2.958754955914551E-4</v>
      </c>
      <c r="X1626" t="str">
        <f>IF(Table_1[[#This Row],[Discount %]]&lt;=0.1, "0-10%", IF(Table_1[[#This Row],[Discount %]]&lt;=0.2, "10-20%", IF(Table_1[[#This Row],[Discount %]]&lt;=0.3, "20-30%", IF(Table_1[[#This Row],[Discount %]]&lt;=0.4, "30-40%", "40%+"))))</f>
        <v>0-10%</v>
      </c>
    </row>
    <row r="1627" spans="1:24" ht="14.4" x14ac:dyDescent="0.3">
      <c r="A1627" s="2">
        <v>1626</v>
      </c>
      <c r="B1627" s="2" t="s">
        <v>4260</v>
      </c>
      <c r="C1627" s="2">
        <f>YEAR([1]Data!$D1627)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9">
        <v>1265.8499999999999</v>
      </c>
      <c r="T1627" s="2">
        <v>3</v>
      </c>
      <c r="U1627" s="25">
        <v>0</v>
      </c>
      <c r="V1627" s="25">
        <v>556.97400000000005</v>
      </c>
      <c r="W1627" s="11">
        <f>Table_1[[#This Row],[Discount]]/Table_1[[#This Row],[Sales]]</f>
        <v>0</v>
      </c>
      <c r="X1627" t="str">
        <f>IF(Table_1[[#This Row],[Discount %]]&lt;=0.1, "0-10%", IF(Table_1[[#This Row],[Discount %]]&lt;=0.2, "10-20%", IF(Table_1[[#This Row],[Discount %]]&lt;=0.3, "20-30%", IF(Table_1[[#This Row],[Discount %]]&lt;=0.4, "30-40%", "40%+"))))</f>
        <v>0-10%</v>
      </c>
    </row>
    <row r="1628" spans="1:24" ht="14.4" x14ac:dyDescent="0.3">
      <c r="A1628" s="2">
        <v>1627</v>
      </c>
      <c r="B1628" s="2" t="s">
        <v>4264</v>
      </c>
      <c r="C1628" s="2">
        <f>YEAR([1]Data!$D1628)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9">
        <v>523.25</v>
      </c>
      <c r="T1628" s="2">
        <v>5</v>
      </c>
      <c r="U1628" s="25">
        <v>0</v>
      </c>
      <c r="V1628" s="25">
        <v>141.27749999999997</v>
      </c>
      <c r="W1628" s="11">
        <f>Table_1[[#This Row],[Discount]]/Table_1[[#This Row],[Sales]]</f>
        <v>0</v>
      </c>
      <c r="X1628" t="str">
        <f>IF(Table_1[[#This Row],[Discount %]]&lt;=0.1, "0-10%", IF(Table_1[[#This Row],[Discount %]]&lt;=0.2, "10-20%", IF(Table_1[[#This Row],[Discount %]]&lt;=0.3, "20-30%", IF(Table_1[[#This Row],[Discount %]]&lt;=0.4, "30-40%", "40%+"))))</f>
        <v>0-10%</v>
      </c>
    </row>
    <row r="1629" spans="1:24" ht="14.4" x14ac:dyDescent="0.3">
      <c r="A1629" s="2">
        <v>1628</v>
      </c>
      <c r="B1629" s="2" t="s">
        <v>4265</v>
      </c>
      <c r="C1629" s="2">
        <f>YEAR([1]Data!$D1629)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9">
        <v>517.5</v>
      </c>
      <c r="T1629" s="2">
        <v>6</v>
      </c>
      <c r="U1629" s="25">
        <v>0</v>
      </c>
      <c r="V1629" s="25">
        <v>155.24999999999994</v>
      </c>
      <c r="W1629" s="11">
        <f>Table_1[[#This Row],[Discount]]/Table_1[[#This Row],[Sales]]</f>
        <v>0</v>
      </c>
      <c r="X1629" t="str">
        <f>IF(Table_1[[#This Row],[Discount %]]&lt;=0.1, "0-10%", IF(Table_1[[#This Row],[Discount %]]&lt;=0.2, "10-20%", IF(Table_1[[#This Row],[Discount %]]&lt;=0.3, "20-30%", IF(Table_1[[#This Row],[Discount %]]&lt;=0.4, "30-40%", "40%+"))))</f>
        <v>0-10%</v>
      </c>
    </row>
    <row r="1630" spans="1:24" ht="14.4" x14ac:dyDescent="0.3">
      <c r="A1630" s="2">
        <v>1629</v>
      </c>
      <c r="B1630" s="2" t="s">
        <v>4269</v>
      </c>
      <c r="C1630" s="2">
        <f>YEAR([1]Data!$D1630)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9">
        <v>17.920000000000002</v>
      </c>
      <c r="T1630" s="2">
        <v>5</v>
      </c>
      <c r="U1630" s="25">
        <v>0.2</v>
      </c>
      <c r="V1630" s="25">
        <v>2.4639999999999986</v>
      </c>
      <c r="W1630" s="11">
        <f>Table_1[[#This Row],[Discount]]/Table_1[[#This Row],[Sales]]</f>
        <v>1.1160714285714286E-2</v>
      </c>
      <c r="X1630" t="str">
        <f>IF(Table_1[[#This Row],[Discount %]]&lt;=0.1, "0-10%", IF(Table_1[[#This Row],[Discount %]]&lt;=0.2, "10-20%", IF(Table_1[[#This Row],[Discount %]]&lt;=0.3, "20-30%", IF(Table_1[[#This Row],[Discount %]]&lt;=0.4, "30-40%", "40%+"))))</f>
        <v>0-10%</v>
      </c>
    </row>
    <row r="1631" spans="1:24" ht="14.4" x14ac:dyDescent="0.3">
      <c r="A1631" s="2">
        <v>1630</v>
      </c>
      <c r="B1631" s="2" t="s">
        <v>4269</v>
      </c>
      <c r="C1631" s="2">
        <f>YEAR([1]Data!$D1631)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9">
        <v>41.256000000000007</v>
      </c>
      <c r="T1631" s="2">
        <v>6</v>
      </c>
      <c r="U1631" s="25">
        <v>0.7</v>
      </c>
      <c r="V1631" s="25">
        <v>-34.38000000000001</v>
      </c>
      <c r="W1631" s="11">
        <f>Table_1[[#This Row],[Discount]]/Table_1[[#This Row],[Sales]]</f>
        <v>1.6967229009113821E-2</v>
      </c>
      <c r="X1631" t="str">
        <f>IF(Table_1[[#This Row],[Discount %]]&lt;=0.1, "0-10%", IF(Table_1[[#This Row],[Discount %]]&lt;=0.2, "10-20%", IF(Table_1[[#This Row],[Discount %]]&lt;=0.3, "20-30%", IF(Table_1[[#This Row],[Discount %]]&lt;=0.4, "30-40%", "40%+"))))</f>
        <v>0-10%</v>
      </c>
    </row>
    <row r="1632" spans="1:24" ht="14.4" x14ac:dyDescent="0.3">
      <c r="A1632" s="2">
        <v>1631</v>
      </c>
      <c r="B1632" s="2" t="s">
        <v>4272</v>
      </c>
      <c r="C1632" s="2">
        <f>YEAR([1]Data!$D1632)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9">
        <v>1006.056</v>
      </c>
      <c r="T1632" s="2">
        <v>3</v>
      </c>
      <c r="U1632" s="25">
        <v>0.2</v>
      </c>
      <c r="V1632" s="25">
        <v>88.029900000000055</v>
      </c>
      <c r="W1632" s="11">
        <f>Table_1[[#This Row],[Discount]]/Table_1[[#This Row],[Sales]]</f>
        <v>1.9879609087366908E-4</v>
      </c>
      <c r="X1632" t="str">
        <f>IF(Table_1[[#This Row],[Discount %]]&lt;=0.1, "0-10%", IF(Table_1[[#This Row],[Discount %]]&lt;=0.2, "10-20%", IF(Table_1[[#This Row],[Discount %]]&lt;=0.3, "20-30%", IF(Table_1[[#This Row],[Discount %]]&lt;=0.4, "30-40%", "40%+"))))</f>
        <v>0-10%</v>
      </c>
    </row>
    <row r="1633" spans="1:24" ht="14.4" x14ac:dyDescent="0.3">
      <c r="A1633" s="2">
        <v>1632</v>
      </c>
      <c r="B1633" s="2" t="s">
        <v>4272</v>
      </c>
      <c r="C1633" s="2">
        <f>YEAR([1]Data!$D1633)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9">
        <v>10.688000000000001</v>
      </c>
      <c r="T1633" s="2">
        <v>2</v>
      </c>
      <c r="U1633" s="25">
        <v>0.2</v>
      </c>
      <c r="V1633" s="25">
        <v>3.7407999999999997</v>
      </c>
      <c r="W1633" s="11">
        <f>Table_1[[#This Row],[Discount]]/Table_1[[#This Row],[Sales]]</f>
        <v>1.87125748502994E-2</v>
      </c>
      <c r="X1633" t="str">
        <f>IF(Table_1[[#This Row],[Discount %]]&lt;=0.1, "0-10%", IF(Table_1[[#This Row],[Discount %]]&lt;=0.2, "10-20%", IF(Table_1[[#This Row],[Discount %]]&lt;=0.3, "20-30%", IF(Table_1[[#This Row],[Discount %]]&lt;=0.4, "30-40%", "40%+"))))</f>
        <v>0-10%</v>
      </c>
    </row>
    <row r="1634" spans="1:24" ht="14.4" x14ac:dyDescent="0.3">
      <c r="A1634" s="2">
        <v>1633</v>
      </c>
      <c r="B1634" s="2" t="s">
        <v>4272</v>
      </c>
      <c r="C1634" s="2">
        <f>YEAR([1]Data!$D1634)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9">
        <v>10.368000000000002</v>
      </c>
      <c r="T1634" s="2">
        <v>2</v>
      </c>
      <c r="U1634" s="25">
        <v>0.2</v>
      </c>
      <c r="V1634" s="25">
        <v>3.6288</v>
      </c>
      <c r="W1634" s="11">
        <f>Table_1[[#This Row],[Discount]]/Table_1[[#This Row],[Sales]]</f>
        <v>1.9290123456790119E-2</v>
      </c>
      <c r="X1634" t="str">
        <f>IF(Table_1[[#This Row],[Discount %]]&lt;=0.1, "0-10%", IF(Table_1[[#This Row],[Discount %]]&lt;=0.2, "10-20%", IF(Table_1[[#This Row],[Discount %]]&lt;=0.3, "20-30%", IF(Table_1[[#This Row],[Discount %]]&lt;=0.4, "30-40%", "40%+"))))</f>
        <v>0-10%</v>
      </c>
    </row>
    <row r="1635" spans="1:24" ht="14.4" x14ac:dyDescent="0.3">
      <c r="A1635" s="2">
        <v>1634</v>
      </c>
      <c r="B1635" s="2" t="s">
        <v>4272</v>
      </c>
      <c r="C1635" s="2">
        <f>YEAR([1]Data!$D1635)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9">
        <v>25.12</v>
      </c>
      <c r="T1635" s="2">
        <v>2</v>
      </c>
      <c r="U1635" s="25">
        <v>0.2</v>
      </c>
      <c r="V1635" s="25">
        <v>1.5700000000000012</v>
      </c>
      <c r="W1635" s="11">
        <f>Table_1[[#This Row],[Discount]]/Table_1[[#This Row],[Sales]]</f>
        <v>7.9617834394904458E-3</v>
      </c>
      <c r="X1635" t="str">
        <f>IF(Table_1[[#This Row],[Discount %]]&lt;=0.1, "0-10%", IF(Table_1[[#This Row],[Discount %]]&lt;=0.2, "10-20%", IF(Table_1[[#This Row],[Discount %]]&lt;=0.3, "20-30%", IF(Table_1[[#This Row],[Discount %]]&lt;=0.4, "30-40%", "40%+"))))</f>
        <v>0-10%</v>
      </c>
    </row>
    <row r="1636" spans="1:24" ht="14.4" x14ac:dyDescent="0.3">
      <c r="A1636" s="2">
        <v>1635</v>
      </c>
      <c r="B1636" s="2" t="s">
        <v>4272</v>
      </c>
      <c r="C1636" s="2">
        <f>YEAR([1]Data!$D1636)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9">
        <v>58.112000000000002</v>
      </c>
      <c r="T1636" s="2">
        <v>2</v>
      </c>
      <c r="U1636" s="25">
        <v>0.2</v>
      </c>
      <c r="V1636" s="25">
        <v>7.263999999999994</v>
      </c>
      <c r="W1636" s="11">
        <f>Table_1[[#This Row],[Discount]]/Table_1[[#This Row],[Sales]]</f>
        <v>3.4416299559471369E-3</v>
      </c>
      <c r="X1636" t="str">
        <f>IF(Table_1[[#This Row],[Discount %]]&lt;=0.1, "0-10%", IF(Table_1[[#This Row],[Discount %]]&lt;=0.2, "10-20%", IF(Table_1[[#This Row],[Discount %]]&lt;=0.3, "20-30%", IF(Table_1[[#This Row],[Discount %]]&lt;=0.4, "30-40%", "40%+"))))</f>
        <v>0-10%</v>
      </c>
    </row>
    <row r="1637" spans="1:24" ht="14.4" x14ac:dyDescent="0.3">
      <c r="A1637" s="2">
        <v>1636</v>
      </c>
      <c r="B1637" s="2" t="s">
        <v>4275</v>
      </c>
      <c r="C1637" s="2">
        <f>YEAR([1]Data!$D1637)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9">
        <v>15.552000000000003</v>
      </c>
      <c r="T1637" s="2">
        <v>3</v>
      </c>
      <c r="U1637" s="25">
        <v>0.2</v>
      </c>
      <c r="V1637" s="25">
        <v>5.4432</v>
      </c>
      <c r="W1637" s="11">
        <f>Table_1[[#This Row],[Discount]]/Table_1[[#This Row],[Sales]]</f>
        <v>1.2860082304526748E-2</v>
      </c>
      <c r="X1637" t="str">
        <f>IF(Table_1[[#This Row],[Discount %]]&lt;=0.1, "0-10%", IF(Table_1[[#This Row],[Discount %]]&lt;=0.2, "10-20%", IF(Table_1[[#This Row],[Discount %]]&lt;=0.3, "20-30%", IF(Table_1[[#This Row],[Discount %]]&lt;=0.4, "30-40%", "40%+"))))</f>
        <v>0-10%</v>
      </c>
    </row>
    <row r="1638" spans="1:24" ht="14.4" x14ac:dyDescent="0.3">
      <c r="A1638" s="2">
        <v>1637</v>
      </c>
      <c r="B1638" s="2" t="s">
        <v>4275</v>
      </c>
      <c r="C1638" s="2">
        <f>YEAR([1]Data!$D1638)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9">
        <v>669.08</v>
      </c>
      <c r="T1638" s="2">
        <v>5</v>
      </c>
      <c r="U1638" s="25">
        <v>0.2</v>
      </c>
      <c r="V1638" s="25">
        <v>-167.27</v>
      </c>
      <c r="W1638" s="11">
        <f>Table_1[[#This Row],[Discount]]/Table_1[[#This Row],[Sales]]</f>
        <v>2.9891791713995339E-4</v>
      </c>
      <c r="X1638" t="str">
        <f>IF(Table_1[[#This Row],[Discount %]]&lt;=0.1, "0-10%", IF(Table_1[[#This Row],[Discount %]]&lt;=0.2, "10-20%", IF(Table_1[[#This Row],[Discount %]]&lt;=0.3, "20-30%", IF(Table_1[[#This Row],[Discount %]]&lt;=0.4, "30-40%", "40%+"))))</f>
        <v>0-10%</v>
      </c>
    </row>
    <row r="1639" spans="1:24" ht="14.4" x14ac:dyDescent="0.3">
      <c r="A1639" s="2">
        <v>1638</v>
      </c>
      <c r="B1639" s="2" t="s">
        <v>4275</v>
      </c>
      <c r="C1639" s="2">
        <f>YEAR([1]Data!$D1639)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9">
        <v>438.33600000000001</v>
      </c>
      <c r="T1639" s="2">
        <v>4</v>
      </c>
      <c r="U1639" s="25">
        <v>0.2</v>
      </c>
      <c r="V1639" s="25">
        <v>-87.667200000000037</v>
      </c>
      <c r="W1639" s="11">
        <f>Table_1[[#This Row],[Discount]]/Table_1[[#This Row],[Sales]]</f>
        <v>4.5627098846546941E-4</v>
      </c>
      <c r="X1639" t="str">
        <f>IF(Table_1[[#This Row],[Discount %]]&lt;=0.1, "0-10%", IF(Table_1[[#This Row],[Discount %]]&lt;=0.2, "10-20%", IF(Table_1[[#This Row],[Discount %]]&lt;=0.3, "20-30%", IF(Table_1[[#This Row],[Discount %]]&lt;=0.4, "30-40%", "40%+"))))</f>
        <v>0-10%</v>
      </c>
    </row>
    <row r="1640" spans="1:24" ht="14.4" x14ac:dyDescent="0.3">
      <c r="A1640" s="2">
        <v>1639</v>
      </c>
      <c r="B1640" s="2" t="s">
        <v>4281</v>
      </c>
      <c r="C1640" s="2">
        <f>YEAR([1]Data!$D1640)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9">
        <v>19.440000000000001</v>
      </c>
      <c r="T1640" s="2">
        <v>3</v>
      </c>
      <c r="U1640" s="25">
        <v>0</v>
      </c>
      <c r="V1640" s="25">
        <v>9.3312000000000008</v>
      </c>
      <c r="W1640" s="11">
        <f>Table_1[[#This Row],[Discount]]/Table_1[[#This Row],[Sales]]</f>
        <v>0</v>
      </c>
      <c r="X1640" t="str">
        <f>IF(Table_1[[#This Row],[Discount %]]&lt;=0.1, "0-10%", IF(Table_1[[#This Row],[Discount %]]&lt;=0.2, "10-20%", IF(Table_1[[#This Row],[Discount %]]&lt;=0.3, "20-30%", IF(Table_1[[#This Row],[Discount %]]&lt;=0.4, "30-40%", "40%+"))))</f>
        <v>0-10%</v>
      </c>
    </row>
    <row r="1641" spans="1:24" ht="14.4" x14ac:dyDescent="0.3">
      <c r="A1641" s="2">
        <v>1640</v>
      </c>
      <c r="B1641" s="2" t="s">
        <v>4281</v>
      </c>
      <c r="C1641" s="2">
        <f>YEAR([1]Data!$D1641)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9">
        <v>9.64</v>
      </c>
      <c r="T1641" s="2">
        <v>2</v>
      </c>
      <c r="U1641" s="25">
        <v>0</v>
      </c>
      <c r="V1641" s="25">
        <v>4.4344000000000001</v>
      </c>
      <c r="W1641" s="11">
        <f>Table_1[[#This Row],[Discount]]/Table_1[[#This Row],[Sales]]</f>
        <v>0</v>
      </c>
      <c r="X1641" t="str">
        <f>IF(Table_1[[#This Row],[Discount %]]&lt;=0.1, "0-10%", IF(Table_1[[#This Row],[Discount %]]&lt;=0.2, "10-20%", IF(Table_1[[#This Row],[Discount %]]&lt;=0.3, "20-30%", IF(Table_1[[#This Row],[Discount %]]&lt;=0.4, "30-40%", "40%+"))))</f>
        <v>0-10%</v>
      </c>
    </row>
    <row r="1642" spans="1:24" ht="14.4" x14ac:dyDescent="0.3">
      <c r="A1642" s="2">
        <v>1641</v>
      </c>
      <c r="B1642" s="2" t="s">
        <v>4281</v>
      </c>
      <c r="C1642" s="2">
        <f>YEAR([1]Data!$D1642)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9">
        <v>12.7</v>
      </c>
      <c r="T1642" s="2">
        <v>2</v>
      </c>
      <c r="U1642" s="25">
        <v>0</v>
      </c>
      <c r="V1642" s="25">
        <v>5.8419999999999996</v>
      </c>
      <c r="W1642" s="11">
        <f>Table_1[[#This Row],[Discount]]/Table_1[[#This Row],[Sales]]</f>
        <v>0</v>
      </c>
      <c r="X1642" t="str">
        <f>IF(Table_1[[#This Row],[Discount %]]&lt;=0.1, "0-10%", IF(Table_1[[#This Row],[Discount %]]&lt;=0.2, "10-20%", IF(Table_1[[#This Row],[Discount %]]&lt;=0.3, "20-30%", IF(Table_1[[#This Row],[Discount %]]&lt;=0.4, "30-40%", "40%+"))))</f>
        <v>0-10%</v>
      </c>
    </row>
    <row r="1643" spans="1:24" ht="14.4" x14ac:dyDescent="0.3">
      <c r="A1643" s="2">
        <v>1642</v>
      </c>
      <c r="B1643" s="2" t="s">
        <v>4281</v>
      </c>
      <c r="C1643" s="2">
        <f>YEAR([1]Data!$D1643)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9">
        <v>41.37</v>
      </c>
      <c r="T1643" s="2">
        <v>3</v>
      </c>
      <c r="U1643" s="25">
        <v>0</v>
      </c>
      <c r="V1643" s="25">
        <v>17.375399999999999</v>
      </c>
      <c r="W1643" s="11">
        <f>Table_1[[#This Row],[Discount]]/Table_1[[#This Row],[Sales]]</f>
        <v>0</v>
      </c>
      <c r="X1643" t="str">
        <f>IF(Table_1[[#This Row],[Discount %]]&lt;=0.1, "0-10%", IF(Table_1[[#This Row],[Discount %]]&lt;=0.2, "10-20%", IF(Table_1[[#This Row],[Discount %]]&lt;=0.3, "20-30%", IF(Table_1[[#This Row],[Discount %]]&lt;=0.4, "30-40%", "40%+"))))</f>
        <v>0-10%</v>
      </c>
    </row>
    <row r="1644" spans="1:24" ht="14.4" x14ac:dyDescent="0.3">
      <c r="A1644" s="2">
        <v>1643</v>
      </c>
      <c r="B1644" s="2" t="s">
        <v>4286</v>
      </c>
      <c r="C1644" s="2">
        <f>YEAR([1]Data!$D1644)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9">
        <v>12.624000000000001</v>
      </c>
      <c r="T1644" s="2">
        <v>2</v>
      </c>
      <c r="U1644" s="25">
        <v>0.2</v>
      </c>
      <c r="V1644" s="25">
        <v>3.944999999999999</v>
      </c>
      <c r="W1644" s="11">
        <f>Table_1[[#This Row],[Discount]]/Table_1[[#This Row],[Sales]]</f>
        <v>1.5842839036755388E-2</v>
      </c>
      <c r="X1644" t="str">
        <f>IF(Table_1[[#This Row],[Discount %]]&lt;=0.1, "0-10%", IF(Table_1[[#This Row],[Discount %]]&lt;=0.2, "10-20%", IF(Table_1[[#This Row],[Discount %]]&lt;=0.3, "20-30%", IF(Table_1[[#This Row],[Discount %]]&lt;=0.4, "30-40%", "40%+"))))</f>
        <v>0-10%</v>
      </c>
    </row>
    <row r="1645" spans="1:24" ht="14.4" x14ac:dyDescent="0.3">
      <c r="A1645" s="2">
        <v>1644</v>
      </c>
      <c r="B1645" s="2" t="s">
        <v>4290</v>
      </c>
      <c r="C1645" s="2">
        <f>YEAR([1]Data!$D1645)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9">
        <v>1247.6399999999999</v>
      </c>
      <c r="T1645" s="2">
        <v>3</v>
      </c>
      <c r="U1645" s="25">
        <v>0</v>
      </c>
      <c r="V1645" s="25">
        <v>349.33919999999995</v>
      </c>
      <c r="W1645" s="11">
        <f>Table_1[[#This Row],[Discount]]/Table_1[[#This Row],[Sales]]</f>
        <v>0</v>
      </c>
      <c r="X1645" t="str">
        <f>IF(Table_1[[#This Row],[Discount %]]&lt;=0.1, "0-10%", IF(Table_1[[#This Row],[Discount %]]&lt;=0.2, "10-20%", IF(Table_1[[#This Row],[Discount %]]&lt;=0.3, "20-30%", IF(Table_1[[#This Row],[Discount %]]&lt;=0.4, "30-40%", "40%+"))))</f>
        <v>0-10%</v>
      </c>
    </row>
    <row r="1646" spans="1:24" ht="14.4" x14ac:dyDescent="0.3">
      <c r="A1646" s="2">
        <v>1645</v>
      </c>
      <c r="B1646" s="2" t="s">
        <v>4290</v>
      </c>
      <c r="C1646" s="2">
        <f>YEAR([1]Data!$D1646)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9">
        <v>3149.9300000000003</v>
      </c>
      <c r="T1646" s="2">
        <v>7</v>
      </c>
      <c r="U1646" s="25">
        <v>0</v>
      </c>
      <c r="V1646" s="25">
        <v>1480.4670999999998</v>
      </c>
      <c r="W1646" s="11">
        <f>Table_1[[#This Row],[Discount]]/Table_1[[#This Row],[Sales]]</f>
        <v>0</v>
      </c>
      <c r="X1646" t="str">
        <f>IF(Table_1[[#This Row],[Discount %]]&lt;=0.1, "0-10%", IF(Table_1[[#This Row],[Discount %]]&lt;=0.2, "10-20%", IF(Table_1[[#This Row],[Discount %]]&lt;=0.3, "20-30%", IF(Table_1[[#This Row],[Discount %]]&lt;=0.4, "30-40%", "40%+"))))</f>
        <v>0-10%</v>
      </c>
    </row>
    <row r="1647" spans="1:24" ht="14.4" x14ac:dyDescent="0.3">
      <c r="A1647" s="2">
        <v>1646</v>
      </c>
      <c r="B1647" s="2" t="s">
        <v>4290</v>
      </c>
      <c r="C1647" s="2">
        <f>YEAR([1]Data!$D1647)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9">
        <v>209.7</v>
      </c>
      <c r="T1647" s="2">
        <v>2</v>
      </c>
      <c r="U1647" s="25">
        <v>0</v>
      </c>
      <c r="V1647" s="25">
        <v>100.65599999999999</v>
      </c>
      <c r="W1647" s="11">
        <f>Table_1[[#This Row],[Discount]]/Table_1[[#This Row],[Sales]]</f>
        <v>0</v>
      </c>
      <c r="X1647" t="str">
        <f>IF(Table_1[[#This Row],[Discount %]]&lt;=0.1, "0-10%", IF(Table_1[[#This Row],[Discount %]]&lt;=0.2, "10-20%", IF(Table_1[[#This Row],[Discount %]]&lt;=0.3, "20-30%", IF(Table_1[[#This Row],[Discount %]]&lt;=0.4, "30-40%", "40%+"))))</f>
        <v>0-10%</v>
      </c>
    </row>
    <row r="1648" spans="1:24" ht="14.4" x14ac:dyDescent="0.3">
      <c r="A1648" s="2">
        <v>1647</v>
      </c>
      <c r="B1648" s="2" t="s">
        <v>4295</v>
      </c>
      <c r="C1648" s="2">
        <f>YEAR([1]Data!$D1648)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9">
        <v>35.360000000000007</v>
      </c>
      <c r="T1648" s="2">
        <v>2</v>
      </c>
      <c r="U1648" s="25">
        <v>0.2</v>
      </c>
      <c r="V1648" s="25">
        <v>-3.0939999999999994</v>
      </c>
      <c r="W1648" s="11">
        <f>Table_1[[#This Row],[Discount]]/Table_1[[#This Row],[Sales]]</f>
        <v>5.6561085972850669E-3</v>
      </c>
      <c r="X1648" t="str">
        <f>IF(Table_1[[#This Row],[Discount %]]&lt;=0.1, "0-10%", IF(Table_1[[#This Row],[Discount %]]&lt;=0.2, "10-20%", IF(Table_1[[#This Row],[Discount %]]&lt;=0.3, "20-30%", IF(Table_1[[#This Row],[Discount %]]&lt;=0.4, "30-40%", "40%+"))))</f>
        <v>0-10%</v>
      </c>
    </row>
    <row r="1649" spans="1:24" ht="14.4" x14ac:dyDescent="0.3">
      <c r="A1649" s="2">
        <v>1648</v>
      </c>
      <c r="B1649" s="2" t="s">
        <v>4295</v>
      </c>
      <c r="C1649" s="2">
        <f>YEAR([1]Data!$D1649)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9">
        <v>3.1680000000000001</v>
      </c>
      <c r="T1649" s="2">
        <v>2</v>
      </c>
      <c r="U1649" s="25">
        <v>0.2</v>
      </c>
      <c r="V1649" s="25">
        <v>-0.71279999999999988</v>
      </c>
      <c r="W1649" s="11">
        <f>Table_1[[#This Row],[Discount]]/Table_1[[#This Row],[Sales]]</f>
        <v>6.3131313131313135E-2</v>
      </c>
      <c r="X1649" t="str">
        <f>IF(Table_1[[#This Row],[Discount %]]&lt;=0.1, "0-10%", IF(Table_1[[#This Row],[Discount %]]&lt;=0.2, "10-20%", IF(Table_1[[#This Row],[Discount %]]&lt;=0.3, "20-30%", IF(Table_1[[#This Row],[Discount %]]&lt;=0.4, "30-40%", "40%+"))))</f>
        <v>0-10%</v>
      </c>
    </row>
    <row r="1650" spans="1:24" ht="14.4" x14ac:dyDescent="0.3">
      <c r="A1650" s="2">
        <v>1649</v>
      </c>
      <c r="B1650" s="2" t="s">
        <v>4298</v>
      </c>
      <c r="C1650" s="2">
        <f>YEAR([1]Data!$D1650)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9">
        <v>121.10400000000003</v>
      </c>
      <c r="T1650" s="2">
        <v>6</v>
      </c>
      <c r="U1650" s="25">
        <v>0.7</v>
      </c>
      <c r="V1650" s="25">
        <v>-100.91999999999999</v>
      </c>
      <c r="W1650" s="11">
        <f>Table_1[[#This Row],[Discount]]/Table_1[[#This Row],[Sales]]</f>
        <v>5.7801558990619615E-3</v>
      </c>
      <c r="X1650" t="str">
        <f>IF(Table_1[[#This Row],[Discount %]]&lt;=0.1, "0-10%", IF(Table_1[[#This Row],[Discount %]]&lt;=0.2, "10-20%", IF(Table_1[[#This Row],[Discount %]]&lt;=0.3, "20-30%", IF(Table_1[[#This Row],[Discount %]]&lt;=0.4, "30-40%", "40%+"))))</f>
        <v>0-10%</v>
      </c>
    </row>
    <row r="1651" spans="1:24" ht="14.4" x14ac:dyDescent="0.3">
      <c r="A1651" s="2">
        <v>1650</v>
      </c>
      <c r="B1651" s="2" t="s">
        <v>4298</v>
      </c>
      <c r="C1651" s="2">
        <f>YEAR([1]Data!$D1651)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9">
        <v>45.893999999999998</v>
      </c>
      <c r="T1651" s="2">
        <v>1</v>
      </c>
      <c r="U1651" s="25">
        <v>0.4</v>
      </c>
      <c r="V1651" s="25">
        <v>-9.178799999999999</v>
      </c>
      <c r="W1651" s="11">
        <f>Table_1[[#This Row],[Discount]]/Table_1[[#This Row],[Sales]]</f>
        <v>8.7157362618207179E-3</v>
      </c>
      <c r="X1651" t="str">
        <f>IF(Table_1[[#This Row],[Discount %]]&lt;=0.1, "0-10%", IF(Table_1[[#This Row],[Discount %]]&lt;=0.2, "10-20%", IF(Table_1[[#This Row],[Discount %]]&lt;=0.3, "20-30%", IF(Table_1[[#This Row],[Discount %]]&lt;=0.4, "30-40%", "40%+"))))</f>
        <v>0-10%</v>
      </c>
    </row>
    <row r="1652" spans="1:24" ht="14.4" x14ac:dyDescent="0.3">
      <c r="A1652" s="2">
        <v>1651</v>
      </c>
      <c r="B1652" s="2" t="s">
        <v>4303</v>
      </c>
      <c r="C1652" s="2">
        <f>YEAR([1]Data!$D1652)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9">
        <v>109.92</v>
      </c>
      <c r="T1652" s="2">
        <v>2</v>
      </c>
      <c r="U1652" s="25">
        <v>0</v>
      </c>
      <c r="V1652" s="25">
        <v>53.860799999999998</v>
      </c>
      <c r="W1652" s="11">
        <f>Table_1[[#This Row],[Discount]]/Table_1[[#This Row],[Sales]]</f>
        <v>0</v>
      </c>
      <c r="X1652" t="str">
        <f>IF(Table_1[[#This Row],[Discount %]]&lt;=0.1, "0-10%", IF(Table_1[[#This Row],[Discount %]]&lt;=0.2, "10-20%", IF(Table_1[[#This Row],[Discount %]]&lt;=0.3, "20-30%", IF(Table_1[[#This Row],[Discount %]]&lt;=0.4, "30-40%", "40%+"))))</f>
        <v>0-10%</v>
      </c>
    </row>
    <row r="1653" spans="1:24" ht="14.4" x14ac:dyDescent="0.3">
      <c r="A1653" s="2">
        <v>1652</v>
      </c>
      <c r="B1653" s="2" t="s">
        <v>4303</v>
      </c>
      <c r="C1653" s="2">
        <f>YEAR([1]Data!$D1653)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9">
        <v>13.36</v>
      </c>
      <c r="T1653" s="2">
        <v>2</v>
      </c>
      <c r="U1653" s="25">
        <v>0</v>
      </c>
      <c r="V1653" s="25">
        <v>6.4127999999999998</v>
      </c>
      <c r="W1653" s="11">
        <f>Table_1[[#This Row],[Discount]]/Table_1[[#This Row],[Sales]]</f>
        <v>0</v>
      </c>
      <c r="X1653" t="str">
        <f>IF(Table_1[[#This Row],[Discount %]]&lt;=0.1, "0-10%", IF(Table_1[[#This Row],[Discount %]]&lt;=0.2, "10-20%", IF(Table_1[[#This Row],[Discount %]]&lt;=0.3, "20-30%", IF(Table_1[[#This Row],[Discount %]]&lt;=0.4, "30-40%", "40%+"))))</f>
        <v>0-10%</v>
      </c>
    </row>
    <row r="1654" spans="1:24" ht="14.4" x14ac:dyDescent="0.3">
      <c r="A1654" s="2">
        <v>1653</v>
      </c>
      <c r="B1654" s="2" t="s">
        <v>4310</v>
      </c>
      <c r="C1654" s="2">
        <f>YEAR([1]Data!$D1654)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9">
        <v>169.68</v>
      </c>
      <c r="T1654" s="2">
        <v>6</v>
      </c>
      <c r="U1654" s="25">
        <v>0</v>
      </c>
      <c r="V1654" s="25">
        <v>45.813600000000001</v>
      </c>
      <c r="W1654" s="11">
        <f>Table_1[[#This Row],[Discount]]/Table_1[[#This Row],[Sales]]</f>
        <v>0</v>
      </c>
      <c r="X1654" t="str">
        <f>IF(Table_1[[#This Row],[Discount %]]&lt;=0.1, "0-10%", IF(Table_1[[#This Row],[Discount %]]&lt;=0.2, "10-20%", IF(Table_1[[#This Row],[Discount %]]&lt;=0.3, "20-30%", IF(Table_1[[#This Row],[Discount %]]&lt;=0.4, "30-40%", "40%+"))))</f>
        <v>0-10%</v>
      </c>
    </row>
    <row r="1655" spans="1:24" ht="14.4" x14ac:dyDescent="0.3">
      <c r="A1655" s="2">
        <v>1654</v>
      </c>
      <c r="B1655" s="2" t="s">
        <v>4310</v>
      </c>
      <c r="C1655" s="2">
        <f>YEAR([1]Data!$D1655)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9">
        <v>132.52000000000001</v>
      </c>
      <c r="T1655" s="2">
        <v>4</v>
      </c>
      <c r="U1655" s="25">
        <v>0</v>
      </c>
      <c r="V1655" s="25">
        <v>54.333200000000005</v>
      </c>
      <c r="W1655" s="11">
        <f>Table_1[[#This Row],[Discount]]/Table_1[[#This Row],[Sales]]</f>
        <v>0</v>
      </c>
      <c r="X1655" t="str">
        <f>IF(Table_1[[#This Row],[Discount %]]&lt;=0.1, "0-10%", IF(Table_1[[#This Row],[Discount %]]&lt;=0.2, "10-20%", IF(Table_1[[#This Row],[Discount %]]&lt;=0.3, "20-30%", IF(Table_1[[#This Row],[Discount %]]&lt;=0.4, "30-40%", "40%+"))))</f>
        <v>0-10%</v>
      </c>
    </row>
    <row r="1656" spans="1:24" ht="14.4" x14ac:dyDescent="0.3">
      <c r="A1656" s="2">
        <v>1655</v>
      </c>
      <c r="B1656" s="2" t="s">
        <v>4310</v>
      </c>
      <c r="C1656" s="2">
        <f>YEAR([1]Data!$D1656)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9">
        <v>2.96</v>
      </c>
      <c r="T1656" s="2">
        <v>2</v>
      </c>
      <c r="U1656" s="25">
        <v>0</v>
      </c>
      <c r="V1656" s="25">
        <v>1.4207999999999998</v>
      </c>
      <c r="W1656" s="11">
        <f>Table_1[[#This Row],[Discount]]/Table_1[[#This Row],[Sales]]</f>
        <v>0</v>
      </c>
      <c r="X1656" t="str">
        <f>IF(Table_1[[#This Row],[Discount %]]&lt;=0.1, "0-10%", IF(Table_1[[#This Row],[Discount %]]&lt;=0.2, "10-20%", IF(Table_1[[#This Row],[Discount %]]&lt;=0.3, "20-30%", IF(Table_1[[#This Row],[Discount %]]&lt;=0.4, "30-40%", "40%+"))))</f>
        <v>0-10%</v>
      </c>
    </row>
    <row r="1657" spans="1:24" ht="14.4" x14ac:dyDescent="0.3">
      <c r="A1657" s="2">
        <v>1656</v>
      </c>
      <c r="B1657" s="2" t="s">
        <v>4310</v>
      </c>
      <c r="C1657" s="2">
        <f>YEAR([1]Data!$D1657)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9">
        <v>8.4480000000000004</v>
      </c>
      <c r="T1657" s="2">
        <v>2</v>
      </c>
      <c r="U1657" s="25">
        <v>0.2</v>
      </c>
      <c r="V1657" s="25">
        <v>2.9568000000000003</v>
      </c>
      <c r="W1657" s="11">
        <f>Table_1[[#This Row],[Discount]]/Table_1[[#This Row],[Sales]]</f>
        <v>2.3674242424242424E-2</v>
      </c>
      <c r="X1657" t="str">
        <f>IF(Table_1[[#This Row],[Discount %]]&lt;=0.1, "0-10%", IF(Table_1[[#This Row],[Discount %]]&lt;=0.2, "10-20%", IF(Table_1[[#This Row],[Discount %]]&lt;=0.3, "20-30%", IF(Table_1[[#This Row],[Discount %]]&lt;=0.4, "30-40%", "40%+"))))</f>
        <v>0-10%</v>
      </c>
    </row>
    <row r="1658" spans="1:24" ht="14.4" x14ac:dyDescent="0.3">
      <c r="A1658" s="2">
        <v>1657</v>
      </c>
      <c r="B1658" s="2" t="s">
        <v>4310</v>
      </c>
      <c r="C1658" s="2">
        <f>YEAR([1]Data!$D1658)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9">
        <v>95.94</v>
      </c>
      <c r="T1658" s="2">
        <v>3</v>
      </c>
      <c r="U1658" s="25">
        <v>0</v>
      </c>
      <c r="V1658" s="25">
        <v>9.5940000000000012</v>
      </c>
      <c r="W1658" s="11">
        <f>Table_1[[#This Row],[Discount]]/Table_1[[#This Row],[Sales]]</f>
        <v>0</v>
      </c>
      <c r="X1658" t="str">
        <f>IF(Table_1[[#This Row],[Discount %]]&lt;=0.1, "0-10%", IF(Table_1[[#This Row],[Discount %]]&lt;=0.2, "10-20%", IF(Table_1[[#This Row],[Discount %]]&lt;=0.3, "20-30%", IF(Table_1[[#This Row],[Discount %]]&lt;=0.4, "30-40%", "40%+"))))</f>
        <v>0-10%</v>
      </c>
    </row>
    <row r="1659" spans="1:24" ht="14.4" x14ac:dyDescent="0.3">
      <c r="A1659" s="2">
        <v>1658</v>
      </c>
      <c r="B1659" s="2" t="s">
        <v>4317</v>
      </c>
      <c r="C1659" s="2">
        <f>YEAR([1]Data!$D1659)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9">
        <v>34.79</v>
      </c>
      <c r="T1659" s="2">
        <v>7</v>
      </c>
      <c r="U1659" s="25">
        <v>0</v>
      </c>
      <c r="V1659" s="25">
        <v>10.784899999999999</v>
      </c>
      <c r="W1659" s="11">
        <f>Table_1[[#This Row],[Discount]]/Table_1[[#This Row],[Sales]]</f>
        <v>0</v>
      </c>
      <c r="X1659" t="str">
        <f>IF(Table_1[[#This Row],[Discount %]]&lt;=0.1, "0-10%", IF(Table_1[[#This Row],[Discount %]]&lt;=0.2, "10-20%", IF(Table_1[[#This Row],[Discount %]]&lt;=0.3, "20-30%", IF(Table_1[[#This Row],[Discount %]]&lt;=0.4, "30-40%", "40%+"))))</f>
        <v>0-10%</v>
      </c>
    </row>
    <row r="1660" spans="1:24" ht="14.4" x14ac:dyDescent="0.3">
      <c r="A1660" s="2">
        <v>1659</v>
      </c>
      <c r="B1660" s="2" t="s">
        <v>4318</v>
      </c>
      <c r="C1660" s="2">
        <f>YEAR([1]Data!$D1660)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9">
        <v>160.77600000000001</v>
      </c>
      <c r="T1660" s="2">
        <v>3</v>
      </c>
      <c r="U1660" s="25">
        <v>0.2</v>
      </c>
      <c r="V1660" s="25">
        <v>10.048500000000004</v>
      </c>
      <c r="W1660" s="11">
        <f>Table_1[[#This Row],[Discount]]/Table_1[[#This Row],[Sales]]</f>
        <v>1.2439667612081406E-3</v>
      </c>
      <c r="X1660" t="str">
        <f>IF(Table_1[[#This Row],[Discount %]]&lt;=0.1, "0-10%", IF(Table_1[[#This Row],[Discount %]]&lt;=0.2, "10-20%", IF(Table_1[[#This Row],[Discount %]]&lt;=0.3, "20-30%", IF(Table_1[[#This Row],[Discount %]]&lt;=0.4, "30-40%", "40%+"))))</f>
        <v>0-10%</v>
      </c>
    </row>
    <row r="1661" spans="1:24" ht="14.4" x14ac:dyDescent="0.3">
      <c r="A1661" s="2">
        <v>1660</v>
      </c>
      <c r="B1661" s="2" t="s">
        <v>4323</v>
      </c>
      <c r="C1661" s="2">
        <f>YEAR([1]Data!$D1661)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9">
        <v>88.751999999999995</v>
      </c>
      <c r="T1661" s="2">
        <v>3</v>
      </c>
      <c r="U1661" s="25">
        <v>0.2</v>
      </c>
      <c r="V1661" s="25">
        <v>27.734999999999996</v>
      </c>
      <c r="W1661" s="11">
        <f>Table_1[[#This Row],[Discount]]/Table_1[[#This Row],[Sales]]</f>
        <v>2.2534703443302688E-3</v>
      </c>
      <c r="X1661" t="str">
        <f>IF(Table_1[[#This Row],[Discount %]]&lt;=0.1, "0-10%", IF(Table_1[[#This Row],[Discount %]]&lt;=0.2, "10-20%", IF(Table_1[[#This Row],[Discount %]]&lt;=0.3, "20-30%", IF(Table_1[[#This Row],[Discount %]]&lt;=0.4, "30-40%", "40%+"))))</f>
        <v>0-10%</v>
      </c>
    </row>
    <row r="1662" spans="1:24" ht="14.4" x14ac:dyDescent="0.3">
      <c r="A1662" s="2">
        <v>1661</v>
      </c>
      <c r="B1662" s="2" t="s">
        <v>4323</v>
      </c>
      <c r="C1662" s="2">
        <f>YEAR([1]Data!$D1662)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9">
        <v>13.904</v>
      </c>
      <c r="T1662" s="2">
        <v>2</v>
      </c>
      <c r="U1662" s="25">
        <v>0.2</v>
      </c>
      <c r="V1662" s="25">
        <v>5.2139999999999995</v>
      </c>
      <c r="W1662" s="11">
        <f>Table_1[[#This Row],[Discount]]/Table_1[[#This Row],[Sales]]</f>
        <v>1.4384349827387804E-2</v>
      </c>
      <c r="X1662" t="str">
        <f>IF(Table_1[[#This Row],[Discount %]]&lt;=0.1, "0-10%", IF(Table_1[[#This Row],[Discount %]]&lt;=0.2, "10-20%", IF(Table_1[[#This Row],[Discount %]]&lt;=0.3, "20-30%", IF(Table_1[[#This Row],[Discount %]]&lt;=0.4, "30-40%", "40%+"))))</f>
        <v>0-10%</v>
      </c>
    </row>
    <row r="1663" spans="1:24" ht="14.4" x14ac:dyDescent="0.3">
      <c r="A1663" s="2">
        <v>1662</v>
      </c>
      <c r="B1663" s="2" t="s">
        <v>4326</v>
      </c>
      <c r="C1663" s="2">
        <f>YEAR([1]Data!$D1663)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9">
        <v>677.57999999999993</v>
      </c>
      <c r="T1663" s="2">
        <v>5</v>
      </c>
      <c r="U1663" s="25">
        <v>0.4</v>
      </c>
      <c r="V1663" s="25">
        <v>-158.10199999999998</v>
      </c>
      <c r="W1663" s="11">
        <f>Table_1[[#This Row],[Discount]]/Table_1[[#This Row],[Sales]]</f>
        <v>5.9033619646388629E-4</v>
      </c>
      <c r="X1663" t="str">
        <f>IF(Table_1[[#This Row],[Discount %]]&lt;=0.1, "0-10%", IF(Table_1[[#This Row],[Discount %]]&lt;=0.2, "10-20%", IF(Table_1[[#This Row],[Discount %]]&lt;=0.3, "20-30%", IF(Table_1[[#This Row],[Discount %]]&lt;=0.4, "30-40%", "40%+"))))</f>
        <v>0-10%</v>
      </c>
    </row>
    <row r="1664" spans="1:24" ht="14.4" x14ac:dyDescent="0.3">
      <c r="A1664" s="2">
        <v>1663</v>
      </c>
      <c r="B1664" s="2" t="s">
        <v>4326</v>
      </c>
      <c r="C1664" s="2">
        <f>YEAR([1]Data!$D1664)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9">
        <v>13.896000000000001</v>
      </c>
      <c r="T1664" s="2">
        <v>3</v>
      </c>
      <c r="U1664" s="25">
        <v>0.7</v>
      </c>
      <c r="V1664" s="25">
        <v>-9.2639999999999993</v>
      </c>
      <c r="W1664" s="11">
        <f>Table_1[[#This Row],[Discount]]/Table_1[[#This Row],[Sales]]</f>
        <v>5.0374208405296481E-2</v>
      </c>
      <c r="X1664" t="str">
        <f>IF(Table_1[[#This Row],[Discount %]]&lt;=0.1, "0-10%", IF(Table_1[[#This Row],[Discount %]]&lt;=0.2, "10-20%", IF(Table_1[[#This Row],[Discount %]]&lt;=0.3, "20-30%", IF(Table_1[[#This Row],[Discount %]]&lt;=0.4, "30-40%", "40%+"))))</f>
        <v>0-10%</v>
      </c>
    </row>
    <row r="1665" spans="1:24" ht="14.4" x14ac:dyDescent="0.3">
      <c r="A1665" s="2">
        <v>1664</v>
      </c>
      <c r="B1665" s="2" t="s">
        <v>4329</v>
      </c>
      <c r="C1665" s="2">
        <f>YEAR([1]Data!$D1665)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9">
        <v>41.92</v>
      </c>
      <c r="T1665" s="2">
        <v>5</v>
      </c>
      <c r="U1665" s="25">
        <v>0.2</v>
      </c>
      <c r="V1665" s="25">
        <v>3.6679999999999993</v>
      </c>
      <c r="W1665" s="11">
        <f>Table_1[[#This Row],[Discount]]/Table_1[[#This Row],[Sales]]</f>
        <v>4.7709923664122139E-3</v>
      </c>
      <c r="X1665" t="str">
        <f>IF(Table_1[[#This Row],[Discount %]]&lt;=0.1, "0-10%", IF(Table_1[[#This Row],[Discount %]]&lt;=0.2, "10-20%", IF(Table_1[[#This Row],[Discount %]]&lt;=0.3, "20-30%", IF(Table_1[[#This Row],[Discount %]]&lt;=0.4, "30-40%", "40%+"))))</f>
        <v>0-10%</v>
      </c>
    </row>
    <row r="1666" spans="1:24" ht="14.4" x14ac:dyDescent="0.3">
      <c r="A1666" s="2">
        <v>1665</v>
      </c>
      <c r="B1666" s="2" t="s">
        <v>4329</v>
      </c>
      <c r="C1666" s="2">
        <f>YEAR([1]Data!$D1666)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9">
        <v>297.57600000000002</v>
      </c>
      <c r="T1666" s="2">
        <v>3</v>
      </c>
      <c r="U1666" s="25">
        <v>0.2</v>
      </c>
      <c r="V1666" s="25">
        <v>-7.4394000000000347</v>
      </c>
      <c r="W1666" s="11">
        <f>Table_1[[#This Row],[Discount]]/Table_1[[#This Row],[Sales]]</f>
        <v>6.7209721214076402E-4</v>
      </c>
      <c r="X1666" t="str">
        <f>IF(Table_1[[#This Row],[Discount %]]&lt;=0.1, "0-10%", IF(Table_1[[#This Row],[Discount %]]&lt;=0.2, "10-20%", IF(Table_1[[#This Row],[Discount %]]&lt;=0.3, "20-30%", IF(Table_1[[#This Row],[Discount %]]&lt;=0.4, "30-40%", "40%+"))))</f>
        <v>0-10%</v>
      </c>
    </row>
    <row r="1667" spans="1:24" ht="14.4" x14ac:dyDescent="0.3">
      <c r="A1667" s="2">
        <v>1666</v>
      </c>
      <c r="B1667" s="2" t="s">
        <v>4329</v>
      </c>
      <c r="C1667" s="2">
        <f>YEAR([1]Data!$D1667)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9">
        <v>4.3440000000000003</v>
      </c>
      <c r="T1667" s="2">
        <v>3</v>
      </c>
      <c r="U1667" s="25">
        <v>0.2</v>
      </c>
      <c r="V1667" s="25">
        <v>0.86879999999999979</v>
      </c>
      <c r="W1667" s="11">
        <f>Table_1[[#This Row],[Discount]]/Table_1[[#This Row],[Sales]]</f>
        <v>4.6040515653775323E-2</v>
      </c>
      <c r="X1667" t="str">
        <f>IF(Table_1[[#This Row],[Discount %]]&lt;=0.1, "0-10%", IF(Table_1[[#This Row],[Discount %]]&lt;=0.2, "10-20%", IF(Table_1[[#This Row],[Discount %]]&lt;=0.3, "20-30%", IF(Table_1[[#This Row],[Discount %]]&lt;=0.4, "30-40%", "40%+"))))</f>
        <v>0-10%</v>
      </c>
    </row>
    <row r="1668" spans="1:24" ht="14.4" x14ac:dyDescent="0.3">
      <c r="A1668" s="2">
        <v>1667</v>
      </c>
      <c r="B1668" s="2" t="s">
        <v>4329</v>
      </c>
      <c r="C1668" s="2">
        <f>YEAR([1]Data!$D1668)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9">
        <v>94.992000000000004</v>
      </c>
      <c r="T1668" s="2">
        <v>2</v>
      </c>
      <c r="U1668" s="25">
        <v>0.2</v>
      </c>
      <c r="V1668" s="25">
        <v>-2.374800000000004</v>
      </c>
      <c r="W1668" s="11">
        <f>Table_1[[#This Row],[Discount]]/Table_1[[#This Row],[Sales]]</f>
        <v>2.1054404581438437E-3</v>
      </c>
      <c r="X1668" t="str">
        <f>IF(Table_1[[#This Row],[Discount %]]&lt;=0.1, "0-10%", IF(Table_1[[#This Row],[Discount %]]&lt;=0.2, "10-20%", IF(Table_1[[#This Row],[Discount %]]&lt;=0.3, "20-30%", IF(Table_1[[#This Row],[Discount %]]&lt;=0.4, "30-40%", "40%+"))))</f>
        <v>0-10%</v>
      </c>
    </row>
    <row r="1669" spans="1:24" ht="14.4" x14ac:dyDescent="0.3">
      <c r="A1669" s="2">
        <v>1668</v>
      </c>
      <c r="B1669" s="2" t="s">
        <v>4329</v>
      </c>
      <c r="C1669" s="2">
        <f>YEAR([1]Data!$D1669)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9">
        <v>74.352000000000004</v>
      </c>
      <c r="T1669" s="2">
        <v>3</v>
      </c>
      <c r="U1669" s="25">
        <v>0.2</v>
      </c>
      <c r="V1669" s="25">
        <v>23.234999999999992</v>
      </c>
      <c r="W1669" s="11">
        <f>Table_1[[#This Row],[Discount]]/Table_1[[#This Row],[Sales]]</f>
        <v>2.6899074671831291E-3</v>
      </c>
      <c r="X1669" t="str">
        <f>IF(Table_1[[#This Row],[Discount %]]&lt;=0.1, "0-10%", IF(Table_1[[#This Row],[Discount %]]&lt;=0.2, "10-20%", IF(Table_1[[#This Row],[Discount %]]&lt;=0.3, "20-30%", IF(Table_1[[#This Row],[Discount %]]&lt;=0.4, "30-40%", "40%+"))))</f>
        <v>0-10%</v>
      </c>
    </row>
    <row r="1670" spans="1:24" ht="14.4" x14ac:dyDescent="0.3">
      <c r="A1670" s="2">
        <v>1669</v>
      </c>
      <c r="B1670" s="2" t="s">
        <v>4329</v>
      </c>
      <c r="C1670" s="2">
        <f>YEAR([1]Data!$D1670)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9">
        <v>14.04</v>
      </c>
      <c r="T1670" s="2">
        <v>3</v>
      </c>
      <c r="U1670" s="25">
        <v>0.2</v>
      </c>
      <c r="V1670" s="25">
        <v>1.5794999999999986</v>
      </c>
      <c r="W1670" s="11">
        <f>Table_1[[#This Row],[Discount]]/Table_1[[#This Row],[Sales]]</f>
        <v>1.4245014245014247E-2</v>
      </c>
      <c r="X1670" t="str">
        <f>IF(Table_1[[#This Row],[Discount %]]&lt;=0.1, "0-10%", IF(Table_1[[#This Row],[Discount %]]&lt;=0.2, "10-20%", IF(Table_1[[#This Row],[Discount %]]&lt;=0.3, "20-30%", IF(Table_1[[#This Row],[Discount %]]&lt;=0.4, "30-40%", "40%+"))))</f>
        <v>0-10%</v>
      </c>
    </row>
    <row r="1671" spans="1:24" ht="14.4" x14ac:dyDescent="0.3">
      <c r="A1671" s="2">
        <v>1670</v>
      </c>
      <c r="B1671" s="2" t="s">
        <v>4338</v>
      </c>
      <c r="C1671" s="2">
        <f>YEAR([1]Data!$D1671)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9">
        <v>1018.1039999999999</v>
      </c>
      <c r="T1671" s="2">
        <v>4</v>
      </c>
      <c r="U1671" s="25">
        <v>0.4</v>
      </c>
      <c r="V1671" s="25">
        <v>-373.3048</v>
      </c>
      <c r="W1671" s="11">
        <f>Table_1[[#This Row],[Discount]]/Table_1[[#This Row],[Sales]]</f>
        <v>3.9288717066232923E-4</v>
      </c>
      <c r="X1671" t="str">
        <f>IF(Table_1[[#This Row],[Discount %]]&lt;=0.1, "0-10%", IF(Table_1[[#This Row],[Discount %]]&lt;=0.2, "10-20%", IF(Table_1[[#This Row],[Discount %]]&lt;=0.3, "20-30%", IF(Table_1[[#This Row],[Discount %]]&lt;=0.4, "30-40%", "40%+"))))</f>
        <v>0-10%</v>
      </c>
    </row>
    <row r="1672" spans="1:24" ht="14.4" x14ac:dyDescent="0.3">
      <c r="A1672" s="2">
        <v>1671</v>
      </c>
      <c r="B1672" s="2" t="s">
        <v>4339</v>
      </c>
      <c r="C1672" s="2">
        <f>YEAR([1]Data!$D1672)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9">
        <v>16.68</v>
      </c>
      <c r="T1672" s="2">
        <v>3</v>
      </c>
      <c r="U1672" s="25">
        <v>0.2</v>
      </c>
      <c r="V1672" s="25">
        <v>5.2125000000000004</v>
      </c>
      <c r="W1672" s="11">
        <f>Table_1[[#This Row],[Discount]]/Table_1[[#This Row],[Sales]]</f>
        <v>1.1990407673860911E-2</v>
      </c>
      <c r="X1672" t="str">
        <f>IF(Table_1[[#This Row],[Discount %]]&lt;=0.1, "0-10%", IF(Table_1[[#This Row],[Discount %]]&lt;=0.2, "10-20%", IF(Table_1[[#This Row],[Discount %]]&lt;=0.3, "20-30%", IF(Table_1[[#This Row],[Discount %]]&lt;=0.4, "30-40%", "40%+"))))</f>
        <v>0-10%</v>
      </c>
    </row>
    <row r="1673" spans="1:24" ht="14.4" x14ac:dyDescent="0.3">
      <c r="A1673" s="2">
        <v>1672</v>
      </c>
      <c r="B1673" s="2" t="s">
        <v>4342</v>
      </c>
      <c r="C1673" s="2">
        <f>YEAR([1]Data!$D1673)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9">
        <v>58.58</v>
      </c>
      <c r="T1673" s="2">
        <v>2</v>
      </c>
      <c r="U1673" s="25">
        <v>0</v>
      </c>
      <c r="V1673" s="25">
        <v>19.331399999999995</v>
      </c>
      <c r="W1673" s="11">
        <f>Table_1[[#This Row],[Discount]]/Table_1[[#This Row],[Sales]]</f>
        <v>0</v>
      </c>
      <c r="X1673" t="str">
        <f>IF(Table_1[[#This Row],[Discount %]]&lt;=0.1, "0-10%", IF(Table_1[[#This Row],[Discount %]]&lt;=0.2, "10-20%", IF(Table_1[[#This Row],[Discount %]]&lt;=0.3, "20-30%", IF(Table_1[[#This Row],[Discount %]]&lt;=0.4, "30-40%", "40%+"))))</f>
        <v>0-10%</v>
      </c>
    </row>
    <row r="1674" spans="1:24" ht="14.4" x14ac:dyDescent="0.3">
      <c r="A1674" s="2">
        <v>1673</v>
      </c>
      <c r="B1674" s="2" t="s">
        <v>4345</v>
      </c>
      <c r="C1674" s="2">
        <f>YEAR([1]Data!$D1674)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9">
        <v>167.96800000000002</v>
      </c>
      <c r="T1674" s="2">
        <v>4</v>
      </c>
      <c r="U1674" s="25">
        <v>0.2</v>
      </c>
      <c r="V1674" s="25">
        <v>62.988</v>
      </c>
      <c r="W1674" s="11">
        <f>Table_1[[#This Row],[Discount]]/Table_1[[#This Row],[Sales]]</f>
        <v>1.1907029910459134E-3</v>
      </c>
      <c r="X1674" t="str">
        <f>IF(Table_1[[#This Row],[Discount %]]&lt;=0.1, "0-10%", IF(Table_1[[#This Row],[Discount %]]&lt;=0.2, "10-20%", IF(Table_1[[#This Row],[Discount %]]&lt;=0.3, "20-30%", IF(Table_1[[#This Row],[Discount %]]&lt;=0.4, "30-40%", "40%+"))))</f>
        <v>0-10%</v>
      </c>
    </row>
    <row r="1675" spans="1:24" ht="14.4" x14ac:dyDescent="0.3">
      <c r="A1675" s="2">
        <v>1674</v>
      </c>
      <c r="B1675" s="2" t="s">
        <v>4347</v>
      </c>
      <c r="C1675" s="2">
        <f>YEAR([1]Data!$D1675)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9">
        <v>196.62</v>
      </c>
      <c r="T1675" s="2">
        <v>2</v>
      </c>
      <c r="U1675" s="25">
        <v>0</v>
      </c>
      <c r="V1675" s="25">
        <v>96.343800000000002</v>
      </c>
      <c r="W1675" s="11">
        <f>Table_1[[#This Row],[Discount]]/Table_1[[#This Row],[Sales]]</f>
        <v>0</v>
      </c>
      <c r="X1675" t="str">
        <f>IF(Table_1[[#This Row],[Discount %]]&lt;=0.1, "0-10%", IF(Table_1[[#This Row],[Discount %]]&lt;=0.2, "10-20%", IF(Table_1[[#This Row],[Discount %]]&lt;=0.3, "20-30%", IF(Table_1[[#This Row],[Discount %]]&lt;=0.4, "30-40%", "40%+"))))</f>
        <v>0-10%</v>
      </c>
    </row>
    <row r="1676" spans="1:24" ht="14.4" x14ac:dyDescent="0.3">
      <c r="A1676" s="2">
        <v>1675</v>
      </c>
      <c r="B1676" s="2" t="s">
        <v>4351</v>
      </c>
      <c r="C1676" s="2">
        <f>YEAR([1]Data!$D1676)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9">
        <v>21.936000000000003</v>
      </c>
      <c r="T1676" s="2">
        <v>2</v>
      </c>
      <c r="U1676" s="25">
        <v>0.6</v>
      </c>
      <c r="V1676" s="25">
        <v>-10.419600000000003</v>
      </c>
      <c r="W1676" s="11">
        <f>Table_1[[#This Row],[Discount]]/Table_1[[#This Row],[Sales]]</f>
        <v>2.7352297592997805E-2</v>
      </c>
      <c r="X1676" t="str">
        <f>IF(Table_1[[#This Row],[Discount %]]&lt;=0.1, "0-10%", IF(Table_1[[#This Row],[Discount %]]&lt;=0.2, "10-20%", IF(Table_1[[#This Row],[Discount %]]&lt;=0.3, "20-30%", IF(Table_1[[#This Row],[Discount %]]&lt;=0.4, "30-40%", "40%+"))))</f>
        <v>0-10%</v>
      </c>
    </row>
    <row r="1677" spans="1:24" ht="14.4" x14ac:dyDescent="0.3">
      <c r="A1677" s="2">
        <v>1676</v>
      </c>
      <c r="B1677" s="2" t="s">
        <v>4351</v>
      </c>
      <c r="C1677" s="2">
        <f>YEAR([1]Data!$D1677)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9">
        <v>6.5879999999999992</v>
      </c>
      <c r="T1677" s="2">
        <v>3</v>
      </c>
      <c r="U1677" s="25">
        <v>0.8</v>
      </c>
      <c r="V1677" s="25">
        <v>-10.211400000000005</v>
      </c>
      <c r="W1677" s="11">
        <f>Table_1[[#This Row],[Discount]]/Table_1[[#This Row],[Sales]]</f>
        <v>0.12143290831815425</v>
      </c>
      <c r="X1677" t="str">
        <f>IF(Table_1[[#This Row],[Discount %]]&lt;=0.1, "0-10%", IF(Table_1[[#This Row],[Discount %]]&lt;=0.2, "10-20%", IF(Table_1[[#This Row],[Discount %]]&lt;=0.3, "20-30%", IF(Table_1[[#This Row],[Discount %]]&lt;=0.4, "30-40%", "40%+"))))</f>
        <v>10-20%</v>
      </c>
    </row>
    <row r="1678" spans="1:24" ht="14.4" x14ac:dyDescent="0.3">
      <c r="A1678" s="2">
        <v>1677</v>
      </c>
      <c r="B1678" s="2" t="s">
        <v>4352</v>
      </c>
      <c r="C1678" s="2">
        <f>YEAR([1]Data!$D1678)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9">
        <v>104.28</v>
      </c>
      <c r="T1678" s="2">
        <v>3</v>
      </c>
      <c r="U1678" s="25">
        <v>0</v>
      </c>
      <c r="V1678" s="25">
        <v>26.069999999999993</v>
      </c>
      <c r="W1678" s="11">
        <f>Table_1[[#This Row],[Discount]]/Table_1[[#This Row],[Sales]]</f>
        <v>0</v>
      </c>
      <c r="X1678" t="str">
        <f>IF(Table_1[[#This Row],[Discount %]]&lt;=0.1, "0-10%", IF(Table_1[[#This Row],[Discount %]]&lt;=0.2, "10-20%", IF(Table_1[[#This Row],[Discount %]]&lt;=0.3, "20-30%", IF(Table_1[[#This Row],[Discount %]]&lt;=0.4, "30-40%", "40%+"))))</f>
        <v>0-10%</v>
      </c>
    </row>
    <row r="1679" spans="1:24" ht="14.4" x14ac:dyDescent="0.3">
      <c r="A1679" s="2">
        <v>1678</v>
      </c>
      <c r="B1679" s="2" t="s">
        <v>4352</v>
      </c>
      <c r="C1679" s="2">
        <f>YEAR([1]Data!$D1679)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9">
        <v>17.940000000000001</v>
      </c>
      <c r="T1679" s="2">
        <v>3</v>
      </c>
      <c r="U1679" s="25">
        <v>0</v>
      </c>
      <c r="V1679" s="25">
        <v>8.7906000000000013</v>
      </c>
      <c r="W1679" s="11">
        <f>Table_1[[#This Row],[Discount]]/Table_1[[#This Row],[Sales]]</f>
        <v>0</v>
      </c>
      <c r="X1679" t="str">
        <f>IF(Table_1[[#This Row],[Discount %]]&lt;=0.1, "0-10%", IF(Table_1[[#This Row],[Discount %]]&lt;=0.2, "10-20%", IF(Table_1[[#This Row],[Discount %]]&lt;=0.3, "20-30%", IF(Table_1[[#This Row],[Discount %]]&lt;=0.4, "30-40%", "40%+"))))</f>
        <v>0-10%</v>
      </c>
    </row>
    <row r="1680" spans="1:24" ht="14.4" x14ac:dyDescent="0.3">
      <c r="A1680" s="2">
        <v>1679</v>
      </c>
      <c r="B1680" s="2" t="s">
        <v>4355</v>
      </c>
      <c r="C1680" s="2">
        <f>YEAR([1]Data!$D1680)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9">
        <v>64.784000000000006</v>
      </c>
      <c r="T1680" s="2">
        <v>1</v>
      </c>
      <c r="U1680" s="25">
        <v>0.2</v>
      </c>
      <c r="V1680" s="25">
        <v>-14.576399999999996</v>
      </c>
      <c r="W1680" s="11">
        <f>Table_1[[#This Row],[Discount]]/Table_1[[#This Row],[Sales]]</f>
        <v>3.0871820202519138E-3</v>
      </c>
      <c r="X1680" t="str">
        <f>IF(Table_1[[#This Row],[Discount %]]&lt;=0.1, "0-10%", IF(Table_1[[#This Row],[Discount %]]&lt;=0.2, "10-20%", IF(Table_1[[#This Row],[Discount %]]&lt;=0.3, "20-30%", IF(Table_1[[#This Row],[Discount %]]&lt;=0.4, "30-40%", "40%+"))))</f>
        <v>0-10%</v>
      </c>
    </row>
    <row r="1681" spans="1:24" ht="14.4" x14ac:dyDescent="0.3">
      <c r="A1681" s="2">
        <v>1680</v>
      </c>
      <c r="B1681" s="2" t="s">
        <v>4355</v>
      </c>
      <c r="C1681" s="2">
        <f>YEAR([1]Data!$D1681)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9">
        <v>32.381999999999998</v>
      </c>
      <c r="T1681" s="2">
        <v>3</v>
      </c>
      <c r="U1681" s="25">
        <v>0.4</v>
      </c>
      <c r="V1681" s="25">
        <v>4.3175999999999988</v>
      </c>
      <c r="W1681" s="11">
        <f>Table_1[[#This Row],[Discount]]/Table_1[[#This Row],[Sales]]</f>
        <v>1.2352541535420914E-2</v>
      </c>
      <c r="X1681" t="str">
        <f>IF(Table_1[[#This Row],[Discount %]]&lt;=0.1, "0-10%", IF(Table_1[[#This Row],[Discount %]]&lt;=0.2, "10-20%", IF(Table_1[[#This Row],[Discount %]]&lt;=0.3, "20-30%", IF(Table_1[[#This Row],[Discount %]]&lt;=0.4, "30-40%", "40%+"))))</f>
        <v>0-10%</v>
      </c>
    </row>
    <row r="1682" spans="1:24" ht="14.4" x14ac:dyDescent="0.3">
      <c r="A1682" s="2">
        <v>1681</v>
      </c>
      <c r="B1682" s="2" t="s">
        <v>4355</v>
      </c>
      <c r="C1682" s="2">
        <f>YEAR([1]Data!$D1682)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9">
        <v>42.368000000000002</v>
      </c>
      <c r="T1682" s="2">
        <v>2</v>
      </c>
      <c r="U1682" s="25">
        <v>0.2</v>
      </c>
      <c r="V1682" s="25">
        <v>8.4735999999999958</v>
      </c>
      <c r="W1682" s="11">
        <f>Table_1[[#This Row],[Discount]]/Table_1[[#This Row],[Sales]]</f>
        <v>4.7205438066465254E-3</v>
      </c>
      <c r="X1682" t="str">
        <f>IF(Table_1[[#This Row],[Discount %]]&lt;=0.1, "0-10%", IF(Table_1[[#This Row],[Discount %]]&lt;=0.2, "10-20%", IF(Table_1[[#This Row],[Discount %]]&lt;=0.3, "20-30%", IF(Table_1[[#This Row],[Discount %]]&lt;=0.4, "30-40%", "40%+"))))</f>
        <v>0-10%</v>
      </c>
    </row>
    <row r="1683" spans="1:24" ht="14.4" x14ac:dyDescent="0.3">
      <c r="A1683" s="2">
        <v>1682</v>
      </c>
      <c r="B1683" s="2" t="s">
        <v>4355</v>
      </c>
      <c r="C1683" s="2">
        <f>YEAR([1]Data!$D1683)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9">
        <v>399.54</v>
      </c>
      <c r="T1683" s="2">
        <v>4</v>
      </c>
      <c r="U1683" s="25">
        <v>0.7</v>
      </c>
      <c r="V1683" s="25">
        <v>-559.35599999999988</v>
      </c>
      <c r="W1683" s="11">
        <f>Table_1[[#This Row],[Discount]]/Table_1[[#This Row],[Sales]]</f>
        <v>1.7520148170395954E-3</v>
      </c>
      <c r="X1683" t="str">
        <f>IF(Table_1[[#This Row],[Discount %]]&lt;=0.1, "0-10%", IF(Table_1[[#This Row],[Discount %]]&lt;=0.2, "10-20%", IF(Table_1[[#This Row],[Discount %]]&lt;=0.3, "20-30%", IF(Table_1[[#This Row],[Discount %]]&lt;=0.4, "30-40%", "40%+"))))</f>
        <v>0-10%</v>
      </c>
    </row>
    <row r="1684" spans="1:24" ht="14.4" x14ac:dyDescent="0.3">
      <c r="A1684" s="2">
        <v>1683</v>
      </c>
      <c r="B1684" s="2" t="s">
        <v>4360</v>
      </c>
      <c r="C1684" s="2">
        <f>YEAR([1]Data!$D1684)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9">
        <v>18.97</v>
      </c>
      <c r="T1684" s="2">
        <v>1</v>
      </c>
      <c r="U1684" s="25">
        <v>0</v>
      </c>
      <c r="V1684" s="25">
        <v>9.105599999999999</v>
      </c>
      <c r="W1684" s="11">
        <f>Table_1[[#This Row],[Discount]]/Table_1[[#This Row],[Sales]]</f>
        <v>0</v>
      </c>
      <c r="X1684" t="str">
        <f>IF(Table_1[[#This Row],[Discount %]]&lt;=0.1, "0-10%", IF(Table_1[[#This Row],[Discount %]]&lt;=0.2, "10-20%", IF(Table_1[[#This Row],[Discount %]]&lt;=0.3, "20-30%", IF(Table_1[[#This Row],[Discount %]]&lt;=0.4, "30-40%", "40%+"))))</f>
        <v>0-10%</v>
      </c>
    </row>
    <row r="1685" spans="1:24" ht="14.4" x14ac:dyDescent="0.3">
      <c r="A1685" s="2">
        <v>1684</v>
      </c>
      <c r="B1685" s="2" t="s">
        <v>4363</v>
      </c>
      <c r="C1685" s="2">
        <f>YEAR([1]Data!$D1685)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9">
        <v>14.82</v>
      </c>
      <c r="T1685" s="2">
        <v>3</v>
      </c>
      <c r="U1685" s="25">
        <v>0</v>
      </c>
      <c r="V1685" s="25">
        <v>6.224400000000001</v>
      </c>
      <c r="W1685" s="11">
        <f>Table_1[[#This Row],[Discount]]/Table_1[[#This Row],[Sales]]</f>
        <v>0</v>
      </c>
      <c r="X1685" t="str">
        <f>IF(Table_1[[#This Row],[Discount %]]&lt;=0.1, "0-10%", IF(Table_1[[#This Row],[Discount %]]&lt;=0.2, "10-20%", IF(Table_1[[#This Row],[Discount %]]&lt;=0.3, "20-30%", IF(Table_1[[#This Row],[Discount %]]&lt;=0.4, "30-40%", "40%+"))))</f>
        <v>0-10%</v>
      </c>
    </row>
    <row r="1686" spans="1:24" ht="14.4" x14ac:dyDescent="0.3">
      <c r="A1686" s="2">
        <v>1685</v>
      </c>
      <c r="B1686" s="2" t="s">
        <v>4364</v>
      </c>
      <c r="C1686" s="2">
        <f>YEAR([1]Data!$D1686)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9">
        <v>99.28</v>
      </c>
      <c r="T1686" s="2">
        <v>2</v>
      </c>
      <c r="U1686" s="25">
        <v>0.2</v>
      </c>
      <c r="V1686" s="25">
        <v>12.409999999999989</v>
      </c>
      <c r="W1686" s="11">
        <f>Table_1[[#This Row],[Discount]]/Table_1[[#This Row],[Sales]]</f>
        <v>2.0145044319097504E-3</v>
      </c>
      <c r="X1686" t="str">
        <f>IF(Table_1[[#This Row],[Discount %]]&lt;=0.1, "0-10%", IF(Table_1[[#This Row],[Discount %]]&lt;=0.2, "10-20%", IF(Table_1[[#This Row],[Discount %]]&lt;=0.3, "20-30%", IF(Table_1[[#This Row],[Discount %]]&lt;=0.4, "30-40%", "40%+"))))</f>
        <v>0-10%</v>
      </c>
    </row>
    <row r="1687" spans="1:24" ht="14.4" x14ac:dyDescent="0.3">
      <c r="A1687" s="2">
        <v>1686</v>
      </c>
      <c r="B1687" s="2" t="s">
        <v>4364</v>
      </c>
      <c r="C1687" s="2">
        <f>YEAR([1]Data!$D1687)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9">
        <v>1.1880000000000002</v>
      </c>
      <c r="T1687" s="2">
        <v>2</v>
      </c>
      <c r="U1687" s="25">
        <v>0.7</v>
      </c>
      <c r="V1687" s="25">
        <v>-0.98999999999999977</v>
      </c>
      <c r="W1687" s="11">
        <f>Table_1[[#This Row],[Discount]]/Table_1[[#This Row],[Sales]]</f>
        <v>0.5892255892255891</v>
      </c>
      <c r="X1687" t="str">
        <f>IF(Table_1[[#This Row],[Discount %]]&lt;=0.1, "0-10%", IF(Table_1[[#This Row],[Discount %]]&lt;=0.2, "10-20%", IF(Table_1[[#This Row],[Discount %]]&lt;=0.3, "20-30%", IF(Table_1[[#This Row],[Discount %]]&lt;=0.4, "30-40%", "40%+"))))</f>
        <v>40%+</v>
      </c>
    </row>
    <row r="1688" spans="1:24" ht="14.4" x14ac:dyDescent="0.3">
      <c r="A1688" s="2">
        <v>1687</v>
      </c>
      <c r="B1688" s="2" t="s">
        <v>4364</v>
      </c>
      <c r="C1688" s="2">
        <f>YEAR([1]Data!$D1688)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9">
        <v>7.5180000000000007</v>
      </c>
      <c r="T1688" s="2">
        <v>2</v>
      </c>
      <c r="U1688" s="25">
        <v>0.7</v>
      </c>
      <c r="V1688" s="25">
        <v>-5.7637999999999998</v>
      </c>
      <c r="W1688" s="11">
        <f>Table_1[[#This Row],[Discount]]/Table_1[[#This Row],[Sales]]</f>
        <v>9.310986964618248E-2</v>
      </c>
      <c r="X1688" t="str">
        <f>IF(Table_1[[#This Row],[Discount %]]&lt;=0.1, "0-10%", IF(Table_1[[#This Row],[Discount %]]&lt;=0.2, "10-20%", IF(Table_1[[#This Row],[Discount %]]&lt;=0.3, "20-30%", IF(Table_1[[#This Row],[Discount %]]&lt;=0.4, "30-40%", "40%+"))))</f>
        <v>0-10%</v>
      </c>
    </row>
    <row r="1689" spans="1:24" ht="14.4" x14ac:dyDescent="0.3">
      <c r="A1689" s="2">
        <v>1688</v>
      </c>
      <c r="B1689" s="2" t="s">
        <v>4369</v>
      </c>
      <c r="C1689" s="2">
        <f>YEAR([1]Data!$D1689)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9">
        <v>10.368000000000002</v>
      </c>
      <c r="T1689" s="2">
        <v>2</v>
      </c>
      <c r="U1689" s="25">
        <v>0.2</v>
      </c>
      <c r="V1689" s="25">
        <v>3.6288</v>
      </c>
      <c r="W1689" s="11">
        <f>Table_1[[#This Row],[Discount]]/Table_1[[#This Row],[Sales]]</f>
        <v>1.9290123456790119E-2</v>
      </c>
      <c r="X1689" t="str">
        <f>IF(Table_1[[#This Row],[Discount %]]&lt;=0.1, "0-10%", IF(Table_1[[#This Row],[Discount %]]&lt;=0.2, "10-20%", IF(Table_1[[#This Row],[Discount %]]&lt;=0.3, "20-30%", IF(Table_1[[#This Row],[Discount %]]&lt;=0.4, "30-40%", "40%+"))))</f>
        <v>0-10%</v>
      </c>
    </row>
    <row r="1690" spans="1:24" ht="14.4" x14ac:dyDescent="0.3">
      <c r="A1690" s="2">
        <v>1689</v>
      </c>
      <c r="B1690" s="2" t="s">
        <v>4369</v>
      </c>
      <c r="C1690" s="2">
        <f>YEAR([1]Data!$D1690)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9">
        <v>310.88000000000005</v>
      </c>
      <c r="T1690" s="2">
        <v>2</v>
      </c>
      <c r="U1690" s="25">
        <v>0.2</v>
      </c>
      <c r="V1690" s="25">
        <v>23.315999999999988</v>
      </c>
      <c r="W1690" s="11">
        <f>Table_1[[#This Row],[Discount]]/Table_1[[#This Row],[Sales]]</f>
        <v>6.4333504889346369E-4</v>
      </c>
      <c r="X1690" t="str">
        <f>IF(Table_1[[#This Row],[Discount %]]&lt;=0.1, "0-10%", IF(Table_1[[#This Row],[Discount %]]&lt;=0.2, "10-20%", IF(Table_1[[#This Row],[Discount %]]&lt;=0.3, "20-30%", IF(Table_1[[#This Row],[Discount %]]&lt;=0.4, "30-40%", "40%+"))))</f>
        <v>0-10%</v>
      </c>
    </row>
    <row r="1691" spans="1:24" ht="14.4" x14ac:dyDescent="0.3">
      <c r="A1691" s="2">
        <v>1690</v>
      </c>
      <c r="B1691" s="2" t="s">
        <v>4370</v>
      </c>
      <c r="C1691" s="2">
        <f>YEAR([1]Data!$D1691)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9">
        <v>853.09199999999987</v>
      </c>
      <c r="T1691" s="2">
        <v>6</v>
      </c>
      <c r="U1691" s="25">
        <v>0.4</v>
      </c>
      <c r="V1691" s="25">
        <v>-227.49120000000016</v>
      </c>
      <c r="W1691" s="11">
        <f>Table_1[[#This Row],[Discount]]/Table_1[[#This Row],[Sales]]</f>
        <v>4.6888260586197046E-4</v>
      </c>
      <c r="X1691" t="str">
        <f>IF(Table_1[[#This Row],[Discount %]]&lt;=0.1, "0-10%", IF(Table_1[[#This Row],[Discount %]]&lt;=0.2, "10-20%", IF(Table_1[[#This Row],[Discount %]]&lt;=0.3, "20-30%", IF(Table_1[[#This Row],[Discount %]]&lt;=0.4, "30-40%", "40%+"))))</f>
        <v>0-10%</v>
      </c>
    </row>
    <row r="1692" spans="1:24" ht="14.4" x14ac:dyDescent="0.3">
      <c r="A1692" s="2">
        <v>1691</v>
      </c>
      <c r="B1692" s="2" t="s">
        <v>4371</v>
      </c>
      <c r="C1692" s="2">
        <f>YEAR([1]Data!$D1692)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9">
        <v>33.450000000000003</v>
      </c>
      <c r="T1692" s="2">
        <v>5</v>
      </c>
      <c r="U1692" s="25">
        <v>0</v>
      </c>
      <c r="V1692" s="25">
        <v>15.387</v>
      </c>
      <c r="W1692" s="11">
        <f>Table_1[[#This Row],[Discount]]/Table_1[[#This Row],[Sales]]</f>
        <v>0</v>
      </c>
      <c r="X1692" t="str">
        <f>IF(Table_1[[#This Row],[Discount %]]&lt;=0.1, "0-10%", IF(Table_1[[#This Row],[Discount %]]&lt;=0.2, "10-20%", IF(Table_1[[#This Row],[Discount %]]&lt;=0.3, "20-30%", IF(Table_1[[#This Row],[Discount %]]&lt;=0.4, "30-40%", "40%+"))))</f>
        <v>0-10%</v>
      </c>
    </row>
    <row r="1693" spans="1:24" ht="14.4" x14ac:dyDescent="0.3">
      <c r="A1693" s="2">
        <v>1692</v>
      </c>
      <c r="B1693" s="2" t="s">
        <v>4371</v>
      </c>
      <c r="C1693" s="2">
        <f>YEAR([1]Data!$D1693)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9">
        <v>10.4</v>
      </c>
      <c r="T1693" s="2">
        <v>5</v>
      </c>
      <c r="U1693" s="25">
        <v>0</v>
      </c>
      <c r="V1693" s="25">
        <v>5.0960000000000001</v>
      </c>
      <c r="W1693" s="11">
        <f>Table_1[[#This Row],[Discount]]/Table_1[[#This Row],[Sales]]</f>
        <v>0</v>
      </c>
      <c r="X1693" t="str">
        <f>IF(Table_1[[#This Row],[Discount %]]&lt;=0.1, "0-10%", IF(Table_1[[#This Row],[Discount %]]&lt;=0.2, "10-20%", IF(Table_1[[#This Row],[Discount %]]&lt;=0.3, "20-30%", IF(Table_1[[#This Row],[Discount %]]&lt;=0.4, "30-40%", "40%+"))))</f>
        <v>0-10%</v>
      </c>
    </row>
    <row r="1694" spans="1:24" ht="14.4" x14ac:dyDescent="0.3">
      <c r="A1694" s="2">
        <v>1693</v>
      </c>
      <c r="B1694" s="2" t="s">
        <v>4375</v>
      </c>
      <c r="C1694" s="2">
        <f>YEAR([1]Data!$D1694)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9">
        <v>21.880000000000003</v>
      </c>
      <c r="T1694" s="2">
        <v>5</v>
      </c>
      <c r="U1694" s="25">
        <v>0.2</v>
      </c>
      <c r="V1694" s="25">
        <v>6.2904999999999998</v>
      </c>
      <c r="W1694" s="11">
        <f>Table_1[[#This Row],[Discount]]/Table_1[[#This Row],[Sales]]</f>
        <v>9.140767824497258E-3</v>
      </c>
      <c r="X1694" t="str">
        <f>IF(Table_1[[#This Row],[Discount %]]&lt;=0.1, "0-10%", IF(Table_1[[#This Row],[Discount %]]&lt;=0.2, "10-20%", IF(Table_1[[#This Row],[Discount %]]&lt;=0.3, "20-30%", IF(Table_1[[#This Row],[Discount %]]&lt;=0.4, "30-40%", "40%+"))))</f>
        <v>0-10%</v>
      </c>
    </row>
    <row r="1695" spans="1:24" ht="14.4" x14ac:dyDescent="0.3">
      <c r="A1695" s="2">
        <v>1694</v>
      </c>
      <c r="B1695" s="2" t="s">
        <v>4378</v>
      </c>
      <c r="C1695" s="2">
        <f>YEAR([1]Data!$D1695)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9">
        <v>13.616</v>
      </c>
      <c r="T1695" s="2">
        <v>2</v>
      </c>
      <c r="U1695" s="25">
        <v>0.2</v>
      </c>
      <c r="V1695" s="25">
        <v>3.5742000000000012</v>
      </c>
      <c r="W1695" s="11">
        <f>Table_1[[#This Row],[Discount]]/Table_1[[#This Row],[Sales]]</f>
        <v>1.4688601645123386E-2</v>
      </c>
      <c r="X1695" t="str">
        <f>IF(Table_1[[#This Row],[Discount %]]&lt;=0.1, "0-10%", IF(Table_1[[#This Row],[Discount %]]&lt;=0.2, "10-20%", IF(Table_1[[#This Row],[Discount %]]&lt;=0.3, "20-30%", IF(Table_1[[#This Row],[Discount %]]&lt;=0.4, "30-40%", "40%+"))))</f>
        <v>0-10%</v>
      </c>
    </row>
    <row r="1696" spans="1:24" ht="14.4" x14ac:dyDescent="0.3">
      <c r="A1696" s="2">
        <v>1695</v>
      </c>
      <c r="B1696" s="2" t="s">
        <v>4381</v>
      </c>
      <c r="C1696" s="2">
        <f>YEAR([1]Data!$D1696)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9">
        <v>63.96</v>
      </c>
      <c r="T1696" s="2">
        <v>4</v>
      </c>
      <c r="U1696" s="25">
        <v>0</v>
      </c>
      <c r="V1696" s="25">
        <v>19.827599999999997</v>
      </c>
      <c r="W1696" s="11">
        <f>Table_1[[#This Row],[Discount]]/Table_1[[#This Row],[Sales]]</f>
        <v>0</v>
      </c>
      <c r="X1696" t="str">
        <f>IF(Table_1[[#This Row],[Discount %]]&lt;=0.1, "0-10%", IF(Table_1[[#This Row],[Discount %]]&lt;=0.2, "10-20%", IF(Table_1[[#This Row],[Discount %]]&lt;=0.3, "20-30%", IF(Table_1[[#This Row],[Discount %]]&lt;=0.4, "30-40%", "40%+"))))</f>
        <v>0-10%</v>
      </c>
    </row>
    <row r="1697" spans="1:24" ht="14.4" x14ac:dyDescent="0.3">
      <c r="A1697" s="2">
        <v>1696</v>
      </c>
      <c r="B1697" s="2" t="s">
        <v>4381</v>
      </c>
      <c r="C1697" s="2">
        <f>YEAR([1]Data!$D1697)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9">
        <v>14.46</v>
      </c>
      <c r="T1697" s="2">
        <v>3</v>
      </c>
      <c r="U1697" s="25">
        <v>0</v>
      </c>
      <c r="V1697" s="25">
        <v>7.0853999999999999</v>
      </c>
      <c r="W1697" s="11">
        <f>Table_1[[#This Row],[Discount]]/Table_1[[#This Row],[Sales]]</f>
        <v>0</v>
      </c>
      <c r="X1697" t="str">
        <f>IF(Table_1[[#This Row],[Discount %]]&lt;=0.1, "0-10%", IF(Table_1[[#This Row],[Discount %]]&lt;=0.2, "10-20%", IF(Table_1[[#This Row],[Discount %]]&lt;=0.3, "20-30%", IF(Table_1[[#This Row],[Discount %]]&lt;=0.4, "30-40%", "40%+"))))</f>
        <v>0-10%</v>
      </c>
    </row>
    <row r="1698" spans="1:24" ht="14.4" x14ac:dyDescent="0.3">
      <c r="A1698" s="2">
        <v>1697</v>
      </c>
      <c r="B1698" s="2" t="s">
        <v>4381</v>
      </c>
      <c r="C1698" s="2">
        <f>YEAR([1]Data!$D1698)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9">
        <v>104.98</v>
      </c>
      <c r="T1698" s="2">
        <v>2</v>
      </c>
      <c r="U1698" s="25">
        <v>0</v>
      </c>
      <c r="V1698" s="25">
        <v>52.49</v>
      </c>
      <c r="W1698" s="11">
        <f>Table_1[[#This Row],[Discount]]/Table_1[[#This Row],[Sales]]</f>
        <v>0</v>
      </c>
      <c r="X1698" t="str">
        <f>IF(Table_1[[#This Row],[Discount %]]&lt;=0.1, "0-10%", IF(Table_1[[#This Row],[Discount %]]&lt;=0.2, "10-20%", IF(Table_1[[#This Row],[Discount %]]&lt;=0.3, "20-30%", IF(Table_1[[#This Row],[Discount %]]&lt;=0.4, "30-40%", "40%+"))))</f>
        <v>0-10%</v>
      </c>
    </row>
    <row r="1699" spans="1:24" ht="14.4" x14ac:dyDescent="0.3">
      <c r="A1699" s="2">
        <v>1698</v>
      </c>
      <c r="B1699" s="2" t="s">
        <v>4385</v>
      </c>
      <c r="C1699" s="2">
        <f>YEAR([1]Data!$D1699)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9">
        <v>106.96</v>
      </c>
      <c r="T1699" s="2">
        <v>2</v>
      </c>
      <c r="U1699" s="25">
        <v>0</v>
      </c>
      <c r="V1699" s="25">
        <v>31.018399999999986</v>
      </c>
      <c r="W1699" s="11">
        <f>Table_1[[#This Row],[Discount]]/Table_1[[#This Row],[Sales]]</f>
        <v>0</v>
      </c>
      <c r="X1699" t="str">
        <f>IF(Table_1[[#This Row],[Discount %]]&lt;=0.1, "0-10%", IF(Table_1[[#This Row],[Discount %]]&lt;=0.2, "10-20%", IF(Table_1[[#This Row],[Discount %]]&lt;=0.3, "20-30%", IF(Table_1[[#This Row],[Discount %]]&lt;=0.4, "30-40%", "40%+"))))</f>
        <v>0-10%</v>
      </c>
    </row>
    <row r="1700" spans="1:24" ht="14.4" x14ac:dyDescent="0.3">
      <c r="A1700" s="2">
        <v>1699</v>
      </c>
      <c r="B1700" s="2" t="s">
        <v>4385</v>
      </c>
      <c r="C1700" s="2">
        <f>YEAR([1]Data!$D1700)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9">
        <v>21.560000000000002</v>
      </c>
      <c r="T1700" s="2">
        <v>7</v>
      </c>
      <c r="U1700" s="25">
        <v>0</v>
      </c>
      <c r="V1700" s="25">
        <v>10.348799999999999</v>
      </c>
      <c r="W1700" s="11">
        <f>Table_1[[#This Row],[Discount]]/Table_1[[#This Row],[Sales]]</f>
        <v>0</v>
      </c>
      <c r="X1700" t="str">
        <f>IF(Table_1[[#This Row],[Discount %]]&lt;=0.1, "0-10%", IF(Table_1[[#This Row],[Discount %]]&lt;=0.2, "10-20%", IF(Table_1[[#This Row],[Discount %]]&lt;=0.3, "20-30%", IF(Table_1[[#This Row],[Discount %]]&lt;=0.4, "30-40%", "40%+"))))</f>
        <v>0-10%</v>
      </c>
    </row>
    <row r="1701" spans="1:24" ht="14.4" x14ac:dyDescent="0.3">
      <c r="A1701" s="2">
        <v>1700</v>
      </c>
      <c r="B1701" s="2" t="s">
        <v>4388</v>
      </c>
      <c r="C1701" s="2">
        <f>YEAR([1]Data!$D1701)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9">
        <v>515.88</v>
      </c>
      <c r="T1701" s="2">
        <v>6</v>
      </c>
      <c r="U1701" s="25">
        <v>0</v>
      </c>
      <c r="V1701" s="25">
        <v>113.49359999999999</v>
      </c>
      <c r="W1701" s="11">
        <f>Table_1[[#This Row],[Discount]]/Table_1[[#This Row],[Sales]]</f>
        <v>0</v>
      </c>
      <c r="X1701" t="str">
        <f>IF(Table_1[[#This Row],[Discount %]]&lt;=0.1, "0-10%", IF(Table_1[[#This Row],[Discount %]]&lt;=0.2, "10-20%", IF(Table_1[[#This Row],[Discount %]]&lt;=0.3, "20-30%", IF(Table_1[[#This Row],[Discount %]]&lt;=0.4, "30-40%", "40%+"))))</f>
        <v>0-10%</v>
      </c>
    </row>
    <row r="1702" spans="1:24" ht="14.4" x14ac:dyDescent="0.3">
      <c r="A1702" s="2">
        <v>1701</v>
      </c>
      <c r="B1702" s="2" t="s">
        <v>4389</v>
      </c>
      <c r="C1702" s="2">
        <f>YEAR([1]Data!$D1702)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9">
        <v>11.808</v>
      </c>
      <c r="T1702" s="2">
        <v>2</v>
      </c>
      <c r="U1702" s="25">
        <v>0.2</v>
      </c>
      <c r="V1702" s="25">
        <v>4.2804000000000002</v>
      </c>
      <c r="W1702" s="11">
        <f>Table_1[[#This Row],[Discount]]/Table_1[[#This Row],[Sales]]</f>
        <v>1.6937669376693769E-2</v>
      </c>
      <c r="X1702" t="str">
        <f>IF(Table_1[[#This Row],[Discount %]]&lt;=0.1, "0-10%", IF(Table_1[[#This Row],[Discount %]]&lt;=0.2, "10-20%", IF(Table_1[[#This Row],[Discount %]]&lt;=0.3, "20-30%", IF(Table_1[[#This Row],[Discount %]]&lt;=0.4, "30-40%", "40%+"))))</f>
        <v>0-10%</v>
      </c>
    </row>
    <row r="1703" spans="1:24" ht="14.4" x14ac:dyDescent="0.3">
      <c r="A1703" s="2">
        <v>1702</v>
      </c>
      <c r="B1703" s="2" t="s">
        <v>4389</v>
      </c>
      <c r="C1703" s="2">
        <f>YEAR([1]Data!$D1703)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9">
        <v>1931.04</v>
      </c>
      <c r="T1703" s="2">
        <v>9</v>
      </c>
      <c r="U1703" s="25">
        <v>0.1</v>
      </c>
      <c r="V1703" s="25">
        <v>321.83999999999992</v>
      </c>
      <c r="W1703" s="11">
        <f>Table_1[[#This Row],[Discount]]/Table_1[[#This Row],[Sales]]</f>
        <v>5.1785566326953357E-5</v>
      </c>
      <c r="X1703" t="str">
        <f>IF(Table_1[[#This Row],[Discount %]]&lt;=0.1, "0-10%", IF(Table_1[[#This Row],[Discount %]]&lt;=0.2, "10-20%", IF(Table_1[[#This Row],[Discount %]]&lt;=0.3, "20-30%", IF(Table_1[[#This Row],[Discount %]]&lt;=0.4, "30-40%", "40%+"))))</f>
        <v>0-10%</v>
      </c>
    </row>
    <row r="1704" spans="1:24" ht="14.4" x14ac:dyDescent="0.3">
      <c r="A1704" s="2">
        <v>1703</v>
      </c>
      <c r="B1704" s="2" t="s">
        <v>4389</v>
      </c>
      <c r="C1704" s="2">
        <f>YEAR([1]Data!$D1704)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9">
        <v>9.9600000000000009</v>
      </c>
      <c r="T1704" s="2">
        <v>2</v>
      </c>
      <c r="U1704" s="25">
        <v>0</v>
      </c>
      <c r="V1704" s="25">
        <v>4.6812000000000005</v>
      </c>
      <c r="W1704" s="11">
        <f>Table_1[[#This Row],[Discount]]/Table_1[[#This Row],[Sales]]</f>
        <v>0</v>
      </c>
      <c r="X1704" t="str">
        <f>IF(Table_1[[#This Row],[Discount %]]&lt;=0.1, "0-10%", IF(Table_1[[#This Row],[Discount %]]&lt;=0.2, "10-20%", IF(Table_1[[#This Row],[Discount %]]&lt;=0.3, "20-30%", IF(Table_1[[#This Row],[Discount %]]&lt;=0.4, "30-40%", "40%+"))))</f>
        <v>0-10%</v>
      </c>
    </row>
    <row r="1705" spans="1:24" ht="14.4" x14ac:dyDescent="0.3">
      <c r="A1705" s="2">
        <v>1704</v>
      </c>
      <c r="B1705" s="2" t="s">
        <v>4390</v>
      </c>
      <c r="C1705" s="2">
        <f>YEAR([1]Data!$D1705)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9">
        <v>12.350000000000001</v>
      </c>
      <c r="T1705" s="2">
        <v>5</v>
      </c>
      <c r="U1705" s="25">
        <v>0</v>
      </c>
      <c r="V1705" s="25">
        <v>5.8045</v>
      </c>
      <c r="W1705" s="11">
        <f>Table_1[[#This Row],[Discount]]/Table_1[[#This Row],[Sales]]</f>
        <v>0</v>
      </c>
      <c r="X1705" t="str">
        <f>IF(Table_1[[#This Row],[Discount %]]&lt;=0.1, "0-10%", IF(Table_1[[#This Row],[Discount %]]&lt;=0.2, "10-20%", IF(Table_1[[#This Row],[Discount %]]&lt;=0.3, "20-30%", IF(Table_1[[#This Row],[Discount %]]&lt;=0.4, "30-40%", "40%+"))))</f>
        <v>0-10%</v>
      </c>
    </row>
    <row r="1706" spans="1:24" ht="14.4" x14ac:dyDescent="0.3">
      <c r="A1706" s="2">
        <v>1705</v>
      </c>
      <c r="B1706" s="2" t="s">
        <v>4394</v>
      </c>
      <c r="C1706" s="2">
        <f>YEAR([1]Data!$D1706)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9">
        <v>9.7020000000000017</v>
      </c>
      <c r="T1706" s="2">
        <v>3</v>
      </c>
      <c r="U1706" s="25">
        <v>0.7</v>
      </c>
      <c r="V1706" s="25">
        <v>-7.1147999999999989</v>
      </c>
      <c r="W1706" s="11">
        <f>Table_1[[#This Row],[Discount]]/Table_1[[#This Row],[Sales]]</f>
        <v>7.2150072150072131E-2</v>
      </c>
      <c r="X1706" t="str">
        <f>IF(Table_1[[#This Row],[Discount %]]&lt;=0.1, "0-10%", IF(Table_1[[#This Row],[Discount %]]&lt;=0.2, "10-20%", IF(Table_1[[#This Row],[Discount %]]&lt;=0.3, "20-30%", IF(Table_1[[#This Row],[Discount %]]&lt;=0.4, "30-40%", "40%+"))))</f>
        <v>0-10%</v>
      </c>
    </row>
    <row r="1707" spans="1:24" ht="14.4" x14ac:dyDescent="0.3">
      <c r="A1707" s="2">
        <v>1706</v>
      </c>
      <c r="B1707" s="2" t="s">
        <v>4395</v>
      </c>
      <c r="C1707" s="2">
        <f>YEAR([1]Data!$D1707)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9">
        <v>11.610000000000003</v>
      </c>
      <c r="T1707" s="2">
        <v>2</v>
      </c>
      <c r="U1707" s="25">
        <v>0.7</v>
      </c>
      <c r="V1707" s="25">
        <v>-9.2880000000000003</v>
      </c>
      <c r="W1707" s="11">
        <f>Table_1[[#This Row],[Discount]]/Table_1[[#This Row],[Sales]]</f>
        <v>6.0292850990525393E-2</v>
      </c>
      <c r="X1707" t="str">
        <f>IF(Table_1[[#This Row],[Discount %]]&lt;=0.1, "0-10%", IF(Table_1[[#This Row],[Discount %]]&lt;=0.2, "10-20%", IF(Table_1[[#This Row],[Discount %]]&lt;=0.3, "20-30%", IF(Table_1[[#This Row],[Discount %]]&lt;=0.4, "30-40%", "40%+"))))</f>
        <v>0-10%</v>
      </c>
    </row>
    <row r="1708" spans="1:24" ht="14.4" x14ac:dyDescent="0.3">
      <c r="A1708" s="2">
        <v>1707</v>
      </c>
      <c r="B1708" s="2" t="s">
        <v>4396</v>
      </c>
      <c r="C1708" s="2">
        <f>YEAR([1]Data!$D1708)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9">
        <v>43.86</v>
      </c>
      <c r="T1708" s="2">
        <v>6</v>
      </c>
      <c r="U1708" s="25">
        <v>0</v>
      </c>
      <c r="V1708" s="25">
        <v>20.614199999999997</v>
      </c>
      <c r="W1708" s="11">
        <f>Table_1[[#This Row],[Discount]]/Table_1[[#This Row],[Sales]]</f>
        <v>0</v>
      </c>
      <c r="X1708" t="str">
        <f>IF(Table_1[[#This Row],[Discount %]]&lt;=0.1, "0-10%", IF(Table_1[[#This Row],[Discount %]]&lt;=0.2, "10-20%", IF(Table_1[[#This Row],[Discount %]]&lt;=0.3, "20-30%", IF(Table_1[[#This Row],[Discount %]]&lt;=0.4, "30-40%", "40%+"))))</f>
        <v>0-10%</v>
      </c>
    </row>
    <row r="1709" spans="1:24" ht="14.4" x14ac:dyDescent="0.3">
      <c r="A1709" s="2">
        <v>1708</v>
      </c>
      <c r="B1709" s="2" t="s">
        <v>4396</v>
      </c>
      <c r="C1709" s="2">
        <f>YEAR([1]Data!$D1709)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9">
        <v>148.47999999999999</v>
      </c>
      <c r="T1709" s="2">
        <v>2</v>
      </c>
      <c r="U1709" s="25">
        <v>0.2</v>
      </c>
      <c r="V1709" s="25">
        <v>16.703999999999986</v>
      </c>
      <c r="W1709" s="11">
        <f>Table_1[[#This Row],[Discount]]/Table_1[[#This Row],[Sales]]</f>
        <v>1.3469827586206897E-3</v>
      </c>
      <c r="X1709" t="str">
        <f>IF(Table_1[[#This Row],[Discount %]]&lt;=0.1, "0-10%", IF(Table_1[[#This Row],[Discount %]]&lt;=0.2, "10-20%", IF(Table_1[[#This Row],[Discount %]]&lt;=0.3, "20-30%", IF(Table_1[[#This Row],[Discount %]]&lt;=0.4, "30-40%", "40%+"))))</f>
        <v>0-10%</v>
      </c>
    </row>
    <row r="1710" spans="1:24" ht="14.4" x14ac:dyDescent="0.3">
      <c r="A1710" s="2">
        <v>1709</v>
      </c>
      <c r="B1710" s="2" t="s">
        <v>4396</v>
      </c>
      <c r="C1710" s="2">
        <f>YEAR([1]Data!$D1710)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9">
        <v>7.42</v>
      </c>
      <c r="T1710" s="2">
        <v>2</v>
      </c>
      <c r="U1710" s="25">
        <v>0</v>
      </c>
      <c r="V1710" s="25">
        <v>3.71</v>
      </c>
      <c r="W1710" s="11">
        <f>Table_1[[#This Row],[Discount]]/Table_1[[#This Row],[Sales]]</f>
        <v>0</v>
      </c>
      <c r="X1710" t="str">
        <f>IF(Table_1[[#This Row],[Discount %]]&lt;=0.1, "0-10%", IF(Table_1[[#This Row],[Discount %]]&lt;=0.2, "10-20%", IF(Table_1[[#This Row],[Discount %]]&lt;=0.3, "20-30%", IF(Table_1[[#This Row],[Discount %]]&lt;=0.4, "30-40%", "40%+"))))</f>
        <v>0-10%</v>
      </c>
    </row>
    <row r="1711" spans="1:24" ht="14.4" x14ac:dyDescent="0.3">
      <c r="A1711" s="2">
        <v>1710</v>
      </c>
      <c r="B1711" s="2" t="s">
        <v>4396</v>
      </c>
      <c r="C1711" s="2">
        <f>YEAR([1]Data!$D1711)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9">
        <v>71.992000000000004</v>
      </c>
      <c r="T1711" s="2">
        <v>1</v>
      </c>
      <c r="U1711" s="25">
        <v>0.2</v>
      </c>
      <c r="V1711" s="25">
        <v>-0.89990000000001302</v>
      </c>
      <c r="W1711" s="11">
        <f>Table_1[[#This Row],[Discount]]/Table_1[[#This Row],[Sales]]</f>
        <v>2.7780864540504499E-3</v>
      </c>
      <c r="X1711" t="str">
        <f>IF(Table_1[[#This Row],[Discount %]]&lt;=0.1, "0-10%", IF(Table_1[[#This Row],[Discount %]]&lt;=0.2, "10-20%", IF(Table_1[[#This Row],[Discount %]]&lt;=0.3, "20-30%", IF(Table_1[[#This Row],[Discount %]]&lt;=0.4, "30-40%", "40%+"))))</f>
        <v>0-10%</v>
      </c>
    </row>
    <row r="1712" spans="1:24" ht="14.4" x14ac:dyDescent="0.3">
      <c r="A1712" s="2">
        <v>1711</v>
      </c>
      <c r="B1712" s="2" t="s">
        <v>4396</v>
      </c>
      <c r="C1712" s="2">
        <f>YEAR([1]Data!$D1712)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9">
        <v>19.899999999999999</v>
      </c>
      <c r="T1712" s="2">
        <v>5</v>
      </c>
      <c r="U1712" s="25">
        <v>0</v>
      </c>
      <c r="V1712" s="25">
        <v>6.5669999999999984</v>
      </c>
      <c r="W1712" s="11">
        <f>Table_1[[#This Row],[Discount]]/Table_1[[#This Row],[Sales]]</f>
        <v>0</v>
      </c>
      <c r="X1712" t="str">
        <f>IF(Table_1[[#This Row],[Discount %]]&lt;=0.1, "0-10%", IF(Table_1[[#This Row],[Discount %]]&lt;=0.2, "10-20%", IF(Table_1[[#This Row],[Discount %]]&lt;=0.3, "20-30%", IF(Table_1[[#This Row],[Discount %]]&lt;=0.4, "30-40%", "40%+"))))</f>
        <v>0-10%</v>
      </c>
    </row>
    <row r="1713" spans="1:24" ht="14.4" x14ac:dyDescent="0.3">
      <c r="A1713" s="2">
        <v>1712</v>
      </c>
      <c r="B1713" s="2" t="s">
        <v>4396</v>
      </c>
      <c r="C1713" s="2">
        <f>YEAR([1]Data!$D1713)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9">
        <v>1702.12</v>
      </c>
      <c r="T1713" s="2">
        <v>14</v>
      </c>
      <c r="U1713" s="25">
        <v>0</v>
      </c>
      <c r="V1713" s="25">
        <v>510.63599999999985</v>
      </c>
      <c r="W1713" s="11">
        <f>Table_1[[#This Row],[Discount]]/Table_1[[#This Row],[Sales]]</f>
        <v>0</v>
      </c>
      <c r="X1713" t="str">
        <f>IF(Table_1[[#This Row],[Discount %]]&lt;=0.1, "0-10%", IF(Table_1[[#This Row],[Discount %]]&lt;=0.2, "10-20%", IF(Table_1[[#This Row],[Discount %]]&lt;=0.3, "20-30%", IF(Table_1[[#This Row],[Discount %]]&lt;=0.4, "30-40%", "40%+"))))</f>
        <v>0-10%</v>
      </c>
    </row>
    <row r="1714" spans="1:24" ht="14.4" x14ac:dyDescent="0.3">
      <c r="A1714" s="2">
        <v>1713</v>
      </c>
      <c r="B1714" s="2" t="s">
        <v>4403</v>
      </c>
      <c r="C1714" s="2">
        <f>YEAR([1]Data!$D1714)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9">
        <v>14.303999999999998</v>
      </c>
      <c r="T1714" s="2">
        <v>6</v>
      </c>
      <c r="U1714" s="25">
        <v>0.2</v>
      </c>
      <c r="V1714" s="25">
        <v>5.0064000000000002</v>
      </c>
      <c r="W1714" s="11">
        <f>Table_1[[#This Row],[Discount]]/Table_1[[#This Row],[Sales]]</f>
        <v>1.3982102908277408E-2</v>
      </c>
      <c r="X1714" t="str">
        <f>IF(Table_1[[#This Row],[Discount %]]&lt;=0.1, "0-10%", IF(Table_1[[#This Row],[Discount %]]&lt;=0.2, "10-20%", IF(Table_1[[#This Row],[Discount %]]&lt;=0.3, "20-30%", IF(Table_1[[#This Row],[Discount %]]&lt;=0.4, "30-40%", "40%+"))))</f>
        <v>0-10%</v>
      </c>
    </row>
    <row r="1715" spans="1:24" ht="14.4" x14ac:dyDescent="0.3">
      <c r="A1715" s="2">
        <v>1714</v>
      </c>
      <c r="B1715" s="2" t="s">
        <v>4406</v>
      </c>
      <c r="C1715" s="2">
        <f>YEAR([1]Data!$D1715)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9">
        <v>765.625</v>
      </c>
      <c r="T1715" s="2">
        <v>7</v>
      </c>
      <c r="U1715" s="25">
        <v>0.5</v>
      </c>
      <c r="V1715" s="25">
        <v>-566.5625</v>
      </c>
      <c r="W1715" s="11">
        <f>Table_1[[#This Row],[Discount]]/Table_1[[#This Row],[Sales]]</f>
        <v>6.5306122448979592E-4</v>
      </c>
      <c r="X1715" t="str">
        <f>IF(Table_1[[#This Row],[Discount %]]&lt;=0.1, "0-10%", IF(Table_1[[#This Row],[Discount %]]&lt;=0.2, "10-20%", IF(Table_1[[#This Row],[Discount %]]&lt;=0.3, "20-30%", IF(Table_1[[#This Row],[Discount %]]&lt;=0.4, "30-40%", "40%+"))))</f>
        <v>0-10%</v>
      </c>
    </row>
    <row r="1716" spans="1:24" ht="14.4" x14ac:dyDescent="0.3">
      <c r="A1716" s="2">
        <v>1715</v>
      </c>
      <c r="B1716" s="2" t="s">
        <v>4407</v>
      </c>
      <c r="C1716" s="2">
        <f>YEAR([1]Data!$D1716)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9">
        <v>307.666</v>
      </c>
      <c r="T1716" s="2">
        <v>2</v>
      </c>
      <c r="U1716" s="25">
        <v>0.15</v>
      </c>
      <c r="V1716" s="25">
        <v>-14.478399999999979</v>
      </c>
      <c r="W1716" s="11">
        <f>Table_1[[#This Row],[Discount]]/Table_1[[#This Row],[Sales]]</f>
        <v>4.8754168481405158E-4</v>
      </c>
      <c r="X1716" t="str">
        <f>IF(Table_1[[#This Row],[Discount %]]&lt;=0.1, "0-10%", IF(Table_1[[#This Row],[Discount %]]&lt;=0.2, "10-20%", IF(Table_1[[#This Row],[Discount %]]&lt;=0.3, "20-30%", IF(Table_1[[#This Row],[Discount %]]&lt;=0.4, "30-40%", "40%+"))))</f>
        <v>0-10%</v>
      </c>
    </row>
    <row r="1717" spans="1:24" ht="14.4" x14ac:dyDescent="0.3">
      <c r="A1717" s="2">
        <v>1716</v>
      </c>
      <c r="B1717" s="2" t="s">
        <v>4410</v>
      </c>
      <c r="C1717" s="2">
        <f>YEAR([1]Data!$D1717)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9">
        <v>7.7120000000000006</v>
      </c>
      <c r="T1717" s="2">
        <v>2</v>
      </c>
      <c r="U1717" s="25">
        <v>0.2</v>
      </c>
      <c r="V1717" s="25">
        <v>2.7956000000000003</v>
      </c>
      <c r="W1717" s="11">
        <f>Table_1[[#This Row],[Discount]]/Table_1[[#This Row],[Sales]]</f>
        <v>2.5933609958506222E-2</v>
      </c>
      <c r="X1717" t="str">
        <f>IF(Table_1[[#This Row],[Discount %]]&lt;=0.1, "0-10%", IF(Table_1[[#This Row],[Discount %]]&lt;=0.2, "10-20%", IF(Table_1[[#This Row],[Discount %]]&lt;=0.3, "20-30%", IF(Table_1[[#This Row],[Discount %]]&lt;=0.4, "30-40%", "40%+"))))</f>
        <v>0-10%</v>
      </c>
    </row>
    <row r="1718" spans="1:24" ht="14.4" x14ac:dyDescent="0.3">
      <c r="A1718" s="2">
        <v>1717</v>
      </c>
      <c r="B1718" s="2" t="s">
        <v>4411</v>
      </c>
      <c r="C1718" s="2">
        <f>YEAR([1]Data!$D1718)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9">
        <v>242.89999999999998</v>
      </c>
      <c r="T1718" s="2">
        <v>5</v>
      </c>
      <c r="U1718" s="25">
        <v>0</v>
      </c>
      <c r="V1718" s="25">
        <v>70.440999999999974</v>
      </c>
      <c r="W1718" s="11">
        <f>Table_1[[#This Row],[Discount]]/Table_1[[#This Row],[Sales]]</f>
        <v>0</v>
      </c>
      <c r="X1718" t="str">
        <f>IF(Table_1[[#This Row],[Discount %]]&lt;=0.1, "0-10%", IF(Table_1[[#This Row],[Discount %]]&lt;=0.2, "10-20%", IF(Table_1[[#This Row],[Discount %]]&lt;=0.3, "20-30%", IF(Table_1[[#This Row],[Discount %]]&lt;=0.4, "30-40%", "40%+"))))</f>
        <v>0-10%</v>
      </c>
    </row>
    <row r="1719" spans="1:24" ht="14.4" x14ac:dyDescent="0.3">
      <c r="A1719" s="2">
        <v>1718</v>
      </c>
      <c r="B1719" s="2" t="s">
        <v>4411</v>
      </c>
      <c r="C1719" s="2">
        <f>YEAR([1]Data!$D1719)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9">
        <v>454.90000000000003</v>
      </c>
      <c r="T1719" s="2">
        <v>5</v>
      </c>
      <c r="U1719" s="25">
        <v>0</v>
      </c>
      <c r="V1719" s="25">
        <v>0</v>
      </c>
      <c r="W1719" s="11">
        <f>Table_1[[#This Row],[Discount]]/Table_1[[#This Row],[Sales]]</f>
        <v>0</v>
      </c>
      <c r="X1719" t="str">
        <f>IF(Table_1[[#This Row],[Discount %]]&lt;=0.1, "0-10%", IF(Table_1[[#This Row],[Discount %]]&lt;=0.2, "10-20%", IF(Table_1[[#This Row],[Discount %]]&lt;=0.3, "20-30%", IF(Table_1[[#This Row],[Discount %]]&lt;=0.4, "30-40%", "40%+"))))</f>
        <v>0-10%</v>
      </c>
    </row>
    <row r="1720" spans="1:24" ht="14.4" x14ac:dyDescent="0.3">
      <c r="A1720" s="2">
        <v>1719</v>
      </c>
      <c r="B1720" s="2" t="s">
        <v>4411</v>
      </c>
      <c r="C1720" s="2">
        <f>YEAR([1]Data!$D1720)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9">
        <v>35.92</v>
      </c>
      <c r="T1720" s="2">
        <v>4</v>
      </c>
      <c r="U1720" s="25">
        <v>0</v>
      </c>
      <c r="V1720" s="25">
        <v>15.086400000000001</v>
      </c>
      <c r="W1720" s="11">
        <f>Table_1[[#This Row],[Discount]]/Table_1[[#This Row],[Sales]]</f>
        <v>0</v>
      </c>
      <c r="X1720" t="str">
        <f>IF(Table_1[[#This Row],[Discount %]]&lt;=0.1, "0-10%", IF(Table_1[[#This Row],[Discount %]]&lt;=0.2, "10-20%", IF(Table_1[[#This Row],[Discount %]]&lt;=0.3, "20-30%", IF(Table_1[[#This Row],[Discount %]]&lt;=0.4, "30-40%", "40%+"))))</f>
        <v>0-10%</v>
      </c>
    </row>
    <row r="1721" spans="1:24" ht="14.4" x14ac:dyDescent="0.3">
      <c r="A1721" s="2">
        <v>1720</v>
      </c>
      <c r="B1721" s="2" t="s">
        <v>4411</v>
      </c>
      <c r="C1721" s="2">
        <f>YEAR([1]Data!$D1721)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9">
        <v>39.76</v>
      </c>
      <c r="T1721" s="2">
        <v>8</v>
      </c>
      <c r="U1721" s="25">
        <v>0</v>
      </c>
      <c r="V1721" s="25">
        <v>12.325599999999998</v>
      </c>
      <c r="W1721" s="11">
        <f>Table_1[[#This Row],[Discount]]/Table_1[[#This Row],[Sales]]</f>
        <v>0</v>
      </c>
      <c r="X1721" t="str">
        <f>IF(Table_1[[#This Row],[Discount %]]&lt;=0.1, "0-10%", IF(Table_1[[#This Row],[Discount %]]&lt;=0.2, "10-20%", IF(Table_1[[#This Row],[Discount %]]&lt;=0.3, "20-30%", IF(Table_1[[#This Row],[Discount %]]&lt;=0.4, "30-40%", "40%+"))))</f>
        <v>0-10%</v>
      </c>
    </row>
    <row r="1722" spans="1:24" ht="14.4" x14ac:dyDescent="0.3">
      <c r="A1722" s="2">
        <v>1721</v>
      </c>
      <c r="B1722" s="2" t="s">
        <v>4411</v>
      </c>
      <c r="C1722" s="2">
        <f>YEAR([1]Data!$D1722)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9">
        <v>47.744</v>
      </c>
      <c r="T1722" s="2">
        <v>4</v>
      </c>
      <c r="U1722" s="25">
        <v>0.2</v>
      </c>
      <c r="V1722" s="25">
        <v>14.919999999999995</v>
      </c>
      <c r="W1722" s="11">
        <f>Table_1[[#This Row],[Discount]]/Table_1[[#This Row],[Sales]]</f>
        <v>4.1890080428954425E-3</v>
      </c>
      <c r="X1722" t="str">
        <f>IF(Table_1[[#This Row],[Discount %]]&lt;=0.1, "0-10%", IF(Table_1[[#This Row],[Discount %]]&lt;=0.2, "10-20%", IF(Table_1[[#This Row],[Discount %]]&lt;=0.3, "20-30%", IF(Table_1[[#This Row],[Discount %]]&lt;=0.4, "30-40%", "40%+"))))</f>
        <v>0-10%</v>
      </c>
    </row>
    <row r="1723" spans="1:24" ht="14.4" x14ac:dyDescent="0.3">
      <c r="A1723" s="2">
        <v>1722</v>
      </c>
      <c r="B1723" s="2" t="s">
        <v>4414</v>
      </c>
      <c r="C1723" s="2">
        <f>YEAR([1]Data!$D1723)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9">
        <v>159.98400000000001</v>
      </c>
      <c r="T1723" s="2">
        <v>2</v>
      </c>
      <c r="U1723" s="25">
        <v>0.2</v>
      </c>
      <c r="V1723" s="25">
        <v>11.998799999999996</v>
      </c>
      <c r="W1723" s="11">
        <f>Table_1[[#This Row],[Discount]]/Table_1[[#This Row],[Sales]]</f>
        <v>1.2501250125012502E-3</v>
      </c>
      <c r="X1723" t="str">
        <f>IF(Table_1[[#This Row],[Discount %]]&lt;=0.1, "0-10%", IF(Table_1[[#This Row],[Discount %]]&lt;=0.2, "10-20%", IF(Table_1[[#This Row],[Discount %]]&lt;=0.3, "20-30%", IF(Table_1[[#This Row],[Discount %]]&lt;=0.4, "30-40%", "40%+"))))</f>
        <v>0-10%</v>
      </c>
    </row>
    <row r="1724" spans="1:24" ht="14.4" x14ac:dyDescent="0.3">
      <c r="A1724" s="2">
        <v>1723</v>
      </c>
      <c r="B1724" s="2" t="s">
        <v>4414</v>
      </c>
      <c r="C1724" s="2">
        <f>YEAR([1]Data!$D1724)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9">
        <v>255.96799999999999</v>
      </c>
      <c r="T1724" s="2">
        <v>4</v>
      </c>
      <c r="U1724" s="25">
        <v>0.2</v>
      </c>
      <c r="V1724" s="25">
        <v>51.193599999999996</v>
      </c>
      <c r="W1724" s="11">
        <f>Table_1[[#This Row],[Discount]]/Table_1[[#This Row],[Sales]]</f>
        <v>7.8134766845855744E-4</v>
      </c>
      <c r="X1724" t="str">
        <f>IF(Table_1[[#This Row],[Discount %]]&lt;=0.1, "0-10%", IF(Table_1[[#This Row],[Discount %]]&lt;=0.2, "10-20%", IF(Table_1[[#This Row],[Discount %]]&lt;=0.3, "20-30%", IF(Table_1[[#This Row],[Discount %]]&lt;=0.4, "30-40%", "40%+"))))</f>
        <v>0-10%</v>
      </c>
    </row>
    <row r="1725" spans="1:24" ht="14.4" x14ac:dyDescent="0.3">
      <c r="A1725" s="2">
        <v>1724</v>
      </c>
      <c r="B1725" s="2" t="s">
        <v>4414</v>
      </c>
      <c r="C1725" s="2">
        <f>YEAR([1]Data!$D1725)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9">
        <v>359.05799999999994</v>
      </c>
      <c r="T1725" s="2">
        <v>3</v>
      </c>
      <c r="U1725" s="25">
        <v>0.3</v>
      </c>
      <c r="V1725" s="25">
        <v>-71.811600000000027</v>
      </c>
      <c r="W1725" s="11">
        <f>Table_1[[#This Row],[Discount]]/Table_1[[#This Row],[Sales]]</f>
        <v>8.3551960964523854E-4</v>
      </c>
      <c r="X1725" t="str">
        <f>IF(Table_1[[#This Row],[Discount %]]&lt;=0.1, "0-10%", IF(Table_1[[#This Row],[Discount %]]&lt;=0.2, "10-20%", IF(Table_1[[#This Row],[Discount %]]&lt;=0.3, "20-30%", IF(Table_1[[#This Row],[Discount %]]&lt;=0.4, "30-40%", "40%+"))))</f>
        <v>0-10%</v>
      </c>
    </row>
    <row r="1726" spans="1:24" ht="14.4" x14ac:dyDescent="0.3">
      <c r="A1726" s="2">
        <v>1725</v>
      </c>
      <c r="B1726" s="2" t="s">
        <v>4419</v>
      </c>
      <c r="C1726" s="2">
        <f>YEAR([1]Data!$D1726)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9">
        <v>434.35199999999998</v>
      </c>
      <c r="T1726" s="2">
        <v>3</v>
      </c>
      <c r="U1726" s="25">
        <v>0.2</v>
      </c>
      <c r="V1726" s="25">
        <v>43.43519999999998</v>
      </c>
      <c r="W1726" s="11">
        <f>Table_1[[#This Row],[Discount]]/Table_1[[#This Row],[Sales]]</f>
        <v>4.6045603565771548E-4</v>
      </c>
      <c r="X1726" t="str">
        <f>IF(Table_1[[#This Row],[Discount %]]&lt;=0.1, "0-10%", IF(Table_1[[#This Row],[Discount %]]&lt;=0.2, "10-20%", IF(Table_1[[#This Row],[Discount %]]&lt;=0.3, "20-30%", IF(Table_1[[#This Row],[Discount %]]&lt;=0.4, "30-40%", "40%+"))))</f>
        <v>0-10%</v>
      </c>
    </row>
    <row r="1727" spans="1:24" ht="14.4" x14ac:dyDescent="0.3">
      <c r="A1727" s="2">
        <v>1726</v>
      </c>
      <c r="B1727" s="2" t="s">
        <v>4419</v>
      </c>
      <c r="C1727" s="2">
        <f>YEAR([1]Data!$D1727)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9">
        <v>3.5520000000000005</v>
      </c>
      <c r="T1727" s="2">
        <v>2</v>
      </c>
      <c r="U1727" s="25">
        <v>0.2</v>
      </c>
      <c r="V1727" s="25">
        <v>0.44399999999999973</v>
      </c>
      <c r="W1727" s="11">
        <f>Table_1[[#This Row],[Discount]]/Table_1[[#This Row],[Sales]]</f>
        <v>5.63063063063063E-2</v>
      </c>
      <c r="X1727" t="str">
        <f>IF(Table_1[[#This Row],[Discount %]]&lt;=0.1, "0-10%", IF(Table_1[[#This Row],[Discount %]]&lt;=0.2, "10-20%", IF(Table_1[[#This Row],[Discount %]]&lt;=0.3, "20-30%", IF(Table_1[[#This Row],[Discount %]]&lt;=0.4, "30-40%", "40%+"))))</f>
        <v>0-10%</v>
      </c>
    </row>
    <row r="1728" spans="1:24" ht="14.4" x14ac:dyDescent="0.3">
      <c r="A1728" s="2">
        <v>1727</v>
      </c>
      <c r="B1728" s="2" t="s">
        <v>4419</v>
      </c>
      <c r="C1728" s="2">
        <f>YEAR([1]Data!$D1728)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9">
        <v>88.832000000000008</v>
      </c>
      <c r="T1728" s="2">
        <v>4</v>
      </c>
      <c r="U1728" s="25">
        <v>0.2</v>
      </c>
      <c r="V1728" s="25">
        <v>7.7728000000000002</v>
      </c>
      <c r="W1728" s="11">
        <f>Table_1[[#This Row],[Discount]]/Table_1[[#This Row],[Sales]]</f>
        <v>2.2514409221902018E-3</v>
      </c>
      <c r="X1728" t="str">
        <f>IF(Table_1[[#This Row],[Discount %]]&lt;=0.1, "0-10%", IF(Table_1[[#This Row],[Discount %]]&lt;=0.2, "10-20%", IF(Table_1[[#This Row],[Discount %]]&lt;=0.3, "20-30%", IF(Table_1[[#This Row],[Discount %]]&lt;=0.4, "30-40%", "40%+"))))</f>
        <v>0-10%</v>
      </c>
    </row>
    <row r="1729" spans="1:24" ht="14.4" x14ac:dyDescent="0.3">
      <c r="A1729" s="2">
        <v>1728</v>
      </c>
      <c r="B1729" s="2" t="s">
        <v>4426</v>
      </c>
      <c r="C1729" s="2">
        <f>YEAR([1]Data!$D1729)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9">
        <v>1048.3499999999999</v>
      </c>
      <c r="T1729" s="2">
        <v>5</v>
      </c>
      <c r="U1729" s="25">
        <v>0.4</v>
      </c>
      <c r="V1729" s="25">
        <v>-69.889999999999986</v>
      </c>
      <c r="W1729" s="11">
        <f>Table_1[[#This Row],[Discount]]/Table_1[[#This Row],[Sales]]</f>
        <v>3.8155196260790771E-4</v>
      </c>
      <c r="X1729" t="str">
        <f>IF(Table_1[[#This Row],[Discount %]]&lt;=0.1, "0-10%", IF(Table_1[[#This Row],[Discount %]]&lt;=0.2, "10-20%", IF(Table_1[[#This Row],[Discount %]]&lt;=0.3, "20-30%", IF(Table_1[[#This Row],[Discount %]]&lt;=0.4, "30-40%", "40%+"))))</f>
        <v>0-10%</v>
      </c>
    </row>
    <row r="1730" spans="1:24" ht="14.4" x14ac:dyDescent="0.3">
      <c r="A1730" s="2">
        <v>1729</v>
      </c>
      <c r="B1730" s="2" t="s">
        <v>4431</v>
      </c>
      <c r="C1730" s="2">
        <f>YEAR([1]Data!$D1730)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9">
        <v>100</v>
      </c>
      <c r="T1730" s="2">
        <v>4</v>
      </c>
      <c r="U1730" s="25">
        <v>0</v>
      </c>
      <c r="V1730" s="25">
        <v>21</v>
      </c>
      <c r="W1730" s="11">
        <f>Table_1[[#This Row],[Discount]]/Table_1[[#This Row],[Sales]]</f>
        <v>0</v>
      </c>
      <c r="X1730" t="str">
        <f>IF(Table_1[[#This Row],[Discount %]]&lt;=0.1, "0-10%", IF(Table_1[[#This Row],[Discount %]]&lt;=0.2, "10-20%", IF(Table_1[[#This Row],[Discount %]]&lt;=0.3, "20-30%", IF(Table_1[[#This Row],[Discount %]]&lt;=0.4, "30-40%", "40%+"))))</f>
        <v>0-10%</v>
      </c>
    </row>
    <row r="1731" spans="1:24" ht="14.4" x14ac:dyDescent="0.3">
      <c r="A1731" s="2">
        <v>1730</v>
      </c>
      <c r="B1731" s="2" t="s">
        <v>4431</v>
      </c>
      <c r="C1731" s="2">
        <f>YEAR([1]Data!$D1731)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9">
        <v>7.83</v>
      </c>
      <c r="T1731" s="2">
        <v>3</v>
      </c>
      <c r="U1731" s="25">
        <v>0</v>
      </c>
      <c r="V1731" s="25">
        <v>3.6017999999999999</v>
      </c>
      <c r="W1731" s="11">
        <f>Table_1[[#This Row],[Discount]]/Table_1[[#This Row],[Sales]]</f>
        <v>0</v>
      </c>
      <c r="X1731" t="str">
        <f>IF(Table_1[[#This Row],[Discount %]]&lt;=0.1, "0-10%", IF(Table_1[[#This Row],[Discount %]]&lt;=0.2, "10-20%", IF(Table_1[[#This Row],[Discount %]]&lt;=0.3, "20-30%", IF(Table_1[[#This Row],[Discount %]]&lt;=0.4, "30-40%", "40%+"))))</f>
        <v>0-10%</v>
      </c>
    </row>
    <row r="1732" spans="1:24" ht="14.4" x14ac:dyDescent="0.3">
      <c r="A1732" s="2">
        <v>1731</v>
      </c>
      <c r="B1732" s="2" t="s">
        <v>4432</v>
      </c>
      <c r="C1732" s="2">
        <f>YEAR([1]Data!$D1732)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9">
        <v>96.256</v>
      </c>
      <c r="T1732" s="2">
        <v>8</v>
      </c>
      <c r="U1732" s="25">
        <v>0.2</v>
      </c>
      <c r="V1732" s="25">
        <v>31.283199999999987</v>
      </c>
      <c r="W1732" s="11">
        <f>Table_1[[#This Row],[Discount]]/Table_1[[#This Row],[Sales]]</f>
        <v>2.0777925531914893E-3</v>
      </c>
      <c r="X1732" t="str">
        <f>IF(Table_1[[#This Row],[Discount %]]&lt;=0.1, "0-10%", IF(Table_1[[#This Row],[Discount %]]&lt;=0.2, "10-20%", IF(Table_1[[#This Row],[Discount %]]&lt;=0.3, "20-30%", IF(Table_1[[#This Row],[Discount %]]&lt;=0.4, "30-40%", "40%+"))))</f>
        <v>0-10%</v>
      </c>
    </row>
    <row r="1733" spans="1:24" ht="14.4" x14ac:dyDescent="0.3">
      <c r="A1733" s="2">
        <v>1732</v>
      </c>
      <c r="B1733" s="2" t="s">
        <v>4432</v>
      </c>
      <c r="C1733" s="2">
        <f>YEAR([1]Data!$D1733)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9">
        <v>10.688000000000001</v>
      </c>
      <c r="T1733" s="2">
        <v>2</v>
      </c>
      <c r="U1733" s="25">
        <v>0.2</v>
      </c>
      <c r="V1733" s="25">
        <v>3.7407999999999997</v>
      </c>
      <c r="W1733" s="11">
        <f>Table_1[[#This Row],[Discount]]/Table_1[[#This Row],[Sales]]</f>
        <v>1.87125748502994E-2</v>
      </c>
      <c r="X1733" t="str">
        <f>IF(Table_1[[#This Row],[Discount %]]&lt;=0.1, "0-10%", IF(Table_1[[#This Row],[Discount %]]&lt;=0.2, "10-20%", IF(Table_1[[#This Row],[Discount %]]&lt;=0.3, "20-30%", IF(Table_1[[#This Row],[Discount %]]&lt;=0.4, "30-40%", "40%+"))))</f>
        <v>0-10%</v>
      </c>
    </row>
    <row r="1734" spans="1:24" ht="14.4" x14ac:dyDescent="0.3">
      <c r="A1734" s="2">
        <v>1733</v>
      </c>
      <c r="B1734" s="2" t="s">
        <v>4435</v>
      </c>
      <c r="C1734" s="2">
        <f>YEAR([1]Data!$D1734)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9">
        <v>338.04</v>
      </c>
      <c r="T1734" s="2">
        <v>3</v>
      </c>
      <c r="U1734" s="25">
        <v>0.2</v>
      </c>
      <c r="V1734" s="25">
        <v>-33.804000000000002</v>
      </c>
      <c r="W1734" s="11">
        <f>Table_1[[#This Row],[Discount]]/Table_1[[#This Row],[Sales]]</f>
        <v>5.9164595905809966E-4</v>
      </c>
      <c r="X1734" t="str">
        <f>IF(Table_1[[#This Row],[Discount %]]&lt;=0.1, "0-10%", IF(Table_1[[#This Row],[Discount %]]&lt;=0.2, "10-20%", IF(Table_1[[#This Row],[Discount %]]&lt;=0.3, "20-30%", IF(Table_1[[#This Row],[Discount %]]&lt;=0.4, "30-40%", "40%+"))))</f>
        <v>0-10%</v>
      </c>
    </row>
    <row r="1735" spans="1:24" ht="14.4" x14ac:dyDescent="0.3">
      <c r="A1735" s="2">
        <v>1734</v>
      </c>
      <c r="B1735" s="2" t="s">
        <v>4435</v>
      </c>
      <c r="C1735" s="2">
        <f>YEAR([1]Data!$D1735)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9">
        <v>154.24</v>
      </c>
      <c r="T1735" s="2">
        <v>4</v>
      </c>
      <c r="U1735" s="25">
        <v>0.2</v>
      </c>
      <c r="V1735" s="25">
        <v>17.351999999999975</v>
      </c>
      <c r="W1735" s="11">
        <f>Table_1[[#This Row],[Discount]]/Table_1[[#This Row],[Sales]]</f>
        <v>1.2966804979253112E-3</v>
      </c>
      <c r="X1735" t="str">
        <f>IF(Table_1[[#This Row],[Discount %]]&lt;=0.1, "0-10%", IF(Table_1[[#This Row],[Discount %]]&lt;=0.2, "10-20%", IF(Table_1[[#This Row],[Discount %]]&lt;=0.3, "20-30%", IF(Table_1[[#This Row],[Discount %]]&lt;=0.4, "30-40%", "40%+"))))</f>
        <v>0-10%</v>
      </c>
    </row>
    <row r="1736" spans="1:24" ht="14.4" x14ac:dyDescent="0.3">
      <c r="A1736" s="2">
        <v>1735</v>
      </c>
      <c r="B1736" s="2" t="s">
        <v>4436</v>
      </c>
      <c r="C1736" s="2">
        <f>YEAR([1]Data!$D1736)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9">
        <v>34.848000000000006</v>
      </c>
      <c r="T1736" s="2">
        <v>2</v>
      </c>
      <c r="U1736" s="25">
        <v>0.2</v>
      </c>
      <c r="V1736" s="25">
        <v>6.5339999999999971</v>
      </c>
      <c r="W1736" s="11">
        <f>Table_1[[#This Row],[Discount]]/Table_1[[#This Row],[Sales]]</f>
        <v>5.7392102846648297E-3</v>
      </c>
      <c r="X1736" t="str">
        <f>IF(Table_1[[#This Row],[Discount %]]&lt;=0.1, "0-10%", IF(Table_1[[#This Row],[Discount %]]&lt;=0.2, "10-20%", IF(Table_1[[#This Row],[Discount %]]&lt;=0.3, "20-30%", IF(Table_1[[#This Row],[Discount %]]&lt;=0.4, "30-40%", "40%+"))))</f>
        <v>0-10%</v>
      </c>
    </row>
    <row r="1737" spans="1:24" ht="14.4" x14ac:dyDescent="0.3">
      <c r="A1737" s="2">
        <v>1736</v>
      </c>
      <c r="B1737" s="2" t="s">
        <v>4436</v>
      </c>
      <c r="C1737" s="2">
        <f>YEAR([1]Data!$D1737)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9">
        <v>22</v>
      </c>
      <c r="T1737" s="2">
        <v>5</v>
      </c>
      <c r="U1737" s="25">
        <v>0.2</v>
      </c>
      <c r="V1737" s="25">
        <v>1.375</v>
      </c>
      <c r="W1737" s="11">
        <f>Table_1[[#This Row],[Discount]]/Table_1[[#This Row],[Sales]]</f>
        <v>9.0909090909090922E-3</v>
      </c>
      <c r="X1737" t="str">
        <f>IF(Table_1[[#This Row],[Discount %]]&lt;=0.1, "0-10%", IF(Table_1[[#This Row],[Discount %]]&lt;=0.2, "10-20%", IF(Table_1[[#This Row],[Discount %]]&lt;=0.3, "20-30%", IF(Table_1[[#This Row],[Discount %]]&lt;=0.4, "30-40%", "40%+"))))</f>
        <v>0-10%</v>
      </c>
    </row>
    <row r="1738" spans="1:24" ht="14.4" x14ac:dyDescent="0.3">
      <c r="A1738" s="2">
        <v>1737</v>
      </c>
      <c r="B1738" s="2" t="s">
        <v>4436</v>
      </c>
      <c r="C1738" s="2">
        <f>YEAR([1]Data!$D1738)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9">
        <v>4.3680000000000003</v>
      </c>
      <c r="T1738" s="2">
        <v>3</v>
      </c>
      <c r="U1738" s="25">
        <v>0.2</v>
      </c>
      <c r="V1738" s="25">
        <v>0.3822000000000001</v>
      </c>
      <c r="W1738" s="11">
        <f>Table_1[[#This Row],[Discount]]/Table_1[[#This Row],[Sales]]</f>
        <v>4.5787545787545784E-2</v>
      </c>
      <c r="X1738" t="str">
        <f>IF(Table_1[[#This Row],[Discount %]]&lt;=0.1, "0-10%", IF(Table_1[[#This Row],[Discount %]]&lt;=0.2, "10-20%", IF(Table_1[[#This Row],[Discount %]]&lt;=0.3, "20-30%", IF(Table_1[[#This Row],[Discount %]]&lt;=0.4, "30-40%", "40%+"))))</f>
        <v>0-10%</v>
      </c>
    </row>
    <row r="1739" spans="1:24" ht="14.4" x14ac:dyDescent="0.3">
      <c r="A1739" s="2">
        <v>1738</v>
      </c>
      <c r="B1739" s="2" t="s">
        <v>4439</v>
      </c>
      <c r="C1739" s="2">
        <f>YEAR([1]Data!$D1739)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9">
        <v>31.44</v>
      </c>
      <c r="T1739" s="2">
        <v>3</v>
      </c>
      <c r="U1739" s="25">
        <v>0</v>
      </c>
      <c r="V1739" s="25">
        <v>8.4888000000000012</v>
      </c>
      <c r="W1739" s="11">
        <f>Table_1[[#This Row],[Discount]]/Table_1[[#This Row],[Sales]]</f>
        <v>0</v>
      </c>
      <c r="X1739" t="str">
        <f>IF(Table_1[[#This Row],[Discount %]]&lt;=0.1, "0-10%", IF(Table_1[[#This Row],[Discount %]]&lt;=0.2, "10-20%", IF(Table_1[[#This Row],[Discount %]]&lt;=0.3, "20-30%", IF(Table_1[[#This Row],[Discount %]]&lt;=0.4, "30-40%", "40%+"))))</f>
        <v>0-10%</v>
      </c>
    </row>
    <row r="1740" spans="1:24" ht="14.4" x14ac:dyDescent="0.3">
      <c r="A1740" s="2">
        <v>1739</v>
      </c>
      <c r="B1740" s="2" t="s">
        <v>4439</v>
      </c>
      <c r="C1740" s="2">
        <f>YEAR([1]Data!$D1740)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9">
        <v>17.899999999999999</v>
      </c>
      <c r="T1740" s="2">
        <v>2</v>
      </c>
      <c r="U1740" s="25">
        <v>0</v>
      </c>
      <c r="V1740" s="25">
        <v>3.400999999999998</v>
      </c>
      <c r="W1740" s="11">
        <f>Table_1[[#This Row],[Discount]]/Table_1[[#This Row],[Sales]]</f>
        <v>0</v>
      </c>
      <c r="X1740" t="str">
        <f>IF(Table_1[[#This Row],[Discount %]]&lt;=0.1, "0-10%", IF(Table_1[[#This Row],[Discount %]]&lt;=0.2, "10-20%", IF(Table_1[[#This Row],[Discount %]]&lt;=0.3, "20-30%", IF(Table_1[[#This Row],[Discount %]]&lt;=0.4, "30-40%", "40%+"))))</f>
        <v>0-10%</v>
      </c>
    </row>
    <row r="1741" spans="1:24" ht="14.4" x14ac:dyDescent="0.3">
      <c r="A1741" s="2">
        <v>1740</v>
      </c>
      <c r="B1741" s="2" t="s">
        <v>4439</v>
      </c>
      <c r="C1741" s="2">
        <f>YEAR([1]Data!$D1741)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9">
        <v>129.44999999999999</v>
      </c>
      <c r="T1741" s="2">
        <v>5</v>
      </c>
      <c r="U1741" s="25">
        <v>0</v>
      </c>
      <c r="V1741" s="25">
        <v>46.601999999999997</v>
      </c>
      <c r="W1741" s="11">
        <f>Table_1[[#This Row],[Discount]]/Table_1[[#This Row],[Sales]]</f>
        <v>0</v>
      </c>
      <c r="X1741" t="str">
        <f>IF(Table_1[[#This Row],[Discount %]]&lt;=0.1, "0-10%", IF(Table_1[[#This Row],[Discount %]]&lt;=0.2, "10-20%", IF(Table_1[[#This Row],[Discount %]]&lt;=0.3, "20-30%", IF(Table_1[[#This Row],[Discount %]]&lt;=0.4, "30-40%", "40%+"))))</f>
        <v>0-10%</v>
      </c>
    </row>
    <row r="1742" spans="1:24" ht="14.4" x14ac:dyDescent="0.3">
      <c r="A1742" s="2">
        <v>1741</v>
      </c>
      <c r="B1742" s="2" t="s">
        <v>4442</v>
      </c>
      <c r="C1742" s="2">
        <f>YEAR([1]Data!$D1742)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9">
        <v>20.88</v>
      </c>
      <c r="T1742" s="2">
        <v>8</v>
      </c>
      <c r="U1742" s="25">
        <v>0</v>
      </c>
      <c r="V1742" s="25">
        <v>9.6047999999999991</v>
      </c>
      <c r="W1742" s="11">
        <f>Table_1[[#This Row],[Discount]]/Table_1[[#This Row],[Sales]]</f>
        <v>0</v>
      </c>
      <c r="X1742" t="str">
        <f>IF(Table_1[[#This Row],[Discount %]]&lt;=0.1, "0-10%", IF(Table_1[[#This Row],[Discount %]]&lt;=0.2, "10-20%", IF(Table_1[[#This Row],[Discount %]]&lt;=0.3, "20-30%", IF(Table_1[[#This Row],[Discount %]]&lt;=0.4, "30-40%", "40%+"))))</f>
        <v>0-10%</v>
      </c>
    </row>
    <row r="1743" spans="1:24" ht="14.4" x14ac:dyDescent="0.3">
      <c r="A1743" s="2">
        <v>1742</v>
      </c>
      <c r="B1743" s="2" t="s">
        <v>4445</v>
      </c>
      <c r="C1743" s="2">
        <f>YEAR([1]Data!$D1743)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9">
        <v>20.736000000000004</v>
      </c>
      <c r="T1743" s="2">
        <v>4</v>
      </c>
      <c r="U1743" s="25">
        <v>0.2</v>
      </c>
      <c r="V1743" s="25">
        <v>7.2576000000000001</v>
      </c>
      <c r="W1743" s="11">
        <f>Table_1[[#This Row],[Discount]]/Table_1[[#This Row],[Sales]]</f>
        <v>9.6450617283950595E-3</v>
      </c>
      <c r="X1743" t="str">
        <f>IF(Table_1[[#This Row],[Discount %]]&lt;=0.1, "0-10%", IF(Table_1[[#This Row],[Discount %]]&lt;=0.2, "10-20%", IF(Table_1[[#This Row],[Discount %]]&lt;=0.3, "20-30%", IF(Table_1[[#This Row],[Discount %]]&lt;=0.4, "30-40%", "40%+"))))</f>
        <v>0-10%</v>
      </c>
    </row>
    <row r="1744" spans="1:24" ht="14.4" x14ac:dyDescent="0.3">
      <c r="A1744" s="2">
        <v>1743</v>
      </c>
      <c r="B1744" s="2" t="s">
        <v>4445</v>
      </c>
      <c r="C1744" s="2">
        <f>YEAR([1]Data!$D1744)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9">
        <v>7.168000000000001</v>
      </c>
      <c r="T1744" s="2">
        <v>2</v>
      </c>
      <c r="U1744" s="25">
        <v>0.2</v>
      </c>
      <c r="V1744" s="25">
        <v>0.98559999999999937</v>
      </c>
      <c r="W1744" s="11">
        <f>Table_1[[#This Row],[Discount]]/Table_1[[#This Row],[Sales]]</f>
        <v>2.7901785714285712E-2</v>
      </c>
      <c r="X1744" t="str">
        <f>IF(Table_1[[#This Row],[Discount %]]&lt;=0.1, "0-10%", IF(Table_1[[#This Row],[Discount %]]&lt;=0.2, "10-20%", IF(Table_1[[#This Row],[Discount %]]&lt;=0.3, "20-30%", IF(Table_1[[#This Row],[Discount %]]&lt;=0.4, "30-40%", "40%+"))))</f>
        <v>0-10%</v>
      </c>
    </row>
    <row r="1745" spans="1:24" ht="14.4" x14ac:dyDescent="0.3">
      <c r="A1745" s="2">
        <v>1744</v>
      </c>
      <c r="B1745" s="2" t="s">
        <v>4445</v>
      </c>
      <c r="C1745" s="2">
        <f>YEAR([1]Data!$D1745)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9">
        <v>11.168000000000001</v>
      </c>
      <c r="T1745" s="2">
        <v>2</v>
      </c>
      <c r="U1745" s="25">
        <v>0.2</v>
      </c>
      <c r="V1745" s="25">
        <v>-2.5128000000000008</v>
      </c>
      <c r="W1745" s="11">
        <f>Table_1[[#This Row],[Discount]]/Table_1[[#This Row],[Sales]]</f>
        <v>1.7908309455587391E-2</v>
      </c>
      <c r="X1745" t="str">
        <f>IF(Table_1[[#This Row],[Discount %]]&lt;=0.1, "0-10%", IF(Table_1[[#This Row],[Discount %]]&lt;=0.2, "10-20%", IF(Table_1[[#This Row],[Discount %]]&lt;=0.3, "20-30%", IF(Table_1[[#This Row],[Discount %]]&lt;=0.4, "30-40%", "40%+"))))</f>
        <v>0-10%</v>
      </c>
    </row>
    <row r="1746" spans="1:24" ht="14.4" x14ac:dyDescent="0.3">
      <c r="A1746" s="2">
        <v>1745</v>
      </c>
      <c r="B1746" s="2" t="s">
        <v>4445</v>
      </c>
      <c r="C1746" s="2">
        <f>YEAR([1]Data!$D1746)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9">
        <v>442.40000000000003</v>
      </c>
      <c r="T1746" s="2">
        <v>7</v>
      </c>
      <c r="U1746" s="25">
        <v>0.2</v>
      </c>
      <c r="V1746" s="25">
        <v>-55.300000000000068</v>
      </c>
      <c r="W1746" s="11">
        <f>Table_1[[#This Row],[Discount]]/Table_1[[#This Row],[Sales]]</f>
        <v>4.5207956600361662E-4</v>
      </c>
      <c r="X1746" t="str">
        <f>IF(Table_1[[#This Row],[Discount %]]&lt;=0.1, "0-10%", IF(Table_1[[#This Row],[Discount %]]&lt;=0.2, "10-20%", IF(Table_1[[#This Row],[Discount %]]&lt;=0.3, "20-30%", IF(Table_1[[#This Row],[Discount %]]&lt;=0.4, "30-40%", "40%+"))))</f>
        <v>0-10%</v>
      </c>
    </row>
    <row r="1747" spans="1:24" ht="14.4" x14ac:dyDescent="0.3">
      <c r="A1747" s="2">
        <v>1746</v>
      </c>
      <c r="B1747" s="2" t="s">
        <v>4448</v>
      </c>
      <c r="C1747" s="2">
        <f>YEAR([1]Data!$D1747)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9">
        <v>13.36</v>
      </c>
      <c r="T1747" s="2">
        <v>2</v>
      </c>
      <c r="U1747" s="25">
        <v>0</v>
      </c>
      <c r="V1747" s="25">
        <v>4.9431999999999992</v>
      </c>
      <c r="W1747" s="11">
        <f>Table_1[[#This Row],[Discount]]/Table_1[[#This Row],[Sales]]</f>
        <v>0</v>
      </c>
      <c r="X1747" t="str">
        <f>IF(Table_1[[#This Row],[Discount %]]&lt;=0.1, "0-10%", IF(Table_1[[#This Row],[Discount %]]&lt;=0.2, "10-20%", IF(Table_1[[#This Row],[Discount %]]&lt;=0.3, "20-30%", IF(Table_1[[#This Row],[Discount %]]&lt;=0.4, "30-40%", "40%+"))))</f>
        <v>0-10%</v>
      </c>
    </row>
    <row r="1748" spans="1:24" ht="14.4" x14ac:dyDescent="0.3">
      <c r="A1748" s="2">
        <v>1747</v>
      </c>
      <c r="B1748" s="2" t="s">
        <v>4449</v>
      </c>
      <c r="C1748" s="2">
        <f>YEAR([1]Data!$D1748)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9">
        <v>11.232000000000001</v>
      </c>
      <c r="T1748" s="2">
        <v>8</v>
      </c>
      <c r="U1748" s="25">
        <v>0.7</v>
      </c>
      <c r="V1748" s="25">
        <v>-8.2367999999999988</v>
      </c>
      <c r="W1748" s="11">
        <f>Table_1[[#This Row],[Discount]]/Table_1[[#This Row],[Sales]]</f>
        <v>6.2321937321937311E-2</v>
      </c>
      <c r="X1748" t="str">
        <f>IF(Table_1[[#This Row],[Discount %]]&lt;=0.1, "0-10%", IF(Table_1[[#This Row],[Discount %]]&lt;=0.2, "10-20%", IF(Table_1[[#This Row],[Discount %]]&lt;=0.3, "20-30%", IF(Table_1[[#This Row],[Discount %]]&lt;=0.4, "30-40%", "40%+"))))</f>
        <v>0-10%</v>
      </c>
    </row>
    <row r="1749" spans="1:24" ht="14.4" x14ac:dyDescent="0.3">
      <c r="A1749" s="2">
        <v>1748</v>
      </c>
      <c r="B1749" s="2" t="s">
        <v>4449</v>
      </c>
      <c r="C1749" s="2">
        <f>YEAR([1]Data!$D1749)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9">
        <v>10.272000000000002</v>
      </c>
      <c r="T1749" s="2">
        <v>3</v>
      </c>
      <c r="U1749" s="25">
        <v>0.2</v>
      </c>
      <c r="V1749" s="25">
        <v>3.2099999999999982</v>
      </c>
      <c r="W1749" s="11">
        <f>Table_1[[#This Row],[Discount]]/Table_1[[#This Row],[Sales]]</f>
        <v>1.9470404984423675E-2</v>
      </c>
      <c r="X1749" t="str">
        <f>IF(Table_1[[#This Row],[Discount %]]&lt;=0.1, "0-10%", IF(Table_1[[#This Row],[Discount %]]&lt;=0.2, "10-20%", IF(Table_1[[#This Row],[Discount %]]&lt;=0.3, "20-30%", IF(Table_1[[#This Row],[Discount %]]&lt;=0.4, "30-40%", "40%+"))))</f>
        <v>0-10%</v>
      </c>
    </row>
    <row r="1750" spans="1:24" ht="14.4" x14ac:dyDescent="0.3">
      <c r="A1750" s="2">
        <v>1749</v>
      </c>
      <c r="B1750" s="2" t="s">
        <v>4451</v>
      </c>
      <c r="C1750" s="2">
        <f>YEAR([1]Data!$D1750)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9">
        <v>10.368000000000002</v>
      </c>
      <c r="T1750" s="2">
        <v>2</v>
      </c>
      <c r="U1750" s="25">
        <v>0.2</v>
      </c>
      <c r="V1750" s="25">
        <v>3.6288</v>
      </c>
      <c r="W1750" s="11">
        <f>Table_1[[#This Row],[Discount]]/Table_1[[#This Row],[Sales]]</f>
        <v>1.9290123456790119E-2</v>
      </c>
      <c r="X1750" t="str">
        <f>IF(Table_1[[#This Row],[Discount %]]&lt;=0.1, "0-10%", IF(Table_1[[#This Row],[Discount %]]&lt;=0.2, "10-20%", IF(Table_1[[#This Row],[Discount %]]&lt;=0.3, "20-30%", IF(Table_1[[#This Row],[Discount %]]&lt;=0.4, "30-40%", "40%+"))))</f>
        <v>0-10%</v>
      </c>
    </row>
    <row r="1751" spans="1:24" ht="14.4" x14ac:dyDescent="0.3">
      <c r="A1751" s="2">
        <v>1750</v>
      </c>
      <c r="B1751" s="2" t="s">
        <v>4451</v>
      </c>
      <c r="C1751" s="2">
        <f>YEAR([1]Data!$D1751)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9">
        <v>6.24</v>
      </c>
      <c r="T1751" s="2">
        <v>3</v>
      </c>
      <c r="U1751" s="25">
        <v>0.2</v>
      </c>
      <c r="V1751" s="25">
        <v>0.54600000000000071</v>
      </c>
      <c r="W1751" s="11">
        <f>Table_1[[#This Row],[Discount]]/Table_1[[#This Row],[Sales]]</f>
        <v>3.2051282051282055E-2</v>
      </c>
      <c r="X1751" t="str">
        <f>IF(Table_1[[#This Row],[Discount %]]&lt;=0.1, "0-10%", IF(Table_1[[#This Row],[Discount %]]&lt;=0.2, "10-20%", IF(Table_1[[#This Row],[Discount %]]&lt;=0.3, "20-30%", IF(Table_1[[#This Row],[Discount %]]&lt;=0.4, "30-40%", "40%+"))))</f>
        <v>0-10%</v>
      </c>
    </row>
    <row r="1752" spans="1:24" ht="14.4" x14ac:dyDescent="0.3">
      <c r="A1752" s="2">
        <v>1751</v>
      </c>
      <c r="B1752" s="2" t="s">
        <v>4454</v>
      </c>
      <c r="C1752" s="2">
        <f>YEAR([1]Data!$D1752)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9">
        <v>206.96200000000002</v>
      </c>
      <c r="T1752" s="2">
        <v>2</v>
      </c>
      <c r="U1752" s="25">
        <v>0.3</v>
      </c>
      <c r="V1752" s="25">
        <v>-32.522600000000011</v>
      </c>
      <c r="W1752" s="11">
        <f>Table_1[[#This Row],[Discount]]/Table_1[[#This Row],[Sales]]</f>
        <v>1.4495414617176098E-3</v>
      </c>
      <c r="X1752" t="str">
        <f>IF(Table_1[[#This Row],[Discount %]]&lt;=0.1, "0-10%", IF(Table_1[[#This Row],[Discount %]]&lt;=0.2, "10-20%", IF(Table_1[[#This Row],[Discount %]]&lt;=0.3, "20-30%", IF(Table_1[[#This Row],[Discount %]]&lt;=0.4, "30-40%", "40%+"))))</f>
        <v>0-10%</v>
      </c>
    </row>
    <row r="1753" spans="1:24" ht="14.4" x14ac:dyDescent="0.3">
      <c r="A1753" s="2">
        <v>1752</v>
      </c>
      <c r="B1753" s="2" t="s">
        <v>4457</v>
      </c>
      <c r="C1753" s="2">
        <f>YEAR([1]Data!$D1753)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9">
        <v>9.4600000000000009</v>
      </c>
      <c r="T1753" s="2">
        <v>2</v>
      </c>
      <c r="U1753" s="25">
        <v>0</v>
      </c>
      <c r="V1753" s="25">
        <v>3.6894000000000009</v>
      </c>
      <c r="W1753" s="11">
        <f>Table_1[[#This Row],[Discount]]/Table_1[[#This Row],[Sales]]</f>
        <v>0</v>
      </c>
      <c r="X1753" t="str">
        <f>IF(Table_1[[#This Row],[Discount %]]&lt;=0.1, "0-10%", IF(Table_1[[#This Row],[Discount %]]&lt;=0.2, "10-20%", IF(Table_1[[#This Row],[Discount %]]&lt;=0.3, "20-30%", IF(Table_1[[#This Row],[Discount %]]&lt;=0.4, "30-40%", "40%+"))))</f>
        <v>0-10%</v>
      </c>
    </row>
    <row r="1754" spans="1:24" ht="14.4" x14ac:dyDescent="0.3">
      <c r="A1754" s="2">
        <v>1753</v>
      </c>
      <c r="B1754" s="2" t="s">
        <v>4460</v>
      </c>
      <c r="C1754" s="2">
        <f>YEAR([1]Data!$D1754)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9">
        <v>559.62</v>
      </c>
      <c r="T1754" s="2">
        <v>9</v>
      </c>
      <c r="U1754" s="25">
        <v>0</v>
      </c>
      <c r="V1754" s="25">
        <v>151.09740000000002</v>
      </c>
      <c r="W1754" s="11">
        <f>Table_1[[#This Row],[Discount]]/Table_1[[#This Row],[Sales]]</f>
        <v>0</v>
      </c>
      <c r="X1754" t="str">
        <f>IF(Table_1[[#This Row],[Discount %]]&lt;=0.1, "0-10%", IF(Table_1[[#This Row],[Discount %]]&lt;=0.2, "10-20%", IF(Table_1[[#This Row],[Discount %]]&lt;=0.3, "20-30%", IF(Table_1[[#This Row],[Discount %]]&lt;=0.4, "30-40%", "40%+"))))</f>
        <v>0-10%</v>
      </c>
    </row>
    <row r="1755" spans="1:24" ht="14.4" x14ac:dyDescent="0.3">
      <c r="A1755" s="2">
        <v>1754</v>
      </c>
      <c r="B1755" s="2" t="s">
        <v>4460</v>
      </c>
      <c r="C1755" s="2">
        <f>YEAR([1]Data!$D1755)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9">
        <v>109.92</v>
      </c>
      <c r="T1755" s="2">
        <v>2</v>
      </c>
      <c r="U1755" s="25">
        <v>0</v>
      </c>
      <c r="V1755" s="25">
        <v>53.860799999999998</v>
      </c>
      <c r="W1755" s="11">
        <f>Table_1[[#This Row],[Discount]]/Table_1[[#This Row],[Sales]]</f>
        <v>0</v>
      </c>
      <c r="X1755" t="str">
        <f>IF(Table_1[[#This Row],[Discount %]]&lt;=0.1, "0-10%", IF(Table_1[[#This Row],[Discount %]]&lt;=0.2, "10-20%", IF(Table_1[[#This Row],[Discount %]]&lt;=0.3, "20-30%", IF(Table_1[[#This Row],[Discount %]]&lt;=0.4, "30-40%", "40%+"))))</f>
        <v>0-10%</v>
      </c>
    </row>
    <row r="1756" spans="1:24" ht="14.4" x14ac:dyDescent="0.3">
      <c r="A1756" s="2">
        <v>1755</v>
      </c>
      <c r="B1756" s="2" t="s">
        <v>4460</v>
      </c>
      <c r="C1756" s="2">
        <f>YEAR([1]Data!$D1756)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9">
        <v>8.56</v>
      </c>
      <c r="T1756" s="2">
        <v>2</v>
      </c>
      <c r="U1756" s="25">
        <v>0</v>
      </c>
      <c r="V1756" s="25">
        <v>3.8519999999999994</v>
      </c>
      <c r="W1756" s="11">
        <f>Table_1[[#This Row],[Discount]]/Table_1[[#This Row],[Sales]]</f>
        <v>0</v>
      </c>
      <c r="X1756" t="str">
        <f>IF(Table_1[[#This Row],[Discount %]]&lt;=0.1, "0-10%", IF(Table_1[[#This Row],[Discount %]]&lt;=0.2, "10-20%", IF(Table_1[[#This Row],[Discount %]]&lt;=0.3, "20-30%", IF(Table_1[[#This Row],[Discount %]]&lt;=0.4, "30-40%", "40%+"))))</f>
        <v>0-10%</v>
      </c>
    </row>
    <row r="1757" spans="1:24" ht="14.4" x14ac:dyDescent="0.3">
      <c r="A1757" s="2">
        <v>1756</v>
      </c>
      <c r="B1757" s="2" t="s">
        <v>4463</v>
      </c>
      <c r="C1757" s="2">
        <f>YEAR([1]Data!$D1757)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9">
        <v>360.71199999999999</v>
      </c>
      <c r="T1757" s="2">
        <v>11</v>
      </c>
      <c r="U1757" s="25">
        <v>0.2</v>
      </c>
      <c r="V1757" s="25">
        <v>130.75810000000001</v>
      </c>
      <c r="W1757" s="11">
        <f>Table_1[[#This Row],[Discount]]/Table_1[[#This Row],[Sales]]</f>
        <v>5.544589589478587E-4</v>
      </c>
      <c r="X1757" t="str">
        <f>IF(Table_1[[#This Row],[Discount %]]&lt;=0.1, "0-10%", IF(Table_1[[#This Row],[Discount %]]&lt;=0.2, "10-20%", IF(Table_1[[#This Row],[Discount %]]&lt;=0.3, "20-30%", IF(Table_1[[#This Row],[Discount %]]&lt;=0.4, "30-40%", "40%+"))))</f>
        <v>0-10%</v>
      </c>
    </row>
    <row r="1758" spans="1:24" ht="14.4" x14ac:dyDescent="0.3">
      <c r="A1758" s="2">
        <v>1757</v>
      </c>
      <c r="B1758" s="2" t="s">
        <v>4463</v>
      </c>
      <c r="C1758" s="2">
        <f>YEAR([1]Data!$D1758)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9">
        <v>1718.4</v>
      </c>
      <c r="T1758" s="2">
        <v>6</v>
      </c>
      <c r="U1758" s="25">
        <v>0.2</v>
      </c>
      <c r="V1758" s="25">
        <v>150.36000000000013</v>
      </c>
      <c r="W1758" s="11">
        <f>Table_1[[#This Row],[Discount]]/Table_1[[#This Row],[Sales]]</f>
        <v>1.1638733705772812E-4</v>
      </c>
      <c r="X1758" t="str">
        <f>IF(Table_1[[#This Row],[Discount %]]&lt;=0.1, "0-10%", IF(Table_1[[#This Row],[Discount %]]&lt;=0.2, "10-20%", IF(Table_1[[#This Row],[Discount %]]&lt;=0.3, "20-30%", IF(Table_1[[#This Row],[Discount %]]&lt;=0.4, "30-40%", "40%+"))))</f>
        <v>0-10%</v>
      </c>
    </row>
    <row r="1759" spans="1:24" ht="14.4" x14ac:dyDescent="0.3">
      <c r="A1759" s="2">
        <v>1758</v>
      </c>
      <c r="B1759" s="2" t="s">
        <v>4466</v>
      </c>
      <c r="C1759" s="2">
        <f>YEAR([1]Data!$D1759)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9">
        <v>41.567999999999991</v>
      </c>
      <c r="T1759" s="2">
        <v>6</v>
      </c>
      <c r="U1759" s="25">
        <v>0.8</v>
      </c>
      <c r="V1759" s="25">
        <v>-66.508800000000036</v>
      </c>
      <c r="W1759" s="11">
        <f>Table_1[[#This Row],[Discount]]/Table_1[[#This Row],[Sales]]</f>
        <v>1.9245573518090843E-2</v>
      </c>
      <c r="X1759" t="str">
        <f>IF(Table_1[[#This Row],[Discount %]]&lt;=0.1, "0-10%", IF(Table_1[[#This Row],[Discount %]]&lt;=0.2, "10-20%", IF(Table_1[[#This Row],[Discount %]]&lt;=0.3, "20-30%", IF(Table_1[[#This Row],[Discount %]]&lt;=0.4, "30-40%", "40%+"))))</f>
        <v>0-10%</v>
      </c>
    </row>
    <row r="1760" spans="1:24" ht="14.4" x14ac:dyDescent="0.3">
      <c r="A1760" s="2">
        <v>1759</v>
      </c>
      <c r="B1760" s="2" t="s">
        <v>4467</v>
      </c>
      <c r="C1760" s="2">
        <f>YEAR([1]Data!$D1760)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9">
        <v>46.864000000000004</v>
      </c>
      <c r="T1760" s="2">
        <v>2</v>
      </c>
      <c r="U1760" s="25">
        <v>0.2</v>
      </c>
      <c r="V1760" s="25">
        <v>7.615399999999994</v>
      </c>
      <c r="W1760" s="11">
        <f>Table_1[[#This Row],[Discount]]/Table_1[[#This Row],[Sales]]</f>
        <v>4.2676681461249573E-3</v>
      </c>
      <c r="X1760" t="str">
        <f>IF(Table_1[[#This Row],[Discount %]]&lt;=0.1, "0-10%", IF(Table_1[[#This Row],[Discount %]]&lt;=0.2, "10-20%", IF(Table_1[[#This Row],[Discount %]]&lt;=0.3, "20-30%", IF(Table_1[[#This Row],[Discount %]]&lt;=0.4, "30-40%", "40%+"))))</f>
        <v>0-10%</v>
      </c>
    </row>
    <row r="1761" spans="1:24" ht="14.4" x14ac:dyDescent="0.3">
      <c r="A1761" s="2">
        <v>1760</v>
      </c>
      <c r="B1761" s="2" t="s">
        <v>4470</v>
      </c>
      <c r="C1761" s="2">
        <f>YEAR([1]Data!$D1761)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9">
        <v>19.536000000000001</v>
      </c>
      <c r="T1761" s="2">
        <v>3</v>
      </c>
      <c r="U1761" s="25">
        <v>0.2</v>
      </c>
      <c r="V1761" s="25">
        <v>4.8840000000000003</v>
      </c>
      <c r="W1761" s="11">
        <f>Table_1[[#This Row],[Discount]]/Table_1[[#This Row],[Sales]]</f>
        <v>1.0237510237510237E-2</v>
      </c>
      <c r="X1761" t="str">
        <f>IF(Table_1[[#This Row],[Discount %]]&lt;=0.1, "0-10%", IF(Table_1[[#This Row],[Discount %]]&lt;=0.2, "10-20%", IF(Table_1[[#This Row],[Discount %]]&lt;=0.3, "20-30%", IF(Table_1[[#This Row],[Discount %]]&lt;=0.4, "30-40%", "40%+"))))</f>
        <v>0-10%</v>
      </c>
    </row>
    <row r="1762" spans="1:24" ht="14.4" x14ac:dyDescent="0.3">
      <c r="A1762" s="2">
        <v>1761</v>
      </c>
      <c r="B1762" s="2" t="s">
        <v>4471</v>
      </c>
      <c r="C1762" s="2">
        <f>YEAR([1]Data!$D1762)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9">
        <v>411.33199999999999</v>
      </c>
      <c r="T1762" s="2">
        <v>4</v>
      </c>
      <c r="U1762" s="25">
        <v>0.15</v>
      </c>
      <c r="V1762" s="25">
        <v>-4.8391999999999769</v>
      </c>
      <c r="W1762" s="11">
        <f>Table_1[[#This Row],[Discount]]/Table_1[[#This Row],[Sales]]</f>
        <v>3.6466892923477871E-4</v>
      </c>
      <c r="X1762" t="str">
        <f>IF(Table_1[[#This Row],[Discount %]]&lt;=0.1, "0-10%", IF(Table_1[[#This Row],[Discount %]]&lt;=0.2, "10-20%", IF(Table_1[[#This Row],[Discount %]]&lt;=0.3, "20-30%", IF(Table_1[[#This Row],[Discount %]]&lt;=0.4, "30-40%", "40%+"))))</f>
        <v>0-10%</v>
      </c>
    </row>
    <row r="1763" spans="1:24" ht="14.4" x14ac:dyDescent="0.3">
      <c r="A1763" s="2">
        <v>1762</v>
      </c>
      <c r="B1763" s="2" t="s">
        <v>4471</v>
      </c>
      <c r="C1763" s="2">
        <f>YEAR([1]Data!$D1763)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9">
        <v>28.752000000000002</v>
      </c>
      <c r="T1763" s="2">
        <v>6</v>
      </c>
      <c r="U1763" s="25">
        <v>0.2</v>
      </c>
      <c r="V1763" s="25">
        <v>9.7037999999999993</v>
      </c>
      <c r="W1763" s="11">
        <f>Table_1[[#This Row],[Discount]]/Table_1[[#This Row],[Sales]]</f>
        <v>6.9560378408458539E-3</v>
      </c>
      <c r="X1763" t="str">
        <f>IF(Table_1[[#This Row],[Discount %]]&lt;=0.1, "0-10%", IF(Table_1[[#This Row],[Discount %]]&lt;=0.2, "10-20%", IF(Table_1[[#This Row],[Discount %]]&lt;=0.3, "20-30%", IF(Table_1[[#This Row],[Discount %]]&lt;=0.4, "30-40%", "40%+"))))</f>
        <v>0-10%</v>
      </c>
    </row>
    <row r="1764" spans="1:24" ht="14.4" x14ac:dyDescent="0.3">
      <c r="A1764" s="2">
        <v>1763</v>
      </c>
      <c r="B1764" s="2" t="s">
        <v>4471</v>
      </c>
      <c r="C1764" s="2">
        <f>YEAR([1]Data!$D1764)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9">
        <v>293.19900000000001</v>
      </c>
      <c r="T1764" s="2">
        <v>3</v>
      </c>
      <c r="U1764" s="25">
        <v>0.15</v>
      </c>
      <c r="V1764" s="25">
        <v>-20.696400000000025</v>
      </c>
      <c r="W1764" s="11">
        <f>Table_1[[#This Row],[Discount]]/Table_1[[#This Row],[Sales]]</f>
        <v>5.1159792495881627E-4</v>
      </c>
      <c r="X1764" t="str">
        <f>IF(Table_1[[#This Row],[Discount %]]&lt;=0.1, "0-10%", IF(Table_1[[#This Row],[Discount %]]&lt;=0.2, "10-20%", IF(Table_1[[#This Row],[Discount %]]&lt;=0.3, "20-30%", IF(Table_1[[#This Row],[Discount %]]&lt;=0.4, "30-40%", "40%+"))))</f>
        <v>0-10%</v>
      </c>
    </row>
    <row r="1765" spans="1:24" ht="14.4" x14ac:dyDescent="0.3">
      <c r="A1765" s="2">
        <v>1764</v>
      </c>
      <c r="B1765" s="2" t="s">
        <v>4478</v>
      </c>
      <c r="C1765" s="2">
        <f>YEAR([1]Data!$D1765)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9">
        <v>35.06</v>
      </c>
      <c r="T1765" s="2">
        <v>2</v>
      </c>
      <c r="U1765" s="25">
        <v>0</v>
      </c>
      <c r="V1765" s="25">
        <v>10.517999999999997</v>
      </c>
      <c r="W1765" s="11">
        <f>Table_1[[#This Row],[Discount]]/Table_1[[#This Row],[Sales]]</f>
        <v>0</v>
      </c>
      <c r="X1765" t="str">
        <f>IF(Table_1[[#This Row],[Discount %]]&lt;=0.1, "0-10%", IF(Table_1[[#This Row],[Discount %]]&lt;=0.2, "10-20%", IF(Table_1[[#This Row],[Discount %]]&lt;=0.3, "20-30%", IF(Table_1[[#This Row],[Discount %]]&lt;=0.4, "30-40%", "40%+"))))</f>
        <v>0-10%</v>
      </c>
    </row>
    <row r="1766" spans="1:24" ht="14.4" x14ac:dyDescent="0.3">
      <c r="A1766" s="2">
        <v>1765</v>
      </c>
      <c r="B1766" s="2" t="s">
        <v>4478</v>
      </c>
      <c r="C1766" s="2">
        <f>YEAR([1]Data!$D1766)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9">
        <v>4.13</v>
      </c>
      <c r="T1766" s="2">
        <v>1</v>
      </c>
      <c r="U1766" s="25">
        <v>0</v>
      </c>
      <c r="V1766" s="25">
        <v>1.8997999999999999</v>
      </c>
      <c r="W1766" s="11">
        <f>Table_1[[#This Row],[Discount]]/Table_1[[#This Row],[Sales]]</f>
        <v>0</v>
      </c>
      <c r="X1766" t="str">
        <f>IF(Table_1[[#This Row],[Discount %]]&lt;=0.1, "0-10%", IF(Table_1[[#This Row],[Discount %]]&lt;=0.2, "10-20%", IF(Table_1[[#This Row],[Discount %]]&lt;=0.3, "20-30%", IF(Table_1[[#This Row],[Discount %]]&lt;=0.4, "30-40%", "40%+"))))</f>
        <v>0-10%</v>
      </c>
    </row>
    <row r="1767" spans="1:24" ht="14.4" x14ac:dyDescent="0.3">
      <c r="A1767" s="2">
        <v>1766</v>
      </c>
      <c r="B1767" s="2" t="s">
        <v>4478</v>
      </c>
      <c r="C1767" s="2">
        <f>YEAR([1]Data!$D1767)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9">
        <v>109.8</v>
      </c>
      <c r="T1767" s="2">
        <v>9</v>
      </c>
      <c r="U1767" s="25">
        <v>0</v>
      </c>
      <c r="V1767" s="25">
        <v>46.116000000000007</v>
      </c>
      <c r="W1767" s="11">
        <f>Table_1[[#This Row],[Discount]]/Table_1[[#This Row],[Sales]]</f>
        <v>0</v>
      </c>
      <c r="X1767" t="str">
        <f>IF(Table_1[[#This Row],[Discount %]]&lt;=0.1, "0-10%", IF(Table_1[[#This Row],[Discount %]]&lt;=0.2, "10-20%", IF(Table_1[[#This Row],[Discount %]]&lt;=0.3, "20-30%", IF(Table_1[[#This Row],[Discount %]]&lt;=0.4, "30-40%", "40%+"))))</f>
        <v>0-10%</v>
      </c>
    </row>
    <row r="1768" spans="1:24" ht="14.4" x14ac:dyDescent="0.3">
      <c r="A1768" s="2">
        <v>1767</v>
      </c>
      <c r="B1768" s="2" t="s">
        <v>4478</v>
      </c>
      <c r="C1768" s="2">
        <f>YEAR([1]Data!$D1768)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9">
        <v>9.82</v>
      </c>
      <c r="T1768" s="2">
        <v>2</v>
      </c>
      <c r="U1768" s="25">
        <v>0</v>
      </c>
      <c r="V1768" s="25">
        <v>4.8117999999999999</v>
      </c>
      <c r="W1768" s="11">
        <f>Table_1[[#This Row],[Discount]]/Table_1[[#This Row],[Sales]]</f>
        <v>0</v>
      </c>
      <c r="X1768" t="str">
        <f>IF(Table_1[[#This Row],[Discount %]]&lt;=0.1, "0-10%", IF(Table_1[[#This Row],[Discount %]]&lt;=0.2, "10-20%", IF(Table_1[[#This Row],[Discount %]]&lt;=0.3, "20-30%", IF(Table_1[[#This Row],[Discount %]]&lt;=0.4, "30-40%", "40%+"))))</f>
        <v>0-10%</v>
      </c>
    </row>
    <row r="1769" spans="1:24" ht="14.4" x14ac:dyDescent="0.3">
      <c r="A1769" s="2">
        <v>1768</v>
      </c>
      <c r="B1769" s="2" t="s">
        <v>4485</v>
      </c>
      <c r="C1769" s="2">
        <f>YEAR([1]Data!$D1769)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9">
        <v>7.644000000000001</v>
      </c>
      <c r="T1769" s="2">
        <v>4</v>
      </c>
      <c r="U1769" s="25">
        <v>0.7</v>
      </c>
      <c r="V1769" s="25">
        <v>-5.8603999999999985</v>
      </c>
      <c r="W1769" s="11">
        <f>Table_1[[#This Row],[Discount]]/Table_1[[#This Row],[Sales]]</f>
        <v>9.1575091575091555E-2</v>
      </c>
      <c r="X1769" t="str">
        <f>IF(Table_1[[#This Row],[Discount %]]&lt;=0.1, "0-10%", IF(Table_1[[#This Row],[Discount %]]&lt;=0.2, "10-20%", IF(Table_1[[#This Row],[Discount %]]&lt;=0.3, "20-30%", IF(Table_1[[#This Row],[Discount %]]&lt;=0.4, "30-40%", "40%+"))))</f>
        <v>0-10%</v>
      </c>
    </row>
    <row r="1770" spans="1:24" ht="14.4" x14ac:dyDescent="0.3">
      <c r="A1770" s="2">
        <v>1769</v>
      </c>
      <c r="B1770" s="2" t="s">
        <v>4485</v>
      </c>
      <c r="C1770" s="2">
        <f>YEAR([1]Data!$D1770)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9">
        <v>51.465000000000018</v>
      </c>
      <c r="T1770" s="2">
        <v>5</v>
      </c>
      <c r="U1770" s="25">
        <v>0.7</v>
      </c>
      <c r="V1770" s="25">
        <v>-39.456499999999991</v>
      </c>
      <c r="W1770" s="11">
        <f>Table_1[[#This Row],[Discount]]/Table_1[[#This Row],[Sales]]</f>
        <v>1.3601476731759442E-2</v>
      </c>
      <c r="X1770" t="str">
        <f>IF(Table_1[[#This Row],[Discount %]]&lt;=0.1, "0-10%", IF(Table_1[[#This Row],[Discount %]]&lt;=0.2, "10-20%", IF(Table_1[[#This Row],[Discount %]]&lt;=0.3, "20-30%", IF(Table_1[[#This Row],[Discount %]]&lt;=0.4, "30-40%", "40%+"))))</f>
        <v>0-10%</v>
      </c>
    </row>
    <row r="1771" spans="1:24" ht="14.4" x14ac:dyDescent="0.3">
      <c r="A1771" s="2">
        <v>1770</v>
      </c>
      <c r="B1771" s="2" t="s">
        <v>4489</v>
      </c>
      <c r="C1771" s="2">
        <f>YEAR([1]Data!$D1771)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9">
        <v>6.9760000000000009</v>
      </c>
      <c r="T1771" s="2">
        <v>4</v>
      </c>
      <c r="U1771" s="25">
        <v>0.2</v>
      </c>
      <c r="V1771" s="25">
        <v>-1.3952000000000013</v>
      </c>
      <c r="W1771" s="11">
        <f>Table_1[[#This Row],[Discount]]/Table_1[[#This Row],[Sales]]</f>
        <v>2.86697247706422E-2</v>
      </c>
      <c r="X1771" t="str">
        <f>IF(Table_1[[#This Row],[Discount %]]&lt;=0.1, "0-10%", IF(Table_1[[#This Row],[Discount %]]&lt;=0.2, "10-20%", IF(Table_1[[#This Row],[Discount %]]&lt;=0.3, "20-30%", IF(Table_1[[#This Row],[Discount %]]&lt;=0.4, "30-40%", "40%+"))))</f>
        <v>0-10%</v>
      </c>
    </row>
    <row r="1772" spans="1:24" ht="14.4" x14ac:dyDescent="0.3">
      <c r="A1772" s="2">
        <v>1771</v>
      </c>
      <c r="B1772" s="2" t="s">
        <v>4489</v>
      </c>
      <c r="C1772" s="2">
        <f>YEAR([1]Data!$D1772)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9">
        <v>12.221999999999998</v>
      </c>
      <c r="T1772" s="2">
        <v>7</v>
      </c>
      <c r="U1772" s="25">
        <v>0.8</v>
      </c>
      <c r="V1772" s="25">
        <v>-20.166300000000007</v>
      </c>
      <c r="W1772" s="11">
        <f>Table_1[[#This Row],[Discount]]/Table_1[[#This Row],[Sales]]</f>
        <v>6.545573555882836E-2</v>
      </c>
      <c r="X1772" t="str">
        <f>IF(Table_1[[#This Row],[Discount %]]&lt;=0.1, "0-10%", IF(Table_1[[#This Row],[Discount %]]&lt;=0.2, "10-20%", IF(Table_1[[#This Row],[Discount %]]&lt;=0.3, "20-30%", IF(Table_1[[#This Row],[Discount %]]&lt;=0.4, "30-40%", "40%+"))))</f>
        <v>0-10%</v>
      </c>
    </row>
    <row r="1773" spans="1:24" ht="14.4" x14ac:dyDescent="0.3">
      <c r="A1773" s="2">
        <v>1772</v>
      </c>
      <c r="B1773" s="2" t="s">
        <v>4490</v>
      </c>
      <c r="C1773" s="2">
        <f>YEAR([1]Data!$D1773)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9">
        <v>97.984000000000009</v>
      </c>
      <c r="T1773" s="2">
        <v>2</v>
      </c>
      <c r="U1773" s="25">
        <v>0.2</v>
      </c>
      <c r="V1773" s="25">
        <v>-24.496000000000002</v>
      </c>
      <c r="W1773" s="11">
        <f>Table_1[[#This Row],[Discount]]/Table_1[[#This Row],[Sales]]</f>
        <v>2.0411495754408884E-3</v>
      </c>
      <c r="X1773" t="str">
        <f>IF(Table_1[[#This Row],[Discount %]]&lt;=0.1, "0-10%", IF(Table_1[[#This Row],[Discount %]]&lt;=0.2, "10-20%", IF(Table_1[[#This Row],[Discount %]]&lt;=0.3, "20-30%", IF(Table_1[[#This Row],[Discount %]]&lt;=0.4, "30-40%", "40%+"))))</f>
        <v>0-10%</v>
      </c>
    </row>
    <row r="1774" spans="1:24" ht="14.4" x14ac:dyDescent="0.3">
      <c r="A1774" s="2">
        <v>1773</v>
      </c>
      <c r="B1774" s="2" t="s">
        <v>4490</v>
      </c>
      <c r="C1774" s="2">
        <f>YEAR([1]Data!$D1774)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9">
        <v>62.400000000000006</v>
      </c>
      <c r="T1774" s="2">
        <v>6</v>
      </c>
      <c r="U1774" s="25">
        <v>0.2</v>
      </c>
      <c r="V1774" s="25">
        <v>19.499999999999993</v>
      </c>
      <c r="W1774" s="11">
        <f>Table_1[[#This Row],[Discount]]/Table_1[[#This Row],[Sales]]</f>
        <v>3.205128205128205E-3</v>
      </c>
      <c r="X1774" t="str">
        <f>IF(Table_1[[#This Row],[Discount %]]&lt;=0.1, "0-10%", IF(Table_1[[#This Row],[Discount %]]&lt;=0.2, "10-20%", IF(Table_1[[#This Row],[Discount %]]&lt;=0.3, "20-30%", IF(Table_1[[#This Row],[Discount %]]&lt;=0.4, "30-40%", "40%+"))))</f>
        <v>0-10%</v>
      </c>
    </row>
    <row r="1775" spans="1:24" ht="14.4" x14ac:dyDescent="0.3">
      <c r="A1775" s="2">
        <v>1774</v>
      </c>
      <c r="B1775" s="2" t="s">
        <v>4491</v>
      </c>
      <c r="C1775" s="2">
        <f>YEAR([1]Data!$D1775)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9">
        <v>20.86</v>
      </c>
      <c r="T1775" s="2">
        <v>2</v>
      </c>
      <c r="U1775" s="25">
        <v>0</v>
      </c>
      <c r="V1775" s="25">
        <v>9.3869999999999987</v>
      </c>
      <c r="W1775" s="11">
        <f>Table_1[[#This Row],[Discount]]/Table_1[[#This Row],[Sales]]</f>
        <v>0</v>
      </c>
      <c r="X1775" t="str">
        <f>IF(Table_1[[#This Row],[Discount %]]&lt;=0.1, "0-10%", IF(Table_1[[#This Row],[Discount %]]&lt;=0.2, "10-20%", IF(Table_1[[#This Row],[Discount %]]&lt;=0.3, "20-30%", IF(Table_1[[#This Row],[Discount %]]&lt;=0.4, "30-40%", "40%+"))))</f>
        <v>0-10%</v>
      </c>
    </row>
    <row r="1776" spans="1:24" ht="14.4" x14ac:dyDescent="0.3">
      <c r="A1776" s="2">
        <v>1775</v>
      </c>
      <c r="B1776" s="2" t="s">
        <v>4491</v>
      </c>
      <c r="C1776" s="2">
        <f>YEAR([1]Data!$D1776)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9">
        <v>497.61</v>
      </c>
      <c r="T1776" s="2">
        <v>9</v>
      </c>
      <c r="U1776" s="25">
        <v>0</v>
      </c>
      <c r="V1776" s="25">
        <v>129.37860000000001</v>
      </c>
      <c r="W1776" s="11">
        <f>Table_1[[#This Row],[Discount]]/Table_1[[#This Row],[Sales]]</f>
        <v>0</v>
      </c>
      <c r="X1776" t="str">
        <f>IF(Table_1[[#This Row],[Discount %]]&lt;=0.1, "0-10%", IF(Table_1[[#This Row],[Discount %]]&lt;=0.2, "10-20%", IF(Table_1[[#This Row],[Discount %]]&lt;=0.3, "20-30%", IF(Table_1[[#This Row],[Discount %]]&lt;=0.4, "30-40%", "40%+"))))</f>
        <v>0-10%</v>
      </c>
    </row>
    <row r="1777" spans="1:24" ht="14.4" x14ac:dyDescent="0.3">
      <c r="A1777" s="2">
        <v>1776</v>
      </c>
      <c r="B1777" s="2" t="s">
        <v>4491</v>
      </c>
      <c r="C1777" s="2">
        <f>YEAR([1]Data!$D1777)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9">
        <v>5.34</v>
      </c>
      <c r="T1777" s="2">
        <v>2</v>
      </c>
      <c r="U1777" s="25">
        <v>0</v>
      </c>
      <c r="V1777" s="25">
        <v>1.4952000000000001</v>
      </c>
      <c r="W1777" s="11">
        <f>Table_1[[#This Row],[Discount]]/Table_1[[#This Row],[Sales]]</f>
        <v>0</v>
      </c>
      <c r="X1777" t="str">
        <f>IF(Table_1[[#This Row],[Discount %]]&lt;=0.1, "0-10%", IF(Table_1[[#This Row],[Discount %]]&lt;=0.2, "10-20%", IF(Table_1[[#This Row],[Discount %]]&lt;=0.3, "20-30%", IF(Table_1[[#This Row],[Discount %]]&lt;=0.4, "30-40%", "40%+"))))</f>
        <v>0-10%</v>
      </c>
    </row>
    <row r="1778" spans="1:24" ht="14.4" x14ac:dyDescent="0.3">
      <c r="A1778" s="2">
        <v>1777</v>
      </c>
      <c r="B1778" s="2" t="s">
        <v>4491</v>
      </c>
      <c r="C1778" s="2">
        <f>YEAR([1]Data!$D1778)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9">
        <v>3.15</v>
      </c>
      <c r="T1778" s="2">
        <v>1</v>
      </c>
      <c r="U1778" s="25">
        <v>0</v>
      </c>
      <c r="V1778" s="25">
        <v>1.512</v>
      </c>
      <c r="W1778" s="11">
        <f>Table_1[[#This Row],[Discount]]/Table_1[[#This Row],[Sales]]</f>
        <v>0</v>
      </c>
      <c r="X1778" t="str">
        <f>IF(Table_1[[#This Row],[Discount %]]&lt;=0.1, "0-10%", IF(Table_1[[#This Row],[Discount %]]&lt;=0.2, "10-20%", IF(Table_1[[#This Row],[Discount %]]&lt;=0.3, "20-30%", IF(Table_1[[#This Row],[Discount %]]&lt;=0.4, "30-40%", "40%+"))))</f>
        <v>0-10%</v>
      </c>
    </row>
    <row r="1779" spans="1:24" ht="14.4" x14ac:dyDescent="0.3">
      <c r="A1779" s="2">
        <v>1778</v>
      </c>
      <c r="B1779" s="2" t="s">
        <v>4499</v>
      </c>
      <c r="C1779" s="2">
        <f>YEAR([1]Data!$D1779)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9">
        <v>368.91</v>
      </c>
      <c r="T1779" s="2">
        <v>9</v>
      </c>
      <c r="U1779" s="25">
        <v>0</v>
      </c>
      <c r="V1779" s="25">
        <v>180.76590000000002</v>
      </c>
      <c r="W1779" s="11">
        <f>Table_1[[#This Row],[Discount]]/Table_1[[#This Row],[Sales]]</f>
        <v>0</v>
      </c>
      <c r="X1779" t="str">
        <f>IF(Table_1[[#This Row],[Discount %]]&lt;=0.1, "0-10%", IF(Table_1[[#This Row],[Discount %]]&lt;=0.2, "10-20%", IF(Table_1[[#This Row],[Discount %]]&lt;=0.3, "20-30%", IF(Table_1[[#This Row],[Discount %]]&lt;=0.4, "30-40%", "40%+"))))</f>
        <v>0-10%</v>
      </c>
    </row>
    <row r="1780" spans="1:24" ht="14.4" x14ac:dyDescent="0.3">
      <c r="A1780" s="2">
        <v>1779</v>
      </c>
      <c r="B1780" s="2" t="s">
        <v>4499</v>
      </c>
      <c r="C1780" s="2">
        <f>YEAR([1]Data!$D1780)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9">
        <v>14.7</v>
      </c>
      <c r="T1780" s="2">
        <v>5</v>
      </c>
      <c r="U1780" s="25">
        <v>0</v>
      </c>
      <c r="V1780" s="25">
        <v>6.6150000000000002</v>
      </c>
      <c r="W1780" s="11">
        <f>Table_1[[#This Row],[Discount]]/Table_1[[#This Row],[Sales]]</f>
        <v>0</v>
      </c>
      <c r="X1780" t="str">
        <f>IF(Table_1[[#This Row],[Discount %]]&lt;=0.1, "0-10%", IF(Table_1[[#This Row],[Discount %]]&lt;=0.2, "10-20%", IF(Table_1[[#This Row],[Discount %]]&lt;=0.3, "20-30%", IF(Table_1[[#This Row],[Discount %]]&lt;=0.4, "30-40%", "40%+"))))</f>
        <v>0-10%</v>
      </c>
    </row>
    <row r="1781" spans="1:24" ht="14.4" x14ac:dyDescent="0.3">
      <c r="A1781" s="2">
        <v>1780</v>
      </c>
      <c r="B1781" s="2" t="s">
        <v>4502</v>
      </c>
      <c r="C1781" s="2">
        <f>YEAR([1]Data!$D1781)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9">
        <v>59.97</v>
      </c>
      <c r="T1781" s="2">
        <v>3</v>
      </c>
      <c r="U1781" s="25">
        <v>0</v>
      </c>
      <c r="V1781" s="25">
        <v>14.992499999999996</v>
      </c>
      <c r="W1781" s="11">
        <f>Table_1[[#This Row],[Discount]]/Table_1[[#This Row],[Sales]]</f>
        <v>0</v>
      </c>
      <c r="X1781" t="str">
        <f>IF(Table_1[[#This Row],[Discount %]]&lt;=0.1, "0-10%", IF(Table_1[[#This Row],[Discount %]]&lt;=0.2, "10-20%", IF(Table_1[[#This Row],[Discount %]]&lt;=0.3, "20-30%", IF(Table_1[[#This Row],[Discount %]]&lt;=0.4, "30-40%", "40%+"))))</f>
        <v>0-10%</v>
      </c>
    </row>
    <row r="1782" spans="1:24" ht="14.4" x14ac:dyDescent="0.3">
      <c r="A1782" s="2">
        <v>1781</v>
      </c>
      <c r="B1782" s="2" t="s">
        <v>4502</v>
      </c>
      <c r="C1782" s="2">
        <f>YEAR([1]Data!$D1782)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9">
        <v>83.36</v>
      </c>
      <c r="T1782" s="2">
        <v>1</v>
      </c>
      <c r="U1782" s="25">
        <v>0</v>
      </c>
      <c r="V1782" s="25">
        <v>20.840000000000003</v>
      </c>
      <c r="W1782" s="11">
        <f>Table_1[[#This Row],[Discount]]/Table_1[[#This Row],[Sales]]</f>
        <v>0</v>
      </c>
      <c r="X1782" t="str">
        <f>IF(Table_1[[#This Row],[Discount %]]&lt;=0.1, "0-10%", IF(Table_1[[#This Row],[Discount %]]&lt;=0.2, "10-20%", IF(Table_1[[#This Row],[Discount %]]&lt;=0.3, "20-30%", IF(Table_1[[#This Row],[Discount %]]&lt;=0.4, "30-40%", "40%+"))))</f>
        <v>0-10%</v>
      </c>
    </row>
    <row r="1783" spans="1:24" ht="14.4" x14ac:dyDescent="0.3">
      <c r="A1783" s="2">
        <v>1782</v>
      </c>
      <c r="B1783" s="2" t="s">
        <v>4503</v>
      </c>
      <c r="C1783" s="2">
        <f>YEAR([1]Data!$D1783)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9">
        <v>6.58</v>
      </c>
      <c r="T1783" s="2">
        <v>2</v>
      </c>
      <c r="U1783" s="25">
        <v>0</v>
      </c>
      <c r="V1783" s="25">
        <v>3.0267999999999997</v>
      </c>
      <c r="W1783" s="11">
        <f>Table_1[[#This Row],[Discount]]/Table_1[[#This Row],[Sales]]</f>
        <v>0</v>
      </c>
      <c r="X1783" t="str">
        <f>IF(Table_1[[#This Row],[Discount %]]&lt;=0.1, "0-10%", IF(Table_1[[#This Row],[Discount %]]&lt;=0.2, "10-20%", IF(Table_1[[#This Row],[Discount %]]&lt;=0.3, "20-30%", IF(Table_1[[#This Row],[Discount %]]&lt;=0.4, "30-40%", "40%+"))))</f>
        <v>0-10%</v>
      </c>
    </row>
    <row r="1784" spans="1:24" ht="14.4" x14ac:dyDescent="0.3">
      <c r="A1784" s="2">
        <v>1783</v>
      </c>
      <c r="B1784" s="2" t="s">
        <v>4503</v>
      </c>
      <c r="C1784" s="2">
        <f>YEAR([1]Data!$D1784)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9">
        <v>122.94</v>
      </c>
      <c r="T1784" s="2">
        <v>3</v>
      </c>
      <c r="U1784" s="25">
        <v>0</v>
      </c>
      <c r="V1784" s="25">
        <v>59.011199999999988</v>
      </c>
      <c r="W1784" s="11">
        <f>Table_1[[#This Row],[Discount]]/Table_1[[#This Row],[Sales]]</f>
        <v>0</v>
      </c>
      <c r="X1784" t="str">
        <f>IF(Table_1[[#This Row],[Discount %]]&lt;=0.1, "0-10%", IF(Table_1[[#This Row],[Discount %]]&lt;=0.2, "10-20%", IF(Table_1[[#This Row],[Discount %]]&lt;=0.3, "20-30%", IF(Table_1[[#This Row],[Discount %]]&lt;=0.4, "30-40%", "40%+"))))</f>
        <v>0-10%</v>
      </c>
    </row>
    <row r="1785" spans="1:24" ht="14.4" x14ac:dyDescent="0.3">
      <c r="A1785" s="2">
        <v>1784</v>
      </c>
      <c r="B1785" s="2" t="s">
        <v>4506</v>
      </c>
      <c r="C1785" s="2">
        <f>YEAR([1]Data!$D1785)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9">
        <v>219.84</v>
      </c>
      <c r="T1785" s="2">
        <v>4</v>
      </c>
      <c r="U1785" s="25">
        <v>0</v>
      </c>
      <c r="V1785" s="25">
        <v>107.7216</v>
      </c>
      <c r="W1785" s="11">
        <f>Table_1[[#This Row],[Discount]]/Table_1[[#This Row],[Sales]]</f>
        <v>0</v>
      </c>
      <c r="X1785" t="str">
        <f>IF(Table_1[[#This Row],[Discount %]]&lt;=0.1, "0-10%", IF(Table_1[[#This Row],[Discount %]]&lt;=0.2, "10-20%", IF(Table_1[[#This Row],[Discount %]]&lt;=0.3, "20-30%", IF(Table_1[[#This Row],[Discount %]]&lt;=0.4, "30-40%", "40%+"))))</f>
        <v>0-10%</v>
      </c>
    </row>
    <row r="1786" spans="1:24" ht="14.4" x14ac:dyDescent="0.3">
      <c r="A1786" s="2">
        <v>1785</v>
      </c>
      <c r="B1786" s="2" t="s">
        <v>4506</v>
      </c>
      <c r="C1786" s="2">
        <f>YEAR([1]Data!$D1786)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9">
        <v>98.16</v>
      </c>
      <c r="T1786" s="2">
        <v>6</v>
      </c>
      <c r="U1786" s="25">
        <v>0</v>
      </c>
      <c r="V1786" s="25">
        <v>9.8159999999999954</v>
      </c>
      <c r="W1786" s="11">
        <f>Table_1[[#This Row],[Discount]]/Table_1[[#This Row],[Sales]]</f>
        <v>0</v>
      </c>
      <c r="X1786" t="str">
        <f>IF(Table_1[[#This Row],[Discount %]]&lt;=0.1, "0-10%", IF(Table_1[[#This Row],[Discount %]]&lt;=0.2, "10-20%", IF(Table_1[[#This Row],[Discount %]]&lt;=0.3, "20-30%", IF(Table_1[[#This Row],[Discount %]]&lt;=0.4, "30-40%", "40%+"))))</f>
        <v>0-10%</v>
      </c>
    </row>
    <row r="1787" spans="1:24" ht="14.4" x14ac:dyDescent="0.3">
      <c r="A1787" s="2">
        <v>1786</v>
      </c>
      <c r="B1787" s="2" t="s">
        <v>4506</v>
      </c>
      <c r="C1787" s="2">
        <f>YEAR([1]Data!$D1787)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9">
        <v>33.04</v>
      </c>
      <c r="T1787" s="2">
        <v>8</v>
      </c>
      <c r="U1787" s="25">
        <v>0</v>
      </c>
      <c r="V1787" s="25">
        <v>15.5288</v>
      </c>
      <c r="W1787" s="11">
        <f>Table_1[[#This Row],[Discount]]/Table_1[[#This Row],[Sales]]</f>
        <v>0</v>
      </c>
      <c r="X1787" t="str">
        <f>IF(Table_1[[#This Row],[Discount %]]&lt;=0.1, "0-10%", IF(Table_1[[#This Row],[Discount %]]&lt;=0.2, "10-20%", IF(Table_1[[#This Row],[Discount %]]&lt;=0.3, "20-30%", IF(Table_1[[#This Row],[Discount %]]&lt;=0.4, "30-40%", "40%+"))))</f>
        <v>0-10%</v>
      </c>
    </row>
    <row r="1788" spans="1:24" ht="14.4" x14ac:dyDescent="0.3">
      <c r="A1788" s="2">
        <v>1787</v>
      </c>
      <c r="B1788" s="2" t="s">
        <v>4506</v>
      </c>
      <c r="C1788" s="2">
        <f>YEAR([1]Data!$D1788)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9">
        <v>86.97</v>
      </c>
      <c r="T1788" s="2">
        <v>3</v>
      </c>
      <c r="U1788" s="25">
        <v>0</v>
      </c>
      <c r="V1788" s="25">
        <v>25.221299999999989</v>
      </c>
      <c r="W1788" s="11">
        <f>Table_1[[#This Row],[Discount]]/Table_1[[#This Row],[Sales]]</f>
        <v>0</v>
      </c>
      <c r="X1788" t="str">
        <f>IF(Table_1[[#This Row],[Discount %]]&lt;=0.1, "0-10%", IF(Table_1[[#This Row],[Discount %]]&lt;=0.2, "10-20%", IF(Table_1[[#This Row],[Discount %]]&lt;=0.3, "20-30%", IF(Table_1[[#This Row],[Discount %]]&lt;=0.4, "30-40%", "40%+"))))</f>
        <v>0-10%</v>
      </c>
    </row>
    <row r="1789" spans="1:24" ht="14.4" x14ac:dyDescent="0.3">
      <c r="A1789" s="2">
        <v>1788</v>
      </c>
      <c r="B1789" s="2" t="s">
        <v>4511</v>
      </c>
      <c r="C1789" s="2">
        <f>YEAR([1]Data!$D1789)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9">
        <v>134.97</v>
      </c>
      <c r="T1789" s="2">
        <v>3</v>
      </c>
      <c r="U1789" s="25">
        <v>0</v>
      </c>
      <c r="V1789" s="25">
        <v>64.785599999999988</v>
      </c>
      <c r="W1789" s="11">
        <f>Table_1[[#This Row],[Discount]]/Table_1[[#This Row],[Sales]]</f>
        <v>0</v>
      </c>
      <c r="X1789" t="str">
        <f>IF(Table_1[[#This Row],[Discount %]]&lt;=0.1, "0-10%", IF(Table_1[[#This Row],[Discount %]]&lt;=0.2, "10-20%", IF(Table_1[[#This Row],[Discount %]]&lt;=0.3, "20-30%", IF(Table_1[[#This Row],[Discount %]]&lt;=0.4, "30-40%", "40%+"))))</f>
        <v>0-10%</v>
      </c>
    </row>
    <row r="1790" spans="1:24" ht="14.4" x14ac:dyDescent="0.3">
      <c r="A1790" s="2">
        <v>1789</v>
      </c>
      <c r="B1790" s="2" t="s">
        <v>4511</v>
      </c>
      <c r="C1790" s="2">
        <f>YEAR([1]Data!$D1790)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9">
        <v>699.98</v>
      </c>
      <c r="T1790" s="2">
        <v>2</v>
      </c>
      <c r="U1790" s="25">
        <v>0</v>
      </c>
      <c r="V1790" s="25">
        <v>195.99440000000004</v>
      </c>
      <c r="W1790" s="11">
        <f>Table_1[[#This Row],[Discount]]/Table_1[[#This Row],[Sales]]</f>
        <v>0</v>
      </c>
      <c r="X1790" t="str">
        <f>IF(Table_1[[#This Row],[Discount %]]&lt;=0.1, "0-10%", IF(Table_1[[#This Row],[Discount %]]&lt;=0.2, "10-20%", IF(Table_1[[#This Row],[Discount %]]&lt;=0.3, "20-30%", IF(Table_1[[#This Row],[Discount %]]&lt;=0.4, "30-40%", "40%+"))))</f>
        <v>0-10%</v>
      </c>
    </row>
    <row r="1791" spans="1:24" ht="14.4" x14ac:dyDescent="0.3">
      <c r="A1791" s="2">
        <v>1790</v>
      </c>
      <c r="B1791" s="2" t="s">
        <v>4511</v>
      </c>
      <c r="C1791" s="2">
        <f>YEAR([1]Data!$D1791)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9">
        <v>139.94999999999999</v>
      </c>
      <c r="T1791" s="2">
        <v>5</v>
      </c>
      <c r="U1791" s="25">
        <v>0</v>
      </c>
      <c r="V1791" s="25">
        <v>26.590499999999988</v>
      </c>
      <c r="W1791" s="11">
        <f>Table_1[[#This Row],[Discount]]/Table_1[[#This Row],[Sales]]</f>
        <v>0</v>
      </c>
      <c r="X1791" t="str">
        <f>IF(Table_1[[#This Row],[Discount %]]&lt;=0.1, "0-10%", IF(Table_1[[#This Row],[Discount %]]&lt;=0.2, "10-20%", IF(Table_1[[#This Row],[Discount %]]&lt;=0.3, "20-30%", IF(Table_1[[#This Row],[Discount %]]&lt;=0.4, "30-40%", "40%+"))))</f>
        <v>0-10%</v>
      </c>
    </row>
    <row r="1792" spans="1:24" ht="14.4" x14ac:dyDescent="0.3">
      <c r="A1792" s="2">
        <v>1791</v>
      </c>
      <c r="B1792" s="2" t="s">
        <v>4517</v>
      </c>
      <c r="C1792" s="2">
        <f>YEAR([1]Data!$D1792)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9">
        <v>48.94</v>
      </c>
      <c r="T1792" s="2">
        <v>1</v>
      </c>
      <c r="U1792" s="25">
        <v>0</v>
      </c>
      <c r="V1792" s="25">
        <v>24.47</v>
      </c>
      <c r="W1792" s="11">
        <f>Table_1[[#This Row],[Discount]]/Table_1[[#This Row],[Sales]]</f>
        <v>0</v>
      </c>
      <c r="X1792" t="str">
        <f>IF(Table_1[[#This Row],[Discount %]]&lt;=0.1, "0-10%", IF(Table_1[[#This Row],[Discount %]]&lt;=0.2, "10-20%", IF(Table_1[[#This Row],[Discount %]]&lt;=0.3, "20-30%", IF(Table_1[[#This Row],[Discount %]]&lt;=0.4, "30-40%", "40%+"))))</f>
        <v>0-10%</v>
      </c>
    </row>
    <row r="1793" spans="1:24" ht="14.4" x14ac:dyDescent="0.3">
      <c r="A1793" s="2">
        <v>1792</v>
      </c>
      <c r="B1793" s="2" t="s">
        <v>4518</v>
      </c>
      <c r="C1793" s="2">
        <f>YEAR([1]Data!$D1793)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9">
        <v>2807.84</v>
      </c>
      <c r="T1793" s="2">
        <v>8</v>
      </c>
      <c r="U1793" s="25">
        <v>0</v>
      </c>
      <c r="V1793" s="25">
        <v>673.88160000000016</v>
      </c>
      <c r="W1793" s="11">
        <f>Table_1[[#This Row],[Discount]]/Table_1[[#This Row],[Sales]]</f>
        <v>0</v>
      </c>
      <c r="X1793" t="str">
        <f>IF(Table_1[[#This Row],[Discount %]]&lt;=0.1, "0-10%", IF(Table_1[[#This Row],[Discount %]]&lt;=0.2, "10-20%", IF(Table_1[[#This Row],[Discount %]]&lt;=0.3, "20-30%", IF(Table_1[[#This Row],[Discount %]]&lt;=0.4, "30-40%", "40%+"))))</f>
        <v>0-10%</v>
      </c>
    </row>
    <row r="1794" spans="1:24" ht="14.4" x14ac:dyDescent="0.3">
      <c r="A1794" s="2">
        <v>1793</v>
      </c>
      <c r="B1794" s="2" t="s">
        <v>4518</v>
      </c>
      <c r="C1794" s="2">
        <f>YEAR([1]Data!$D1794)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9">
        <v>46.64</v>
      </c>
      <c r="T1794" s="2">
        <v>4</v>
      </c>
      <c r="U1794" s="25">
        <v>0</v>
      </c>
      <c r="V1794" s="25">
        <v>12.592800000000004</v>
      </c>
      <c r="W1794" s="11">
        <f>Table_1[[#This Row],[Discount]]/Table_1[[#This Row],[Sales]]</f>
        <v>0</v>
      </c>
      <c r="X1794" t="str">
        <f>IF(Table_1[[#This Row],[Discount %]]&lt;=0.1, "0-10%", IF(Table_1[[#This Row],[Discount %]]&lt;=0.2, "10-20%", IF(Table_1[[#This Row],[Discount %]]&lt;=0.3, "20-30%", IF(Table_1[[#This Row],[Discount %]]&lt;=0.4, "30-40%", "40%+"))))</f>
        <v>0-10%</v>
      </c>
    </row>
    <row r="1795" spans="1:24" ht="14.4" x14ac:dyDescent="0.3">
      <c r="A1795" s="2">
        <v>1794</v>
      </c>
      <c r="B1795" s="2" t="s">
        <v>4523</v>
      </c>
      <c r="C1795" s="2">
        <f>YEAR([1]Data!$D1795)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9">
        <v>60.415999999999997</v>
      </c>
      <c r="T1795" s="2">
        <v>2</v>
      </c>
      <c r="U1795" s="25">
        <v>0.2</v>
      </c>
      <c r="V1795" s="25">
        <v>6.0416000000000025</v>
      </c>
      <c r="W1795" s="11">
        <f>Table_1[[#This Row],[Discount]]/Table_1[[#This Row],[Sales]]</f>
        <v>3.3103813559322037E-3</v>
      </c>
      <c r="X1795" t="str">
        <f>IF(Table_1[[#This Row],[Discount %]]&lt;=0.1, "0-10%", IF(Table_1[[#This Row],[Discount %]]&lt;=0.2, "10-20%", IF(Table_1[[#This Row],[Discount %]]&lt;=0.3, "20-30%", IF(Table_1[[#This Row],[Discount %]]&lt;=0.4, "30-40%", "40%+"))))</f>
        <v>0-10%</v>
      </c>
    </row>
    <row r="1796" spans="1:24" ht="14.4" x14ac:dyDescent="0.3">
      <c r="A1796" s="2">
        <v>1795</v>
      </c>
      <c r="B1796" s="2" t="s">
        <v>4526</v>
      </c>
      <c r="C1796" s="2">
        <f>YEAR([1]Data!$D1796)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9">
        <v>107.94</v>
      </c>
      <c r="T1796" s="2">
        <v>3</v>
      </c>
      <c r="U1796" s="25">
        <v>0</v>
      </c>
      <c r="V1796" s="25">
        <v>26.984999999999992</v>
      </c>
      <c r="W1796" s="11">
        <f>Table_1[[#This Row],[Discount]]/Table_1[[#This Row],[Sales]]</f>
        <v>0</v>
      </c>
      <c r="X1796" t="str">
        <f>IF(Table_1[[#This Row],[Discount %]]&lt;=0.1, "0-10%", IF(Table_1[[#This Row],[Discount %]]&lt;=0.2, "10-20%", IF(Table_1[[#This Row],[Discount %]]&lt;=0.3, "20-30%", IF(Table_1[[#This Row],[Discount %]]&lt;=0.4, "30-40%", "40%+"))))</f>
        <v>0-10%</v>
      </c>
    </row>
    <row r="1797" spans="1:24" ht="14.4" x14ac:dyDescent="0.3">
      <c r="A1797" s="2">
        <v>1796</v>
      </c>
      <c r="B1797" s="2" t="s">
        <v>4531</v>
      </c>
      <c r="C1797" s="2">
        <f>YEAR([1]Data!$D1797)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9">
        <v>63.84</v>
      </c>
      <c r="T1797" s="2">
        <v>8</v>
      </c>
      <c r="U1797" s="25">
        <v>0</v>
      </c>
      <c r="V1797" s="25">
        <v>16.598399999999998</v>
      </c>
      <c r="W1797" s="11">
        <f>Table_1[[#This Row],[Discount]]/Table_1[[#This Row],[Sales]]</f>
        <v>0</v>
      </c>
      <c r="X1797" t="str">
        <f>IF(Table_1[[#This Row],[Discount %]]&lt;=0.1, "0-10%", IF(Table_1[[#This Row],[Discount %]]&lt;=0.2, "10-20%", IF(Table_1[[#This Row],[Discount %]]&lt;=0.3, "20-30%", IF(Table_1[[#This Row],[Discount %]]&lt;=0.4, "30-40%", "40%+"))))</f>
        <v>0-10%</v>
      </c>
    </row>
    <row r="1798" spans="1:24" ht="14.4" x14ac:dyDescent="0.3">
      <c r="A1798" s="2">
        <v>1797</v>
      </c>
      <c r="B1798" s="2" t="s">
        <v>4531</v>
      </c>
      <c r="C1798" s="2">
        <f>YEAR([1]Data!$D1798)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9">
        <v>347.96999999999997</v>
      </c>
      <c r="T1798" s="2">
        <v>3</v>
      </c>
      <c r="U1798" s="25">
        <v>0</v>
      </c>
      <c r="V1798" s="25">
        <v>100.91129999999997</v>
      </c>
      <c r="W1798" s="11">
        <f>Table_1[[#This Row],[Discount]]/Table_1[[#This Row],[Sales]]</f>
        <v>0</v>
      </c>
      <c r="X1798" t="str">
        <f>IF(Table_1[[#This Row],[Discount %]]&lt;=0.1, "0-10%", IF(Table_1[[#This Row],[Discount %]]&lt;=0.2, "10-20%", IF(Table_1[[#This Row],[Discount %]]&lt;=0.3, "20-30%", IF(Table_1[[#This Row],[Discount %]]&lt;=0.4, "30-40%", "40%+"))))</f>
        <v>0-10%</v>
      </c>
    </row>
    <row r="1799" spans="1:24" ht="14.4" x14ac:dyDescent="0.3">
      <c r="A1799" s="2">
        <v>1798</v>
      </c>
      <c r="B1799" s="2" t="s">
        <v>4531</v>
      </c>
      <c r="C1799" s="2">
        <f>YEAR([1]Data!$D1799)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9">
        <v>37.008000000000003</v>
      </c>
      <c r="T1799" s="2">
        <v>6</v>
      </c>
      <c r="U1799" s="25">
        <v>0.2</v>
      </c>
      <c r="V1799" s="25">
        <v>11.565</v>
      </c>
      <c r="W1799" s="11">
        <f>Table_1[[#This Row],[Discount]]/Table_1[[#This Row],[Sales]]</f>
        <v>5.4042369217466493E-3</v>
      </c>
      <c r="X1799" t="str">
        <f>IF(Table_1[[#This Row],[Discount %]]&lt;=0.1, "0-10%", IF(Table_1[[#This Row],[Discount %]]&lt;=0.2, "10-20%", IF(Table_1[[#This Row],[Discount %]]&lt;=0.3, "20-30%", IF(Table_1[[#This Row],[Discount %]]&lt;=0.4, "30-40%", "40%+"))))</f>
        <v>0-10%</v>
      </c>
    </row>
    <row r="1800" spans="1:24" ht="14.4" x14ac:dyDescent="0.3">
      <c r="A1800" s="2">
        <v>1799</v>
      </c>
      <c r="B1800" s="2" t="s">
        <v>4534</v>
      </c>
      <c r="C1800" s="2">
        <f>YEAR([1]Data!$D1800)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9">
        <v>215.65</v>
      </c>
      <c r="T1800" s="2">
        <v>5</v>
      </c>
      <c r="U1800" s="25">
        <v>0</v>
      </c>
      <c r="V1800" s="25">
        <v>73.320999999999998</v>
      </c>
      <c r="W1800" s="11">
        <f>Table_1[[#This Row],[Discount]]/Table_1[[#This Row],[Sales]]</f>
        <v>0</v>
      </c>
      <c r="X1800" t="str">
        <f>IF(Table_1[[#This Row],[Discount %]]&lt;=0.1, "0-10%", IF(Table_1[[#This Row],[Discount %]]&lt;=0.2, "10-20%", IF(Table_1[[#This Row],[Discount %]]&lt;=0.3, "20-30%", IF(Table_1[[#This Row],[Discount %]]&lt;=0.4, "30-40%", "40%+"))))</f>
        <v>0-10%</v>
      </c>
    </row>
    <row r="1801" spans="1:24" ht="14.4" x14ac:dyDescent="0.3">
      <c r="A1801" s="2">
        <v>1800</v>
      </c>
      <c r="B1801" s="2" t="s">
        <v>4535</v>
      </c>
      <c r="C1801" s="2">
        <f>YEAR([1]Data!$D1801)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9">
        <v>11.168000000000001</v>
      </c>
      <c r="T1801" s="2">
        <v>4</v>
      </c>
      <c r="U1801" s="25">
        <v>0.2</v>
      </c>
      <c r="V1801" s="25">
        <v>3.6295999999999995</v>
      </c>
      <c r="W1801" s="11">
        <f>Table_1[[#This Row],[Discount]]/Table_1[[#This Row],[Sales]]</f>
        <v>1.7908309455587391E-2</v>
      </c>
      <c r="X1801" t="str">
        <f>IF(Table_1[[#This Row],[Discount %]]&lt;=0.1, "0-10%", IF(Table_1[[#This Row],[Discount %]]&lt;=0.2, "10-20%", IF(Table_1[[#This Row],[Discount %]]&lt;=0.3, "20-30%", IF(Table_1[[#This Row],[Discount %]]&lt;=0.4, "30-40%", "40%+"))))</f>
        <v>0-10%</v>
      </c>
    </row>
    <row r="1802" spans="1:24" ht="14.4" x14ac:dyDescent="0.3">
      <c r="A1802" s="2">
        <v>1801</v>
      </c>
      <c r="B1802" s="2" t="s">
        <v>4535</v>
      </c>
      <c r="C1802" s="2">
        <f>YEAR([1]Data!$D1802)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9">
        <v>53.952000000000005</v>
      </c>
      <c r="T1802" s="2">
        <v>3</v>
      </c>
      <c r="U1802" s="25">
        <v>0.2</v>
      </c>
      <c r="V1802" s="25">
        <v>17.534399999999998</v>
      </c>
      <c r="W1802" s="11">
        <f>Table_1[[#This Row],[Discount]]/Table_1[[#This Row],[Sales]]</f>
        <v>3.7069988137603794E-3</v>
      </c>
      <c r="X1802" t="str">
        <f>IF(Table_1[[#This Row],[Discount %]]&lt;=0.1, "0-10%", IF(Table_1[[#This Row],[Discount %]]&lt;=0.2, "10-20%", IF(Table_1[[#This Row],[Discount %]]&lt;=0.3, "20-30%", IF(Table_1[[#This Row],[Discount %]]&lt;=0.4, "30-40%", "40%+"))))</f>
        <v>0-10%</v>
      </c>
    </row>
    <row r="1803" spans="1:24" ht="14.4" x14ac:dyDescent="0.3">
      <c r="A1803" s="2">
        <v>1802</v>
      </c>
      <c r="B1803" s="2" t="s">
        <v>4540</v>
      </c>
      <c r="C1803" s="2">
        <f>YEAR([1]Data!$D1803)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9">
        <v>4.18</v>
      </c>
      <c r="T1803" s="2">
        <v>1</v>
      </c>
      <c r="U1803" s="25">
        <v>0</v>
      </c>
      <c r="V1803" s="25">
        <v>1.5047999999999999</v>
      </c>
      <c r="W1803" s="11">
        <f>Table_1[[#This Row],[Discount]]/Table_1[[#This Row],[Sales]]</f>
        <v>0</v>
      </c>
      <c r="X1803" t="str">
        <f>IF(Table_1[[#This Row],[Discount %]]&lt;=0.1, "0-10%", IF(Table_1[[#This Row],[Discount %]]&lt;=0.2, "10-20%", IF(Table_1[[#This Row],[Discount %]]&lt;=0.3, "20-30%", IF(Table_1[[#This Row],[Discount %]]&lt;=0.4, "30-40%", "40%+"))))</f>
        <v>0-10%</v>
      </c>
    </row>
    <row r="1804" spans="1:24" ht="14.4" x14ac:dyDescent="0.3">
      <c r="A1804" s="2">
        <v>1803</v>
      </c>
      <c r="B1804" s="2" t="s">
        <v>4541</v>
      </c>
      <c r="C1804" s="2">
        <f>YEAR([1]Data!$D1804)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9">
        <v>5.6070000000000011</v>
      </c>
      <c r="T1804" s="2">
        <v>1</v>
      </c>
      <c r="U1804" s="25">
        <v>0.7</v>
      </c>
      <c r="V1804" s="25">
        <v>-4.2987000000000002</v>
      </c>
      <c r="W1804" s="11">
        <f>Table_1[[#This Row],[Discount]]/Table_1[[#This Row],[Sales]]</f>
        <v>0.12484394506866414</v>
      </c>
      <c r="X1804" t="str">
        <f>IF(Table_1[[#This Row],[Discount %]]&lt;=0.1, "0-10%", IF(Table_1[[#This Row],[Discount %]]&lt;=0.2, "10-20%", IF(Table_1[[#This Row],[Discount %]]&lt;=0.3, "20-30%", IF(Table_1[[#This Row],[Discount %]]&lt;=0.4, "30-40%", "40%+"))))</f>
        <v>10-20%</v>
      </c>
    </row>
    <row r="1805" spans="1:24" ht="14.4" x14ac:dyDescent="0.3">
      <c r="A1805" s="2">
        <v>1804</v>
      </c>
      <c r="B1805" s="2" t="s">
        <v>4541</v>
      </c>
      <c r="C1805" s="2">
        <f>YEAR([1]Data!$D1805)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9">
        <v>4663.7360000000008</v>
      </c>
      <c r="T1805" s="2">
        <v>7</v>
      </c>
      <c r="U1805" s="25">
        <v>0.2</v>
      </c>
      <c r="V1805" s="25">
        <v>-1049.3406</v>
      </c>
      <c r="W1805" s="11">
        <f>Table_1[[#This Row],[Discount]]/Table_1[[#This Row],[Sales]]</f>
        <v>4.2884074055649801E-5</v>
      </c>
      <c r="X1805" t="str">
        <f>IF(Table_1[[#This Row],[Discount %]]&lt;=0.1, "0-10%", IF(Table_1[[#This Row],[Discount %]]&lt;=0.2, "10-20%", IF(Table_1[[#This Row],[Discount %]]&lt;=0.3, "20-30%", IF(Table_1[[#This Row],[Discount %]]&lt;=0.4, "30-40%", "40%+"))))</f>
        <v>0-10%</v>
      </c>
    </row>
    <row r="1806" spans="1:24" ht="14.4" x14ac:dyDescent="0.3">
      <c r="A1806" s="2">
        <v>1805</v>
      </c>
      <c r="B1806" s="2" t="s">
        <v>4541</v>
      </c>
      <c r="C1806" s="2">
        <f>YEAR([1]Data!$D1806)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9">
        <v>79.984000000000009</v>
      </c>
      <c r="T1806" s="2">
        <v>2</v>
      </c>
      <c r="U1806" s="25">
        <v>0.2</v>
      </c>
      <c r="V1806" s="25">
        <v>22.995400000000004</v>
      </c>
      <c r="W1806" s="11">
        <f>Table_1[[#This Row],[Discount]]/Table_1[[#This Row],[Sales]]</f>
        <v>2.5005001000200037E-3</v>
      </c>
      <c r="X1806" t="str">
        <f>IF(Table_1[[#This Row],[Discount %]]&lt;=0.1, "0-10%", IF(Table_1[[#This Row],[Discount %]]&lt;=0.2, "10-20%", IF(Table_1[[#This Row],[Discount %]]&lt;=0.3, "20-30%", IF(Table_1[[#This Row],[Discount %]]&lt;=0.4, "30-40%", "40%+"))))</f>
        <v>0-10%</v>
      </c>
    </row>
    <row r="1807" spans="1:24" ht="14.4" x14ac:dyDescent="0.3">
      <c r="A1807" s="2">
        <v>1806</v>
      </c>
      <c r="B1807" s="2" t="s">
        <v>4544</v>
      </c>
      <c r="C1807" s="2">
        <f>YEAR([1]Data!$D1807)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9">
        <v>2575.944</v>
      </c>
      <c r="T1807" s="2">
        <v>7</v>
      </c>
      <c r="U1807" s="25">
        <v>0.2</v>
      </c>
      <c r="V1807" s="25">
        <v>257.59440000000029</v>
      </c>
      <c r="W1807" s="11">
        <f>Table_1[[#This Row],[Discount]]/Table_1[[#This Row],[Sales]]</f>
        <v>7.7641439410173514E-5</v>
      </c>
      <c r="X1807" t="str">
        <f>IF(Table_1[[#This Row],[Discount %]]&lt;=0.1, "0-10%", IF(Table_1[[#This Row],[Discount %]]&lt;=0.2, "10-20%", IF(Table_1[[#This Row],[Discount %]]&lt;=0.3, "20-30%", IF(Table_1[[#This Row],[Discount %]]&lt;=0.4, "30-40%", "40%+"))))</f>
        <v>0-10%</v>
      </c>
    </row>
    <row r="1808" spans="1:24" ht="14.4" x14ac:dyDescent="0.3">
      <c r="A1808" s="2">
        <v>1807</v>
      </c>
      <c r="B1808" s="2" t="s">
        <v>4544</v>
      </c>
      <c r="C1808" s="2">
        <f>YEAR([1]Data!$D1808)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9">
        <v>45.36</v>
      </c>
      <c r="T1808" s="2">
        <v>7</v>
      </c>
      <c r="U1808" s="25">
        <v>0</v>
      </c>
      <c r="V1808" s="25">
        <v>21.772800000000004</v>
      </c>
      <c r="W1808" s="11">
        <f>Table_1[[#This Row],[Discount]]/Table_1[[#This Row],[Sales]]</f>
        <v>0</v>
      </c>
      <c r="X1808" t="str">
        <f>IF(Table_1[[#This Row],[Discount %]]&lt;=0.1, "0-10%", IF(Table_1[[#This Row],[Discount %]]&lt;=0.2, "10-20%", IF(Table_1[[#This Row],[Discount %]]&lt;=0.3, "20-30%", IF(Table_1[[#This Row],[Discount %]]&lt;=0.4, "30-40%", "40%+"))))</f>
        <v>0-10%</v>
      </c>
    </row>
    <row r="1809" spans="1:24" ht="14.4" x14ac:dyDescent="0.3">
      <c r="A1809" s="2">
        <v>1808</v>
      </c>
      <c r="B1809" s="2" t="s">
        <v>4544</v>
      </c>
      <c r="C1809" s="2">
        <f>YEAR([1]Data!$D1809)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9">
        <v>254.24</v>
      </c>
      <c r="T1809" s="2">
        <v>7</v>
      </c>
      <c r="U1809" s="25">
        <v>0</v>
      </c>
      <c r="V1809" s="25">
        <v>76.271999999999977</v>
      </c>
      <c r="W1809" s="11">
        <f>Table_1[[#This Row],[Discount]]/Table_1[[#This Row],[Sales]]</f>
        <v>0</v>
      </c>
      <c r="X1809" t="str">
        <f>IF(Table_1[[#This Row],[Discount %]]&lt;=0.1, "0-10%", IF(Table_1[[#This Row],[Discount %]]&lt;=0.2, "10-20%", IF(Table_1[[#This Row],[Discount %]]&lt;=0.3, "20-30%", IF(Table_1[[#This Row],[Discount %]]&lt;=0.4, "30-40%", "40%+"))))</f>
        <v>0-10%</v>
      </c>
    </row>
    <row r="1810" spans="1:24" ht="14.4" x14ac:dyDescent="0.3">
      <c r="A1810" s="2">
        <v>1809</v>
      </c>
      <c r="B1810" s="2" t="s">
        <v>4545</v>
      </c>
      <c r="C1810" s="2">
        <f>YEAR([1]Data!$D1810)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9">
        <v>69.930000000000007</v>
      </c>
      <c r="T1810" s="2">
        <v>7</v>
      </c>
      <c r="U1810" s="25">
        <v>0</v>
      </c>
      <c r="V1810" s="25">
        <v>0.69929999999999914</v>
      </c>
      <c r="W1810" s="11">
        <f>Table_1[[#This Row],[Discount]]/Table_1[[#This Row],[Sales]]</f>
        <v>0</v>
      </c>
      <c r="X1810" t="str">
        <f>IF(Table_1[[#This Row],[Discount %]]&lt;=0.1, "0-10%", IF(Table_1[[#This Row],[Discount %]]&lt;=0.2, "10-20%", IF(Table_1[[#This Row],[Discount %]]&lt;=0.3, "20-30%", IF(Table_1[[#This Row],[Discount %]]&lt;=0.4, "30-40%", "40%+"))))</f>
        <v>0-10%</v>
      </c>
    </row>
    <row r="1811" spans="1:24" ht="14.4" x14ac:dyDescent="0.3">
      <c r="A1811" s="2">
        <v>1810</v>
      </c>
      <c r="B1811" s="2" t="s">
        <v>4551</v>
      </c>
      <c r="C1811" s="2">
        <f>YEAR([1]Data!$D1811)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9">
        <v>16.155999999999999</v>
      </c>
      <c r="T1811" s="2">
        <v>7</v>
      </c>
      <c r="U1811" s="25">
        <v>0.6</v>
      </c>
      <c r="V1811" s="25">
        <v>-12.116999999999999</v>
      </c>
      <c r="W1811" s="11">
        <f>Table_1[[#This Row],[Discount]]/Table_1[[#This Row],[Sales]]</f>
        <v>3.7137905422134194E-2</v>
      </c>
      <c r="X1811" t="str">
        <f>IF(Table_1[[#This Row],[Discount %]]&lt;=0.1, "0-10%", IF(Table_1[[#This Row],[Discount %]]&lt;=0.2, "10-20%", IF(Table_1[[#This Row],[Discount %]]&lt;=0.3, "20-30%", IF(Table_1[[#This Row],[Discount %]]&lt;=0.4, "30-40%", "40%+"))))</f>
        <v>0-10%</v>
      </c>
    </row>
    <row r="1812" spans="1:24" ht="14.4" x14ac:dyDescent="0.3">
      <c r="A1812" s="2">
        <v>1811</v>
      </c>
      <c r="B1812" s="2" t="s">
        <v>4551</v>
      </c>
      <c r="C1812" s="2">
        <f>YEAR([1]Data!$D1812)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9">
        <v>54.816000000000003</v>
      </c>
      <c r="T1812" s="2">
        <v>3</v>
      </c>
      <c r="U1812" s="25">
        <v>0.2</v>
      </c>
      <c r="V1812" s="25">
        <v>17.815199999999997</v>
      </c>
      <c r="W1812" s="11">
        <f>Table_1[[#This Row],[Discount]]/Table_1[[#This Row],[Sales]]</f>
        <v>3.6485697606538237E-3</v>
      </c>
      <c r="X1812" t="str">
        <f>IF(Table_1[[#This Row],[Discount %]]&lt;=0.1, "0-10%", IF(Table_1[[#This Row],[Discount %]]&lt;=0.2, "10-20%", IF(Table_1[[#This Row],[Discount %]]&lt;=0.3, "20-30%", IF(Table_1[[#This Row],[Discount %]]&lt;=0.4, "30-40%", "40%+"))))</f>
        <v>0-10%</v>
      </c>
    </row>
    <row r="1813" spans="1:24" ht="14.4" x14ac:dyDescent="0.3">
      <c r="A1813" s="2">
        <v>1812</v>
      </c>
      <c r="B1813" s="2" t="s">
        <v>4556</v>
      </c>
      <c r="C1813" s="2">
        <f>YEAR([1]Data!$D1813)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9">
        <v>1441.3</v>
      </c>
      <c r="T1813" s="2">
        <v>7</v>
      </c>
      <c r="U1813" s="25">
        <v>0</v>
      </c>
      <c r="V1813" s="25">
        <v>245.0209999999999</v>
      </c>
      <c r="W1813" s="11">
        <f>Table_1[[#This Row],[Discount]]/Table_1[[#This Row],[Sales]]</f>
        <v>0</v>
      </c>
      <c r="X1813" t="str">
        <f>IF(Table_1[[#This Row],[Discount %]]&lt;=0.1, "0-10%", IF(Table_1[[#This Row],[Discount %]]&lt;=0.2, "10-20%", IF(Table_1[[#This Row],[Discount %]]&lt;=0.3, "20-30%", IF(Table_1[[#This Row],[Discount %]]&lt;=0.4, "30-40%", "40%+"))))</f>
        <v>0-10%</v>
      </c>
    </row>
    <row r="1814" spans="1:24" ht="14.4" x14ac:dyDescent="0.3">
      <c r="A1814" s="2">
        <v>1813</v>
      </c>
      <c r="B1814" s="2" t="s">
        <v>4557</v>
      </c>
      <c r="C1814" s="2">
        <f>YEAR([1]Data!$D1814)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9">
        <v>77.599999999999994</v>
      </c>
      <c r="T1814" s="2">
        <v>5</v>
      </c>
      <c r="U1814" s="25">
        <v>0.2</v>
      </c>
      <c r="V1814" s="25">
        <v>28.129999999999995</v>
      </c>
      <c r="W1814" s="11">
        <f>Table_1[[#This Row],[Discount]]/Table_1[[#This Row],[Sales]]</f>
        <v>2.5773195876288664E-3</v>
      </c>
      <c r="X1814" t="str">
        <f>IF(Table_1[[#This Row],[Discount %]]&lt;=0.1, "0-10%", IF(Table_1[[#This Row],[Discount %]]&lt;=0.2, "10-20%", IF(Table_1[[#This Row],[Discount %]]&lt;=0.3, "20-30%", IF(Table_1[[#This Row],[Discount %]]&lt;=0.4, "30-40%", "40%+"))))</f>
        <v>0-10%</v>
      </c>
    </row>
    <row r="1815" spans="1:24" ht="14.4" x14ac:dyDescent="0.3">
      <c r="A1815" s="2">
        <v>1814</v>
      </c>
      <c r="B1815" s="2" t="s">
        <v>4557</v>
      </c>
      <c r="C1815" s="2">
        <f>YEAR([1]Data!$D1815)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9">
        <v>4.6560000000000006</v>
      </c>
      <c r="T1815" s="2">
        <v>2</v>
      </c>
      <c r="U1815" s="25">
        <v>0.2</v>
      </c>
      <c r="V1815" s="25">
        <v>1.5713999999999997</v>
      </c>
      <c r="W1815" s="11">
        <f>Table_1[[#This Row],[Discount]]/Table_1[[#This Row],[Sales]]</f>
        <v>4.29553264604811E-2</v>
      </c>
      <c r="X1815" t="str">
        <f>IF(Table_1[[#This Row],[Discount %]]&lt;=0.1, "0-10%", IF(Table_1[[#This Row],[Discount %]]&lt;=0.2, "10-20%", IF(Table_1[[#This Row],[Discount %]]&lt;=0.3, "20-30%", IF(Table_1[[#This Row],[Discount %]]&lt;=0.4, "30-40%", "40%+"))))</f>
        <v>0-10%</v>
      </c>
    </row>
    <row r="1816" spans="1:24" ht="14.4" x14ac:dyDescent="0.3">
      <c r="A1816" s="2">
        <v>1815</v>
      </c>
      <c r="B1816" s="2" t="s">
        <v>4560</v>
      </c>
      <c r="C1816" s="2">
        <f>YEAR([1]Data!$D1816)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9">
        <v>170.13600000000002</v>
      </c>
      <c r="T1816" s="2">
        <v>3</v>
      </c>
      <c r="U1816" s="25">
        <v>0.2</v>
      </c>
      <c r="V1816" s="25">
        <v>-8.5067999999999913</v>
      </c>
      <c r="W1816" s="11">
        <f>Table_1[[#This Row],[Discount]]/Table_1[[#This Row],[Sales]]</f>
        <v>1.1755301641040109E-3</v>
      </c>
      <c r="X1816" t="str">
        <f>IF(Table_1[[#This Row],[Discount %]]&lt;=0.1, "0-10%", IF(Table_1[[#This Row],[Discount %]]&lt;=0.2, "10-20%", IF(Table_1[[#This Row],[Discount %]]&lt;=0.3, "20-30%", IF(Table_1[[#This Row],[Discount %]]&lt;=0.4, "30-40%", "40%+"))))</f>
        <v>0-10%</v>
      </c>
    </row>
    <row r="1817" spans="1:24" ht="14.4" x14ac:dyDescent="0.3">
      <c r="A1817" s="2">
        <v>1816</v>
      </c>
      <c r="B1817" s="2" t="s">
        <v>4561</v>
      </c>
      <c r="C1817" s="2">
        <f>YEAR([1]Data!$D1817)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9">
        <v>7.38</v>
      </c>
      <c r="T1817" s="2">
        <v>2</v>
      </c>
      <c r="U1817" s="25">
        <v>0</v>
      </c>
      <c r="V1817" s="25">
        <v>3.4685999999999999</v>
      </c>
      <c r="W1817" s="11">
        <f>Table_1[[#This Row],[Discount]]/Table_1[[#This Row],[Sales]]</f>
        <v>0</v>
      </c>
      <c r="X1817" t="str">
        <f>IF(Table_1[[#This Row],[Discount %]]&lt;=0.1, "0-10%", IF(Table_1[[#This Row],[Discount %]]&lt;=0.2, "10-20%", IF(Table_1[[#This Row],[Discount %]]&lt;=0.3, "20-30%", IF(Table_1[[#This Row],[Discount %]]&lt;=0.4, "30-40%", "40%+"))))</f>
        <v>0-10%</v>
      </c>
    </row>
    <row r="1818" spans="1:24" ht="14.4" x14ac:dyDescent="0.3">
      <c r="A1818" s="2">
        <v>1817</v>
      </c>
      <c r="B1818" s="2" t="s">
        <v>4561</v>
      </c>
      <c r="C1818" s="2">
        <f>YEAR([1]Data!$D1818)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9">
        <v>9.26</v>
      </c>
      <c r="T1818" s="2">
        <v>2</v>
      </c>
      <c r="U1818" s="25">
        <v>0</v>
      </c>
      <c r="V1818" s="25">
        <v>3.0557999999999996</v>
      </c>
      <c r="W1818" s="11">
        <f>Table_1[[#This Row],[Discount]]/Table_1[[#This Row],[Sales]]</f>
        <v>0</v>
      </c>
      <c r="X1818" t="str">
        <f>IF(Table_1[[#This Row],[Discount %]]&lt;=0.1, "0-10%", IF(Table_1[[#This Row],[Discount %]]&lt;=0.2, "10-20%", IF(Table_1[[#This Row],[Discount %]]&lt;=0.3, "20-30%", IF(Table_1[[#This Row],[Discount %]]&lt;=0.4, "30-40%", "40%+"))))</f>
        <v>0-10%</v>
      </c>
    </row>
    <row r="1819" spans="1:24" ht="14.4" x14ac:dyDescent="0.3">
      <c r="A1819" s="2">
        <v>1818</v>
      </c>
      <c r="B1819" s="2" t="s">
        <v>4564</v>
      </c>
      <c r="C1819" s="2">
        <f>YEAR([1]Data!$D1819)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9">
        <v>9.9600000000000009</v>
      </c>
      <c r="T1819" s="2">
        <v>2</v>
      </c>
      <c r="U1819" s="25">
        <v>0</v>
      </c>
      <c r="V1819" s="25">
        <v>4.5815999999999999</v>
      </c>
      <c r="W1819" s="11">
        <f>Table_1[[#This Row],[Discount]]/Table_1[[#This Row],[Sales]]</f>
        <v>0</v>
      </c>
      <c r="X1819" t="str">
        <f>IF(Table_1[[#This Row],[Discount %]]&lt;=0.1, "0-10%", IF(Table_1[[#This Row],[Discount %]]&lt;=0.2, "10-20%", IF(Table_1[[#This Row],[Discount %]]&lt;=0.3, "20-30%", IF(Table_1[[#This Row],[Discount %]]&lt;=0.4, "30-40%", "40%+"))))</f>
        <v>0-10%</v>
      </c>
    </row>
    <row r="1820" spans="1:24" ht="14.4" x14ac:dyDescent="0.3">
      <c r="A1820" s="2">
        <v>1819</v>
      </c>
      <c r="B1820" s="2" t="s">
        <v>4567</v>
      </c>
      <c r="C1820" s="2">
        <f>YEAR([1]Data!$D1820)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9">
        <v>75.59999999999998</v>
      </c>
      <c r="T1820" s="2">
        <v>2</v>
      </c>
      <c r="U1820" s="25">
        <v>0.8</v>
      </c>
      <c r="V1820" s="25">
        <v>-166.32000000000005</v>
      </c>
      <c r="W1820" s="11">
        <f>Table_1[[#This Row],[Discount]]/Table_1[[#This Row],[Sales]]</f>
        <v>1.0582010582010585E-2</v>
      </c>
      <c r="X1820" t="str">
        <f>IF(Table_1[[#This Row],[Discount %]]&lt;=0.1, "0-10%", IF(Table_1[[#This Row],[Discount %]]&lt;=0.2, "10-20%", IF(Table_1[[#This Row],[Discount %]]&lt;=0.3, "20-30%", IF(Table_1[[#This Row],[Discount %]]&lt;=0.4, "30-40%", "40%+"))))</f>
        <v>0-10%</v>
      </c>
    </row>
    <row r="1821" spans="1:24" ht="14.4" x14ac:dyDescent="0.3">
      <c r="A1821" s="2">
        <v>1820</v>
      </c>
      <c r="B1821" s="2" t="s">
        <v>4567</v>
      </c>
      <c r="C1821" s="2">
        <f>YEAR([1]Data!$D1821)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9">
        <v>29.32</v>
      </c>
      <c r="T1821" s="2">
        <v>2</v>
      </c>
      <c r="U1821" s="25">
        <v>0.6</v>
      </c>
      <c r="V1821" s="25">
        <v>-24.188999999999993</v>
      </c>
      <c r="W1821" s="11">
        <f>Table_1[[#This Row],[Discount]]/Table_1[[#This Row],[Sales]]</f>
        <v>2.0463847203274214E-2</v>
      </c>
      <c r="X1821" t="str">
        <f>IF(Table_1[[#This Row],[Discount %]]&lt;=0.1, "0-10%", IF(Table_1[[#This Row],[Discount %]]&lt;=0.2, "10-20%", IF(Table_1[[#This Row],[Discount %]]&lt;=0.3, "20-30%", IF(Table_1[[#This Row],[Discount %]]&lt;=0.4, "30-40%", "40%+"))))</f>
        <v>0-10%</v>
      </c>
    </row>
    <row r="1822" spans="1:24" ht="14.4" x14ac:dyDescent="0.3">
      <c r="A1822" s="2">
        <v>1821</v>
      </c>
      <c r="B1822" s="2" t="s">
        <v>4574</v>
      </c>
      <c r="C1822" s="2">
        <f>YEAR([1]Data!$D1822)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9">
        <v>92.063999999999979</v>
      </c>
      <c r="T1822" s="2">
        <v>6</v>
      </c>
      <c r="U1822" s="25">
        <v>0.8</v>
      </c>
      <c r="V1822" s="25">
        <v>-225.55680000000007</v>
      </c>
      <c r="W1822" s="11">
        <f>Table_1[[#This Row],[Discount]]/Table_1[[#This Row],[Sales]]</f>
        <v>8.6896072297532184E-3</v>
      </c>
      <c r="X1822" t="str">
        <f>IF(Table_1[[#This Row],[Discount %]]&lt;=0.1, "0-10%", IF(Table_1[[#This Row],[Discount %]]&lt;=0.2, "10-20%", IF(Table_1[[#This Row],[Discount %]]&lt;=0.3, "20-30%", IF(Table_1[[#This Row],[Discount %]]&lt;=0.4, "30-40%", "40%+"))))</f>
        <v>0-10%</v>
      </c>
    </row>
    <row r="1823" spans="1:24" ht="14.4" x14ac:dyDescent="0.3">
      <c r="A1823" s="2">
        <v>1822</v>
      </c>
      <c r="B1823" s="2" t="s">
        <v>4574</v>
      </c>
      <c r="C1823" s="2">
        <f>YEAR([1]Data!$D1823)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9">
        <v>6.9760000000000009</v>
      </c>
      <c r="T1823" s="2">
        <v>4</v>
      </c>
      <c r="U1823" s="25">
        <v>0.2</v>
      </c>
      <c r="V1823" s="25">
        <v>1.8312000000000004</v>
      </c>
      <c r="W1823" s="11">
        <f>Table_1[[#This Row],[Discount]]/Table_1[[#This Row],[Sales]]</f>
        <v>2.86697247706422E-2</v>
      </c>
      <c r="X1823" t="str">
        <f>IF(Table_1[[#This Row],[Discount %]]&lt;=0.1, "0-10%", IF(Table_1[[#This Row],[Discount %]]&lt;=0.2, "10-20%", IF(Table_1[[#This Row],[Discount %]]&lt;=0.3, "20-30%", IF(Table_1[[#This Row],[Discount %]]&lt;=0.4, "30-40%", "40%+"))))</f>
        <v>0-10%</v>
      </c>
    </row>
    <row r="1824" spans="1:24" ht="14.4" x14ac:dyDescent="0.3">
      <c r="A1824" s="2">
        <v>1823</v>
      </c>
      <c r="B1824" s="2" t="s">
        <v>4574</v>
      </c>
      <c r="C1824" s="2">
        <f>YEAR([1]Data!$D1824)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9">
        <v>62.957999999999998</v>
      </c>
      <c r="T1824" s="2">
        <v>3</v>
      </c>
      <c r="U1824" s="25">
        <v>0.3</v>
      </c>
      <c r="V1824" s="25">
        <v>-2.6981999999999999</v>
      </c>
      <c r="W1824" s="11">
        <f>Table_1[[#This Row],[Discount]]/Table_1[[#This Row],[Sales]]</f>
        <v>4.7650814828933572E-3</v>
      </c>
      <c r="X1824" t="str">
        <f>IF(Table_1[[#This Row],[Discount %]]&lt;=0.1, "0-10%", IF(Table_1[[#This Row],[Discount %]]&lt;=0.2, "10-20%", IF(Table_1[[#This Row],[Discount %]]&lt;=0.3, "20-30%", IF(Table_1[[#This Row],[Discount %]]&lt;=0.4, "30-40%", "40%+"))))</f>
        <v>0-10%</v>
      </c>
    </row>
    <row r="1825" spans="1:24" ht="14.4" x14ac:dyDescent="0.3">
      <c r="A1825" s="2">
        <v>1824</v>
      </c>
      <c r="B1825" s="2" t="s">
        <v>4574</v>
      </c>
      <c r="C1825" s="2">
        <f>YEAR([1]Data!$D1825)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9">
        <v>5.1840000000000011</v>
      </c>
      <c r="T1825" s="2">
        <v>1</v>
      </c>
      <c r="U1825" s="25">
        <v>0.2</v>
      </c>
      <c r="V1825" s="25">
        <v>1.8144</v>
      </c>
      <c r="W1825" s="11">
        <f>Table_1[[#This Row],[Discount]]/Table_1[[#This Row],[Sales]]</f>
        <v>3.8580246913580238E-2</v>
      </c>
      <c r="X1825" t="str">
        <f>IF(Table_1[[#This Row],[Discount %]]&lt;=0.1, "0-10%", IF(Table_1[[#This Row],[Discount %]]&lt;=0.2, "10-20%", IF(Table_1[[#This Row],[Discount %]]&lt;=0.3, "20-30%", IF(Table_1[[#This Row],[Discount %]]&lt;=0.4, "30-40%", "40%+"))))</f>
        <v>0-10%</v>
      </c>
    </row>
    <row r="1826" spans="1:24" ht="14.4" x14ac:dyDescent="0.3">
      <c r="A1826" s="2">
        <v>1825</v>
      </c>
      <c r="B1826" s="2" t="s">
        <v>4581</v>
      </c>
      <c r="C1826" s="2">
        <f>YEAR([1]Data!$D1826)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9">
        <v>31.32</v>
      </c>
      <c r="T1826" s="2">
        <v>10</v>
      </c>
      <c r="U1826" s="25">
        <v>0.7</v>
      </c>
      <c r="V1826" s="25">
        <v>-25.05599999999999</v>
      </c>
      <c r="W1826" s="11">
        <f>Table_1[[#This Row],[Discount]]/Table_1[[#This Row],[Sales]]</f>
        <v>2.2349936143039591E-2</v>
      </c>
      <c r="X1826" t="str">
        <f>IF(Table_1[[#This Row],[Discount %]]&lt;=0.1, "0-10%", IF(Table_1[[#This Row],[Discount %]]&lt;=0.2, "10-20%", IF(Table_1[[#This Row],[Discount %]]&lt;=0.3, "20-30%", IF(Table_1[[#This Row],[Discount %]]&lt;=0.4, "30-40%", "40%+"))))</f>
        <v>0-10%</v>
      </c>
    </row>
    <row r="1827" spans="1:24" ht="14.4" x14ac:dyDescent="0.3">
      <c r="A1827" s="2">
        <v>1826</v>
      </c>
      <c r="B1827" s="2" t="s">
        <v>4581</v>
      </c>
      <c r="C1827" s="2">
        <f>YEAR([1]Data!$D1827)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9">
        <v>11.840000000000002</v>
      </c>
      <c r="T1827" s="2">
        <v>4</v>
      </c>
      <c r="U1827" s="25">
        <v>0.2</v>
      </c>
      <c r="V1827" s="25">
        <v>3.108000000000001</v>
      </c>
      <c r="W1827" s="11">
        <f>Table_1[[#This Row],[Discount]]/Table_1[[#This Row],[Sales]]</f>
        <v>1.6891891891891889E-2</v>
      </c>
      <c r="X1827" t="str">
        <f>IF(Table_1[[#This Row],[Discount %]]&lt;=0.1, "0-10%", IF(Table_1[[#This Row],[Discount %]]&lt;=0.2, "10-20%", IF(Table_1[[#This Row],[Discount %]]&lt;=0.3, "20-30%", IF(Table_1[[#This Row],[Discount %]]&lt;=0.4, "30-40%", "40%+"))))</f>
        <v>0-10%</v>
      </c>
    </row>
    <row r="1828" spans="1:24" ht="14.4" x14ac:dyDescent="0.3">
      <c r="A1828" s="2">
        <v>1827</v>
      </c>
      <c r="B1828" s="2" t="s">
        <v>4581</v>
      </c>
      <c r="C1828" s="2">
        <f>YEAR([1]Data!$D1828)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9">
        <v>22.784000000000002</v>
      </c>
      <c r="T1828" s="2">
        <v>1</v>
      </c>
      <c r="U1828" s="25">
        <v>0.2</v>
      </c>
      <c r="V1828" s="25">
        <v>4.8416000000000006</v>
      </c>
      <c r="W1828" s="11">
        <f>Table_1[[#This Row],[Discount]]/Table_1[[#This Row],[Sales]]</f>
        <v>8.7780898876404483E-3</v>
      </c>
      <c r="X1828" t="str">
        <f>IF(Table_1[[#This Row],[Discount %]]&lt;=0.1, "0-10%", IF(Table_1[[#This Row],[Discount %]]&lt;=0.2, "10-20%", IF(Table_1[[#This Row],[Discount %]]&lt;=0.3, "20-30%", IF(Table_1[[#This Row],[Discount %]]&lt;=0.4, "30-40%", "40%+"))))</f>
        <v>0-10%</v>
      </c>
    </row>
    <row r="1829" spans="1:24" ht="14.4" x14ac:dyDescent="0.3">
      <c r="A1829" s="2">
        <v>1828</v>
      </c>
      <c r="B1829" s="2" t="s">
        <v>4585</v>
      </c>
      <c r="C1829" s="2">
        <f>YEAR([1]Data!$D1829)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9">
        <v>1127.9760000000001</v>
      </c>
      <c r="T1829" s="2">
        <v>3</v>
      </c>
      <c r="U1829" s="25">
        <v>0.2</v>
      </c>
      <c r="V1829" s="25">
        <v>126.8972999999998</v>
      </c>
      <c r="W1829" s="11">
        <f>Table_1[[#This Row],[Discount]]/Table_1[[#This Row],[Sales]]</f>
        <v>1.7730873706532763E-4</v>
      </c>
      <c r="X1829" t="str">
        <f>IF(Table_1[[#This Row],[Discount %]]&lt;=0.1, "0-10%", IF(Table_1[[#This Row],[Discount %]]&lt;=0.2, "10-20%", IF(Table_1[[#This Row],[Discount %]]&lt;=0.3, "20-30%", IF(Table_1[[#This Row],[Discount %]]&lt;=0.4, "30-40%", "40%+"))))</f>
        <v>0-10%</v>
      </c>
    </row>
    <row r="1830" spans="1:24" ht="14.4" x14ac:dyDescent="0.3">
      <c r="A1830" s="2">
        <v>1829</v>
      </c>
      <c r="B1830" s="2" t="s">
        <v>4591</v>
      </c>
      <c r="C1830" s="2">
        <f>YEAR([1]Data!$D1830)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9">
        <v>38.880000000000003</v>
      </c>
      <c r="T1830" s="2">
        <v>6</v>
      </c>
      <c r="U1830" s="25">
        <v>0</v>
      </c>
      <c r="V1830" s="25">
        <v>18.662400000000002</v>
      </c>
      <c r="W1830" s="11">
        <f>Table_1[[#This Row],[Discount]]/Table_1[[#This Row],[Sales]]</f>
        <v>0</v>
      </c>
      <c r="X1830" t="str">
        <f>IF(Table_1[[#This Row],[Discount %]]&lt;=0.1, "0-10%", IF(Table_1[[#This Row],[Discount %]]&lt;=0.2, "10-20%", IF(Table_1[[#This Row],[Discount %]]&lt;=0.3, "20-30%", IF(Table_1[[#This Row],[Discount %]]&lt;=0.4, "30-40%", "40%+"))))</f>
        <v>0-10%</v>
      </c>
    </row>
    <row r="1831" spans="1:24" ht="14.4" x14ac:dyDescent="0.3">
      <c r="A1831" s="2">
        <v>1830</v>
      </c>
      <c r="B1831" s="2" t="s">
        <v>4594</v>
      </c>
      <c r="C1831" s="2">
        <f>YEAR([1]Data!$D1831)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9">
        <v>779.79600000000005</v>
      </c>
      <c r="T1831" s="2">
        <v>2</v>
      </c>
      <c r="U1831" s="25">
        <v>0.4</v>
      </c>
      <c r="V1831" s="25">
        <v>-168.95579999999995</v>
      </c>
      <c r="W1831" s="11">
        <f>Table_1[[#This Row],[Discount]]/Table_1[[#This Row],[Sales]]</f>
        <v>5.1295467019579484E-4</v>
      </c>
      <c r="X1831" t="str">
        <f>IF(Table_1[[#This Row],[Discount %]]&lt;=0.1, "0-10%", IF(Table_1[[#This Row],[Discount %]]&lt;=0.2, "10-20%", IF(Table_1[[#This Row],[Discount %]]&lt;=0.3, "20-30%", IF(Table_1[[#This Row],[Discount %]]&lt;=0.4, "30-40%", "40%+"))))</f>
        <v>0-10%</v>
      </c>
    </row>
    <row r="1832" spans="1:24" ht="14.4" x14ac:dyDescent="0.3">
      <c r="A1832" s="2">
        <v>1831</v>
      </c>
      <c r="B1832" s="2" t="s">
        <v>4597</v>
      </c>
      <c r="C1832" s="2">
        <f>YEAR([1]Data!$D1832)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9">
        <v>1439.92</v>
      </c>
      <c r="T1832" s="2">
        <v>8</v>
      </c>
      <c r="U1832" s="25">
        <v>0</v>
      </c>
      <c r="V1832" s="25">
        <v>374.37920000000008</v>
      </c>
      <c r="W1832" s="11">
        <f>Table_1[[#This Row],[Discount]]/Table_1[[#This Row],[Sales]]</f>
        <v>0</v>
      </c>
      <c r="X1832" t="str">
        <f>IF(Table_1[[#This Row],[Discount %]]&lt;=0.1, "0-10%", IF(Table_1[[#This Row],[Discount %]]&lt;=0.2, "10-20%", IF(Table_1[[#This Row],[Discount %]]&lt;=0.3, "20-30%", IF(Table_1[[#This Row],[Discount %]]&lt;=0.4, "30-40%", "40%+"))))</f>
        <v>0-10%</v>
      </c>
    </row>
    <row r="1833" spans="1:24" ht="14.4" x14ac:dyDescent="0.3">
      <c r="A1833" s="2">
        <v>1832</v>
      </c>
      <c r="B1833" s="2" t="s">
        <v>4597</v>
      </c>
      <c r="C1833" s="2">
        <f>YEAR([1]Data!$D1833)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9">
        <v>262.11</v>
      </c>
      <c r="T1833" s="2">
        <v>1</v>
      </c>
      <c r="U1833" s="25">
        <v>0</v>
      </c>
      <c r="V1833" s="25">
        <v>62.906399999999991</v>
      </c>
      <c r="W1833" s="11">
        <f>Table_1[[#This Row],[Discount]]/Table_1[[#This Row],[Sales]]</f>
        <v>0</v>
      </c>
      <c r="X1833" t="str">
        <f>IF(Table_1[[#This Row],[Discount %]]&lt;=0.1, "0-10%", IF(Table_1[[#This Row],[Discount %]]&lt;=0.2, "10-20%", IF(Table_1[[#This Row],[Discount %]]&lt;=0.3, "20-30%", IF(Table_1[[#This Row],[Discount %]]&lt;=0.4, "30-40%", "40%+"))))</f>
        <v>0-10%</v>
      </c>
    </row>
    <row r="1834" spans="1:24" ht="14.4" x14ac:dyDescent="0.3">
      <c r="A1834" s="2">
        <v>1833</v>
      </c>
      <c r="B1834" s="2" t="s">
        <v>4601</v>
      </c>
      <c r="C1834" s="2">
        <f>YEAR([1]Data!$D1834)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9">
        <v>207</v>
      </c>
      <c r="T1834" s="2">
        <v>3</v>
      </c>
      <c r="U1834" s="25">
        <v>0.2</v>
      </c>
      <c r="V1834" s="25">
        <v>25.874999999999972</v>
      </c>
      <c r="W1834" s="11">
        <f>Table_1[[#This Row],[Discount]]/Table_1[[#This Row],[Sales]]</f>
        <v>9.6618357487922714E-4</v>
      </c>
      <c r="X1834" t="str">
        <f>IF(Table_1[[#This Row],[Discount %]]&lt;=0.1, "0-10%", IF(Table_1[[#This Row],[Discount %]]&lt;=0.2, "10-20%", IF(Table_1[[#This Row],[Discount %]]&lt;=0.3, "20-30%", IF(Table_1[[#This Row],[Discount %]]&lt;=0.4, "30-40%", "40%+"))))</f>
        <v>0-10%</v>
      </c>
    </row>
    <row r="1835" spans="1:24" ht="14.4" x14ac:dyDescent="0.3">
      <c r="A1835" s="2">
        <v>1834</v>
      </c>
      <c r="B1835" s="2" t="s">
        <v>4602</v>
      </c>
      <c r="C1835" s="2">
        <f>YEAR([1]Data!$D1835)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9">
        <v>1439.982</v>
      </c>
      <c r="T1835" s="2">
        <v>3</v>
      </c>
      <c r="U1835" s="25">
        <v>0.4</v>
      </c>
      <c r="V1835" s="25">
        <v>-263.99670000000026</v>
      </c>
      <c r="W1835" s="11">
        <f>Table_1[[#This Row],[Discount]]/Table_1[[#This Row],[Sales]]</f>
        <v>2.7778125004340336E-4</v>
      </c>
      <c r="X1835" t="str">
        <f>IF(Table_1[[#This Row],[Discount %]]&lt;=0.1, "0-10%", IF(Table_1[[#This Row],[Discount %]]&lt;=0.2, "10-20%", IF(Table_1[[#This Row],[Discount %]]&lt;=0.3, "20-30%", IF(Table_1[[#This Row],[Discount %]]&lt;=0.4, "30-40%", "40%+"))))</f>
        <v>0-10%</v>
      </c>
    </row>
    <row r="1836" spans="1:24" ht="14.4" x14ac:dyDescent="0.3">
      <c r="A1836" s="2">
        <v>1835</v>
      </c>
      <c r="B1836" s="2" t="s">
        <v>4602</v>
      </c>
      <c r="C1836" s="2">
        <f>YEAR([1]Data!$D1836)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9">
        <v>36.288000000000011</v>
      </c>
      <c r="T1836" s="2">
        <v>7</v>
      </c>
      <c r="U1836" s="25">
        <v>0.2</v>
      </c>
      <c r="V1836" s="25">
        <v>12.700800000000001</v>
      </c>
      <c r="W1836" s="11">
        <f>Table_1[[#This Row],[Discount]]/Table_1[[#This Row],[Sales]]</f>
        <v>5.511463844797177E-3</v>
      </c>
      <c r="X1836" t="str">
        <f>IF(Table_1[[#This Row],[Discount %]]&lt;=0.1, "0-10%", IF(Table_1[[#This Row],[Discount %]]&lt;=0.2, "10-20%", IF(Table_1[[#This Row],[Discount %]]&lt;=0.3, "20-30%", IF(Table_1[[#This Row],[Discount %]]&lt;=0.4, "30-40%", "40%+"))))</f>
        <v>0-10%</v>
      </c>
    </row>
    <row r="1837" spans="1:24" ht="14.4" x14ac:dyDescent="0.3">
      <c r="A1837" s="2">
        <v>1836</v>
      </c>
      <c r="B1837" s="2" t="s">
        <v>4607</v>
      </c>
      <c r="C1837" s="2">
        <f>YEAR([1]Data!$D1837)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9">
        <v>21.400000000000002</v>
      </c>
      <c r="T1837" s="2">
        <v>5</v>
      </c>
      <c r="U1837" s="25">
        <v>0</v>
      </c>
      <c r="V1837" s="25">
        <v>6.2059999999999977</v>
      </c>
      <c r="W1837" s="11">
        <f>Table_1[[#This Row],[Discount]]/Table_1[[#This Row],[Sales]]</f>
        <v>0</v>
      </c>
      <c r="X1837" t="str">
        <f>IF(Table_1[[#This Row],[Discount %]]&lt;=0.1, "0-10%", IF(Table_1[[#This Row],[Discount %]]&lt;=0.2, "10-20%", IF(Table_1[[#This Row],[Discount %]]&lt;=0.3, "20-30%", IF(Table_1[[#This Row],[Discount %]]&lt;=0.4, "30-40%", "40%+"))))</f>
        <v>0-10%</v>
      </c>
    </row>
    <row r="1838" spans="1:24" ht="14.4" x14ac:dyDescent="0.3">
      <c r="A1838" s="2">
        <v>1837</v>
      </c>
      <c r="B1838" s="2" t="s">
        <v>4609</v>
      </c>
      <c r="C1838" s="2">
        <f>YEAR([1]Data!$D1838)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9">
        <v>1245.8599999999999</v>
      </c>
      <c r="T1838" s="2">
        <v>7</v>
      </c>
      <c r="U1838" s="25">
        <v>0</v>
      </c>
      <c r="V1838" s="25">
        <v>361.29939999999988</v>
      </c>
      <c r="W1838" s="11">
        <f>Table_1[[#This Row],[Discount]]/Table_1[[#This Row],[Sales]]</f>
        <v>0</v>
      </c>
      <c r="X1838" t="str">
        <f>IF(Table_1[[#This Row],[Discount %]]&lt;=0.1, "0-10%", IF(Table_1[[#This Row],[Discount %]]&lt;=0.2, "10-20%", IF(Table_1[[#This Row],[Discount %]]&lt;=0.3, "20-30%", IF(Table_1[[#This Row],[Discount %]]&lt;=0.4, "30-40%", "40%+"))))</f>
        <v>0-10%</v>
      </c>
    </row>
    <row r="1839" spans="1:24" ht="14.4" x14ac:dyDescent="0.3">
      <c r="A1839" s="2">
        <v>1838</v>
      </c>
      <c r="B1839" s="2" t="s">
        <v>4610</v>
      </c>
      <c r="C1839" s="2">
        <f>YEAR([1]Data!$D1839)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9">
        <v>17.544</v>
      </c>
      <c r="T1839" s="2">
        <v>3</v>
      </c>
      <c r="U1839" s="25">
        <v>0.2</v>
      </c>
      <c r="V1839" s="25">
        <v>5.9210999999999983</v>
      </c>
      <c r="W1839" s="11">
        <f>Table_1[[#This Row],[Discount]]/Table_1[[#This Row],[Sales]]</f>
        <v>1.1399908800729594E-2</v>
      </c>
      <c r="X1839" t="str">
        <f>IF(Table_1[[#This Row],[Discount %]]&lt;=0.1, "0-10%", IF(Table_1[[#This Row],[Discount %]]&lt;=0.2, "10-20%", IF(Table_1[[#This Row],[Discount %]]&lt;=0.3, "20-30%", IF(Table_1[[#This Row],[Discount %]]&lt;=0.4, "30-40%", "40%+"))))</f>
        <v>0-10%</v>
      </c>
    </row>
    <row r="1840" spans="1:24" ht="14.4" x14ac:dyDescent="0.3">
      <c r="A1840" s="2">
        <v>1839</v>
      </c>
      <c r="B1840" s="2" t="s">
        <v>4610</v>
      </c>
      <c r="C1840" s="2">
        <f>YEAR([1]Data!$D1840)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9">
        <v>44.128</v>
      </c>
      <c r="T1840" s="2">
        <v>4</v>
      </c>
      <c r="U1840" s="25">
        <v>0.2</v>
      </c>
      <c r="V1840" s="25">
        <v>12.135200000000001</v>
      </c>
      <c r="W1840" s="11">
        <f>Table_1[[#This Row],[Discount]]/Table_1[[#This Row],[Sales]]</f>
        <v>4.5322697606961565E-3</v>
      </c>
      <c r="X1840" t="str">
        <f>IF(Table_1[[#This Row],[Discount %]]&lt;=0.1, "0-10%", IF(Table_1[[#This Row],[Discount %]]&lt;=0.2, "10-20%", IF(Table_1[[#This Row],[Discount %]]&lt;=0.3, "20-30%", IF(Table_1[[#This Row],[Discount %]]&lt;=0.4, "30-40%", "40%+"))))</f>
        <v>0-10%</v>
      </c>
    </row>
    <row r="1841" spans="1:24" ht="14.4" x14ac:dyDescent="0.3">
      <c r="A1841" s="2">
        <v>1840</v>
      </c>
      <c r="B1841" s="2" t="s">
        <v>4610</v>
      </c>
      <c r="C1841" s="2">
        <f>YEAR([1]Data!$D1841)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9">
        <v>62.920000000000009</v>
      </c>
      <c r="T1841" s="2">
        <v>1</v>
      </c>
      <c r="U1841" s="25">
        <v>0.2</v>
      </c>
      <c r="V1841" s="25">
        <v>10.224499999999994</v>
      </c>
      <c r="W1841" s="11">
        <f>Table_1[[#This Row],[Discount]]/Table_1[[#This Row],[Sales]]</f>
        <v>3.1786395422759056E-3</v>
      </c>
      <c r="X1841" t="str">
        <f>IF(Table_1[[#This Row],[Discount %]]&lt;=0.1, "0-10%", IF(Table_1[[#This Row],[Discount %]]&lt;=0.2, "10-20%", IF(Table_1[[#This Row],[Discount %]]&lt;=0.3, "20-30%", IF(Table_1[[#This Row],[Discount %]]&lt;=0.4, "30-40%", "40%+"))))</f>
        <v>0-10%</v>
      </c>
    </row>
    <row r="1842" spans="1:24" ht="14.4" x14ac:dyDescent="0.3">
      <c r="A1842" s="2">
        <v>1841</v>
      </c>
      <c r="B1842" s="2" t="s">
        <v>4610</v>
      </c>
      <c r="C1842" s="2">
        <f>YEAR([1]Data!$D1842)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9">
        <v>78.304000000000002</v>
      </c>
      <c r="T1842" s="2">
        <v>2</v>
      </c>
      <c r="U1842" s="25">
        <v>0.2</v>
      </c>
      <c r="V1842" s="25">
        <v>29.363999999999997</v>
      </c>
      <c r="W1842" s="11">
        <f>Table_1[[#This Row],[Discount]]/Table_1[[#This Row],[Sales]]</f>
        <v>2.5541479362484677E-3</v>
      </c>
      <c r="X1842" t="str">
        <f>IF(Table_1[[#This Row],[Discount %]]&lt;=0.1, "0-10%", IF(Table_1[[#This Row],[Discount %]]&lt;=0.2, "10-20%", IF(Table_1[[#This Row],[Discount %]]&lt;=0.3, "20-30%", IF(Table_1[[#This Row],[Discount %]]&lt;=0.4, "30-40%", "40%+"))))</f>
        <v>0-10%</v>
      </c>
    </row>
    <row r="1843" spans="1:24" ht="14.4" x14ac:dyDescent="0.3">
      <c r="A1843" s="2">
        <v>1842</v>
      </c>
      <c r="B1843" s="2" t="s">
        <v>4615</v>
      </c>
      <c r="C1843" s="2">
        <f>YEAR([1]Data!$D1843)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9">
        <v>140.81</v>
      </c>
      <c r="T1843" s="2">
        <v>1</v>
      </c>
      <c r="U1843" s="25">
        <v>0</v>
      </c>
      <c r="V1843" s="25">
        <v>39.4268</v>
      </c>
      <c r="W1843" s="11">
        <f>Table_1[[#This Row],[Discount]]/Table_1[[#This Row],[Sales]]</f>
        <v>0</v>
      </c>
      <c r="X1843" t="str">
        <f>IF(Table_1[[#This Row],[Discount %]]&lt;=0.1, "0-10%", IF(Table_1[[#This Row],[Discount %]]&lt;=0.2, "10-20%", IF(Table_1[[#This Row],[Discount %]]&lt;=0.3, "20-30%", IF(Table_1[[#This Row],[Discount %]]&lt;=0.4, "30-40%", "40%+"))))</f>
        <v>0-10%</v>
      </c>
    </row>
    <row r="1844" spans="1:24" ht="14.4" x14ac:dyDescent="0.3">
      <c r="A1844" s="2">
        <v>1843</v>
      </c>
      <c r="B1844" s="2" t="s">
        <v>4621</v>
      </c>
      <c r="C1844" s="2">
        <f>YEAR([1]Data!$D1844)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9">
        <v>40.096000000000004</v>
      </c>
      <c r="T1844" s="2">
        <v>4</v>
      </c>
      <c r="U1844" s="25">
        <v>0.2</v>
      </c>
      <c r="V1844" s="25">
        <v>13.532399999999996</v>
      </c>
      <c r="W1844" s="11">
        <f>Table_1[[#This Row],[Discount]]/Table_1[[#This Row],[Sales]]</f>
        <v>4.9880287310454909E-3</v>
      </c>
      <c r="X1844" t="str">
        <f>IF(Table_1[[#This Row],[Discount %]]&lt;=0.1, "0-10%", IF(Table_1[[#This Row],[Discount %]]&lt;=0.2, "10-20%", IF(Table_1[[#This Row],[Discount %]]&lt;=0.3, "20-30%", IF(Table_1[[#This Row],[Discount %]]&lt;=0.4, "30-40%", "40%+"))))</f>
        <v>0-10%</v>
      </c>
    </row>
    <row r="1845" spans="1:24" ht="14.4" x14ac:dyDescent="0.3">
      <c r="A1845" s="2">
        <v>1844</v>
      </c>
      <c r="B1845" s="2" t="s">
        <v>4621</v>
      </c>
      <c r="C1845" s="2">
        <f>YEAR([1]Data!$D1845)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9">
        <v>40.783999999999999</v>
      </c>
      <c r="T1845" s="2">
        <v>2</v>
      </c>
      <c r="U1845" s="25">
        <v>0.6</v>
      </c>
      <c r="V1845" s="25">
        <v>-30.588000000000001</v>
      </c>
      <c r="W1845" s="11">
        <f>Table_1[[#This Row],[Discount]]/Table_1[[#This Row],[Sales]]</f>
        <v>1.4711651628089446E-2</v>
      </c>
      <c r="X1845" t="str">
        <f>IF(Table_1[[#This Row],[Discount %]]&lt;=0.1, "0-10%", IF(Table_1[[#This Row],[Discount %]]&lt;=0.2, "10-20%", IF(Table_1[[#This Row],[Discount %]]&lt;=0.3, "20-30%", IF(Table_1[[#This Row],[Discount %]]&lt;=0.4, "30-40%", "40%+"))))</f>
        <v>0-10%</v>
      </c>
    </row>
    <row r="1846" spans="1:24" ht="14.4" x14ac:dyDescent="0.3">
      <c r="A1846" s="2">
        <v>1845</v>
      </c>
      <c r="B1846" s="2" t="s">
        <v>4624</v>
      </c>
      <c r="C1846" s="2">
        <f>YEAR([1]Data!$D1846)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9">
        <v>90.570000000000007</v>
      </c>
      <c r="T1846" s="2">
        <v>3</v>
      </c>
      <c r="U1846" s="25">
        <v>0</v>
      </c>
      <c r="V1846" s="25">
        <v>11.774100000000004</v>
      </c>
      <c r="W1846" s="11">
        <f>Table_1[[#This Row],[Discount]]/Table_1[[#This Row],[Sales]]</f>
        <v>0</v>
      </c>
      <c r="X1846" t="str">
        <f>IF(Table_1[[#This Row],[Discount %]]&lt;=0.1, "0-10%", IF(Table_1[[#This Row],[Discount %]]&lt;=0.2, "10-20%", IF(Table_1[[#This Row],[Discount %]]&lt;=0.3, "20-30%", IF(Table_1[[#This Row],[Discount %]]&lt;=0.4, "30-40%", "40%+"))))</f>
        <v>0-10%</v>
      </c>
    </row>
    <row r="1847" spans="1:24" ht="14.4" x14ac:dyDescent="0.3">
      <c r="A1847" s="2">
        <v>1846</v>
      </c>
      <c r="B1847" s="2" t="s">
        <v>4627</v>
      </c>
      <c r="C1847" s="2">
        <f>YEAR([1]Data!$D1847)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9">
        <v>40.08</v>
      </c>
      <c r="T1847" s="2">
        <v>6</v>
      </c>
      <c r="U1847" s="25">
        <v>0</v>
      </c>
      <c r="V1847" s="25">
        <v>19.238399999999999</v>
      </c>
      <c r="W1847" s="11">
        <f>Table_1[[#This Row],[Discount]]/Table_1[[#This Row],[Sales]]</f>
        <v>0</v>
      </c>
      <c r="X1847" t="str">
        <f>IF(Table_1[[#This Row],[Discount %]]&lt;=0.1, "0-10%", IF(Table_1[[#This Row],[Discount %]]&lt;=0.2, "10-20%", IF(Table_1[[#This Row],[Discount %]]&lt;=0.3, "20-30%", IF(Table_1[[#This Row],[Discount %]]&lt;=0.4, "30-40%", "40%+"))))</f>
        <v>0-10%</v>
      </c>
    </row>
    <row r="1848" spans="1:24" ht="14.4" x14ac:dyDescent="0.3">
      <c r="A1848" s="2">
        <v>1847</v>
      </c>
      <c r="B1848" s="2" t="s">
        <v>4627</v>
      </c>
      <c r="C1848" s="2">
        <f>YEAR([1]Data!$D1848)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9">
        <v>37.68</v>
      </c>
      <c r="T1848" s="2">
        <v>2</v>
      </c>
      <c r="U1848" s="25">
        <v>0</v>
      </c>
      <c r="V1848" s="25">
        <v>15.825600000000001</v>
      </c>
      <c r="W1848" s="11">
        <f>Table_1[[#This Row],[Discount]]/Table_1[[#This Row],[Sales]]</f>
        <v>0</v>
      </c>
      <c r="X1848" t="str">
        <f>IF(Table_1[[#This Row],[Discount %]]&lt;=0.1, "0-10%", IF(Table_1[[#This Row],[Discount %]]&lt;=0.2, "10-20%", IF(Table_1[[#This Row],[Discount %]]&lt;=0.3, "20-30%", IF(Table_1[[#This Row],[Discount %]]&lt;=0.4, "30-40%", "40%+"))))</f>
        <v>0-10%</v>
      </c>
    </row>
    <row r="1849" spans="1:24" ht="14.4" x14ac:dyDescent="0.3">
      <c r="A1849" s="2">
        <v>1848</v>
      </c>
      <c r="B1849" s="2" t="s">
        <v>4630</v>
      </c>
      <c r="C1849" s="2">
        <f>YEAR([1]Data!$D1849)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9">
        <v>362.35199999999998</v>
      </c>
      <c r="T1849" s="2">
        <v>3</v>
      </c>
      <c r="U1849" s="25">
        <v>0.2</v>
      </c>
      <c r="V1849" s="25">
        <v>27.176400000000015</v>
      </c>
      <c r="W1849" s="11">
        <f>Table_1[[#This Row],[Discount]]/Table_1[[#This Row],[Sales]]</f>
        <v>5.5194948558307953E-4</v>
      </c>
      <c r="X1849" t="str">
        <f>IF(Table_1[[#This Row],[Discount %]]&lt;=0.1, "0-10%", IF(Table_1[[#This Row],[Discount %]]&lt;=0.2, "10-20%", IF(Table_1[[#This Row],[Discount %]]&lt;=0.3, "20-30%", IF(Table_1[[#This Row],[Discount %]]&lt;=0.4, "30-40%", "40%+"))))</f>
        <v>0-10%</v>
      </c>
    </row>
    <row r="1850" spans="1:24" ht="14.4" x14ac:dyDescent="0.3">
      <c r="A1850" s="2">
        <v>1849</v>
      </c>
      <c r="B1850" s="2" t="s">
        <v>4630</v>
      </c>
      <c r="C1850" s="2">
        <f>YEAR([1]Data!$D1850)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9">
        <v>7.1840000000000011</v>
      </c>
      <c r="T1850" s="2">
        <v>2</v>
      </c>
      <c r="U1850" s="25">
        <v>0.2</v>
      </c>
      <c r="V1850" s="25">
        <v>2.2449999999999992</v>
      </c>
      <c r="W1850" s="11">
        <f>Table_1[[#This Row],[Discount]]/Table_1[[#This Row],[Sales]]</f>
        <v>2.7839643652561245E-2</v>
      </c>
      <c r="X1850" t="str">
        <f>IF(Table_1[[#This Row],[Discount %]]&lt;=0.1, "0-10%", IF(Table_1[[#This Row],[Discount %]]&lt;=0.2, "10-20%", IF(Table_1[[#This Row],[Discount %]]&lt;=0.3, "20-30%", IF(Table_1[[#This Row],[Discount %]]&lt;=0.4, "30-40%", "40%+"))))</f>
        <v>0-10%</v>
      </c>
    </row>
    <row r="1851" spans="1:24" ht="14.4" x14ac:dyDescent="0.3">
      <c r="A1851" s="2">
        <v>1850</v>
      </c>
      <c r="B1851" s="2" t="s">
        <v>4631</v>
      </c>
      <c r="C1851" s="2">
        <f>YEAR([1]Data!$D1851)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9">
        <v>34.76</v>
      </c>
      <c r="T1851" s="2">
        <v>1</v>
      </c>
      <c r="U1851" s="25">
        <v>0</v>
      </c>
      <c r="V1851" s="25">
        <v>9.732800000000001</v>
      </c>
      <c r="W1851" s="11">
        <f>Table_1[[#This Row],[Discount]]/Table_1[[#This Row],[Sales]]</f>
        <v>0</v>
      </c>
      <c r="X1851" t="str">
        <f>IF(Table_1[[#This Row],[Discount %]]&lt;=0.1, "0-10%", IF(Table_1[[#This Row],[Discount %]]&lt;=0.2, "10-20%", IF(Table_1[[#This Row],[Discount %]]&lt;=0.3, "20-30%", IF(Table_1[[#This Row],[Discount %]]&lt;=0.4, "30-40%", "40%+"))))</f>
        <v>0-10%</v>
      </c>
    </row>
    <row r="1852" spans="1:24" ht="14.4" x14ac:dyDescent="0.3">
      <c r="A1852" s="2">
        <v>1851</v>
      </c>
      <c r="B1852" s="2" t="s">
        <v>4631</v>
      </c>
      <c r="C1852" s="2">
        <f>YEAR([1]Data!$D1852)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9">
        <v>831.2</v>
      </c>
      <c r="T1852" s="2">
        <v>5</v>
      </c>
      <c r="U1852" s="25">
        <v>0</v>
      </c>
      <c r="V1852" s="25">
        <v>124.68000000000004</v>
      </c>
      <c r="W1852" s="11">
        <f>Table_1[[#This Row],[Discount]]/Table_1[[#This Row],[Sales]]</f>
        <v>0</v>
      </c>
      <c r="X1852" t="str">
        <f>IF(Table_1[[#This Row],[Discount %]]&lt;=0.1, "0-10%", IF(Table_1[[#This Row],[Discount %]]&lt;=0.2, "10-20%", IF(Table_1[[#This Row],[Discount %]]&lt;=0.3, "20-30%", IF(Table_1[[#This Row],[Discount %]]&lt;=0.4, "30-40%", "40%+"))))</f>
        <v>0-10%</v>
      </c>
    </row>
    <row r="1853" spans="1:24" ht="14.4" x14ac:dyDescent="0.3">
      <c r="A1853" s="2">
        <v>1852</v>
      </c>
      <c r="B1853" s="2" t="s">
        <v>4631</v>
      </c>
      <c r="C1853" s="2">
        <f>YEAR([1]Data!$D1853)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9">
        <v>26.400000000000002</v>
      </c>
      <c r="T1853" s="2">
        <v>5</v>
      </c>
      <c r="U1853" s="25">
        <v>0</v>
      </c>
      <c r="V1853" s="25">
        <v>11.879999999999999</v>
      </c>
      <c r="W1853" s="11">
        <f>Table_1[[#This Row],[Discount]]/Table_1[[#This Row],[Sales]]</f>
        <v>0</v>
      </c>
      <c r="X1853" t="str">
        <f>IF(Table_1[[#This Row],[Discount %]]&lt;=0.1, "0-10%", IF(Table_1[[#This Row],[Discount %]]&lt;=0.2, "10-20%", IF(Table_1[[#This Row],[Discount %]]&lt;=0.3, "20-30%", IF(Table_1[[#This Row],[Discount %]]&lt;=0.4, "30-40%", "40%+"))))</f>
        <v>0-10%</v>
      </c>
    </row>
    <row r="1854" spans="1:24" ht="14.4" x14ac:dyDescent="0.3">
      <c r="A1854" s="2">
        <v>1853</v>
      </c>
      <c r="B1854" s="2" t="s">
        <v>4631</v>
      </c>
      <c r="C1854" s="2">
        <f>YEAR([1]Data!$D1854)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9">
        <v>106.75</v>
      </c>
      <c r="T1854" s="2">
        <v>7</v>
      </c>
      <c r="U1854" s="25">
        <v>0</v>
      </c>
      <c r="V1854" s="25">
        <v>49.10499999999999</v>
      </c>
      <c r="W1854" s="11">
        <f>Table_1[[#This Row],[Discount]]/Table_1[[#This Row],[Sales]]</f>
        <v>0</v>
      </c>
      <c r="X1854" t="str">
        <f>IF(Table_1[[#This Row],[Discount %]]&lt;=0.1, "0-10%", IF(Table_1[[#This Row],[Discount %]]&lt;=0.2, "10-20%", IF(Table_1[[#This Row],[Discount %]]&lt;=0.3, "20-30%", IF(Table_1[[#This Row],[Discount %]]&lt;=0.4, "30-40%", "40%+"))))</f>
        <v>0-10%</v>
      </c>
    </row>
    <row r="1855" spans="1:24" ht="14.4" x14ac:dyDescent="0.3">
      <c r="A1855" s="2">
        <v>1854</v>
      </c>
      <c r="B1855" s="2" t="s">
        <v>4631</v>
      </c>
      <c r="C1855" s="2">
        <f>YEAR([1]Data!$D1855)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9">
        <v>97.82</v>
      </c>
      <c r="T1855" s="2">
        <v>2</v>
      </c>
      <c r="U1855" s="25">
        <v>0</v>
      </c>
      <c r="V1855" s="25">
        <v>45.975399999999993</v>
      </c>
      <c r="W1855" s="11">
        <f>Table_1[[#This Row],[Discount]]/Table_1[[#This Row],[Sales]]</f>
        <v>0</v>
      </c>
      <c r="X1855" t="str">
        <f>IF(Table_1[[#This Row],[Discount %]]&lt;=0.1, "0-10%", IF(Table_1[[#This Row],[Discount %]]&lt;=0.2, "10-20%", IF(Table_1[[#This Row],[Discount %]]&lt;=0.3, "20-30%", IF(Table_1[[#This Row],[Discount %]]&lt;=0.4, "30-40%", "40%+"))))</f>
        <v>0-10%</v>
      </c>
    </row>
    <row r="1856" spans="1:24" ht="14.4" x14ac:dyDescent="0.3">
      <c r="A1856" s="2">
        <v>1855</v>
      </c>
      <c r="B1856" s="2" t="s">
        <v>4631</v>
      </c>
      <c r="C1856" s="2">
        <f>YEAR([1]Data!$D1856)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9">
        <v>141.4</v>
      </c>
      <c r="T1856" s="2">
        <v>5</v>
      </c>
      <c r="U1856" s="25">
        <v>0</v>
      </c>
      <c r="V1856" s="25">
        <v>38.177999999999997</v>
      </c>
      <c r="W1856" s="11">
        <f>Table_1[[#This Row],[Discount]]/Table_1[[#This Row],[Sales]]</f>
        <v>0</v>
      </c>
      <c r="X1856" t="str">
        <f>IF(Table_1[[#This Row],[Discount %]]&lt;=0.1, "0-10%", IF(Table_1[[#This Row],[Discount %]]&lt;=0.2, "10-20%", IF(Table_1[[#This Row],[Discount %]]&lt;=0.3, "20-30%", IF(Table_1[[#This Row],[Discount %]]&lt;=0.4, "30-40%", "40%+"))))</f>
        <v>0-10%</v>
      </c>
    </row>
    <row r="1857" spans="1:24" ht="14.4" x14ac:dyDescent="0.3">
      <c r="A1857" s="2">
        <v>1856</v>
      </c>
      <c r="B1857" s="2" t="s">
        <v>4639</v>
      </c>
      <c r="C1857" s="2">
        <f>YEAR([1]Data!$D1857)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9">
        <v>14.52</v>
      </c>
      <c r="T1857" s="2">
        <v>3</v>
      </c>
      <c r="U1857" s="25">
        <v>0</v>
      </c>
      <c r="V1857" s="25">
        <v>4.7915999999999999</v>
      </c>
      <c r="W1857" s="11">
        <f>Table_1[[#This Row],[Discount]]/Table_1[[#This Row],[Sales]]</f>
        <v>0</v>
      </c>
      <c r="X1857" t="str">
        <f>IF(Table_1[[#This Row],[Discount %]]&lt;=0.1, "0-10%", IF(Table_1[[#This Row],[Discount %]]&lt;=0.2, "10-20%", IF(Table_1[[#This Row],[Discount %]]&lt;=0.3, "20-30%", IF(Table_1[[#This Row],[Discount %]]&lt;=0.4, "30-40%", "40%+"))))</f>
        <v>0-10%</v>
      </c>
    </row>
    <row r="1858" spans="1:24" ht="14.4" x14ac:dyDescent="0.3">
      <c r="A1858" s="2">
        <v>1857</v>
      </c>
      <c r="B1858" s="2" t="s">
        <v>4641</v>
      </c>
      <c r="C1858" s="2">
        <f>YEAR([1]Data!$D1858)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9">
        <v>127.92000000000002</v>
      </c>
      <c r="T1858" s="2">
        <v>5</v>
      </c>
      <c r="U1858" s="25">
        <v>0.2</v>
      </c>
      <c r="V1858" s="25">
        <v>-15.990000000000002</v>
      </c>
      <c r="W1858" s="11">
        <f>Table_1[[#This Row],[Discount]]/Table_1[[#This Row],[Sales]]</f>
        <v>1.5634771732332708E-3</v>
      </c>
      <c r="X1858" t="str">
        <f>IF(Table_1[[#This Row],[Discount %]]&lt;=0.1, "0-10%", IF(Table_1[[#This Row],[Discount %]]&lt;=0.2, "10-20%", IF(Table_1[[#This Row],[Discount %]]&lt;=0.3, "20-30%", IF(Table_1[[#This Row],[Discount %]]&lt;=0.4, "30-40%", "40%+"))))</f>
        <v>0-10%</v>
      </c>
    </row>
    <row r="1859" spans="1:24" ht="14.4" x14ac:dyDescent="0.3">
      <c r="A1859" s="2">
        <v>1858</v>
      </c>
      <c r="B1859" s="2" t="s">
        <v>4641</v>
      </c>
      <c r="C1859" s="2">
        <f>YEAR([1]Data!$D1859)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9">
        <v>34.239999999999988</v>
      </c>
      <c r="T1859" s="2">
        <v>4</v>
      </c>
      <c r="U1859" s="25">
        <v>0.8</v>
      </c>
      <c r="V1859" s="25">
        <v>-53.072000000000017</v>
      </c>
      <c r="W1859" s="11">
        <f>Table_1[[#This Row],[Discount]]/Table_1[[#This Row],[Sales]]</f>
        <v>2.3364485981308421E-2</v>
      </c>
      <c r="X1859" t="str">
        <f>IF(Table_1[[#This Row],[Discount %]]&lt;=0.1, "0-10%", IF(Table_1[[#This Row],[Discount %]]&lt;=0.2, "10-20%", IF(Table_1[[#This Row],[Discount %]]&lt;=0.3, "20-30%", IF(Table_1[[#This Row],[Discount %]]&lt;=0.4, "30-40%", "40%+"))))</f>
        <v>0-10%</v>
      </c>
    </row>
    <row r="1860" spans="1:24" ht="14.4" x14ac:dyDescent="0.3">
      <c r="A1860" s="2">
        <v>1859</v>
      </c>
      <c r="B1860" s="2" t="s">
        <v>4644</v>
      </c>
      <c r="C1860" s="2">
        <f>YEAR([1]Data!$D1860)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9">
        <v>137.62</v>
      </c>
      <c r="T1860" s="2">
        <v>2</v>
      </c>
      <c r="U1860" s="25">
        <v>0</v>
      </c>
      <c r="V1860" s="25">
        <v>60.552800000000005</v>
      </c>
      <c r="W1860" s="11">
        <f>Table_1[[#This Row],[Discount]]/Table_1[[#This Row],[Sales]]</f>
        <v>0</v>
      </c>
      <c r="X1860" t="str">
        <f>IF(Table_1[[#This Row],[Discount %]]&lt;=0.1, "0-10%", IF(Table_1[[#This Row],[Discount %]]&lt;=0.2, "10-20%", IF(Table_1[[#This Row],[Discount %]]&lt;=0.3, "20-30%", IF(Table_1[[#This Row],[Discount %]]&lt;=0.4, "30-40%", "40%+"))))</f>
        <v>0-10%</v>
      </c>
    </row>
    <row r="1861" spans="1:24" ht="14.4" x14ac:dyDescent="0.3">
      <c r="A1861" s="2">
        <v>1860</v>
      </c>
      <c r="B1861" s="2" t="s">
        <v>4644</v>
      </c>
      <c r="C1861" s="2">
        <f>YEAR([1]Data!$D1861)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9">
        <v>100.49</v>
      </c>
      <c r="T1861" s="2">
        <v>1</v>
      </c>
      <c r="U1861" s="25">
        <v>0</v>
      </c>
      <c r="V1861" s="25">
        <v>25.122500000000002</v>
      </c>
      <c r="W1861" s="11">
        <f>Table_1[[#This Row],[Discount]]/Table_1[[#This Row],[Sales]]</f>
        <v>0</v>
      </c>
      <c r="X1861" t="str">
        <f>IF(Table_1[[#This Row],[Discount %]]&lt;=0.1, "0-10%", IF(Table_1[[#This Row],[Discount %]]&lt;=0.2, "10-20%", IF(Table_1[[#This Row],[Discount %]]&lt;=0.3, "20-30%", IF(Table_1[[#This Row],[Discount %]]&lt;=0.4, "30-40%", "40%+"))))</f>
        <v>0-10%</v>
      </c>
    </row>
    <row r="1862" spans="1:24" ht="14.4" x14ac:dyDescent="0.3">
      <c r="A1862" s="2">
        <v>1861</v>
      </c>
      <c r="B1862" s="2" t="s">
        <v>4647</v>
      </c>
      <c r="C1862" s="2">
        <f>YEAR([1]Data!$D1862)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9">
        <v>257.56799999999998</v>
      </c>
      <c r="T1862" s="2">
        <v>2</v>
      </c>
      <c r="U1862" s="25">
        <v>0.2</v>
      </c>
      <c r="V1862" s="25">
        <v>-28.976400000000012</v>
      </c>
      <c r="W1862" s="11">
        <f>Table_1[[#This Row],[Discount]]/Table_1[[#This Row],[Sales]]</f>
        <v>7.7649397440675868E-4</v>
      </c>
      <c r="X1862" t="str">
        <f>IF(Table_1[[#This Row],[Discount %]]&lt;=0.1, "0-10%", IF(Table_1[[#This Row],[Discount %]]&lt;=0.2, "10-20%", IF(Table_1[[#This Row],[Discount %]]&lt;=0.3, "20-30%", IF(Table_1[[#This Row],[Discount %]]&lt;=0.4, "30-40%", "40%+"))))</f>
        <v>0-10%</v>
      </c>
    </row>
    <row r="1863" spans="1:24" ht="14.4" x14ac:dyDescent="0.3">
      <c r="A1863" s="2">
        <v>1862</v>
      </c>
      <c r="B1863" s="2" t="s">
        <v>4647</v>
      </c>
      <c r="C1863" s="2">
        <f>YEAR([1]Data!$D1863)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9">
        <v>119.96</v>
      </c>
      <c r="T1863" s="2">
        <v>4</v>
      </c>
      <c r="U1863" s="25">
        <v>0</v>
      </c>
      <c r="V1863" s="25">
        <v>33.588800000000006</v>
      </c>
      <c r="W1863" s="11">
        <f>Table_1[[#This Row],[Discount]]/Table_1[[#This Row],[Sales]]</f>
        <v>0</v>
      </c>
      <c r="X1863" t="str">
        <f>IF(Table_1[[#This Row],[Discount %]]&lt;=0.1, "0-10%", IF(Table_1[[#This Row],[Discount %]]&lt;=0.2, "10-20%", IF(Table_1[[#This Row],[Discount %]]&lt;=0.3, "20-30%", IF(Table_1[[#This Row],[Discount %]]&lt;=0.4, "30-40%", "40%+"))))</f>
        <v>0-10%</v>
      </c>
    </row>
    <row r="1864" spans="1:24" ht="14.4" x14ac:dyDescent="0.3">
      <c r="A1864" s="2">
        <v>1863</v>
      </c>
      <c r="B1864" s="2" t="s">
        <v>4650</v>
      </c>
      <c r="C1864" s="2">
        <f>YEAR([1]Data!$D1864)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9">
        <v>49.632000000000005</v>
      </c>
      <c r="T1864" s="2">
        <v>4</v>
      </c>
      <c r="U1864" s="25">
        <v>0.2</v>
      </c>
      <c r="V1864" s="25">
        <v>4.9632000000000005</v>
      </c>
      <c r="W1864" s="11">
        <f>Table_1[[#This Row],[Discount]]/Table_1[[#This Row],[Sales]]</f>
        <v>4.0296582849774333E-3</v>
      </c>
      <c r="X1864" t="str">
        <f>IF(Table_1[[#This Row],[Discount %]]&lt;=0.1, "0-10%", IF(Table_1[[#This Row],[Discount %]]&lt;=0.2, "10-20%", IF(Table_1[[#This Row],[Discount %]]&lt;=0.3, "20-30%", IF(Table_1[[#This Row],[Discount %]]&lt;=0.4, "30-40%", "40%+"))))</f>
        <v>0-10%</v>
      </c>
    </row>
    <row r="1865" spans="1:24" ht="14.4" x14ac:dyDescent="0.3">
      <c r="A1865" s="2">
        <v>1864</v>
      </c>
      <c r="B1865" s="2" t="s">
        <v>4651</v>
      </c>
      <c r="C1865" s="2">
        <f>YEAR([1]Data!$D1865)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9">
        <v>727.45</v>
      </c>
      <c r="T1865" s="2">
        <v>5</v>
      </c>
      <c r="U1865" s="25">
        <v>0.5</v>
      </c>
      <c r="V1865" s="25">
        <v>-465.5680000000001</v>
      </c>
      <c r="W1865" s="11">
        <f>Table_1[[#This Row],[Discount]]/Table_1[[#This Row],[Sales]]</f>
        <v>6.8733246271221384E-4</v>
      </c>
      <c r="X1865" t="str">
        <f>IF(Table_1[[#This Row],[Discount %]]&lt;=0.1, "0-10%", IF(Table_1[[#This Row],[Discount %]]&lt;=0.2, "10-20%", IF(Table_1[[#This Row],[Discount %]]&lt;=0.3, "20-30%", IF(Table_1[[#This Row],[Discount %]]&lt;=0.4, "30-40%", "40%+"))))</f>
        <v>0-10%</v>
      </c>
    </row>
    <row r="1866" spans="1:24" ht="14.4" x14ac:dyDescent="0.3">
      <c r="A1866" s="2">
        <v>1865</v>
      </c>
      <c r="B1866" s="2" t="s">
        <v>4651</v>
      </c>
      <c r="C1866" s="2">
        <f>YEAR([1]Data!$D1866)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9">
        <v>24.96</v>
      </c>
      <c r="T1866" s="2">
        <v>3</v>
      </c>
      <c r="U1866" s="25">
        <v>0.2</v>
      </c>
      <c r="V1866" s="25">
        <v>4.3679999999999986</v>
      </c>
      <c r="W1866" s="11">
        <f>Table_1[[#This Row],[Discount]]/Table_1[[#This Row],[Sales]]</f>
        <v>8.0128205128205138E-3</v>
      </c>
      <c r="X1866" t="str">
        <f>IF(Table_1[[#This Row],[Discount %]]&lt;=0.1, "0-10%", IF(Table_1[[#This Row],[Discount %]]&lt;=0.2, "10-20%", IF(Table_1[[#This Row],[Discount %]]&lt;=0.3, "20-30%", IF(Table_1[[#This Row],[Discount %]]&lt;=0.4, "30-40%", "40%+"))))</f>
        <v>0-10%</v>
      </c>
    </row>
    <row r="1867" spans="1:24" ht="14.4" x14ac:dyDescent="0.3">
      <c r="A1867" s="2">
        <v>1866</v>
      </c>
      <c r="B1867" s="2" t="s">
        <v>4656</v>
      </c>
      <c r="C1867" s="2">
        <f>YEAR([1]Data!$D1867)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9">
        <v>370.78199999999998</v>
      </c>
      <c r="T1867" s="2">
        <v>3</v>
      </c>
      <c r="U1867" s="25">
        <v>0.4</v>
      </c>
      <c r="V1867" s="25">
        <v>-92.695500000000038</v>
      </c>
      <c r="W1867" s="11">
        <f>Table_1[[#This Row],[Discount]]/Table_1[[#This Row],[Sales]]</f>
        <v>1.0788010205457655E-3</v>
      </c>
      <c r="X1867" t="str">
        <f>IF(Table_1[[#This Row],[Discount %]]&lt;=0.1, "0-10%", IF(Table_1[[#This Row],[Discount %]]&lt;=0.2, "10-20%", IF(Table_1[[#This Row],[Discount %]]&lt;=0.3, "20-30%", IF(Table_1[[#This Row],[Discount %]]&lt;=0.4, "30-40%", "40%+"))))</f>
        <v>0-10%</v>
      </c>
    </row>
    <row r="1868" spans="1:24" ht="14.4" x14ac:dyDescent="0.3">
      <c r="A1868" s="2">
        <v>1867</v>
      </c>
      <c r="B1868" s="2" t="s">
        <v>4659</v>
      </c>
      <c r="C1868" s="2">
        <f>YEAR([1]Data!$D1868)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9">
        <v>196.45</v>
      </c>
      <c r="T1868" s="2">
        <v>5</v>
      </c>
      <c r="U1868" s="25">
        <v>0</v>
      </c>
      <c r="V1868" s="25">
        <v>70.72199999999998</v>
      </c>
      <c r="W1868" s="11">
        <f>Table_1[[#This Row],[Discount]]/Table_1[[#This Row],[Sales]]</f>
        <v>0</v>
      </c>
      <c r="X1868" t="str">
        <f>IF(Table_1[[#This Row],[Discount %]]&lt;=0.1, "0-10%", IF(Table_1[[#This Row],[Discount %]]&lt;=0.2, "10-20%", IF(Table_1[[#This Row],[Discount %]]&lt;=0.3, "20-30%", IF(Table_1[[#This Row],[Discount %]]&lt;=0.4, "30-40%", "40%+"))))</f>
        <v>0-10%</v>
      </c>
    </row>
    <row r="1869" spans="1:24" ht="14.4" x14ac:dyDescent="0.3">
      <c r="A1869" s="2">
        <v>1868</v>
      </c>
      <c r="B1869" s="2" t="s">
        <v>4660</v>
      </c>
      <c r="C1869" s="2">
        <f>YEAR([1]Data!$D1869)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9">
        <v>31.104000000000006</v>
      </c>
      <c r="T1869" s="2">
        <v>6</v>
      </c>
      <c r="U1869" s="25">
        <v>0.2</v>
      </c>
      <c r="V1869" s="25">
        <v>10.8864</v>
      </c>
      <c r="W1869" s="11">
        <f>Table_1[[#This Row],[Discount]]/Table_1[[#This Row],[Sales]]</f>
        <v>6.4300411522633738E-3</v>
      </c>
      <c r="X1869" t="str">
        <f>IF(Table_1[[#This Row],[Discount %]]&lt;=0.1, "0-10%", IF(Table_1[[#This Row],[Discount %]]&lt;=0.2, "10-20%", IF(Table_1[[#This Row],[Discount %]]&lt;=0.3, "20-30%", IF(Table_1[[#This Row],[Discount %]]&lt;=0.4, "30-40%", "40%+"))))</f>
        <v>0-10%</v>
      </c>
    </row>
    <row r="1870" spans="1:24" ht="14.4" x14ac:dyDescent="0.3">
      <c r="A1870" s="2">
        <v>1869</v>
      </c>
      <c r="B1870" s="2" t="s">
        <v>4660</v>
      </c>
      <c r="C1870" s="2">
        <f>YEAR([1]Data!$D1870)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9">
        <v>78.256</v>
      </c>
      <c r="T1870" s="2">
        <v>2</v>
      </c>
      <c r="U1870" s="25">
        <v>0.2</v>
      </c>
      <c r="V1870" s="25">
        <v>-17.607599999999998</v>
      </c>
      <c r="W1870" s="11">
        <f>Table_1[[#This Row],[Discount]]/Table_1[[#This Row],[Sales]]</f>
        <v>2.5557145777959519E-3</v>
      </c>
      <c r="X1870" t="str">
        <f>IF(Table_1[[#This Row],[Discount %]]&lt;=0.1, "0-10%", IF(Table_1[[#This Row],[Discount %]]&lt;=0.2, "10-20%", IF(Table_1[[#This Row],[Discount %]]&lt;=0.3, "20-30%", IF(Table_1[[#This Row],[Discount %]]&lt;=0.4, "30-40%", "40%+"))))</f>
        <v>0-10%</v>
      </c>
    </row>
    <row r="1871" spans="1:24" ht="14.4" x14ac:dyDescent="0.3">
      <c r="A1871" s="2">
        <v>1870</v>
      </c>
      <c r="B1871" s="2" t="s">
        <v>4665</v>
      </c>
      <c r="C1871" s="2">
        <f>YEAR([1]Data!$D1871)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9">
        <v>6.48</v>
      </c>
      <c r="T1871" s="2">
        <v>1</v>
      </c>
      <c r="U1871" s="25">
        <v>0</v>
      </c>
      <c r="V1871" s="25">
        <v>3.1104000000000003</v>
      </c>
      <c r="W1871" s="11">
        <f>Table_1[[#This Row],[Discount]]/Table_1[[#This Row],[Sales]]</f>
        <v>0</v>
      </c>
      <c r="X1871" t="str">
        <f>IF(Table_1[[#This Row],[Discount %]]&lt;=0.1, "0-10%", IF(Table_1[[#This Row],[Discount %]]&lt;=0.2, "10-20%", IF(Table_1[[#This Row],[Discount %]]&lt;=0.3, "20-30%", IF(Table_1[[#This Row],[Discount %]]&lt;=0.4, "30-40%", "40%+"))))</f>
        <v>0-10%</v>
      </c>
    </row>
    <row r="1872" spans="1:24" ht="14.4" x14ac:dyDescent="0.3">
      <c r="A1872" s="2">
        <v>1871</v>
      </c>
      <c r="B1872" s="2" t="s">
        <v>4666</v>
      </c>
      <c r="C1872" s="2">
        <f>YEAR([1]Data!$D1872)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9">
        <v>99.2</v>
      </c>
      <c r="T1872" s="2">
        <v>5</v>
      </c>
      <c r="U1872" s="25">
        <v>0</v>
      </c>
      <c r="V1872" s="25">
        <v>25.792000000000002</v>
      </c>
      <c r="W1872" s="11">
        <f>Table_1[[#This Row],[Discount]]/Table_1[[#This Row],[Sales]]</f>
        <v>0</v>
      </c>
      <c r="X1872" t="str">
        <f>IF(Table_1[[#This Row],[Discount %]]&lt;=0.1, "0-10%", IF(Table_1[[#This Row],[Discount %]]&lt;=0.2, "10-20%", IF(Table_1[[#This Row],[Discount %]]&lt;=0.3, "20-30%", IF(Table_1[[#This Row],[Discount %]]&lt;=0.4, "30-40%", "40%+"))))</f>
        <v>0-10%</v>
      </c>
    </row>
    <row r="1873" spans="1:24" ht="14.4" x14ac:dyDescent="0.3">
      <c r="A1873" s="2">
        <v>1872</v>
      </c>
      <c r="B1873" s="2" t="s">
        <v>4666</v>
      </c>
      <c r="C1873" s="2">
        <f>YEAR([1]Data!$D1873)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9">
        <v>801.5680000000001</v>
      </c>
      <c r="T1873" s="2">
        <v>2</v>
      </c>
      <c r="U1873" s="25">
        <v>0.2</v>
      </c>
      <c r="V1873" s="25">
        <v>50.097999999999985</v>
      </c>
      <c r="W1873" s="11">
        <f>Table_1[[#This Row],[Discount]]/Table_1[[#This Row],[Sales]]</f>
        <v>2.4951095852129824E-4</v>
      </c>
      <c r="X1873" t="str">
        <f>IF(Table_1[[#This Row],[Discount %]]&lt;=0.1, "0-10%", IF(Table_1[[#This Row],[Discount %]]&lt;=0.2, "10-20%", IF(Table_1[[#This Row],[Discount %]]&lt;=0.3, "20-30%", IF(Table_1[[#This Row],[Discount %]]&lt;=0.4, "30-40%", "40%+"))))</f>
        <v>0-10%</v>
      </c>
    </row>
    <row r="1874" spans="1:24" ht="14.4" x14ac:dyDescent="0.3">
      <c r="A1874" s="2">
        <v>1873</v>
      </c>
      <c r="B1874" s="2" t="s">
        <v>4666</v>
      </c>
      <c r="C1874" s="2">
        <f>YEAR([1]Data!$D1874)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9">
        <v>272.84800000000001</v>
      </c>
      <c r="T1874" s="2">
        <v>1</v>
      </c>
      <c r="U1874" s="25">
        <v>0.2</v>
      </c>
      <c r="V1874" s="25">
        <v>27.284800000000004</v>
      </c>
      <c r="W1874" s="11">
        <f>Table_1[[#This Row],[Discount]]/Table_1[[#This Row],[Sales]]</f>
        <v>7.3300885474696532E-4</v>
      </c>
      <c r="X1874" t="str">
        <f>IF(Table_1[[#This Row],[Discount %]]&lt;=0.1, "0-10%", IF(Table_1[[#This Row],[Discount %]]&lt;=0.2, "10-20%", IF(Table_1[[#This Row],[Discount %]]&lt;=0.3, "20-30%", IF(Table_1[[#This Row],[Discount %]]&lt;=0.4, "30-40%", "40%+"))))</f>
        <v>0-10%</v>
      </c>
    </row>
    <row r="1875" spans="1:24" ht="14.4" x14ac:dyDescent="0.3">
      <c r="A1875" s="2">
        <v>1874</v>
      </c>
      <c r="B1875" s="2" t="s">
        <v>4673</v>
      </c>
      <c r="C1875" s="2">
        <f>YEAR([1]Data!$D1875)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9">
        <v>70.98</v>
      </c>
      <c r="T1875" s="2">
        <v>1</v>
      </c>
      <c r="U1875" s="25">
        <v>0</v>
      </c>
      <c r="V1875" s="25">
        <v>20.584199999999996</v>
      </c>
      <c r="W1875" s="11">
        <f>Table_1[[#This Row],[Discount]]/Table_1[[#This Row],[Sales]]</f>
        <v>0</v>
      </c>
      <c r="X1875" t="str">
        <f>IF(Table_1[[#This Row],[Discount %]]&lt;=0.1, "0-10%", IF(Table_1[[#This Row],[Discount %]]&lt;=0.2, "10-20%", IF(Table_1[[#This Row],[Discount %]]&lt;=0.3, "20-30%", IF(Table_1[[#This Row],[Discount %]]&lt;=0.4, "30-40%", "40%+"))))</f>
        <v>0-10%</v>
      </c>
    </row>
    <row r="1876" spans="1:24" ht="14.4" x14ac:dyDescent="0.3">
      <c r="A1876" s="2">
        <v>1875</v>
      </c>
      <c r="B1876" s="2" t="s">
        <v>4679</v>
      </c>
      <c r="C1876" s="2">
        <f>YEAR([1]Data!$D1876)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9">
        <v>16.224</v>
      </c>
      <c r="T1876" s="2">
        <v>2</v>
      </c>
      <c r="U1876" s="25">
        <v>0.2</v>
      </c>
      <c r="V1876" s="25">
        <v>5.8812000000000006</v>
      </c>
      <c r="W1876" s="11">
        <f>Table_1[[#This Row],[Discount]]/Table_1[[#This Row],[Sales]]</f>
        <v>1.232741617357002E-2</v>
      </c>
      <c r="X1876" t="str">
        <f>IF(Table_1[[#This Row],[Discount %]]&lt;=0.1, "0-10%", IF(Table_1[[#This Row],[Discount %]]&lt;=0.2, "10-20%", IF(Table_1[[#This Row],[Discount %]]&lt;=0.3, "20-30%", IF(Table_1[[#This Row],[Discount %]]&lt;=0.4, "30-40%", "40%+"))))</f>
        <v>0-10%</v>
      </c>
    </row>
    <row r="1877" spans="1:24" ht="14.4" x14ac:dyDescent="0.3">
      <c r="A1877" s="2">
        <v>1876</v>
      </c>
      <c r="B1877" s="2" t="s">
        <v>4680</v>
      </c>
      <c r="C1877" s="2">
        <f>YEAR([1]Data!$D1877)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9">
        <v>176.78399999999999</v>
      </c>
      <c r="T1877" s="2">
        <v>1</v>
      </c>
      <c r="U1877" s="25">
        <v>0.2</v>
      </c>
      <c r="V1877" s="25">
        <v>-22.098000000000013</v>
      </c>
      <c r="W1877" s="11">
        <f>Table_1[[#This Row],[Discount]]/Table_1[[#This Row],[Sales]]</f>
        <v>1.1313241017286634E-3</v>
      </c>
      <c r="X1877" t="str">
        <f>IF(Table_1[[#This Row],[Discount %]]&lt;=0.1, "0-10%", IF(Table_1[[#This Row],[Discount %]]&lt;=0.2, "10-20%", IF(Table_1[[#This Row],[Discount %]]&lt;=0.3, "20-30%", IF(Table_1[[#This Row],[Discount %]]&lt;=0.4, "30-40%", "40%+"))))</f>
        <v>0-10%</v>
      </c>
    </row>
    <row r="1878" spans="1:24" ht="14.4" x14ac:dyDescent="0.3">
      <c r="A1878" s="2">
        <v>1877</v>
      </c>
      <c r="B1878" s="2" t="s">
        <v>4681</v>
      </c>
      <c r="C1878" s="2">
        <f>YEAR([1]Data!$D1878)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9">
        <v>470.37600000000009</v>
      </c>
      <c r="T1878" s="2">
        <v>3</v>
      </c>
      <c r="U1878" s="25">
        <v>0.2</v>
      </c>
      <c r="V1878" s="25">
        <v>47.037600000000026</v>
      </c>
      <c r="W1878" s="11">
        <f>Table_1[[#This Row],[Discount]]/Table_1[[#This Row],[Sales]]</f>
        <v>4.2519176148442944E-4</v>
      </c>
      <c r="X1878" t="str">
        <f>IF(Table_1[[#This Row],[Discount %]]&lt;=0.1, "0-10%", IF(Table_1[[#This Row],[Discount %]]&lt;=0.2, "10-20%", IF(Table_1[[#This Row],[Discount %]]&lt;=0.3, "20-30%", IF(Table_1[[#This Row],[Discount %]]&lt;=0.4, "30-40%", "40%+"))))</f>
        <v>0-10%</v>
      </c>
    </row>
    <row r="1879" spans="1:24" ht="14.4" x14ac:dyDescent="0.3">
      <c r="A1879" s="2">
        <v>1878</v>
      </c>
      <c r="B1879" s="2" t="s">
        <v>4684</v>
      </c>
      <c r="C1879" s="2">
        <f>YEAR([1]Data!$D1879)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9">
        <v>393.56799999999998</v>
      </c>
      <c r="T1879" s="2">
        <v>4</v>
      </c>
      <c r="U1879" s="25">
        <v>0.2</v>
      </c>
      <c r="V1879" s="25">
        <v>-44.276400000000024</v>
      </c>
      <c r="W1879" s="11">
        <f>Table_1[[#This Row],[Discount]]/Table_1[[#This Row],[Sales]]</f>
        <v>5.081713960484593E-4</v>
      </c>
      <c r="X1879" t="str">
        <f>IF(Table_1[[#This Row],[Discount %]]&lt;=0.1, "0-10%", IF(Table_1[[#This Row],[Discount %]]&lt;=0.2, "10-20%", IF(Table_1[[#This Row],[Discount %]]&lt;=0.3, "20-30%", IF(Table_1[[#This Row],[Discount %]]&lt;=0.4, "30-40%", "40%+"))))</f>
        <v>0-10%</v>
      </c>
    </row>
    <row r="1880" spans="1:24" ht="14.4" x14ac:dyDescent="0.3">
      <c r="A1880" s="2">
        <v>1879</v>
      </c>
      <c r="B1880" s="2" t="s">
        <v>4684</v>
      </c>
      <c r="C1880" s="2">
        <f>YEAR([1]Data!$D1880)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9">
        <v>302.37599999999998</v>
      </c>
      <c r="T1880" s="2">
        <v>3</v>
      </c>
      <c r="U1880" s="25">
        <v>0.2</v>
      </c>
      <c r="V1880" s="25">
        <v>22.678200000000018</v>
      </c>
      <c r="W1880" s="11">
        <f>Table_1[[#This Row],[Discount]]/Table_1[[#This Row],[Sales]]</f>
        <v>6.6142815567373078E-4</v>
      </c>
      <c r="X1880" t="str">
        <f>IF(Table_1[[#This Row],[Discount %]]&lt;=0.1, "0-10%", IF(Table_1[[#This Row],[Discount %]]&lt;=0.2, "10-20%", IF(Table_1[[#This Row],[Discount %]]&lt;=0.3, "20-30%", IF(Table_1[[#This Row],[Discount %]]&lt;=0.4, "30-40%", "40%+"))))</f>
        <v>0-10%</v>
      </c>
    </row>
    <row r="1881" spans="1:24" ht="14.4" x14ac:dyDescent="0.3">
      <c r="A1881" s="2">
        <v>1880</v>
      </c>
      <c r="B1881" s="2" t="s">
        <v>4685</v>
      </c>
      <c r="C1881" s="2">
        <f>YEAR([1]Data!$D1881)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9">
        <v>68.742000000000019</v>
      </c>
      <c r="T1881" s="2">
        <v>9</v>
      </c>
      <c r="U1881" s="25">
        <v>0.7</v>
      </c>
      <c r="V1881" s="25">
        <v>-48.119399999999985</v>
      </c>
      <c r="W1881" s="11">
        <f>Table_1[[#This Row],[Discount]]/Table_1[[#This Row],[Sales]]</f>
        <v>1.018300311308952E-2</v>
      </c>
      <c r="X1881" t="str">
        <f>IF(Table_1[[#This Row],[Discount %]]&lt;=0.1, "0-10%", IF(Table_1[[#This Row],[Discount %]]&lt;=0.2, "10-20%", IF(Table_1[[#This Row],[Discount %]]&lt;=0.3, "20-30%", IF(Table_1[[#This Row],[Discount %]]&lt;=0.4, "30-40%", "40%+"))))</f>
        <v>0-10%</v>
      </c>
    </row>
    <row r="1882" spans="1:24" ht="14.4" x14ac:dyDescent="0.3">
      <c r="A1882" s="2">
        <v>1881</v>
      </c>
      <c r="B1882" s="2" t="s">
        <v>4686</v>
      </c>
      <c r="C1882" s="2">
        <f>YEAR([1]Data!$D1882)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9">
        <v>29.339999999999996</v>
      </c>
      <c r="T1882" s="2">
        <v>3</v>
      </c>
      <c r="U1882" s="25">
        <v>0</v>
      </c>
      <c r="V1882" s="25">
        <v>14.669999999999998</v>
      </c>
      <c r="W1882" s="11">
        <f>Table_1[[#This Row],[Discount]]/Table_1[[#This Row],[Sales]]</f>
        <v>0</v>
      </c>
      <c r="X1882" t="str">
        <f>IF(Table_1[[#This Row],[Discount %]]&lt;=0.1, "0-10%", IF(Table_1[[#This Row],[Discount %]]&lt;=0.2, "10-20%", IF(Table_1[[#This Row],[Discount %]]&lt;=0.3, "20-30%", IF(Table_1[[#This Row],[Discount %]]&lt;=0.4, "30-40%", "40%+"))))</f>
        <v>0-10%</v>
      </c>
    </row>
    <row r="1883" spans="1:24" ht="14.4" x14ac:dyDescent="0.3">
      <c r="A1883" s="2">
        <v>1882</v>
      </c>
      <c r="B1883" s="2" t="s">
        <v>4686</v>
      </c>
      <c r="C1883" s="2">
        <f>YEAR([1]Data!$D1883)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9">
        <v>383.60700000000003</v>
      </c>
      <c r="T1883" s="2">
        <v>7</v>
      </c>
      <c r="U1883" s="25">
        <v>0.1</v>
      </c>
      <c r="V1883" s="25">
        <v>63.934499999999971</v>
      </c>
      <c r="W1883" s="11">
        <f>Table_1[[#This Row],[Discount]]/Table_1[[#This Row],[Sales]]</f>
        <v>2.606834598951531E-4</v>
      </c>
      <c r="X1883" t="str">
        <f>IF(Table_1[[#This Row],[Discount %]]&lt;=0.1, "0-10%", IF(Table_1[[#This Row],[Discount %]]&lt;=0.2, "10-20%", IF(Table_1[[#This Row],[Discount %]]&lt;=0.3, "20-30%", IF(Table_1[[#This Row],[Discount %]]&lt;=0.4, "30-40%", "40%+"))))</f>
        <v>0-10%</v>
      </c>
    </row>
    <row r="1884" spans="1:24" ht="14.4" x14ac:dyDescent="0.3">
      <c r="A1884" s="2">
        <v>1883</v>
      </c>
      <c r="B1884" s="2" t="s">
        <v>4686</v>
      </c>
      <c r="C1884" s="2">
        <f>YEAR([1]Data!$D1884)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9">
        <v>563.4</v>
      </c>
      <c r="T1884" s="2">
        <v>4</v>
      </c>
      <c r="U1884" s="25">
        <v>0</v>
      </c>
      <c r="V1884" s="25">
        <v>67.608000000000004</v>
      </c>
      <c r="W1884" s="11">
        <f>Table_1[[#This Row],[Discount]]/Table_1[[#This Row],[Sales]]</f>
        <v>0</v>
      </c>
      <c r="X1884" t="str">
        <f>IF(Table_1[[#This Row],[Discount %]]&lt;=0.1, "0-10%", IF(Table_1[[#This Row],[Discount %]]&lt;=0.2, "10-20%", IF(Table_1[[#This Row],[Discount %]]&lt;=0.3, "20-30%", IF(Table_1[[#This Row],[Discount %]]&lt;=0.4, "30-40%", "40%+"))))</f>
        <v>0-10%</v>
      </c>
    </row>
    <row r="1885" spans="1:24" ht="14.4" x14ac:dyDescent="0.3">
      <c r="A1885" s="2">
        <v>1884</v>
      </c>
      <c r="B1885" s="2" t="s">
        <v>4688</v>
      </c>
      <c r="C1885" s="2">
        <f>YEAR([1]Data!$D1885)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9">
        <v>217.05599999999998</v>
      </c>
      <c r="T1885" s="2">
        <v>7</v>
      </c>
      <c r="U1885" s="25">
        <v>0.2</v>
      </c>
      <c r="V1885" s="25">
        <v>78.6828</v>
      </c>
      <c r="W1885" s="11">
        <f>Table_1[[#This Row],[Discount]]/Table_1[[#This Row],[Sales]]</f>
        <v>9.2142120005897108E-4</v>
      </c>
      <c r="X1885" t="str">
        <f>IF(Table_1[[#This Row],[Discount %]]&lt;=0.1, "0-10%", IF(Table_1[[#This Row],[Discount %]]&lt;=0.2, "10-20%", IF(Table_1[[#This Row],[Discount %]]&lt;=0.3, "20-30%", IF(Table_1[[#This Row],[Discount %]]&lt;=0.4, "30-40%", "40%+"))))</f>
        <v>0-10%</v>
      </c>
    </row>
    <row r="1886" spans="1:24" ht="14.4" x14ac:dyDescent="0.3">
      <c r="A1886" s="2">
        <v>1885</v>
      </c>
      <c r="B1886" s="2" t="s">
        <v>4689</v>
      </c>
      <c r="C1886" s="2">
        <f>YEAR([1]Data!$D1886)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9">
        <v>6</v>
      </c>
      <c r="T1886" s="2">
        <v>2</v>
      </c>
      <c r="U1886" s="25">
        <v>0.2</v>
      </c>
      <c r="V1886" s="25">
        <v>2.0999999999999996</v>
      </c>
      <c r="W1886" s="11">
        <f>Table_1[[#This Row],[Discount]]/Table_1[[#This Row],[Sales]]</f>
        <v>3.3333333333333333E-2</v>
      </c>
      <c r="X1886" t="str">
        <f>IF(Table_1[[#This Row],[Discount %]]&lt;=0.1, "0-10%", IF(Table_1[[#This Row],[Discount %]]&lt;=0.2, "10-20%", IF(Table_1[[#This Row],[Discount %]]&lt;=0.3, "20-30%", IF(Table_1[[#This Row],[Discount %]]&lt;=0.4, "30-40%", "40%+"))))</f>
        <v>0-10%</v>
      </c>
    </row>
    <row r="1887" spans="1:24" ht="14.4" x14ac:dyDescent="0.3">
      <c r="A1887" s="2">
        <v>1886</v>
      </c>
      <c r="B1887" s="2" t="s">
        <v>4693</v>
      </c>
      <c r="C1887" s="2">
        <f>YEAR([1]Data!$D1887)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9">
        <v>31.56</v>
      </c>
      <c r="T1887" s="2">
        <v>3</v>
      </c>
      <c r="U1887" s="25">
        <v>0</v>
      </c>
      <c r="V1887" s="25">
        <v>10.4148</v>
      </c>
      <c r="W1887" s="11">
        <f>Table_1[[#This Row],[Discount]]/Table_1[[#This Row],[Sales]]</f>
        <v>0</v>
      </c>
      <c r="X1887" t="str">
        <f>IF(Table_1[[#This Row],[Discount %]]&lt;=0.1, "0-10%", IF(Table_1[[#This Row],[Discount %]]&lt;=0.2, "10-20%", IF(Table_1[[#This Row],[Discount %]]&lt;=0.3, "20-30%", IF(Table_1[[#This Row],[Discount %]]&lt;=0.4, "30-40%", "40%+"))))</f>
        <v>0-10%</v>
      </c>
    </row>
    <row r="1888" spans="1:24" ht="14.4" x14ac:dyDescent="0.3">
      <c r="A1888" s="2">
        <v>1887</v>
      </c>
      <c r="B1888" s="2" t="s">
        <v>4696</v>
      </c>
      <c r="C1888" s="2">
        <f>YEAR([1]Data!$D1888)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9">
        <v>7.104000000000001</v>
      </c>
      <c r="T1888" s="2">
        <v>2</v>
      </c>
      <c r="U1888" s="25">
        <v>0.2</v>
      </c>
      <c r="V1888" s="25">
        <v>2.3976000000000002</v>
      </c>
      <c r="W1888" s="11">
        <f>Table_1[[#This Row],[Discount]]/Table_1[[#This Row],[Sales]]</f>
        <v>2.815315315315315E-2</v>
      </c>
      <c r="X1888" t="str">
        <f>IF(Table_1[[#This Row],[Discount %]]&lt;=0.1, "0-10%", IF(Table_1[[#This Row],[Discount %]]&lt;=0.2, "10-20%", IF(Table_1[[#This Row],[Discount %]]&lt;=0.3, "20-30%", IF(Table_1[[#This Row],[Discount %]]&lt;=0.4, "30-40%", "40%+"))))</f>
        <v>0-10%</v>
      </c>
    </row>
    <row r="1889" spans="1:24" ht="14.4" x14ac:dyDescent="0.3">
      <c r="A1889" s="2">
        <v>1888</v>
      </c>
      <c r="B1889" s="2" t="s">
        <v>4696</v>
      </c>
      <c r="C1889" s="2">
        <f>YEAR([1]Data!$D1889)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9">
        <v>398.35200000000003</v>
      </c>
      <c r="T1889" s="2">
        <v>8</v>
      </c>
      <c r="U1889" s="25">
        <v>0.7</v>
      </c>
      <c r="V1889" s="25">
        <v>-331.95999999999992</v>
      </c>
      <c r="W1889" s="11">
        <f>Table_1[[#This Row],[Discount]]/Table_1[[#This Row],[Sales]]</f>
        <v>1.7572398280917376E-3</v>
      </c>
      <c r="X1889" t="str">
        <f>IF(Table_1[[#This Row],[Discount %]]&lt;=0.1, "0-10%", IF(Table_1[[#This Row],[Discount %]]&lt;=0.2, "10-20%", IF(Table_1[[#This Row],[Discount %]]&lt;=0.3, "20-30%", IF(Table_1[[#This Row],[Discount %]]&lt;=0.4, "30-40%", "40%+"))))</f>
        <v>0-10%</v>
      </c>
    </row>
    <row r="1890" spans="1:24" ht="14.4" x14ac:dyDescent="0.3">
      <c r="A1890" s="2">
        <v>1889</v>
      </c>
      <c r="B1890" s="2" t="s">
        <v>4697</v>
      </c>
      <c r="C1890" s="2">
        <f>YEAR([1]Data!$D1890)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9">
        <v>121.79200000000002</v>
      </c>
      <c r="T1890" s="2">
        <v>4</v>
      </c>
      <c r="U1890" s="25">
        <v>0.2</v>
      </c>
      <c r="V1890" s="25">
        <v>13.701599999999988</v>
      </c>
      <c r="W1890" s="11">
        <f>Table_1[[#This Row],[Discount]]/Table_1[[#This Row],[Sales]]</f>
        <v>1.6421439831844455E-3</v>
      </c>
      <c r="X1890" t="str">
        <f>IF(Table_1[[#This Row],[Discount %]]&lt;=0.1, "0-10%", IF(Table_1[[#This Row],[Discount %]]&lt;=0.2, "10-20%", IF(Table_1[[#This Row],[Discount %]]&lt;=0.3, "20-30%", IF(Table_1[[#This Row],[Discount %]]&lt;=0.4, "30-40%", "40%+"))))</f>
        <v>0-10%</v>
      </c>
    </row>
    <row r="1891" spans="1:24" ht="14.4" x14ac:dyDescent="0.3">
      <c r="A1891" s="2">
        <v>1890</v>
      </c>
      <c r="B1891" s="2" t="s">
        <v>4697</v>
      </c>
      <c r="C1891" s="2">
        <f>YEAR([1]Data!$D1891)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9">
        <v>409.59000000000003</v>
      </c>
      <c r="T1891" s="2">
        <v>3</v>
      </c>
      <c r="U1891" s="25">
        <v>0.4</v>
      </c>
      <c r="V1891" s="25">
        <v>-122.87700000000004</v>
      </c>
      <c r="W1891" s="11">
        <f>Table_1[[#This Row],[Discount]]/Table_1[[#This Row],[Sales]]</f>
        <v>9.7658634244000104E-4</v>
      </c>
      <c r="X1891" t="str">
        <f>IF(Table_1[[#This Row],[Discount %]]&lt;=0.1, "0-10%", IF(Table_1[[#This Row],[Discount %]]&lt;=0.2, "10-20%", IF(Table_1[[#This Row],[Discount %]]&lt;=0.3, "20-30%", IF(Table_1[[#This Row],[Discount %]]&lt;=0.4, "30-40%", "40%+"))))</f>
        <v>0-10%</v>
      </c>
    </row>
    <row r="1892" spans="1:24" ht="14.4" x14ac:dyDescent="0.3">
      <c r="A1892" s="2">
        <v>1891</v>
      </c>
      <c r="B1892" s="2" t="s">
        <v>4698</v>
      </c>
      <c r="C1892" s="2">
        <f>YEAR([1]Data!$D1892)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9">
        <v>10.56</v>
      </c>
      <c r="T1892" s="2">
        <v>2</v>
      </c>
      <c r="U1892" s="25">
        <v>0</v>
      </c>
      <c r="V1892" s="25">
        <v>4.7519999999999998</v>
      </c>
      <c r="W1892" s="11">
        <f>Table_1[[#This Row],[Discount]]/Table_1[[#This Row],[Sales]]</f>
        <v>0</v>
      </c>
      <c r="X1892" t="str">
        <f>IF(Table_1[[#This Row],[Discount %]]&lt;=0.1, "0-10%", IF(Table_1[[#This Row],[Discount %]]&lt;=0.2, "10-20%", IF(Table_1[[#This Row],[Discount %]]&lt;=0.3, "20-30%", IF(Table_1[[#This Row],[Discount %]]&lt;=0.4, "30-40%", "40%+"))))</f>
        <v>0-10%</v>
      </c>
    </row>
    <row r="1893" spans="1:24" ht="14.4" x14ac:dyDescent="0.3">
      <c r="A1893" s="2">
        <v>1892</v>
      </c>
      <c r="B1893" s="2" t="s">
        <v>4698</v>
      </c>
      <c r="C1893" s="2">
        <f>YEAR([1]Data!$D1893)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9">
        <v>3.38</v>
      </c>
      <c r="T1893" s="2">
        <v>1</v>
      </c>
      <c r="U1893" s="25">
        <v>0</v>
      </c>
      <c r="V1893" s="25">
        <v>1.2505999999999999</v>
      </c>
      <c r="W1893" s="11">
        <f>Table_1[[#This Row],[Discount]]/Table_1[[#This Row],[Sales]]</f>
        <v>0</v>
      </c>
      <c r="X1893" t="str">
        <f>IF(Table_1[[#This Row],[Discount %]]&lt;=0.1, "0-10%", IF(Table_1[[#This Row],[Discount %]]&lt;=0.2, "10-20%", IF(Table_1[[#This Row],[Discount %]]&lt;=0.3, "20-30%", IF(Table_1[[#This Row],[Discount %]]&lt;=0.4, "30-40%", "40%+"))))</f>
        <v>0-10%</v>
      </c>
    </row>
    <row r="1894" spans="1:24" ht="14.4" x14ac:dyDescent="0.3">
      <c r="A1894" s="2">
        <v>1893</v>
      </c>
      <c r="B1894" s="2" t="s">
        <v>4701</v>
      </c>
      <c r="C1894" s="2">
        <f>YEAR([1]Data!$D1894)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9">
        <v>7.8239999999999998</v>
      </c>
      <c r="T1894" s="2">
        <v>1</v>
      </c>
      <c r="U1894" s="25">
        <v>0.2</v>
      </c>
      <c r="V1894" s="25">
        <v>2.9339999999999997</v>
      </c>
      <c r="W1894" s="11">
        <f>Table_1[[#This Row],[Discount]]/Table_1[[#This Row],[Sales]]</f>
        <v>2.556237218813906E-2</v>
      </c>
      <c r="X1894" t="str">
        <f>IF(Table_1[[#This Row],[Discount %]]&lt;=0.1, "0-10%", IF(Table_1[[#This Row],[Discount %]]&lt;=0.2, "10-20%", IF(Table_1[[#This Row],[Discount %]]&lt;=0.3, "20-30%", IF(Table_1[[#This Row],[Discount %]]&lt;=0.4, "30-40%", "40%+"))))</f>
        <v>0-10%</v>
      </c>
    </row>
    <row r="1895" spans="1:24" ht="14.4" x14ac:dyDescent="0.3">
      <c r="A1895" s="2">
        <v>1894</v>
      </c>
      <c r="B1895" s="2" t="s">
        <v>4703</v>
      </c>
      <c r="C1895" s="2">
        <f>YEAR([1]Data!$D1895)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9">
        <v>24.784000000000002</v>
      </c>
      <c r="T1895" s="2">
        <v>1</v>
      </c>
      <c r="U1895" s="25">
        <v>0.2</v>
      </c>
      <c r="V1895" s="25">
        <v>7.7449999999999983</v>
      </c>
      <c r="W1895" s="11">
        <f>Table_1[[#This Row],[Discount]]/Table_1[[#This Row],[Sales]]</f>
        <v>8.0697224015493872E-3</v>
      </c>
      <c r="X1895" t="str">
        <f>IF(Table_1[[#This Row],[Discount %]]&lt;=0.1, "0-10%", IF(Table_1[[#This Row],[Discount %]]&lt;=0.2, "10-20%", IF(Table_1[[#This Row],[Discount %]]&lt;=0.3, "20-30%", IF(Table_1[[#This Row],[Discount %]]&lt;=0.4, "30-40%", "40%+"))))</f>
        <v>0-10%</v>
      </c>
    </row>
    <row r="1896" spans="1:24" ht="14.4" x14ac:dyDescent="0.3">
      <c r="A1896" s="2">
        <v>1895</v>
      </c>
      <c r="B1896" s="2" t="s">
        <v>4707</v>
      </c>
      <c r="C1896" s="2">
        <f>YEAR([1]Data!$D1896)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9">
        <v>34.650000000000006</v>
      </c>
      <c r="T1896" s="2">
        <v>3</v>
      </c>
      <c r="U1896" s="25">
        <v>0</v>
      </c>
      <c r="V1896" s="25">
        <v>10.395</v>
      </c>
      <c r="W1896" s="11">
        <f>Table_1[[#This Row],[Discount]]/Table_1[[#This Row],[Sales]]</f>
        <v>0</v>
      </c>
      <c r="X1896" t="str">
        <f>IF(Table_1[[#This Row],[Discount %]]&lt;=0.1, "0-10%", IF(Table_1[[#This Row],[Discount %]]&lt;=0.2, "10-20%", IF(Table_1[[#This Row],[Discount %]]&lt;=0.3, "20-30%", IF(Table_1[[#This Row],[Discount %]]&lt;=0.4, "30-40%", "40%+"))))</f>
        <v>0-10%</v>
      </c>
    </row>
    <row r="1897" spans="1:24" ht="14.4" x14ac:dyDescent="0.3">
      <c r="A1897" s="2">
        <v>1896</v>
      </c>
      <c r="B1897" s="2" t="s">
        <v>4713</v>
      </c>
      <c r="C1897" s="2">
        <f>YEAR([1]Data!$D1897)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9">
        <v>487.98400000000004</v>
      </c>
      <c r="T1897" s="2">
        <v>2</v>
      </c>
      <c r="U1897" s="25">
        <v>0.2</v>
      </c>
      <c r="V1897" s="25">
        <v>152.49499999999998</v>
      </c>
      <c r="W1897" s="11">
        <f>Table_1[[#This Row],[Discount]]/Table_1[[#This Row],[Sales]]</f>
        <v>4.0984950326240202E-4</v>
      </c>
      <c r="X1897" t="str">
        <f>IF(Table_1[[#This Row],[Discount %]]&lt;=0.1, "0-10%", IF(Table_1[[#This Row],[Discount %]]&lt;=0.2, "10-20%", IF(Table_1[[#This Row],[Discount %]]&lt;=0.3, "20-30%", IF(Table_1[[#This Row],[Discount %]]&lt;=0.4, "30-40%", "40%+"))))</f>
        <v>0-10%</v>
      </c>
    </row>
    <row r="1898" spans="1:24" ht="14.4" x14ac:dyDescent="0.3">
      <c r="A1898" s="2">
        <v>1897</v>
      </c>
      <c r="B1898" s="2" t="s">
        <v>4715</v>
      </c>
      <c r="C1898" s="2">
        <f>YEAR([1]Data!$D1898)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9">
        <v>1793.98</v>
      </c>
      <c r="T1898" s="2">
        <v>2</v>
      </c>
      <c r="U1898" s="25">
        <v>0</v>
      </c>
      <c r="V1898" s="25">
        <v>843.17059999999992</v>
      </c>
      <c r="W1898" s="11">
        <f>Table_1[[#This Row],[Discount]]/Table_1[[#This Row],[Sales]]</f>
        <v>0</v>
      </c>
      <c r="X1898" t="str">
        <f>IF(Table_1[[#This Row],[Discount %]]&lt;=0.1, "0-10%", IF(Table_1[[#This Row],[Discount %]]&lt;=0.2, "10-20%", IF(Table_1[[#This Row],[Discount %]]&lt;=0.3, "20-30%", IF(Table_1[[#This Row],[Discount %]]&lt;=0.4, "30-40%", "40%+"))))</f>
        <v>0-10%</v>
      </c>
    </row>
    <row r="1899" spans="1:24" ht="14.4" x14ac:dyDescent="0.3">
      <c r="A1899" s="2">
        <v>1898</v>
      </c>
      <c r="B1899" s="2" t="s">
        <v>4720</v>
      </c>
      <c r="C1899" s="2">
        <f>YEAR([1]Data!$D1899)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9">
        <v>29.808</v>
      </c>
      <c r="T1899" s="2">
        <v>2</v>
      </c>
      <c r="U1899" s="25">
        <v>0.2</v>
      </c>
      <c r="V1899" s="25">
        <v>10.805399999999997</v>
      </c>
      <c r="W1899" s="11">
        <f>Table_1[[#This Row],[Discount]]/Table_1[[#This Row],[Sales]]</f>
        <v>6.7096081588835215E-3</v>
      </c>
      <c r="X1899" t="str">
        <f>IF(Table_1[[#This Row],[Discount %]]&lt;=0.1, "0-10%", IF(Table_1[[#This Row],[Discount %]]&lt;=0.2, "10-20%", IF(Table_1[[#This Row],[Discount %]]&lt;=0.3, "20-30%", IF(Table_1[[#This Row],[Discount %]]&lt;=0.4, "30-40%", "40%+"))))</f>
        <v>0-10%</v>
      </c>
    </row>
    <row r="1900" spans="1:24" ht="14.4" x14ac:dyDescent="0.3">
      <c r="A1900" s="2">
        <v>1899</v>
      </c>
      <c r="B1900" s="2" t="s">
        <v>4720</v>
      </c>
      <c r="C1900" s="2">
        <f>YEAR([1]Data!$D1900)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9">
        <v>505.1760000000001</v>
      </c>
      <c r="T1900" s="2">
        <v>4</v>
      </c>
      <c r="U1900" s="25">
        <v>0.7</v>
      </c>
      <c r="V1900" s="25">
        <v>-336.78399999999988</v>
      </c>
      <c r="W1900" s="11">
        <f>Table_1[[#This Row],[Discount]]/Table_1[[#This Row],[Sales]]</f>
        <v>1.3856556922735835E-3</v>
      </c>
      <c r="X1900" t="str">
        <f>IF(Table_1[[#This Row],[Discount %]]&lt;=0.1, "0-10%", IF(Table_1[[#This Row],[Discount %]]&lt;=0.2, "10-20%", IF(Table_1[[#This Row],[Discount %]]&lt;=0.3, "20-30%", IF(Table_1[[#This Row],[Discount %]]&lt;=0.4, "30-40%", "40%+"))))</f>
        <v>0-10%</v>
      </c>
    </row>
    <row r="1901" spans="1:24" ht="14.4" x14ac:dyDescent="0.3">
      <c r="A1901" s="2">
        <v>1900</v>
      </c>
      <c r="B1901" s="2" t="s">
        <v>4720</v>
      </c>
      <c r="C1901" s="2">
        <f>YEAR([1]Data!$D1901)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9">
        <v>174.05850000000001</v>
      </c>
      <c r="T1901" s="2">
        <v>3</v>
      </c>
      <c r="U1901" s="25">
        <v>0.45</v>
      </c>
      <c r="V1901" s="25">
        <v>-110.76450000000001</v>
      </c>
      <c r="W1901" s="11">
        <f>Table_1[[#This Row],[Discount]]/Table_1[[#This Row],[Sales]]</f>
        <v>2.5853376881910389E-3</v>
      </c>
      <c r="X1901" t="str">
        <f>IF(Table_1[[#This Row],[Discount %]]&lt;=0.1, "0-10%", IF(Table_1[[#This Row],[Discount %]]&lt;=0.2, "10-20%", IF(Table_1[[#This Row],[Discount %]]&lt;=0.3, "20-30%", IF(Table_1[[#This Row],[Discount %]]&lt;=0.4, "30-40%", "40%+"))))</f>
        <v>0-10%</v>
      </c>
    </row>
    <row r="1902" spans="1:24" ht="14.4" x14ac:dyDescent="0.3">
      <c r="A1902" s="2">
        <v>1901</v>
      </c>
      <c r="B1902" s="2" t="s">
        <v>4725</v>
      </c>
      <c r="C1902" s="2">
        <f>YEAR([1]Data!$D1902)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9">
        <v>191.88</v>
      </c>
      <c r="T1902" s="2">
        <v>6</v>
      </c>
      <c r="U1902" s="25">
        <v>0</v>
      </c>
      <c r="V1902" s="25">
        <v>19.188000000000002</v>
      </c>
      <c r="W1902" s="11">
        <f>Table_1[[#This Row],[Discount]]/Table_1[[#This Row],[Sales]]</f>
        <v>0</v>
      </c>
      <c r="X1902" t="str">
        <f>IF(Table_1[[#This Row],[Discount %]]&lt;=0.1, "0-10%", IF(Table_1[[#This Row],[Discount %]]&lt;=0.2, "10-20%", IF(Table_1[[#This Row],[Discount %]]&lt;=0.3, "20-30%", IF(Table_1[[#This Row],[Discount %]]&lt;=0.4, "30-40%", "40%+"))))</f>
        <v>0-10%</v>
      </c>
    </row>
    <row r="1903" spans="1:24" ht="14.4" x14ac:dyDescent="0.3">
      <c r="A1903" s="2">
        <v>1902</v>
      </c>
      <c r="B1903" s="2" t="s">
        <v>4726</v>
      </c>
      <c r="C1903" s="2">
        <f>YEAR([1]Data!$D1903)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9">
        <v>14.78</v>
      </c>
      <c r="T1903" s="2">
        <v>2</v>
      </c>
      <c r="U1903" s="25">
        <v>0</v>
      </c>
      <c r="V1903" s="25">
        <v>3.9906000000000006</v>
      </c>
      <c r="W1903" s="11">
        <f>Table_1[[#This Row],[Discount]]/Table_1[[#This Row],[Sales]]</f>
        <v>0</v>
      </c>
      <c r="X1903" t="str">
        <f>IF(Table_1[[#This Row],[Discount %]]&lt;=0.1, "0-10%", IF(Table_1[[#This Row],[Discount %]]&lt;=0.2, "10-20%", IF(Table_1[[#This Row],[Discount %]]&lt;=0.3, "20-30%", IF(Table_1[[#This Row],[Discount %]]&lt;=0.4, "30-40%", "40%+"))))</f>
        <v>0-10%</v>
      </c>
    </row>
    <row r="1904" spans="1:24" ht="14.4" x14ac:dyDescent="0.3">
      <c r="A1904" s="2">
        <v>1903</v>
      </c>
      <c r="B1904" s="2" t="s">
        <v>4729</v>
      </c>
      <c r="C1904" s="2">
        <f>YEAR([1]Data!$D1904)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9">
        <v>5.1840000000000011</v>
      </c>
      <c r="T1904" s="2">
        <v>1</v>
      </c>
      <c r="U1904" s="25">
        <v>0.2</v>
      </c>
      <c r="V1904" s="25">
        <v>1.8144</v>
      </c>
      <c r="W1904" s="11">
        <f>Table_1[[#This Row],[Discount]]/Table_1[[#This Row],[Sales]]</f>
        <v>3.8580246913580238E-2</v>
      </c>
      <c r="X1904" t="str">
        <f>IF(Table_1[[#This Row],[Discount %]]&lt;=0.1, "0-10%", IF(Table_1[[#This Row],[Discount %]]&lt;=0.2, "10-20%", IF(Table_1[[#This Row],[Discount %]]&lt;=0.3, "20-30%", IF(Table_1[[#This Row],[Discount %]]&lt;=0.4, "30-40%", "40%+"))))</f>
        <v>0-10%</v>
      </c>
    </row>
    <row r="1905" spans="1:24" ht="14.4" x14ac:dyDescent="0.3">
      <c r="A1905" s="2">
        <v>1904</v>
      </c>
      <c r="B1905" s="2" t="s">
        <v>4729</v>
      </c>
      <c r="C1905" s="2">
        <f>YEAR([1]Data!$D1905)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9">
        <v>478.48</v>
      </c>
      <c r="T1905" s="2">
        <v>2</v>
      </c>
      <c r="U1905" s="25">
        <v>0.2</v>
      </c>
      <c r="V1905" s="25">
        <v>47.848000000000013</v>
      </c>
      <c r="W1905" s="11">
        <f>Table_1[[#This Row],[Discount]]/Table_1[[#This Row],[Sales]]</f>
        <v>4.1799030262497909E-4</v>
      </c>
      <c r="X1905" t="str">
        <f>IF(Table_1[[#This Row],[Discount %]]&lt;=0.1, "0-10%", IF(Table_1[[#This Row],[Discount %]]&lt;=0.2, "10-20%", IF(Table_1[[#This Row],[Discount %]]&lt;=0.3, "20-30%", IF(Table_1[[#This Row],[Discount %]]&lt;=0.4, "30-40%", "40%+"))))</f>
        <v>0-10%</v>
      </c>
    </row>
    <row r="1906" spans="1:24" ht="14.4" x14ac:dyDescent="0.3">
      <c r="A1906" s="2">
        <v>1905</v>
      </c>
      <c r="B1906" s="2" t="s">
        <v>4729</v>
      </c>
      <c r="C1906" s="2">
        <f>YEAR([1]Data!$D1906)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9">
        <v>28.400000000000002</v>
      </c>
      <c r="T1906" s="2">
        <v>2</v>
      </c>
      <c r="U1906" s="25">
        <v>0.2</v>
      </c>
      <c r="V1906" s="25">
        <v>6.7449999999999983</v>
      </c>
      <c r="W1906" s="11">
        <f>Table_1[[#This Row],[Discount]]/Table_1[[#This Row],[Sales]]</f>
        <v>7.0422535211267607E-3</v>
      </c>
      <c r="X1906" t="str">
        <f>IF(Table_1[[#This Row],[Discount %]]&lt;=0.1, "0-10%", IF(Table_1[[#This Row],[Discount %]]&lt;=0.2, "10-20%", IF(Table_1[[#This Row],[Discount %]]&lt;=0.3, "20-30%", IF(Table_1[[#This Row],[Discount %]]&lt;=0.4, "30-40%", "40%+"))))</f>
        <v>0-10%</v>
      </c>
    </row>
    <row r="1907" spans="1:24" ht="14.4" x14ac:dyDescent="0.3">
      <c r="A1907" s="2">
        <v>1906</v>
      </c>
      <c r="B1907" s="2" t="s">
        <v>4732</v>
      </c>
      <c r="C1907" s="2">
        <f>YEAR([1]Data!$D1907)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9">
        <v>909.12</v>
      </c>
      <c r="T1907" s="2">
        <v>8</v>
      </c>
      <c r="U1907" s="25">
        <v>0</v>
      </c>
      <c r="V1907" s="25">
        <v>9.091199999999958</v>
      </c>
      <c r="W1907" s="11">
        <f>Table_1[[#This Row],[Discount]]/Table_1[[#This Row],[Sales]]</f>
        <v>0</v>
      </c>
      <c r="X1907" t="str">
        <f>IF(Table_1[[#This Row],[Discount %]]&lt;=0.1, "0-10%", IF(Table_1[[#This Row],[Discount %]]&lt;=0.2, "10-20%", IF(Table_1[[#This Row],[Discount %]]&lt;=0.3, "20-30%", IF(Table_1[[#This Row],[Discount %]]&lt;=0.4, "30-40%", "40%+"))))</f>
        <v>0-10%</v>
      </c>
    </row>
    <row r="1908" spans="1:24" ht="14.4" x14ac:dyDescent="0.3">
      <c r="A1908" s="2">
        <v>1907</v>
      </c>
      <c r="B1908" s="2" t="s">
        <v>4735</v>
      </c>
      <c r="C1908" s="2">
        <f>YEAR([1]Data!$D1908)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9">
        <v>2.9520000000000004</v>
      </c>
      <c r="T1908" s="2">
        <v>2</v>
      </c>
      <c r="U1908" s="25">
        <v>0.7</v>
      </c>
      <c r="V1908" s="25">
        <v>-2.1648000000000005</v>
      </c>
      <c r="W1908" s="11">
        <f>Table_1[[#This Row],[Discount]]/Table_1[[#This Row],[Sales]]</f>
        <v>0.23712737127371269</v>
      </c>
      <c r="X1908" t="str">
        <f>IF(Table_1[[#This Row],[Discount %]]&lt;=0.1, "0-10%", IF(Table_1[[#This Row],[Discount %]]&lt;=0.2, "10-20%", IF(Table_1[[#This Row],[Discount %]]&lt;=0.3, "20-30%", IF(Table_1[[#This Row],[Discount %]]&lt;=0.4, "30-40%", "40%+"))))</f>
        <v>20-30%</v>
      </c>
    </row>
    <row r="1909" spans="1:24" ht="14.4" x14ac:dyDescent="0.3">
      <c r="A1909" s="2">
        <v>1908</v>
      </c>
      <c r="B1909" s="2" t="s">
        <v>4735</v>
      </c>
      <c r="C1909" s="2">
        <f>YEAR([1]Data!$D1909)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9">
        <v>27.018000000000008</v>
      </c>
      <c r="T1909" s="2">
        <v>6</v>
      </c>
      <c r="U1909" s="25">
        <v>0.7</v>
      </c>
      <c r="V1909" s="25">
        <v>-21.61440000000001</v>
      </c>
      <c r="W1909" s="11">
        <f>Table_1[[#This Row],[Discount]]/Table_1[[#This Row],[Sales]]</f>
        <v>2.5908653490265738E-2</v>
      </c>
      <c r="X1909" t="str">
        <f>IF(Table_1[[#This Row],[Discount %]]&lt;=0.1, "0-10%", IF(Table_1[[#This Row],[Discount %]]&lt;=0.2, "10-20%", IF(Table_1[[#This Row],[Discount %]]&lt;=0.3, "20-30%", IF(Table_1[[#This Row],[Discount %]]&lt;=0.4, "30-40%", "40%+"))))</f>
        <v>0-10%</v>
      </c>
    </row>
    <row r="1910" spans="1:24" ht="14.4" x14ac:dyDescent="0.3">
      <c r="A1910" s="2">
        <v>1909</v>
      </c>
      <c r="B1910" s="2" t="s">
        <v>4739</v>
      </c>
      <c r="C1910" s="2">
        <f>YEAR([1]Data!$D1910)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9">
        <v>136.91999999999999</v>
      </c>
      <c r="T1910" s="2">
        <v>4</v>
      </c>
      <c r="U1910" s="25">
        <v>0</v>
      </c>
      <c r="V1910" s="25">
        <v>41.075999999999993</v>
      </c>
      <c r="W1910" s="11">
        <f>Table_1[[#This Row],[Discount]]/Table_1[[#This Row],[Sales]]</f>
        <v>0</v>
      </c>
      <c r="X1910" t="str">
        <f>IF(Table_1[[#This Row],[Discount %]]&lt;=0.1, "0-10%", IF(Table_1[[#This Row],[Discount %]]&lt;=0.2, "10-20%", IF(Table_1[[#This Row],[Discount %]]&lt;=0.3, "20-30%", IF(Table_1[[#This Row],[Discount %]]&lt;=0.4, "30-40%", "40%+"))))</f>
        <v>0-10%</v>
      </c>
    </row>
    <row r="1911" spans="1:24" ht="14.4" x14ac:dyDescent="0.3">
      <c r="A1911" s="2">
        <v>1910</v>
      </c>
      <c r="B1911" s="2" t="s">
        <v>4742</v>
      </c>
      <c r="C1911" s="2">
        <f>YEAR([1]Data!$D1911)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9">
        <v>18.96</v>
      </c>
      <c r="T1911" s="2">
        <v>2</v>
      </c>
      <c r="U1911" s="25">
        <v>0</v>
      </c>
      <c r="V1911" s="25">
        <v>8.532</v>
      </c>
      <c r="W1911" s="11">
        <f>Table_1[[#This Row],[Discount]]/Table_1[[#This Row],[Sales]]</f>
        <v>0</v>
      </c>
      <c r="X1911" t="str">
        <f>IF(Table_1[[#This Row],[Discount %]]&lt;=0.1, "0-10%", IF(Table_1[[#This Row],[Discount %]]&lt;=0.2, "10-20%", IF(Table_1[[#This Row],[Discount %]]&lt;=0.3, "20-30%", IF(Table_1[[#This Row],[Discount %]]&lt;=0.4, "30-40%", "40%+"))))</f>
        <v>0-10%</v>
      </c>
    </row>
    <row r="1912" spans="1:24" ht="14.4" x14ac:dyDescent="0.3">
      <c r="A1912" s="2">
        <v>1911</v>
      </c>
      <c r="B1912" s="2" t="s">
        <v>4747</v>
      </c>
      <c r="C1912" s="2">
        <f>YEAR([1]Data!$D1912)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9">
        <v>99.390000000000015</v>
      </c>
      <c r="T1912" s="2">
        <v>3</v>
      </c>
      <c r="U1912" s="25">
        <v>0</v>
      </c>
      <c r="V1912" s="25">
        <v>40.749900000000004</v>
      </c>
      <c r="W1912" s="11">
        <f>Table_1[[#This Row],[Discount]]/Table_1[[#This Row],[Sales]]</f>
        <v>0</v>
      </c>
      <c r="X1912" t="str">
        <f>IF(Table_1[[#This Row],[Discount %]]&lt;=0.1, "0-10%", IF(Table_1[[#This Row],[Discount %]]&lt;=0.2, "10-20%", IF(Table_1[[#This Row],[Discount %]]&lt;=0.3, "20-30%", IF(Table_1[[#This Row],[Discount %]]&lt;=0.4, "30-40%", "40%+"))))</f>
        <v>0-10%</v>
      </c>
    </row>
    <row r="1913" spans="1:24" ht="14.4" x14ac:dyDescent="0.3">
      <c r="A1913" s="2">
        <v>1912</v>
      </c>
      <c r="B1913" s="2" t="s">
        <v>4748</v>
      </c>
      <c r="C1913" s="2">
        <f>YEAR([1]Data!$D1913)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9">
        <v>273.89600000000002</v>
      </c>
      <c r="T1913" s="2">
        <v>7</v>
      </c>
      <c r="U1913" s="25">
        <v>0.2</v>
      </c>
      <c r="V1913" s="25">
        <v>92.43989999999998</v>
      </c>
      <c r="W1913" s="11">
        <f>Table_1[[#This Row],[Discount]]/Table_1[[#This Row],[Sales]]</f>
        <v>7.302041650845576E-4</v>
      </c>
      <c r="X1913" t="str">
        <f>IF(Table_1[[#This Row],[Discount %]]&lt;=0.1, "0-10%", IF(Table_1[[#This Row],[Discount %]]&lt;=0.2, "10-20%", IF(Table_1[[#This Row],[Discount %]]&lt;=0.3, "20-30%", IF(Table_1[[#This Row],[Discount %]]&lt;=0.4, "30-40%", "40%+"))))</f>
        <v>0-10%</v>
      </c>
    </row>
    <row r="1914" spans="1:24" ht="14.4" x14ac:dyDescent="0.3">
      <c r="A1914" s="2">
        <v>1913</v>
      </c>
      <c r="B1914" s="2" t="s">
        <v>4748</v>
      </c>
      <c r="C1914" s="2">
        <f>YEAR([1]Data!$D1914)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9">
        <v>597.13200000000006</v>
      </c>
      <c r="T1914" s="2">
        <v>3</v>
      </c>
      <c r="U1914" s="25">
        <v>0.4</v>
      </c>
      <c r="V1914" s="25">
        <v>49.760999999999967</v>
      </c>
      <c r="W1914" s="11">
        <f>Table_1[[#This Row],[Discount]]/Table_1[[#This Row],[Sales]]</f>
        <v>6.6986863875993915E-4</v>
      </c>
      <c r="X1914" t="str">
        <f>IF(Table_1[[#This Row],[Discount %]]&lt;=0.1, "0-10%", IF(Table_1[[#This Row],[Discount %]]&lt;=0.2, "10-20%", IF(Table_1[[#This Row],[Discount %]]&lt;=0.3, "20-30%", IF(Table_1[[#This Row],[Discount %]]&lt;=0.4, "30-40%", "40%+"))))</f>
        <v>0-10%</v>
      </c>
    </row>
    <row r="1915" spans="1:24" ht="14.4" x14ac:dyDescent="0.3">
      <c r="A1915" s="2">
        <v>1914</v>
      </c>
      <c r="B1915" s="2" t="s">
        <v>4753</v>
      </c>
      <c r="C1915" s="2">
        <f>YEAR([1]Data!$D1915)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9">
        <v>149.94999999999999</v>
      </c>
      <c r="T1915" s="2">
        <v>5</v>
      </c>
      <c r="U1915" s="25">
        <v>0</v>
      </c>
      <c r="V1915" s="25">
        <v>65.978000000000009</v>
      </c>
      <c r="W1915" s="11">
        <f>Table_1[[#This Row],[Discount]]/Table_1[[#This Row],[Sales]]</f>
        <v>0</v>
      </c>
      <c r="X1915" t="str">
        <f>IF(Table_1[[#This Row],[Discount %]]&lt;=0.1, "0-10%", IF(Table_1[[#This Row],[Discount %]]&lt;=0.2, "10-20%", IF(Table_1[[#This Row],[Discount %]]&lt;=0.3, "20-30%", IF(Table_1[[#This Row],[Discount %]]&lt;=0.4, "30-40%", "40%+"))))</f>
        <v>0-10%</v>
      </c>
    </row>
    <row r="1916" spans="1:24" ht="14.4" x14ac:dyDescent="0.3">
      <c r="A1916" s="2">
        <v>1915</v>
      </c>
      <c r="B1916" s="2" t="s">
        <v>4756</v>
      </c>
      <c r="C1916" s="2">
        <f>YEAR([1]Data!$D1916)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9">
        <v>4.6079999999999997</v>
      </c>
      <c r="T1916" s="2">
        <v>2</v>
      </c>
      <c r="U1916" s="25">
        <v>0.2</v>
      </c>
      <c r="V1916" s="25">
        <v>1.6704000000000001</v>
      </c>
      <c r="W1916" s="11">
        <f>Table_1[[#This Row],[Discount]]/Table_1[[#This Row],[Sales]]</f>
        <v>4.3402777777777783E-2</v>
      </c>
      <c r="X1916" t="str">
        <f>IF(Table_1[[#This Row],[Discount %]]&lt;=0.1, "0-10%", IF(Table_1[[#This Row],[Discount %]]&lt;=0.2, "10-20%", IF(Table_1[[#This Row],[Discount %]]&lt;=0.3, "20-30%", IF(Table_1[[#This Row],[Discount %]]&lt;=0.4, "30-40%", "40%+"))))</f>
        <v>0-10%</v>
      </c>
    </row>
    <row r="1917" spans="1:24" ht="14.4" x14ac:dyDescent="0.3">
      <c r="A1917" s="2">
        <v>1916</v>
      </c>
      <c r="B1917" s="2" t="s">
        <v>4756</v>
      </c>
      <c r="C1917" s="2">
        <f>YEAR([1]Data!$D1917)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9">
        <v>15.528</v>
      </c>
      <c r="T1917" s="2">
        <v>3</v>
      </c>
      <c r="U1917" s="25">
        <v>0.2</v>
      </c>
      <c r="V1917" s="25">
        <v>4.8524999999999991</v>
      </c>
      <c r="W1917" s="11">
        <f>Table_1[[#This Row],[Discount]]/Table_1[[#This Row],[Sales]]</f>
        <v>1.2879958784131892E-2</v>
      </c>
      <c r="X1917" t="str">
        <f>IF(Table_1[[#This Row],[Discount %]]&lt;=0.1, "0-10%", IF(Table_1[[#This Row],[Discount %]]&lt;=0.2, "10-20%", IF(Table_1[[#This Row],[Discount %]]&lt;=0.3, "20-30%", IF(Table_1[[#This Row],[Discount %]]&lt;=0.4, "30-40%", "40%+"))))</f>
        <v>0-10%</v>
      </c>
    </row>
    <row r="1918" spans="1:24" ht="14.4" x14ac:dyDescent="0.3">
      <c r="A1918" s="2">
        <v>1917</v>
      </c>
      <c r="B1918" s="2" t="s">
        <v>4756</v>
      </c>
      <c r="C1918" s="2">
        <f>YEAR([1]Data!$D1918)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9">
        <v>11.952000000000002</v>
      </c>
      <c r="T1918" s="2">
        <v>3</v>
      </c>
      <c r="U1918" s="25">
        <v>0.2</v>
      </c>
      <c r="V1918" s="25">
        <v>3.8843999999999994</v>
      </c>
      <c r="W1918" s="11">
        <f>Table_1[[#This Row],[Discount]]/Table_1[[#This Row],[Sales]]</f>
        <v>1.6733601070950468E-2</v>
      </c>
      <c r="X1918" t="str">
        <f>IF(Table_1[[#This Row],[Discount %]]&lt;=0.1, "0-10%", IF(Table_1[[#This Row],[Discount %]]&lt;=0.2, "10-20%", IF(Table_1[[#This Row],[Discount %]]&lt;=0.3, "20-30%", IF(Table_1[[#This Row],[Discount %]]&lt;=0.4, "30-40%", "40%+"))))</f>
        <v>0-10%</v>
      </c>
    </row>
    <row r="1919" spans="1:24" ht="14.4" x14ac:dyDescent="0.3">
      <c r="A1919" s="2">
        <v>1918</v>
      </c>
      <c r="B1919" s="2" t="s">
        <v>4759</v>
      </c>
      <c r="C1919" s="2">
        <f>YEAR([1]Data!$D1919)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9">
        <v>11.65</v>
      </c>
      <c r="T1919" s="2">
        <v>5</v>
      </c>
      <c r="U1919" s="25">
        <v>0</v>
      </c>
      <c r="V1919" s="25">
        <v>3.3784999999999989</v>
      </c>
      <c r="W1919" s="11">
        <f>Table_1[[#This Row],[Discount]]/Table_1[[#This Row],[Sales]]</f>
        <v>0</v>
      </c>
      <c r="X1919" t="str">
        <f>IF(Table_1[[#This Row],[Discount %]]&lt;=0.1, "0-10%", IF(Table_1[[#This Row],[Discount %]]&lt;=0.2, "10-20%", IF(Table_1[[#This Row],[Discount %]]&lt;=0.3, "20-30%", IF(Table_1[[#This Row],[Discount %]]&lt;=0.4, "30-40%", "40%+"))))</f>
        <v>0-10%</v>
      </c>
    </row>
    <row r="1920" spans="1:24" ht="14.4" x14ac:dyDescent="0.3">
      <c r="A1920" s="2">
        <v>1919</v>
      </c>
      <c r="B1920" s="2" t="s">
        <v>4760</v>
      </c>
      <c r="C1920" s="2">
        <f>YEAR([1]Data!$D1920)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9">
        <v>299.89999999999998</v>
      </c>
      <c r="T1920" s="2">
        <v>2</v>
      </c>
      <c r="U1920" s="25">
        <v>0</v>
      </c>
      <c r="V1920" s="25">
        <v>74.974999999999994</v>
      </c>
      <c r="W1920" s="11">
        <f>Table_1[[#This Row],[Discount]]/Table_1[[#This Row],[Sales]]</f>
        <v>0</v>
      </c>
      <c r="X1920" t="str">
        <f>IF(Table_1[[#This Row],[Discount %]]&lt;=0.1, "0-10%", IF(Table_1[[#This Row],[Discount %]]&lt;=0.2, "10-20%", IF(Table_1[[#This Row],[Discount %]]&lt;=0.3, "20-30%", IF(Table_1[[#This Row],[Discount %]]&lt;=0.4, "30-40%", "40%+"))))</f>
        <v>0-10%</v>
      </c>
    </row>
    <row r="1921" spans="1:24" ht="14.4" x14ac:dyDescent="0.3">
      <c r="A1921" s="2">
        <v>1920</v>
      </c>
      <c r="B1921" s="2" t="s">
        <v>4763</v>
      </c>
      <c r="C1921" s="2">
        <f>YEAR([1]Data!$D1921)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9">
        <v>895.92</v>
      </c>
      <c r="T1921" s="2">
        <v>5</v>
      </c>
      <c r="U1921" s="25">
        <v>0.2</v>
      </c>
      <c r="V1921" s="25">
        <v>302.37299999999993</v>
      </c>
      <c r="W1921" s="11">
        <f>Table_1[[#This Row],[Discount]]/Table_1[[#This Row],[Sales]]</f>
        <v>2.2323421734083402E-4</v>
      </c>
      <c r="X1921" t="str">
        <f>IF(Table_1[[#This Row],[Discount %]]&lt;=0.1, "0-10%", IF(Table_1[[#This Row],[Discount %]]&lt;=0.2, "10-20%", IF(Table_1[[#This Row],[Discount %]]&lt;=0.3, "20-30%", IF(Table_1[[#This Row],[Discount %]]&lt;=0.4, "30-40%", "40%+"))))</f>
        <v>0-10%</v>
      </c>
    </row>
    <row r="1922" spans="1:24" ht="14.4" x14ac:dyDescent="0.3">
      <c r="A1922" s="2">
        <v>1921</v>
      </c>
      <c r="B1922" s="2" t="s">
        <v>4763</v>
      </c>
      <c r="C1922" s="2">
        <f>YEAR([1]Data!$D1922)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9">
        <v>462.56400000000002</v>
      </c>
      <c r="T1922" s="2">
        <v>2</v>
      </c>
      <c r="U1922" s="25">
        <v>0.1</v>
      </c>
      <c r="V1922" s="25">
        <v>97.652399999999943</v>
      </c>
      <c r="W1922" s="11">
        <f>Table_1[[#This Row],[Discount]]/Table_1[[#This Row],[Sales]]</f>
        <v>2.1618630070649683E-4</v>
      </c>
      <c r="X1922" t="str">
        <f>IF(Table_1[[#This Row],[Discount %]]&lt;=0.1, "0-10%", IF(Table_1[[#This Row],[Discount %]]&lt;=0.2, "10-20%", IF(Table_1[[#This Row],[Discount %]]&lt;=0.3, "20-30%", IF(Table_1[[#This Row],[Discount %]]&lt;=0.4, "30-40%", "40%+"))))</f>
        <v>0-10%</v>
      </c>
    </row>
    <row r="1923" spans="1:24" ht="14.4" x14ac:dyDescent="0.3">
      <c r="A1923" s="2">
        <v>1922</v>
      </c>
      <c r="B1923" s="2" t="s">
        <v>4770</v>
      </c>
      <c r="C1923" s="2">
        <f>YEAR([1]Data!$D1923)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9">
        <v>15.008000000000003</v>
      </c>
      <c r="T1923" s="2">
        <v>2</v>
      </c>
      <c r="U1923" s="25">
        <v>0.2</v>
      </c>
      <c r="V1923" s="25">
        <v>1.5007999999999999</v>
      </c>
      <c r="W1923" s="11">
        <f>Table_1[[#This Row],[Discount]]/Table_1[[#This Row],[Sales]]</f>
        <v>1.3326226012793175E-2</v>
      </c>
      <c r="X1923" t="str">
        <f>IF(Table_1[[#This Row],[Discount %]]&lt;=0.1, "0-10%", IF(Table_1[[#This Row],[Discount %]]&lt;=0.2, "10-20%", IF(Table_1[[#This Row],[Discount %]]&lt;=0.3, "20-30%", IF(Table_1[[#This Row],[Discount %]]&lt;=0.4, "30-40%", "40%+"))))</f>
        <v>0-10%</v>
      </c>
    </row>
    <row r="1924" spans="1:24" ht="14.4" x14ac:dyDescent="0.3">
      <c r="A1924" s="2">
        <v>1923</v>
      </c>
      <c r="B1924" s="2" t="s">
        <v>4773</v>
      </c>
      <c r="C1924" s="2">
        <f>YEAR([1]Data!$D1924)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9">
        <v>863.6400000000001</v>
      </c>
      <c r="T1924" s="2">
        <v>9</v>
      </c>
      <c r="U1924" s="25">
        <v>0.2</v>
      </c>
      <c r="V1924" s="25">
        <v>107.95499999999998</v>
      </c>
      <c r="W1924" s="11">
        <f>Table_1[[#This Row],[Discount]]/Table_1[[#This Row],[Sales]]</f>
        <v>2.315779723032745E-4</v>
      </c>
      <c r="X1924" t="str">
        <f>IF(Table_1[[#This Row],[Discount %]]&lt;=0.1, "0-10%", IF(Table_1[[#This Row],[Discount %]]&lt;=0.2, "10-20%", IF(Table_1[[#This Row],[Discount %]]&lt;=0.3, "20-30%", IF(Table_1[[#This Row],[Discount %]]&lt;=0.4, "30-40%", "40%+"))))</f>
        <v>0-10%</v>
      </c>
    </row>
    <row r="1925" spans="1:24" ht="14.4" x14ac:dyDescent="0.3">
      <c r="A1925" s="2">
        <v>1924</v>
      </c>
      <c r="B1925" s="2" t="s">
        <v>4773</v>
      </c>
      <c r="C1925" s="2">
        <f>YEAR([1]Data!$D1925)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9">
        <v>47.616</v>
      </c>
      <c r="T1925" s="2">
        <v>3</v>
      </c>
      <c r="U1925" s="25">
        <v>0.2</v>
      </c>
      <c r="V1925" s="25">
        <v>3.571200000000001</v>
      </c>
      <c r="W1925" s="11">
        <f>Table_1[[#This Row],[Discount]]/Table_1[[#This Row],[Sales]]</f>
        <v>4.2002688172043017E-3</v>
      </c>
      <c r="X1925" t="str">
        <f>IF(Table_1[[#This Row],[Discount %]]&lt;=0.1, "0-10%", IF(Table_1[[#This Row],[Discount %]]&lt;=0.2, "10-20%", IF(Table_1[[#This Row],[Discount %]]&lt;=0.3, "20-30%", IF(Table_1[[#This Row],[Discount %]]&lt;=0.4, "30-40%", "40%+"))))</f>
        <v>0-10%</v>
      </c>
    </row>
    <row r="1926" spans="1:24" ht="14.4" x14ac:dyDescent="0.3">
      <c r="A1926" s="2">
        <v>1925</v>
      </c>
      <c r="B1926" s="2" t="s">
        <v>4778</v>
      </c>
      <c r="C1926" s="2">
        <f>YEAR([1]Data!$D1926)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9">
        <v>92.94</v>
      </c>
      <c r="T1926" s="2">
        <v>3</v>
      </c>
      <c r="U1926" s="25">
        <v>0</v>
      </c>
      <c r="V1926" s="25">
        <v>41.822999999999993</v>
      </c>
      <c r="W1926" s="11">
        <f>Table_1[[#This Row],[Discount]]/Table_1[[#This Row],[Sales]]</f>
        <v>0</v>
      </c>
      <c r="X1926" t="str">
        <f>IF(Table_1[[#This Row],[Discount %]]&lt;=0.1, "0-10%", IF(Table_1[[#This Row],[Discount %]]&lt;=0.2, "10-20%", IF(Table_1[[#This Row],[Discount %]]&lt;=0.3, "20-30%", IF(Table_1[[#This Row],[Discount %]]&lt;=0.4, "30-40%", "40%+"))))</f>
        <v>0-10%</v>
      </c>
    </row>
    <row r="1927" spans="1:24" ht="14.4" x14ac:dyDescent="0.3">
      <c r="A1927" s="2">
        <v>1926</v>
      </c>
      <c r="B1927" s="2" t="s">
        <v>4779</v>
      </c>
      <c r="C1927" s="2">
        <f>YEAR([1]Data!$D1927)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9">
        <v>199.98</v>
      </c>
      <c r="T1927" s="2">
        <v>2</v>
      </c>
      <c r="U1927" s="25">
        <v>0</v>
      </c>
      <c r="V1927" s="25">
        <v>69.992999999999995</v>
      </c>
      <c r="W1927" s="11">
        <f>Table_1[[#This Row],[Discount]]/Table_1[[#This Row],[Sales]]</f>
        <v>0</v>
      </c>
      <c r="X1927" t="str">
        <f>IF(Table_1[[#This Row],[Discount %]]&lt;=0.1, "0-10%", IF(Table_1[[#This Row],[Discount %]]&lt;=0.2, "10-20%", IF(Table_1[[#This Row],[Discount %]]&lt;=0.3, "20-30%", IF(Table_1[[#This Row],[Discount %]]&lt;=0.4, "30-40%", "40%+"))))</f>
        <v>0-10%</v>
      </c>
    </row>
    <row r="1928" spans="1:24" ht="14.4" x14ac:dyDescent="0.3">
      <c r="A1928" s="2">
        <v>1927</v>
      </c>
      <c r="B1928" s="2" t="s">
        <v>4780</v>
      </c>
      <c r="C1928" s="2">
        <f>YEAR([1]Data!$D1928)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9">
        <v>177.48000000000002</v>
      </c>
      <c r="T1928" s="2">
        <v>3</v>
      </c>
      <c r="U1928" s="25">
        <v>0.2</v>
      </c>
      <c r="V1928" s="25">
        <v>19.966499999999982</v>
      </c>
      <c r="W1928" s="11">
        <f>Table_1[[#This Row],[Discount]]/Table_1[[#This Row],[Sales]]</f>
        <v>1.1268875366238448E-3</v>
      </c>
      <c r="X1928" t="str">
        <f>IF(Table_1[[#This Row],[Discount %]]&lt;=0.1, "0-10%", IF(Table_1[[#This Row],[Discount %]]&lt;=0.2, "10-20%", IF(Table_1[[#This Row],[Discount %]]&lt;=0.3, "20-30%", IF(Table_1[[#This Row],[Discount %]]&lt;=0.4, "30-40%", "40%+"))))</f>
        <v>0-10%</v>
      </c>
    </row>
    <row r="1929" spans="1:24" ht="14.4" x14ac:dyDescent="0.3">
      <c r="A1929" s="2">
        <v>1928</v>
      </c>
      <c r="B1929" s="2" t="s">
        <v>4783</v>
      </c>
      <c r="C1929" s="2">
        <f>YEAR([1]Data!$D1929)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9">
        <v>88.768000000000001</v>
      </c>
      <c r="T1929" s="2">
        <v>2</v>
      </c>
      <c r="U1929" s="25">
        <v>0.2</v>
      </c>
      <c r="V1929" s="25">
        <v>31.068799999999996</v>
      </c>
      <c r="W1929" s="11">
        <f>Table_1[[#This Row],[Discount]]/Table_1[[#This Row],[Sales]]</f>
        <v>2.2530641672674841E-3</v>
      </c>
      <c r="X1929" t="str">
        <f>IF(Table_1[[#This Row],[Discount %]]&lt;=0.1, "0-10%", IF(Table_1[[#This Row],[Discount %]]&lt;=0.2, "10-20%", IF(Table_1[[#This Row],[Discount %]]&lt;=0.3, "20-30%", IF(Table_1[[#This Row],[Discount %]]&lt;=0.4, "30-40%", "40%+"))))</f>
        <v>0-10%</v>
      </c>
    </row>
    <row r="1930" spans="1:24" ht="14.4" x14ac:dyDescent="0.3">
      <c r="A1930" s="2">
        <v>1929</v>
      </c>
      <c r="B1930" s="2" t="s">
        <v>4784</v>
      </c>
      <c r="C1930" s="2">
        <f>YEAR([1]Data!$D1930)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9">
        <v>6.48</v>
      </c>
      <c r="T1930" s="2">
        <v>1</v>
      </c>
      <c r="U1930" s="25">
        <v>0</v>
      </c>
      <c r="V1930" s="25">
        <v>3.1104000000000003</v>
      </c>
      <c r="W1930" s="11">
        <f>Table_1[[#This Row],[Discount]]/Table_1[[#This Row],[Sales]]</f>
        <v>0</v>
      </c>
      <c r="X1930" t="str">
        <f>IF(Table_1[[#This Row],[Discount %]]&lt;=0.1, "0-10%", IF(Table_1[[#This Row],[Discount %]]&lt;=0.2, "10-20%", IF(Table_1[[#This Row],[Discount %]]&lt;=0.3, "20-30%", IF(Table_1[[#This Row],[Discount %]]&lt;=0.4, "30-40%", "40%+"))))</f>
        <v>0-10%</v>
      </c>
    </row>
    <row r="1931" spans="1:24" ht="14.4" x14ac:dyDescent="0.3">
      <c r="A1931" s="2">
        <v>1930</v>
      </c>
      <c r="B1931" s="2" t="s">
        <v>4784</v>
      </c>
      <c r="C1931" s="2">
        <f>YEAR([1]Data!$D1931)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9">
        <v>46.51</v>
      </c>
      <c r="T1931" s="2">
        <v>1</v>
      </c>
      <c r="U1931" s="25">
        <v>0</v>
      </c>
      <c r="V1931" s="25">
        <v>1.8603999999999985</v>
      </c>
      <c r="W1931" s="11">
        <f>Table_1[[#This Row],[Discount]]/Table_1[[#This Row],[Sales]]</f>
        <v>0</v>
      </c>
      <c r="X1931" t="str">
        <f>IF(Table_1[[#This Row],[Discount %]]&lt;=0.1, "0-10%", IF(Table_1[[#This Row],[Discount %]]&lt;=0.2, "10-20%", IF(Table_1[[#This Row],[Discount %]]&lt;=0.3, "20-30%", IF(Table_1[[#This Row],[Discount %]]&lt;=0.4, "30-40%", "40%+"))))</f>
        <v>0-10%</v>
      </c>
    </row>
    <row r="1932" spans="1:24" ht="14.4" x14ac:dyDescent="0.3">
      <c r="A1932" s="2">
        <v>1931</v>
      </c>
      <c r="B1932" s="2" t="s">
        <v>4784</v>
      </c>
      <c r="C1932" s="2">
        <f>YEAR([1]Data!$D1932)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9">
        <v>659.97600000000011</v>
      </c>
      <c r="T1932" s="2">
        <v>3</v>
      </c>
      <c r="U1932" s="25">
        <v>0.2</v>
      </c>
      <c r="V1932" s="25">
        <v>49.498199999999969</v>
      </c>
      <c r="W1932" s="11">
        <f>Table_1[[#This Row],[Discount]]/Table_1[[#This Row],[Sales]]</f>
        <v>3.0304132271476533E-4</v>
      </c>
      <c r="X1932" t="str">
        <f>IF(Table_1[[#This Row],[Discount %]]&lt;=0.1, "0-10%", IF(Table_1[[#This Row],[Discount %]]&lt;=0.2, "10-20%", IF(Table_1[[#This Row],[Discount %]]&lt;=0.3, "20-30%", IF(Table_1[[#This Row],[Discount %]]&lt;=0.4, "30-40%", "40%+"))))</f>
        <v>0-10%</v>
      </c>
    </row>
    <row r="1933" spans="1:24" ht="14.4" x14ac:dyDescent="0.3">
      <c r="A1933" s="2">
        <v>1932</v>
      </c>
      <c r="B1933" s="2" t="s">
        <v>4787</v>
      </c>
      <c r="C1933" s="2">
        <f>YEAR([1]Data!$D1933)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9">
        <v>271.99200000000002</v>
      </c>
      <c r="T1933" s="2">
        <v>1</v>
      </c>
      <c r="U1933" s="25">
        <v>0.2</v>
      </c>
      <c r="V1933" s="25">
        <v>23.799300000000002</v>
      </c>
      <c r="W1933" s="11">
        <f>Table_1[[#This Row],[Discount]]/Table_1[[#This Row],[Sales]]</f>
        <v>7.3531574458072298E-4</v>
      </c>
      <c r="X1933" t="str">
        <f>IF(Table_1[[#This Row],[Discount %]]&lt;=0.1, "0-10%", IF(Table_1[[#This Row],[Discount %]]&lt;=0.2, "10-20%", IF(Table_1[[#This Row],[Discount %]]&lt;=0.3, "20-30%", IF(Table_1[[#This Row],[Discount %]]&lt;=0.4, "30-40%", "40%+"))))</f>
        <v>0-10%</v>
      </c>
    </row>
    <row r="1934" spans="1:24" ht="14.4" x14ac:dyDescent="0.3">
      <c r="A1934" s="2">
        <v>1933</v>
      </c>
      <c r="B1934" s="2" t="s">
        <v>4790</v>
      </c>
      <c r="C1934" s="2">
        <f>YEAR([1]Data!$D1934)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9">
        <v>145.74</v>
      </c>
      <c r="T1934" s="2">
        <v>3</v>
      </c>
      <c r="U1934" s="25">
        <v>0</v>
      </c>
      <c r="V1934" s="25">
        <v>23.318400000000011</v>
      </c>
      <c r="W1934" s="11">
        <f>Table_1[[#This Row],[Discount]]/Table_1[[#This Row],[Sales]]</f>
        <v>0</v>
      </c>
      <c r="X1934" t="str">
        <f>IF(Table_1[[#This Row],[Discount %]]&lt;=0.1, "0-10%", IF(Table_1[[#This Row],[Discount %]]&lt;=0.2, "10-20%", IF(Table_1[[#This Row],[Discount %]]&lt;=0.3, "20-30%", IF(Table_1[[#This Row],[Discount %]]&lt;=0.4, "30-40%", "40%+"))))</f>
        <v>0-10%</v>
      </c>
    </row>
    <row r="1935" spans="1:24" ht="14.4" x14ac:dyDescent="0.3">
      <c r="A1935" s="2">
        <v>1934</v>
      </c>
      <c r="B1935" s="2" t="s">
        <v>4790</v>
      </c>
      <c r="C1935" s="2">
        <f>YEAR([1]Data!$D1935)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9">
        <v>15.4</v>
      </c>
      <c r="T1935" s="2">
        <v>5</v>
      </c>
      <c r="U1935" s="25">
        <v>0</v>
      </c>
      <c r="V1935" s="25">
        <v>7.3919999999999995</v>
      </c>
      <c r="W1935" s="11">
        <f>Table_1[[#This Row],[Discount]]/Table_1[[#This Row],[Sales]]</f>
        <v>0</v>
      </c>
      <c r="X1935" t="str">
        <f>IF(Table_1[[#This Row],[Discount %]]&lt;=0.1, "0-10%", IF(Table_1[[#This Row],[Discount %]]&lt;=0.2, "10-20%", IF(Table_1[[#This Row],[Discount %]]&lt;=0.3, "20-30%", IF(Table_1[[#This Row],[Discount %]]&lt;=0.4, "30-40%", "40%+"))))</f>
        <v>0-10%</v>
      </c>
    </row>
    <row r="1936" spans="1:24" ht="14.4" x14ac:dyDescent="0.3">
      <c r="A1936" s="2">
        <v>1935</v>
      </c>
      <c r="B1936" s="2" t="s">
        <v>4793</v>
      </c>
      <c r="C1936" s="2">
        <f>YEAR([1]Data!$D1936)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9">
        <v>244.54999999999998</v>
      </c>
      <c r="T1936" s="2">
        <v>5</v>
      </c>
      <c r="U1936" s="25">
        <v>0</v>
      </c>
      <c r="V1936" s="25">
        <v>114.93849999999998</v>
      </c>
      <c r="W1936" s="11">
        <f>Table_1[[#This Row],[Discount]]/Table_1[[#This Row],[Sales]]</f>
        <v>0</v>
      </c>
      <c r="X1936" t="str">
        <f>IF(Table_1[[#This Row],[Discount %]]&lt;=0.1, "0-10%", IF(Table_1[[#This Row],[Discount %]]&lt;=0.2, "10-20%", IF(Table_1[[#This Row],[Discount %]]&lt;=0.3, "20-30%", IF(Table_1[[#This Row],[Discount %]]&lt;=0.4, "30-40%", "40%+"))))</f>
        <v>0-10%</v>
      </c>
    </row>
    <row r="1937" spans="1:24" ht="14.4" x14ac:dyDescent="0.3">
      <c r="A1937" s="2">
        <v>1936</v>
      </c>
      <c r="B1937" s="2" t="s">
        <v>4793</v>
      </c>
      <c r="C1937" s="2">
        <f>YEAR([1]Data!$D1937)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9">
        <v>166.16</v>
      </c>
      <c r="T1937" s="2">
        <v>8</v>
      </c>
      <c r="U1937" s="25">
        <v>0</v>
      </c>
      <c r="V1937" s="25">
        <v>59.817599999999999</v>
      </c>
      <c r="W1937" s="11">
        <f>Table_1[[#This Row],[Discount]]/Table_1[[#This Row],[Sales]]</f>
        <v>0</v>
      </c>
      <c r="X1937" t="str">
        <f>IF(Table_1[[#This Row],[Discount %]]&lt;=0.1, "0-10%", IF(Table_1[[#This Row],[Discount %]]&lt;=0.2, "10-20%", IF(Table_1[[#This Row],[Discount %]]&lt;=0.3, "20-30%", IF(Table_1[[#This Row],[Discount %]]&lt;=0.4, "30-40%", "40%+"))))</f>
        <v>0-10%</v>
      </c>
    </row>
    <row r="1938" spans="1:24" ht="14.4" x14ac:dyDescent="0.3">
      <c r="A1938" s="2">
        <v>1937</v>
      </c>
      <c r="B1938" s="2" t="s">
        <v>4796</v>
      </c>
      <c r="C1938" s="2">
        <f>YEAR([1]Data!$D1938)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9">
        <v>14.73</v>
      </c>
      <c r="T1938" s="2">
        <v>3</v>
      </c>
      <c r="U1938" s="25">
        <v>0</v>
      </c>
      <c r="V1938" s="25">
        <v>4.8608999999999991</v>
      </c>
      <c r="W1938" s="11">
        <f>Table_1[[#This Row],[Discount]]/Table_1[[#This Row],[Sales]]</f>
        <v>0</v>
      </c>
      <c r="X1938" t="str">
        <f>IF(Table_1[[#This Row],[Discount %]]&lt;=0.1, "0-10%", IF(Table_1[[#This Row],[Discount %]]&lt;=0.2, "10-20%", IF(Table_1[[#This Row],[Discount %]]&lt;=0.3, "20-30%", IF(Table_1[[#This Row],[Discount %]]&lt;=0.4, "30-40%", "40%+"))))</f>
        <v>0-10%</v>
      </c>
    </row>
    <row r="1939" spans="1:24" ht="14.4" x14ac:dyDescent="0.3">
      <c r="A1939" s="2">
        <v>1938</v>
      </c>
      <c r="B1939" s="2" t="s">
        <v>4797</v>
      </c>
      <c r="C1939" s="2">
        <f>YEAR([1]Data!$D1939)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9">
        <v>19.968000000000004</v>
      </c>
      <c r="T1939" s="2">
        <v>2</v>
      </c>
      <c r="U1939" s="25">
        <v>0.7</v>
      </c>
      <c r="V1939" s="25">
        <v>-13.311999999999998</v>
      </c>
      <c r="W1939" s="11">
        <f>Table_1[[#This Row],[Discount]]/Table_1[[#This Row],[Sales]]</f>
        <v>3.5056089743589737E-2</v>
      </c>
      <c r="X1939" t="str">
        <f>IF(Table_1[[#This Row],[Discount %]]&lt;=0.1, "0-10%", IF(Table_1[[#This Row],[Discount %]]&lt;=0.2, "10-20%", IF(Table_1[[#This Row],[Discount %]]&lt;=0.3, "20-30%", IF(Table_1[[#This Row],[Discount %]]&lt;=0.4, "30-40%", "40%+"))))</f>
        <v>0-10%</v>
      </c>
    </row>
    <row r="1940" spans="1:24" ht="14.4" x14ac:dyDescent="0.3">
      <c r="A1940" s="2">
        <v>1939</v>
      </c>
      <c r="B1940" s="2" t="s">
        <v>4797</v>
      </c>
      <c r="C1940" s="2">
        <f>YEAR([1]Data!$D1940)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9">
        <v>33.488000000000007</v>
      </c>
      <c r="T1940" s="2">
        <v>7</v>
      </c>
      <c r="U1940" s="25">
        <v>0.2</v>
      </c>
      <c r="V1940" s="25">
        <v>-1.2558000000000051</v>
      </c>
      <c r="W1940" s="11">
        <f>Table_1[[#This Row],[Discount]]/Table_1[[#This Row],[Sales]]</f>
        <v>5.9722885809842322E-3</v>
      </c>
      <c r="X1940" t="str">
        <f>IF(Table_1[[#This Row],[Discount %]]&lt;=0.1, "0-10%", IF(Table_1[[#This Row],[Discount %]]&lt;=0.2, "10-20%", IF(Table_1[[#This Row],[Discount %]]&lt;=0.3, "20-30%", IF(Table_1[[#This Row],[Discount %]]&lt;=0.4, "30-40%", "40%+"))))</f>
        <v>0-10%</v>
      </c>
    </row>
    <row r="1941" spans="1:24" ht="14.4" x14ac:dyDescent="0.3">
      <c r="A1941" s="2">
        <v>1940</v>
      </c>
      <c r="B1941" s="2" t="s">
        <v>4797</v>
      </c>
      <c r="C1941" s="2">
        <f>YEAR([1]Data!$D1941)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9">
        <v>8.7360000000000024</v>
      </c>
      <c r="T1941" s="2">
        <v>4</v>
      </c>
      <c r="U1941" s="25">
        <v>0.7</v>
      </c>
      <c r="V1941" s="25">
        <v>-6.1151999999999997</v>
      </c>
      <c r="W1941" s="11">
        <f>Table_1[[#This Row],[Discount]]/Table_1[[#This Row],[Sales]]</f>
        <v>8.0128205128205107E-2</v>
      </c>
      <c r="X1941" t="str">
        <f>IF(Table_1[[#This Row],[Discount %]]&lt;=0.1, "0-10%", IF(Table_1[[#This Row],[Discount %]]&lt;=0.2, "10-20%", IF(Table_1[[#This Row],[Discount %]]&lt;=0.3, "20-30%", IF(Table_1[[#This Row],[Discount %]]&lt;=0.4, "30-40%", "40%+"))))</f>
        <v>0-10%</v>
      </c>
    </row>
    <row r="1942" spans="1:24" ht="14.4" x14ac:dyDescent="0.3">
      <c r="A1942" s="2">
        <v>1941</v>
      </c>
      <c r="B1942" s="2" t="s">
        <v>4797</v>
      </c>
      <c r="C1942" s="2">
        <f>YEAR([1]Data!$D1942)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9">
        <v>662.88</v>
      </c>
      <c r="T1942" s="2">
        <v>3</v>
      </c>
      <c r="U1942" s="25">
        <v>0.2</v>
      </c>
      <c r="V1942" s="25">
        <v>74.573999999999955</v>
      </c>
      <c r="W1942" s="11">
        <f>Table_1[[#This Row],[Discount]]/Table_1[[#This Row],[Sales]]</f>
        <v>3.0171373400917213E-4</v>
      </c>
      <c r="X1942" t="str">
        <f>IF(Table_1[[#This Row],[Discount %]]&lt;=0.1, "0-10%", IF(Table_1[[#This Row],[Discount %]]&lt;=0.2, "10-20%", IF(Table_1[[#This Row],[Discount %]]&lt;=0.3, "20-30%", IF(Table_1[[#This Row],[Discount %]]&lt;=0.4, "30-40%", "40%+"))))</f>
        <v>0-10%</v>
      </c>
    </row>
    <row r="1943" spans="1:24" ht="14.4" x14ac:dyDescent="0.3">
      <c r="A1943" s="2">
        <v>1942</v>
      </c>
      <c r="B1943" s="2" t="s">
        <v>4805</v>
      </c>
      <c r="C1943" s="2">
        <f>YEAR([1]Data!$D1943)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9">
        <v>47.360000000000007</v>
      </c>
      <c r="T1943" s="2">
        <v>4</v>
      </c>
      <c r="U1943" s="25">
        <v>0.2</v>
      </c>
      <c r="V1943" s="25">
        <v>17.759999999999998</v>
      </c>
      <c r="W1943" s="11">
        <f>Table_1[[#This Row],[Discount]]/Table_1[[#This Row],[Sales]]</f>
        <v>4.2229729729729723E-3</v>
      </c>
      <c r="X1943" t="str">
        <f>IF(Table_1[[#This Row],[Discount %]]&lt;=0.1, "0-10%", IF(Table_1[[#This Row],[Discount %]]&lt;=0.2, "10-20%", IF(Table_1[[#This Row],[Discount %]]&lt;=0.3, "20-30%", IF(Table_1[[#This Row],[Discount %]]&lt;=0.4, "30-40%", "40%+"))))</f>
        <v>0-10%</v>
      </c>
    </row>
    <row r="1944" spans="1:24" ht="14.4" x14ac:dyDescent="0.3">
      <c r="A1944" s="2">
        <v>1943</v>
      </c>
      <c r="B1944" s="2" t="s">
        <v>4805</v>
      </c>
      <c r="C1944" s="2">
        <f>YEAR([1]Data!$D1944)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9">
        <v>27.439999999999998</v>
      </c>
      <c r="T1944" s="2">
        <v>2</v>
      </c>
      <c r="U1944" s="25">
        <v>0.2</v>
      </c>
      <c r="V1944" s="25">
        <v>2.4009999999999998</v>
      </c>
      <c r="W1944" s="11">
        <f>Table_1[[#This Row],[Discount]]/Table_1[[#This Row],[Sales]]</f>
        <v>7.2886297376093308E-3</v>
      </c>
      <c r="X1944" t="str">
        <f>IF(Table_1[[#This Row],[Discount %]]&lt;=0.1, "0-10%", IF(Table_1[[#This Row],[Discount %]]&lt;=0.2, "10-20%", IF(Table_1[[#This Row],[Discount %]]&lt;=0.3, "20-30%", IF(Table_1[[#This Row],[Discount %]]&lt;=0.4, "30-40%", "40%+"))))</f>
        <v>0-10%</v>
      </c>
    </row>
    <row r="1945" spans="1:24" ht="14.4" x14ac:dyDescent="0.3">
      <c r="A1945" s="2">
        <v>1944</v>
      </c>
      <c r="B1945" s="2" t="s">
        <v>4805</v>
      </c>
      <c r="C1945" s="2">
        <f>YEAR([1]Data!$D1945)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9">
        <v>3.2399999999999993</v>
      </c>
      <c r="T1945" s="2">
        <v>9</v>
      </c>
      <c r="U1945" s="25">
        <v>0.8</v>
      </c>
      <c r="V1945" s="25">
        <v>-5.1840000000000011</v>
      </c>
      <c r="W1945" s="11">
        <f>Table_1[[#This Row],[Discount]]/Table_1[[#This Row],[Sales]]</f>
        <v>0.24691358024691365</v>
      </c>
      <c r="X1945" t="str">
        <f>IF(Table_1[[#This Row],[Discount %]]&lt;=0.1, "0-10%", IF(Table_1[[#This Row],[Discount %]]&lt;=0.2, "10-20%", IF(Table_1[[#This Row],[Discount %]]&lt;=0.3, "20-30%", IF(Table_1[[#This Row],[Discount %]]&lt;=0.4, "30-40%", "40%+"))))</f>
        <v>20-30%</v>
      </c>
    </row>
    <row r="1946" spans="1:24" ht="14.4" x14ac:dyDescent="0.3">
      <c r="A1946" s="2">
        <v>1945</v>
      </c>
      <c r="B1946" s="2" t="s">
        <v>4806</v>
      </c>
      <c r="C1946" s="2">
        <f>YEAR([1]Data!$D1946)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9">
        <v>95.968000000000004</v>
      </c>
      <c r="T1946" s="2">
        <v>4</v>
      </c>
      <c r="U1946" s="25">
        <v>0.2</v>
      </c>
      <c r="V1946" s="25">
        <v>26.391200000000001</v>
      </c>
      <c r="W1946" s="11">
        <f>Table_1[[#This Row],[Discount]]/Table_1[[#This Row],[Sales]]</f>
        <v>2.0840280093364456E-3</v>
      </c>
      <c r="X1946" t="str">
        <f>IF(Table_1[[#This Row],[Discount %]]&lt;=0.1, "0-10%", IF(Table_1[[#This Row],[Discount %]]&lt;=0.2, "10-20%", IF(Table_1[[#This Row],[Discount %]]&lt;=0.3, "20-30%", IF(Table_1[[#This Row],[Discount %]]&lt;=0.4, "30-40%", "40%+"))))</f>
        <v>0-10%</v>
      </c>
    </row>
    <row r="1947" spans="1:24" ht="14.4" x14ac:dyDescent="0.3">
      <c r="A1947" s="2">
        <v>1946</v>
      </c>
      <c r="B1947" s="2" t="s">
        <v>4806</v>
      </c>
      <c r="C1947" s="2">
        <f>YEAR([1]Data!$D1947)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9">
        <v>10.368000000000002</v>
      </c>
      <c r="T1947" s="2">
        <v>2</v>
      </c>
      <c r="U1947" s="25">
        <v>0.2</v>
      </c>
      <c r="V1947" s="25">
        <v>3.6288</v>
      </c>
      <c r="W1947" s="11">
        <f>Table_1[[#This Row],[Discount]]/Table_1[[#This Row],[Sales]]</f>
        <v>1.9290123456790119E-2</v>
      </c>
      <c r="X1947" t="str">
        <f>IF(Table_1[[#This Row],[Discount %]]&lt;=0.1, "0-10%", IF(Table_1[[#This Row],[Discount %]]&lt;=0.2, "10-20%", IF(Table_1[[#This Row],[Discount %]]&lt;=0.3, "20-30%", IF(Table_1[[#This Row],[Discount %]]&lt;=0.4, "30-40%", "40%+"))))</f>
        <v>0-10%</v>
      </c>
    </row>
    <row r="1948" spans="1:24" ht="14.4" x14ac:dyDescent="0.3">
      <c r="A1948" s="2">
        <v>1947</v>
      </c>
      <c r="B1948" s="2" t="s">
        <v>4807</v>
      </c>
      <c r="C1948" s="2">
        <f>YEAR([1]Data!$D1948)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9">
        <v>23.1</v>
      </c>
      <c r="T1948" s="2">
        <v>2</v>
      </c>
      <c r="U1948" s="25">
        <v>0</v>
      </c>
      <c r="V1948" s="25">
        <v>6.468</v>
      </c>
      <c r="W1948" s="11">
        <f>Table_1[[#This Row],[Discount]]/Table_1[[#This Row],[Sales]]</f>
        <v>0</v>
      </c>
      <c r="X1948" t="str">
        <f>IF(Table_1[[#This Row],[Discount %]]&lt;=0.1, "0-10%", IF(Table_1[[#This Row],[Discount %]]&lt;=0.2, "10-20%", IF(Table_1[[#This Row],[Discount %]]&lt;=0.3, "20-30%", IF(Table_1[[#This Row],[Discount %]]&lt;=0.4, "30-40%", "40%+"))))</f>
        <v>0-10%</v>
      </c>
    </row>
    <row r="1949" spans="1:24" ht="14.4" x14ac:dyDescent="0.3">
      <c r="A1949" s="2">
        <v>1948</v>
      </c>
      <c r="B1949" s="2" t="s">
        <v>4807</v>
      </c>
      <c r="C1949" s="2">
        <f>YEAR([1]Data!$D1949)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9">
        <v>11.54</v>
      </c>
      <c r="T1949" s="2">
        <v>2</v>
      </c>
      <c r="U1949" s="25">
        <v>0</v>
      </c>
      <c r="V1949" s="25">
        <v>3.4619999999999997</v>
      </c>
      <c r="W1949" s="11">
        <f>Table_1[[#This Row],[Discount]]/Table_1[[#This Row],[Sales]]</f>
        <v>0</v>
      </c>
      <c r="X1949" t="str">
        <f>IF(Table_1[[#This Row],[Discount %]]&lt;=0.1, "0-10%", IF(Table_1[[#This Row],[Discount %]]&lt;=0.2, "10-20%", IF(Table_1[[#This Row],[Discount %]]&lt;=0.3, "20-30%", IF(Table_1[[#This Row],[Discount %]]&lt;=0.4, "30-40%", "40%+"))))</f>
        <v>0-10%</v>
      </c>
    </row>
    <row r="1950" spans="1:24" ht="14.4" x14ac:dyDescent="0.3">
      <c r="A1950" s="2">
        <v>1949</v>
      </c>
      <c r="B1950" s="2" t="s">
        <v>4807</v>
      </c>
      <c r="C1950" s="2">
        <f>YEAR([1]Data!$D1950)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9">
        <v>254.52599999999998</v>
      </c>
      <c r="T1950" s="2">
        <v>1</v>
      </c>
      <c r="U1950" s="25">
        <v>0.4</v>
      </c>
      <c r="V1950" s="25">
        <v>-93.3262</v>
      </c>
      <c r="W1950" s="11">
        <f>Table_1[[#This Row],[Discount]]/Table_1[[#This Row],[Sales]]</f>
        <v>1.5715486826493169E-3</v>
      </c>
      <c r="X1950" t="str">
        <f>IF(Table_1[[#This Row],[Discount %]]&lt;=0.1, "0-10%", IF(Table_1[[#This Row],[Discount %]]&lt;=0.2, "10-20%", IF(Table_1[[#This Row],[Discount %]]&lt;=0.3, "20-30%", IF(Table_1[[#This Row],[Discount %]]&lt;=0.4, "30-40%", "40%+"))))</f>
        <v>0-10%</v>
      </c>
    </row>
    <row r="1951" spans="1:24" ht="14.4" x14ac:dyDescent="0.3">
      <c r="A1951" s="2">
        <v>1950</v>
      </c>
      <c r="B1951" s="2" t="s">
        <v>4807</v>
      </c>
      <c r="C1951" s="2">
        <f>YEAR([1]Data!$D1951)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9">
        <v>12.98</v>
      </c>
      <c r="T1951" s="2">
        <v>1</v>
      </c>
      <c r="U1951" s="25">
        <v>0</v>
      </c>
      <c r="V1951" s="25">
        <v>3.7641999999999989</v>
      </c>
      <c r="W1951" s="11">
        <f>Table_1[[#This Row],[Discount]]/Table_1[[#This Row],[Sales]]</f>
        <v>0</v>
      </c>
      <c r="X1951" t="str">
        <f>IF(Table_1[[#This Row],[Discount %]]&lt;=0.1, "0-10%", IF(Table_1[[#This Row],[Discount %]]&lt;=0.2, "10-20%", IF(Table_1[[#This Row],[Discount %]]&lt;=0.3, "20-30%", IF(Table_1[[#This Row],[Discount %]]&lt;=0.4, "30-40%", "40%+"))))</f>
        <v>0-10%</v>
      </c>
    </row>
    <row r="1952" spans="1:24" ht="14.4" x14ac:dyDescent="0.3">
      <c r="A1952" s="2">
        <v>1951</v>
      </c>
      <c r="B1952" s="2" t="s">
        <v>4807</v>
      </c>
      <c r="C1952" s="2">
        <f>YEAR([1]Data!$D1952)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9">
        <v>26.432000000000002</v>
      </c>
      <c r="T1952" s="2">
        <v>8</v>
      </c>
      <c r="U1952" s="25">
        <v>0.2</v>
      </c>
      <c r="V1952" s="25">
        <v>8.9207999999999998</v>
      </c>
      <c r="W1952" s="11">
        <f>Table_1[[#This Row],[Discount]]/Table_1[[#This Row],[Sales]]</f>
        <v>7.5665859564164649E-3</v>
      </c>
      <c r="X1952" t="str">
        <f>IF(Table_1[[#This Row],[Discount %]]&lt;=0.1, "0-10%", IF(Table_1[[#This Row],[Discount %]]&lt;=0.2, "10-20%", IF(Table_1[[#This Row],[Discount %]]&lt;=0.3, "20-30%", IF(Table_1[[#This Row],[Discount %]]&lt;=0.4, "30-40%", "40%+"))))</f>
        <v>0-10%</v>
      </c>
    </row>
    <row r="1953" spans="1:24" ht="14.4" x14ac:dyDescent="0.3">
      <c r="A1953" s="2">
        <v>1952</v>
      </c>
      <c r="B1953" s="2" t="s">
        <v>4807</v>
      </c>
      <c r="C1953" s="2">
        <f>YEAR([1]Data!$D1953)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9">
        <v>197.96999999999997</v>
      </c>
      <c r="T1953" s="2">
        <v>3</v>
      </c>
      <c r="U1953" s="25">
        <v>0</v>
      </c>
      <c r="V1953" s="25">
        <v>57.41129999999999</v>
      </c>
      <c r="W1953" s="11">
        <f>Table_1[[#This Row],[Discount]]/Table_1[[#This Row],[Sales]]</f>
        <v>0</v>
      </c>
      <c r="X1953" t="str">
        <f>IF(Table_1[[#This Row],[Discount %]]&lt;=0.1, "0-10%", IF(Table_1[[#This Row],[Discount %]]&lt;=0.2, "10-20%", IF(Table_1[[#This Row],[Discount %]]&lt;=0.3, "20-30%", IF(Table_1[[#This Row],[Discount %]]&lt;=0.4, "30-40%", "40%+"))))</f>
        <v>0-10%</v>
      </c>
    </row>
    <row r="1954" spans="1:24" ht="14.4" x14ac:dyDescent="0.3">
      <c r="A1954" s="2">
        <v>1953</v>
      </c>
      <c r="B1954" s="2" t="s">
        <v>4807</v>
      </c>
      <c r="C1954" s="2">
        <f>YEAR([1]Data!$D1954)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9">
        <v>18.899999999999999</v>
      </c>
      <c r="T1954" s="2">
        <v>6</v>
      </c>
      <c r="U1954" s="25">
        <v>0</v>
      </c>
      <c r="V1954" s="25">
        <v>9.0719999999999992</v>
      </c>
      <c r="W1954" s="11">
        <f>Table_1[[#This Row],[Discount]]/Table_1[[#This Row],[Sales]]</f>
        <v>0</v>
      </c>
      <c r="X1954" t="str">
        <f>IF(Table_1[[#This Row],[Discount %]]&lt;=0.1, "0-10%", IF(Table_1[[#This Row],[Discount %]]&lt;=0.2, "10-20%", IF(Table_1[[#This Row],[Discount %]]&lt;=0.3, "20-30%", IF(Table_1[[#This Row],[Discount %]]&lt;=0.4, "30-40%", "40%+"))))</f>
        <v>0-10%</v>
      </c>
    </row>
    <row r="1955" spans="1:24" ht="14.4" x14ac:dyDescent="0.3">
      <c r="A1955" s="2">
        <v>1954</v>
      </c>
      <c r="B1955" s="2" t="s">
        <v>4807</v>
      </c>
      <c r="C1955" s="2">
        <f>YEAR([1]Data!$D1955)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9">
        <v>1282.4100000000001</v>
      </c>
      <c r="T1955" s="2">
        <v>5</v>
      </c>
      <c r="U1955" s="25">
        <v>0.1</v>
      </c>
      <c r="V1955" s="25">
        <v>213.73500000000001</v>
      </c>
      <c r="W1955" s="11">
        <f>Table_1[[#This Row],[Discount]]/Table_1[[#This Row],[Sales]]</f>
        <v>7.7978181704759005E-5</v>
      </c>
      <c r="X1955" t="str">
        <f>IF(Table_1[[#This Row],[Discount %]]&lt;=0.1, "0-10%", IF(Table_1[[#This Row],[Discount %]]&lt;=0.2, "10-20%", IF(Table_1[[#This Row],[Discount %]]&lt;=0.3, "20-30%", IF(Table_1[[#This Row],[Discount %]]&lt;=0.4, "30-40%", "40%+"))))</f>
        <v>0-10%</v>
      </c>
    </row>
    <row r="1956" spans="1:24" ht="14.4" x14ac:dyDescent="0.3">
      <c r="A1956" s="2">
        <v>1955</v>
      </c>
      <c r="B1956" s="2" t="s">
        <v>4807</v>
      </c>
      <c r="C1956" s="2">
        <f>YEAR([1]Data!$D1956)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9">
        <v>4.92</v>
      </c>
      <c r="T1956" s="2">
        <v>3</v>
      </c>
      <c r="U1956" s="25">
        <v>0</v>
      </c>
      <c r="V1956" s="25">
        <v>2.2139999999999995</v>
      </c>
      <c r="W1956" s="11">
        <f>Table_1[[#This Row],[Discount]]/Table_1[[#This Row],[Sales]]</f>
        <v>0</v>
      </c>
      <c r="X1956" t="str">
        <f>IF(Table_1[[#This Row],[Discount %]]&lt;=0.1, "0-10%", IF(Table_1[[#This Row],[Discount %]]&lt;=0.2, "10-20%", IF(Table_1[[#This Row],[Discount %]]&lt;=0.3, "20-30%", IF(Table_1[[#This Row],[Discount %]]&lt;=0.4, "30-40%", "40%+"))))</f>
        <v>0-10%</v>
      </c>
    </row>
    <row r="1957" spans="1:24" ht="14.4" x14ac:dyDescent="0.3">
      <c r="A1957" s="2">
        <v>1956</v>
      </c>
      <c r="B1957" s="2" t="s">
        <v>4807</v>
      </c>
      <c r="C1957" s="2">
        <f>YEAR([1]Data!$D1957)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9">
        <v>238</v>
      </c>
      <c r="T1957" s="2">
        <v>2</v>
      </c>
      <c r="U1957" s="25">
        <v>0</v>
      </c>
      <c r="V1957" s="25">
        <v>38.080000000000013</v>
      </c>
      <c r="W1957" s="11">
        <f>Table_1[[#This Row],[Discount]]/Table_1[[#This Row],[Sales]]</f>
        <v>0</v>
      </c>
      <c r="X1957" t="str">
        <f>IF(Table_1[[#This Row],[Discount %]]&lt;=0.1, "0-10%", IF(Table_1[[#This Row],[Discount %]]&lt;=0.2, "10-20%", IF(Table_1[[#This Row],[Discount %]]&lt;=0.3, "20-30%", IF(Table_1[[#This Row],[Discount %]]&lt;=0.4, "30-40%", "40%+"))))</f>
        <v>0-10%</v>
      </c>
    </row>
    <row r="1958" spans="1:24" ht="14.4" x14ac:dyDescent="0.3">
      <c r="A1958" s="2">
        <v>1957</v>
      </c>
      <c r="B1958" s="2" t="s">
        <v>4807</v>
      </c>
      <c r="C1958" s="2">
        <f>YEAR([1]Data!$D1958)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9">
        <v>167.97</v>
      </c>
      <c r="T1958" s="2">
        <v>3</v>
      </c>
      <c r="U1958" s="25">
        <v>0</v>
      </c>
      <c r="V1958" s="25">
        <v>40.31280000000001</v>
      </c>
      <c r="W1958" s="11">
        <f>Table_1[[#This Row],[Discount]]/Table_1[[#This Row],[Sales]]</f>
        <v>0</v>
      </c>
      <c r="X1958" t="str">
        <f>IF(Table_1[[#This Row],[Discount %]]&lt;=0.1, "0-10%", IF(Table_1[[#This Row],[Discount %]]&lt;=0.2, "10-20%", IF(Table_1[[#This Row],[Discount %]]&lt;=0.3, "20-30%", IF(Table_1[[#This Row],[Discount %]]&lt;=0.4, "30-40%", "40%+"))))</f>
        <v>0-10%</v>
      </c>
    </row>
    <row r="1959" spans="1:24" ht="14.4" x14ac:dyDescent="0.3">
      <c r="A1959" s="2">
        <v>1958</v>
      </c>
      <c r="B1959" s="2" t="s">
        <v>4807</v>
      </c>
      <c r="C1959" s="2">
        <f>YEAR([1]Data!$D1959)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9">
        <v>17.12</v>
      </c>
      <c r="T1959" s="2">
        <v>4</v>
      </c>
      <c r="U1959" s="25">
        <v>0</v>
      </c>
      <c r="V1959" s="25">
        <v>7.7039999999999988</v>
      </c>
      <c r="W1959" s="11">
        <f>Table_1[[#This Row],[Discount]]/Table_1[[#This Row],[Sales]]</f>
        <v>0</v>
      </c>
      <c r="X1959" t="str">
        <f>IF(Table_1[[#This Row],[Discount %]]&lt;=0.1, "0-10%", IF(Table_1[[#This Row],[Discount %]]&lt;=0.2, "10-20%", IF(Table_1[[#This Row],[Discount %]]&lt;=0.3, "20-30%", IF(Table_1[[#This Row],[Discount %]]&lt;=0.4, "30-40%", "40%+"))))</f>
        <v>0-10%</v>
      </c>
    </row>
    <row r="1960" spans="1:24" ht="14.4" x14ac:dyDescent="0.3">
      <c r="A1960" s="2">
        <v>1959</v>
      </c>
      <c r="B1960" s="2" t="s">
        <v>4814</v>
      </c>
      <c r="C1960" s="2">
        <f>YEAR([1]Data!$D1960)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9">
        <v>16.200000000000003</v>
      </c>
      <c r="T1960" s="2">
        <v>3</v>
      </c>
      <c r="U1960" s="25">
        <v>0</v>
      </c>
      <c r="V1960" s="25">
        <v>7.7759999999999998</v>
      </c>
      <c r="W1960" s="11">
        <f>Table_1[[#This Row],[Discount]]/Table_1[[#This Row],[Sales]]</f>
        <v>0</v>
      </c>
      <c r="X1960" t="str">
        <f>IF(Table_1[[#This Row],[Discount %]]&lt;=0.1, "0-10%", IF(Table_1[[#This Row],[Discount %]]&lt;=0.2, "10-20%", IF(Table_1[[#This Row],[Discount %]]&lt;=0.3, "20-30%", IF(Table_1[[#This Row],[Discount %]]&lt;=0.4, "30-40%", "40%+"))))</f>
        <v>0-10%</v>
      </c>
    </row>
    <row r="1961" spans="1:24" ht="14.4" x14ac:dyDescent="0.3">
      <c r="A1961" s="2">
        <v>1960</v>
      </c>
      <c r="B1961" s="2" t="s">
        <v>4814</v>
      </c>
      <c r="C1961" s="2">
        <f>YEAR([1]Data!$D1961)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9">
        <v>33.99</v>
      </c>
      <c r="T1961" s="2">
        <v>3</v>
      </c>
      <c r="U1961" s="25">
        <v>0</v>
      </c>
      <c r="V1961" s="25">
        <v>14.615700000000004</v>
      </c>
      <c r="W1961" s="11">
        <f>Table_1[[#This Row],[Discount]]/Table_1[[#This Row],[Sales]]</f>
        <v>0</v>
      </c>
      <c r="X1961" t="str">
        <f>IF(Table_1[[#This Row],[Discount %]]&lt;=0.1, "0-10%", IF(Table_1[[#This Row],[Discount %]]&lt;=0.2, "10-20%", IF(Table_1[[#This Row],[Discount %]]&lt;=0.3, "20-30%", IF(Table_1[[#This Row],[Discount %]]&lt;=0.4, "30-40%", "40%+"))))</f>
        <v>0-10%</v>
      </c>
    </row>
    <row r="1962" spans="1:24" ht="14.4" x14ac:dyDescent="0.3">
      <c r="A1962" s="2">
        <v>1961</v>
      </c>
      <c r="B1962" s="2" t="s">
        <v>4814</v>
      </c>
      <c r="C1962" s="2">
        <f>YEAR([1]Data!$D1962)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9">
        <v>296.84999999999997</v>
      </c>
      <c r="T1962" s="2">
        <v>5</v>
      </c>
      <c r="U1962" s="25">
        <v>0</v>
      </c>
      <c r="V1962" s="25">
        <v>53.432999999999993</v>
      </c>
      <c r="W1962" s="11">
        <f>Table_1[[#This Row],[Discount]]/Table_1[[#This Row],[Sales]]</f>
        <v>0</v>
      </c>
      <c r="X1962" t="str">
        <f>IF(Table_1[[#This Row],[Discount %]]&lt;=0.1, "0-10%", IF(Table_1[[#This Row],[Discount %]]&lt;=0.2, "10-20%", IF(Table_1[[#This Row],[Discount %]]&lt;=0.3, "20-30%", IF(Table_1[[#This Row],[Discount %]]&lt;=0.4, "30-40%", "40%+"))))</f>
        <v>0-10%</v>
      </c>
    </row>
    <row r="1963" spans="1:24" ht="14.4" x14ac:dyDescent="0.3">
      <c r="A1963" s="2">
        <v>1962</v>
      </c>
      <c r="B1963" s="2" t="s">
        <v>4814</v>
      </c>
      <c r="C1963" s="2">
        <f>YEAR([1]Data!$D1963)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9">
        <v>112.80000000000001</v>
      </c>
      <c r="T1963" s="2">
        <v>6</v>
      </c>
      <c r="U1963" s="25">
        <v>0</v>
      </c>
      <c r="V1963" s="25">
        <v>6.7680000000000007</v>
      </c>
      <c r="W1963" s="11">
        <f>Table_1[[#This Row],[Discount]]/Table_1[[#This Row],[Sales]]</f>
        <v>0</v>
      </c>
      <c r="X1963" t="str">
        <f>IF(Table_1[[#This Row],[Discount %]]&lt;=0.1, "0-10%", IF(Table_1[[#This Row],[Discount %]]&lt;=0.2, "10-20%", IF(Table_1[[#This Row],[Discount %]]&lt;=0.3, "20-30%", IF(Table_1[[#This Row],[Discount %]]&lt;=0.4, "30-40%", "40%+"))))</f>
        <v>0-10%</v>
      </c>
    </row>
    <row r="1964" spans="1:24" ht="14.4" x14ac:dyDescent="0.3">
      <c r="A1964" s="2">
        <v>1963</v>
      </c>
      <c r="B1964" s="2" t="s">
        <v>4814</v>
      </c>
      <c r="C1964" s="2">
        <f>YEAR([1]Data!$D1964)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9">
        <v>13.71</v>
      </c>
      <c r="T1964" s="2">
        <v>3</v>
      </c>
      <c r="U1964" s="25">
        <v>0</v>
      </c>
      <c r="V1964" s="25">
        <v>6.5808</v>
      </c>
      <c r="W1964" s="11">
        <f>Table_1[[#This Row],[Discount]]/Table_1[[#This Row],[Sales]]</f>
        <v>0</v>
      </c>
      <c r="X1964" t="str">
        <f>IF(Table_1[[#This Row],[Discount %]]&lt;=0.1, "0-10%", IF(Table_1[[#This Row],[Discount %]]&lt;=0.2, "10-20%", IF(Table_1[[#This Row],[Discount %]]&lt;=0.3, "20-30%", IF(Table_1[[#This Row],[Discount %]]&lt;=0.4, "30-40%", "40%+"))))</f>
        <v>0-10%</v>
      </c>
    </row>
    <row r="1965" spans="1:24" ht="14.4" x14ac:dyDescent="0.3">
      <c r="A1965" s="2">
        <v>1964</v>
      </c>
      <c r="B1965" s="2" t="s">
        <v>4814</v>
      </c>
      <c r="C1965" s="2">
        <f>YEAR([1]Data!$D1965)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9">
        <v>24.900000000000002</v>
      </c>
      <c r="T1965" s="2">
        <v>5</v>
      </c>
      <c r="U1965" s="25">
        <v>0</v>
      </c>
      <c r="V1965" s="25">
        <v>11.703000000000001</v>
      </c>
      <c r="W1965" s="11">
        <f>Table_1[[#This Row],[Discount]]/Table_1[[#This Row],[Sales]]</f>
        <v>0</v>
      </c>
      <c r="X1965" t="str">
        <f>IF(Table_1[[#This Row],[Discount %]]&lt;=0.1, "0-10%", IF(Table_1[[#This Row],[Discount %]]&lt;=0.2, "10-20%", IF(Table_1[[#This Row],[Discount %]]&lt;=0.3, "20-30%", IF(Table_1[[#This Row],[Discount %]]&lt;=0.4, "30-40%", "40%+"))))</f>
        <v>0-10%</v>
      </c>
    </row>
    <row r="1966" spans="1:24" ht="14.4" x14ac:dyDescent="0.3">
      <c r="A1966" s="2">
        <v>1965</v>
      </c>
      <c r="B1966" s="2" t="s">
        <v>4814</v>
      </c>
      <c r="C1966" s="2">
        <f>YEAR([1]Data!$D1966)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9">
        <v>286.29000000000002</v>
      </c>
      <c r="T1966" s="2">
        <v>3</v>
      </c>
      <c r="U1966" s="25">
        <v>0</v>
      </c>
      <c r="V1966" s="25">
        <v>17.177399999999977</v>
      </c>
      <c r="W1966" s="11">
        <f>Table_1[[#This Row],[Discount]]/Table_1[[#This Row],[Sales]]</f>
        <v>0</v>
      </c>
      <c r="X1966" t="str">
        <f>IF(Table_1[[#This Row],[Discount %]]&lt;=0.1, "0-10%", IF(Table_1[[#This Row],[Discount %]]&lt;=0.2, "10-20%", IF(Table_1[[#This Row],[Discount %]]&lt;=0.3, "20-30%", IF(Table_1[[#This Row],[Discount %]]&lt;=0.4, "30-40%", "40%+"))))</f>
        <v>0-10%</v>
      </c>
    </row>
    <row r="1967" spans="1:24" ht="14.4" x14ac:dyDescent="0.3">
      <c r="A1967" s="2">
        <v>1966</v>
      </c>
      <c r="B1967" s="2" t="s">
        <v>4814</v>
      </c>
      <c r="C1967" s="2">
        <f>YEAR([1]Data!$D1967)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9">
        <v>24.18</v>
      </c>
      <c r="T1967" s="2">
        <v>2</v>
      </c>
      <c r="U1967" s="25">
        <v>0</v>
      </c>
      <c r="V1967" s="25">
        <v>7.2539999999999978</v>
      </c>
      <c r="W1967" s="11">
        <f>Table_1[[#This Row],[Discount]]/Table_1[[#This Row],[Sales]]</f>
        <v>0</v>
      </c>
      <c r="X1967" t="str">
        <f>IF(Table_1[[#This Row],[Discount %]]&lt;=0.1, "0-10%", IF(Table_1[[#This Row],[Discount %]]&lt;=0.2, "10-20%", IF(Table_1[[#This Row],[Discount %]]&lt;=0.3, "20-30%", IF(Table_1[[#This Row],[Discount %]]&lt;=0.4, "30-40%", "40%+"))))</f>
        <v>0-10%</v>
      </c>
    </row>
    <row r="1968" spans="1:24" ht="14.4" x14ac:dyDescent="0.3">
      <c r="A1968" s="2">
        <v>1967</v>
      </c>
      <c r="B1968" s="2" t="s">
        <v>4823</v>
      </c>
      <c r="C1968" s="2">
        <f>YEAR([1]Data!$D1968)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9">
        <v>281.96999999999997</v>
      </c>
      <c r="T1968" s="2">
        <v>3</v>
      </c>
      <c r="U1968" s="25">
        <v>0</v>
      </c>
      <c r="V1968" s="25">
        <v>78.951599999999999</v>
      </c>
      <c r="W1968" s="11">
        <f>Table_1[[#This Row],[Discount]]/Table_1[[#This Row],[Sales]]</f>
        <v>0</v>
      </c>
      <c r="X1968" t="str">
        <f>IF(Table_1[[#This Row],[Discount %]]&lt;=0.1, "0-10%", IF(Table_1[[#This Row],[Discount %]]&lt;=0.2, "10-20%", IF(Table_1[[#This Row],[Discount %]]&lt;=0.3, "20-30%", IF(Table_1[[#This Row],[Discount %]]&lt;=0.4, "30-40%", "40%+"))))</f>
        <v>0-10%</v>
      </c>
    </row>
    <row r="1969" spans="1:24" ht="14.4" x14ac:dyDescent="0.3">
      <c r="A1969" s="2">
        <v>1968</v>
      </c>
      <c r="B1969" s="2" t="s">
        <v>4823</v>
      </c>
      <c r="C1969" s="2">
        <f>YEAR([1]Data!$D1969)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9">
        <v>69.5</v>
      </c>
      <c r="T1969" s="2">
        <v>5</v>
      </c>
      <c r="U1969" s="25">
        <v>0</v>
      </c>
      <c r="V1969" s="25">
        <v>20.154999999999994</v>
      </c>
      <c r="W1969" s="11">
        <f>Table_1[[#This Row],[Discount]]/Table_1[[#This Row],[Sales]]</f>
        <v>0</v>
      </c>
      <c r="X1969" t="str">
        <f>IF(Table_1[[#This Row],[Discount %]]&lt;=0.1, "0-10%", IF(Table_1[[#This Row],[Discount %]]&lt;=0.2, "10-20%", IF(Table_1[[#This Row],[Discount %]]&lt;=0.3, "20-30%", IF(Table_1[[#This Row],[Discount %]]&lt;=0.4, "30-40%", "40%+"))))</f>
        <v>0-10%</v>
      </c>
    </row>
    <row r="1970" spans="1:24" ht="14.4" x14ac:dyDescent="0.3">
      <c r="A1970" s="2">
        <v>1969</v>
      </c>
      <c r="B1970" s="2" t="s">
        <v>4823</v>
      </c>
      <c r="C1970" s="2">
        <f>YEAR([1]Data!$D1970)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9">
        <v>166.44</v>
      </c>
      <c r="T1970" s="2">
        <v>3</v>
      </c>
      <c r="U1970" s="25">
        <v>0</v>
      </c>
      <c r="V1970" s="25">
        <v>79.891199999999998</v>
      </c>
      <c r="W1970" s="11">
        <f>Table_1[[#This Row],[Discount]]/Table_1[[#This Row],[Sales]]</f>
        <v>0</v>
      </c>
      <c r="X1970" t="str">
        <f>IF(Table_1[[#This Row],[Discount %]]&lt;=0.1, "0-10%", IF(Table_1[[#This Row],[Discount %]]&lt;=0.2, "10-20%", IF(Table_1[[#This Row],[Discount %]]&lt;=0.3, "20-30%", IF(Table_1[[#This Row],[Discount %]]&lt;=0.4, "30-40%", "40%+"))))</f>
        <v>0-10%</v>
      </c>
    </row>
    <row r="1971" spans="1:24" ht="14.4" x14ac:dyDescent="0.3">
      <c r="A1971" s="2">
        <v>1970</v>
      </c>
      <c r="B1971" s="2" t="s">
        <v>4827</v>
      </c>
      <c r="C1971" s="2">
        <f>YEAR([1]Data!$D1971)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9">
        <v>291.95999999999998</v>
      </c>
      <c r="T1971" s="2">
        <v>4</v>
      </c>
      <c r="U1971" s="25">
        <v>0</v>
      </c>
      <c r="V1971" s="25">
        <v>102.18599999999998</v>
      </c>
      <c r="W1971" s="11">
        <f>Table_1[[#This Row],[Discount]]/Table_1[[#This Row],[Sales]]</f>
        <v>0</v>
      </c>
      <c r="X1971" t="str">
        <f>IF(Table_1[[#This Row],[Discount %]]&lt;=0.1, "0-10%", IF(Table_1[[#This Row],[Discount %]]&lt;=0.2, "10-20%", IF(Table_1[[#This Row],[Discount %]]&lt;=0.3, "20-30%", IF(Table_1[[#This Row],[Discount %]]&lt;=0.4, "30-40%", "40%+"))))</f>
        <v>0-10%</v>
      </c>
    </row>
    <row r="1972" spans="1:24" ht="14.4" x14ac:dyDescent="0.3">
      <c r="A1972" s="2">
        <v>1971</v>
      </c>
      <c r="B1972" s="2" t="s">
        <v>4828</v>
      </c>
      <c r="C1972" s="2">
        <f>YEAR([1]Data!$D1972)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9">
        <v>6.4080000000000004</v>
      </c>
      <c r="T1972" s="2">
        <v>3</v>
      </c>
      <c r="U1972" s="25">
        <v>0.2</v>
      </c>
      <c r="V1972" s="25">
        <v>0.64079999999999981</v>
      </c>
      <c r="W1972" s="11">
        <f>Table_1[[#This Row],[Discount]]/Table_1[[#This Row],[Sales]]</f>
        <v>3.1210986267166042E-2</v>
      </c>
      <c r="X1972" t="str">
        <f>IF(Table_1[[#This Row],[Discount %]]&lt;=0.1, "0-10%", IF(Table_1[[#This Row],[Discount %]]&lt;=0.2, "10-20%", IF(Table_1[[#This Row],[Discount %]]&lt;=0.3, "20-30%", IF(Table_1[[#This Row],[Discount %]]&lt;=0.4, "30-40%", "40%+"))))</f>
        <v>0-10%</v>
      </c>
    </row>
    <row r="1973" spans="1:24" ht="14.4" x14ac:dyDescent="0.3">
      <c r="A1973" s="2">
        <v>1972</v>
      </c>
      <c r="B1973" s="2" t="s">
        <v>4828</v>
      </c>
      <c r="C1973" s="2">
        <f>YEAR([1]Data!$D1973)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9">
        <v>408.74399999999997</v>
      </c>
      <c r="T1973" s="2">
        <v>7</v>
      </c>
      <c r="U1973" s="25">
        <v>0.2</v>
      </c>
      <c r="V1973" s="25">
        <v>76.639499999999984</v>
      </c>
      <c r="W1973" s="11">
        <f>Table_1[[#This Row],[Discount]]/Table_1[[#This Row],[Sales]]</f>
        <v>4.8930381852699983E-4</v>
      </c>
      <c r="X1973" t="str">
        <f>IF(Table_1[[#This Row],[Discount %]]&lt;=0.1, "0-10%", IF(Table_1[[#This Row],[Discount %]]&lt;=0.2, "10-20%", IF(Table_1[[#This Row],[Discount %]]&lt;=0.3, "20-30%", IF(Table_1[[#This Row],[Discount %]]&lt;=0.4, "30-40%", "40%+"))))</f>
        <v>0-10%</v>
      </c>
    </row>
    <row r="1974" spans="1:24" ht="14.4" x14ac:dyDescent="0.3">
      <c r="A1974" s="2">
        <v>1973</v>
      </c>
      <c r="B1974" s="2" t="s">
        <v>4829</v>
      </c>
      <c r="C1974" s="2">
        <f>YEAR([1]Data!$D1974)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9">
        <v>5.1039999999999992</v>
      </c>
      <c r="T1974" s="2">
        <v>4</v>
      </c>
      <c r="U1974" s="25">
        <v>0.8</v>
      </c>
      <c r="V1974" s="25">
        <v>-8.6768000000000018</v>
      </c>
      <c r="W1974" s="11">
        <f>Table_1[[#This Row],[Discount]]/Table_1[[#This Row],[Sales]]</f>
        <v>0.15673981191222575</v>
      </c>
      <c r="X1974" t="str">
        <f>IF(Table_1[[#This Row],[Discount %]]&lt;=0.1, "0-10%", IF(Table_1[[#This Row],[Discount %]]&lt;=0.2, "10-20%", IF(Table_1[[#This Row],[Discount %]]&lt;=0.3, "20-30%", IF(Table_1[[#This Row],[Discount %]]&lt;=0.4, "30-40%", "40%+"))))</f>
        <v>10-20%</v>
      </c>
    </row>
    <row r="1975" spans="1:24" ht="14.4" x14ac:dyDescent="0.3">
      <c r="A1975" s="2">
        <v>1974</v>
      </c>
      <c r="B1975" s="2" t="s">
        <v>4829</v>
      </c>
      <c r="C1975" s="2">
        <f>YEAR([1]Data!$D1975)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9">
        <v>2.8960000000000004</v>
      </c>
      <c r="T1975" s="2">
        <v>2</v>
      </c>
      <c r="U1975" s="25">
        <v>0.2</v>
      </c>
      <c r="V1975" s="25">
        <v>0.4705999999999998</v>
      </c>
      <c r="W1975" s="11">
        <f>Table_1[[#This Row],[Discount]]/Table_1[[#This Row],[Sales]]</f>
        <v>6.9060773480662974E-2</v>
      </c>
      <c r="X1975" t="str">
        <f>IF(Table_1[[#This Row],[Discount %]]&lt;=0.1, "0-10%", IF(Table_1[[#This Row],[Discount %]]&lt;=0.2, "10-20%", IF(Table_1[[#This Row],[Discount %]]&lt;=0.3, "20-30%", IF(Table_1[[#This Row],[Discount %]]&lt;=0.4, "30-40%", "40%+"))))</f>
        <v>0-10%</v>
      </c>
    </row>
    <row r="1976" spans="1:24" ht="14.4" x14ac:dyDescent="0.3">
      <c r="A1976" s="2">
        <v>1975</v>
      </c>
      <c r="B1976" s="2" t="s">
        <v>4829</v>
      </c>
      <c r="C1976" s="2">
        <f>YEAR([1]Data!$D1976)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9">
        <v>35.016000000000005</v>
      </c>
      <c r="T1976" s="2">
        <v>3</v>
      </c>
      <c r="U1976" s="25">
        <v>0.2</v>
      </c>
      <c r="V1976" s="25">
        <v>-2.188500000000003</v>
      </c>
      <c r="W1976" s="11">
        <f>Table_1[[#This Row],[Discount]]/Table_1[[#This Row],[Sales]]</f>
        <v>5.7116746630111945E-3</v>
      </c>
      <c r="X1976" t="str">
        <f>IF(Table_1[[#This Row],[Discount %]]&lt;=0.1, "0-10%", IF(Table_1[[#This Row],[Discount %]]&lt;=0.2, "10-20%", IF(Table_1[[#This Row],[Discount %]]&lt;=0.3, "20-30%", IF(Table_1[[#This Row],[Discount %]]&lt;=0.4, "30-40%", "40%+"))))</f>
        <v>0-10%</v>
      </c>
    </row>
    <row r="1977" spans="1:24" ht="14.4" x14ac:dyDescent="0.3">
      <c r="A1977" s="2">
        <v>1976</v>
      </c>
      <c r="B1977" s="2" t="s">
        <v>4836</v>
      </c>
      <c r="C1977" s="2">
        <f>YEAR([1]Data!$D1977)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9">
        <v>275.96999999999997</v>
      </c>
      <c r="T1977" s="2">
        <v>3</v>
      </c>
      <c r="U1977" s="25">
        <v>0</v>
      </c>
      <c r="V1977" s="25">
        <v>11.038799999999981</v>
      </c>
      <c r="W1977" s="11">
        <f>Table_1[[#This Row],[Discount]]/Table_1[[#This Row],[Sales]]</f>
        <v>0</v>
      </c>
      <c r="X1977" t="str">
        <f>IF(Table_1[[#This Row],[Discount %]]&lt;=0.1, "0-10%", IF(Table_1[[#This Row],[Discount %]]&lt;=0.2, "10-20%", IF(Table_1[[#This Row],[Discount %]]&lt;=0.3, "20-30%", IF(Table_1[[#This Row],[Discount %]]&lt;=0.4, "30-40%", "40%+"))))</f>
        <v>0-10%</v>
      </c>
    </row>
    <row r="1978" spans="1:24" ht="14.4" x14ac:dyDescent="0.3">
      <c r="A1978" s="2">
        <v>1977</v>
      </c>
      <c r="B1978" s="2" t="s">
        <v>4836</v>
      </c>
      <c r="C1978" s="2">
        <f>YEAR([1]Data!$D1978)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9">
        <v>1394.95</v>
      </c>
      <c r="T1978" s="2">
        <v>5</v>
      </c>
      <c r="U1978" s="25">
        <v>0</v>
      </c>
      <c r="V1978" s="25">
        <v>362.68699999999995</v>
      </c>
      <c r="W1978" s="11">
        <f>Table_1[[#This Row],[Discount]]/Table_1[[#This Row],[Sales]]</f>
        <v>0</v>
      </c>
      <c r="X1978" t="str">
        <f>IF(Table_1[[#This Row],[Discount %]]&lt;=0.1, "0-10%", IF(Table_1[[#This Row],[Discount %]]&lt;=0.2, "10-20%", IF(Table_1[[#This Row],[Discount %]]&lt;=0.3, "20-30%", IF(Table_1[[#This Row],[Discount %]]&lt;=0.4, "30-40%", "40%+"))))</f>
        <v>0-10%</v>
      </c>
    </row>
    <row r="1979" spans="1:24" ht="14.4" x14ac:dyDescent="0.3">
      <c r="A1979" s="2">
        <v>1978</v>
      </c>
      <c r="B1979" s="2" t="s">
        <v>4836</v>
      </c>
      <c r="C1979" s="2">
        <f>YEAR([1]Data!$D1979)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9">
        <v>545.88</v>
      </c>
      <c r="T1979" s="2">
        <v>6</v>
      </c>
      <c r="U1979" s="25">
        <v>0</v>
      </c>
      <c r="V1979" s="25">
        <v>70.964399999999983</v>
      </c>
      <c r="W1979" s="11">
        <f>Table_1[[#This Row],[Discount]]/Table_1[[#This Row],[Sales]]</f>
        <v>0</v>
      </c>
      <c r="X1979" t="str">
        <f>IF(Table_1[[#This Row],[Discount %]]&lt;=0.1, "0-10%", IF(Table_1[[#This Row],[Discount %]]&lt;=0.2, "10-20%", IF(Table_1[[#This Row],[Discount %]]&lt;=0.3, "20-30%", IF(Table_1[[#This Row],[Discount %]]&lt;=0.4, "30-40%", "40%+"))))</f>
        <v>0-10%</v>
      </c>
    </row>
    <row r="1980" spans="1:24" ht="14.4" x14ac:dyDescent="0.3">
      <c r="A1980" s="2">
        <v>1979</v>
      </c>
      <c r="B1980" s="2" t="s">
        <v>4841</v>
      </c>
      <c r="C1980" s="2">
        <f>YEAR([1]Data!$D1980)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9">
        <v>5.2480000000000002</v>
      </c>
      <c r="T1980" s="2">
        <v>2</v>
      </c>
      <c r="U1980" s="25">
        <v>0.2</v>
      </c>
      <c r="V1980" s="25">
        <v>0.59039999999999915</v>
      </c>
      <c r="W1980" s="11">
        <f>Table_1[[#This Row],[Discount]]/Table_1[[#This Row],[Sales]]</f>
        <v>3.8109756097560975E-2</v>
      </c>
      <c r="X1980" t="str">
        <f>IF(Table_1[[#This Row],[Discount %]]&lt;=0.1, "0-10%", IF(Table_1[[#This Row],[Discount %]]&lt;=0.2, "10-20%", IF(Table_1[[#This Row],[Discount %]]&lt;=0.3, "20-30%", IF(Table_1[[#This Row],[Discount %]]&lt;=0.4, "30-40%", "40%+"))))</f>
        <v>0-10%</v>
      </c>
    </row>
    <row r="1981" spans="1:24" ht="14.4" x14ac:dyDescent="0.3">
      <c r="A1981" s="2">
        <v>1980</v>
      </c>
      <c r="B1981" s="2" t="s">
        <v>4844</v>
      </c>
      <c r="C1981" s="2">
        <f>YEAR([1]Data!$D1981)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9">
        <v>933.53600000000006</v>
      </c>
      <c r="T1981" s="2">
        <v>4</v>
      </c>
      <c r="U1981" s="25">
        <v>0.2</v>
      </c>
      <c r="V1981" s="25">
        <v>105.02279999999996</v>
      </c>
      <c r="W1981" s="11">
        <f>Table_1[[#This Row],[Discount]]/Table_1[[#This Row],[Sales]]</f>
        <v>2.1423919377506597E-4</v>
      </c>
      <c r="X1981" t="str">
        <f>IF(Table_1[[#This Row],[Discount %]]&lt;=0.1, "0-10%", IF(Table_1[[#This Row],[Discount %]]&lt;=0.2, "10-20%", IF(Table_1[[#This Row],[Discount %]]&lt;=0.3, "20-30%", IF(Table_1[[#This Row],[Discount %]]&lt;=0.4, "30-40%", "40%+"))))</f>
        <v>0-10%</v>
      </c>
    </row>
    <row r="1982" spans="1:24" ht="14.4" x14ac:dyDescent="0.3">
      <c r="A1982" s="2">
        <v>1981</v>
      </c>
      <c r="B1982" s="2" t="s">
        <v>4844</v>
      </c>
      <c r="C1982" s="2">
        <f>YEAR([1]Data!$D1982)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9">
        <v>42.975999999999999</v>
      </c>
      <c r="T1982" s="2">
        <v>4</v>
      </c>
      <c r="U1982" s="25">
        <v>0.2</v>
      </c>
      <c r="V1982" s="25">
        <v>4.2976000000000028</v>
      </c>
      <c r="W1982" s="11">
        <f>Table_1[[#This Row],[Discount]]/Table_1[[#This Row],[Sales]]</f>
        <v>4.6537602382725248E-3</v>
      </c>
      <c r="X1982" t="str">
        <f>IF(Table_1[[#This Row],[Discount %]]&lt;=0.1, "0-10%", IF(Table_1[[#This Row],[Discount %]]&lt;=0.2, "10-20%", IF(Table_1[[#This Row],[Discount %]]&lt;=0.3, "20-30%", IF(Table_1[[#This Row],[Discount %]]&lt;=0.4, "30-40%", "40%+"))))</f>
        <v>0-10%</v>
      </c>
    </row>
    <row r="1983" spans="1:24" ht="14.4" x14ac:dyDescent="0.3">
      <c r="A1983" s="2">
        <v>1982</v>
      </c>
      <c r="B1983" s="2" t="s">
        <v>4845</v>
      </c>
      <c r="C1983" s="2">
        <f>YEAR([1]Data!$D1983)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9">
        <v>3.76</v>
      </c>
      <c r="T1983" s="2">
        <v>2</v>
      </c>
      <c r="U1983" s="25">
        <v>0</v>
      </c>
      <c r="V1983" s="25">
        <v>1.8047999999999997</v>
      </c>
      <c r="W1983" s="11">
        <f>Table_1[[#This Row],[Discount]]/Table_1[[#This Row],[Sales]]</f>
        <v>0</v>
      </c>
      <c r="X1983" t="str">
        <f>IF(Table_1[[#This Row],[Discount %]]&lt;=0.1, "0-10%", IF(Table_1[[#This Row],[Discount %]]&lt;=0.2, "10-20%", IF(Table_1[[#This Row],[Discount %]]&lt;=0.3, "20-30%", IF(Table_1[[#This Row],[Discount %]]&lt;=0.4, "30-40%", "40%+"))))</f>
        <v>0-10%</v>
      </c>
    </row>
    <row r="1984" spans="1:24" ht="14.4" x14ac:dyDescent="0.3">
      <c r="A1984" s="2">
        <v>1983</v>
      </c>
      <c r="B1984" s="2" t="s">
        <v>4846</v>
      </c>
      <c r="C1984" s="2">
        <f>YEAR([1]Data!$D1984)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9">
        <v>479.96</v>
      </c>
      <c r="T1984" s="2">
        <v>4</v>
      </c>
      <c r="U1984" s="25">
        <v>0</v>
      </c>
      <c r="V1984" s="25">
        <v>134.3888</v>
      </c>
      <c r="W1984" s="11">
        <f>Table_1[[#This Row],[Discount]]/Table_1[[#This Row],[Sales]]</f>
        <v>0</v>
      </c>
      <c r="X1984" t="str">
        <f>IF(Table_1[[#This Row],[Discount %]]&lt;=0.1, "0-10%", IF(Table_1[[#This Row],[Discount %]]&lt;=0.2, "10-20%", IF(Table_1[[#This Row],[Discount %]]&lt;=0.3, "20-30%", IF(Table_1[[#This Row],[Discount %]]&lt;=0.4, "30-40%", "40%+"))))</f>
        <v>0-10%</v>
      </c>
    </row>
    <row r="1985" spans="1:24" ht="14.4" x14ac:dyDescent="0.3">
      <c r="A1985" s="2">
        <v>1984</v>
      </c>
      <c r="B1985" s="2" t="s">
        <v>4850</v>
      </c>
      <c r="C1985" s="2">
        <f>YEAR([1]Data!$D1985)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9">
        <v>320.88</v>
      </c>
      <c r="T1985" s="2">
        <v>6</v>
      </c>
      <c r="U1985" s="25">
        <v>0</v>
      </c>
      <c r="V1985" s="25">
        <v>93.055199999999957</v>
      </c>
      <c r="W1985" s="11">
        <f>Table_1[[#This Row],[Discount]]/Table_1[[#This Row],[Sales]]</f>
        <v>0</v>
      </c>
      <c r="X1985" t="str">
        <f>IF(Table_1[[#This Row],[Discount %]]&lt;=0.1, "0-10%", IF(Table_1[[#This Row],[Discount %]]&lt;=0.2, "10-20%", IF(Table_1[[#This Row],[Discount %]]&lt;=0.3, "20-30%", IF(Table_1[[#This Row],[Discount %]]&lt;=0.4, "30-40%", "40%+"))))</f>
        <v>0-10%</v>
      </c>
    </row>
    <row r="1986" spans="1:24" ht="14.4" x14ac:dyDescent="0.3">
      <c r="A1986" s="2">
        <v>1985</v>
      </c>
      <c r="B1986" s="2" t="s">
        <v>4850</v>
      </c>
      <c r="C1986" s="2">
        <f>YEAR([1]Data!$D1986)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9">
        <v>23.88</v>
      </c>
      <c r="T1986" s="2">
        <v>3</v>
      </c>
      <c r="U1986" s="25">
        <v>0</v>
      </c>
      <c r="V1986" s="25">
        <v>10.507200000000001</v>
      </c>
      <c r="W1986" s="11">
        <f>Table_1[[#This Row],[Discount]]/Table_1[[#This Row],[Sales]]</f>
        <v>0</v>
      </c>
      <c r="X1986" t="str">
        <f>IF(Table_1[[#This Row],[Discount %]]&lt;=0.1, "0-10%", IF(Table_1[[#This Row],[Discount %]]&lt;=0.2, "10-20%", IF(Table_1[[#This Row],[Discount %]]&lt;=0.3, "20-30%", IF(Table_1[[#This Row],[Discount %]]&lt;=0.4, "30-40%", "40%+"))))</f>
        <v>0-10%</v>
      </c>
    </row>
    <row r="1987" spans="1:24" ht="14.4" x14ac:dyDescent="0.3">
      <c r="A1987" s="2">
        <v>1986</v>
      </c>
      <c r="B1987" s="2" t="s">
        <v>4850</v>
      </c>
      <c r="C1987" s="2">
        <f>YEAR([1]Data!$D1987)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9">
        <v>26.76</v>
      </c>
      <c r="T1987" s="2">
        <v>4</v>
      </c>
      <c r="U1987" s="25">
        <v>0</v>
      </c>
      <c r="V1987" s="25">
        <v>12.3096</v>
      </c>
      <c r="W1987" s="11">
        <f>Table_1[[#This Row],[Discount]]/Table_1[[#This Row],[Sales]]</f>
        <v>0</v>
      </c>
      <c r="X1987" t="str">
        <f>IF(Table_1[[#This Row],[Discount %]]&lt;=0.1, "0-10%", IF(Table_1[[#This Row],[Discount %]]&lt;=0.2, "10-20%", IF(Table_1[[#This Row],[Discount %]]&lt;=0.3, "20-30%", IF(Table_1[[#This Row],[Discount %]]&lt;=0.4, "30-40%", "40%+"))))</f>
        <v>0-10%</v>
      </c>
    </row>
    <row r="1988" spans="1:24" ht="14.4" x14ac:dyDescent="0.3">
      <c r="A1988" s="2">
        <v>1987</v>
      </c>
      <c r="B1988" s="2" t="s">
        <v>4851</v>
      </c>
      <c r="C1988" s="2">
        <f>YEAR([1]Data!$D1988)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9">
        <v>1439.9759999999999</v>
      </c>
      <c r="T1988" s="2">
        <v>4</v>
      </c>
      <c r="U1988" s="25">
        <v>0.4</v>
      </c>
      <c r="V1988" s="25">
        <v>191.99680000000001</v>
      </c>
      <c r="W1988" s="11">
        <f>Table_1[[#This Row],[Discount]]/Table_1[[#This Row],[Sales]]</f>
        <v>2.7778240748456922E-4</v>
      </c>
      <c r="X1988" t="str">
        <f>IF(Table_1[[#This Row],[Discount %]]&lt;=0.1, "0-10%", IF(Table_1[[#This Row],[Discount %]]&lt;=0.2, "10-20%", IF(Table_1[[#This Row],[Discount %]]&lt;=0.3, "20-30%", IF(Table_1[[#This Row],[Discount %]]&lt;=0.4, "30-40%", "40%+"))))</f>
        <v>0-10%</v>
      </c>
    </row>
    <row r="1989" spans="1:24" ht="14.4" x14ac:dyDescent="0.3">
      <c r="A1989" s="2">
        <v>1988</v>
      </c>
      <c r="B1989" s="2" t="s">
        <v>4854</v>
      </c>
      <c r="C1989" s="2">
        <f>YEAR([1]Data!$D1989)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9">
        <v>17.22</v>
      </c>
      <c r="T1989" s="2">
        <v>3</v>
      </c>
      <c r="U1989" s="25">
        <v>0</v>
      </c>
      <c r="V1989" s="25">
        <v>7.9212000000000007</v>
      </c>
      <c r="W1989" s="11">
        <f>Table_1[[#This Row],[Discount]]/Table_1[[#This Row],[Sales]]</f>
        <v>0</v>
      </c>
      <c r="X1989" t="str">
        <f>IF(Table_1[[#This Row],[Discount %]]&lt;=0.1, "0-10%", IF(Table_1[[#This Row],[Discount %]]&lt;=0.2, "10-20%", IF(Table_1[[#This Row],[Discount %]]&lt;=0.3, "20-30%", IF(Table_1[[#This Row],[Discount %]]&lt;=0.4, "30-40%", "40%+"))))</f>
        <v>0-10%</v>
      </c>
    </row>
    <row r="1990" spans="1:24" ht="14.4" x14ac:dyDescent="0.3">
      <c r="A1990" s="2">
        <v>1989</v>
      </c>
      <c r="B1990" s="2" t="s">
        <v>4854</v>
      </c>
      <c r="C1990" s="2">
        <f>YEAR([1]Data!$D1990)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9">
        <v>1024.3800000000001</v>
      </c>
      <c r="T1990" s="2">
        <v>7</v>
      </c>
      <c r="U1990" s="25">
        <v>0</v>
      </c>
      <c r="V1990" s="25">
        <v>215.11979999999994</v>
      </c>
      <c r="W1990" s="11">
        <f>Table_1[[#This Row],[Discount]]/Table_1[[#This Row],[Sales]]</f>
        <v>0</v>
      </c>
      <c r="X1990" t="str">
        <f>IF(Table_1[[#This Row],[Discount %]]&lt;=0.1, "0-10%", IF(Table_1[[#This Row],[Discount %]]&lt;=0.2, "10-20%", IF(Table_1[[#This Row],[Discount %]]&lt;=0.3, "20-30%", IF(Table_1[[#This Row],[Discount %]]&lt;=0.4, "30-40%", "40%+"))))</f>
        <v>0-10%</v>
      </c>
    </row>
    <row r="1991" spans="1:24" ht="14.4" x14ac:dyDescent="0.3">
      <c r="A1991" s="2">
        <v>1990</v>
      </c>
      <c r="B1991" s="2" t="s">
        <v>4854</v>
      </c>
      <c r="C1991" s="2">
        <f>YEAR([1]Data!$D1991)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9">
        <v>26.22</v>
      </c>
      <c r="T1991" s="2">
        <v>3</v>
      </c>
      <c r="U1991" s="25">
        <v>0</v>
      </c>
      <c r="V1991" s="25">
        <v>12.323399999999999</v>
      </c>
      <c r="W1991" s="11">
        <f>Table_1[[#This Row],[Discount]]/Table_1[[#This Row],[Sales]]</f>
        <v>0</v>
      </c>
      <c r="X1991" t="str">
        <f>IF(Table_1[[#This Row],[Discount %]]&lt;=0.1, "0-10%", IF(Table_1[[#This Row],[Discount %]]&lt;=0.2, "10-20%", IF(Table_1[[#This Row],[Discount %]]&lt;=0.3, "20-30%", IF(Table_1[[#This Row],[Discount %]]&lt;=0.4, "30-40%", "40%+"))))</f>
        <v>0-10%</v>
      </c>
    </row>
    <row r="1992" spans="1:24" ht="14.4" x14ac:dyDescent="0.3">
      <c r="A1992" s="2">
        <v>1991</v>
      </c>
      <c r="B1992" s="2" t="s">
        <v>4854</v>
      </c>
      <c r="C1992" s="2">
        <f>YEAR([1]Data!$D1992)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9">
        <v>17.34</v>
      </c>
      <c r="T1992" s="2">
        <v>3</v>
      </c>
      <c r="U1992" s="25">
        <v>0</v>
      </c>
      <c r="V1992" s="25">
        <v>8.4966000000000008</v>
      </c>
      <c r="W1992" s="11">
        <f>Table_1[[#This Row],[Discount]]/Table_1[[#This Row],[Sales]]</f>
        <v>0</v>
      </c>
      <c r="X1992" t="str">
        <f>IF(Table_1[[#This Row],[Discount %]]&lt;=0.1, "0-10%", IF(Table_1[[#This Row],[Discount %]]&lt;=0.2, "10-20%", IF(Table_1[[#This Row],[Discount %]]&lt;=0.3, "20-30%", IF(Table_1[[#This Row],[Discount %]]&lt;=0.4, "30-40%", "40%+"))))</f>
        <v>0-10%</v>
      </c>
    </row>
    <row r="1993" spans="1:24" ht="14.4" x14ac:dyDescent="0.3">
      <c r="A1993" s="2">
        <v>1992</v>
      </c>
      <c r="B1993" s="2" t="s">
        <v>4862</v>
      </c>
      <c r="C1993" s="2">
        <f>YEAR([1]Data!$D1993)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9">
        <v>4.9560000000000004</v>
      </c>
      <c r="T1993" s="2">
        <v>4</v>
      </c>
      <c r="U1993" s="25">
        <v>0.7</v>
      </c>
      <c r="V1993" s="25">
        <v>-3.7995999999999981</v>
      </c>
      <c r="W1993" s="11">
        <f>Table_1[[#This Row],[Discount]]/Table_1[[#This Row],[Sales]]</f>
        <v>0.14124293785310732</v>
      </c>
      <c r="X1993" t="str">
        <f>IF(Table_1[[#This Row],[Discount %]]&lt;=0.1, "0-10%", IF(Table_1[[#This Row],[Discount %]]&lt;=0.2, "10-20%", IF(Table_1[[#This Row],[Discount %]]&lt;=0.3, "20-30%", IF(Table_1[[#This Row],[Discount %]]&lt;=0.4, "30-40%", "40%+"))))</f>
        <v>10-20%</v>
      </c>
    </row>
    <row r="1994" spans="1:24" ht="14.4" x14ac:dyDescent="0.3">
      <c r="A1994" s="2">
        <v>1993</v>
      </c>
      <c r="B1994" s="2" t="s">
        <v>4863</v>
      </c>
      <c r="C1994" s="2">
        <f>YEAR([1]Data!$D1994)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9">
        <v>71.040000000000006</v>
      </c>
      <c r="T1994" s="2">
        <v>6</v>
      </c>
      <c r="U1994" s="25">
        <v>0.2</v>
      </c>
      <c r="V1994" s="25">
        <v>26.640000000000004</v>
      </c>
      <c r="W1994" s="11">
        <f>Table_1[[#This Row],[Discount]]/Table_1[[#This Row],[Sales]]</f>
        <v>2.8153153153153152E-3</v>
      </c>
      <c r="X1994" t="str">
        <f>IF(Table_1[[#This Row],[Discount %]]&lt;=0.1, "0-10%", IF(Table_1[[#This Row],[Discount %]]&lt;=0.2, "10-20%", IF(Table_1[[#This Row],[Discount %]]&lt;=0.3, "20-30%", IF(Table_1[[#This Row],[Discount %]]&lt;=0.4, "30-40%", "40%+"))))</f>
        <v>0-10%</v>
      </c>
    </row>
    <row r="1995" spans="1:24" ht="14.4" x14ac:dyDescent="0.3">
      <c r="A1995" s="2">
        <v>1994</v>
      </c>
      <c r="B1995" s="2" t="s">
        <v>4863</v>
      </c>
      <c r="C1995" s="2">
        <f>YEAR([1]Data!$D1995)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9">
        <v>5.3440000000000003</v>
      </c>
      <c r="T1995" s="2">
        <v>2</v>
      </c>
      <c r="U1995" s="25">
        <v>0.2</v>
      </c>
      <c r="V1995" s="25">
        <v>0.73479999999999923</v>
      </c>
      <c r="W1995" s="11">
        <f>Table_1[[#This Row],[Discount]]/Table_1[[#This Row],[Sales]]</f>
        <v>3.7425149700598799E-2</v>
      </c>
      <c r="X1995" t="str">
        <f>IF(Table_1[[#This Row],[Discount %]]&lt;=0.1, "0-10%", IF(Table_1[[#This Row],[Discount %]]&lt;=0.2, "10-20%", IF(Table_1[[#This Row],[Discount %]]&lt;=0.3, "20-30%", IF(Table_1[[#This Row],[Discount %]]&lt;=0.4, "30-40%", "40%+"))))</f>
        <v>0-10%</v>
      </c>
    </row>
    <row r="1996" spans="1:24" ht="14.4" x14ac:dyDescent="0.3">
      <c r="A1996" s="2">
        <v>1995</v>
      </c>
      <c r="B1996" s="2" t="s">
        <v>4863</v>
      </c>
      <c r="C1996" s="2">
        <f>YEAR([1]Data!$D1996)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9">
        <v>11.304</v>
      </c>
      <c r="T1996" s="2">
        <v>3</v>
      </c>
      <c r="U1996" s="25">
        <v>0.2</v>
      </c>
      <c r="V1996" s="25">
        <v>-2.1194999999999999</v>
      </c>
      <c r="W1996" s="11">
        <f>Table_1[[#This Row],[Discount]]/Table_1[[#This Row],[Sales]]</f>
        <v>1.7692852087756547E-2</v>
      </c>
      <c r="X1996" t="str">
        <f>IF(Table_1[[#This Row],[Discount %]]&lt;=0.1, "0-10%", IF(Table_1[[#This Row],[Discount %]]&lt;=0.2, "10-20%", IF(Table_1[[#This Row],[Discount %]]&lt;=0.3, "20-30%", IF(Table_1[[#This Row],[Discount %]]&lt;=0.4, "30-40%", "40%+"))))</f>
        <v>0-10%</v>
      </c>
    </row>
    <row r="1997" spans="1:24" ht="14.4" x14ac:dyDescent="0.3">
      <c r="A1997" s="2">
        <v>1996</v>
      </c>
      <c r="B1997" s="2" t="s">
        <v>4868</v>
      </c>
      <c r="C1997" s="2">
        <f>YEAR([1]Data!$D1997)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9">
        <v>294.61999999999995</v>
      </c>
      <c r="T1997" s="2">
        <v>5</v>
      </c>
      <c r="U1997" s="25">
        <v>0.8</v>
      </c>
      <c r="V1997" s="25">
        <v>-766.01199999999994</v>
      </c>
      <c r="W1997" s="11">
        <f>Table_1[[#This Row],[Discount]]/Table_1[[#This Row],[Sales]]</f>
        <v>2.7153621614282811E-3</v>
      </c>
      <c r="X1997" t="str">
        <f>IF(Table_1[[#This Row],[Discount %]]&lt;=0.1, "0-10%", IF(Table_1[[#This Row],[Discount %]]&lt;=0.2, "10-20%", IF(Table_1[[#This Row],[Discount %]]&lt;=0.3, "20-30%", IF(Table_1[[#This Row],[Discount %]]&lt;=0.4, "30-40%", "40%+"))))</f>
        <v>0-10%</v>
      </c>
    </row>
    <row r="1998" spans="1:24" ht="14.4" x14ac:dyDescent="0.3">
      <c r="A1998" s="2">
        <v>1997</v>
      </c>
      <c r="B1998" s="2" t="s">
        <v>4868</v>
      </c>
      <c r="C1998" s="2">
        <f>YEAR([1]Data!$D1998)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9">
        <v>8.7520000000000007</v>
      </c>
      <c r="T1998" s="2">
        <v>4</v>
      </c>
      <c r="U1998" s="25">
        <v>0.6</v>
      </c>
      <c r="V1998" s="25">
        <v>-3.719599999999998</v>
      </c>
      <c r="W1998" s="11">
        <f>Table_1[[#This Row],[Discount]]/Table_1[[#This Row],[Sales]]</f>
        <v>6.8555758683729429E-2</v>
      </c>
      <c r="X1998" t="str">
        <f>IF(Table_1[[#This Row],[Discount %]]&lt;=0.1, "0-10%", IF(Table_1[[#This Row],[Discount %]]&lt;=0.2, "10-20%", IF(Table_1[[#This Row],[Discount %]]&lt;=0.3, "20-30%", IF(Table_1[[#This Row],[Discount %]]&lt;=0.4, "30-40%", "40%+"))))</f>
        <v>0-10%</v>
      </c>
    </row>
    <row r="1999" spans="1:24" ht="14.4" x14ac:dyDescent="0.3">
      <c r="A1999" s="2">
        <v>1998</v>
      </c>
      <c r="B1999" s="2" t="s">
        <v>4873</v>
      </c>
      <c r="C1999" s="2">
        <f>YEAR([1]Data!$D1999)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9">
        <v>15</v>
      </c>
      <c r="T1999" s="2">
        <v>4</v>
      </c>
      <c r="U1999" s="25">
        <v>0</v>
      </c>
      <c r="V1999" s="25">
        <v>7.1999999999999993</v>
      </c>
      <c r="W1999" s="11">
        <f>Table_1[[#This Row],[Discount]]/Table_1[[#This Row],[Sales]]</f>
        <v>0</v>
      </c>
      <c r="X1999" t="str">
        <f>IF(Table_1[[#This Row],[Discount %]]&lt;=0.1, "0-10%", IF(Table_1[[#This Row],[Discount %]]&lt;=0.2, "10-20%", IF(Table_1[[#This Row],[Discount %]]&lt;=0.3, "20-30%", IF(Table_1[[#This Row],[Discount %]]&lt;=0.4, "30-40%", "40%+"))))</f>
        <v>0-10%</v>
      </c>
    </row>
    <row r="2000" spans="1:24" ht="14.4" x14ac:dyDescent="0.3">
      <c r="A2000" s="2">
        <v>1999</v>
      </c>
      <c r="B2000" s="2" t="s">
        <v>4873</v>
      </c>
      <c r="C2000" s="2">
        <f>YEAR([1]Data!$D2000)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9">
        <v>161.61000000000001</v>
      </c>
      <c r="T2000" s="2">
        <v>1</v>
      </c>
      <c r="U2000" s="25">
        <v>0</v>
      </c>
      <c r="V2000" s="25">
        <v>42.018600000000006</v>
      </c>
      <c r="W2000" s="11">
        <f>Table_1[[#This Row],[Discount]]/Table_1[[#This Row],[Sales]]</f>
        <v>0</v>
      </c>
      <c r="X2000" t="str">
        <f>IF(Table_1[[#This Row],[Discount %]]&lt;=0.1, "0-10%", IF(Table_1[[#This Row],[Discount %]]&lt;=0.2, "10-20%", IF(Table_1[[#This Row],[Discount %]]&lt;=0.3, "20-30%", IF(Table_1[[#This Row],[Discount %]]&lt;=0.4, "30-40%", "40%+"))))</f>
        <v>0-10%</v>
      </c>
    </row>
    <row r="2001" spans="1:24" ht="14.4" x14ac:dyDescent="0.3">
      <c r="A2001" s="2">
        <v>2000</v>
      </c>
      <c r="B2001" s="2" t="s">
        <v>4873</v>
      </c>
      <c r="C2001" s="2">
        <f>YEAR([1]Data!$D2001)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9">
        <v>144.94999999999999</v>
      </c>
      <c r="T2001" s="2">
        <v>5</v>
      </c>
      <c r="U2001" s="25">
        <v>0</v>
      </c>
      <c r="V2001" s="25">
        <v>42.035499999999985</v>
      </c>
      <c r="W2001" s="11">
        <f>Table_1[[#This Row],[Discount]]/Table_1[[#This Row],[Sales]]</f>
        <v>0</v>
      </c>
      <c r="X2001" t="str">
        <f>IF(Table_1[[#This Row],[Discount %]]&lt;=0.1, "0-10%", IF(Table_1[[#This Row],[Discount %]]&lt;=0.2, "10-20%", IF(Table_1[[#This Row],[Discount %]]&lt;=0.3, "20-30%", IF(Table_1[[#This Row],[Discount %]]&lt;=0.4, "30-40%", "40%+"))))</f>
        <v>0-10%</v>
      </c>
    </row>
    <row r="2002" spans="1:24" ht="14.4" x14ac:dyDescent="0.3">
      <c r="A2002" s="2">
        <v>2001</v>
      </c>
      <c r="B2002" s="2" t="s">
        <v>4875</v>
      </c>
      <c r="C2002" s="2">
        <f>YEAR([1]Data!$D2002)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9">
        <v>199.95000000000002</v>
      </c>
      <c r="T2002" s="2">
        <v>5</v>
      </c>
      <c r="U2002" s="25">
        <v>0</v>
      </c>
      <c r="V2002" s="25">
        <v>21.994499999999988</v>
      </c>
      <c r="W2002" s="11">
        <f>Table_1[[#This Row],[Discount]]/Table_1[[#This Row],[Sales]]</f>
        <v>0</v>
      </c>
      <c r="X2002" t="str">
        <f>IF(Table_1[[#This Row],[Discount %]]&lt;=0.1, "0-10%", IF(Table_1[[#This Row],[Discount %]]&lt;=0.2, "10-20%", IF(Table_1[[#This Row],[Discount %]]&lt;=0.3, "20-30%", IF(Table_1[[#This Row],[Discount %]]&lt;=0.4, "30-40%", "40%+"))))</f>
        <v>0-10%</v>
      </c>
    </row>
    <row r="2003" spans="1:24" ht="14.4" x14ac:dyDescent="0.3">
      <c r="A2003" s="2">
        <v>2002</v>
      </c>
      <c r="B2003" s="2" t="s">
        <v>4875</v>
      </c>
      <c r="C2003" s="2">
        <f>YEAR([1]Data!$D2003)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9">
        <v>41.86</v>
      </c>
      <c r="T2003" s="2">
        <v>7</v>
      </c>
      <c r="U2003" s="25">
        <v>0</v>
      </c>
      <c r="V2003" s="25">
        <v>14.232399999999998</v>
      </c>
      <c r="W2003" s="11">
        <f>Table_1[[#This Row],[Discount]]/Table_1[[#This Row],[Sales]]</f>
        <v>0</v>
      </c>
      <c r="X2003" t="str">
        <f>IF(Table_1[[#This Row],[Discount %]]&lt;=0.1, "0-10%", IF(Table_1[[#This Row],[Discount %]]&lt;=0.2, "10-20%", IF(Table_1[[#This Row],[Discount %]]&lt;=0.3, "20-30%", IF(Table_1[[#This Row],[Discount %]]&lt;=0.4, "30-40%", "40%+"))))</f>
        <v>0-10%</v>
      </c>
    </row>
    <row r="2004" spans="1:24" ht="14.4" x14ac:dyDescent="0.3">
      <c r="A2004" s="2">
        <v>2003</v>
      </c>
      <c r="B2004" s="2" t="s">
        <v>4878</v>
      </c>
      <c r="C2004" s="2">
        <f>YEAR([1]Data!$D2004)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9">
        <v>95.94</v>
      </c>
      <c r="T2004" s="2">
        <v>3</v>
      </c>
      <c r="U2004" s="25">
        <v>0</v>
      </c>
      <c r="V2004" s="25">
        <v>9.5940000000000012</v>
      </c>
      <c r="W2004" s="11">
        <f>Table_1[[#This Row],[Discount]]/Table_1[[#This Row],[Sales]]</f>
        <v>0</v>
      </c>
      <c r="X2004" t="str">
        <f>IF(Table_1[[#This Row],[Discount %]]&lt;=0.1, "0-10%", IF(Table_1[[#This Row],[Discount %]]&lt;=0.2, "10-20%", IF(Table_1[[#This Row],[Discount %]]&lt;=0.3, "20-30%", IF(Table_1[[#This Row],[Discount %]]&lt;=0.4, "30-40%", "40%+"))))</f>
        <v>0-10%</v>
      </c>
    </row>
    <row r="2005" spans="1:24" ht="14.4" x14ac:dyDescent="0.3">
      <c r="A2005" s="2">
        <v>2004</v>
      </c>
      <c r="B2005" s="2" t="s">
        <v>4878</v>
      </c>
      <c r="C2005" s="2">
        <f>YEAR([1]Data!$D2005)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9">
        <v>304.45</v>
      </c>
      <c r="T2005" s="2">
        <v>5</v>
      </c>
      <c r="U2005" s="25">
        <v>0</v>
      </c>
      <c r="V2005" s="25">
        <v>76.112499999999983</v>
      </c>
      <c r="W2005" s="11">
        <f>Table_1[[#This Row],[Discount]]/Table_1[[#This Row],[Sales]]</f>
        <v>0</v>
      </c>
      <c r="X2005" t="str">
        <f>IF(Table_1[[#This Row],[Discount %]]&lt;=0.1, "0-10%", IF(Table_1[[#This Row],[Discount %]]&lt;=0.2, "10-20%", IF(Table_1[[#This Row],[Discount %]]&lt;=0.3, "20-30%", IF(Table_1[[#This Row],[Discount %]]&lt;=0.4, "30-40%", "40%+"))))</f>
        <v>0-10%</v>
      </c>
    </row>
    <row r="2006" spans="1:24" ht="14.4" x14ac:dyDescent="0.3">
      <c r="A2006" s="2">
        <v>2005</v>
      </c>
      <c r="B2006" s="2" t="s">
        <v>4879</v>
      </c>
      <c r="C2006" s="2">
        <f>YEAR([1]Data!$D2006)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9">
        <v>11.363999999999997</v>
      </c>
      <c r="T2006" s="2">
        <v>3</v>
      </c>
      <c r="U2006" s="25">
        <v>0.8</v>
      </c>
      <c r="V2006" s="25">
        <v>-17.045999999999999</v>
      </c>
      <c r="W2006" s="11">
        <f>Table_1[[#This Row],[Discount]]/Table_1[[#This Row],[Sales]]</f>
        <v>7.0397747272087308E-2</v>
      </c>
      <c r="X2006" t="str">
        <f>IF(Table_1[[#This Row],[Discount %]]&lt;=0.1, "0-10%", IF(Table_1[[#This Row],[Discount %]]&lt;=0.2, "10-20%", IF(Table_1[[#This Row],[Discount %]]&lt;=0.3, "20-30%", IF(Table_1[[#This Row],[Discount %]]&lt;=0.4, "30-40%", "40%+"))))</f>
        <v>0-10%</v>
      </c>
    </row>
    <row r="2007" spans="1:24" ht="14.4" x14ac:dyDescent="0.3">
      <c r="A2007" s="2">
        <v>2006</v>
      </c>
      <c r="B2007" s="2" t="s">
        <v>4881</v>
      </c>
      <c r="C2007" s="2">
        <f>YEAR([1]Data!$D2007)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9">
        <v>29.68</v>
      </c>
      <c r="T2007" s="2">
        <v>7</v>
      </c>
      <c r="U2007" s="25">
        <v>0</v>
      </c>
      <c r="V2007" s="25">
        <v>11.575199999999999</v>
      </c>
      <c r="W2007" s="11">
        <f>Table_1[[#This Row],[Discount]]/Table_1[[#This Row],[Sales]]</f>
        <v>0</v>
      </c>
      <c r="X2007" t="str">
        <f>IF(Table_1[[#This Row],[Discount %]]&lt;=0.1, "0-10%", IF(Table_1[[#This Row],[Discount %]]&lt;=0.2, "10-20%", IF(Table_1[[#This Row],[Discount %]]&lt;=0.3, "20-30%", IF(Table_1[[#This Row],[Discount %]]&lt;=0.4, "30-40%", "40%+"))))</f>
        <v>0-10%</v>
      </c>
    </row>
    <row r="2008" spans="1:24" ht="14.4" x14ac:dyDescent="0.3">
      <c r="A2008" s="2">
        <v>2007</v>
      </c>
      <c r="B2008" s="2" t="s">
        <v>4881</v>
      </c>
      <c r="C2008" s="2">
        <f>YEAR([1]Data!$D2008)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9">
        <v>47.53</v>
      </c>
      <c r="T2008" s="2">
        <v>7</v>
      </c>
      <c r="U2008" s="25">
        <v>0</v>
      </c>
      <c r="V2008" s="25">
        <v>16.160200000000003</v>
      </c>
      <c r="W2008" s="11">
        <f>Table_1[[#This Row],[Discount]]/Table_1[[#This Row],[Sales]]</f>
        <v>0</v>
      </c>
      <c r="X2008" t="str">
        <f>IF(Table_1[[#This Row],[Discount %]]&lt;=0.1, "0-10%", IF(Table_1[[#This Row],[Discount %]]&lt;=0.2, "10-20%", IF(Table_1[[#This Row],[Discount %]]&lt;=0.3, "20-30%", IF(Table_1[[#This Row],[Discount %]]&lt;=0.4, "30-40%", "40%+"))))</f>
        <v>0-10%</v>
      </c>
    </row>
    <row r="2009" spans="1:24" ht="14.4" x14ac:dyDescent="0.3">
      <c r="A2009" s="2">
        <v>2008</v>
      </c>
      <c r="B2009" s="2" t="s">
        <v>4882</v>
      </c>
      <c r="C2009" s="2">
        <f>YEAR([1]Data!$D2009)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9">
        <v>183.37199999999999</v>
      </c>
      <c r="T2009" s="2">
        <v>2</v>
      </c>
      <c r="U2009" s="25">
        <v>0.3</v>
      </c>
      <c r="V2009" s="25">
        <v>-36.674399999999991</v>
      </c>
      <c r="W2009" s="11">
        <f>Table_1[[#This Row],[Discount]]/Table_1[[#This Row],[Sales]]</f>
        <v>1.6360185851711276E-3</v>
      </c>
      <c r="X2009" t="str">
        <f>IF(Table_1[[#This Row],[Discount %]]&lt;=0.1, "0-10%", IF(Table_1[[#This Row],[Discount %]]&lt;=0.2, "10-20%", IF(Table_1[[#This Row],[Discount %]]&lt;=0.3, "20-30%", IF(Table_1[[#This Row],[Discount %]]&lt;=0.4, "30-40%", "40%+"))))</f>
        <v>0-10%</v>
      </c>
    </row>
    <row r="2010" spans="1:24" ht="14.4" x14ac:dyDescent="0.3">
      <c r="A2010" s="2">
        <v>2009</v>
      </c>
      <c r="B2010" s="2" t="s">
        <v>4885</v>
      </c>
      <c r="C2010" s="2">
        <f>YEAR([1]Data!$D2010)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9">
        <v>4.2240000000000002</v>
      </c>
      <c r="T2010" s="2">
        <v>3</v>
      </c>
      <c r="U2010" s="25">
        <v>0.2</v>
      </c>
      <c r="V2010" s="25">
        <v>0.47519999999999984</v>
      </c>
      <c r="W2010" s="11">
        <f>Table_1[[#This Row],[Discount]]/Table_1[[#This Row],[Sales]]</f>
        <v>4.7348484848484848E-2</v>
      </c>
      <c r="X2010" t="str">
        <f>IF(Table_1[[#This Row],[Discount %]]&lt;=0.1, "0-10%", IF(Table_1[[#This Row],[Discount %]]&lt;=0.2, "10-20%", IF(Table_1[[#This Row],[Discount %]]&lt;=0.3, "20-30%", IF(Table_1[[#This Row],[Discount %]]&lt;=0.4, "30-40%", "40%+"))))</f>
        <v>0-10%</v>
      </c>
    </row>
    <row r="2011" spans="1:24" ht="14.4" x14ac:dyDescent="0.3">
      <c r="A2011" s="2">
        <v>2010</v>
      </c>
      <c r="B2011" s="2" t="s">
        <v>4885</v>
      </c>
      <c r="C2011" s="2">
        <f>YEAR([1]Data!$D2011)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9">
        <v>333.05600000000004</v>
      </c>
      <c r="T2011" s="2">
        <v>2</v>
      </c>
      <c r="U2011" s="25">
        <v>0.2</v>
      </c>
      <c r="V2011" s="25">
        <v>29.142400000000009</v>
      </c>
      <c r="W2011" s="11">
        <f>Table_1[[#This Row],[Discount]]/Table_1[[#This Row],[Sales]]</f>
        <v>6.0049961568024593E-4</v>
      </c>
      <c r="X2011" t="str">
        <f>IF(Table_1[[#This Row],[Discount %]]&lt;=0.1, "0-10%", IF(Table_1[[#This Row],[Discount %]]&lt;=0.2, "10-20%", IF(Table_1[[#This Row],[Discount %]]&lt;=0.3, "20-30%", IF(Table_1[[#This Row],[Discount %]]&lt;=0.4, "30-40%", "40%+"))))</f>
        <v>0-10%</v>
      </c>
    </row>
    <row r="2012" spans="1:24" ht="14.4" x14ac:dyDescent="0.3">
      <c r="A2012" s="2">
        <v>2011</v>
      </c>
      <c r="B2012" s="2" t="s">
        <v>4885</v>
      </c>
      <c r="C2012" s="2">
        <f>YEAR([1]Data!$D2012)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9">
        <v>24.896000000000001</v>
      </c>
      <c r="T2012" s="2">
        <v>4</v>
      </c>
      <c r="U2012" s="25">
        <v>0.2</v>
      </c>
      <c r="V2012" s="25">
        <v>7.7799999999999976</v>
      </c>
      <c r="W2012" s="11">
        <f>Table_1[[#This Row],[Discount]]/Table_1[[#This Row],[Sales]]</f>
        <v>8.0334190231362464E-3</v>
      </c>
      <c r="X2012" t="str">
        <f>IF(Table_1[[#This Row],[Discount %]]&lt;=0.1, "0-10%", IF(Table_1[[#This Row],[Discount %]]&lt;=0.2, "10-20%", IF(Table_1[[#This Row],[Discount %]]&lt;=0.3, "20-30%", IF(Table_1[[#This Row],[Discount %]]&lt;=0.4, "30-40%", "40%+"))))</f>
        <v>0-10%</v>
      </c>
    </row>
    <row r="2013" spans="1:24" ht="14.4" x14ac:dyDescent="0.3">
      <c r="A2013" s="2">
        <v>2012</v>
      </c>
      <c r="B2013" s="2" t="s">
        <v>4887</v>
      </c>
      <c r="C2013" s="2">
        <f>YEAR([1]Data!$D2013)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9">
        <v>159.98400000000001</v>
      </c>
      <c r="T2013" s="2">
        <v>2</v>
      </c>
      <c r="U2013" s="25">
        <v>0.2</v>
      </c>
      <c r="V2013" s="25">
        <v>35.996400000000001</v>
      </c>
      <c r="W2013" s="11">
        <f>Table_1[[#This Row],[Discount]]/Table_1[[#This Row],[Sales]]</f>
        <v>1.2501250125012502E-3</v>
      </c>
      <c r="X2013" t="str">
        <f>IF(Table_1[[#This Row],[Discount %]]&lt;=0.1, "0-10%", IF(Table_1[[#This Row],[Discount %]]&lt;=0.2, "10-20%", IF(Table_1[[#This Row],[Discount %]]&lt;=0.3, "20-30%", IF(Table_1[[#This Row],[Discount %]]&lt;=0.4, "30-40%", "40%+"))))</f>
        <v>0-10%</v>
      </c>
    </row>
    <row r="2014" spans="1:24" ht="14.4" x14ac:dyDescent="0.3">
      <c r="A2014" s="2">
        <v>2013</v>
      </c>
      <c r="B2014" s="2" t="s">
        <v>4887</v>
      </c>
      <c r="C2014" s="2">
        <f>YEAR([1]Data!$D2014)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9">
        <v>46.344000000000001</v>
      </c>
      <c r="T2014" s="2">
        <v>3</v>
      </c>
      <c r="U2014" s="25">
        <v>0.2</v>
      </c>
      <c r="V2014" s="25">
        <v>4.6344000000000012</v>
      </c>
      <c r="W2014" s="11">
        <f>Table_1[[#This Row],[Discount]]/Table_1[[#This Row],[Sales]]</f>
        <v>4.3155532539271534E-3</v>
      </c>
      <c r="X2014" t="str">
        <f>IF(Table_1[[#This Row],[Discount %]]&lt;=0.1, "0-10%", IF(Table_1[[#This Row],[Discount %]]&lt;=0.2, "10-20%", IF(Table_1[[#This Row],[Discount %]]&lt;=0.3, "20-30%", IF(Table_1[[#This Row],[Discount %]]&lt;=0.4, "30-40%", "40%+"))))</f>
        <v>0-10%</v>
      </c>
    </row>
    <row r="2015" spans="1:24" ht="14.4" x14ac:dyDescent="0.3">
      <c r="A2015" s="2">
        <v>2014</v>
      </c>
      <c r="B2015" s="2" t="s">
        <v>4892</v>
      </c>
      <c r="C2015" s="2">
        <f>YEAR([1]Data!$D2015)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9">
        <v>350.98</v>
      </c>
      <c r="T2015" s="2">
        <v>1</v>
      </c>
      <c r="U2015" s="25">
        <v>0</v>
      </c>
      <c r="V2015" s="25">
        <v>84.23520000000002</v>
      </c>
      <c r="W2015" s="11">
        <f>Table_1[[#This Row],[Discount]]/Table_1[[#This Row],[Sales]]</f>
        <v>0</v>
      </c>
      <c r="X2015" t="str">
        <f>IF(Table_1[[#This Row],[Discount %]]&lt;=0.1, "0-10%", IF(Table_1[[#This Row],[Discount %]]&lt;=0.2, "10-20%", IF(Table_1[[#This Row],[Discount %]]&lt;=0.3, "20-30%", IF(Table_1[[#This Row],[Discount %]]&lt;=0.4, "30-40%", "40%+"))))</f>
        <v>0-10%</v>
      </c>
    </row>
    <row r="2016" spans="1:24" ht="14.4" x14ac:dyDescent="0.3">
      <c r="A2016" s="2">
        <v>2015</v>
      </c>
      <c r="B2016" s="2" t="s">
        <v>4892</v>
      </c>
      <c r="C2016" s="2">
        <f>YEAR([1]Data!$D2016)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9">
        <v>13.08</v>
      </c>
      <c r="T2016" s="2">
        <v>2</v>
      </c>
      <c r="U2016" s="25">
        <v>0</v>
      </c>
      <c r="V2016" s="25">
        <v>6.0167999999999999</v>
      </c>
      <c r="W2016" s="11">
        <f>Table_1[[#This Row],[Discount]]/Table_1[[#This Row],[Sales]]</f>
        <v>0</v>
      </c>
      <c r="X2016" t="str">
        <f>IF(Table_1[[#This Row],[Discount %]]&lt;=0.1, "0-10%", IF(Table_1[[#This Row],[Discount %]]&lt;=0.2, "10-20%", IF(Table_1[[#This Row],[Discount %]]&lt;=0.3, "20-30%", IF(Table_1[[#This Row],[Discount %]]&lt;=0.4, "30-40%", "40%+"))))</f>
        <v>0-10%</v>
      </c>
    </row>
    <row r="2017" spans="1:24" ht="14.4" x14ac:dyDescent="0.3">
      <c r="A2017" s="2">
        <v>2016</v>
      </c>
      <c r="B2017" s="2" t="s">
        <v>4892</v>
      </c>
      <c r="C2017" s="2">
        <f>YEAR([1]Data!$D2017)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9">
        <v>900.08</v>
      </c>
      <c r="T2017" s="2">
        <v>4</v>
      </c>
      <c r="U2017" s="25">
        <v>0</v>
      </c>
      <c r="V2017" s="25">
        <v>117.0104</v>
      </c>
      <c r="W2017" s="11">
        <f>Table_1[[#This Row],[Discount]]/Table_1[[#This Row],[Sales]]</f>
        <v>0</v>
      </c>
      <c r="X2017" t="str">
        <f>IF(Table_1[[#This Row],[Discount %]]&lt;=0.1, "0-10%", IF(Table_1[[#This Row],[Discount %]]&lt;=0.2, "10-20%", IF(Table_1[[#This Row],[Discount %]]&lt;=0.3, "20-30%", IF(Table_1[[#This Row],[Discount %]]&lt;=0.4, "30-40%", "40%+"))))</f>
        <v>0-10%</v>
      </c>
    </row>
    <row r="2018" spans="1:24" ht="14.4" x14ac:dyDescent="0.3">
      <c r="A2018" s="2">
        <v>2017</v>
      </c>
      <c r="B2018" s="2" t="s">
        <v>4897</v>
      </c>
      <c r="C2018" s="2">
        <f>YEAR([1]Data!$D2018)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9">
        <v>17.568000000000001</v>
      </c>
      <c r="T2018" s="2">
        <v>2</v>
      </c>
      <c r="U2018" s="25">
        <v>0.2</v>
      </c>
      <c r="V2018" s="25">
        <v>6.3684000000000003</v>
      </c>
      <c r="W2018" s="11">
        <f>Table_1[[#This Row],[Discount]]/Table_1[[#This Row],[Sales]]</f>
        <v>1.1384335154826957E-2</v>
      </c>
      <c r="X2018" t="str">
        <f>IF(Table_1[[#This Row],[Discount %]]&lt;=0.1, "0-10%", IF(Table_1[[#This Row],[Discount %]]&lt;=0.2, "10-20%", IF(Table_1[[#This Row],[Discount %]]&lt;=0.3, "20-30%", IF(Table_1[[#This Row],[Discount %]]&lt;=0.4, "30-40%", "40%+"))))</f>
        <v>0-10%</v>
      </c>
    </row>
    <row r="2019" spans="1:24" ht="14.4" x14ac:dyDescent="0.3">
      <c r="A2019" s="2">
        <v>2018</v>
      </c>
      <c r="B2019" s="2" t="s">
        <v>4897</v>
      </c>
      <c r="C2019" s="2">
        <f>YEAR([1]Data!$D2019)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9">
        <v>14.62</v>
      </c>
      <c r="T2019" s="2">
        <v>2</v>
      </c>
      <c r="U2019" s="25">
        <v>0</v>
      </c>
      <c r="V2019" s="25">
        <v>6.8713999999999995</v>
      </c>
      <c r="W2019" s="11">
        <f>Table_1[[#This Row],[Discount]]/Table_1[[#This Row],[Sales]]</f>
        <v>0</v>
      </c>
      <c r="X2019" t="str">
        <f>IF(Table_1[[#This Row],[Discount %]]&lt;=0.1, "0-10%", IF(Table_1[[#This Row],[Discount %]]&lt;=0.2, "10-20%", IF(Table_1[[#This Row],[Discount %]]&lt;=0.3, "20-30%", IF(Table_1[[#This Row],[Discount %]]&lt;=0.4, "30-40%", "40%+"))))</f>
        <v>0-10%</v>
      </c>
    </row>
    <row r="2020" spans="1:24" ht="14.4" x14ac:dyDescent="0.3">
      <c r="A2020" s="2">
        <v>2019</v>
      </c>
      <c r="B2020" s="2" t="s">
        <v>4897</v>
      </c>
      <c r="C2020" s="2">
        <f>YEAR([1]Data!$D2020)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9">
        <v>33.36</v>
      </c>
      <c r="T2020" s="2">
        <v>4</v>
      </c>
      <c r="U2020" s="25">
        <v>0</v>
      </c>
      <c r="V2020" s="25">
        <v>8.6736000000000004</v>
      </c>
      <c r="W2020" s="11">
        <f>Table_1[[#This Row],[Discount]]/Table_1[[#This Row],[Sales]]</f>
        <v>0</v>
      </c>
      <c r="X2020" t="str">
        <f>IF(Table_1[[#This Row],[Discount %]]&lt;=0.1, "0-10%", IF(Table_1[[#This Row],[Discount %]]&lt;=0.2, "10-20%", IF(Table_1[[#This Row],[Discount %]]&lt;=0.3, "20-30%", IF(Table_1[[#This Row],[Discount %]]&lt;=0.4, "30-40%", "40%+"))))</f>
        <v>0-10%</v>
      </c>
    </row>
    <row r="2021" spans="1:24" ht="14.4" x14ac:dyDescent="0.3">
      <c r="A2021" s="2">
        <v>2020</v>
      </c>
      <c r="B2021" s="2" t="s">
        <v>4897</v>
      </c>
      <c r="C2021" s="2">
        <f>YEAR([1]Data!$D2021)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9">
        <v>40.14</v>
      </c>
      <c r="T2021" s="2">
        <v>6</v>
      </c>
      <c r="U2021" s="25">
        <v>0</v>
      </c>
      <c r="V2021" s="25">
        <v>19.668600000000001</v>
      </c>
      <c r="W2021" s="11">
        <f>Table_1[[#This Row],[Discount]]/Table_1[[#This Row],[Sales]]</f>
        <v>0</v>
      </c>
      <c r="X2021" t="str">
        <f>IF(Table_1[[#This Row],[Discount %]]&lt;=0.1, "0-10%", IF(Table_1[[#This Row],[Discount %]]&lt;=0.2, "10-20%", IF(Table_1[[#This Row],[Discount %]]&lt;=0.3, "20-30%", IF(Table_1[[#This Row],[Discount %]]&lt;=0.4, "30-40%", "40%+"))))</f>
        <v>0-10%</v>
      </c>
    </row>
    <row r="2022" spans="1:24" ht="14.4" x14ac:dyDescent="0.3">
      <c r="A2022" s="2">
        <v>2021</v>
      </c>
      <c r="B2022" s="2" t="s">
        <v>4899</v>
      </c>
      <c r="C2022" s="2">
        <f>YEAR([1]Data!$D2022)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9">
        <v>1606.23</v>
      </c>
      <c r="T2022" s="2">
        <v>9</v>
      </c>
      <c r="U2022" s="25">
        <v>0</v>
      </c>
      <c r="V2022" s="25">
        <v>481.86899999999986</v>
      </c>
      <c r="W2022" s="11">
        <f>Table_1[[#This Row],[Discount]]/Table_1[[#This Row],[Sales]]</f>
        <v>0</v>
      </c>
      <c r="X2022" t="str">
        <f>IF(Table_1[[#This Row],[Discount %]]&lt;=0.1, "0-10%", IF(Table_1[[#This Row],[Discount %]]&lt;=0.2, "10-20%", IF(Table_1[[#This Row],[Discount %]]&lt;=0.3, "20-30%", IF(Table_1[[#This Row],[Discount %]]&lt;=0.4, "30-40%", "40%+"))))</f>
        <v>0-10%</v>
      </c>
    </row>
    <row r="2023" spans="1:24" ht="14.4" x14ac:dyDescent="0.3">
      <c r="A2023" s="2">
        <v>2022</v>
      </c>
      <c r="B2023" s="2" t="s">
        <v>4899</v>
      </c>
      <c r="C2023" s="2">
        <f>YEAR([1]Data!$D2023)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9">
        <v>17.04</v>
      </c>
      <c r="T2023" s="2">
        <v>3</v>
      </c>
      <c r="U2023" s="25">
        <v>0</v>
      </c>
      <c r="V2023" s="25">
        <v>7.6679999999999993</v>
      </c>
      <c r="W2023" s="11">
        <f>Table_1[[#This Row],[Discount]]/Table_1[[#This Row],[Sales]]</f>
        <v>0</v>
      </c>
      <c r="X2023" t="str">
        <f>IF(Table_1[[#This Row],[Discount %]]&lt;=0.1, "0-10%", IF(Table_1[[#This Row],[Discount %]]&lt;=0.2, "10-20%", IF(Table_1[[#This Row],[Discount %]]&lt;=0.3, "20-30%", IF(Table_1[[#This Row],[Discount %]]&lt;=0.4, "30-40%", "40%+"))))</f>
        <v>0-10%</v>
      </c>
    </row>
    <row r="2024" spans="1:24" ht="14.4" x14ac:dyDescent="0.3">
      <c r="A2024" s="2">
        <v>2023</v>
      </c>
      <c r="B2024" s="2" t="s">
        <v>4899</v>
      </c>
      <c r="C2024" s="2">
        <f>YEAR([1]Data!$D2024)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9">
        <v>49.53</v>
      </c>
      <c r="T2024" s="2">
        <v>3</v>
      </c>
      <c r="U2024" s="25">
        <v>0</v>
      </c>
      <c r="V2024" s="25">
        <v>23.774400000000004</v>
      </c>
      <c r="W2024" s="11">
        <f>Table_1[[#This Row],[Discount]]/Table_1[[#This Row],[Sales]]</f>
        <v>0</v>
      </c>
      <c r="X2024" t="str">
        <f>IF(Table_1[[#This Row],[Discount %]]&lt;=0.1, "0-10%", IF(Table_1[[#This Row],[Discount %]]&lt;=0.2, "10-20%", IF(Table_1[[#This Row],[Discount %]]&lt;=0.3, "20-30%", IF(Table_1[[#This Row],[Discount %]]&lt;=0.4, "30-40%", "40%+"))))</f>
        <v>0-10%</v>
      </c>
    </row>
    <row r="2025" spans="1:24" ht="14.4" x14ac:dyDescent="0.3">
      <c r="A2025" s="2">
        <v>2024</v>
      </c>
      <c r="B2025" s="2" t="s">
        <v>4899</v>
      </c>
      <c r="C2025" s="2">
        <f>YEAR([1]Data!$D2025)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9">
        <v>872.32</v>
      </c>
      <c r="T2025" s="2">
        <v>4</v>
      </c>
      <c r="U2025" s="25">
        <v>0</v>
      </c>
      <c r="V2025" s="25">
        <v>244.24959999999999</v>
      </c>
      <c r="W2025" s="11">
        <f>Table_1[[#This Row],[Discount]]/Table_1[[#This Row],[Sales]]</f>
        <v>0</v>
      </c>
      <c r="X2025" t="str">
        <f>IF(Table_1[[#This Row],[Discount %]]&lt;=0.1, "0-10%", IF(Table_1[[#This Row],[Discount %]]&lt;=0.2, "10-20%", IF(Table_1[[#This Row],[Discount %]]&lt;=0.3, "20-30%", IF(Table_1[[#This Row],[Discount %]]&lt;=0.4, "30-40%", "40%+"))))</f>
        <v>0-10%</v>
      </c>
    </row>
    <row r="2026" spans="1:24" ht="14.4" x14ac:dyDescent="0.3">
      <c r="A2026" s="2">
        <v>2025</v>
      </c>
      <c r="B2026" s="2" t="s">
        <v>4902</v>
      </c>
      <c r="C2026" s="2">
        <f>YEAR([1]Data!$D2026)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9">
        <v>239.12000000000003</v>
      </c>
      <c r="T2026" s="2">
        <v>5</v>
      </c>
      <c r="U2026" s="25">
        <v>0.2</v>
      </c>
      <c r="V2026" s="25">
        <v>77.71399999999997</v>
      </c>
      <c r="W2026" s="11">
        <f>Table_1[[#This Row],[Discount]]/Table_1[[#This Row],[Sales]]</f>
        <v>8.3640013382402136E-4</v>
      </c>
      <c r="X2026" t="str">
        <f>IF(Table_1[[#This Row],[Discount %]]&lt;=0.1, "0-10%", IF(Table_1[[#This Row],[Discount %]]&lt;=0.2, "10-20%", IF(Table_1[[#This Row],[Discount %]]&lt;=0.3, "20-30%", IF(Table_1[[#This Row],[Discount %]]&lt;=0.4, "30-40%", "40%+"))))</f>
        <v>0-10%</v>
      </c>
    </row>
    <row r="2027" spans="1:24" ht="14.4" x14ac:dyDescent="0.3">
      <c r="A2027" s="2">
        <v>2026</v>
      </c>
      <c r="B2027" s="2" t="s">
        <v>4903</v>
      </c>
      <c r="C2027" s="2">
        <f>YEAR([1]Data!$D2027)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9">
        <v>141.96</v>
      </c>
      <c r="T2027" s="2">
        <v>2</v>
      </c>
      <c r="U2027" s="25">
        <v>0</v>
      </c>
      <c r="V2027" s="25">
        <v>39.748800000000003</v>
      </c>
      <c r="W2027" s="11">
        <f>Table_1[[#This Row],[Discount]]/Table_1[[#This Row],[Sales]]</f>
        <v>0</v>
      </c>
      <c r="X2027" t="str">
        <f>IF(Table_1[[#This Row],[Discount %]]&lt;=0.1, "0-10%", IF(Table_1[[#This Row],[Discount %]]&lt;=0.2, "10-20%", IF(Table_1[[#This Row],[Discount %]]&lt;=0.3, "20-30%", IF(Table_1[[#This Row],[Discount %]]&lt;=0.4, "30-40%", "40%+"))))</f>
        <v>0-10%</v>
      </c>
    </row>
    <row r="2028" spans="1:24" ht="14.4" x14ac:dyDescent="0.3">
      <c r="A2028" s="2">
        <v>2027</v>
      </c>
      <c r="B2028" s="2" t="s">
        <v>4904</v>
      </c>
      <c r="C2028" s="2">
        <f>YEAR([1]Data!$D2028)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9">
        <v>33.024000000000001</v>
      </c>
      <c r="T2028" s="2">
        <v>2</v>
      </c>
      <c r="U2028" s="25">
        <v>0.2</v>
      </c>
      <c r="V2028" s="25">
        <v>11.558399999999999</v>
      </c>
      <c r="W2028" s="11">
        <f>Table_1[[#This Row],[Discount]]/Table_1[[#This Row],[Sales]]</f>
        <v>6.0562015503875972E-3</v>
      </c>
      <c r="X2028" t="str">
        <f>IF(Table_1[[#This Row],[Discount %]]&lt;=0.1, "0-10%", IF(Table_1[[#This Row],[Discount %]]&lt;=0.2, "10-20%", IF(Table_1[[#This Row],[Discount %]]&lt;=0.3, "20-30%", IF(Table_1[[#This Row],[Discount %]]&lt;=0.4, "30-40%", "40%+"))))</f>
        <v>0-10%</v>
      </c>
    </row>
    <row r="2029" spans="1:24" ht="14.4" x14ac:dyDescent="0.3">
      <c r="A2029" s="2">
        <v>2028</v>
      </c>
      <c r="B2029" s="2" t="s">
        <v>4904</v>
      </c>
      <c r="C2029" s="2">
        <f>YEAR([1]Data!$D2029)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9">
        <v>67.13600000000001</v>
      </c>
      <c r="T2029" s="2">
        <v>4</v>
      </c>
      <c r="U2029" s="25">
        <v>0.2</v>
      </c>
      <c r="V2029" s="25">
        <v>23.497599999999995</v>
      </c>
      <c r="W2029" s="11">
        <f>Table_1[[#This Row],[Discount]]/Table_1[[#This Row],[Sales]]</f>
        <v>2.9790276453765486E-3</v>
      </c>
      <c r="X2029" t="str">
        <f>IF(Table_1[[#This Row],[Discount %]]&lt;=0.1, "0-10%", IF(Table_1[[#This Row],[Discount %]]&lt;=0.2, "10-20%", IF(Table_1[[#This Row],[Discount %]]&lt;=0.3, "20-30%", IF(Table_1[[#This Row],[Discount %]]&lt;=0.4, "30-40%", "40%+"))))</f>
        <v>0-10%</v>
      </c>
    </row>
    <row r="2030" spans="1:24" ht="14.4" x14ac:dyDescent="0.3">
      <c r="A2030" s="2">
        <v>2029</v>
      </c>
      <c r="B2030" s="2" t="s">
        <v>4905</v>
      </c>
      <c r="C2030" s="2">
        <f>YEAR([1]Data!$D2030)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9">
        <v>14.73</v>
      </c>
      <c r="T2030" s="2">
        <v>3</v>
      </c>
      <c r="U2030" s="25">
        <v>0</v>
      </c>
      <c r="V2030" s="25">
        <v>6.9230999999999998</v>
      </c>
      <c r="W2030" s="11">
        <f>Table_1[[#This Row],[Discount]]/Table_1[[#This Row],[Sales]]</f>
        <v>0</v>
      </c>
      <c r="X2030" t="str">
        <f>IF(Table_1[[#This Row],[Discount %]]&lt;=0.1, "0-10%", IF(Table_1[[#This Row],[Discount %]]&lt;=0.2, "10-20%", IF(Table_1[[#This Row],[Discount %]]&lt;=0.3, "20-30%", IF(Table_1[[#This Row],[Discount %]]&lt;=0.4, "30-40%", "40%+"))))</f>
        <v>0-10%</v>
      </c>
    </row>
    <row r="2031" spans="1:24" ht="14.4" x14ac:dyDescent="0.3">
      <c r="A2031" s="2">
        <v>2030</v>
      </c>
      <c r="B2031" s="2" t="s">
        <v>4905</v>
      </c>
      <c r="C2031" s="2">
        <f>YEAR([1]Data!$D2031)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9">
        <v>104.9</v>
      </c>
      <c r="T2031" s="2">
        <v>5</v>
      </c>
      <c r="U2031" s="25">
        <v>0</v>
      </c>
      <c r="V2031" s="25">
        <v>25.175999999999998</v>
      </c>
      <c r="W2031" s="11">
        <f>Table_1[[#This Row],[Discount]]/Table_1[[#This Row],[Sales]]</f>
        <v>0</v>
      </c>
      <c r="X2031" t="str">
        <f>IF(Table_1[[#This Row],[Discount %]]&lt;=0.1, "0-10%", IF(Table_1[[#This Row],[Discount %]]&lt;=0.2, "10-20%", IF(Table_1[[#This Row],[Discount %]]&lt;=0.3, "20-30%", IF(Table_1[[#This Row],[Discount %]]&lt;=0.4, "30-40%", "40%+"))))</f>
        <v>0-10%</v>
      </c>
    </row>
    <row r="2032" spans="1:24" ht="14.4" x14ac:dyDescent="0.3">
      <c r="A2032" s="2">
        <v>2031</v>
      </c>
      <c r="B2032" s="2" t="s">
        <v>4905</v>
      </c>
      <c r="C2032" s="2">
        <f>YEAR([1]Data!$D2032)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9">
        <v>61.04</v>
      </c>
      <c r="T2032" s="2">
        <v>4</v>
      </c>
      <c r="U2032" s="25">
        <v>0</v>
      </c>
      <c r="V2032" s="25">
        <v>30.52</v>
      </c>
      <c r="W2032" s="11">
        <f>Table_1[[#This Row],[Discount]]/Table_1[[#This Row],[Sales]]</f>
        <v>0</v>
      </c>
      <c r="X2032" t="str">
        <f>IF(Table_1[[#This Row],[Discount %]]&lt;=0.1, "0-10%", IF(Table_1[[#This Row],[Discount %]]&lt;=0.2, "10-20%", IF(Table_1[[#This Row],[Discount %]]&lt;=0.3, "20-30%", IF(Table_1[[#This Row],[Discount %]]&lt;=0.4, "30-40%", "40%+"))))</f>
        <v>0-10%</v>
      </c>
    </row>
    <row r="2033" spans="1:24" ht="14.4" x14ac:dyDescent="0.3">
      <c r="A2033" s="2">
        <v>2032</v>
      </c>
      <c r="B2033" s="2" t="s">
        <v>4905</v>
      </c>
      <c r="C2033" s="2">
        <f>YEAR([1]Data!$D2033)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9">
        <v>10.95</v>
      </c>
      <c r="T2033" s="2">
        <v>3</v>
      </c>
      <c r="U2033" s="25">
        <v>0</v>
      </c>
      <c r="V2033" s="25">
        <v>5.1464999999999996</v>
      </c>
      <c r="W2033" s="11">
        <f>Table_1[[#This Row],[Discount]]/Table_1[[#This Row],[Sales]]</f>
        <v>0</v>
      </c>
      <c r="X2033" t="str">
        <f>IF(Table_1[[#This Row],[Discount %]]&lt;=0.1, "0-10%", IF(Table_1[[#This Row],[Discount %]]&lt;=0.2, "10-20%", IF(Table_1[[#This Row],[Discount %]]&lt;=0.3, "20-30%", IF(Table_1[[#This Row],[Discount %]]&lt;=0.4, "30-40%", "40%+"))))</f>
        <v>0-10%</v>
      </c>
    </row>
    <row r="2034" spans="1:24" ht="14.4" x14ac:dyDescent="0.3">
      <c r="A2034" s="2">
        <v>2033</v>
      </c>
      <c r="B2034" s="2" t="s">
        <v>4909</v>
      </c>
      <c r="C2034" s="2">
        <f>YEAR([1]Data!$D2034)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9">
        <v>9.3920000000000012</v>
      </c>
      <c r="T2034" s="2">
        <v>2</v>
      </c>
      <c r="U2034" s="25">
        <v>0.2</v>
      </c>
      <c r="V2034" s="25">
        <v>3.2871999999999999</v>
      </c>
      <c r="W2034" s="11">
        <f>Table_1[[#This Row],[Discount]]/Table_1[[#This Row],[Sales]]</f>
        <v>2.1294718909710391E-2</v>
      </c>
      <c r="X2034" t="str">
        <f>IF(Table_1[[#This Row],[Discount %]]&lt;=0.1, "0-10%", IF(Table_1[[#This Row],[Discount %]]&lt;=0.2, "10-20%", IF(Table_1[[#This Row],[Discount %]]&lt;=0.3, "20-30%", IF(Table_1[[#This Row],[Discount %]]&lt;=0.4, "30-40%", "40%+"))))</f>
        <v>0-10%</v>
      </c>
    </row>
    <row r="2035" spans="1:24" ht="14.4" x14ac:dyDescent="0.3">
      <c r="A2035" s="2">
        <v>2034</v>
      </c>
      <c r="B2035" s="2" t="s">
        <v>4909</v>
      </c>
      <c r="C2035" s="2">
        <f>YEAR([1]Data!$D2035)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9">
        <v>9.3280000000000012</v>
      </c>
      <c r="T2035" s="2">
        <v>1</v>
      </c>
      <c r="U2035" s="25">
        <v>0.2</v>
      </c>
      <c r="V2035" s="25">
        <v>0.8162000000000007</v>
      </c>
      <c r="W2035" s="11">
        <f>Table_1[[#This Row],[Discount]]/Table_1[[#This Row],[Sales]]</f>
        <v>2.1440823327615779E-2</v>
      </c>
      <c r="X2035" t="str">
        <f>IF(Table_1[[#This Row],[Discount %]]&lt;=0.1, "0-10%", IF(Table_1[[#This Row],[Discount %]]&lt;=0.2, "10-20%", IF(Table_1[[#This Row],[Discount %]]&lt;=0.3, "20-30%", IF(Table_1[[#This Row],[Discount %]]&lt;=0.4, "30-40%", "40%+"))))</f>
        <v>0-10%</v>
      </c>
    </row>
    <row r="2036" spans="1:24" ht="14.4" x14ac:dyDescent="0.3">
      <c r="A2036" s="2">
        <v>2035</v>
      </c>
      <c r="B2036" s="2" t="s">
        <v>4910</v>
      </c>
      <c r="C2036" s="2">
        <f>YEAR([1]Data!$D2036)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9">
        <v>8.26</v>
      </c>
      <c r="T2036" s="2">
        <v>2</v>
      </c>
      <c r="U2036" s="25">
        <v>0</v>
      </c>
      <c r="V2036" s="25">
        <v>3.8822000000000001</v>
      </c>
      <c r="W2036" s="11">
        <f>Table_1[[#This Row],[Discount]]/Table_1[[#This Row],[Sales]]</f>
        <v>0</v>
      </c>
      <c r="X2036" t="str">
        <f>IF(Table_1[[#This Row],[Discount %]]&lt;=0.1, "0-10%", IF(Table_1[[#This Row],[Discount %]]&lt;=0.2, "10-20%", IF(Table_1[[#This Row],[Discount %]]&lt;=0.3, "20-30%", IF(Table_1[[#This Row],[Discount %]]&lt;=0.4, "30-40%", "40%+"))))</f>
        <v>0-10%</v>
      </c>
    </row>
    <row r="2037" spans="1:24" ht="14.4" x14ac:dyDescent="0.3">
      <c r="A2037" s="2">
        <v>2036</v>
      </c>
      <c r="B2037" s="2" t="s">
        <v>4910</v>
      </c>
      <c r="C2037" s="2">
        <f>YEAR([1]Data!$D2037)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9">
        <v>269.96999999999997</v>
      </c>
      <c r="T2037" s="2">
        <v>3</v>
      </c>
      <c r="U2037" s="25">
        <v>0</v>
      </c>
      <c r="V2037" s="25">
        <v>51.294299999999964</v>
      </c>
      <c r="W2037" s="11">
        <f>Table_1[[#This Row],[Discount]]/Table_1[[#This Row],[Sales]]</f>
        <v>0</v>
      </c>
      <c r="X2037" t="str">
        <f>IF(Table_1[[#This Row],[Discount %]]&lt;=0.1, "0-10%", IF(Table_1[[#This Row],[Discount %]]&lt;=0.2, "10-20%", IF(Table_1[[#This Row],[Discount %]]&lt;=0.3, "20-30%", IF(Table_1[[#This Row],[Discount %]]&lt;=0.4, "30-40%", "40%+"))))</f>
        <v>0-10%</v>
      </c>
    </row>
    <row r="2038" spans="1:24" ht="14.4" x14ac:dyDescent="0.3">
      <c r="A2038" s="2">
        <v>2037</v>
      </c>
      <c r="B2038" s="2" t="s">
        <v>4913</v>
      </c>
      <c r="C2038" s="2">
        <f>YEAR([1]Data!$D2038)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9">
        <v>29.04</v>
      </c>
      <c r="T2038" s="2">
        <v>3</v>
      </c>
      <c r="U2038" s="25">
        <v>0</v>
      </c>
      <c r="V2038" s="25">
        <v>13.9392</v>
      </c>
      <c r="W2038" s="11">
        <f>Table_1[[#This Row],[Discount]]/Table_1[[#This Row],[Sales]]</f>
        <v>0</v>
      </c>
      <c r="X2038" t="str">
        <f>IF(Table_1[[#This Row],[Discount %]]&lt;=0.1, "0-10%", IF(Table_1[[#This Row],[Discount %]]&lt;=0.2, "10-20%", IF(Table_1[[#This Row],[Discount %]]&lt;=0.3, "20-30%", IF(Table_1[[#This Row],[Discount %]]&lt;=0.4, "30-40%", "40%+"))))</f>
        <v>0-10%</v>
      </c>
    </row>
    <row r="2039" spans="1:24" ht="14.4" x14ac:dyDescent="0.3">
      <c r="A2039" s="2">
        <v>2038</v>
      </c>
      <c r="B2039" s="2" t="s">
        <v>4913</v>
      </c>
      <c r="C2039" s="2">
        <f>YEAR([1]Data!$D2039)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9">
        <v>14.62</v>
      </c>
      <c r="T2039" s="2">
        <v>2</v>
      </c>
      <c r="U2039" s="25">
        <v>0</v>
      </c>
      <c r="V2039" s="25">
        <v>6.8713999999999995</v>
      </c>
      <c r="W2039" s="11">
        <f>Table_1[[#This Row],[Discount]]/Table_1[[#This Row],[Sales]]</f>
        <v>0</v>
      </c>
      <c r="X2039" t="str">
        <f>IF(Table_1[[#This Row],[Discount %]]&lt;=0.1, "0-10%", IF(Table_1[[#This Row],[Discount %]]&lt;=0.2, "10-20%", IF(Table_1[[#This Row],[Discount %]]&lt;=0.3, "20-30%", IF(Table_1[[#This Row],[Discount %]]&lt;=0.4, "30-40%", "40%+"))))</f>
        <v>0-10%</v>
      </c>
    </row>
    <row r="2040" spans="1:24" ht="14.4" x14ac:dyDescent="0.3">
      <c r="A2040" s="2">
        <v>2039</v>
      </c>
      <c r="B2040" s="2" t="s">
        <v>4915</v>
      </c>
      <c r="C2040" s="2">
        <f>YEAR([1]Data!$D2040)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9">
        <v>11.952000000000002</v>
      </c>
      <c r="T2040" s="2">
        <v>3</v>
      </c>
      <c r="U2040" s="25">
        <v>0.2</v>
      </c>
      <c r="V2040" s="25">
        <v>4.3326000000000002</v>
      </c>
      <c r="W2040" s="11">
        <f>Table_1[[#This Row],[Discount]]/Table_1[[#This Row],[Sales]]</f>
        <v>1.6733601070950468E-2</v>
      </c>
      <c r="X2040" t="str">
        <f>IF(Table_1[[#This Row],[Discount %]]&lt;=0.1, "0-10%", IF(Table_1[[#This Row],[Discount %]]&lt;=0.2, "10-20%", IF(Table_1[[#This Row],[Discount %]]&lt;=0.3, "20-30%", IF(Table_1[[#This Row],[Discount %]]&lt;=0.4, "30-40%", "40%+"))))</f>
        <v>0-10%</v>
      </c>
    </row>
    <row r="2041" spans="1:24" ht="14.4" x14ac:dyDescent="0.3">
      <c r="A2041" s="2">
        <v>2040</v>
      </c>
      <c r="B2041" s="2" t="s">
        <v>4915</v>
      </c>
      <c r="C2041" s="2">
        <f>YEAR([1]Data!$D2041)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9">
        <v>4.5360000000000014</v>
      </c>
      <c r="T2041" s="2">
        <v>7</v>
      </c>
      <c r="U2041" s="25">
        <v>0.7</v>
      </c>
      <c r="V2041" s="25">
        <v>-3.3263999999999996</v>
      </c>
      <c r="W2041" s="11">
        <f>Table_1[[#This Row],[Discount]]/Table_1[[#This Row],[Sales]]</f>
        <v>0.15432098765432092</v>
      </c>
      <c r="X2041" t="str">
        <f>IF(Table_1[[#This Row],[Discount %]]&lt;=0.1, "0-10%", IF(Table_1[[#This Row],[Discount %]]&lt;=0.2, "10-20%", IF(Table_1[[#This Row],[Discount %]]&lt;=0.3, "20-30%", IF(Table_1[[#This Row],[Discount %]]&lt;=0.4, "30-40%", "40%+"))))</f>
        <v>10-20%</v>
      </c>
    </row>
    <row r="2042" spans="1:24" ht="14.4" x14ac:dyDescent="0.3">
      <c r="A2042" s="2">
        <v>2041</v>
      </c>
      <c r="B2042" s="2" t="s">
        <v>4915</v>
      </c>
      <c r="C2042" s="2">
        <f>YEAR([1]Data!$D2042)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9">
        <v>9.1560000000000006</v>
      </c>
      <c r="T2042" s="2">
        <v>2</v>
      </c>
      <c r="U2042" s="25">
        <v>0.7</v>
      </c>
      <c r="V2042" s="25">
        <v>-6.1039999999999974</v>
      </c>
      <c r="W2042" s="11">
        <f>Table_1[[#This Row],[Discount]]/Table_1[[#This Row],[Sales]]</f>
        <v>7.64525993883792E-2</v>
      </c>
      <c r="X2042" t="str">
        <f>IF(Table_1[[#This Row],[Discount %]]&lt;=0.1, "0-10%", IF(Table_1[[#This Row],[Discount %]]&lt;=0.2, "10-20%", IF(Table_1[[#This Row],[Discount %]]&lt;=0.3, "20-30%", IF(Table_1[[#This Row],[Discount %]]&lt;=0.4, "30-40%", "40%+"))))</f>
        <v>0-10%</v>
      </c>
    </row>
    <row r="2043" spans="1:24" ht="14.4" x14ac:dyDescent="0.3">
      <c r="A2043" s="2">
        <v>2042</v>
      </c>
      <c r="B2043" s="2" t="s">
        <v>4915</v>
      </c>
      <c r="C2043" s="2">
        <f>YEAR([1]Data!$D2043)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9">
        <v>75.36</v>
      </c>
      <c r="T2043" s="2">
        <v>5</v>
      </c>
      <c r="U2043" s="25">
        <v>0.2</v>
      </c>
      <c r="V2043" s="25">
        <v>20.724000000000007</v>
      </c>
      <c r="W2043" s="11">
        <f>Table_1[[#This Row],[Discount]]/Table_1[[#This Row],[Sales]]</f>
        <v>2.6539278131634822E-3</v>
      </c>
      <c r="X2043" t="str">
        <f>IF(Table_1[[#This Row],[Discount %]]&lt;=0.1, "0-10%", IF(Table_1[[#This Row],[Discount %]]&lt;=0.2, "10-20%", IF(Table_1[[#This Row],[Discount %]]&lt;=0.3, "20-30%", IF(Table_1[[#This Row],[Discount %]]&lt;=0.4, "30-40%", "40%+"))))</f>
        <v>0-10%</v>
      </c>
    </row>
    <row r="2044" spans="1:24" ht="14.4" x14ac:dyDescent="0.3">
      <c r="A2044" s="2">
        <v>2043</v>
      </c>
      <c r="B2044" s="2" t="s">
        <v>4918</v>
      </c>
      <c r="C2044" s="2">
        <f>YEAR([1]Data!$D2044)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9">
        <v>57.504000000000005</v>
      </c>
      <c r="T2044" s="2">
        <v>6</v>
      </c>
      <c r="U2044" s="25">
        <v>0.2</v>
      </c>
      <c r="V2044" s="25">
        <v>20.1264</v>
      </c>
      <c r="W2044" s="11">
        <f>Table_1[[#This Row],[Discount]]/Table_1[[#This Row],[Sales]]</f>
        <v>3.4780189204229269E-3</v>
      </c>
      <c r="X2044" t="str">
        <f>IF(Table_1[[#This Row],[Discount %]]&lt;=0.1, "0-10%", IF(Table_1[[#This Row],[Discount %]]&lt;=0.2, "10-20%", IF(Table_1[[#This Row],[Discount %]]&lt;=0.3, "20-30%", IF(Table_1[[#This Row],[Discount %]]&lt;=0.4, "30-40%", "40%+"))))</f>
        <v>0-10%</v>
      </c>
    </row>
    <row r="2045" spans="1:24" ht="14.4" x14ac:dyDescent="0.3">
      <c r="A2045" s="2">
        <v>2044</v>
      </c>
      <c r="B2045" s="2" t="s">
        <v>4921</v>
      </c>
      <c r="C2045" s="2">
        <f>YEAR([1]Data!$D2045)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9">
        <v>38.864000000000004</v>
      </c>
      <c r="T2045" s="2">
        <v>7</v>
      </c>
      <c r="U2045" s="25">
        <v>0.2</v>
      </c>
      <c r="V2045" s="25">
        <v>7.7728000000000002</v>
      </c>
      <c r="W2045" s="11">
        <f>Table_1[[#This Row],[Discount]]/Table_1[[#This Row],[Sales]]</f>
        <v>5.1461506792918896E-3</v>
      </c>
      <c r="X2045" t="str">
        <f>IF(Table_1[[#This Row],[Discount %]]&lt;=0.1, "0-10%", IF(Table_1[[#This Row],[Discount %]]&lt;=0.2, "10-20%", IF(Table_1[[#This Row],[Discount %]]&lt;=0.3, "20-30%", IF(Table_1[[#This Row],[Discount %]]&lt;=0.4, "30-40%", "40%+"))))</f>
        <v>0-10%</v>
      </c>
    </row>
    <row r="2046" spans="1:24" ht="14.4" x14ac:dyDescent="0.3">
      <c r="A2046" s="2">
        <v>2045</v>
      </c>
      <c r="B2046" s="2" t="s">
        <v>4922</v>
      </c>
      <c r="C2046" s="2">
        <f>YEAR([1]Data!$D2046)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9">
        <v>15.552000000000003</v>
      </c>
      <c r="T2046" s="2">
        <v>3</v>
      </c>
      <c r="U2046" s="25">
        <v>0.2</v>
      </c>
      <c r="V2046" s="25">
        <v>5.4432</v>
      </c>
      <c r="W2046" s="11">
        <f>Table_1[[#This Row],[Discount]]/Table_1[[#This Row],[Sales]]</f>
        <v>1.2860082304526748E-2</v>
      </c>
      <c r="X2046" t="str">
        <f>IF(Table_1[[#This Row],[Discount %]]&lt;=0.1, "0-10%", IF(Table_1[[#This Row],[Discount %]]&lt;=0.2, "10-20%", IF(Table_1[[#This Row],[Discount %]]&lt;=0.3, "20-30%", IF(Table_1[[#This Row],[Discount %]]&lt;=0.4, "30-40%", "40%+"))))</f>
        <v>0-10%</v>
      </c>
    </row>
    <row r="2047" spans="1:24" ht="14.4" x14ac:dyDescent="0.3">
      <c r="A2047" s="2">
        <v>2046</v>
      </c>
      <c r="B2047" s="2" t="s">
        <v>4923</v>
      </c>
      <c r="C2047" s="2">
        <f>YEAR([1]Data!$D2047)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9">
        <v>162.63999999999999</v>
      </c>
      <c r="T2047" s="2">
        <v>2</v>
      </c>
      <c r="U2047" s="25">
        <v>0</v>
      </c>
      <c r="V2047" s="25">
        <v>45.539199999999994</v>
      </c>
      <c r="W2047" s="11">
        <f>Table_1[[#This Row],[Discount]]/Table_1[[#This Row],[Sales]]</f>
        <v>0</v>
      </c>
      <c r="X2047" t="str">
        <f>IF(Table_1[[#This Row],[Discount %]]&lt;=0.1, "0-10%", IF(Table_1[[#This Row],[Discount %]]&lt;=0.2, "10-20%", IF(Table_1[[#This Row],[Discount %]]&lt;=0.3, "20-30%", IF(Table_1[[#This Row],[Discount %]]&lt;=0.4, "30-40%", "40%+"))))</f>
        <v>0-10%</v>
      </c>
    </row>
    <row r="2048" spans="1:24" ht="14.4" x14ac:dyDescent="0.3">
      <c r="A2048" s="2">
        <v>2047</v>
      </c>
      <c r="B2048" s="2" t="s">
        <v>4923</v>
      </c>
      <c r="C2048" s="2">
        <f>YEAR([1]Data!$D2048)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9">
        <v>597</v>
      </c>
      <c r="T2048" s="2">
        <v>3</v>
      </c>
      <c r="U2048" s="25">
        <v>0</v>
      </c>
      <c r="V2048" s="25">
        <v>280.59000000000003</v>
      </c>
      <c r="W2048" s="11">
        <f>Table_1[[#This Row],[Discount]]/Table_1[[#This Row],[Sales]]</f>
        <v>0</v>
      </c>
      <c r="X2048" t="str">
        <f>IF(Table_1[[#This Row],[Discount %]]&lt;=0.1, "0-10%", IF(Table_1[[#This Row],[Discount %]]&lt;=0.2, "10-20%", IF(Table_1[[#This Row],[Discount %]]&lt;=0.3, "20-30%", IF(Table_1[[#This Row],[Discount %]]&lt;=0.4, "30-40%", "40%+"))))</f>
        <v>0-10%</v>
      </c>
    </row>
    <row r="2049" spans="1:24" ht="14.4" x14ac:dyDescent="0.3">
      <c r="A2049" s="2">
        <v>2048</v>
      </c>
      <c r="B2049" s="2" t="s">
        <v>4923</v>
      </c>
      <c r="C2049" s="2">
        <f>YEAR([1]Data!$D2049)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9">
        <v>55.48</v>
      </c>
      <c r="T2049" s="2">
        <v>1</v>
      </c>
      <c r="U2049" s="25">
        <v>0</v>
      </c>
      <c r="V2049" s="25">
        <v>26.630399999999998</v>
      </c>
      <c r="W2049" s="11">
        <f>Table_1[[#This Row],[Discount]]/Table_1[[#This Row],[Sales]]</f>
        <v>0</v>
      </c>
      <c r="X2049" t="str">
        <f>IF(Table_1[[#This Row],[Discount %]]&lt;=0.1, "0-10%", IF(Table_1[[#This Row],[Discount %]]&lt;=0.2, "10-20%", IF(Table_1[[#This Row],[Discount %]]&lt;=0.3, "20-30%", IF(Table_1[[#This Row],[Discount %]]&lt;=0.4, "30-40%", "40%+"))))</f>
        <v>0-10%</v>
      </c>
    </row>
    <row r="2050" spans="1:24" ht="14.4" x14ac:dyDescent="0.3">
      <c r="A2050" s="2">
        <v>2049</v>
      </c>
      <c r="B2050" s="2" t="s">
        <v>4927</v>
      </c>
      <c r="C2050" s="2">
        <f>YEAR([1]Data!$D2050)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9">
        <v>289.80000000000007</v>
      </c>
      <c r="T2050" s="2">
        <v>7</v>
      </c>
      <c r="U2050" s="25">
        <v>0.2</v>
      </c>
      <c r="V2050" s="25">
        <v>36.224999999999966</v>
      </c>
      <c r="W2050" s="11">
        <f>Table_1[[#This Row],[Discount]]/Table_1[[#This Row],[Sales]]</f>
        <v>6.9013112491373351E-4</v>
      </c>
      <c r="X2050" t="str">
        <f>IF(Table_1[[#This Row],[Discount %]]&lt;=0.1, "0-10%", IF(Table_1[[#This Row],[Discount %]]&lt;=0.2, "10-20%", IF(Table_1[[#This Row],[Discount %]]&lt;=0.3, "20-30%", IF(Table_1[[#This Row],[Discount %]]&lt;=0.4, "30-40%", "40%+"))))</f>
        <v>0-10%</v>
      </c>
    </row>
    <row r="2051" spans="1:24" ht="14.4" x14ac:dyDescent="0.3">
      <c r="A2051" s="2">
        <v>2050</v>
      </c>
      <c r="B2051" s="2" t="s">
        <v>4927</v>
      </c>
      <c r="C2051" s="2">
        <f>YEAR([1]Data!$D2051)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9">
        <v>2.5020000000000002</v>
      </c>
      <c r="T2051" s="2">
        <v>3</v>
      </c>
      <c r="U2051" s="25">
        <v>0.7</v>
      </c>
      <c r="V2051" s="25">
        <v>-2.0015999999999998</v>
      </c>
      <c r="W2051" s="11">
        <f>Table_1[[#This Row],[Discount]]/Table_1[[#This Row],[Sales]]</f>
        <v>0.27977617905675456</v>
      </c>
      <c r="X2051" t="str">
        <f>IF(Table_1[[#This Row],[Discount %]]&lt;=0.1, "0-10%", IF(Table_1[[#This Row],[Discount %]]&lt;=0.2, "10-20%", IF(Table_1[[#This Row],[Discount %]]&lt;=0.3, "20-30%", IF(Table_1[[#This Row],[Discount %]]&lt;=0.4, "30-40%", "40%+"))))</f>
        <v>20-30%</v>
      </c>
    </row>
    <row r="2052" spans="1:24" ht="14.4" x14ac:dyDescent="0.3">
      <c r="A2052" s="2">
        <v>2051</v>
      </c>
      <c r="B2052" s="2" t="s">
        <v>4927</v>
      </c>
      <c r="C2052" s="2">
        <f>YEAR([1]Data!$D2052)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9">
        <v>6.4800000000000013</v>
      </c>
      <c r="T2052" s="2">
        <v>4</v>
      </c>
      <c r="U2052" s="25">
        <v>0.7</v>
      </c>
      <c r="V2052" s="25">
        <v>-4.7519999999999989</v>
      </c>
      <c r="W2052" s="11">
        <f>Table_1[[#This Row],[Discount]]/Table_1[[#This Row],[Sales]]</f>
        <v>0.10802469135802466</v>
      </c>
      <c r="X2052" t="str">
        <f>IF(Table_1[[#This Row],[Discount %]]&lt;=0.1, "0-10%", IF(Table_1[[#This Row],[Discount %]]&lt;=0.2, "10-20%", IF(Table_1[[#This Row],[Discount %]]&lt;=0.3, "20-30%", IF(Table_1[[#This Row],[Discount %]]&lt;=0.4, "30-40%", "40%+"))))</f>
        <v>10-20%</v>
      </c>
    </row>
    <row r="2053" spans="1:24" ht="14.4" x14ac:dyDescent="0.3">
      <c r="A2053" s="2">
        <v>2052</v>
      </c>
      <c r="B2053" s="2" t="s">
        <v>4927</v>
      </c>
      <c r="C2053" s="2">
        <f>YEAR([1]Data!$D2053)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9">
        <v>341.48799999999994</v>
      </c>
      <c r="T2053" s="2">
        <v>8</v>
      </c>
      <c r="U2053" s="25">
        <v>0.3</v>
      </c>
      <c r="V2053" s="25">
        <v>-73.175999999999988</v>
      </c>
      <c r="W2053" s="11">
        <f>Table_1[[#This Row],[Discount]]/Table_1[[#This Row],[Sales]]</f>
        <v>8.7850817598275795E-4</v>
      </c>
      <c r="X2053" t="str">
        <f>IF(Table_1[[#This Row],[Discount %]]&lt;=0.1, "0-10%", IF(Table_1[[#This Row],[Discount %]]&lt;=0.2, "10-20%", IF(Table_1[[#This Row],[Discount %]]&lt;=0.3, "20-30%", IF(Table_1[[#This Row],[Discount %]]&lt;=0.4, "30-40%", "40%+"))))</f>
        <v>0-10%</v>
      </c>
    </row>
    <row r="2054" spans="1:24" ht="14.4" x14ac:dyDescent="0.3">
      <c r="A2054" s="2">
        <v>2053</v>
      </c>
      <c r="B2054" s="2" t="s">
        <v>4927</v>
      </c>
      <c r="C2054" s="2">
        <f>YEAR([1]Data!$D2054)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9">
        <v>11.12</v>
      </c>
      <c r="T2054" s="2">
        <v>5</v>
      </c>
      <c r="U2054" s="25">
        <v>0.2</v>
      </c>
      <c r="V2054" s="25">
        <v>0.83399999999999963</v>
      </c>
      <c r="W2054" s="11">
        <f>Table_1[[#This Row],[Discount]]/Table_1[[#This Row],[Sales]]</f>
        <v>1.798561151079137E-2</v>
      </c>
      <c r="X2054" t="str">
        <f>IF(Table_1[[#This Row],[Discount %]]&lt;=0.1, "0-10%", IF(Table_1[[#This Row],[Discount %]]&lt;=0.2, "10-20%", IF(Table_1[[#This Row],[Discount %]]&lt;=0.3, "20-30%", IF(Table_1[[#This Row],[Discount %]]&lt;=0.4, "30-40%", "40%+"))))</f>
        <v>0-10%</v>
      </c>
    </row>
    <row r="2055" spans="1:24" ht="14.4" x14ac:dyDescent="0.3">
      <c r="A2055" s="2">
        <v>2054</v>
      </c>
      <c r="B2055" s="2" t="s">
        <v>4927</v>
      </c>
      <c r="C2055" s="2">
        <f>YEAR([1]Data!$D2055)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9">
        <v>25.344000000000001</v>
      </c>
      <c r="T2055" s="2">
        <v>6</v>
      </c>
      <c r="U2055" s="25">
        <v>0.2</v>
      </c>
      <c r="V2055" s="25">
        <v>3.4847999999999981</v>
      </c>
      <c r="W2055" s="11">
        <f>Table_1[[#This Row],[Discount]]/Table_1[[#This Row],[Sales]]</f>
        <v>7.8914141414141419E-3</v>
      </c>
      <c r="X2055" t="str">
        <f>IF(Table_1[[#This Row],[Discount %]]&lt;=0.1, "0-10%", IF(Table_1[[#This Row],[Discount %]]&lt;=0.2, "10-20%", IF(Table_1[[#This Row],[Discount %]]&lt;=0.3, "20-30%", IF(Table_1[[#This Row],[Discount %]]&lt;=0.4, "30-40%", "40%+"))))</f>
        <v>0-10%</v>
      </c>
    </row>
    <row r="2056" spans="1:24" ht="14.4" x14ac:dyDescent="0.3">
      <c r="A2056" s="2">
        <v>2055</v>
      </c>
      <c r="B2056" s="2" t="s">
        <v>4932</v>
      </c>
      <c r="C2056" s="2">
        <f>YEAR([1]Data!$D2056)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9">
        <v>17.309999999999999</v>
      </c>
      <c r="T2056" s="2">
        <v>3</v>
      </c>
      <c r="U2056" s="25">
        <v>0</v>
      </c>
      <c r="V2056" s="25">
        <v>5.1929999999999996</v>
      </c>
      <c r="W2056" s="11">
        <f>Table_1[[#This Row],[Discount]]/Table_1[[#This Row],[Sales]]</f>
        <v>0</v>
      </c>
      <c r="X2056" t="str">
        <f>IF(Table_1[[#This Row],[Discount %]]&lt;=0.1, "0-10%", IF(Table_1[[#This Row],[Discount %]]&lt;=0.2, "10-20%", IF(Table_1[[#This Row],[Discount %]]&lt;=0.3, "20-30%", IF(Table_1[[#This Row],[Discount %]]&lt;=0.4, "30-40%", "40%+"))))</f>
        <v>0-10%</v>
      </c>
    </row>
    <row r="2057" spans="1:24" ht="14.4" x14ac:dyDescent="0.3">
      <c r="A2057" s="2">
        <v>2056</v>
      </c>
      <c r="B2057" s="2" t="s">
        <v>4933</v>
      </c>
      <c r="C2057" s="2">
        <f>YEAR([1]Data!$D2057)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9">
        <v>199.95000000000002</v>
      </c>
      <c r="T2057" s="2">
        <v>5</v>
      </c>
      <c r="U2057" s="25">
        <v>0</v>
      </c>
      <c r="V2057" s="25">
        <v>63.983999999999988</v>
      </c>
      <c r="W2057" s="11">
        <f>Table_1[[#This Row],[Discount]]/Table_1[[#This Row],[Sales]]</f>
        <v>0</v>
      </c>
      <c r="X2057" t="str">
        <f>IF(Table_1[[#This Row],[Discount %]]&lt;=0.1, "0-10%", IF(Table_1[[#This Row],[Discount %]]&lt;=0.2, "10-20%", IF(Table_1[[#This Row],[Discount %]]&lt;=0.3, "20-30%", IF(Table_1[[#This Row],[Discount %]]&lt;=0.4, "30-40%", "40%+"))))</f>
        <v>0-10%</v>
      </c>
    </row>
    <row r="2058" spans="1:24" ht="14.4" x14ac:dyDescent="0.3">
      <c r="A2058" s="2">
        <v>2057</v>
      </c>
      <c r="B2058" s="2" t="s">
        <v>4933</v>
      </c>
      <c r="C2058" s="2">
        <f>YEAR([1]Data!$D2058)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9">
        <v>1586.6899999999998</v>
      </c>
      <c r="T2058" s="2">
        <v>7</v>
      </c>
      <c r="U2058" s="25">
        <v>0</v>
      </c>
      <c r="V2058" s="25">
        <v>412.5394</v>
      </c>
      <c r="W2058" s="11">
        <f>Table_1[[#This Row],[Discount]]/Table_1[[#This Row],[Sales]]</f>
        <v>0</v>
      </c>
      <c r="X2058" t="str">
        <f>IF(Table_1[[#This Row],[Discount %]]&lt;=0.1, "0-10%", IF(Table_1[[#This Row],[Discount %]]&lt;=0.2, "10-20%", IF(Table_1[[#This Row],[Discount %]]&lt;=0.3, "20-30%", IF(Table_1[[#This Row],[Discount %]]&lt;=0.4, "30-40%", "40%+"))))</f>
        <v>0-10%</v>
      </c>
    </row>
    <row r="2059" spans="1:24" ht="14.4" x14ac:dyDescent="0.3">
      <c r="A2059" s="2">
        <v>2058</v>
      </c>
      <c r="B2059" s="2" t="s">
        <v>4933</v>
      </c>
      <c r="C2059" s="2">
        <f>YEAR([1]Data!$D2059)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9">
        <v>84.99</v>
      </c>
      <c r="T2059" s="2">
        <v>1</v>
      </c>
      <c r="U2059" s="25">
        <v>0</v>
      </c>
      <c r="V2059" s="25">
        <v>30.596399999999996</v>
      </c>
      <c r="W2059" s="11">
        <f>Table_1[[#This Row],[Discount]]/Table_1[[#This Row],[Sales]]</f>
        <v>0</v>
      </c>
      <c r="X2059" t="str">
        <f>IF(Table_1[[#This Row],[Discount %]]&lt;=0.1, "0-10%", IF(Table_1[[#This Row],[Discount %]]&lt;=0.2, "10-20%", IF(Table_1[[#This Row],[Discount %]]&lt;=0.3, "20-30%", IF(Table_1[[#This Row],[Discount %]]&lt;=0.4, "30-40%", "40%+"))))</f>
        <v>0-10%</v>
      </c>
    </row>
    <row r="2060" spans="1:24" ht="14.4" x14ac:dyDescent="0.3">
      <c r="A2060" s="2">
        <v>2059</v>
      </c>
      <c r="B2060" s="2" t="s">
        <v>4933</v>
      </c>
      <c r="C2060" s="2">
        <f>YEAR([1]Data!$D2060)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9">
        <v>411.8</v>
      </c>
      <c r="T2060" s="2">
        <v>2</v>
      </c>
      <c r="U2060" s="25">
        <v>0</v>
      </c>
      <c r="V2060" s="25">
        <v>70.005999999999972</v>
      </c>
      <c r="W2060" s="11">
        <f>Table_1[[#This Row],[Discount]]/Table_1[[#This Row],[Sales]]</f>
        <v>0</v>
      </c>
      <c r="X2060" t="str">
        <f>IF(Table_1[[#This Row],[Discount %]]&lt;=0.1, "0-10%", IF(Table_1[[#This Row],[Discount %]]&lt;=0.2, "10-20%", IF(Table_1[[#This Row],[Discount %]]&lt;=0.3, "20-30%", IF(Table_1[[#This Row],[Discount %]]&lt;=0.4, "30-40%", "40%+"))))</f>
        <v>0-10%</v>
      </c>
    </row>
    <row r="2061" spans="1:24" ht="14.4" x14ac:dyDescent="0.3">
      <c r="A2061" s="2">
        <v>2060</v>
      </c>
      <c r="B2061" s="2" t="s">
        <v>4936</v>
      </c>
      <c r="C2061" s="2">
        <f>YEAR([1]Data!$D2061)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9">
        <v>11.34</v>
      </c>
      <c r="T2061" s="2">
        <v>3</v>
      </c>
      <c r="U2061" s="25">
        <v>0</v>
      </c>
      <c r="V2061" s="25">
        <v>5.2164000000000001</v>
      </c>
      <c r="W2061" s="11">
        <f>Table_1[[#This Row],[Discount]]/Table_1[[#This Row],[Sales]]</f>
        <v>0</v>
      </c>
      <c r="X2061" t="str">
        <f>IF(Table_1[[#This Row],[Discount %]]&lt;=0.1, "0-10%", IF(Table_1[[#This Row],[Discount %]]&lt;=0.2, "10-20%", IF(Table_1[[#This Row],[Discount %]]&lt;=0.3, "20-30%", IF(Table_1[[#This Row],[Discount %]]&lt;=0.4, "30-40%", "40%+"))))</f>
        <v>0-10%</v>
      </c>
    </row>
    <row r="2062" spans="1:24" ht="14.4" x14ac:dyDescent="0.3">
      <c r="A2062" s="2">
        <v>2061</v>
      </c>
      <c r="B2062" s="2" t="s">
        <v>4936</v>
      </c>
      <c r="C2062" s="2">
        <f>YEAR([1]Data!$D2062)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9">
        <v>80.3</v>
      </c>
      <c r="T2062" s="2">
        <v>5</v>
      </c>
      <c r="U2062" s="25">
        <v>0</v>
      </c>
      <c r="V2062" s="25">
        <v>20.877999999999997</v>
      </c>
      <c r="W2062" s="11">
        <f>Table_1[[#This Row],[Discount]]/Table_1[[#This Row],[Sales]]</f>
        <v>0</v>
      </c>
      <c r="X2062" t="str">
        <f>IF(Table_1[[#This Row],[Discount %]]&lt;=0.1, "0-10%", IF(Table_1[[#This Row],[Discount %]]&lt;=0.2, "10-20%", IF(Table_1[[#This Row],[Discount %]]&lt;=0.3, "20-30%", IF(Table_1[[#This Row],[Discount %]]&lt;=0.4, "30-40%", "40%+"))))</f>
        <v>0-10%</v>
      </c>
    </row>
    <row r="2063" spans="1:24" ht="14.4" x14ac:dyDescent="0.3">
      <c r="A2063" s="2">
        <v>2062</v>
      </c>
      <c r="B2063" s="2" t="s">
        <v>4936</v>
      </c>
      <c r="C2063" s="2">
        <f>YEAR([1]Data!$D2063)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9">
        <v>15.968000000000002</v>
      </c>
      <c r="T2063" s="2">
        <v>2</v>
      </c>
      <c r="U2063" s="25">
        <v>0.2</v>
      </c>
      <c r="V2063" s="25">
        <v>5.3891999999999989</v>
      </c>
      <c r="W2063" s="11">
        <f>Table_1[[#This Row],[Discount]]/Table_1[[#This Row],[Sales]]</f>
        <v>1.2525050100200399E-2</v>
      </c>
      <c r="X2063" t="str">
        <f>IF(Table_1[[#This Row],[Discount %]]&lt;=0.1, "0-10%", IF(Table_1[[#This Row],[Discount %]]&lt;=0.2, "10-20%", IF(Table_1[[#This Row],[Discount %]]&lt;=0.3, "20-30%", IF(Table_1[[#This Row],[Discount %]]&lt;=0.4, "30-40%", "40%+"))))</f>
        <v>0-10%</v>
      </c>
    </row>
    <row r="2064" spans="1:24" ht="14.4" x14ac:dyDescent="0.3">
      <c r="A2064" s="2">
        <v>2063</v>
      </c>
      <c r="B2064" s="2" t="s">
        <v>4936</v>
      </c>
      <c r="C2064" s="2">
        <f>YEAR([1]Data!$D2064)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9">
        <v>64.740000000000009</v>
      </c>
      <c r="T2064" s="2">
        <v>13</v>
      </c>
      <c r="U2064" s="25">
        <v>0</v>
      </c>
      <c r="V2064" s="25">
        <v>30.427800000000005</v>
      </c>
      <c r="W2064" s="11">
        <f>Table_1[[#This Row],[Discount]]/Table_1[[#This Row],[Sales]]</f>
        <v>0</v>
      </c>
      <c r="X2064" t="str">
        <f>IF(Table_1[[#This Row],[Discount %]]&lt;=0.1, "0-10%", IF(Table_1[[#This Row],[Discount %]]&lt;=0.2, "10-20%", IF(Table_1[[#This Row],[Discount %]]&lt;=0.3, "20-30%", IF(Table_1[[#This Row],[Discount %]]&lt;=0.4, "30-40%", "40%+"))))</f>
        <v>0-10%</v>
      </c>
    </row>
    <row r="2065" spans="1:24" ht="14.4" x14ac:dyDescent="0.3">
      <c r="A2065" s="2">
        <v>2064</v>
      </c>
      <c r="B2065" s="2" t="s">
        <v>4936</v>
      </c>
      <c r="C2065" s="2">
        <f>YEAR([1]Data!$D2065)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9">
        <v>19.295999999999999</v>
      </c>
      <c r="T2065" s="2">
        <v>3</v>
      </c>
      <c r="U2065" s="25">
        <v>0.2</v>
      </c>
      <c r="V2065" s="25">
        <v>6.0299999999999994</v>
      </c>
      <c r="W2065" s="11">
        <f>Table_1[[#This Row],[Discount]]/Table_1[[#This Row],[Sales]]</f>
        <v>1.0364842454394695E-2</v>
      </c>
      <c r="X2065" t="str">
        <f>IF(Table_1[[#This Row],[Discount %]]&lt;=0.1, "0-10%", IF(Table_1[[#This Row],[Discount %]]&lt;=0.2, "10-20%", IF(Table_1[[#This Row],[Discount %]]&lt;=0.3, "20-30%", IF(Table_1[[#This Row],[Discount %]]&lt;=0.4, "30-40%", "40%+"))))</f>
        <v>0-10%</v>
      </c>
    </row>
    <row r="2066" spans="1:24" ht="14.4" x14ac:dyDescent="0.3">
      <c r="A2066" s="2">
        <v>2065</v>
      </c>
      <c r="B2066" s="2" t="s">
        <v>4936</v>
      </c>
      <c r="C2066" s="2">
        <f>YEAR([1]Data!$D2066)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9">
        <v>405.64</v>
      </c>
      <c r="T2066" s="2">
        <v>4</v>
      </c>
      <c r="U2066" s="25">
        <v>0</v>
      </c>
      <c r="V2066" s="25">
        <v>12.169199999999989</v>
      </c>
      <c r="W2066" s="11">
        <f>Table_1[[#This Row],[Discount]]/Table_1[[#This Row],[Sales]]</f>
        <v>0</v>
      </c>
      <c r="X2066" t="str">
        <f>IF(Table_1[[#This Row],[Discount %]]&lt;=0.1, "0-10%", IF(Table_1[[#This Row],[Discount %]]&lt;=0.2, "10-20%", IF(Table_1[[#This Row],[Discount %]]&lt;=0.3, "20-30%", IF(Table_1[[#This Row],[Discount %]]&lt;=0.4, "30-40%", "40%+"))))</f>
        <v>0-10%</v>
      </c>
    </row>
    <row r="2067" spans="1:24" ht="14.4" x14ac:dyDescent="0.3">
      <c r="A2067" s="2">
        <v>2066</v>
      </c>
      <c r="B2067" s="2" t="s">
        <v>4936</v>
      </c>
      <c r="C2067" s="2">
        <f>YEAR([1]Data!$D2067)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9">
        <v>146.352</v>
      </c>
      <c r="T2067" s="2">
        <v>3</v>
      </c>
      <c r="U2067" s="25">
        <v>0.2</v>
      </c>
      <c r="V2067" s="25">
        <v>-9.1470000000000056</v>
      </c>
      <c r="W2067" s="11">
        <f>Table_1[[#This Row],[Discount]]/Table_1[[#This Row],[Sales]]</f>
        <v>1.3665682737509567E-3</v>
      </c>
      <c r="X2067" t="str">
        <f>IF(Table_1[[#This Row],[Discount %]]&lt;=0.1, "0-10%", IF(Table_1[[#This Row],[Discount %]]&lt;=0.2, "10-20%", IF(Table_1[[#This Row],[Discount %]]&lt;=0.3, "20-30%", IF(Table_1[[#This Row],[Discount %]]&lt;=0.4, "30-40%", "40%+"))))</f>
        <v>0-10%</v>
      </c>
    </row>
    <row r="2068" spans="1:24" ht="14.4" x14ac:dyDescent="0.3">
      <c r="A2068" s="2">
        <v>2067</v>
      </c>
      <c r="B2068" s="2" t="s">
        <v>4936</v>
      </c>
      <c r="C2068" s="2">
        <f>YEAR([1]Data!$D2068)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9">
        <v>251.91</v>
      </c>
      <c r="T2068" s="2">
        <v>9</v>
      </c>
      <c r="U2068" s="25">
        <v>0</v>
      </c>
      <c r="V2068" s="25">
        <v>47.862899999999982</v>
      </c>
      <c r="W2068" s="11">
        <f>Table_1[[#This Row],[Discount]]/Table_1[[#This Row],[Sales]]</f>
        <v>0</v>
      </c>
      <c r="X2068" t="str">
        <f>IF(Table_1[[#This Row],[Discount %]]&lt;=0.1, "0-10%", IF(Table_1[[#This Row],[Discount %]]&lt;=0.2, "10-20%", IF(Table_1[[#This Row],[Discount %]]&lt;=0.3, "20-30%", IF(Table_1[[#This Row],[Discount %]]&lt;=0.4, "30-40%", "40%+"))))</f>
        <v>0-10%</v>
      </c>
    </row>
    <row r="2069" spans="1:24" ht="14.4" x14ac:dyDescent="0.3">
      <c r="A2069" s="2">
        <v>2068</v>
      </c>
      <c r="B2069" s="2" t="s">
        <v>4936</v>
      </c>
      <c r="C2069" s="2">
        <f>YEAR([1]Data!$D2069)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9">
        <v>12.39</v>
      </c>
      <c r="T2069" s="2">
        <v>3</v>
      </c>
      <c r="U2069" s="25">
        <v>0</v>
      </c>
      <c r="V2069" s="25">
        <v>3.7169999999999996</v>
      </c>
      <c r="W2069" s="11">
        <f>Table_1[[#This Row],[Discount]]/Table_1[[#This Row],[Sales]]</f>
        <v>0</v>
      </c>
      <c r="X2069" t="str">
        <f>IF(Table_1[[#This Row],[Discount %]]&lt;=0.1, "0-10%", IF(Table_1[[#This Row],[Discount %]]&lt;=0.2, "10-20%", IF(Table_1[[#This Row],[Discount %]]&lt;=0.3, "20-30%", IF(Table_1[[#This Row],[Discount %]]&lt;=0.4, "30-40%", "40%+"))))</f>
        <v>0-10%</v>
      </c>
    </row>
    <row r="2070" spans="1:24" ht="14.4" x14ac:dyDescent="0.3">
      <c r="A2070" s="2">
        <v>2069</v>
      </c>
      <c r="B2070" s="2" t="s">
        <v>4946</v>
      </c>
      <c r="C2070" s="2">
        <f>YEAR([1]Data!$D2070)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9">
        <v>199.96</v>
      </c>
      <c r="T2070" s="2">
        <v>4</v>
      </c>
      <c r="U2070" s="25">
        <v>0</v>
      </c>
      <c r="V2070" s="25">
        <v>69.98599999999999</v>
      </c>
      <c r="W2070" s="11">
        <f>Table_1[[#This Row],[Discount]]/Table_1[[#This Row],[Sales]]</f>
        <v>0</v>
      </c>
      <c r="X2070" t="str">
        <f>IF(Table_1[[#This Row],[Discount %]]&lt;=0.1, "0-10%", IF(Table_1[[#This Row],[Discount %]]&lt;=0.2, "10-20%", IF(Table_1[[#This Row],[Discount %]]&lt;=0.3, "20-30%", IF(Table_1[[#This Row],[Discount %]]&lt;=0.4, "30-40%", "40%+"))))</f>
        <v>0-10%</v>
      </c>
    </row>
    <row r="2071" spans="1:24" ht="14.4" x14ac:dyDescent="0.3">
      <c r="A2071" s="2">
        <v>2070</v>
      </c>
      <c r="B2071" s="2" t="s">
        <v>4946</v>
      </c>
      <c r="C2071" s="2">
        <f>YEAR([1]Data!$D2071)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9">
        <v>710.83200000000011</v>
      </c>
      <c r="T2071" s="2">
        <v>3</v>
      </c>
      <c r="U2071" s="25">
        <v>0.2</v>
      </c>
      <c r="V2071" s="25">
        <v>-97.739399999999989</v>
      </c>
      <c r="W2071" s="11">
        <f>Table_1[[#This Row],[Discount]]/Table_1[[#This Row],[Sales]]</f>
        <v>2.8136043397033333E-4</v>
      </c>
      <c r="X2071" t="str">
        <f>IF(Table_1[[#This Row],[Discount %]]&lt;=0.1, "0-10%", IF(Table_1[[#This Row],[Discount %]]&lt;=0.2, "10-20%", IF(Table_1[[#This Row],[Discount %]]&lt;=0.3, "20-30%", IF(Table_1[[#This Row],[Discount %]]&lt;=0.4, "30-40%", "40%+"))))</f>
        <v>0-10%</v>
      </c>
    </row>
    <row r="2072" spans="1:24" ht="14.4" x14ac:dyDescent="0.3">
      <c r="A2072" s="2">
        <v>2071</v>
      </c>
      <c r="B2072" s="2" t="s">
        <v>4951</v>
      </c>
      <c r="C2072" s="2">
        <f>YEAR([1]Data!$D2072)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9">
        <v>1.9410000000000003</v>
      </c>
      <c r="T2072" s="2">
        <v>1</v>
      </c>
      <c r="U2072" s="25">
        <v>0.7</v>
      </c>
      <c r="V2072" s="25">
        <v>-1.294</v>
      </c>
      <c r="W2072" s="11">
        <f>Table_1[[#This Row],[Discount]]/Table_1[[#This Row],[Sales]]</f>
        <v>0.36063884595569284</v>
      </c>
      <c r="X2072" t="str">
        <f>IF(Table_1[[#This Row],[Discount %]]&lt;=0.1, "0-10%", IF(Table_1[[#This Row],[Discount %]]&lt;=0.2, "10-20%", IF(Table_1[[#This Row],[Discount %]]&lt;=0.3, "20-30%", IF(Table_1[[#This Row],[Discount %]]&lt;=0.4, "30-40%", "40%+"))))</f>
        <v>30-40%</v>
      </c>
    </row>
    <row r="2073" spans="1:24" ht="14.4" x14ac:dyDescent="0.3">
      <c r="A2073" s="2">
        <v>2072</v>
      </c>
      <c r="B2073" s="2" t="s">
        <v>4954</v>
      </c>
      <c r="C2073" s="2">
        <f>YEAR([1]Data!$D2073)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9">
        <v>283.92</v>
      </c>
      <c r="T2073" s="2">
        <v>5</v>
      </c>
      <c r="U2073" s="25">
        <v>0.2</v>
      </c>
      <c r="V2073" s="25">
        <v>-46.137000000000029</v>
      </c>
      <c r="W2073" s="11">
        <f>Table_1[[#This Row],[Discount]]/Table_1[[#This Row],[Sales]]</f>
        <v>7.0442378134685823E-4</v>
      </c>
      <c r="X2073" t="str">
        <f>IF(Table_1[[#This Row],[Discount %]]&lt;=0.1, "0-10%", IF(Table_1[[#This Row],[Discount %]]&lt;=0.2, "10-20%", IF(Table_1[[#This Row],[Discount %]]&lt;=0.3, "20-30%", IF(Table_1[[#This Row],[Discount %]]&lt;=0.4, "30-40%", "40%+"))))</f>
        <v>0-10%</v>
      </c>
    </row>
    <row r="2074" spans="1:24" ht="14.4" x14ac:dyDescent="0.3">
      <c r="A2074" s="2">
        <v>2073</v>
      </c>
      <c r="B2074" s="2" t="s">
        <v>4958</v>
      </c>
      <c r="C2074" s="2">
        <f>YEAR([1]Data!$D2074)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9">
        <v>7.3120000000000012</v>
      </c>
      <c r="T2074" s="2">
        <v>2</v>
      </c>
      <c r="U2074" s="25">
        <v>0.2</v>
      </c>
      <c r="V2074" s="25">
        <v>2.5591999999999997</v>
      </c>
      <c r="W2074" s="11">
        <f>Table_1[[#This Row],[Discount]]/Table_1[[#This Row],[Sales]]</f>
        <v>2.7352297592997808E-2</v>
      </c>
      <c r="X2074" t="str">
        <f>IF(Table_1[[#This Row],[Discount %]]&lt;=0.1, "0-10%", IF(Table_1[[#This Row],[Discount %]]&lt;=0.2, "10-20%", IF(Table_1[[#This Row],[Discount %]]&lt;=0.3, "20-30%", IF(Table_1[[#This Row],[Discount %]]&lt;=0.4, "30-40%", "40%+"))))</f>
        <v>0-10%</v>
      </c>
    </row>
    <row r="2075" spans="1:24" ht="14.4" x14ac:dyDescent="0.3">
      <c r="A2075" s="2">
        <v>2074</v>
      </c>
      <c r="B2075" s="2" t="s">
        <v>4961</v>
      </c>
      <c r="C2075" s="2">
        <f>YEAR([1]Data!$D2075)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9">
        <v>59.97</v>
      </c>
      <c r="T2075" s="2">
        <v>3</v>
      </c>
      <c r="U2075" s="25">
        <v>0</v>
      </c>
      <c r="V2075" s="25">
        <v>13.793099999999999</v>
      </c>
      <c r="W2075" s="11">
        <f>Table_1[[#This Row],[Discount]]/Table_1[[#This Row],[Sales]]</f>
        <v>0</v>
      </c>
      <c r="X2075" t="str">
        <f>IF(Table_1[[#This Row],[Discount %]]&lt;=0.1, "0-10%", IF(Table_1[[#This Row],[Discount %]]&lt;=0.2, "10-20%", IF(Table_1[[#This Row],[Discount %]]&lt;=0.3, "20-30%", IF(Table_1[[#This Row],[Discount %]]&lt;=0.4, "30-40%", "40%+"))))</f>
        <v>0-10%</v>
      </c>
    </row>
    <row r="2076" spans="1:24" ht="14.4" x14ac:dyDescent="0.3">
      <c r="A2076" s="2">
        <v>2075</v>
      </c>
      <c r="B2076" s="2" t="s">
        <v>4961</v>
      </c>
      <c r="C2076" s="2">
        <f>YEAR([1]Data!$D2076)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9">
        <v>761.5440000000001</v>
      </c>
      <c r="T2076" s="2">
        <v>7</v>
      </c>
      <c r="U2076" s="25">
        <v>0.2</v>
      </c>
      <c r="V2076" s="25">
        <v>66.635100000000023</v>
      </c>
      <c r="W2076" s="11">
        <f>Table_1[[#This Row],[Discount]]/Table_1[[#This Row],[Sales]]</f>
        <v>2.6262435263097074E-4</v>
      </c>
      <c r="X2076" t="str">
        <f>IF(Table_1[[#This Row],[Discount %]]&lt;=0.1, "0-10%", IF(Table_1[[#This Row],[Discount %]]&lt;=0.2, "10-20%", IF(Table_1[[#This Row],[Discount %]]&lt;=0.3, "20-30%", IF(Table_1[[#This Row],[Discount %]]&lt;=0.4, "30-40%", "40%+"))))</f>
        <v>0-10%</v>
      </c>
    </row>
    <row r="2077" spans="1:24" ht="14.4" x14ac:dyDescent="0.3">
      <c r="A2077" s="2">
        <v>2076</v>
      </c>
      <c r="B2077" s="2" t="s">
        <v>4966</v>
      </c>
      <c r="C2077" s="2">
        <f>YEAR([1]Data!$D2077)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9">
        <v>58.199999999999996</v>
      </c>
      <c r="T2077" s="2">
        <v>3</v>
      </c>
      <c r="U2077" s="25">
        <v>0</v>
      </c>
      <c r="V2077" s="25">
        <v>28.517999999999994</v>
      </c>
      <c r="W2077" s="11">
        <f>Table_1[[#This Row],[Discount]]/Table_1[[#This Row],[Sales]]</f>
        <v>0</v>
      </c>
      <c r="X2077" t="str">
        <f>IF(Table_1[[#This Row],[Discount %]]&lt;=0.1, "0-10%", IF(Table_1[[#This Row],[Discount %]]&lt;=0.2, "10-20%", IF(Table_1[[#This Row],[Discount %]]&lt;=0.3, "20-30%", IF(Table_1[[#This Row],[Discount %]]&lt;=0.4, "30-40%", "40%+"))))</f>
        <v>0-10%</v>
      </c>
    </row>
    <row r="2078" spans="1:24" ht="14.4" x14ac:dyDescent="0.3">
      <c r="A2078" s="2">
        <v>2077</v>
      </c>
      <c r="B2078" s="2" t="s">
        <v>4967</v>
      </c>
      <c r="C2078" s="2">
        <f>YEAR([1]Data!$D2078)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9">
        <v>39.900000000000006</v>
      </c>
      <c r="T2078" s="2">
        <v>5</v>
      </c>
      <c r="U2078" s="25">
        <v>0</v>
      </c>
      <c r="V2078" s="25">
        <v>19.950000000000003</v>
      </c>
      <c r="W2078" s="11">
        <f>Table_1[[#This Row],[Discount]]/Table_1[[#This Row],[Sales]]</f>
        <v>0</v>
      </c>
      <c r="X2078" t="str">
        <f>IF(Table_1[[#This Row],[Discount %]]&lt;=0.1, "0-10%", IF(Table_1[[#This Row],[Discount %]]&lt;=0.2, "10-20%", IF(Table_1[[#This Row],[Discount %]]&lt;=0.3, "20-30%", IF(Table_1[[#This Row],[Discount %]]&lt;=0.4, "30-40%", "40%+"))))</f>
        <v>0-10%</v>
      </c>
    </row>
    <row r="2079" spans="1:24" ht="14.4" x14ac:dyDescent="0.3">
      <c r="A2079" s="2">
        <v>2078</v>
      </c>
      <c r="B2079" s="2" t="s">
        <v>4967</v>
      </c>
      <c r="C2079" s="2">
        <f>YEAR([1]Data!$D2079)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9">
        <v>90.86</v>
      </c>
      <c r="T2079" s="2">
        <v>7</v>
      </c>
      <c r="U2079" s="25">
        <v>0</v>
      </c>
      <c r="V2079" s="25">
        <v>26.349399999999992</v>
      </c>
      <c r="W2079" s="11">
        <f>Table_1[[#This Row],[Discount]]/Table_1[[#This Row],[Sales]]</f>
        <v>0</v>
      </c>
      <c r="X2079" t="str">
        <f>IF(Table_1[[#This Row],[Discount %]]&lt;=0.1, "0-10%", IF(Table_1[[#This Row],[Discount %]]&lt;=0.2, "10-20%", IF(Table_1[[#This Row],[Discount %]]&lt;=0.3, "20-30%", IF(Table_1[[#This Row],[Discount %]]&lt;=0.4, "30-40%", "40%+"))))</f>
        <v>0-10%</v>
      </c>
    </row>
    <row r="2080" spans="1:24" ht="14.4" x14ac:dyDescent="0.3">
      <c r="A2080" s="2">
        <v>2079</v>
      </c>
      <c r="B2080" s="2" t="s">
        <v>4967</v>
      </c>
      <c r="C2080" s="2">
        <f>YEAR([1]Data!$D2080)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9">
        <v>94.85</v>
      </c>
      <c r="T2080" s="2">
        <v>5</v>
      </c>
      <c r="U2080" s="25">
        <v>0</v>
      </c>
      <c r="V2080" s="25">
        <v>45.527999999999992</v>
      </c>
      <c r="W2080" s="11">
        <f>Table_1[[#This Row],[Discount]]/Table_1[[#This Row],[Sales]]</f>
        <v>0</v>
      </c>
      <c r="X2080" t="str">
        <f>IF(Table_1[[#This Row],[Discount %]]&lt;=0.1, "0-10%", IF(Table_1[[#This Row],[Discount %]]&lt;=0.2, "10-20%", IF(Table_1[[#This Row],[Discount %]]&lt;=0.3, "20-30%", IF(Table_1[[#This Row],[Discount %]]&lt;=0.4, "30-40%", "40%+"))))</f>
        <v>0-10%</v>
      </c>
    </row>
    <row r="2081" spans="1:24" ht="14.4" x14ac:dyDescent="0.3">
      <c r="A2081" s="2">
        <v>2080</v>
      </c>
      <c r="B2081" s="2" t="s">
        <v>4970</v>
      </c>
      <c r="C2081" s="2">
        <f>YEAR([1]Data!$D2081)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9">
        <v>106.232</v>
      </c>
      <c r="T2081" s="2">
        <v>7</v>
      </c>
      <c r="U2081" s="25">
        <v>0.2</v>
      </c>
      <c r="V2081" s="25">
        <v>37.181199999999997</v>
      </c>
      <c r="W2081" s="11">
        <f>Table_1[[#This Row],[Discount]]/Table_1[[#This Row],[Sales]]</f>
        <v>1.8826718879433693E-3</v>
      </c>
      <c r="X2081" t="str">
        <f>IF(Table_1[[#This Row],[Discount %]]&lt;=0.1, "0-10%", IF(Table_1[[#This Row],[Discount %]]&lt;=0.2, "10-20%", IF(Table_1[[#This Row],[Discount %]]&lt;=0.3, "20-30%", IF(Table_1[[#This Row],[Discount %]]&lt;=0.4, "30-40%", "40%+"))))</f>
        <v>0-10%</v>
      </c>
    </row>
    <row r="2082" spans="1:24" ht="14.4" x14ac:dyDescent="0.3">
      <c r="A2082" s="2">
        <v>2081</v>
      </c>
      <c r="B2082" s="2" t="s">
        <v>4970</v>
      </c>
      <c r="C2082" s="2">
        <f>YEAR([1]Data!$D2082)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9">
        <v>111.98399999999999</v>
      </c>
      <c r="T2082" s="2">
        <v>2</v>
      </c>
      <c r="U2082" s="25">
        <v>0.2</v>
      </c>
      <c r="V2082" s="25">
        <v>11.198400000000003</v>
      </c>
      <c r="W2082" s="11">
        <f>Table_1[[#This Row],[Discount]]/Table_1[[#This Row],[Sales]]</f>
        <v>1.7859694242034578E-3</v>
      </c>
      <c r="X2082" t="str">
        <f>IF(Table_1[[#This Row],[Discount %]]&lt;=0.1, "0-10%", IF(Table_1[[#This Row],[Discount %]]&lt;=0.2, "10-20%", IF(Table_1[[#This Row],[Discount %]]&lt;=0.3, "20-30%", IF(Table_1[[#This Row],[Discount %]]&lt;=0.4, "30-40%", "40%+"))))</f>
        <v>0-10%</v>
      </c>
    </row>
    <row r="2083" spans="1:24" ht="14.4" x14ac:dyDescent="0.3">
      <c r="A2083" s="2">
        <v>2082</v>
      </c>
      <c r="B2083" s="2" t="s">
        <v>4970</v>
      </c>
      <c r="C2083" s="2">
        <f>YEAR([1]Data!$D2083)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9">
        <v>7.7120000000000006</v>
      </c>
      <c r="T2083" s="2">
        <v>2</v>
      </c>
      <c r="U2083" s="25">
        <v>0.2</v>
      </c>
      <c r="V2083" s="25">
        <v>1.7352000000000005</v>
      </c>
      <c r="W2083" s="11">
        <f>Table_1[[#This Row],[Discount]]/Table_1[[#This Row],[Sales]]</f>
        <v>2.5933609958506222E-2</v>
      </c>
      <c r="X2083" t="str">
        <f>IF(Table_1[[#This Row],[Discount %]]&lt;=0.1, "0-10%", IF(Table_1[[#This Row],[Discount %]]&lt;=0.2, "10-20%", IF(Table_1[[#This Row],[Discount %]]&lt;=0.3, "20-30%", IF(Table_1[[#This Row],[Discount %]]&lt;=0.4, "30-40%", "40%+"))))</f>
        <v>0-10%</v>
      </c>
    </row>
    <row r="2084" spans="1:24" ht="14.4" x14ac:dyDescent="0.3">
      <c r="A2084" s="2">
        <v>2083</v>
      </c>
      <c r="B2084" s="2" t="s">
        <v>4973</v>
      </c>
      <c r="C2084" s="2">
        <f>YEAR([1]Data!$D2084)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9">
        <v>37.44</v>
      </c>
      <c r="T2084" s="2">
        <v>6</v>
      </c>
      <c r="U2084" s="25">
        <v>0</v>
      </c>
      <c r="V2084" s="25">
        <v>16.847999999999999</v>
      </c>
      <c r="W2084" s="11">
        <f>Table_1[[#This Row],[Discount]]/Table_1[[#This Row],[Sales]]</f>
        <v>0</v>
      </c>
      <c r="X2084" t="str">
        <f>IF(Table_1[[#This Row],[Discount %]]&lt;=0.1, "0-10%", IF(Table_1[[#This Row],[Discount %]]&lt;=0.2, "10-20%", IF(Table_1[[#This Row],[Discount %]]&lt;=0.3, "20-30%", IF(Table_1[[#This Row],[Discount %]]&lt;=0.4, "30-40%", "40%+"))))</f>
        <v>0-10%</v>
      </c>
    </row>
    <row r="2085" spans="1:24" ht="14.4" x14ac:dyDescent="0.3">
      <c r="A2085" s="2">
        <v>2084</v>
      </c>
      <c r="B2085" s="2" t="s">
        <v>4974</v>
      </c>
      <c r="C2085" s="2">
        <f>YEAR([1]Data!$D2085)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9">
        <v>23.680000000000003</v>
      </c>
      <c r="T2085" s="2">
        <v>2</v>
      </c>
      <c r="U2085" s="25">
        <v>0.2</v>
      </c>
      <c r="V2085" s="25">
        <v>8.879999999999999</v>
      </c>
      <c r="W2085" s="11">
        <f>Table_1[[#This Row],[Discount]]/Table_1[[#This Row],[Sales]]</f>
        <v>8.4459459459459447E-3</v>
      </c>
      <c r="X2085" t="str">
        <f>IF(Table_1[[#This Row],[Discount %]]&lt;=0.1, "0-10%", IF(Table_1[[#This Row],[Discount %]]&lt;=0.2, "10-20%", IF(Table_1[[#This Row],[Discount %]]&lt;=0.3, "20-30%", IF(Table_1[[#This Row],[Discount %]]&lt;=0.4, "30-40%", "40%+"))))</f>
        <v>0-10%</v>
      </c>
    </row>
    <row r="2086" spans="1:24" ht="14.4" x14ac:dyDescent="0.3">
      <c r="A2086" s="2">
        <v>2085</v>
      </c>
      <c r="B2086" s="2" t="s">
        <v>4975</v>
      </c>
      <c r="C2086" s="2">
        <f>YEAR([1]Data!$D2086)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9">
        <v>122.12</v>
      </c>
      <c r="T2086" s="2">
        <v>4</v>
      </c>
      <c r="U2086" s="25">
        <v>0</v>
      </c>
      <c r="V2086" s="25">
        <v>56.175200000000004</v>
      </c>
      <c r="W2086" s="11">
        <f>Table_1[[#This Row],[Discount]]/Table_1[[#This Row],[Sales]]</f>
        <v>0</v>
      </c>
      <c r="X2086" t="str">
        <f>IF(Table_1[[#This Row],[Discount %]]&lt;=0.1, "0-10%", IF(Table_1[[#This Row],[Discount %]]&lt;=0.2, "10-20%", IF(Table_1[[#This Row],[Discount %]]&lt;=0.3, "20-30%", IF(Table_1[[#This Row],[Discount %]]&lt;=0.4, "30-40%", "40%+"))))</f>
        <v>0-10%</v>
      </c>
    </row>
    <row r="2087" spans="1:24" ht="14.4" x14ac:dyDescent="0.3">
      <c r="A2087" s="2">
        <v>2086</v>
      </c>
      <c r="B2087" s="2" t="s">
        <v>4975</v>
      </c>
      <c r="C2087" s="2">
        <f>YEAR([1]Data!$D2087)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9">
        <v>18.45</v>
      </c>
      <c r="T2087" s="2">
        <v>5</v>
      </c>
      <c r="U2087" s="25">
        <v>0</v>
      </c>
      <c r="V2087" s="25">
        <v>8.6715</v>
      </c>
      <c r="W2087" s="11">
        <f>Table_1[[#This Row],[Discount]]/Table_1[[#This Row],[Sales]]</f>
        <v>0</v>
      </c>
      <c r="X2087" t="str">
        <f>IF(Table_1[[#This Row],[Discount %]]&lt;=0.1, "0-10%", IF(Table_1[[#This Row],[Discount %]]&lt;=0.2, "10-20%", IF(Table_1[[#This Row],[Discount %]]&lt;=0.3, "20-30%", IF(Table_1[[#This Row],[Discount %]]&lt;=0.4, "30-40%", "40%+"))))</f>
        <v>0-10%</v>
      </c>
    </row>
    <row r="2088" spans="1:24" ht="14.4" x14ac:dyDescent="0.3">
      <c r="A2088" s="2">
        <v>2087</v>
      </c>
      <c r="B2088" s="2" t="s">
        <v>4975</v>
      </c>
      <c r="C2088" s="2">
        <f>YEAR([1]Data!$D2088)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9">
        <v>324.90000000000003</v>
      </c>
      <c r="T2088" s="2">
        <v>5</v>
      </c>
      <c r="U2088" s="25">
        <v>0</v>
      </c>
      <c r="V2088" s="25">
        <v>38.988000000000014</v>
      </c>
      <c r="W2088" s="11">
        <f>Table_1[[#This Row],[Discount]]/Table_1[[#This Row],[Sales]]</f>
        <v>0</v>
      </c>
      <c r="X2088" t="str">
        <f>IF(Table_1[[#This Row],[Discount %]]&lt;=0.1, "0-10%", IF(Table_1[[#This Row],[Discount %]]&lt;=0.2, "10-20%", IF(Table_1[[#This Row],[Discount %]]&lt;=0.3, "20-30%", IF(Table_1[[#This Row],[Discount %]]&lt;=0.4, "30-40%", "40%+"))))</f>
        <v>0-10%</v>
      </c>
    </row>
    <row r="2089" spans="1:24" ht="14.4" x14ac:dyDescent="0.3">
      <c r="A2089" s="2">
        <v>2088</v>
      </c>
      <c r="B2089" s="2" t="s">
        <v>4975</v>
      </c>
      <c r="C2089" s="2">
        <f>YEAR([1]Data!$D2089)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9">
        <v>146.72999999999999</v>
      </c>
      <c r="T2089" s="2">
        <v>3</v>
      </c>
      <c r="U2089" s="25">
        <v>0</v>
      </c>
      <c r="V2089" s="25">
        <v>68.963099999999997</v>
      </c>
      <c r="W2089" s="11">
        <f>Table_1[[#This Row],[Discount]]/Table_1[[#This Row],[Sales]]</f>
        <v>0</v>
      </c>
      <c r="X2089" t="str">
        <f>IF(Table_1[[#This Row],[Discount %]]&lt;=0.1, "0-10%", IF(Table_1[[#This Row],[Discount %]]&lt;=0.2, "10-20%", IF(Table_1[[#This Row],[Discount %]]&lt;=0.3, "20-30%", IF(Table_1[[#This Row],[Discount %]]&lt;=0.4, "30-40%", "40%+"))))</f>
        <v>0-10%</v>
      </c>
    </row>
    <row r="2090" spans="1:24" ht="14.4" x14ac:dyDescent="0.3">
      <c r="A2090" s="2">
        <v>2089</v>
      </c>
      <c r="B2090" s="2" t="s">
        <v>4975</v>
      </c>
      <c r="C2090" s="2">
        <f>YEAR([1]Data!$D2090)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9">
        <v>3.96</v>
      </c>
      <c r="T2090" s="2">
        <v>2</v>
      </c>
      <c r="U2090" s="25">
        <v>0</v>
      </c>
      <c r="V2090" s="25">
        <v>1.4651999999999998</v>
      </c>
      <c r="W2090" s="11">
        <f>Table_1[[#This Row],[Discount]]/Table_1[[#This Row],[Sales]]</f>
        <v>0</v>
      </c>
      <c r="X2090" t="str">
        <f>IF(Table_1[[#This Row],[Discount %]]&lt;=0.1, "0-10%", IF(Table_1[[#This Row],[Discount %]]&lt;=0.2, "10-20%", IF(Table_1[[#This Row],[Discount %]]&lt;=0.3, "20-30%", IF(Table_1[[#This Row],[Discount %]]&lt;=0.4, "30-40%", "40%+"))))</f>
        <v>0-10%</v>
      </c>
    </row>
    <row r="2091" spans="1:24" ht="14.4" x14ac:dyDescent="0.3">
      <c r="A2091" s="2">
        <v>2090</v>
      </c>
      <c r="B2091" s="2" t="s">
        <v>4980</v>
      </c>
      <c r="C2091" s="2">
        <f>YEAR([1]Data!$D2091)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9">
        <v>5.76</v>
      </c>
      <c r="T2091" s="2">
        <v>2</v>
      </c>
      <c r="U2091" s="25">
        <v>0</v>
      </c>
      <c r="V2091" s="25">
        <v>2.6495999999999995</v>
      </c>
      <c r="W2091" s="11">
        <f>Table_1[[#This Row],[Discount]]/Table_1[[#This Row],[Sales]]</f>
        <v>0</v>
      </c>
      <c r="X2091" t="str">
        <f>IF(Table_1[[#This Row],[Discount %]]&lt;=0.1, "0-10%", IF(Table_1[[#This Row],[Discount %]]&lt;=0.2, "10-20%", IF(Table_1[[#This Row],[Discount %]]&lt;=0.3, "20-30%", IF(Table_1[[#This Row],[Discount %]]&lt;=0.4, "30-40%", "40%+"))))</f>
        <v>0-10%</v>
      </c>
    </row>
    <row r="2092" spans="1:24" ht="14.4" x14ac:dyDescent="0.3">
      <c r="A2092" s="2">
        <v>2091</v>
      </c>
      <c r="B2092" s="2" t="s">
        <v>4984</v>
      </c>
      <c r="C2092" s="2">
        <f>YEAR([1]Data!$D2092)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9">
        <v>26.549999999999997</v>
      </c>
      <c r="T2092" s="2">
        <v>3</v>
      </c>
      <c r="U2092" s="25">
        <v>0</v>
      </c>
      <c r="V2092" s="25">
        <v>13.009499999999999</v>
      </c>
      <c r="W2092" s="11">
        <f>Table_1[[#This Row],[Discount]]/Table_1[[#This Row],[Sales]]</f>
        <v>0</v>
      </c>
      <c r="X2092" t="str">
        <f>IF(Table_1[[#This Row],[Discount %]]&lt;=0.1, "0-10%", IF(Table_1[[#This Row],[Discount %]]&lt;=0.2, "10-20%", IF(Table_1[[#This Row],[Discount %]]&lt;=0.3, "20-30%", IF(Table_1[[#This Row],[Discount %]]&lt;=0.4, "30-40%", "40%+"))))</f>
        <v>0-10%</v>
      </c>
    </row>
    <row r="2093" spans="1:24" ht="14.4" x14ac:dyDescent="0.3">
      <c r="A2093" s="2">
        <v>2092</v>
      </c>
      <c r="B2093" s="2" t="s">
        <v>4984</v>
      </c>
      <c r="C2093" s="2">
        <f>YEAR([1]Data!$D2093)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9">
        <v>310.44300000000004</v>
      </c>
      <c r="T2093" s="2">
        <v>3</v>
      </c>
      <c r="U2093" s="25">
        <v>0.3</v>
      </c>
      <c r="V2093" s="25">
        <v>-48.783900000000031</v>
      </c>
      <c r="W2093" s="11">
        <f>Table_1[[#This Row],[Discount]]/Table_1[[#This Row],[Sales]]</f>
        <v>9.6636097447840648E-4</v>
      </c>
      <c r="X2093" t="str">
        <f>IF(Table_1[[#This Row],[Discount %]]&lt;=0.1, "0-10%", IF(Table_1[[#This Row],[Discount %]]&lt;=0.2, "10-20%", IF(Table_1[[#This Row],[Discount %]]&lt;=0.3, "20-30%", IF(Table_1[[#This Row],[Discount %]]&lt;=0.4, "30-40%", "40%+"))))</f>
        <v>0-10%</v>
      </c>
    </row>
    <row r="2094" spans="1:24" ht="14.4" x14ac:dyDescent="0.3">
      <c r="A2094" s="2">
        <v>2093</v>
      </c>
      <c r="B2094" s="2" t="s">
        <v>4987</v>
      </c>
      <c r="C2094" s="2">
        <f>YEAR([1]Data!$D2094)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9">
        <v>479.90000000000003</v>
      </c>
      <c r="T2094" s="2">
        <v>5</v>
      </c>
      <c r="U2094" s="25">
        <v>0</v>
      </c>
      <c r="V2094" s="25">
        <v>81.58299999999997</v>
      </c>
      <c r="W2094" s="11">
        <f>Table_1[[#This Row],[Discount]]/Table_1[[#This Row],[Sales]]</f>
        <v>0</v>
      </c>
      <c r="X2094" t="str">
        <f>IF(Table_1[[#This Row],[Discount %]]&lt;=0.1, "0-10%", IF(Table_1[[#This Row],[Discount %]]&lt;=0.2, "10-20%", IF(Table_1[[#This Row],[Discount %]]&lt;=0.3, "20-30%", IF(Table_1[[#This Row],[Discount %]]&lt;=0.4, "30-40%", "40%+"))))</f>
        <v>0-10%</v>
      </c>
    </row>
    <row r="2095" spans="1:24" ht="14.4" x14ac:dyDescent="0.3">
      <c r="A2095" s="2">
        <v>2094</v>
      </c>
      <c r="B2095" s="2" t="s">
        <v>4989</v>
      </c>
      <c r="C2095" s="2">
        <f>YEAR([1]Data!$D2095)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9">
        <v>12.88</v>
      </c>
      <c r="T2095" s="2">
        <v>1</v>
      </c>
      <c r="U2095" s="25">
        <v>0</v>
      </c>
      <c r="V2095" s="25">
        <v>0.38640000000000008</v>
      </c>
      <c r="W2095" s="11">
        <f>Table_1[[#This Row],[Discount]]/Table_1[[#This Row],[Sales]]</f>
        <v>0</v>
      </c>
      <c r="X2095" t="str">
        <f>IF(Table_1[[#This Row],[Discount %]]&lt;=0.1, "0-10%", IF(Table_1[[#This Row],[Discount %]]&lt;=0.2, "10-20%", IF(Table_1[[#This Row],[Discount %]]&lt;=0.3, "20-30%", IF(Table_1[[#This Row],[Discount %]]&lt;=0.4, "30-40%", "40%+"))))</f>
        <v>0-10%</v>
      </c>
    </row>
    <row r="2096" spans="1:24" ht="14.4" x14ac:dyDescent="0.3">
      <c r="A2096" s="2">
        <v>2095</v>
      </c>
      <c r="B2096" s="2" t="s">
        <v>4990</v>
      </c>
      <c r="C2096" s="2">
        <f>YEAR([1]Data!$D2096)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9">
        <v>13.120000000000001</v>
      </c>
      <c r="T2096" s="2">
        <v>5</v>
      </c>
      <c r="U2096" s="25">
        <v>0.2</v>
      </c>
      <c r="V2096" s="25">
        <v>1.4759999999999982</v>
      </c>
      <c r="W2096" s="11">
        <f>Table_1[[#This Row],[Discount]]/Table_1[[#This Row],[Sales]]</f>
        <v>1.524390243902439E-2</v>
      </c>
      <c r="X2096" t="str">
        <f>IF(Table_1[[#This Row],[Discount %]]&lt;=0.1, "0-10%", IF(Table_1[[#This Row],[Discount %]]&lt;=0.2, "10-20%", IF(Table_1[[#This Row],[Discount %]]&lt;=0.3, "20-30%", IF(Table_1[[#This Row],[Discount %]]&lt;=0.4, "30-40%", "40%+"))))</f>
        <v>0-10%</v>
      </c>
    </row>
    <row r="2097" spans="1:24" ht="14.4" x14ac:dyDescent="0.3">
      <c r="A2097" s="2">
        <v>2096</v>
      </c>
      <c r="B2097" s="2" t="s">
        <v>4993</v>
      </c>
      <c r="C2097" s="2">
        <f>YEAR([1]Data!$D2097)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9">
        <v>511.84</v>
      </c>
      <c r="T2097" s="2">
        <v>8</v>
      </c>
      <c r="U2097" s="25">
        <v>0</v>
      </c>
      <c r="V2097" s="25">
        <v>240.56479999999999</v>
      </c>
      <c r="W2097" s="11">
        <f>Table_1[[#This Row],[Discount]]/Table_1[[#This Row],[Sales]]</f>
        <v>0</v>
      </c>
      <c r="X2097" t="str">
        <f>IF(Table_1[[#This Row],[Discount %]]&lt;=0.1, "0-10%", IF(Table_1[[#This Row],[Discount %]]&lt;=0.2, "10-20%", IF(Table_1[[#This Row],[Discount %]]&lt;=0.3, "20-30%", IF(Table_1[[#This Row],[Discount %]]&lt;=0.4, "30-40%", "40%+"))))</f>
        <v>0-10%</v>
      </c>
    </row>
    <row r="2098" spans="1:24" ht="14.4" x14ac:dyDescent="0.3">
      <c r="A2098" s="2">
        <v>2097</v>
      </c>
      <c r="B2098" s="2" t="s">
        <v>4993</v>
      </c>
      <c r="C2098" s="2">
        <f>YEAR([1]Data!$D2098)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9">
        <v>91.96</v>
      </c>
      <c r="T2098" s="2">
        <v>4</v>
      </c>
      <c r="U2098" s="25">
        <v>0</v>
      </c>
      <c r="V2098" s="25">
        <v>25.748800000000003</v>
      </c>
      <c r="W2098" s="11">
        <f>Table_1[[#This Row],[Discount]]/Table_1[[#This Row],[Sales]]</f>
        <v>0</v>
      </c>
      <c r="X2098" t="str">
        <f>IF(Table_1[[#This Row],[Discount %]]&lt;=0.1, "0-10%", IF(Table_1[[#This Row],[Discount %]]&lt;=0.2, "10-20%", IF(Table_1[[#This Row],[Discount %]]&lt;=0.3, "20-30%", IF(Table_1[[#This Row],[Discount %]]&lt;=0.4, "30-40%", "40%+"))))</f>
        <v>0-10%</v>
      </c>
    </row>
    <row r="2099" spans="1:24" ht="14.4" x14ac:dyDescent="0.3">
      <c r="A2099" s="2">
        <v>2098</v>
      </c>
      <c r="B2099" s="2" t="s">
        <v>4993</v>
      </c>
      <c r="C2099" s="2">
        <f>YEAR([1]Data!$D2099)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9">
        <v>8.34</v>
      </c>
      <c r="T2099" s="2">
        <v>3</v>
      </c>
      <c r="U2099" s="25">
        <v>0</v>
      </c>
      <c r="V2099" s="25">
        <v>2.1683999999999997</v>
      </c>
      <c r="W2099" s="11">
        <f>Table_1[[#This Row],[Discount]]/Table_1[[#This Row],[Sales]]</f>
        <v>0</v>
      </c>
      <c r="X2099" t="str">
        <f>IF(Table_1[[#This Row],[Discount %]]&lt;=0.1, "0-10%", IF(Table_1[[#This Row],[Discount %]]&lt;=0.2, "10-20%", IF(Table_1[[#This Row],[Discount %]]&lt;=0.3, "20-30%", IF(Table_1[[#This Row],[Discount %]]&lt;=0.4, "30-40%", "40%+"))))</f>
        <v>0-10%</v>
      </c>
    </row>
    <row r="2100" spans="1:24" ht="14.4" x14ac:dyDescent="0.3">
      <c r="A2100" s="2">
        <v>2099</v>
      </c>
      <c r="B2100" s="2" t="s">
        <v>4998</v>
      </c>
      <c r="C2100" s="2">
        <f>YEAR([1]Data!$D2100)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9">
        <v>37.68</v>
      </c>
      <c r="T2100" s="2">
        <v>3</v>
      </c>
      <c r="U2100" s="25">
        <v>0.2</v>
      </c>
      <c r="V2100" s="25">
        <v>2.3550000000000022</v>
      </c>
      <c r="W2100" s="11">
        <f>Table_1[[#This Row],[Discount]]/Table_1[[#This Row],[Sales]]</f>
        <v>5.3078556263269645E-3</v>
      </c>
      <c r="X2100" t="str">
        <f>IF(Table_1[[#This Row],[Discount %]]&lt;=0.1, "0-10%", IF(Table_1[[#This Row],[Discount %]]&lt;=0.2, "10-20%", IF(Table_1[[#This Row],[Discount %]]&lt;=0.3, "20-30%", IF(Table_1[[#This Row],[Discount %]]&lt;=0.4, "30-40%", "40%+"))))</f>
        <v>0-10%</v>
      </c>
    </row>
    <row r="2101" spans="1:24" ht="14.4" x14ac:dyDescent="0.3">
      <c r="A2101" s="2">
        <v>2100</v>
      </c>
      <c r="B2101" s="2" t="s">
        <v>4998</v>
      </c>
      <c r="C2101" s="2">
        <f>YEAR([1]Data!$D2101)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9">
        <v>279.94400000000002</v>
      </c>
      <c r="T2101" s="2">
        <v>7</v>
      </c>
      <c r="U2101" s="25">
        <v>0.2</v>
      </c>
      <c r="V2101" s="25">
        <v>80.48390000000002</v>
      </c>
      <c r="W2101" s="11">
        <f>Table_1[[#This Row],[Discount]]/Table_1[[#This Row],[Sales]]</f>
        <v>7.1442860000571538E-4</v>
      </c>
      <c r="X2101" t="str">
        <f>IF(Table_1[[#This Row],[Discount %]]&lt;=0.1, "0-10%", IF(Table_1[[#This Row],[Discount %]]&lt;=0.2, "10-20%", IF(Table_1[[#This Row],[Discount %]]&lt;=0.3, "20-30%", IF(Table_1[[#This Row],[Discount %]]&lt;=0.4, "30-40%", "40%+"))))</f>
        <v>0-10%</v>
      </c>
    </row>
    <row r="2102" spans="1:24" ht="14.4" x14ac:dyDescent="0.3">
      <c r="A2102" s="2">
        <v>2101</v>
      </c>
      <c r="B2102" s="2" t="s">
        <v>4999</v>
      </c>
      <c r="C2102" s="2">
        <f>YEAR([1]Data!$D2102)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9">
        <v>636.40800000000013</v>
      </c>
      <c r="T2102" s="2">
        <v>3</v>
      </c>
      <c r="U2102" s="25">
        <v>0.2</v>
      </c>
      <c r="V2102" s="25">
        <v>-15.910200000000088</v>
      </c>
      <c r="W2102" s="11">
        <f>Table_1[[#This Row],[Discount]]/Table_1[[#This Row],[Sales]]</f>
        <v>3.1426380560898036E-4</v>
      </c>
      <c r="X2102" t="str">
        <f>IF(Table_1[[#This Row],[Discount %]]&lt;=0.1, "0-10%", IF(Table_1[[#This Row],[Discount %]]&lt;=0.2, "10-20%", IF(Table_1[[#This Row],[Discount %]]&lt;=0.3, "20-30%", IF(Table_1[[#This Row],[Discount %]]&lt;=0.4, "30-40%", "40%+"))))</f>
        <v>0-10%</v>
      </c>
    </row>
    <row r="2103" spans="1:24" ht="14.4" x14ac:dyDescent="0.3">
      <c r="A2103" s="2">
        <v>2102</v>
      </c>
      <c r="B2103" s="2" t="s">
        <v>4999</v>
      </c>
      <c r="C2103" s="2">
        <f>YEAR([1]Data!$D2103)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9">
        <v>83.168000000000006</v>
      </c>
      <c r="T2103" s="2">
        <v>4</v>
      </c>
      <c r="U2103" s="25">
        <v>0.2</v>
      </c>
      <c r="V2103" s="25">
        <v>9.3563999999999936</v>
      </c>
      <c r="W2103" s="11">
        <f>Table_1[[#This Row],[Discount]]/Table_1[[#This Row],[Sales]]</f>
        <v>2.4047710657945365E-3</v>
      </c>
      <c r="X2103" t="str">
        <f>IF(Table_1[[#This Row],[Discount %]]&lt;=0.1, "0-10%", IF(Table_1[[#This Row],[Discount %]]&lt;=0.2, "10-20%", IF(Table_1[[#This Row],[Discount %]]&lt;=0.3, "20-30%", IF(Table_1[[#This Row],[Discount %]]&lt;=0.4, "30-40%", "40%+"))))</f>
        <v>0-10%</v>
      </c>
    </row>
    <row r="2104" spans="1:24" ht="14.4" x14ac:dyDescent="0.3">
      <c r="A2104" s="2">
        <v>2103</v>
      </c>
      <c r="B2104" s="2" t="s">
        <v>5002</v>
      </c>
      <c r="C2104" s="2">
        <f>YEAR([1]Data!$D2104)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9">
        <v>259.13600000000002</v>
      </c>
      <c r="T2104" s="2">
        <v>4</v>
      </c>
      <c r="U2104" s="25">
        <v>0.2</v>
      </c>
      <c r="V2104" s="25">
        <v>-25.913599999999988</v>
      </c>
      <c r="W2104" s="11">
        <f>Table_1[[#This Row],[Discount]]/Table_1[[#This Row],[Sales]]</f>
        <v>7.7179550506297845E-4</v>
      </c>
      <c r="X2104" t="str">
        <f>IF(Table_1[[#This Row],[Discount %]]&lt;=0.1, "0-10%", IF(Table_1[[#This Row],[Discount %]]&lt;=0.2, "10-20%", IF(Table_1[[#This Row],[Discount %]]&lt;=0.3, "20-30%", IF(Table_1[[#This Row],[Discount %]]&lt;=0.4, "30-40%", "40%+"))))</f>
        <v>0-10%</v>
      </c>
    </row>
    <row r="2105" spans="1:24" ht="14.4" x14ac:dyDescent="0.3">
      <c r="A2105" s="2">
        <v>2104</v>
      </c>
      <c r="B2105" s="2" t="s">
        <v>5005</v>
      </c>
      <c r="C2105" s="2">
        <f>YEAR([1]Data!$D2105)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9">
        <v>221.92</v>
      </c>
      <c r="T2105" s="2">
        <v>4</v>
      </c>
      <c r="U2105" s="25">
        <v>0</v>
      </c>
      <c r="V2105" s="25">
        <v>106.52159999999999</v>
      </c>
      <c r="W2105" s="11">
        <f>Table_1[[#This Row],[Discount]]/Table_1[[#This Row],[Sales]]</f>
        <v>0</v>
      </c>
      <c r="X2105" t="str">
        <f>IF(Table_1[[#This Row],[Discount %]]&lt;=0.1, "0-10%", IF(Table_1[[#This Row],[Discount %]]&lt;=0.2, "10-20%", IF(Table_1[[#This Row],[Discount %]]&lt;=0.3, "20-30%", IF(Table_1[[#This Row],[Discount %]]&lt;=0.4, "30-40%", "40%+"))))</f>
        <v>0-10%</v>
      </c>
    </row>
    <row r="2106" spans="1:24" ht="14.4" x14ac:dyDescent="0.3">
      <c r="A2106" s="2">
        <v>2105</v>
      </c>
      <c r="B2106" s="2" t="s">
        <v>5005</v>
      </c>
      <c r="C2106" s="2">
        <f>YEAR([1]Data!$D2106)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9">
        <v>26</v>
      </c>
      <c r="T2106" s="2">
        <v>2</v>
      </c>
      <c r="U2106" s="25">
        <v>0</v>
      </c>
      <c r="V2106" s="25">
        <v>11.7</v>
      </c>
      <c r="W2106" s="11">
        <f>Table_1[[#This Row],[Discount]]/Table_1[[#This Row],[Sales]]</f>
        <v>0</v>
      </c>
      <c r="X2106" t="str">
        <f>IF(Table_1[[#This Row],[Discount %]]&lt;=0.1, "0-10%", IF(Table_1[[#This Row],[Discount %]]&lt;=0.2, "10-20%", IF(Table_1[[#This Row],[Discount %]]&lt;=0.3, "20-30%", IF(Table_1[[#This Row],[Discount %]]&lt;=0.4, "30-40%", "40%+"))))</f>
        <v>0-10%</v>
      </c>
    </row>
    <row r="2107" spans="1:24" ht="14.4" x14ac:dyDescent="0.3">
      <c r="A2107" s="2">
        <v>2106</v>
      </c>
      <c r="B2107" s="2" t="s">
        <v>5007</v>
      </c>
      <c r="C2107" s="2">
        <f>YEAR([1]Data!$D2107)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9">
        <v>15.552000000000003</v>
      </c>
      <c r="T2107" s="2">
        <v>3</v>
      </c>
      <c r="U2107" s="25">
        <v>0.2</v>
      </c>
      <c r="V2107" s="25">
        <v>5.4432</v>
      </c>
      <c r="W2107" s="11">
        <f>Table_1[[#This Row],[Discount]]/Table_1[[#This Row],[Sales]]</f>
        <v>1.2860082304526748E-2</v>
      </c>
      <c r="X2107" t="str">
        <f>IF(Table_1[[#This Row],[Discount %]]&lt;=0.1, "0-10%", IF(Table_1[[#This Row],[Discount %]]&lt;=0.2, "10-20%", IF(Table_1[[#This Row],[Discount %]]&lt;=0.3, "20-30%", IF(Table_1[[#This Row],[Discount %]]&lt;=0.4, "30-40%", "40%+"))))</f>
        <v>0-10%</v>
      </c>
    </row>
    <row r="2108" spans="1:24" ht="14.4" x14ac:dyDescent="0.3">
      <c r="A2108" s="2">
        <v>2107</v>
      </c>
      <c r="B2108" s="2" t="s">
        <v>5010</v>
      </c>
      <c r="C2108" s="2">
        <f>YEAR([1]Data!$D2108)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9">
        <v>0.87599999999999978</v>
      </c>
      <c r="T2108" s="2">
        <v>1</v>
      </c>
      <c r="U2108" s="25">
        <v>0.8</v>
      </c>
      <c r="V2108" s="25">
        <v>-1.4016000000000002</v>
      </c>
      <c r="W2108" s="11">
        <f>Table_1[[#This Row],[Discount]]/Table_1[[#This Row],[Sales]]</f>
        <v>0.91324200913242037</v>
      </c>
      <c r="X2108" t="str">
        <f>IF(Table_1[[#This Row],[Discount %]]&lt;=0.1, "0-10%", IF(Table_1[[#This Row],[Discount %]]&lt;=0.2, "10-20%", IF(Table_1[[#This Row],[Discount %]]&lt;=0.3, "20-30%", IF(Table_1[[#This Row],[Discount %]]&lt;=0.4, "30-40%", "40%+"))))</f>
        <v>40%+</v>
      </c>
    </row>
    <row r="2109" spans="1:24" ht="14.4" x14ac:dyDescent="0.3">
      <c r="A2109" s="2">
        <v>2108</v>
      </c>
      <c r="B2109" s="2" t="s">
        <v>5012</v>
      </c>
      <c r="C2109" s="2">
        <f>YEAR([1]Data!$D2109)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9">
        <v>19.98</v>
      </c>
      <c r="T2109" s="2">
        <v>1</v>
      </c>
      <c r="U2109" s="25">
        <v>0</v>
      </c>
      <c r="V2109" s="25">
        <v>9.3905999999999992</v>
      </c>
      <c r="W2109" s="11">
        <f>Table_1[[#This Row],[Discount]]/Table_1[[#This Row],[Sales]]</f>
        <v>0</v>
      </c>
      <c r="X2109" t="str">
        <f>IF(Table_1[[#This Row],[Discount %]]&lt;=0.1, "0-10%", IF(Table_1[[#This Row],[Discount %]]&lt;=0.2, "10-20%", IF(Table_1[[#This Row],[Discount %]]&lt;=0.3, "20-30%", IF(Table_1[[#This Row],[Discount %]]&lt;=0.4, "30-40%", "40%+"))))</f>
        <v>0-10%</v>
      </c>
    </row>
    <row r="2110" spans="1:24" ht="14.4" x14ac:dyDescent="0.3">
      <c r="A2110" s="2">
        <v>2109</v>
      </c>
      <c r="B2110" s="2" t="s">
        <v>5012</v>
      </c>
      <c r="C2110" s="2">
        <f>YEAR([1]Data!$D2110)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9">
        <v>398.35199999999998</v>
      </c>
      <c r="T2110" s="2">
        <v>3</v>
      </c>
      <c r="U2110" s="25">
        <v>0.2</v>
      </c>
      <c r="V2110" s="25">
        <v>124.48499999999999</v>
      </c>
      <c r="W2110" s="11">
        <f>Table_1[[#This Row],[Discount]]/Table_1[[#This Row],[Sales]]</f>
        <v>5.020685223119252E-4</v>
      </c>
      <c r="X2110" t="str">
        <f>IF(Table_1[[#This Row],[Discount %]]&lt;=0.1, "0-10%", IF(Table_1[[#This Row],[Discount %]]&lt;=0.2, "10-20%", IF(Table_1[[#This Row],[Discount %]]&lt;=0.3, "20-30%", IF(Table_1[[#This Row],[Discount %]]&lt;=0.4, "30-40%", "40%+"))))</f>
        <v>0-10%</v>
      </c>
    </row>
    <row r="2111" spans="1:24" ht="14.4" x14ac:dyDescent="0.3">
      <c r="A2111" s="2">
        <v>2110</v>
      </c>
      <c r="B2111" s="2" t="s">
        <v>5012</v>
      </c>
      <c r="C2111" s="2">
        <f>YEAR([1]Data!$D2111)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9">
        <v>5.04</v>
      </c>
      <c r="T2111" s="2">
        <v>3</v>
      </c>
      <c r="U2111" s="25">
        <v>0</v>
      </c>
      <c r="V2111" s="25">
        <v>1.2599999999999998</v>
      </c>
      <c r="W2111" s="11">
        <f>Table_1[[#This Row],[Discount]]/Table_1[[#This Row],[Sales]]</f>
        <v>0</v>
      </c>
      <c r="X2111" t="str">
        <f>IF(Table_1[[#This Row],[Discount %]]&lt;=0.1, "0-10%", IF(Table_1[[#This Row],[Discount %]]&lt;=0.2, "10-20%", IF(Table_1[[#This Row],[Discount %]]&lt;=0.3, "20-30%", IF(Table_1[[#This Row],[Discount %]]&lt;=0.4, "30-40%", "40%+"))))</f>
        <v>0-10%</v>
      </c>
    </row>
    <row r="2112" spans="1:24" ht="14.4" x14ac:dyDescent="0.3">
      <c r="A2112" s="2">
        <v>2111</v>
      </c>
      <c r="B2112" s="2" t="s">
        <v>5012</v>
      </c>
      <c r="C2112" s="2">
        <f>YEAR([1]Data!$D2112)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9">
        <v>17.450000000000003</v>
      </c>
      <c r="T2112" s="2">
        <v>5</v>
      </c>
      <c r="U2112" s="25">
        <v>0</v>
      </c>
      <c r="V2112" s="25">
        <v>8.0269999999999992</v>
      </c>
      <c r="W2112" s="11">
        <f>Table_1[[#This Row],[Discount]]/Table_1[[#This Row],[Sales]]</f>
        <v>0</v>
      </c>
      <c r="X2112" t="str">
        <f>IF(Table_1[[#This Row],[Discount %]]&lt;=0.1, "0-10%", IF(Table_1[[#This Row],[Discount %]]&lt;=0.2, "10-20%", IF(Table_1[[#This Row],[Discount %]]&lt;=0.3, "20-30%", IF(Table_1[[#This Row],[Discount %]]&lt;=0.4, "30-40%", "40%+"))))</f>
        <v>0-10%</v>
      </c>
    </row>
    <row r="2113" spans="1:24" ht="14.4" x14ac:dyDescent="0.3">
      <c r="A2113" s="2">
        <v>2112</v>
      </c>
      <c r="B2113" s="2" t="s">
        <v>5012</v>
      </c>
      <c r="C2113" s="2">
        <f>YEAR([1]Data!$D2113)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9">
        <v>323.13600000000002</v>
      </c>
      <c r="T2113" s="2">
        <v>4</v>
      </c>
      <c r="U2113" s="25">
        <v>0.2</v>
      </c>
      <c r="V2113" s="25">
        <v>20.196000000000012</v>
      </c>
      <c r="W2113" s="11">
        <f>Table_1[[#This Row],[Discount]]/Table_1[[#This Row],[Sales]]</f>
        <v>6.189344424638542E-4</v>
      </c>
      <c r="X2113" t="str">
        <f>IF(Table_1[[#This Row],[Discount %]]&lt;=0.1, "0-10%", IF(Table_1[[#This Row],[Discount %]]&lt;=0.2, "10-20%", IF(Table_1[[#This Row],[Discount %]]&lt;=0.3, "20-30%", IF(Table_1[[#This Row],[Discount %]]&lt;=0.4, "30-40%", "40%+"))))</f>
        <v>0-10%</v>
      </c>
    </row>
    <row r="2114" spans="1:24" ht="14.4" x14ac:dyDescent="0.3">
      <c r="A2114" s="2">
        <v>2113</v>
      </c>
      <c r="B2114" s="2" t="s">
        <v>5012</v>
      </c>
      <c r="C2114" s="2">
        <f>YEAR([1]Data!$D2114)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9">
        <v>29.700000000000003</v>
      </c>
      <c r="T2114" s="2">
        <v>3</v>
      </c>
      <c r="U2114" s="25">
        <v>0</v>
      </c>
      <c r="V2114" s="25">
        <v>8.0190000000000001</v>
      </c>
      <c r="W2114" s="11">
        <f>Table_1[[#This Row],[Discount]]/Table_1[[#This Row],[Sales]]</f>
        <v>0</v>
      </c>
      <c r="X2114" t="str">
        <f>IF(Table_1[[#This Row],[Discount %]]&lt;=0.1, "0-10%", IF(Table_1[[#This Row],[Discount %]]&lt;=0.2, "10-20%", IF(Table_1[[#This Row],[Discount %]]&lt;=0.3, "20-30%", IF(Table_1[[#This Row],[Discount %]]&lt;=0.4, "30-40%", "40%+"))))</f>
        <v>0-10%</v>
      </c>
    </row>
    <row r="2115" spans="1:24" ht="14.4" x14ac:dyDescent="0.3">
      <c r="A2115" s="2">
        <v>2114</v>
      </c>
      <c r="B2115" s="2" t="s">
        <v>5012</v>
      </c>
      <c r="C2115" s="2">
        <f>YEAR([1]Data!$D2115)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9">
        <v>1295.8400000000001</v>
      </c>
      <c r="T2115" s="2">
        <v>4</v>
      </c>
      <c r="U2115" s="25">
        <v>0.2</v>
      </c>
      <c r="V2115" s="25">
        <v>145.78199999999993</v>
      </c>
      <c r="W2115" s="11">
        <f>Table_1[[#This Row],[Discount]]/Table_1[[#This Row],[Sales]]</f>
        <v>1.5434004198049142E-4</v>
      </c>
      <c r="X2115" t="str">
        <f>IF(Table_1[[#This Row],[Discount %]]&lt;=0.1, "0-10%", IF(Table_1[[#This Row],[Discount %]]&lt;=0.2, "10-20%", IF(Table_1[[#This Row],[Discount %]]&lt;=0.3, "20-30%", IF(Table_1[[#This Row],[Discount %]]&lt;=0.4, "30-40%", "40%+"))))</f>
        <v>0-10%</v>
      </c>
    </row>
    <row r="2116" spans="1:24" ht="14.4" x14ac:dyDescent="0.3">
      <c r="A2116" s="2">
        <v>2115</v>
      </c>
      <c r="B2116" s="2" t="s">
        <v>5012</v>
      </c>
      <c r="C2116" s="2">
        <f>YEAR([1]Data!$D2116)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9">
        <v>46.84</v>
      </c>
      <c r="T2116" s="2">
        <v>2</v>
      </c>
      <c r="U2116" s="25">
        <v>0</v>
      </c>
      <c r="V2116" s="25">
        <v>12.646799999999999</v>
      </c>
      <c r="W2116" s="11">
        <f>Table_1[[#This Row],[Discount]]/Table_1[[#This Row],[Sales]]</f>
        <v>0</v>
      </c>
      <c r="X2116" t="str">
        <f>IF(Table_1[[#This Row],[Discount %]]&lt;=0.1, "0-10%", IF(Table_1[[#This Row],[Discount %]]&lt;=0.2, "10-20%", IF(Table_1[[#This Row],[Discount %]]&lt;=0.3, "20-30%", IF(Table_1[[#This Row],[Discount %]]&lt;=0.4, "30-40%", "40%+"))))</f>
        <v>0-10%</v>
      </c>
    </row>
    <row r="2117" spans="1:24" ht="14.4" x14ac:dyDescent="0.3">
      <c r="A2117" s="2">
        <v>2116</v>
      </c>
      <c r="B2117" s="2" t="s">
        <v>5012</v>
      </c>
      <c r="C2117" s="2">
        <f>YEAR([1]Data!$D2117)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9">
        <v>425.83300000000003</v>
      </c>
      <c r="T2117" s="2">
        <v>1</v>
      </c>
      <c r="U2117" s="25">
        <v>0.15</v>
      </c>
      <c r="V2117" s="25">
        <v>20.03919999999998</v>
      </c>
      <c r="W2117" s="11">
        <f>Table_1[[#This Row],[Discount]]/Table_1[[#This Row],[Sales]]</f>
        <v>3.5225076497124458E-4</v>
      </c>
      <c r="X2117" t="str">
        <f>IF(Table_1[[#This Row],[Discount %]]&lt;=0.1, "0-10%", IF(Table_1[[#This Row],[Discount %]]&lt;=0.2, "10-20%", IF(Table_1[[#This Row],[Discount %]]&lt;=0.3, "20-30%", IF(Table_1[[#This Row],[Discount %]]&lt;=0.4, "30-40%", "40%+"))))</f>
        <v>0-10%</v>
      </c>
    </row>
    <row r="2118" spans="1:24" ht="14.4" x14ac:dyDescent="0.3">
      <c r="A2118" s="2">
        <v>2117</v>
      </c>
      <c r="B2118" s="2" t="s">
        <v>5021</v>
      </c>
      <c r="C2118" s="2">
        <f>YEAR([1]Data!$D2118)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9">
        <v>209.67</v>
      </c>
      <c r="T2118" s="2">
        <v>1</v>
      </c>
      <c r="U2118" s="25">
        <v>0.4</v>
      </c>
      <c r="V2118" s="25">
        <v>-13.978000000000009</v>
      </c>
      <c r="W2118" s="11">
        <f>Table_1[[#This Row],[Discount]]/Table_1[[#This Row],[Sales]]</f>
        <v>1.9077598130395384E-3</v>
      </c>
      <c r="X2118" t="str">
        <f>IF(Table_1[[#This Row],[Discount %]]&lt;=0.1, "0-10%", IF(Table_1[[#This Row],[Discount %]]&lt;=0.2, "10-20%", IF(Table_1[[#This Row],[Discount %]]&lt;=0.3, "20-30%", IF(Table_1[[#This Row],[Discount %]]&lt;=0.4, "30-40%", "40%+"))))</f>
        <v>0-10%</v>
      </c>
    </row>
    <row r="2119" spans="1:24" ht="14.4" x14ac:dyDescent="0.3">
      <c r="A2119" s="2">
        <v>2118</v>
      </c>
      <c r="B2119" s="2" t="s">
        <v>5022</v>
      </c>
      <c r="C2119" s="2">
        <f>YEAR([1]Data!$D2119)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9">
        <v>159.88</v>
      </c>
      <c r="T2119" s="2">
        <v>7</v>
      </c>
      <c r="U2119" s="25">
        <v>0</v>
      </c>
      <c r="V2119" s="25">
        <v>73.544799999999995</v>
      </c>
      <c r="W2119" s="11">
        <f>Table_1[[#This Row],[Discount]]/Table_1[[#This Row],[Sales]]</f>
        <v>0</v>
      </c>
      <c r="X2119" t="str">
        <f>IF(Table_1[[#This Row],[Discount %]]&lt;=0.1, "0-10%", IF(Table_1[[#This Row],[Discount %]]&lt;=0.2, "10-20%", IF(Table_1[[#This Row],[Discount %]]&lt;=0.3, "20-30%", IF(Table_1[[#This Row],[Discount %]]&lt;=0.4, "30-40%", "40%+"))))</f>
        <v>0-10%</v>
      </c>
    </row>
    <row r="2120" spans="1:24" ht="14.4" x14ac:dyDescent="0.3">
      <c r="A2120" s="2">
        <v>2119</v>
      </c>
      <c r="B2120" s="2" t="s">
        <v>5026</v>
      </c>
      <c r="C2120" s="2">
        <f>YEAR([1]Data!$D2120)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9">
        <v>5.28</v>
      </c>
      <c r="T2120" s="2">
        <v>1</v>
      </c>
      <c r="U2120" s="25">
        <v>0</v>
      </c>
      <c r="V2120" s="25">
        <v>2.3759999999999999</v>
      </c>
      <c r="W2120" s="11">
        <f>Table_1[[#This Row],[Discount]]/Table_1[[#This Row],[Sales]]</f>
        <v>0</v>
      </c>
      <c r="X2120" t="str">
        <f>IF(Table_1[[#This Row],[Discount %]]&lt;=0.1, "0-10%", IF(Table_1[[#This Row],[Discount %]]&lt;=0.2, "10-20%", IF(Table_1[[#This Row],[Discount %]]&lt;=0.3, "20-30%", IF(Table_1[[#This Row],[Discount %]]&lt;=0.4, "30-40%", "40%+"))))</f>
        <v>0-10%</v>
      </c>
    </row>
    <row r="2121" spans="1:24" ht="14.4" x14ac:dyDescent="0.3">
      <c r="A2121" s="2">
        <v>2120</v>
      </c>
      <c r="B2121" s="2" t="s">
        <v>5026</v>
      </c>
      <c r="C2121" s="2">
        <f>YEAR([1]Data!$D2121)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9">
        <v>895.92</v>
      </c>
      <c r="T2121" s="2">
        <v>5</v>
      </c>
      <c r="U2121" s="25">
        <v>0.2</v>
      </c>
      <c r="V2121" s="25">
        <v>302.37299999999993</v>
      </c>
      <c r="W2121" s="11">
        <f>Table_1[[#This Row],[Discount]]/Table_1[[#This Row],[Sales]]</f>
        <v>2.2323421734083402E-4</v>
      </c>
      <c r="X2121" t="str">
        <f>IF(Table_1[[#This Row],[Discount %]]&lt;=0.1, "0-10%", IF(Table_1[[#This Row],[Discount %]]&lt;=0.2, "10-20%", IF(Table_1[[#This Row],[Discount %]]&lt;=0.3, "20-30%", IF(Table_1[[#This Row],[Discount %]]&lt;=0.4, "30-40%", "40%+"))))</f>
        <v>0-10%</v>
      </c>
    </row>
    <row r="2122" spans="1:24" ht="14.4" x14ac:dyDescent="0.3">
      <c r="A2122" s="2">
        <v>2121</v>
      </c>
      <c r="B2122" s="2" t="s">
        <v>5027</v>
      </c>
      <c r="C2122" s="2">
        <f>YEAR([1]Data!$D2122)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9">
        <v>2.8080000000000007</v>
      </c>
      <c r="T2122" s="2">
        <v>3</v>
      </c>
      <c r="U2122" s="25">
        <v>0.7</v>
      </c>
      <c r="V2122" s="25">
        <v>-1.9656000000000002</v>
      </c>
      <c r="W2122" s="11">
        <f>Table_1[[#This Row],[Discount]]/Table_1[[#This Row],[Sales]]</f>
        <v>0.24928774928774922</v>
      </c>
      <c r="X2122" t="str">
        <f>IF(Table_1[[#This Row],[Discount %]]&lt;=0.1, "0-10%", IF(Table_1[[#This Row],[Discount %]]&lt;=0.2, "10-20%", IF(Table_1[[#This Row],[Discount %]]&lt;=0.3, "20-30%", IF(Table_1[[#This Row],[Discount %]]&lt;=0.4, "30-40%", "40%+"))))</f>
        <v>20-30%</v>
      </c>
    </row>
    <row r="2123" spans="1:24" ht="14.4" x14ac:dyDescent="0.3">
      <c r="A2123" s="2">
        <v>2122</v>
      </c>
      <c r="B2123" s="2" t="s">
        <v>5029</v>
      </c>
      <c r="C2123" s="2">
        <f>YEAR([1]Data!$D2123)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9">
        <v>215.976</v>
      </c>
      <c r="T2123" s="2">
        <v>3</v>
      </c>
      <c r="U2123" s="25">
        <v>0.2</v>
      </c>
      <c r="V2123" s="25">
        <v>-2.6997000000000355</v>
      </c>
      <c r="W2123" s="11">
        <f>Table_1[[#This Row],[Discount]]/Table_1[[#This Row],[Sales]]</f>
        <v>9.2602881801681679E-4</v>
      </c>
      <c r="X2123" t="str">
        <f>IF(Table_1[[#This Row],[Discount %]]&lt;=0.1, "0-10%", IF(Table_1[[#This Row],[Discount %]]&lt;=0.2, "10-20%", IF(Table_1[[#This Row],[Discount %]]&lt;=0.3, "20-30%", IF(Table_1[[#This Row],[Discount %]]&lt;=0.4, "30-40%", "40%+"))))</f>
        <v>0-10%</v>
      </c>
    </row>
    <row r="2124" spans="1:24" ht="14.4" x14ac:dyDescent="0.3">
      <c r="A2124" s="2">
        <v>2123</v>
      </c>
      <c r="B2124" s="2" t="s">
        <v>5031</v>
      </c>
      <c r="C2124" s="2">
        <f>YEAR([1]Data!$D2124)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9">
        <v>241.96</v>
      </c>
      <c r="T2124" s="2">
        <v>2</v>
      </c>
      <c r="U2124" s="25">
        <v>0</v>
      </c>
      <c r="V2124" s="25">
        <v>41.133199999999988</v>
      </c>
      <c r="W2124" s="11">
        <f>Table_1[[#This Row],[Discount]]/Table_1[[#This Row],[Sales]]</f>
        <v>0</v>
      </c>
      <c r="X2124" t="str">
        <f>IF(Table_1[[#This Row],[Discount %]]&lt;=0.1, "0-10%", IF(Table_1[[#This Row],[Discount %]]&lt;=0.2, "10-20%", IF(Table_1[[#This Row],[Discount %]]&lt;=0.3, "20-30%", IF(Table_1[[#This Row],[Discount %]]&lt;=0.4, "30-40%", "40%+"))))</f>
        <v>0-10%</v>
      </c>
    </row>
    <row r="2125" spans="1:24" ht="14.4" x14ac:dyDescent="0.3">
      <c r="A2125" s="2">
        <v>2124</v>
      </c>
      <c r="B2125" s="2" t="s">
        <v>5031</v>
      </c>
      <c r="C2125" s="2">
        <f>YEAR([1]Data!$D2125)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9">
        <v>27.72</v>
      </c>
      <c r="T2125" s="2">
        <v>9</v>
      </c>
      <c r="U2125" s="25">
        <v>0</v>
      </c>
      <c r="V2125" s="25">
        <v>13.3056</v>
      </c>
      <c r="W2125" s="11">
        <f>Table_1[[#This Row],[Discount]]/Table_1[[#This Row],[Sales]]</f>
        <v>0</v>
      </c>
      <c r="X2125" t="str">
        <f>IF(Table_1[[#This Row],[Discount %]]&lt;=0.1, "0-10%", IF(Table_1[[#This Row],[Discount %]]&lt;=0.2, "10-20%", IF(Table_1[[#This Row],[Discount %]]&lt;=0.3, "20-30%", IF(Table_1[[#This Row],[Discount %]]&lt;=0.4, "30-40%", "40%+"))))</f>
        <v>0-10%</v>
      </c>
    </row>
    <row r="2126" spans="1:24" ht="14.4" x14ac:dyDescent="0.3">
      <c r="A2126" s="2">
        <v>2125</v>
      </c>
      <c r="B2126" s="2" t="s">
        <v>5032</v>
      </c>
      <c r="C2126" s="2">
        <f>YEAR([1]Data!$D2126)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9">
        <v>104.68000000000002</v>
      </c>
      <c r="T2126" s="2">
        <v>5</v>
      </c>
      <c r="U2126" s="25">
        <v>0.2</v>
      </c>
      <c r="V2126" s="25">
        <v>35.329499999999996</v>
      </c>
      <c r="W2126" s="11">
        <f>Table_1[[#This Row],[Discount]]/Table_1[[#This Row],[Sales]]</f>
        <v>1.9105846388995031E-3</v>
      </c>
      <c r="X2126" t="str">
        <f>IF(Table_1[[#This Row],[Discount %]]&lt;=0.1, "0-10%", IF(Table_1[[#This Row],[Discount %]]&lt;=0.2, "10-20%", IF(Table_1[[#This Row],[Discount %]]&lt;=0.3, "20-30%", IF(Table_1[[#This Row],[Discount %]]&lt;=0.4, "30-40%", "40%+"))))</f>
        <v>0-10%</v>
      </c>
    </row>
    <row r="2127" spans="1:24" ht="14.4" x14ac:dyDescent="0.3">
      <c r="A2127" s="2">
        <v>2126</v>
      </c>
      <c r="B2127" s="2" t="s">
        <v>5032</v>
      </c>
      <c r="C2127" s="2">
        <f>YEAR([1]Data!$D2127)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9">
        <v>62.957999999999998</v>
      </c>
      <c r="T2127" s="2">
        <v>7</v>
      </c>
      <c r="U2127" s="25">
        <v>0.4</v>
      </c>
      <c r="V2127" s="25">
        <v>9.4436999999999998</v>
      </c>
      <c r="W2127" s="11">
        <f>Table_1[[#This Row],[Discount]]/Table_1[[#This Row],[Sales]]</f>
        <v>6.3534419771911436E-3</v>
      </c>
      <c r="X2127" t="str">
        <f>IF(Table_1[[#This Row],[Discount %]]&lt;=0.1, "0-10%", IF(Table_1[[#This Row],[Discount %]]&lt;=0.2, "10-20%", IF(Table_1[[#This Row],[Discount %]]&lt;=0.3, "20-30%", IF(Table_1[[#This Row],[Discount %]]&lt;=0.4, "30-40%", "40%+"))))</f>
        <v>0-10%</v>
      </c>
    </row>
    <row r="2128" spans="1:24" ht="14.4" x14ac:dyDescent="0.3">
      <c r="A2128" s="2">
        <v>2127</v>
      </c>
      <c r="B2128" s="2" t="s">
        <v>5037</v>
      </c>
      <c r="C2128" s="2">
        <f>YEAR([1]Data!$D2128)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9">
        <v>86.376000000000005</v>
      </c>
      <c r="T2128" s="2">
        <v>3</v>
      </c>
      <c r="U2128" s="25">
        <v>0.2</v>
      </c>
      <c r="V2128" s="25">
        <v>1.079699999999999</v>
      </c>
      <c r="W2128" s="11">
        <f>Table_1[[#This Row],[Discount]]/Table_1[[#This Row],[Sales]]</f>
        <v>2.3154579975919235E-3</v>
      </c>
      <c r="X2128" t="str">
        <f>IF(Table_1[[#This Row],[Discount %]]&lt;=0.1, "0-10%", IF(Table_1[[#This Row],[Discount %]]&lt;=0.2, "10-20%", IF(Table_1[[#This Row],[Discount %]]&lt;=0.3, "20-30%", IF(Table_1[[#This Row],[Discount %]]&lt;=0.4, "30-40%", "40%+"))))</f>
        <v>0-10%</v>
      </c>
    </row>
    <row r="2129" spans="1:24" ht="14.4" x14ac:dyDescent="0.3">
      <c r="A2129" s="2">
        <v>2128</v>
      </c>
      <c r="B2129" s="2" t="s">
        <v>5040</v>
      </c>
      <c r="C2129" s="2">
        <f>YEAR([1]Data!$D2129)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9">
        <v>64.944000000000003</v>
      </c>
      <c r="T2129" s="2">
        <v>3</v>
      </c>
      <c r="U2129" s="25">
        <v>0.2</v>
      </c>
      <c r="V2129" s="25">
        <v>6.4943999999999953</v>
      </c>
      <c r="W2129" s="11">
        <f>Table_1[[#This Row],[Discount]]/Table_1[[#This Row],[Sales]]</f>
        <v>3.0795762503079576E-3</v>
      </c>
      <c r="X2129" t="str">
        <f>IF(Table_1[[#This Row],[Discount %]]&lt;=0.1, "0-10%", IF(Table_1[[#This Row],[Discount %]]&lt;=0.2, "10-20%", IF(Table_1[[#This Row],[Discount %]]&lt;=0.3, "20-30%", IF(Table_1[[#This Row],[Discount %]]&lt;=0.4, "30-40%", "40%+"))))</f>
        <v>0-10%</v>
      </c>
    </row>
    <row r="2130" spans="1:24" ht="14.4" x14ac:dyDescent="0.3">
      <c r="A2130" s="2">
        <v>2129</v>
      </c>
      <c r="B2130" s="2" t="s">
        <v>5040</v>
      </c>
      <c r="C2130" s="2">
        <f>YEAR([1]Data!$D2130)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9">
        <v>20.736000000000004</v>
      </c>
      <c r="T2130" s="2">
        <v>4</v>
      </c>
      <c r="U2130" s="25">
        <v>0.2</v>
      </c>
      <c r="V2130" s="25">
        <v>7.2576000000000001</v>
      </c>
      <c r="W2130" s="11">
        <f>Table_1[[#This Row],[Discount]]/Table_1[[#This Row],[Sales]]</f>
        <v>9.6450617283950595E-3</v>
      </c>
      <c r="X2130" t="str">
        <f>IF(Table_1[[#This Row],[Discount %]]&lt;=0.1, "0-10%", IF(Table_1[[#This Row],[Discount %]]&lt;=0.2, "10-20%", IF(Table_1[[#This Row],[Discount %]]&lt;=0.3, "20-30%", IF(Table_1[[#This Row],[Discount %]]&lt;=0.4, "30-40%", "40%+"))))</f>
        <v>0-10%</v>
      </c>
    </row>
    <row r="2131" spans="1:24" ht="14.4" x14ac:dyDescent="0.3">
      <c r="A2131" s="2">
        <v>2130</v>
      </c>
      <c r="B2131" s="2" t="s">
        <v>5043</v>
      </c>
      <c r="C2131" s="2">
        <f>YEAR([1]Data!$D2131)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9">
        <v>33.28</v>
      </c>
      <c r="T2131" s="2">
        <v>4</v>
      </c>
      <c r="U2131" s="25">
        <v>0</v>
      </c>
      <c r="V2131" s="25">
        <v>9.3184000000000005</v>
      </c>
      <c r="W2131" s="11">
        <f>Table_1[[#This Row],[Discount]]/Table_1[[#This Row],[Sales]]</f>
        <v>0</v>
      </c>
      <c r="X2131" t="str">
        <f>IF(Table_1[[#This Row],[Discount %]]&lt;=0.1, "0-10%", IF(Table_1[[#This Row],[Discount %]]&lt;=0.2, "10-20%", IF(Table_1[[#This Row],[Discount %]]&lt;=0.3, "20-30%", IF(Table_1[[#This Row],[Discount %]]&lt;=0.4, "30-40%", "40%+"))))</f>
        <v>0-10%</v>
      </c>
    </row>
    <row r="2132" spans="1:24" ht="14.4" x14ac:dyDescent="0.3">
      <c r="A2132" s="2">
        <v>2131</v>
      </c>
      <c r="B2132" s="2" t="s">
        <v>5043</v>
      </c>
      <c r="C2132" s="2">
        <f>YEAR([1]Data!$D2132)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9">
        <v>38.520000000000003</v>
      </c>
      <c r="T2132" s="2">
        <v>9</v>
      </c>
      <c r="U2132" s="25">
        <v>0</v>
      </c>
      <c r="V2132" s="25">
        <v>11.9412</v>
      </c>
      <c r="W2132" s="11">
        <f>Table_1[[#This Row],[Discount]]/Table_1[[#This Row],[Sales]]</f>
        <v>0</v>
      </c>
      <c r="X2132" t="str">
        <f>IF(Table_1[[#This Row],[Discount %]]&lt;=0.1, "0-10%", IF(Table_1[[#This Row],[Discount %]]&lt;=0.2, "10-20%", IF(Table_1[[#This Row],[Discount %]]&lt;=0.3, "20-30%", IF(Table_1[[#This Row],[Discount %]]&lt;=0.4, "30-40%", "40%+"))))</f>
        <v>0-10%</v>
      </c>
    </row>
    <row r="2133" spans="1:24" ht="14.4" x14ac:dyDescent="0.3">
      <c r="A2133" s="2">
        <v>2132</v>
      </c>
      <c r="B2133" s="2" t="s">
        <v>5043</v>
      </c>
      <c r="C2133" s="2">
        <f>YEAR([1]Data!$D2133)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9">
        <v>139.86000000000001</v>
      </c>
      <c r="T2133" s="2">
        <v>7</v>
      </c>
      <c r="U2133" s="25">
        <v>0</v>
      </c>
      <c r="V2133" s="25">
        <v>60.139800000000015</v>
      </c>
      <c r="W2133" s="11">
        <f>Table_1[[#This Row],[Discount]]/Table_1[[#This Row],[Sales]]</f>
        <v>0</v>
      </c>
      <c r="X2133" t="str">
        <f>IF(Table_1[[#This Row],[Discount %]]&lt;=0.1, "0-10%", IF(Table_1[[#This Row],[Discount %]]&lt;=0.2, "10-20%", IF(Table_1[[#This Row],[Discount %]]&lt;=0.3, "20-30%", IF(Table_1[[#This Row],[Discount %]]&lt;=0.4, "30-40%", "40%+"))))</f>
        <v>0-10%</v>
      </c>
    </row>
    <row r="2134" spans="1:24" ht="14.4" x14ac:dyDescent="0.3">
      <c r="A2134" s="2">
        <v>2133</v>
      </c>
      <c r="B2134" s="2" t="s">
        <v>5050</v>
      </c>
      <c r="C2134" s="2">
        <f>YEAR([1]Data!$D2134)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9">
        <v>19.649999999999999</v>
      </c>
      <c r="T2134" s="2">
        <v>3</v>
      </c>
      <c r="U2134" s="25">
        <v>0</v>
      </c>
      <c r="V2134" s="25">
        <v>9.0389999999999997</v>
      </c>
      <c r="W2134" s="11">
        <f>Table_1[[#This Row],[Discount]]/Table_1[[#This Row],[Sales]]</f>
        <v>0</v>
      </c>
      <c r="X2134" t="str">
        <f>IF(Table_1[[#This Row],[Discount %]]&lt;=0.1, "0-10%", IF(Table_1[[#This Row],[Discount %]]&lt;=0.2, "10-20%", IF(Table_1[[#This Row],[Discount %]]&lt;=0.3, "20-30%", IF(Table_1[[#This Row],[Discount %]]&lt;=0.4, "30-40%", "40%+"))))</f>
        <v>0-10%</v>
      </c>
    </row>
    <row r="2135" spans="1:24" ht="14.4" x14ac:dyDescent="0.3">
      <c r="A2135" s="2">
        <v>2134</v>
      </c>
      <c r="B2135" s="2" t="s">
        <v>5053</v>
      </c>
      <c r="C2135" s="2">
        <f>YEAR([1]Data!$D2135)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9">
        <v>152.99100000000001</v>
      </c>
      <c r="T2135" s="2">
        <v>3</v>
      </c>
      <c r="U2135" s="25">
        <v>0.7</v>
      </c>
      <c r="V2135" s="25">
        <v>-122.39280000000002</v>
      </c>
      <c r="W2135" s="11">
        <f>Table_1[[#This Row],[Discount]]/Table_1[[#This Row],[Sales]]</f>
        <v>4.5754325417835025E-3</v>
      </c>
      <c r="X2135" t="str">
        <f>IF(Table_1[[#This Row],[Discount %]]&lt;=0.1, "0-10%", IF(Table_1[[#This Row],[Discount %]]&lt;=0.2, "10-20%", IF(Table_1[[#This Row],[Discount %]]&lt;=0.3, "20-30%", IF(Table_1[[#This Row],[Discount %]]&lt;=0.4, "30-40%", "40%+"))))</f>
        <v>0-10%</v>
      </c>
    </row>
    <row r="2136" spans="1:24" ht="14.4" x14ac:dyDescent="0.3">
      <c r="A2136" s="2">
        <v>2135</v>
      </c>
      <c r="B2136" s="2" t="s">
        <v>5053</v>
      </c>
      <c r="C2136" s="2">
        <f>YEAR([1]Data!$D2136)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9">
        <v>10.584</v>
      </c>
      <c r="T2136" s="2">
        <v>7</v>
      </c>
      <c r="U2136" s="25">
        <v>0.2</v>
      </c>
      <c r="V2136" s="25">
        <v>-2.3813999999999993</v>
      </c>
      <c r="W2136" s="11">
        <f>Table_1[[#This Row],[Discount]]/Table_1[[#This Row],[Sales]]</f>
        <v>1.889644746787604E-2</v>
      </c>
      <c r="X2136" t="str">
        <f>IF(Table_1[[#This Row],[Discount %]]&lt;=0.1, "0-10%", IF(Table_1[[#This Row],[Discount %]]&lt;=0.2, "10-20%", IF(Table_1[[#This Row],[Discount %]]&lt;=0.3, "20-30%", IF(Table_1[[#This Row],[Discount %]]&lt;=0.4, "30-40%", "40%+"))))</f>
        <v>0-10%</v>
      </c>
    </row>
    <row r="2137" spans="1:24" ht="14.4" x14ac:dyDescent="0.3">
      <c r="A2137" s="2">
        <v>2136</v>
      </c>
      <c r="B2137" s="2" t="s">
        <v>5053</v>
      </c>
      <c r="C2137" s="2">
        <f>YEAR([1]Data!$D2137)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9">
        <v>94.919999999999987</v>
      </c>
      <c r="T2137" s="2">
        <v>4</v>
      </c>
      <c r="U2137" s="25">
        <v>0.4</v>
      </c>
      <c r="V2137" s="25">
        <v>15.819999999999993</v>
      </c>
      <c r="W2137" s="11">
        <f>Table_1[[#This Row],[Discount]]/Table_1[[#This Row],[Sales]]</f>
        <v>4.2140750105351885E-3</v>
      </c>
      <c r="X2137" t="str">
        <f>IF(Table_1[[#This Row],[Discount %]]&lt;=0.1, "0-10%", IF(Table_1[[#This Row],[Discount %]]&lt;=0.2, "10-20%", IF(Table_1[[#This Row],[Discount %]]&lt;=0.3, "20-30%", IF(Table_1[[#This Row],[Discount %]]&lt;=0.4, "30-40%", "40%+"))))</f>
        <v>0-10%</v>
      </c>
    </row>
    <row r="2138" spans="1:24" ht="14.4" x14ac:dyDescent="0.3">
      <c r="A2138" s="2">
        <v>2137</v>
      </c>
      <c r="B2138" s="2" t="s">
        <v>5058</v>
      </c>
      <c r="C2138" s="2">
        <f>YEAR([1]Data!$D2138)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9">
        <v>14.76</v>
      </c>
      <c r="T2138" s="2">
        <v>5</v>
      </c>
      <c r="U2138" s="25">
        <v>0.6</v>
      </c>
      <c r="V2138" s="25">
        <v>-11.439000000000004</v>
      </c>
      <c r="W2138" s="11">
        <f>Table_1[[#This Row],[Discount]]/Table_1[[#This Row],[Sales]]</f>
        <v>4.065040650406504E-2</v>
      </c>
      <c r="X2138" t="str">
        <f>IF(Table_1[[#This Row],[Discount %]]&lt;=0.1, "0-10%", IF(Table_1[[#This Row],[Discount %]]&lt;=0.2, "10-20%", IF(Table_1[[#This Row],[Discount %]]&lt;=0.3, "20-30%", IF(Table_1[[#This Row],[Discount %]]&lt;=0.4, "30-40%", "40%+"))))</f>
        <v>0-10%</v>
      </c>
    </row>
    <row r="2139" spans="1:24" ht="14.4" x14ac:dyDescent="0.3">
      <c r="A2139" s="2">
        <v>2138</v>
      </c>
      <c r="B2139" s="2" t="s">
        <v>5058</v>
      </c>
      <c r="C2139" s="2">
        <f>YEAR([1]Data!$D2139)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9">
        <v>3.6559999999999993</v>
      </c>
      <c r="T2139" s="2">
        <v>4</v>
      </c>
      <c r="U2139" s="25">
        <v>0.8</v>
      </c>
      <c r="V2139" s="25">
        <v>-5.8496000000000024</v>
      </c>
      <c r="W2139" s="11">
        <f>Table_1[[#This Row],[Discount]]/Table_1[[#This Row],[Sales]]</f>
        <v>0.21881838074398255</v>
      </c>
      <c r="X2139" t="str">
        <f>IF(Table_1[[#This Row],[Discount %]]&lt;=0.1, "0-10%", IF(Table_1[[#This Row],[Discount %]]&lt;=0.2, "10-20%", IF(Table_1[[#This Row],[Discount %]]&lt;=0.3, "20-30%", IF(Table_1[[#This Row],[Discount %]]&lt;=0.4, "30-40%", "40%+"))))</f>
        <v>20-30%</v>
      </c>
    </row>
    <row r="2140" spans="1:24" ht="14.4" x14ac:dyDescent="0.3">
      <c r="A2140" s="2">
        <v>2139</v>
      </c>
      <c r="B2140" s="2" t="s">
        <v>5063</v>
      </c>
      <c r="C2140" s="2">
        <f>YEAR([1]Data!$D2140)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9">
        <v>146.82</v>
      </c>
      <c r="T2140" s="2">
        <v>3</v>
      </c>
      <c r="U2140" s="25">
        <v>0</v>
      </c>
      <c r="V2140" s="25">
        <v>73.41</v>
      </c>
      <c r="W2140" s="11">
        <f>Table_1[[#This Row],[Discount]]/Table_1[[#This Row],[Sales]]</f>
        <v>0</v>
      </c>
      <c r="X2140" t="str">
        <f>IF(Table_1[[#This Row],[Discount %]]&lt;=0.1, "0-10%", IF(Table_1[[#This Row],[Discount %]]&lt;=0.2, "10-20%", IF(Table_1[[#This Row],[Discount %]]&lt;=0.3, "20-30%", IF(Table_1[[#This Row],[Discount %]]&lt;=0.4, "30-40%", "40%+"))))</f>
        <v>0-10%</v>
      </c>
    </row>
    <row r="2141" spans="1:24" ht="14.4" x14ac:dyDescent="0.3">
      <c r="A2141" s="2">
        <v>2140</v>
      </c>
      <c r="B2141" s="2" t="s">
        <v>5064</v>
      </c>
      <c r="C2141" s="2">
        <f>YEAR([1]Data!$D2141)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9">
        <v>149.54399999999998</v>
      </c>
      <c r="T2141" s="2">
        <v>9</v>
      </c>
      <c r="U2141" s="25">
        <v>0.2</v>
      </c>
      <c r="V2141" s="25">
        <v>50.471099999999993</v>
      </c>
      <c r="W2141" s="11">
        <f>Table_1[[#This Row],[Discount]]/Table_1[[#This Row],[Sales]]</f>
        <v>1.337399026373509E-3</v>
      </c>
      <c r="X2141" t="str">
        <f>IF(Table_1[[#This Row],[Discount %]]&lt;=0.1, "0-10%", IF(Table_1[[#This Row],[Discount %]]&lt;=0.2, "10-20%", IF(Table_1[[#This Row],[Discount %]]&lt;=0.3, "20-30%", IF(Table_1[[#This Row],[Discount %]]&lt;=0.4, "30-40%", "40%+"))))</f>
        <v>0-10%</v>
      </c>
    </row>
    <row r="2142" spans="1:24" ht="14.4" x14ac:dyDescent="0.3">
      <c r="A2142" s="2">
        <v>2141</v>
      </c>
      <c r="B2142" s="2" t="s">
        <v>5064</v>
      </c>
      <c r="C2142" s="2">
        <f>YEAR([1]Data!$D2142)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9">
        <v>17.14</v>
      </c>
      <c r="T2142" s="2">
        <v>2</v>
      </c>
      <c r="U2142" s="25">
        <v>0</v>
      </c>
      <c r="V2142" s="25">
        <v>4.4564000000000004</v>
      </c>
      <c r="W2142" s="11">
        <f>Table_1[[#This Row],[Discount]]/Table_1[[#This Row],[Sales]]</f>
        <v>0</v>
      </c>
      <c r="X2142" t="str">
        <f>IF(Table_1[[#This Row],[Discount %]]&lt;=0.1, "0-10%", IF(Table_1[[#This Row],[Discount %]]&lt;=0.2, "10-20%", IF(Table_1[[#This Row],[Discount %]]&lt;=0.3, "20-30%", IF(Table_1[[#This Row],[Discount %]]&lt;=0.4, "30-40%", "40%+"))))</f>
        <v>0-10%</v>
      </c>
    </row>
    <row r="2143" spans="1:24" ht="14.4" x14ac:dyDescent="0.3">
      <c r="A2143" s="2">
        <v>2142</v>
      </c>
      <c r="B2143" s="2" t="s">
        <v>5064</v>
      </c>
      <c r="C2143" s="2">
        <f>YEAR([1]Data!$D2143)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9">
        <v>991.76400000000012</v>
      </c>
      <c r="T2143" s="2">
        <v>3</v>
      </c>
      <c r="U2143" s="25">
        <v>0.4</v>
      </c>
      <c r="V2143" s="25">
        <v>-347.11740000000009</v>
      </c>
      <c r="W2143" s="11">
        <f>Table_1[[#This Row],[Discount]]/Table_1[[#This Row],[Sales]]</f>
        <v>4.0332175799887872E-4</v>
      </c>
      <c r="X2143" t="str">
        <f>IF(Table_1[[#This Row],[Discount %]]&lt;=0.1, "0-10%", IF(Table_1[[#This Row],[Discount %]]&lt;=0.2, "10-20%", IF(Table_1[[#This Row],[Discount %]]&lt;=0.3, "20-30%", IF(Table_1[[#This Row],[Discount %]]&lt;=0.4, "30-40%", "40%+"))))</f>
        <v>0-10%</v>
      </c>
    </row>
    <row r="2144" spans="1:24" ht="14.4" x14ac:dyDescent="0.3">
      <c r="A2144" s="2">
        <v>2143</v>
      </c>
      <c r="B2144" s="2" t="s">
        <v>5069</v>
      </c>
      <c r="C2144" s="2">
        <f>YEAR([1]Data!$D2144)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9">
        <v>30.48</v>
      </c>
      <c r="T2144" s="2">
        <v>6</v>
      </c>
      <c r="U2144" s="25">
        <v>0.2</v>
      </c>
      <c r="V2144" s="25">
        <v>9.9059999999999988</v>
      </c>
      <c r="W2144" s="11">
        <f>Table_1[[#This Row],[Discount]]/Table_1[[#This Row],[Sales]]</f>
        <v>6.5616797900262466E-3</v>
      </c>
      <c r="X2144" t="str">
        <f>IF(Table_1[[#This Row],[Discount %]]&lt;=0.1, "0-10%", IF(Table_1[[#This Row],[Discount %]]&lt;=0.2, "10-20%", IF(Table_1[[#This Row],[Discount %]]&lt;=0.3, "20-30%", IF(Table_1[[#This Row],[Discount %]]&lt;=0.4, "30-40%", "40%+"))))</f>
        <v>0-10%</v>
      </c>
    </row>
    <row r="2145" spans="1:24" ht="14.4" x14ac:dyDescent="0.3">
      <c r="A2145" s="2">
        <v>2144</v>
      </c>
      <c r="B2145" s="2" t="s">
        <v>5069</v>
      </c>
      <c r="C2145" s="2">
        <f>YEAR([1]Data!$D2145)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9">
        <v>23.987999999999996</v>
      </c>
      <c r="T2145" s="2">
        <v>2</v>
      </c>
      <c r="U2145" s="25">
        <v>0.4</v>
      </c>
      <c r="V2145" s="25">
        <v>-4.7975999999999974</v>
      </c>
      <c r="W2145" s="11">
        <f>Table_1[[#This Row],[Discount]]/Table_1[[#This Row],[Sales]]</f>
        <v>1.6675004168751045E-2</v>
      </c>
      <c r="X2145" t="str">
        <f>IF(Table_1[[#This Row],[Discount %]]&lt;=0.1, "0-10%", IF(Table_1[[#This Row],[Discount %]]&lt;=0.2, "10-20%", IF(Table_1[[#This Row],[Discount %]]&lt;=0.3, "20-30%", IF(Table_1[[#This Row],[Discount %]]&lt;=0.4, "30-40%", "40%+"))))</f>
        <v>0-10%</v>
      </c>
    </row>
    <row r="2146" spans="1:24" ht="14.4" x14ac:dyDescent="0.3">
      <c r="A2146" s="2">
        <v>2145</v>
      </c>
      <c r="B2146" s="2" t="s">
        <v>5069</v>
      </c>
      <c r="C2146" s="2">
        <f>YEAR([1]Data!$D2146)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9">
        <v>16.687999999999999</v>
      </c>
      <c r="T2146" s="2">
        <v>7</v>
      </c>
      <c r="U2146" s="25">
        <v>0.2</v>
      </c>
      <c r="V2146" s="25">
        <v>5.4235999999999995</v>
      </c>
      <c r="W2146" s="11">
        <f>Table_1[[#This Row],[Discount]]/Table_1[[#This Row],[Sales]]</f>
        <v>1.1984659635666349E-2</v>
      </c>
      <c r="X2146" t="str">
        <f>IF(Table_1[[#This Row],[Discount %]]&lt;=0.1, "0-10%", IF(Table_1[[#This Row],[Discount %]]&lt;=0.2, "10-20%", IF(Table_1[[#This Row],[Discount %]]&lt;=0.3, "20-30%", IF(Table_1[[#This Row],[Discount %]]&lt;=0.4, "30-40%", "40%+"))))</f>
        <v>0-10%</v>
      </c>
    </row>
    <row r="2147" spans="1:24" ht="14.4" x14ac:dyDescent="0.3">
      <c r="A2147" s="2">
        <v>2146</v>
      </c>
      <c r="B2147" s="2" t="s">
        <v>5070</v>
      </c>
      <c r="C2147" s="2">
        <f>YEAR([1]Data!$D2147)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9">
        <v>422.05799999999994</v>
      </c>
      <c r="T2147" s="2">
        <v>3</v>
      </c>
      <c r="U2147" s="25">
        <v>0.3</v>
      </c>
      <c r="V2147" s="25">
        <v>-18.088200000000001</v>
      </c>
      <c r="W2147" s="11">
        <f>Table_1[[#This Row],[Discount]]/Table_1[[#This Row],[Sales]]</f>
        <v>7.1080278066047806E-4</v>
      </c>
      <c r="X2147" t="str">
        <f>IF(Table_1[[#This Row],[Discount %]]&lt;=0.1, "0-10%", IF(Table_1[[#This Row],[Discount %]]&lt;=0.2, "10-20%", IF(Table_1[[#This Row],[Discount %]]&lt;=0.3, "20-30%", IF(Table_1[[#This Row],[Discount %]]&lt;=0.4, "30-40%", "40%+"))))</f>
        <v>0-10%</v>
      </c>
    </row>
    <row r="2148" spans="1:24" ht="14.4" x14ac:dyDescent="0.3">
      <c r="A2148" s="2">
        <v>2147</v>
      </c>
      <c r="B2148" s="2" t="s">
        <v>5070</v>
      </c>
      <c r="C2148" s="2">
        <f>YEAR([1]Data!$D2148)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9">
        <v>38.088000000000001</v>
      </c>
      <c r="T2148" s="2">
        <v>4</v>
      </c>
      <c r="U2148" s="25">
        <v>0.7</v>
      </c>
      <c r="V2148" s="25">
        <v>-27.93119999999999</v>
      </c>
      <c r="W2148" s="11">
        <f>Table_1[[#This Row],[Discount]]/Table_1[[#This Row],[Sales]]</f>
        <v>1.8378491913463555E-2</v>
      </c>
      <c r="X2148" t="str">
        <f>IF(Table_1[[#This Row],[Discount %]]&lt;=0.1, "0-10%", IF(Table_1[[#This Row],[Discount %]]&lt;=0.2, "10-20%", IF(Table_1[[#This Row],[Discount %]]&lt;=0.3, "20-30%", IF(Table_1[[#This Row],[Discount %]]&lt;=0.4, "30-40%", "40%+"))))</f>
        <v>0-10%</v>
      </c>
    </row>
    <row r="2149" spans="1:24" ht="14.4" x14ac:dyDescent="0.3">
      <c r="A2149" s="2">
        <v>2148</v>
      </c>
      <c r="B2149" s="2" t="s">
        <v>5070</v>
      </c>
      <c r="C2149" s="2">
        <f>YEAR([1]Data!$D2149)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9">
        <v>254.35200000000003</v>
      </c>
      <c r="T2149" s="2">
        <v>6</v>
      </c>
      <c r="U2149" s="25">
        <v>0.2</v>
      </c>
      <c r="V2149" s="25">
        <v>-50.870400000000018</v>
      </c>
      <c r="W2149" s="11">
        <f>Table_1[[#This Row],[Discount]]/Table_1[[#This Row],[Sales]]</f>
        <v>7.8631188274517203E-4</v>
      </c>
      <c r="X2149" t="str">
        <f>IF(Table_1[[#This Row],[Discount %]]&lt;=0.1, "0-10%", IF(Table_1[[#This Row],[Discount %]]&lt;=0.2, "10-20%", IF(Table_1[[#This Row],[Discount %]]&lt;=0.3, "20-30%", IF(Table_1[[#This Row],[Discount %]]&lt;=0.4, "30-40%", "40%+"))))</f>
        <v>0-10%</v>
      </c>
    </row>
    <row r="2150" spans="1:24" ht="14.4" x14ac:dyDescent="0.3">
      <c r="A2150" s="2">
        <v>2149</v>
      </c>
      <c r="B2150" s="2" t="s">
        <v>5072</v>
      </c>
      <c r="C2150" s="2">
        <f>YEAR([1]Data!$D2150)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9">
        <v>43.31</v>
      </c>
      <c r="T2150" s="2">
        <v>1</v>
      </c>
      <c r="U2150" s="25">
        <v>0</v>
      </c>
      <c r="V2150" s="25">
        <v>4.330999999999996</v>
      </c>
      <c r="W2150" s="11">
        <f>Table_1[[#This Row],[Discount]]/Table_1[[#This Row],[Sales]]</f>
        <v>0</v>
      </c>
      <c r="X2150" t="str">
        <f>IF(Table_1[[#This Row],[Discount %]]&lt;=0.1, "0-10%", IF(Table_1[[#This Row],[Discount %]]&lt;=0.2, "10-20%", IF(Table_1[[#This Row],[Discount %]]&lt;=0.3, "20-30%", IF(Table_1[[#This Row],[Discount %]]&lt;=0.4, "30-40%", "40%+"))))</f>
        <v>0-10%</v>
      </c>
    </row>
    <row r="2151" spans="1:24" ht="14.4" x14ac:dyDescent="0.3">
      <c r="A2151" s="2">
        <v>2150</v>
      </c>
      <c r="B2151" s="2" t="s">
        <v>5073</v>
      </c>
      <c r="C2151" s="2">
        <f>YEAR([1]Data!$D2151)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9">
        <v>84.949999999999989</v>
      </c>
      <c r="T2151" s="2">
        <v>5</v>
      </c>
      <c r="U2151" s="25">
        <v>0</v>
      </c>
      <c r="V2151" s="25">
        <v>22.086999999999996</v>
      </c>
      <c r="W2151" s="11">
        <f>Table_1[[#This Row],[Discount]]/Table_1[[#This Row],[Sales]]</f>
        <v>0</v>
      </c>
      <c r="X2151" t="str">
        <f>IF(Table_1[[#This Row],[Discount %]]&lt;=0.1, "0-10%", IF(Table_1[[#This Row],[Discount %]]&lt;=0.2, "10-20%", IF(Table_1[[#This Row],[Discount %]]&lt;=0.3, "20-30%", IF(Table_1[[#This Row],[Discount %]]&lt;=0.4, "30-40%", "40%+"))))</f>
        <v>0-10%</v>
      </c>
    </row>
    <row r="2152" spans="1:24" ht="14.4" x14ac:dyDescent="0.3">
      <c r="A2152" s="2">
        <v>2151</v>
      </c>
      <c r="B2152" s="2" t="s">
        <v>5076</v>
      </c>
      <c r="C2152" s="2">
        <f>YEAR([1]Data!$D2152)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9">
        <v>233.05799999999999</v>
      </c>
      <c r="T2152" s="2">
        <v>3</v>
      </c>
      <c r="U2152" s="25">
        <v>0.3</v>
      </c>
      <c r="V2152" s="25">
        <v>-53.270399999999995</v>
      </c>
      <c r="W2152" s="11">
        <f>Table_1[[#This Row],[Discount]]/Table_1[[#This Row],[Sales]]</f>
        <v>1.2872332209149654E-3</v>
      </c>
      <c r="X2152" t="str">
        <f>IF(Table_1[[#This Row],[Discount %]]&lt;=0.1, "0-10%", IF(Table_1[[#This Row],[Discount %]]&lt;=0.2, "10-20%", IF(Table_1[[#This Row],[Discount %]]&lt;=0.3, "20-30%", IF(Table_1[[#This Row],[Discount %]]&lt;=0.4, "30-40%", "40%+"))))</f>
        <v>0-10%</v>
      </c>
    </row>
    <row r="2153" spans="1:24" ht="14.4" x14ac:dyDescent="0.3">
      <c r="A2153" s="2">
        <v>2152</v>
      </c>
      <c r="B2153" s="2" t="s">
        <v>5080</v>
      </c>
      <c r="C2153" s="2">
        <f>YEAR([1]Data!$D2153)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9">
        <v>111.79</v>
      </c>
      <c r="T2153" s="2">
        <v>7</v>
      </c>
      <c r="U2153" s="25">
        <v>0</v>
      </c>
      <c r="V2153" s="25">
        <v>43.598100000000002</v>
      </c>
      <c r="W2153" s="11">
        <f>Table_1[[#This Row],[Discount]]/Table_1[[#This Row],[Sales]]</f>
        <v>0</v>
      </c>
      <c r="X2153" t="str">
        <f>IF(Table_1[[#This Row],[Discount %]]&lt;=0.1, "0-10%", IF(Table_1[[#This Row],[Discount %]]&lt;=0.2, "10-20%", IF(Table_1[[#This Row],[Discount %]]&lt;=0.3, "20-30%", IF(Table_1[[#This Row],[Discount %]]&lt;=0.4, "30-40%", "40%+"))))</f>
        <v>0-10%</v>
      </c>
    </row>
    <row r="2154" spans="1:24" ht="14.4" x14ac:dyDescent="0.3">
      <c r="A2154" s="2">
        <v>2153</v>
      </c>
      <c r="B2154" s="2" t="s">
        <v>5084</v>
      </c>
      <c r="C2154" s="2">
        <f>YEAR([1]Data!$D2154)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9">
        <v>14.940000000000001</v>
      </c>
      <c r="T2154" s="2">
        <v>3</v>
      </c>
      <c r="U2154" s="25">
        <v>0</v>
      </c>
      <c r="V2154" s="25">
        <v>7.0218000000000007</v>
      </c>
      <c r="W2154" s="11">
        <f>Table_1[[#This Row],[Discount]]/Table_1[[#This Row],[Sales]]</f>
        <v>0</v>
      </c>
      <c r="X2154" t="str">
        <f>IF(Table_1[[#This Row],[Discount %]]&lt;=0.1, "0-10%", IF(Table_1[[#This Row],[Discount %]]&lt;=0.2, "10-20%", IF(Table_1[[#This Row],[Discount %]]&lt;=0.3, "20-30%", IF(Table_1[[#This Row],[Discount %]]&lt;=0.4, "30-40%", "40%+"))))</f>
        <v>0-10%</v>
      </c>
    </row>
    <row r="2155" spans="1:24" ht="14.4" x14ac:dyDescent="0.3">
      <c r="A2155" s="2">
        <v>2154</v>
      </c>
      <c r="B2155" s="2" t="s">
        <v>5085</v>
      </c>
      <c r="C2155" s="2">
        <f>YEAR([1]Data!$D2155)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9">
        <v>14.16</v>
      </c>
      <c r="T2155" s="2">
        <v>2</v>
      </c>
      <c r="U2155" s="25">
        <v>0.2</v>
      </c>
      <c r="V2155" s="25">
        <v>5.133</v>
      </c>
      <c r="W2155" s="11">
        <f>Table_1[[#This Row],[Discount]]/Table_1[[#This Row],[Sales]]</f>
        <v>1.4124293785310734E-2</v>
      </c>
      <c r="X2155" t="str">
        <f>IF(Table_1[[#This Row],[Discount %]]&lt;=0.1, "0-10%", IF(Table_1[[#This Row],[Discount %]]&lt;=0.2, "10-20%", IF(Table_1[[#This Row],[Discount %]]&lt;=0.3, "20-30%", IF(Table_1[[#This Row],[Discount %]]&lt;=0.4, "30-40%", "40%+"))))</f>
        <v>0-10%</v>
      </c>
    </row>
    <row r="2156" spans="1:24" ht="14.4" x14ac:dyDescent="0.3">
      <c r="A2156" s="2">
        <v>2155</v>
      </c>
      <c r="B2156" s="2" t="s">
        <v>5086</v>
      </c>
      <c r="C2156" s="2">
        <f>YEAR([1]Data!$D2156)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9">
        <v>22.608000000000001</v>
      </c>
      <c r="T2156" s="2">
        <v>3</v>
      </c>
      <c r="U2156" s="25">
        <v>0.6</v>
      </c>
      <c r="V2156" s="25">
        <v>-10.173599999999997</v>
      </c>
      <c r="W2156" s="11">
        <f>Table_1[[#This Row],[Discount]]/Table_1[[#This Row],[Sales]]</f>
        <v>2.6539278131634817E-2</v>
      </c>
      <c r="X2156" t="str">
        <f>IF(Table_1[[#This Row],[Discount %]]&lt;=0.1, "0-10%", IF(Table_1[[#This Row],[Discount %]]&lt;=0.2, "10-20%", IF(Table_1[[#This Row],[Discount %]]&lt;=0.3, "20-30%", IF(Table_1[[#This Row],[Discount %]]&lt;=0.4, "30-40%", "40%+"))))</f>
        <v>0-10%</v>
      </c>
    </row>
    <row r="2157" spans="1:24" ht="14.4" x14ac:dyDescent="0.3">
      <c r="A2157" s="2">
        <v>2156</v>
      </c>
      <c r="B2157" s="2" t="s">
        <v>5087</v>
      </c>
      <c r="C2157" s="2">
        <f>YEAR([1]Data!$D2157)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9">
        <v>21.48</v>
      </c>
      <c r="T2157" s="2">
        <v>6</v>
      </c>
      <c r="U2157" s="25">
        <v>0</v>
      </c>
      <c r="V2157" s="25">
        <v>10.74</v>
      </c>
      <c r="W2157" s="11">
        <f>Table_1[[#This Row],[Discount]]/Table_1[[#This Row],[Sales]]</f>
        <v>0</v>
      </c>
      <c r="X2157" t="str">
        <f>IF(Table_1[[#This Row],[Discount %]]&lt;=0.1, "0-10%", IF(Table_1[[#This Row],[Discount %]]&lt;=0.2, "10-20%", IF(Table_1[[#This Row],[Discount %]]&lt;=0.3, "20-30%", IF(Table_1[[#This Row],[Discount %]]&lt;=0.4, "30-40%", "40%+"))))</f>
        <v>0-10%</v>
      </c>
    </row>
    <row r="2158" spans="1:24" ht="14.4" x14ac:dyDescent="0.3">
      <c r="A2158" s="2">
        <v>2157</v>
      </c>
      <c r="B2158" s="2" t="s">
        <v>5088</v>
      </c>
      <c r="C2158" s="2">
        <f>YEAR([1]Data!$D2158)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9">
        <v>501.81000000000006</v>
      </c>
      <c r="T2158" s="2">
        <v>3</v>
      </c>
      <c r="U2158" s="25">
        <v>0</v>
      </c>
      <c r="V2158" s="25">
        <v>0</v>
      </c>
      <c r="W2158" s="11">
        <f>Table_1[[#This Row],[Discount]]/Table_1[[#This Row],[Sales]]</f>
        <v>0</v>
      </c>
      <c r="X2158" t="str">
        <f>IF(Table_1[[#This Row],[Discount %]]&lt;=0.1, "0-10%", IF(Table_1[[#This Row],[Discount %]]&lt;=0.2, "10-20%", IF(Table_1[[#This Row],[Discount %]]&lt;=0.3, "20-30%", IF(Table_1[[#This Row],[Discount %]]&lt;=0.4, "30-40%", "40%+"))))</f>
        <v>0-10%</v>
      </c>
    </row>
    <row r="2159" spans="1:24" ht="14.4" x14ac:dyDescent="0.3">
      <c r="A2159" s="2">
        <v>2158</v>
      </c>
      <c r="B2159" s="2" t="s">
        <v>5088</v>
      </c>
      <c r="C2159" s="2">
        <f>YEAR([1]Data!$D2159)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9">
        <v>161.94</v>
      </c>
      <c r="T2159" s="2">
        <v>3</v>
      </c>
      <c r="U2159" s="25">
        <v>0</v>
      </c>
      <c r="V2159" s="25">
        <v>9.716399999999993</v>
      </c>
      <c r="W2159" s="11">
        <f>Table_1[[#This Row],[Discount]]/Table_1[[#This Row],[Sales]]</f>
        <v>0</v>
      </c>
      <c r="X2159" t="str">
        <f>IF(Table_1[[#This Row],[Discount %]]&lt;=0.1, "0-10%", IF(Table_1[[#This Row],[Discount %]]&lt;=0.2, "10-20%", IF(Table_1[[#This Row],[Discount %]]&lt;=0.3, "20-30%", IF(Table_1[[#This Row],[Discount %]]&lt;=0.4, "30-40%", "40%+"))))</f>
        <v>0-10%</v>
      </c>
    </row>
    <row r="2160" spans="1:24" ht="14.4" x14ac:dyDescent="0.3">
      <c r="A2160" s="2">
        <v>2159</v>
      </c>
      <c r="B2160" s="2" t="s">
        <v>5089</v>
      </c>
      <c r="C2160" s="2">
        <f>YEAR([1]Data!$D2160)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9">
        <v>17.856000000000002</v>
      </c>
      <c r="T2160" s="2">
        <v>4</v>
      </c>
      <c r="U2160" s="25">
        <v>0.2</v>
      </c>
      <c r="V2160" s="25">
        <v>2.0087999999999973</v>
      </c>
      <c r="W2160" s="11">
        <f>Table_1[[#This Row],[Discount]]/Table_1[[#This Row],[Sales]]</f>
        <v>1.1200716845878136E-2</v>
      </c>
      <c r="X2160" t="str">
        <f>IF(Table_1[[#This Row],[Discount %]]&lt;=0.1, "0-10%", IF(Table_1[[#This Row],[Discount %]]&lt;=0.2, "10-20%", IF(Table_1[[#This Row],[Discount %]]&lt;=0.3, "20-30%", IF(Table_1[[#This Row],[Discount %]]&lt;=0.4, "30-40%", "40%+"))))</f>
        <v>0-10%</v>
      </c>
    </row>
    <row r="2161" spans="1:24" ht="14.4" x14ac:dyDescent="0.3">
      <c r="A2161" s="2">
        <v>2160</v>
      </c>
      <c r="B2161" s="2" t="s">
        <v>5092</v>
      </c>
      <c r="C2161" s="2">
        <f>YEAR([1]Data!$D2161)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9">
        <v>8.8079999999999981</v>
      </c>
      <c r="T2161" s="2">
        <v>3</v>
      </c>
      <c r="U2161" s="25">
        <v>0.8</v>
      </c>
      <c r="V2161" s="25">
        <v>-14.973600000000001</v>
      </c>
      <c r="W2161" s="11">
        <f>Table_1[[#This Row],[Discount]]/Table_1[[#This Row],[Sales]]</f>
        <v>9.0826521344232539E-2</v>
      </c>
      <c r="X2161" t="str">
        <f>IF(Table_1[[#This Row],[Discount %]]&lt;=0.1, "0-10%", IF(Table_1[[#This Row],[Discount %]]&lt;=0.2, "10-20%", IF(Table_1[[#This Row],[Discount %]]&lt;=0.3, "20-30%", IF(Table_1[[#This Row],[Discount %]]&lt;=0.4, "30-40%", "40%+"))))</f>
        <v>0-10%</v>
      </c>
    </row>
    <row r="2162" spans="1:24" ht="14.4" x14ac:dyDescent="0.3">
      <c r="A2162" s="2">
        <v>2161</v>
      </c>
      <c r="B2162" s="2" t="s">
        <v>5093</v>
      </c>
      <c r="C2162" s="2">
        <f>YEAR([1]Data!$D2162)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9">
        <v>79.384000000000015</v>
      </c>
      <c r="T2162" s="2">
        <v>1</v>
      </c>
      <c r="U2162" s="25">
        <v>0.2</v>
      </c>
      <c r="V2162" s="25">
        <v>29.768999999999998</v>
      </c>
      <c r="W2162" s="11">
        <f>Table_1[[#This Row],[Discount]]/Table_1[[#This Row],[Sales]]</f>
        <v>2.5193993751889544E-3</v>
      </c>
      <c r="X2162" t="str">
        <f>IF(Table_1[[#This Row],[Discount %]]&lt;=0.1, "0-10%", IF(Table_1[[#This Row],[Discount %]]&lt;=0.2, "10-20%", IF(Table_1[[#This Row],[Discount %]]&lt;=0.3, "20-30%", IF(Table_1[[#This Row],[Discount %]]&lt;=0.4, "30-40%", "40%+"))))</f>
        <v>0-10%</v>
      </c>
    </row>
    <row r="2163" spans="1:24" ht="14.4" x14ac:dyDescent="0.3">
      <c r="A2163" s="2">
        <v>2162</v>
      </c>
      <c r="B2163" s="2" t="s">
        <v>5094</v>
      </c>
      <c r="C2163" s="2">
        <f>YEAR([1]Data!$D2163)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9">
        <v>34.58</v>
      </c>
      <c r="T2163" s="2">
        <v>1</v>
      </c>
      <c r="U2163" s="25">
        <v>0</v>
      </c>
      <c r="V2163" s="25">
        <v>10.028199999999998</v>
      </c>
      <c r="W2163" s="11">
        <f>Table_1[[#This Row],[Discount]]/Table_1[[#This Row],[Sales]]</f>
        <v>0</v>
      </c>
      <c r="X2163" t="str">
        <f>IF(Table_1[[#This Row],[Discount %]]&lt;=0.1, "0-10%", IF(Table_1[[#This Row],[Discount %]]&lt;=0.2, "10-20%", IF(Table_1[[#This Row],[Discount %]]&lt;=0.3, "20-30%", IF(Table_1[[#This Row],[Discount %]]&lt;=0.4, "30-40%", "40%+"))))</f>
        <v>0-10%</v>
      </c>
    </row>
    <row r="2164" spans="1:24" ht="14.4" x14ac:dyDescent="0.3">
      <c r="A2164" s="2">
        <v>2163</v>
      </c>
      <c r="B2164" s="2" t="s">
        <v>5097</v>
      </c>
      <c r="C2164" s="2">
        <f>YEAR([1]Data!$D2164)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9">
        <v>314.54999999999995</v>
      </c>
      <c r="T2164" s="2">
        <v>3</v>
      </c>
      <c r="U2164" s="25">
        <v>0</v>
      </c>
      <c r="V2164" s="25">
        <v>150.98399999999998</v>
      </c>
      <c r="W2164" s="11">
        <f>Table_1[[#This Row],[Discount]]/Table_1[[#This Row],[Sales]]</f>
        <v>0</v>
      </c>
      <c r="X2164" t="str">
        <f>IF(Table_1[[#This Row],[Discount %]]&lt;=0.1, "0-10%", IF(Table_1[[#This Row],[Discount %]]&lt;=0.2, "10-20%", IF(Table_1[[#This Row],[Discount %]]&lt;=0.3, "20-30%", IF(Table_1[[#This Row],[Discount %]]&lt;=0.4, "30-40%", "40%+"))))</f>
        <v>0-10%</v>
      </c>
    </row>
    <row r="2165" spans="1:24" ht="14.4" x14ac:dyDescent="0.3">
      <c r="A2165" s="2">
        <v>2164</v>
      </c>
      <c r="B2165" s="2" t="s">
        <v>5101</v>
      </c>
      <c r="C2165" s="2">
        <f>YEAR([1]Data!$D2165)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9">
        <v>191.976</v>
      </c>
      <c r="T2165" s="2">
        <v>3</v>
      </c>
      <c r="U2165" s="25">
        <v>0.2</v>
      </c>
      <c r="V2165" s="25">
        <v>23.996999999999986</v>
      </c>
      <c r="W2165" s="11">
        <f>Table_1[[#This Row],[Discount]]/Table_1[[#This Row],[Sales]]</f>
        <v>1.0417968912780765E-3</v>
      </c>
      <c r="X2165" t="str">
        <f>IF(Table_1[[#This Row],[Discount %]]&lt;=0.1, "0-10%", IF(Table_1[[#This Row],[Discount %]]&lt;=0.2, "10-20%", IF(Table_1[[#This Row],[Discount %]]&lt;=0.3, "20-30%", IF(Table_1[[#This Row],[Discount %]]&lt;=0.4, "30-40%", "40%+"))))</f>
        <v>0-10%</v>
      </c>
    </row>
    <row r="2166" spans="1:24" ht="14.4" x14ac:dyDescent="0.3">
      <c r="A2166" s="2">
        <v>2165</v>
      </c>
      <c r="B2166" s="2" t="s">
        <v>5101</v>
      </c>
      <c r="C2166" s="2">
        <f>YEAR([1]Data!$D2166)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9">
        <v>8.2880000000000003</v>
      </c>
      <c r="T2166" s="2">
        <v>2</v>
      </c>
      <c r="U2166" s="25">
        <v>0.2</v>
      </c>
      <c r="V2166" s="25">
        <v>3.0043999999999995</v>
      </c>
      <c r="W2166" s="11">
        <f>Table_1[[#This Row],[Discount]]/Table_1[[#This Row],[Sales]]</f>
        <v>2.4131274131274132E-2</v>
      </c>
      <c r="X2166" t="str">
        <f>IF(Table_1[[#This Row],[Discount %]]&lt;=0.1, "0-10%", IF(Table_1[[#This Row],[Discount %]]&lt;=0.2, "10-20%", IF(Table_1[[#This Row],[Discount %]]&lt;=0.3, "20-30%", IF(Table_1[[#This Row],[Discount %]]&lt;=0.4, "30-40%", "40%+"))))</f>
        <v>0-10%</v>
      </c>
    </row>
    <row r="2167" spans="1:24" ht="14.4" x14ac:dyDescent="0.3">
      <c r="A2167" s="2">
        <v>2166</v>
      </c>
      <c r="B2167" s="2" t="s">
        <v>5101</v>
      </c>
      <c r="C2167" s="2">
        <f>YEAR([1]Data!$D2167)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9">
        <v>139.91999999999999</v>
      </c>
      <c r="T2167" s="2">
        <v>5</v>
      </c>
      <c r="U2167" s="25">
        <v>0.6</v>
      </c>
      <c r="V2167" s="25">
        <v>-150.41399999999999</v>
      </c>
      <c r="W2167" s="11">
        <f>Table_1[[#This Row],[Discount]]/Table_1[[#This Row],[Sales]]</f>
        <v>4.2881646655231562E-3</v>
      </c>
      <c r="X2167" t="str">
        <f>IF(Table_1[[#This Row],[Discount %]]&lt;=0.1, "0-10%", IF(Table_1[[#This Row],[Discount %]]&lt;=0.2, "10-20%", IF(Table_1[[#This Row],[Discount %]]&lt;=0.3, "20-30%", IF(Table_1[[#This Row],[Discount %]]&lt;=0.4, "30-40%", "40%+"))))</f>
        <v>0-10%</v>
      </c>
    </row>
    <row r="2168" spans="1:24" ht="14.4" x14ac:dyDescent="0.3">
      <c r="A2168" s="2">
        <v>2167</v>
      </c>
      <c r="B2168" s="2" t="s">
        <v>5101</v>
      </c>
      <c r="C2168" s="2">
        <f>YEAR([1]Data!$D2168)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9">
        <v>15.872</v>
      </c>
      <c r="T2168" s="2">
        <v>1</v>
      </c>
      <c r="U2168" s="25">
        <v>0.2</v>
      </c>
      <c r="V2168" s="25">
        <v>1.1904000000000003</v>
      </c>
      <c r="W2168" s="11">
        <f>Table_1[[#This Row],[Discount]]/Table_1[[#This Row],[Sales]]</f>
        <v>1.2600806451612904E-2</v>
      </c>
      <c r="X2168" t="str">
        <f>IF(Table_1[[#This Row],[Discount %]]&lt;=0.1, "0-10%", IF(Table_1[[#This Row],[Discount %]]&lt;=0.2, "10-20%", IF(Table_1[[#This Row],[Discount %]]&lt;=0.3, "20-30%", IF(Table_1[[#This Row],[Discount %]]&lt;=0.4, "30-40%", "40%+"))))</f>
        <v>0-10%</v>
      </c>
    </row>
    <row r="2169" spans="1:24" ht="14.4" x14ac:dyDescent="0.3">
      <c r="A2169" s="2">
        <v>2168</v>
      </c>
      <c r="B2169" s="2" t="s">
        <v>5101</v>
      </c>
      <c r="C2169" s="2">
        <f>YEAR([1]Data!$D2169)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9">
        <v>6.2859999999999987</v>
      </c>
      <c r="T2169" s="2">
        <v>7</v>
      </c>
      <c r="U2169" s="25">
        <v>0.8</v>
      </c>
      <c r="V2169" s="25">
        <v>-11.000500000000008</v>
      </c>
      <c r="W2169" s="11">
        <f>Table_1[[#This Row],[Discount]]/Table_1[[#This Row],[Sales]]</f>
        <v>0.12726694241170861</v>
      </c>
      <c r="X2169" t="str">
        <f>IF(Table_1[[#This Row],[Discount %]]&lt;=0.1, "0-10%", IF(Table_1[[#This Row],[Discount %]]&lt;=0.2, "10-20%", IF(Table_1[[#This Row],[Discount %]]&lt;=0.3, "20-30%", IF(Table_1[[#This Row],[Discount %]]&lt;=0.4, "30-40%", "40%+"))))</f>
        <v>10-20%</v>
      </c>
    </row>
    <row r="2170" spans="1:24" ht="14.4" x14ac:dyDescent="0.3">
      <c r="A2170" s="2">
        <v>2169</v>
      </c>
      <c r="B2170" s="2" t="s">
        <v>5104</v>
      </c>
      <c r="C2170" s="2">
        <f>YEAR([1]Data!$D2170)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9">
        <v>14.015999999999998</v>
      </c>
      <c r="T2170" s="2">
        <v>3</v>
      </c>
      <c r="U2170" s="25">
        <v>0.2</v>
      </c>
      <c r="V2170" s="25">
        <v>1.7519999999999998</v>
      </c>
      <c r="W2170" s="11">
        <f>Table_1[[#This Row],[Discount]]/Table_1[[#This Row],[Sales]]</f>
        <v>1.4269406392694067E-2</v>
      </c>
      <c r="X2170" t="str">
        <f>IF(Table_1[[#This Row],[Discount %]]&lt;=0.1, "0-10%", IF(Table_1[[#This Row],[Discount %]]&lt;=0.2, "10-20%", IF(Table_1[[#This Row],[Discount %]]&lt;=0.3, "20-30%", IF(Table_1[[#This Row],[Discount %]]&lt;=0.4, "30-40%", "40%+"))))</f>
        <v>0-10%</v>
      </c>
    </row>
    <row r="2171" spans="1:24" ht="14.4" x14ac:dyDescent="0.3">
      <c r="A2171" s="2">
        <v>2170</v>
      </c>
      <c r="B2171" s="2" t="s">
        <v>5104</v>
      </c>
      <c r="C2171" s="2">
        <f>YEAR([1]Data!$D2171)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9">
        <v>71.975999999999999</v>
      </c>
      <c r="T2171" s="2">
        <v>3</v>
      </c>
      <c r="U2171" s="25">
        <v>0.2</v>
      </c>
      <c r="V2171" s="25">
        <v>-8.9970000000000034</v>
      </c>
      <c r="W2171" s="11">
        <f>Table_1[[#This Row],[Discount]]/Table_1[[#This Row],[Sales]]</f>
        <v>2.7787040124485941E-3</v>
      </c>
      <c r="X2171" t="str">
        <f>IF(Table_1[[#This Row],[Discount %]]&lt;=0.1, "0-10%", IF(Table_1[[#This Row],[Discount %]]&lt;=0.2, "10-20%", IF(Table_1[[#This Row],[Discount %]]&lt;=0.3, "20-30%", IF(Table_1[[#This Row],[Discount %]]&lt;=0.4, "30-40%", "40%+"))))</f>
        <v>0-10%</v>
      </c>
    </row>
    <row r="2172" spans="1:24" ht="14.4" x14ac:dyDescent="0.3">
      <c r="A2172" s="2">
        <v>2171</v>
      </c>
      <c r="B2172" s="2" t="s">
        <v>5104</v>
      </c>
      <c r="C2172" s="2">
        <f>YEAR([1]Data!$D2172)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9">
        <v>107.982</v>
      </c>
      <c r="T2172" s="2">
        <v>3</v>
      </c>
      <c r="U2172" s="25">
        <v>0.4</v>
      </c>
      <c r="V2172" s="25">
        <v>-26.995499999999993</v>
      </c>
      <c r="W2172" s="11">
        <f>Table_1[[#This Row],[Discount]]/Table_1[[#This Row],[Sales]]</f>
        <v>3.7043210905521292E-3</v>
      </c>
      <c r="X2172" t="str">
        <f>IF(Table_1[[#This Row],[Discount %]]&lt;=0.1, "0-10%", IF(Table_1[[#This Row],[Discount %]]&lt;=0.2, "10-20%", IF(Table_1[[#This Row],[Discount %]]&lt;=0.3, "20-30%", IF(Table_1[[#This Row],[Discount %]]&lt;=0.4, "30-40%", "40%+"))))</f>
        <v>0-10%</v>
      </c>
    </row>
    <row r="2173" spans="1:24" ht="14.4" x14ac:dyDescent="0.3">
      <c r="A2173" s="2">
        <v>2172</v>
      </c>
      <c r="B2173" s="2" t="s">
        <v>5107</v>
      </c>
      <c r="C2173" s="2">
        <f>YEAR([1]Data!$D2173)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9">
        <v>305.31200000000001</v>
      </c>
      <c r="T2173" s="2">
        <v>2</v>
      </c>
      <c r="U2173" s="25">
        <v>0.3</v>
      </c>
      <c r="V2173" s="25">
        <v>-8.7232000000000198</v>
      </c>
      <c r="W2173" s="11">
        <f>Table_1[[#This Row],[Discount]]/Table_1[[#This Row],[Sales]]</f>
        <v>9.8260140446494075E-4</v>
      </c>
      <c r="X2173" t="str">
        <f>IF(Table_1[[#This Row],[Discount %]]&lt;=0.1, "0-10%", IF(Table_1[[#This Row],[Discount %]]&lt;=0.2, "10-20%", IF(Table_1[[#This Row],[Discount %]]&lt;=0.3, "20-30%", IF(Table_1[[#This Row],[Discount %]]&lt;=0.4, "30-40%", "40%+"))))</f>
        <v>0-10%</v>
      </c>
    </row>
    <row r="2174" spans="1:24" ht="14.4" x14ac:dyDescent="0.3">
      <c r="A2174" s="2">
        <v>2173</v>
      </c>
      <c r="B2174" s="2" t="s">
        <v>5109</v>
      </c>
      <c r="C2174" s="2">
        <f>YEAR([1]Data!$D2174)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9">
        <v>19.752000000000002</v>
      </c>
      <c r="T2174" s="2">
        <v>3</v>
      </c>
      <c r="U2174" s="25">
        <v>0.2</v>
      </c>
      <c r="V2174" s="25">
        <v>6.9131999999999998</v>
      </c>
      <c r="W2174" s="11">
        <f>Table_1[[#This Row],[Discount]]/Table_1[[#This Row],[Sales]]</f>
        <v>1.0125556905629808E-2</v>
      </c>
      <c r="X2174" t="str">
        <f>IF(Table_1[[#This Row],[Discount %]]&lt;=0.1, "0-10%", IF(Table_1[[#This Row],[Discount %]]&lt;=0.2, "10-20%", IF(Table_1[[#This Row],[Discount %]]&lt;=0.3, "20-30%", IF(Table_1[[#This Row],[Discount %]]&lt;=0.4, "30-40%", "40%+"))))</f>
        <v>0-10%</v>
      </c>
    </row>
    <row r="2175" spans="1:24" ht="14.4" x14ac:dyDescent="0.3">
      <c r="A2175" s="2">
        <v>2174</v>
      </c>
      <c r="B2175" s="2" t="s">
        <v>5114</v>
      </c>
      <c r="C2175" s="2">
        <f>YEAR([1]Data!$D2175)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9">
        <v>9.2639999999999976</v>
      </c>
      <c r="T2175" s="2">
        <v>3</v>
      </c>
      <c r="U2175" s="25">
        <v>0.8</v>
      </c>
      <c r="V2175" s="25">
        <v>-13.895999999999997</v>
      </c>
      <c r="W2175" s="11">
        <f>Table_1[[#This Row],[Discount]]/Table_1[[#This Row],[Sales]]</f>
        <v>8.6355785837651147E-2</v>
      </c>
      <c r="X2175" t="str">
        <f>IF(Table_1[[#This Row],[Discount %]]&lt;=0.1, "0-10%", IF(Table_1[[#This Row],[Discount %]]&lt;=0.2, "10-20%", IF(Table_1[[#This Row],[Discount %]]&lt;=0.3, "20-30%", IF(Table_1[[#This Row],[Discount %]]&lt;=0.4, "30-40%", "40%+"))))</f>
        <v>0-10%</v>
      </c>
    </row>
    <row r="2176" spans="1:24" ht="14.4" x14ac:dyDescent="0.3">
      <c r="A2176" s="2">
        <v>2175</v>
      </c>
      <c r="B2176" s="2" t="s">
        <v>5115</v>
      </c>
      <c r="C2176" s="2">
        <f>YEAR([1]Data!$D2176)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9">
        <v>61.792000000000002</v>
      </c>
      <c r="T2176" s="2">
        <v>4</v>
      </c>
      <c r="U2176" s="25">
        <v>0.2</v>
      </c>
      <c r="V2176" s="25">
        <v>6.1792000000000016</v>
      </c>
      <c r="W2176" s="11">
        <f>Table_1[[#This Row],[Discount]]/Table_1[[#This Row],[Sales]]</f>
        <v>3.236664940445365E-3</v>
      </c>
      <c r="X2176" t="str">
        <f>IF(Table_1[[#This Row],[Discount %]]&lt;=0.1, "0-10%", IF(Table_1[[#This Row],[Discount %]]&lt;=0.2, "10-20%", IF(Table_1[[#This Row],[Discount %]]&lt;=0.3, "20-30%", IF(Table_1[[#This Row],[Discount %]]&lt;=0.4, "30-40%", "40%+"))))</f>
        <v>0-10%</v>
      </c>
    </row>
    <row r="2177" spans="1:24" ht="14.4" x14ac:dyDescent="0.3">
      <c r="A2177" s="2">
        <v>2176</v>
      </c>
      <c r="B2177" s="2" t="s">
        <v>5116</v>
      </c>
      <c r="C2177" s="2">
        <f>YEAR([1]Data!$D2177)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9">
        <v>45.68</v>
      </c>
      <c r="T2177" s="2">
        <v>2</v>
      </c>
      <c r="U2177" s="25">
        <v>0</v>
      </c>
      <c r="V2177" s="25">
        <v>21.012799999999999</v>
      </c>
      <c r="W2177" s="11">
        <f>Table_1[[#This Row],[Discount]]/Table_1[[#This Row],[Sales]]</f>
        <v>0</v>
      </c>
      <c r="X2177" t="str">
        <f>IF(Table_1[[#This Row],[Discount %]]&lt;=0.1, "0-10%", IF(Table_1[[#This Row],[Discount %]]&lt;=0.2, "10-20%", IF(Table_1[[#This Row],[Discount %]]&lt;=0.3, "20-30%", IF(Table_1[[#This Row],[Discount %]]&lt;=0.4, "30-40%", "40%+"))))</f>
        <v>0-10%</v>
      </c>
    </row>
    <row r="2178" spans="1:24" ht="14.4" x14ac:dyDescent="0.3">
      <c r="A2178" s="2">
        <v>2177</v>
      </c>
      <c r="B2178" s="2" t="s">
        <v>5116</v>
      </c>
      <c r="C2178" s="2">
        <f>YEAR([1]Data!$D2178)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9">
        <v>60.12</v>
      </c>
      <c r="T2178" s="2">
        <v>9</v>
      </c>
      <c r="U2178" s="25">
        <v>0</v>
      </c>
      <c r="V2178" s="25">
        <v>28.857599999999998</v>
      </c>
      <c r="W2178" s="11">
        <f>Table_1[[#This Row],[Discount]]/Table_1[[#This Row],[Sales]]</f>
        <v>0</v>
      </c>
      <c r="X2178" t="str">
        <f>IF(Table_1[[#This Row],[Discount %]]&lt;=0.1, "0-10%", IF(Table_1[[#This Row],[Discount %]]&lt;=0.2, "10-20%", IF(Table_1[[#This Row],[Discount %]]&lt;=0.3, "20-30%", IF(Table_1[[#This Row],[Discount %]]&lt;=0.4, "30-40%", "40%+"))))</f>
        <v>0-10%</v>
      </c>
    </row>
    <row r="2179" spans="1:24" ht="14.4" x14ac:dyDescent="0.3">
      <c r="A2179" s="2">
        <v>2178</v>
      </c>
      <c r="B2179" s="2" t="s">
        <v>5116</v>
      </c>
      <c r="C2179" s="2">
        <f>YEAR([1]Data!$D2179)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9">
        <v>41.72</v>
      </c>
      <c r="T2179" s="2">
        <v>5</v>
      </c>
      <c r="U2179" s="25">
        <v>0.2</v>
      </c>
      <c r="V2179" s="25">
        <v>13.037499999999998</v>
      </c>
      <c r="W2179" s="11">
        <f>Table_1[[#This Row],[Discount]]/Table_1[[#This Row],[Sales]]</f>
        <v>4.7938638542665392E-3</v>
      </c>
      <c r="X2179" t="str">
        <f>IF(Table_1[[#This Row],[Discount %]]&lt;=0.1, "0-10%", IF(Table_1[[#This Row],[Discount %]]&lt;=0.2, "10-20%", IF(Table_1[[#This Row],[Discount %]]&lt;=0.3, "20-30%", IF(Table_1[[#This Row],[Discount %]]&lt;=0.4, "30-40%", "40%+"))))</f>
        <v>0-10%</v>
      </c>
    </row>
    <row r="2180" spans="1:24" ht="14.4" x14ac:dyDescent="0.3">
      <c r="A2180" s="2">
        <v>2179</v>
      </c>
      <c r="B2180" s="2" t="s">
        <v>5116</v>
      </c>
      <c r="C2180" s="2">
        <f>YEAR([1]Data!$D2180)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9">
        <v>71.599999999999994</v>
      </c>
      <c r="T2180" s="2">
        <v>8</v>
      </c>
      <c r="U2180" s="25">
        <v>0</v>
      </c>
      <c r="V2180" s="25">
        <v>32.935999999999993</v>
      </c>
      <c r="W2180" s="11">
        <f>Table_1[[#This Row],[Discount]]/Table_1[[#This Row],[Sales]]</f>
        <v>0</v>
      </c>
      <c r="X2180" t="str">
        <f>IF(Table_1[[#This Row],[Discount %]]&lt;=0.1, "0-10%", IF(Table_1[[#This Row],[Discount %]]&lt;=0.2, "10-20%", IF(Table_1[[#This Row],[Discount %]]&lt;=0.3, "20-30%", IF(Table_1[[#This Row],[Discount %]]&lt;=0.4, "30-40%", "40%+"))))</f>
        <v>0-10%</v>
      </c>
    </row>
    <row r="2181" spans="1:24" ht="14.4" x14ac:dyDescent="0.3">
      <c r="A2181" s="2">
        <v>2180</v>
      </c>
      <c r="B2181" s="2" t="s">
        <v>5122</v>
      </c>
      <c r="C2181" s="2">
        <f>YEAR([1]Data!$D2181)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9">
        <v>85.232000000000014</v>
      </c>
      <c r="T2181" s="2">
        <v>7</v>
      </c>
      <c r="U2181" s="25">
        <v>0.2</v>
      </c>
      <c r="V2181" s="25">
        <v>30.896599999999996</v>
      </c>
      <c r="W2181" s="11">
        <f>Table_1[[#This Row],[Discount]]/Table_1[[#This Row],[Sales]]</f>
        <v>2.3465365121081282E-3</v>
      </c>
      <c r="X2181" t="str">
        <f>IF(Table_1[[#This Row],[Discount %]]&lt;=0.1, "0-10%", IF(Table_1[[#This Row],[Discount %]]&lt;=0.2, "10-20%", IF(Table_1[[#This Row],[Discount %]]&lt;=0.3, "20-30%", IF(Table_1[[#This Row],[Discount %]]&lt;=0.4, "30-40%", "40%+"))))</f>
        <v>0-10%</v>
      </c>
    </row>
    <row r="2182" spans="1:24" ht="14.4" x14ac:dyDescent="0.3">
      <c r="A2182" s="2">
        <v>2181</v>
      </c>
      <c r="B2182" s="2" t="s">
        <v>5122</v>
      </c>
      <c r="C2182" s="2">
        <f>YEAR([1]Data!$D2182)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9">
        <v>44.400000000000006</v>
      </c>
      <c r="T2182" s="2">
        <v>3</v>
      </c>
      <c r="U2182" s="25">
        <v>0</v>
      </c>
      <c r="V2182" s="25">
        <v>22.200000000000003</v>
      </c>
      <c r="W2182" s="11">
        <f>Table_1[[#This Row],[Discount]]/Table_1[[#This Row],[Sales]]</f>
        <v>0</v>
      </c>
      <c r="X2182" t="str">
        <f>IF(Table_1[[#This Row],[Discount %]]&lt;=0.1, "0-10%", IF(Table_1[[#This Row],[Discount %]]&lt;=0.2, "10-20%", IF(Table_1[[#This Row],[Discount %]]&lt;=0.3, "20-30%", IF(Table_1[[#This Row],[Discount %]]&lt;=0.4, "30-40%", "40%+"))))</f>
        <v>0-10%</v>
      </c>
    </row>
    <row r="2183" spans="1:24" ht="14.4" x14ac:dyDescent="0.3">
      <c r="A2183" s="2">
        <v>2182</v>
      </c>
      <c r="B2183" s="2" t="s">
        <v>5122</v>
      </c>
      <c r="C2183" s="2">
        <f>YEAR([1]Data!$D2183)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9">
        <v>442.76400000000001</v>
      </c>
      <c r="T2183" s="2">
        <v>4</v>
      </c>
      <c r="U2183" s="25">
        <v>0.1</v>
      </c>
      <c r="V2183" s="25">
        <v>59.035200000000003</v>
      </c>
      <c r="W2183" s="11">
        <f>Table_1[[#This Row],[Discount]]/Table_1[[#This Row],[Sales]]</f>
        <v>2.2585395379931523E-4</v>
      </c>
      <c r="X2183" t="str">
        <f>IF(Table_1[[#This Row],[Discount %]]&lt;=0.1, "0-10%", IF(Table_1[[#This Row],[Discount %]]&lt;=0.2, "10-20%", IF(Table_1[[#This Row],[Discount %]]&lt;=0.3, "20-30%", IF(Table_1[[#This Row],[Discount %]]&lt;=0.4, "30-40%", "40%+"))))</f>
        <v>0-10%</v>
      </c>
    </row>
    <row r="2184" spans="1:24" ht="14.4" x14ac:dyDescent="0.3">
      <c r="A2184" s="2">
        <v>2183</v>
      </c>
      <c r="B2184" s="2" t="s">
        <v>5122</v>
      </c>
      <c r="C2184" s="2">
        <f>YEAR([1]Data!$D2184)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9">
        <v>3999.95</v>
      </c>
      <c r="T2184" s="2">
        <v>5</v>
      </c>
      <c r="U2184" s="25">
        <v>0</v>
      </c>
      <c r="V2184" s="25">
        <v>1159.9854999999998</v>
      </c>
      <c r="W2184" s="11">
        <f>Table_1[[#This Row],[Discount]]/Table_1[[#This Row],[Sales]]</f>
        <v>0</v>
      </c>
      <c r="X2184" t="str">
        <f>IF(Table_1[[#This Row],[Discount %]]&lt;=0.1, "0-10%", IF(Table_1[[#This Row],[Discount %]]&lt;=0.2, "10-20%", IF(Table_1[[#This Row],[Discount %]]&lt;=0.3, "20-30%", IF(Table_1[[#This Row],[Discount %]]&lt;=0.4, "30-40%", "40%+"))))</f>
        <v>0-10%</v>
      </c>
    </row>
    <row r="2185" spans="1:24" ht="14.4" x14ac:dyDescent="0.3">
      <c r="A2185" s="2">
        <v>2184</v>
      </c>
      <c r="B2185" s="2" t="s">
        <v>5122</v>
      </c>
      <c r="C2185" s="2">
        <f>YEAR([1]Data!$D2185)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9">
        <v>199.95000000000002</v>
      </c>
      <c r="T2185" s="2">
        <v>5</v>
      </c>
      <c r="U2185" s="25">
        <v>0</v>
      </c>
      <c r="V2185" s="25">
        <v>21.994499999999988</v>
      </c>
      <c r="W2185" s="11">
        <f>Table_1[[#This Row],[Discount]]/Table_1[[#This Row],[Sales]]</f>
        <v>0</v>
      </c>
      <c r="X2185" t="str">
        <f>IF(Table_1[[#This Row],[Discount %]]&lt;=0.1, "0-10%", IF(Table_1[[#This Row],[Discount %]]&lt;=0.2, "10-20%", IF(Table_1[[#This Row],[Discount %]]&lt;=0.3, "20-30%", IF(Table_1[[#This Row],[Discount %]]&lt;=0.4, "30-40%", "40%+"))))</f>
        <v>0-10%</v>
      </c>
    </row>
    <row r="2186" spans="1:24" ht="14.4" x14ac:dyDescent="0.3">
      <c r="A2186" s="2">
        <v>2185</v>
      </c>
      <c r="B2186" s="2" t="s">
        <v>5122</v>
      </c>
      <c r="C2186" s="2">
        <f>YEAR([1]Data!$D2186)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9">
        <v>63.68</v>
      </c>
      <c r="T2186" s="2">
        <v>8</v>
      </c>
      <c r="U2186" s="25">
        <v>0</v>
      </c>
      <c r="V2186" s="25">
        <v>28.019200000000005</v>
      </c>
      <c r="W2186" s="11">
        <f>Table_1[[#This Row],[Discount]]/Table_1[[#This Row],[Sales]]</f>
        <v>0</v>
      </c>
      <c r="X2186" t="str">
        <f>IF(Table_1[[#This Row],[Discount %]]&lt;=0.1, "0-10%", IF(Table_1[[#This Row],[Discount %]]&lt;=0.2, "10-20%", IF(Table_1[[#This Row],[Discount %]]&lt;=0.3, "20-30%", IF(Table_1[[#This Row],[Discount %]]&lt;=0.4, "30-40%", "40%+"))))</f>
        <v>0-10%</v>
      </c>
    </row>
    <row r="2187" spans="1:24" ht="14.4" x14ac:dyDescent="0.3">
      <c r="A2187" s="2">
        <v>2186</v>
      </c>
      <c r="B2187" s="2" t="s">
        <v>5125</v>
      </c>
      <c r="C2187" s="2">
        <f>YEAR([1]Data!$D2187)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9">
        <v>54.896000000000008</v>
      </c>
      <c r="T2187" s="2">
        <v>2</v>
      </c>
      <c r="U2187" s="25">
        <v>0.2</v>
      </c>
      <c r="V2187" s="25">
        <v>18.5274</v>
      </c>
      <c r="W2187" s="11">
        <f>Table_1[[#This Row],[Discount]]/Table_1[[#This Row],[Sales]]</f>
        <v>3.6432526960069947E-3</v>
      </c>
      <c r="X2187" t="str">
        <f>IF(Table_1[[#This Row],[Discount %]]&lt;=0.1, "0-10%", IF(Table_1[[#This Row],[Discount %]]&lt;=0.2, "10-20%", IF(Table_1[[#This Row],[Discount %]]&lt;=0.3, "20-30%", IF(Table_1[[#This Row],[Discount %]]&lt;=0.4, "30-40%", "40%+"))))</f>
        <v>0-10%</v>
      </c>
    </row>
    <row r="2188" spans="1:24" ht="14.4" x14ac:dyDescent="0.3">
      <c r="A2188" s="2">
        <v>2187</v>
      </c>
      <c r="B2188" s="2" t="s">
        <v>5126</v>
      </c>
      <c r="C2188" s="2">
        <f>YEAR([1]Data!$D2188)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9">
        <v>29</v>
      </c>
      <c r="T2188" s="2">
        <v>2</v>
      </c>
      <c r="U2188" s="25">
        <v>0</v>
      </c>
      <c r="V2188" s="25">
        <v>7.25</v>
      </c>
      <c r="W2188" s="11">
        <f>Table_1[[#This Row],[Discount]]/Table_1[[#This Row],[Sales]]</f>
        <v>0</v>
      </c>
      <c r="X2188" t="str">
        <f>IF(Table_1[[#This Row],[Discount %]]&lt;=0.1, "0-10%", IF(Table_1[[#This Row],[Discount %]]&lt;=0.2, "10-20%", IF(Table_1[[#This Row],[Discount %]]&lt;=0.3, "20-30%", IF(Table_1[[#This Row],[Discount %]]&lt;=0.4, "30-40%", "40%+"))))</f>
        <v>0-10%</v>
      </c>
    </row>
    <row r="2189" spans="1:24" ht="14.4" x14ac:dyDescent="0.3">
      <c r="A2189" s="2">
        <v>2188</v>
      </c>
      <c r="B2189" s="2" t="s">
        <v>5129</v>
      </c>
      <c r="C2189" s="2">
        <f>YEAR([1]Data!$D2189)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9">
        <v>70.08</v>
      </c>
      <c r="T2189" s="2">
        <v>6</v>
      </c>
      <c r="U2189" s="25">
        <v>0</v>
      </c>
      <c r="V2189" s="25">
        <v>35.04</v>
      </c>
      <c r="W2189" s="11">
        <f>Table_1[[#This Row],[Discount]]/Table_1[[#This Row],[Sales]]</f>
        <v>0</v>
      </c>
      <c r="X2189" t="str">
        <f>IF(Table_1[[#This Row],[Discount %]]&lt;=0.1, "0-10%", IF(Table_1[[#This Row],[Discount %]]&lt;=0.2, "10-20%", IF(Table_1[[#This Row],[Discount %]]&lt;=0.3, "20-30%", IF(Table_1[[#This Row],[Discount %]]&lt;=0.4, "30-40%", "40%+"))))</f>
        <v>0-10%</v>
      </c>
    </row>
    <row r="2190" spans="1:24" ht="14.4" x14ac:dyDescent="0.3">
      <c r="A2190" s="2">
        <v>2189</v>
      </c>
      <c r="B2190" s="2" t="s">
        <v>5129</v>
      </c>
      <c r="C2190" s="2">
        <f>YEAR([1]Data!$D2190)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9">
        <v>121.3</v>
      </c>
      <c r="T2190" s="2">
        <v>2</v>
      </c>
      <c r="U2190" s="25">
        <v>0</v>
      </c>
      <c r="V2190" s="25">
        <v>25.472999999999999</v>
      </c>
      <c r="W2190" s="11">
        <f>Table_1[[#This Row],[Discount]]/Table_1[[#This Row],[Sales]]</f>
        <v>0</v>
      </c>
      <c r="X2190" t="str">
        <f>IF(Table_1[[#This Row],[Discount %]]&lt;=0.1, "0-10%", IF(Table_1[[#This Row],[Discount %]]&lt;=0.2, "10-20%", IF(Table_1[[#This Row],[Discount %]]&lt;=0.3, "20-30%", IF(Table_1[[#This Row],[Discount %]]&lt;=0.4, "30-40%", "40%+"))))</f>
        <v>0-10%</v>
      </c>
    </row>
    <row r="2191" spans="1:24" ht="14.4" x14ac:dyDescent="0.3">
      <c r="A2191" s="2">
        <v>2190</v>
      </c>
      <c r="B2191" s="2" t="s">
        <v>5129</v>
      </c>
      <c r="C2191" s="2">
        <f>YEAR([1]Data!$D2191)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9">
        <v>1454.4900000000002</v>
      </c>
      <c r="T2191" s="2">
        <v>9</v>
      </c>
      <c r="U2191" s="25">
        <v>0</v>
      </c>
      <c r="V2191" s="25">
        <v>378.16740000000004</v>
      </c>
      <c r="W2191" s="11">
        <f>Table_1[[#This Row],[Discount]]/Table_1[[#This Row],[Sales]]</f>
        <v>0</v>
      </c>
      <c r="X2191" t="str">
        <f>IF(Table_1[[#This Row],[Discount %]]&lt;=0.1, "0-10%", IF(Table_1[[#This Row],[Discount %]]&lt;=0.2, "10-20%", IF(Table_1[[#This Row],[Discount %]]&lt;=0.3, "20-30%", IF(Table_1[[#This Row],[Discount %]]&lt;=0.4, "30-40%", "40%+"))))</f>
        <v>0-10%</v>
      </c>
    </row>
    <row r="2192" spans="1:24" ht="14.4" x14ac:dyDescent="0.3">
      <c r="A2192" s="2">
        <v>2191</v>
      </c>
      <c r="B2192" s="2" t="s">
        <v>5130</v>
      </c>
      <c r="C2192" s="2">
        <f>YEAR([1]Data!$D2192)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9">
        <v>60.81</v>
      </c>
      <c r="T2192" s="2">
        <v>3</v>
      </c>
      <c r="U2192" s="25">
        <v>0</v>
      </c>
      <c r="V2192" s="25">
        <v>17.026800000000001</v>
      </c>
      <c r="W2192" s="11">
        <f>Table_1[[#This Row],[Discount]]/Table_1[[#This Row],[Sales]]</f>
        <v>0</v>
      </c>
      <c r="X2192" t="str">
        <f>IF(Table_1[[#This Row],[Discount %]]&lt;=0.1, "0-10%", IF(Table_1[[#This Row],[Discount %]]&lt;=0.2, "10-20%", IF(Table_1[[#This Row],[Discount %]]&lt;=0.3, "20-30%", IF(Table_1[[#This Row],[Discount %]]&lt;=0.4, "30-40%", "40%+"))))</f>
        <v>0-10%</v>
      </c>
    </row>
    <row r="2193" spans="1:24" ht="14.4" x14ac:dyDescent="0.3">
      <c r="A2193" s="2">
        <v>2192</v>
      </c>
      <c r="B2193" s="2" t="s">
        <v>5133</v>
      </c>
      <c r="C2193" s="2">
        <f>YEAR([1]Data!$D2193)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9">
        <v>153.55199999999999</v>
      </c>
      <c r="T2193" s="2">
        <v>3</v>
      </c>
      <c r="U2193" s="25">
        <v>0.2</v>
      </c>
      <c r="V2193" s="25">
        <v>51.823799999999999</v>
      </c>
      <c r="W2193" s="11">
        <f>Table_1[[#This Row],[Discount]]/Table_1[[#This Row],[Sales]]</f>
        <v>1.3024903615713244E-3</v>
      </c>
      <c r="X2193" t="str">
        <f>IF(Table_1[[#This Row],[Discount %]]&lt;=0.1, "0-10%", IF(Table_1[[#This Row],[Discount %]]&lt;=0.2, "10-20%", IF(Table_1[[#This Row],[Discount %]]&lt;=0.3, "20-30%", IF(Table_1[[#This Row],[Discount %]]&lt;=0.4, "30-40%", "40%+"))))</f>
        <v>0-10%</v>
      </c>
    </row>
    <row r="2194" spans="1:24" ht="14.4" x14ac:dyDescent="0.3">
      <c r="A2194" s="2">
        <v>2193</v>
      </c>
      <c r="B2194" s="2" t="s">
        <v>5133</v>
      </c>
      <c r="C2194" s="2">
        <f>YEAR([1]Data!$D2194)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9">
        <v>65.34</v>
      </c>
      <c r="T2194" s="2">
        <v>3</v>
      </c>
      <c r="U2194" s="25">
        <v>0</v>
      </c>
      <c r="V2194" s="25">
        <v>22.869</v>
      </c>
      <c r="W2194" s="11">
        <f>Table_1[[#This Row],[Discount]]/Table_1[[#This Row],[Sales]]</f>
        <v>0</v>
      </c>
      <c r="X2194" t="str">
        <f>IF(Table_1[[#This Row],[Discount %]]&lt;=0.1, "0-10%", IF(Table_1[[#This Row],[Discount %]]&lt;=0.2, "10-20%", IF(Table_1[[#This Row],[Discount %]]&lt;=0.3, "20-30%", IF(Table_1[[#This Row],[Discount %]]&lt;=0.4, "30-40%", "40%+"))))</f>
        <v>0-10%</v>
      </c>
    </row>
    <row r="2195" spans="1:24" ht="14.4" x14ac:dyDescent="0.3">
      <c r="A2195" s="2">
        <v>2194</v>
      </c>
      <c r="B2195" s="2" t="s">
        <v>5133</v>
      </c>
      <c r="C2195" s="2">
        <f>YEAR([1]Data!$D2195)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9">
        <v>123.92</v>
      </c>
      <c r="T2195" s="2">
        <v>4</v>
      </c>
      <c r="U2195" s="25">
        <v>0</v>
      </c>
      <c r="V2195" s="25">
        <v>55.763999999999996</v>
      </c>
      <c r="W2195" s="11">
        <f>Table_1[[#This Row],[Discount]]/Table_1[[#This Row],[Sales]]</f>
        <v>0</v>
      </c>
      <c r="X2195" t="str">
        <f>IF(Table_1[[#This Row],[Discount %]]&lt;=0.1, "0-10%", IF(Table_1[[#This Row],[Discount %]]&lt;=0.2, "10-20%", IF(Table_1[[#This Row],[Discount %]]&lt;=0.3, "20-30%", IF(Table_1[[#This Row],[Discount %]]&lt;=0.4, "30-40%", "40%+"))))</f>
        <v>0-10%</v>
      </c>
    </row>
    <row r="2196" spans="1:24" ht="14.4" x14ac:dyDescent="0.3">
      <c r="A2196" s="2">
        <v>2195</v>
      </c>
      <c r="B2196" s="2" t="s">
        <v>5133</v>
      </c>
      <c r="C2196" s="2">
        <f>YEAR([1]Data!$D2196)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9">
        <v>35.099999999999994</v>
      </c>
      <c r="T2196" s="2">
        <v>3</v>
      </c>
      <c r="U2196" s="25">
        <v>0</v>
      </c>
      <c r="V2196" s="25">
        <v>12.285</v>
      </c>
      <c r="W2196" s="11">
        <f>Table_1[[#This Row],[Discount]]/Table_1[[#This Row],[Sales]]</f>
        <v>0</v>
      </c>
      <c r="X2196" t="str">
        <f>IF(Table_1[[#This Row],[Discount %]]&lt;=0.1, "0-10%", IF(Table_1[[#This Row],[Discount %]]&lt;=0.2, "10-20%", IF(Table_1[[#This Row],[Discount %]]&lt;=0.3, "20-30%", IF(Table_1[[#This Row],[Discount %]]&lt;=0.4, "30-40%", "40%+"))))</f>
        <v>0-10%</v>
      </c>
    </row>
    <row r="2197" spans="1:24" ht="14.4" x14ac:dyDescent="0.3">
      <c r="A2197" s="2">
        <v>2196</v>
      </c>
      <c r="B2197" s="2" t="s">
        <v>5133</v>
      </c>
      <c r="C2197" s="2">
        <f>YEAR([1]Data!$D2197)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9">
        <v>44.75</v>
      </c>
      <c r="T2197" s="2">
        <v>5</v>
      </c>
      <c r="U2197" s="25">
        <v>0</v>
      </c>
      <c r="V2197" s="25">
        <v>8.5024999999999942</v>
      </c>
      <c r="W2197" s="11">
        <f>Table_1[[#This Row],[Discount]]/Table_1[[#This Row],[Sales]]</f>
        <v>0</v>
      </c>
      <c r="X2197" t="str">
        <f>IF(Table_1[[#This Row],[Discount %]]&lt;=0.1, "0-10%", IF(Table_1[[#This Row],[Discount %]]&lt;=0.2, "10-20%", IF(Table_1[[#This Row],[Discount %]]&lt;=0.3, "20-30%", IF(Table_1[[#This Row],[Discount %]]&lt;=0.4, "30-40%", "40%+"))))</f>
        <v>0-10%</v>
      </c>
    </row>
    <row r="2198" spans="1:24" ht="14.4" x14ac:dyDescent="0.3">
      <c r="A2198" s="2">
        <v>2197</v>
      </c>
      <c r="B2198" s="2" t="s">
        <v>5136</v>
      </c>
      <c r="C2198" s="2">
        <f>YEAR([1]Data!$D2198)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9">
        <v>4.7039999999999997</v>
      </c>
      <c r="T2198" s="2">
        <v>2</v>
      </c>
      <c r="U2198" s="25">
        <v>0.2</v>
      </c>
      <c r="V2198" s="25">
        <v>0.41160000000000019</v>
      </c>
      <c r="W2198" s="11">
        <f>Table_1[[#This Row],[Discount]]/Table_1[[#This Row],[Sales]]</f>
        <v>4.2517006802721094E-2</v>
      </c>
      <c r="X2198" t="str">
        <f>IF(Table_1[[#This Row],[Discount %]]&lt;=0.1, "0-10%", IF(Table_1[[#This Row],[Discount %]]&lt;=0.2, "10-20%", IF(Table_1[[#This Row],[Discount %]]&lt;=0.3, "20-30%", IF(Table_1[[#This Row],[Discount %]]&lt;=0.4, "30-40%", "40%+"))))</f>
        <v>0-10%</v>
      </c>
    </row>
    <row r="2199" spans="1:24" ht="14.4" x14ac:dyDescent="0.3">
      <c r="A2199" s="2">
        <v>2198</v>
      </c>
      <c r="B2199" s="2" t="s">
        <v>5138</v>
      </c>
      <c r="C2199" s="2">
        <f>YEAR([1]Data!$D2199)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9">
        <v>14.669999999999998</v>
      </c>
      <c r="T2199" s="2">
        <v>3</v>
      </c>
      <c r="U2199" s="25">
        <v>0</v>
      </c>
      <c r="V2199" s="25">
        <v>3.9609000000000001</v>
      </c>
      <c r="W2199" s="11">
        <f>Table_1[[#This Row],[Discount]]/Table_1[[#This Row],[Sales]]</f>
        <v>0</v>
      </c>
      <c r="X2199" t="str">
        <f>IF(Table_1[[#This Row],[Discount %]]&lt;=0.1, "0-10%", IF(Table_1[[#This Row],[Discount %]]&lt;=0.2, "10-20%", IF(Table_1[[#This Row],[Discount %]]&lt;=0.3, "20-30%", IF(Table_1[[#This Row],[Discount %]]&lt;=0.4, "30-40%", "40%+"))))</f>
        <v>0-10%</v>
      </c>
    </row>
    <row r="2200" spans="1:24" ht="14.4" x14ac:dyDescent="0.3">
      <c r="A2200" s="2">
        <v>2199</v>
      </c>
      <c r="B2200" s="2" t="s">
        <v>5139</v>
      </c>
      <c r="C2200" s="2">
        <f>YEAR([1]Data!$D2200)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9">
        <v>15.552000000000003</v>
      </c>
      <c r="T2200" s="2">
        <v>3</v>
      </c>
      <c r="U2200" s="25">
        <v>0.2</v>
      </c>
      <c r="V2200" s="25">
        <v>5.4432</v>
      </c>
      <c r="W2200" s="11">
        <f>Table_1[[#This Row],[Discount]]/Table_1[[#This Row],[Sales]]</f>
        <v>1.2860082304526748E-2</v>
      </c>
      <c r="X2200" t="str">
        <f>IF(Table_1[[#This Row],[Discount %]]&lt;=0.1, "0-10%", IF(Table_1[[#This Row],[Discount %]]&lt;=0.2, "10-20%", IF(Table_1[[#This Row],[Discount %]]&lt;=0.3, "20-30%", IF(Table_1[[#This Row],[Discount %]]&lt;=0.4, "30-40%", "40%+"))))</f>
        <v>0-10%</v>
      </c>
    </row>
    <row r="2201" spans="1:24" ht="14.4" x14ac:dyDescent="0.3">
      <c r="A2201" s="2">
        <v>2200</v>
      </c>
      <c r="B2201" s="2" t="s">
        <v>5139</v>
      </c>
      <c r="C2201" s="2">
        <f>YEAR([1]Data!$D2201)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9">
        <v>5.2320000000000002</v>
      </c>
      <c r="T2201" s="2">
        <v>1</v>
      </c>
      <c r="U2201" s="25">
        <v>0.2</v>
      </c>
      <c r="V2201" s="25">
        <v>1.7003999999999999</v>
      </c>
      <c r="W2201" s="11">
        <f>Table_1[[#This Row],[Discount]]/Table_1[[#This Row],[Sales]]</f>
        <v>3.82262996941896E-2</v>
      </c>
      <c r="X2201" t="str">
        <f>IF(Table_1[[#This Row],[Discount %]]&lt;=0.1, "0-10%", IF(Table_1[[#This Row],[Discount %]]&lt;=0.2, "10-20%", IF(Table_1[[#This Row],[Discount %]]&lt;=0.3, "20-30%", IF(Table_1[[#This Row],[Discount %]]&lt;=0.4, "30-40%", "40%+"))))</f>
        <v>0-10%</v>
      </c>
    </row>
    <row r="2202" spans="1:24" ht="14.4" x14ac:dyDescent="0.3">
      <c r="A2202" s="2">
        <v>2201</v>
      </c>
      <c r="B2202" s="2" t="s">
        <v>5140</v>
      </c>
      <c r="C2202" s="2">
        <f>YEAR([1]Data!$D2202)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9">
        <v>22.200000000000003</v>
      </c>
      <c r="T2202" s="2">
        <v>6</v>
      </c>
      <c r="U2202" s="25">
        <v>0</v>
      </c>
      <c r="V2202" s="25">
        <v>9.1020000000000021</v>
      </c>
      <c r="W2202" s="11">
        <f>Table_1[[#This Row],[Discount]]/Table_1[[#This Row],[Sales]]</f>
        <v>0</v>
      </c>
      <c r="X2202" t="str">
        <f>IF(Table_1[[#This Row],[Discount %]]&lt;=0.1, "0-10%", IF(Table_1[[#This Row],[Discount %]]&lt;=0.2, "10-20%", IF(Table_1[[#This Row],[Discount %]]&lt;=0.3, "20-30%", IF(Table_1[[#This Row],[Discount %]]&lt;=0.4, "30-40%", "40%+"))))</f>
        <v>0-10%</v>
      </c>
    </row>
    <row r="2203" spans="1:24" ht="14.4" x14ac:dyDescent="0.3">
      <c r="A2203" s="2">
        <v>2202</v>
      </c>
      <c r="B2203" s="2" t="s">
        <v>5140</v>
      </c>
      <c r="C2203" s="2">
        <f>YEAR([1]Data!$D2203)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9">
        <v>881.93</v>
      </c>
      <c r="T2203" s="2">
        <v>7</v>
      </c>
      <c r="U2203" s="25">
        <v>0</v>
      </c>
      <c r="V2203" s="25">
        <v>229.30180000000001</v>
      </c>
      <c r="W2203" s="11">
        <f>Table_1[[#This Row],[Discount]]/Table_1[[#This Row],[Sales]]</f>
        <v>0</v>
      </c>
      <c r="X2203" t="str">
        <f>IF(Table_1[[#This Row],[Discount %]]&lt;=0.1, "0-10%", IF(Table_1[[#This Row],[Discount %]]&lt;=0.2, "10-20%", IF(Table_1[[#This Row],[Discount %]]&lt;=0.3, "20-30%", IF(Table_1[[#This Row],[Discount %]]&lt;=0.4, "30-40%", "40%+"))))</f>
        <v>0-10%</v>
      </c>
    </row>
    <row r="2204" spans="1:24" ht="14.4" x14ac:dyDescent="0.3">
      <c r="A2204" s="2">
        <v>2203</v>
      </c>
      <c r="B2204" s="2" t="s">
        <v>5142</v>
      </c>
      <c r="C2204" s="2">
        <f>YEAR([1]Data!$D2204)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9">
        <v>6.0960000000000001</v>
      </c>
      <c r="T2204" s="2">
        <v>2</v>
      </c>
      <c r="U2204" s="25">
        <v>0.2</v>
      </c>
      <c r="V2204" s="25">
        <v>2.1335999999999999</v>
      </c>
      <c r="W2204" s="11">
        <f>Table_1[[#This Row],[Discount]]/Table_1[[#This Row],[Sales]]</f>
        <v>3.2808398950131233E-2</v>
      </c>
      <c r="X2204" t="str">
        <f>IF(Table_1[[#This Row],[Discount %]]&lt;=0.1, "0-10%", IF(Table_1[[#This Row],[Discount %]]&lt;=0.2, "10-20%", IF(Table_1[[#This Row],[Discount %]]&lt;=0.3, "20-30%", IF(Table_1[[#This Row],[Discount %]]&lt;=0.4, "30-40%", "40%+"))))</f>
        <v>0-10%</v>
      </c>
    </row>
    <row r="2205" spans="1:24" ht="14.4" x14ac:dyDescent="0.3">
      <c r="A2205" s="2">
        <v>2204</v>
      </c>
      <c r="B2205" s="2" t="s">
        <v>5142</v>
      </c>
      <c r="C2205" s="2">
        <f>YEAR([1]Data!$D2205)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9">
        <v>191.82</v>
      </c>
      <c r="T2205" s="2">
        <v>3</v>
      </c>
      <c r="U2205" s="25">
        <v>0</v>
      </c>
      <c r="V2205" s="25">
        <v>74.809799999999996</v>
      </c>
      <c r="W2205" s="11">
        <f>Table_1[[#This Row],[Discount]]/Table_1[[#This Row],[Sales]]</f>
        <v>0</v>
      </c>
      <c r="X2205" t="str">
        <f>IF(Table_1[[#This Row],[Discount %]]&lt;=0.1, "0-10%", IF(Table_1[[#This Row],[Discount %]]&lt;=0.2, "10-20%", IF(Table_1[[#This Row],[Discount %]]&lt;=0.3, "20-30%", IF(Table_1[[#This Row],[Discount %]]&lt;=0.4, "30-40%", "40%+"))))</f>
        <v>0-10%</v>
      </c>
    </row>
    <row r="2206" spans="1:24" ht="14.4" x14ac:dyDescent="0.3">
      <c r="A2206" s="2">
        <v>2205</v>
      </c>
      <c r="B2206" s="2" t="s">
        <v>5145</v>
      </c>
      <c r="C2206" s="2">
        <f>YEAR([1]Data!$D2206)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9">
        <v>20.103999999999999</v>
      </c>
      <c r="T2206" s="2">
        <v>1</v>
      </c>
      <c r="U2206" s="25">
        <v>0.2</v>
      </c>
      <c r="V2206" s="25">
        <v>1.7591000000000001</v>
      </c>
      <c r="W2206" s="11">
        <f>Table_1[[#This Row],[Discount]]/Table_1[[#This Row],[Sales]]</f>
        <v>9.9482690011937925E-3</v>
      </c>
      <c r="X2206" t="str">
        <f>IF(Table_1[[#This Row],[Discount %]]&lt;=0.1, "0-10%", IF(Table_1[[#This Row],[Discount %]]&lt;=0.2, "10-20%", IF(Table_1[[#This Row],[Discount %]]&lt;=0.3, "20-30%", IF(Table_1[[#This Row],[Discount %]]&lt;=0.4, "30-40%", "40%+"))))</f>
        <v>0-10%</v>
      </c>
    </row>
    <row r="2207" spans="1:24" ht="14.4" x14ac:dyDescent="0.3">
      <c r="A2207" s="2">
        <v>2206</v>
      </c>
      <c r="B2207" s="2" t="s">
        <v>5147</v>
      </c>
      <c r="C2207" s="2">
        <f>YEAR([1]Data!$D2207)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9">
        <v>67.56</v>
      </c>
      <c r="T2207" s="2">
        <v>3</v>
      </c>
      <c r="U2207" s="25">
        <v>0.2</v>
      </c>
      <c r="V2207" s="25">
        <v>8.4449999999999896</v>
      </c>
      <c r="W2207" s="11">
        <f>Table_1[[#This Row],[Discount]]/Table_1[[#This Row],[Sales]]</f>
        <v>2.960331557134399E-3</v>
      </c>
      <c r="X2207" t="str">
        <f>IF(Table_1[[#This Row],[Discount %]]&lt;=0.1, "0-10%", IF(Table_1[[#This Row],[Discount %]]&lt;=0.2, "10-20%", IF(Table_1[[#This Row],[Discount %]]&lt;=0.3, "20-30%", IF(Table_1[[#This Row],[Discount %]]&lt;=0.4, "30-40%", "40%+"))))</f>
        <v>0-10%</v>
      </c>
    </row>
    <row r="2208" spans="1:24" ht="14.4" x14ac:dyDescent="0.3">
      <c r="A2208" s="2">
        <v>2207</v>
      </c>
      <c r="B2208" s="2" t="s">
        <v>5150</v>
      </c>
      <c r="C2208" s="2">
        <f>YEAR([1]Data!$D2208)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9">
        <v>29.931999999999992</v>
      </c>
      <c r="T2208" s="2">
        <v>7</v>
      </c>
      <c r="U2208" s="25">
        <v>0.8</v>
      </c>
      <c r="V2208" s="25">
        <v>-46.394600000000011</v>
      </c>
      <c r="W2208" s="11">
        <f>Table_1[[#This Row],[Discount]]/Table_1[[#This Row],[Sales]]</f>
        <v>2.6727248429774163E-2</v>
      </c>
      <c r="X2208" t="str">
        <f>IF(Table_1[[#This Row],[Discount %]]&lt;=0.1, "0-10%", IF(Table_1[[#This Row],[Discount %]]&lt;=0.2, "10-20%", IF(Table_1[[#This Row],[Discount %]]&lt;=0.3, "20-30%", IF(Table_1[[#This Row],[Discount %]]&lt;=0.4, "30-40%", "40%+"))))</f>
        <v>0-10%</v>
      </c>
    </row>
    <row r="2209" spans="1:24" ht="14.4" x14ac:dyDescent="0.3">
      <c r="A2209" s="2">
        <v>2208</v>
      </c>
      <c r="B2209" s="2" t="s">
        <v>5150</v>
      </c>
      <c r="C2209" s="2">
        <f>YEAR([1]Data!$D2209)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9">
        <v>38.272000000000006</v>
      </c>
      <c r="T2209" s="2">
        <v>4</v>
      </c>
      <c r="U2209" s="25">
        <v>0.2</v>
      </c>
      <c r="V2209" s="25">
        <v>3.8272000000000013</v>
      </c>
      <c r="W2209" s="11">
        <f>Table_1[[#This Row],[Discount]]/Table_1[[#This Row],[Sales]]</f>
        <v>5.2257525083612031E-3</v>
      </c>
      <c r="X2209" t="str">
        <f>IF(Table_1[[#This Row],[Discount %]]&lt;=0.1, "0-10%", IF(Table_1[[#This Row],[Discount %]]&lt;=0.2, "10-20%", IF(Table_1[[#This Row],[Discount %]]&lt;=0.3, "20-30%", IF(Table_1[[#This Row],[Discount %]]&lt;=0.4, "30-40%", "40%+"))))</f>
        <v>0-10%</v>
      </c>
    </row>
    <row r="2210" spans="1:24" ht="14.4" x14ac:dyDescent="0.3">
      <c r="A2210" s="2">
        <v>2209</v>
      </c>
      <c r="B2210" s="2" t="s">
        <v>5153</v>
      </c>
      <c r="C2210" s="2">
        <f>YEAR([1]Data!$D2210)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9">
        <v>16.52</v>
      </c>
      <c r="T2210" s="2">
        <v>4</v>
      </c>
      <c r="U2210" s="25">
        <v>0</v>
      </c>
      <c r="V2210" s="25">
        <v>7.5991999999999997</v>
      </c>
      <c r="W2210" s="11">
        <f>Table_1[[#This Row],[Discount]]/Table_1[[#This Row],[Sales]]</f>
        <v>0</v>
      </c>
      <c r="X2210" t="str">
        <f>IF(Table_1[[#This Row],[Discount %]]&lt;=0.1, "0-10%", IF(Table_1[[#This Row],[Discount %]]&lt;=0.2, "10-20%", IF(Table_1[[#This Row],[Discount %]]&lt;=0.3, "20-30%", IF(Table_1[[#This Row],[Discount %]]&lt;=0.4, "30-40%", "40%+"))))</f>
        <v>0-10%</v>
      </c>
    </row>
    <row r="2211" spans="1:24" ht="14.4" x14ac:dyDescent="0.3">
      <c r="A2211" s="2">
        <v>2210</v>
      </c>
      <c r="B2211" s="2" t="s">
        <v>5154</v>
      </c>
      <c r="C2211" s="2">
        <f>YEAR([1]Data!$D2211)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9">
        <v>832.93</v>
      </c>
      <c r="T2211" s="2">
        <v>7</v>
      </c>
      <c r="U2211" s="25">
        <v>0</v>
      </c>
      <c r="V2211" s="25">
        <v>233.22039999999998</v>
      </c>
      <c r="W2211" s="11">
        <f>Table_1[[#This Row],[Discount]]/Table_1[[#This Row],[Sales]]</f>
        <v>0</v>
      </c>
      <c r="X2211" t="str">
        <f>IF(Table_1[[#This Row],[Discount %]]&lt;=0.1, "0-10%", IF(Table_1[[#This Row],[Discount %]]&lt;=0.2, "10-20%", IF(Table_1[[#This Row],[Discount %]]&lt;=0.3, "20-30%", IF(Table_1[[#This Row],[Discount %]]&lt;=0.4, "30-40%", "40%+"))))</f>
        <v>0-10%</v>
      </c>
    </row>
    <row r="2212" spans="1:24" ht="14.4" x14ac:dyDescent="0.3">
      <c r="A2212" s="2">
        <v>2211</v>
      </c>
      <c r="B2212" s="2" t="s">
        <v>5154</v>
      </c>
      <c r="C2212" s="2">
        <f>YEAR([1]Data!$D2212)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9">
        <v>43.8</v>
      </c>
      <c r="T2212" s="2">
        <v>10</v>
      </c>
      <c r="U2212" s="25">
        <v>0</v>
      </c>
      <c r="V2212" s="25">
        <v>21.023999999999997</v>
      </c>
      <c r="W2212" s="11">
        <f>Table_1[[#This Row],[Discount]]/Table_1[[#This Row],[Sales]]</f>
        <v>0</v>
      </c>
      <c r="X2212" t="str">
        <f>IF(Table_1[[#This Row],[Discount %]]&lt;=0.1, "0-10%", IF(Table_1[[#This Row],[Discount %]]&lt;=0.2, "10-20%", IF(Table_1[[#This Row],[Discount %]]&lt;=0.3, "20-30%", IF(Table_1[[#This Row],[Discount %]]&lt;=0.4, "30-40%", "40%+"))))</f>
        <v>0-10%</v>
      </c>
    </row>
    <row r="2213" spans="1:24" ht="14.4" x14ac:dyDescent="0.3">
      <c r="A2213" s="2">
        <v>2212</v>
      </c>
      <c r="B2213" s="2" t="s">
        <v>5159</v>
      </c>
      <c r="C2213" s="2">
        <f>YEAR([1]Data!$D2213)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9">
        <v>167.292</v>
      </c>
      <c r="T2213" s="2">
        <v>6</v>
      </c>
      <c r="U2213" s="25">
        <v>0.1</v>
      </c>
      <c r="V2213" s="25">
        <v>29.7408</v>
      </c>
      <c r="W2213" s="11">
        <f>Table_1[[#This Row],[Discount]]/Table_1[[#This Row],[Sales]]</f>
        <v>5.977572149295842E-4</v>
      </c>
      <c r="X2213" t="str">
        <f>IF(Table_1[[#This Row],[Discount %]]&lt;=0.1, "0-10%", IF(Table_1[[#This Row],[Discount %]]&lt;=0.2, "10-20%", IF(Table_1[[#This Row],[Discount %]]&lt;=0.3, "20-30%", IF(Table_1[[#This Row],[Discount %]]&lt;=0.4, "30-40%", "40%+"))))</f>
        <v>0-10%</v>
      </c>
    </row>
    <row r="2214" spans="1:24" ht="14.4" x14ac:dyDescent="0.3">
      <c r="A2214" s="2">
        <v>2213</v>
      </c>
      <c r="B2214" s="2" t="s">
        <v>5163</v>
      </c>
      <c r="C2214" s="2">
        <f>YEAR([1]Data!$D2214)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9">
        <v>27.42</v>
      </c>
      <c r="T2214" s="2">
        <v>1</v>
      </c>
      <c r="U2214" s="25">
        <v>0</v>
      </c>
      <c r="V2214" s="25">
        <v>11.2422</v>
      </c>
      <c r="W2214" s="11">
        <f>Table_1[[#This Row],[Discount]]/Table_1[[#This Row],[Sales]]</f>
        <v>0</v>
      </c>
      <c r="X2214" t="str">
        <f>IF(Table_1[[#This Row],[Discount %]]&lt;=0.1, "0-10%", IF(Table_1[[#This Row],[Discount %]]&lt;=0.2, "10-20%", IF(Table_1[[#This Row],[Discount %]]&lt;=0.3, "20-30%", IF(Table_1[[#This Row],[Discount %]]&lt;=0.4, "30-40%", "40%+"))))</f>
        <v>0-10%</v>
      </c>
    </row>
    <row r="2215" spans="1:24" ht="14.4" x14ac:dyDescent="0.3">
      <c r="A2215" s="2">
        <v>2214</v>
      </c>
      <c r="B2215" s="2" t="s">
        <v>5164</v>
      </c>
      <c r="C2215" s="2">
        <f>YEAR([1]Data!$D2215)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9">
        <v>1.4400000000000002</v>
      </c>
      <c r="T2215" s="2">
        <v>1</v>
      </c>
      <c r="U2215" s="25">
        <v>0.2</v>
      </c>
      <c r="V2215" s="25">
        <v>0.504</v>
      </c>
      <c r="W2215" s="11">
        <f>Table_1[[#This Row],[Discount]]/Table_1[[#This Row],[Sales]]</f>
        <v>0.13888888888888887</v>
      </c>
      <c r="X2215" t="str">
        <f>IF(Table_1[[#This Row],[Discount %]]&lt;=0.1, "0-10%", IF(Table_1[[#This Row],[Discount %]]&lt;=0.2, "10-20%", IF(Table_1[[#This Row],[Discount %]]&lt;=0.3, "20-30%", IF(Table_1[[#This Row],[Discount %]]&lt;=0.4, "30-40%", "40%+"))))</f>
        <v>10-20%</v>
      </c>
    </row>
    <row r="2216" spans="1:24" ht="14.4" x14ac:dyDescent="0.3">
      <c r="A2216" s="2">
        <v>2215</v>
      </c>
      <c r="B2216" s="2" t="s">
        <v>5164</v>
      </c>
      <c r="C2216" s="2">
        <f>YEAR([1]Data!$D2216)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9">
        <v>61.77600000000001</v>
      </c>
      <c r="T2216" s="2">
        <v>13</v>
      </c>
      <c r="U2216" s="25">
        <v>0.2</v>
      </c>
      <c r="V2216" s="25">
        <v>20.849399999999996</v>
      </c>
      <c r="W2216" s="11">
        <f>Table_1[[#This Row],[Discount]]/Table_1[[#This Row],[Sales]]</f>
        <v>3.2375032375032372E-3</v>
      </c>
      <c r="X2216" t="str">
        <f>IF(Table_1[[#This Row],[Discount %]]&lt;=0.1, "0-10%", IF(Table_1[[#This Row],[Discount %]]&lt;=0.2, "10-20%", IF(Table_1[[#This Row],[Discount %]]&lt;=0.3, "20-30%", IF(Table_1[[#This Row],[Discount %]]&lt;=0.4, "30-40%", "40%+"))))</f>
        <v>0-10%</v>
      </c>
    </row>
    <row r="2217" spans="1:24" ht="14.4" x14ac:dyDescent="0.3">
      <c r="A2217" s="2">
        <v>2216</v>
      </c>
      <c r="B2217" s="2" t="s">
        <v>5164</v>
      </c>
      <c r="C2217" s="2">
        <f>YEAR([1]Data!$D2217)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9">
        <v>241.96</v>
      </c>
      <c r="T2217" s="2">
        <v>2</v>
      </c>
      <c r="U2217" s="25">
        <v>0</v>
      </c>
      <c r="V2217" s="25">
        <v>60.490000000000009</v>
      </c>
      <c r="W2217" s="11">
        <f>Table_1[[#This Row],[Discount]]/Table_1[[#This Row],[Sales]]</f>
        <v>0</v>
      </c>
      <c r="X2217" t="str">
        <f>IF(Table_1[[#This Row],[Discount %]]&lt;=0.1, "0-10%", IF(Table_1[[#This Row],[Discount %]]&lt;=0.2, "10-20%", IF(Table_1[[#This Row],[Discount %]]&lt;=0.3, "20-30%", IF(Table_1[[#This Row],[Discount %]]&lt;=0.4, "30-40%", "40%+"))))</f>
        <v>0-10%</v>
      </c>
    </row>
    <row r="2218" spans="1:24" ht="14.4" x14ac:dyDescent="0.3">
      <c r="A2218" s="2">
        <v>2217</v>
      </c>
      <c r="B2218" s="2" t="s">
        <v>5164</v>
      </c>
      <c r="C2218" s="2">
        <f>YEAR([1]Data!$D2218)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9">
        <v>108.608</v>
      </c>
      <c r="T2218" s="2">
        <v>4</v>
      </c>
      <c r="U2218" s="25">
        <v>0.2</v>
      </c>
      <c r="V2218" s="25">
        <v>9.5031999999999925</v>
      </c>
      <c r="W2218" s="11">
        <f>Table_1[[#This Row],[Discount]]/Table_1[[#This Row],[Sales]]</f>
        <v>1.8414849734826164E-3</v>
      </c>
      <c r="X2218" t="str">
        <f>IF(Table_1[[#This Row],[Discount %]]&lt;=0.1, "0-10%", IF(Table_1[[#This Row],[Discount %]]&lt;=0.2, "10-20%", IF(Table_1[[#This Row],[Discount %]]&lt;=0.3, "20-30%", IF(Table_1[[#This Row],[Discount %]]&lt;=0.4, "30-40%", "40%+"))))</f>
        <v>0-10%</v>
      </c>
    </row>
    <row r="2219" spans="1:24" ht="14.4" x14ac:dyDescent="0.3">
      <c r="A2219" s="2">
        <v>2218</v>
      </c>
      <c r="B2219" s="2" t="s">
        <v>5167</v>
      </c>
      <c r="C2219" s="2">
        <f>YEAR([1]Data!$D2219)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9">
        <v>2.8160000000000003</v>
      </c>
      <c r="T2219" s="2">
        <v>2</v>
      </c>
      <c r="U2219" s="25">
        <v>0.2</v>
      </c>
      <c r="V2219" s="25">
        <v>0.98559999999999992</v>
      </c>
      <c r="W2219" s="11">
        <f>Table_1[[#This Row],[Discount]]/Table_1[[#This Row],[Sales]]</f>
        <v>7.1022727272727265E-2</v>
      </c>
      <c r="X2219" t="str">
        <f>IF(Table_1[[#This Row],[Discount %]]&lt;=0.1, "0-10%", IF(Table_1[[#This Row],[Discount %]]&lt;=0.2, "10-20%", IF(Table_1[[#This Row],[Discount %]]&lt;=0.3, "20-30%", IF(Table_1[[#This Row],[Discount %]]&lt;=0.4, "30-40%", "40%+"))))</f>
        <v>0-10%</v>
      </c>
    </row>
    <row r="2220" spans="1:24" ht="14.4" x14ac:dyDescent="0.3">
      <c r="A2220" s="2">
        <v>2219</v>
      </c>
      <c r="B2220" s="2" t="s">
        <v>5172</v>
      </c>
      <c r="C2220" s="2">
        <f>YEAR([1]Data!$D2220)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9">
        <v>9.9840000000000018</v>
      </c>
      <c r="T2220" s="2">
        <v>4</v>
      </c>
      <c r="U2220" s="25">
        <v>0.2</v>
      </c>
      <c r="V2220" s="25">
        <v>3.6191999999999993</v>
      </c>
      <c r="W2220" s="11">
        <f>Table_1[[#This Row],[Discount]]/Table_1[[#This Row],[Sales]]</f>
        <v>2.003205128205128E-2</v>
      </c>
      <c r="X2220" t="str">
        <f>IF(Table_1[[#This Row],[Discount %]]&lt;=0.1, "0-10%", IF(Table_1[[#This Row],[Discount %]]&lt;=0.2, "10-20%", IF(Table_1[[#This Row],[Discount %]]&lt;=0.3, "20-30%", IF(Table_1[[#This Row],[Discount %]]&lt;=0.4, "30-40%", "40%+"))))</f>
        <v>0-10%</v>
      </c>
    </row>
    <row r="2221" spans="1:24" ht="14.4" x14ac:dyDescent="0.3">
      <c r="A2221" s="2">
        <v>2220</v>
      </c>
      <c r="B2221" s="2" t="s">
        <v>5172</v>
      </c>
      <c r="C2221" s="2">
        <f>YEAR([1]Data!$D2221)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9">
        <v>14.98</v>
      </c>
      <c r="T2221" s="2">
        <v>1</v>
      </c>
      <c r="U2221" s="25">
        <v>0</v>
      </c>
      <c r="V2221" s="25">
        <v>4.1943999999999999</v>
      </c>
      <c r="W2221" s="11">
        <f>Table_1[[#This Row],[Discount]]/Table_1[[#This Row],[Sales]]</f>
        <v>0</v>
      </c>
      <c r="X2221" t="str">
        <f>IF(Table_1[[#This Row],[Discount %]]&lt;=0.1, "0-10%", IF(Table_1[[#This Row],[Discount %]]&lt;=0.2, "10-20%", IF(Table_1[[#This Row],[Discount %]]&lt;=0.3, "20-30%", IF(Table_1[[#This Row],[Discount %]]&lt;=0.4, "30-40%", "40%+"))))</f>
        <v>0-10%</v>
      </c>
    </row>
    <row r="2222" spans="1:24" ht="14.4" x14ac:dyDescent="0.3">
      <c r="A2222" s="2">
        <v>2221</v>
      </c>
      <c r="B2222" s="2" t="s">
        <v>5172</v>
      </c>
      <c r="C2222" s="2">
        <f>YEAR([1]Data!$D2222)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9">
        <v>1145.6000000000001</v>
      </c>
      <c r="T2222" s="2">
        <v>4</v>
      </c>
      <c r="U2222" s="25">
        <v>0.2</v>
      </c>
      <c r="V2222" s="25">
        <v>100.24000000000007</v>
      </c>
      <c r="W2222" s="11">
        <f>Table_1[[#This Row],[Discount]]/Table_1[[#This Row],[Sales]]</f>
        <v>1.7458100558659216E-4</v>
      </c>
      <c r="X2222" t="str">
        <f>IF(Table_1[[#This Row],[Discount %]]&lt;=0.1, "0-10%", IF(Table_1[[#This Row],[Discount %]]&lt;=0.2, "10-20%", IF(Table_1[[#This Row],[Discount %]]&lt;=0.3, "20-30%", IF(Table_1[[#This Row],[Discount %]]&lt;=0.4, "30-40%", "40%+"))))</f>
        <v>0-10%</v>
      </c>
    </row>
    <row r="2223" spans="1:24" ht="14.4" x14ac:dyDescent="0.3">
      <c r="A2223" s="2">
        <v>2222</v>
      </c>
      <c r="B2223" s="2" t="s">
        <v>5175</v>
      </c>
      <c r="C2223" s="2">
        <f>YEAR([1]Data!$D2223)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9">
        <v>485.93999999999994</v>
      </c>
      <c r="T2223" s="2">
        <v>2</v>
      </c>
      <c r="U2223" s="25">
        <v>0.4</v>
      </c>
      <c r="V2223" s="25">
        <v>-89.089000000000055</v>
      </c>
      <c r="W2223" s="11">
        <f>Table_1[[#This Row],[Discount]]/Table_1[[#This Row],[Sales]]</f>
        <v>8.2314689056262101E-4</v>
      </c>
      <c r="X2223" t="str">
        <f>IF(Table_1[[#This Row],[Discount %]]&lt;=0.1, "0-10%", IF(Table_1[[#This Row],[Discount %]]&lt;=0.2, "10-20%", IF(Table_1[[#This Row],[Discount %]]&lt;=0.3, "20-30%", IF(Table_1[[#This Row],[Discount %]]&lt;=0.4, "30-40%", "40%+"))))</f>
        <v>0-10%</v>
      </c>
    </row>
    <row r="2224" spans="1:24" ht="14.4" x14ac:dyDescent="0.3">
      <c r="A2224" s="2">
        <v>2223</v>
      </c>
      <c r="B2224" s="2" t="s">
        <v>5175</v>
      </c>
      <c r="C2224" s="2">
        <f>YEAR([1]Data!$D2224)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9">
        <v>37.375999999999998</v>
      </c>
      <c r="T2224" s="2">
        <v>8</v>
      </c>
      <c r="U2224" s="25">
        <v>0.2</v>
      </c>
      <c r="V2224" s="25">
        <v>4.6719999999999988</v>
      </c>
      <c r="W2224" s="11">
        <f>Table_1[[#This Row],[Discount]]/Table_1[[#This Row],[Sales]]</f>
        <v>5.3510273972602745E-3</v>
      </c>
      <c r="X2224" t="str">
        <f>IF(Table_1[[#This Row],[Discount %]]&lt;=0.1, "0-10%", IF(Table_1[[#This Row],[Discount %]]&lt;=0.2, "10-20%", IF(Table_1[[#This Row],[Discount %]]&lt;=0.3, "20-30%", IF(Table_1[[#This Row],[Discount %]]&lt;=0.4, "30-40%", "40%+"))))</f>
        <v>0-10%</v>
      </c>
    </row>
    <row r="2225" spans="1:24" ht="14.4" x14ac:dyDescent="0.3">
      <c r="A2225" s="2">
        <v>2224</v>
      </c>
      <c r="B2225" s="2" t="s">
        <v>5175</v>
      </c>
      <c r="C2225" s="2">
        <f>YEAR([1]Data!$D2225)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9">
        <v>70.685999999999993</v>
      </c>
      <c r="T2225" s="2">
        <v>1</v>
      </c>
      <c r="U2225" s="25">
        <v>0.3</v>
      </c>
      <c r="V2225" s="25">
        <v>-24.23520000000001</v>
      </c>
      <c r="W2225" s="11">
        <f>Table_1[[#This Row],[Discount]]/Table_1[[#This Row],[Sales]]</f>
        <v>4.2441218911807152E-3</v>
      </c>
      <c r="X2225" t="str">
        <f>IF(Table_1[[#This Row],[Discount %]]&lt;=0.1, "0-10%", IF(Table_1[[#This Row],[Discount %]]&lt;=0.2, "10-20%", IF(Table_1[[#This Row],[Discount %]]&lt;=0.3, "20-30%", IF(Table_1[[#This Row],[Discount %]]&lt;=0.4, "30-40%", "40%+"))))</f>
        <v>0-10%</v>
      </c>
    </row>
    <row r="2226" spans="1:24" ht="14.4" x14ac:dyDescent="0.3">
      <c r="A2226" s="2">
        <v>2225</v>
      </c>
      <c r="B2226" s="2" t="s">
        <v>5179</v>
      </c>
      <c r="C2226" s="2">
        <f>YEAR([1]Data!$D2226)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9">
        <v>54.816000000000003</v>
      </c>
      <c r="T2226" s="2">
        <v>3</v>
      </c>
      <c r="U2226" s="25">
        <v>0.2</v>
      </c>
      <c r="V2226" s="25">
        <v>17.815199999999997</v>
      </c>
      <c r="W2226" s="11">
        <f>Table_1[[#This Row],[Discount]]/Table_1[[#This Row],[Sales]]</f>
        <v>3.6485697606538237E-3</v>
      </c>
      <c r="X2226" t="str">
        <f>IF(Table_1[[#This Row],[Discount %]]&lt;=0.1, "0-10%", IF(Table_1[[#This Row],[Discount %]]&lt;=0.2, "10-20%", IF(Table_1[[#This Row],[Discount %]]&lt;=0.3, "20-30%", IF(Table_1[[#This Row],[Discount %]]&lt;=0.4, "30-40%", "40%+"))))</f>
        <v>0-10%</v>
      </c>
    </row>
    <row r="2227" spans="1:24" ht="14.4" x14ac:dyDescent="0.3">
      <c r="A2227" s="2">
        <v>2226</v>
      </c>
      <c r="B2227" s="2" t="s">
        <v>5182</v>
      </c>
      <c r="C2227" s="2">
        <f>YEAR([1]Data!$D2227)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9">
        <v>72.294000000000011</v>
      </c>
      <c r="T2227" s="2">
        <v>1</v>
      </c>
      <c r="U2227" s="25">
        <v>0.7</v>
      </c>
      <c r="V2227" s="25">
        <v>-98.801799999999986</v>
      </c>
      <c r="W2227" s="11">
        <f>Table_1[[#This Row],[Discount]]/Table_1[[#This Row],[Sales]]</f>
        <v>9.6826845934655688E-3</v>
      </c>
      <c r="X2227" t="str">
        <f>IF(Table_1[[#This Row],[Discount %]]&lt;=0.1, "0-10%", IF(Table_1[[#This Row],[Discount %]]&lt;=0.2, "10-20%", IF(Table_1[[#This Row],[Discount %]]&lt;=0.3, "20-30%", IF(Table_1[[#This Row],[Discount %]]&lt;=0.4, "30-40%", "40%+"))))</f>
        <v>0-10%</v>
      </c>
    </row>
    <row r="2228" spans="1:24" ht="14.4" x14ac:dyDescent="0.3">
      <c r="A2228" s="2">
        <v>2227</v>
      </c>
      <c r="B2228" s="2" t="s">
        <v>5188</v>
      </c>
      <c r="C2228" s="2">
        <f>YEAR([1]Data!$D2228)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9">
        <v>2.8960000000000004</v>
      </c>
      <c r="T2228" s="2">
        <v>2</v>
      </c>
      <c r="U2228" s="25">
        <v>0.2</v>
      </c>
      <c r="V2228" s="25">
        <v>0.4705999999999998</v>
      </c>
      <c r="W2228" s="11">
        <f>Table_1[[#This Row],[Discount]]/Table_1[[#This Row],[Sales]]</f>
        <v>6.9060773480662974E-2</v>
      </c>
      <c r="X2228" t="str">
        <f>IF(Table_1[[#This Row],[Discount %]]&lt;=0.1, "0-10%", IF(Table_1[[#This Row],[Discount %]]&lt;=0.2, "10-20%", IF(Table_1[[#This Row],[Discount %]]&lt;=0.3, "20-30%", IF(Table_1[[#This Row],[Discount %]]&lt;=0.4, "30-40%", "40%+"))))</f>
        <v>0-10%</v>
      </c>
    </row>
    <row r="2229" spans="1:24" ht="14.4" x14ac:dyDescent="0.3">
      <c r="A2229" s="2">
        <v>2228</v>
      </c>
      <c r="B2229" s="2" t="s">
        <v>5188</v>
      </c>
      <c r="C2229" s="2">
        <f>YEAR([1]Data!$D2229)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9">
        <v>124.79200000000002</v>
      </c>
      <c r="T2229" s="2">
        <v>1</v>
      </c>
      <c r="U2229" s="25">
        <v>0.2</v>
      </c>
      <c r="V2229" s="25">
        <v>15.598999999999993</v>
      </c>
      <c r="W2229" s="11">
        <f>Table_1[[#This Row],[Discount]]/Table_1[[#This Row],[Sales]]</f>
        <v>1.6026668376177959E-3</v>
      </c>
      <c r="X2229" t="str">
        <f>IF(Table_1[[#This Row],[Discount %]]&lt;=0.1, "0-10%", IF(Table_1[[#This Row],[Discount %]]&lt;=0.2, "10-20%", IF(Table_1[[#This Row],[Discount %]]&lt;=0.3, "20-30%", IF(Table_1[[#This Row],[Discount %]]&lt;=0.4, "30-40%", "40%+"))))</f>
        <v>0-10%</v>
      </c>
    </row>
    <row r="2230" spans="1:24" ht="14.4" x14ac:dyDescent="0.3">
      <c r="A2230" s="2">
        <v>2229</v>
      </c>
      <c r="B2230" s="2" t="s">
        <v>5189</v>
      </c>
      <c r="C2230" s="2">
        <f>YEAR([1]Data!$D2230)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9">
        <v>330.58800000000002</v>
      </c>
      <c r="T2230" s="2">
        <v>1</v>
      </c>
      <c r="U2230" s="25">
        <v>0.4</v>
      </c>
      <c r="V2230" s="25">
        <v>-115.70580000000004</v>
      </c>
      <c r="W2230" s="11">
        <f>Table_1[[#This Row],[Discount]]/Table_1[[#This Row],[Sales]]</f>
        <v>1.2099652739966363E-3</v>
      </c>
      <c r="X2230" t="str">
        <f>IF(Table_1[[#This Row],[Discount %]]&lt;=0.1, "0-10%", IF(Table_1[[#This Row],[Discount %]]&lt;=0.2, "10-20%", IF(Table_1[[#This Row],[Discount %]]&lt;=0.3, "20-30%", IF(Table_1[[#This Row],[Discount %]]&lt;=0.4, "30-40%", "40%+"))))</f>
        <v>0-10%</v>
      </c>
    </row>
    <row r="2231" spans="1:24" ht="14.4" x14ac:dyDescent="0.3">
      <c r="A2231" s="2">
        <v>2230</v>
      </c>
      <c r="B2231" s="2" t="s">
        <v>5190</v>
      </c>
      <c r="C2231" s="2">
        <f>YEAR([1]Data!$D2231)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9">
        <v>673.5680000000001</v>
      </c>
      <c r="T2231" s="2">
        <v>2</v>
      </c>
      <c r="U2231" s="25">
        <v>0.2</v>
      </c>
      <c r="V2231" s="25">
        <v>252.58799999999999</v>
      </c>
      <c r="W2231" s="11">
        <f>Table_1[[#This Row],[Discount]]/Table_1[[#This Row],[Sales]]</f>
        <v>2.9692621977291079E-4</v>
      </c>
      <c r="X2231" t="str">
        <f>IF(Table_1[[#This Row],[Discount %]]&lt;=0.1, "0-10%", IF(Table_1[[#This Row],[Discount %]]&lt;=0.2, "10-20%", IF(Table_1[[#This Row],[Discount %]]&lt;=0.3, "20-30%", IF(Table_1[[#This Row],[Discount %]]&lt;=0.4, "30-40%", "40%+"))))</f>
        <v>0-10%</v>
      </c>
    </row>
    <row r="2232" spans="1:24" ht="14.4" x14ac:dyDescent="0.3">
      <c r="A2232" s="2">
        <v>2231</v>
      </c>
      <c r="B2232" s="2" t="s">
        <v>5190</v>
      </c>
      <c r="C2232" s="2">
        <f>YEAR([1]Data!$D2232)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9">
        <v>52.98</v>
      </c>
      <c r="T2232" s="2">
        <v>2</v>
      </c>
      <c r="U2232" s="25">
        <v>0</v>
      </c>
      <c r="V2232" s="25">
        <v>14.834400000000002</v>
      </c>
      <c r="W2232" s="11">
        <f>Table_1[[#This Row],[Discount]]/Table_1[[#This Row],[Sales]]</f>
        <v>0</v>
      </c>
      <c r="X2232" t="str">
        <f>IF(Table_1[[#This Row],[Discount %]]&lt;=0.1, "0-10%", IF(Table_1[[#This Row],[Discount %]]&lt;=0.2, "10-20%", IF(Table_1[[#This Row],[Discount %]]&lt;=0.3, "20-30%", IF(Table_1[[#This Row],[Discount %]]&lt;=0.4, "30-40%", "40%+"))))</f>
        <v>0-10%</v>
      </c>
    </row>
    <row r="2233" spans="1:24" ht="14.4" x14ac:dyDescent="0.3">
      <c r="A2233" s="2">
        <v>2232</v>
      </c>
      <c r="B2233" s="2" t="s">
        <v>5193</v>
      </c>
      <c r="C2233" s="2">
        <f>YEAR([1]Data!$D2233)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9">
        <v>526.45000000000005</v>
      </c>
      <c r="T2233" s="2">
        <v>5</v>
      </c>
      <c r="U2233" s="25">
        <v>0</v>
      </c>
      <c r="V2233" s="25">
        <v>31.586999999999961</v>
      </c>
      <c r="W2233" s="11">
        <f>Table_1[[#This Row],[Discount]]/Table_1[[#This Row],[Sales]]</f>
        <v>0</v>
      </c>
      <c r="X2233" t="str">
        <f>IF(Table_1[[#This Row],[Discount %]]&lt;=0.1, "0-10%", IF(Table_1[[#This Row],[Discount %]]&lt;=0.2, "10-20%", IF(Table_1[[#This Row],[Discount %]]&lt;=0.3, "20-30%", IF(Table_1[[#This Row],[Discount %]]&lt;=0.4, "30-40%", "40%+"))))</f>
        <v>0-10%</v>
      </c>
    </row>
    <row r="2234" spans="1:24" ht="14.4" x14ac:dyDescent="0.3">
      <c r="A2234" s="2">
        <v>2233</v>
      </c>
      <c r="B2234" s="2" t="s">
        <v>5196</v>
      </c>
      <c r="C2234" s="2">
        <f>YEAR([1]Data!$D2234)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9">
        <v>228.92</v>
      </c>
      <c r="T2234" s="2">
        <v>5</v>
      </c>
      <c r="U2234" s="25">
        <v>0.2</v>
      </c>
      <c r="V2234" s="25">
        <v>14.307499999999997</v>
      </c>
      <c r="W2234" s="11">
        <f>Table_1[[#This Row],[Discount]]/Table_1[[#This Row],[Sales]]</f>
        <v>8.7366765682334448E-4</v>
      </c>
      <c r="X2234" t="str">
        <f>IF(Table_1[[#This Row],[Discount %]]&lt;=0.1, "0-10%", IF(Table_1[[#This Row],[Discount %]]&lt;=0.2, "10-20%", IF(Table_1[[#This Row],[Discount %]]&lt;=0.3, "20-30%", IF(Table_1[[#This Row],[Discount %]]&lt;=0.4, "30-40%", "40%+"))))</f>
        <v>0-10%</v>
      </c>
    </row>
    <row r="2235" spans="1:24" ht="14.4" x14ac:dyDescent="0.3">
      <c r="A2235" s="2">
        <v>2234</v>
      </c>
      <c r="B2235" s="2" t="s">
        <v>5199</v>
      </c>
      <c r="C2235" s="2">
        <f>YEAR([1]Data!$D2235)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9">
        <v>319.96800000000002</v>
      </c>
      <c r="T2235" s="2">
        <v>4</v>
      </c>
      <c r="U2235" s="25">
        <v>0.2</v>
      </c>
      <c r="V2235" s="25">
        <v>35.996399999999952</v>
      </c>
      <c r="W2235" s="11">
        <f>Table_1[[#This Row],[Discount]]/Table_1[[#This Row],[Sales]]</f>
        <v>6.2506250625062509E-4</v>
      </c>
      <c r="X2235" t="str">
        <f>IF(Table_1[[#This Row],[Discount %]]&lt;=0.1, "0-10%", IF(Table_1[[#This Row],[Discount %]]&lt;=0.2, "10-20%", IF(Table_1[[#This Row],[Discount %]]&lt;=0.3, "20-30%", IF(Table_1[[#This Row],[Discount %]]&lt;=0.4, "30-40%", "40%+"))))</f>
        <v>0-10%</v>
      </c>
    </row>
    <row r="2236" spans="1:24" ht="14.4" x14ac:dyDescent="0.3">
      <c r="A2236" s="2">
        <v>2235</v>
      </c>
      <c r="B2236" s="2" t="s">
        <v>5202</v>
      </c>
      <c r="C2236" s="2">
        <f>YEAR([1]Data!$D2236)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9">
        <v>205.03</v>
      </c>
      <c r="T2236" s="2">
        <v>7</v>
      </c>
      <c r="U2236" s="25">
        <v>0</v>
      </c>
      <c r="V2236" s="25">
        <v>67.659899999999979</v>
      </c>
      <c r="W2236" s="11">
        <f>Table_1[[#This Row],[Discount]]/Table_1[[#This Row],[Sales]]</f>
        <v>0</v>
      </c>
      <c r="X2236" t="str">
        <f>IF(Table_1[[#This Row],[Discount %]]&lt;=0.1, "0-10%", IF(Table_1[[#This Row],[Discount %]]&lt;=0.2, "10-20%", IF(Table_1[[#This Row],[Discount %]]&lt;=0.3, "20-30%", IF(Table_1[[#This Row],[Discount %]]&lt;=0.4, "30-40%", "40%+"))))</f>
        <v>0-10%</v>
      </c>
    </row>
    <row r="2237" spans="1:24" ht="14.4" x14ac:dyDescent="0.3">
      <c r="A2237" s="2">
        <v>2236</v>
      </c>
      <c r="B2237" s="2" t="s">
        <v>5205</v>
      </c>
      <c r="C2237" s="2">
        <f>YEAR([1]Data!$D2237)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9">
        <v>190.86</v>
      </c>
      <c r="T2237" s="2">
        <v>2</v>
      </c>
      <c r="U2237" s="25">
        <v>0</v>
      </c>
      <c r="V2237" s="25">
        <v>11.451599999999985</v>
      </c>
      <c r="W2237" s="11">
        <f>Table_1[[#This Row],[Discount]]/Table_1[[#This Row],[Sales]]</f>
        <v>0</v>
      </c>
      <c r="X2237" t="str">
        <f>IF(Table_1[[#This Row],[Discount %]]&lt;=0.1, "0-10%", IF(Table_1[[#This Row],[Discount %]]&lt;=0.2, "10-20%", IF(Table_1[[#This Row],[Discount %]]&lt;=0.3, "20-30%", IF(Table_1[[#This Row],[Discount %]]&lt;=0.4, "30-40%", "40%+"))))</f>
        <v>0-10%</v>
      </c>
    </row>
    <row r="2238" spans="1:24" ht="14.4" x14ac:dyDescent="0.3">
      <c r="A2238" s="2">
        <v>2237</v>
      </c>
      <c r="B2238" s="2" t="s">
        <v>5205</v>
      </c>
      <c r="C2238" s="2">
        <f>YEAR([1]Data!$D2238)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9">
        <v>24.32</v>
      </c>
      <c r="T2238" s="2">
        <v>8</v>
      </c>
      <c r="U2238" s="25">
        <v>0</v>
      </c>
      <c r="V2238" s="25">
        <v>8.2687999999999988</v>
      </c>
      <c r="W2238" s="11">
        <f>Table_1[[#This Row],[Discount]]/Table_1[[#This Row],[Sales]]</f>
        <v>0</v>
      </c>
      <c r="X2238" t="str">
        <f>IF(Table_1[[#This Row],[Discount %]]&lt;=0.1, "0-10%", IF(Table_1[[#This Row],[Discount %]]&lt;=0.2, "10-20%", IF(Table_1[[#This Row],[Discount %]]&lt;=0.3, "20-30%", IF(Table_1[[#This Row],[Discount %]]&lt;=0.4, "30-40%", "40%+"))))</f>
        <v>0-10%</v>
      </c>
    </row>
    <row r="2239" spans="1:24" ht="14.4" x14ac:dyDescent="0.3">
      <c r="A2239" s="2">
        <v>2238</v>
      </c>
      <c r="B2239" s="2" t="s">
        <v>5208</v>
      </c>
      <c r="C2239" s="2">
        <f>YEAR([1]Data!$D2239)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9">
        <v>44.400000000000006</v>
      </c>
      <c r="T2239" s="2">
        <v>5</v>
      </c>
      <c r="U2239" s="25">
        <v>0</v>
      </c>
      <c r="V2239" s="25">
        <v>12.432000000000002</v>
      </c>
      <c r="W2239" s="11">
        <f>Table_1[[#This Row],[Discount]]/Table_1[[#This Row],[Sales]]</f>
        <v>0</v>
      </c>
      <c r="X2239" t="str">
        <f>IF(Table_1[[#This Row],[Discount %]]&lt;=0.1, "0-10%", IF(Table_1[[#This Row],[Discount %]]&lt;=0.2, "10-20%", IF(Table_1[[#This Row],[Discount %]]&lt;=0.3, "20-30%", IF(Table_1[[#This Row],[Discount %]]&lt;=0.4, "30-40%", "40%+"))))</f>
        <v>0-10%</v>
      </c>
    </row>
    <row r="2240" spans="1:24" ht="14.4" x14ac:dyDescent="0.3">
      <c r="A2240" s="2">
        <v>2239</v>
      </c>
      <c r="B2240" s="2" t="s">
        <v>5211</v>
      </c>
      <c r="C2240" s="2">
        <f>YEAR([1]Data!$D2240)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9">
        <v>44.400000000000006</v>
      </c>
      <c r="T2240" s="2">
        <v>2</v>
      </c>
      <c r="U2240" s="25">
        <v>0.6</v>
      </c>
      <c r="V2240" s="25">
        <v>-52.169999999999987</v>
      </c>
      <c r="W2240" s="11">
        <f>Table_1[[#This Row],[Discount]]/Table_1[[#This Row],[Sales]]</f>
        <v>1.3513513513513511E-2</v>
      </c>
      <c r="X2240" t="str">
        <f>IF(Table_1[[#This Row],[Discount %]]&lt;=0.1, "0-10%", IF(Table_1[[#This Row],[Discount %]]&lt;=0.2, "10-20%", IF(Table_1[[#This Row],[Discount %]]&lt;=0.3, "20-30%", IF(Table_1[[#This Row],[Discount %]]&lt;=0.4, "30-40%", "40%+"))))</f>
        <v>0-10%</v>
      </c>
    </row>
    <row r="2241" spans="1:24" ht="14.4" x14ac:dyDescent="0.3">
      <c r="A2241" s="2">
        <v>2240</v>
      </c>
      <c r="B2241" s="2" t="s">
        <v>5214</v>
      </c>
      <c r="C2241" s="2">
        <f>YEAR([1]Data!$D2241)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9">
        <v>1016.792</v>
      </c>
      <c r="T2241" s="2">
        <v>1</v>
      </c>
      <c r="U2241" s="25">
        <v>0.2</v>
      </c>
      <c r="V2241" s="25">
        <v>381.29700000000003</v>
      </c>
      <c r="W2241" s="11">
        <f>Table_1[[#This Row],[Discount]]/Table_1[[#This Row],[Sales]]</f>
        <v>1.966970629194565E-4</v>
      </c>
      <c r="X2241" t="str">
        <f>IF(Table_1[[#This Row],[Discount %]]&lt;=0.1, "0-10%", IF(Table_1[[#This Row],[Discount %]]&lt;=0.2, "10-20%", IF(Table_1[[#This Row],[Discount %]]&lt;=0.3, "20-30%", IF(Table_1[[#This Row],[Discount %]]&lt;=0.4, "30-40%", "40%+"))))</f>
        <v>0-10%</v>
      </c>
    </row>
    <row r="2242" spans="1:24" ht="14.4" x14ac:dyDescent="0.3">
      <c r="A2242" s="2">
        <v>2241</v>
      </c>
      <c r="B2242" s="2" t="s">
        <v>5214</v>
      </c>
      <c r="C2242" s="2">
        <f>YEAR([1]Data!$D2242)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9">
        <v>38.136000000000003</v>
      </c>
      <c r="T2242" s="2">
        <v>7</v>
      </c>
      <c r="U2242" s="25">
        <v>0.2</v>
      </c>
      <c r="V2242" s="25">
        <v>13.347599999999998</v>
      </c>
      <c r="W2242" s="11">
        <f>Table_1[[#This Row],[Discount]]/Table_1[[#This Row],[Sales]]</f>
        <v>5.2443885043003983E-3</v>
      </c>
      <c r="X2242" t="str">
        <f>IF(Table_1[[#This Row],[Discount %]]&lt;=0.1, "0-10%", IF(Table_1[[#This Row],[Discount %]]&lt;=0.2, "10-20%", IF(Table_1[[#This Row],[Discount %]]&lt;=0.3, "20-30%", IF(Table_1[[#This Row],[Discount %]]&lt;=0.4, "30-40%", "40%+"))))</f>
        <v>0-10%</v>
      </c>
    </row>
    <row r="2243" spans="1:24" ht="14.4" x14ac:dyDescent="0.3">
      <c r="A2243" s="2">
        <v>2242</v>
      </c>
      <c r="B2243" s="2" t="s">
        <v>5219</v>
      </c>
      <c r="C2243" s="2">
        <f>YEAR([1]Data!$D2243)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9">
        <v>494.98199999999997</v>
      </c>
      <c r="T2243" s="2">
        <v>3</v>
      </c>
      <c r="U2243" s="25">
        <v>0.4</v>
      </c>
      <c r="V2243" s="25">
        <v>-115.49580000000006</v>
      </c>
      <c r="W2243" s="11">
        <f>Table_1[[#This Row],[Discount]]/Table_1[[#This Row],[Sales]]</f>
        <v>8.0811019390604109E-4</v>
      </c>
      <c r="X2243" t="str">
        <f>IF(Table_1[[#This Row],[Discount %]]&lt;=0.1, "0-10%", IF(Table_1[[#This Row],[Discount %]]&lt;=0.2, "10-20%", IF(Table_1[[#This Row],[Discount %]]&lt;=0.3, "20-30%", IF(Table_1[[#This Row],[Discount %]]&lt;=0.4, "30-40%", "40%+"))))</f>
        <v>0-10%</v>
      </c>
    </row>
    <row r="2244" spans="1:24" ht="14.4" x14ac:dyDescent="0.3">
      <c r="A2244" s="2">
        <v>2243</v>
      </c>
      <c r="B2244" s="2" t="s">
        <v>5220</v>
      </c>
      <c r="C2244" s="2">
        <f>YEAR([1]Data!$D2244)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9">
        <v>56.56</v>
      </c>
      <c r="T2244" s="2">
        <v>2</v>
      </c>
      <c r="U2244" s="25">
        <v>0</v>
      </c>
      <c r="V2244" s="25">
        <v>15.2712</v>
      </c>
      <c r="W2244" s="11">
        <f>Table_1[[#This Row],[Discount]]/Table_1[[#This Row],[Sales]]</f>
        <v>0</v>
      </c>
      <c r="X2244" t="str">
        <f>IF(Table_1[[#This Row],[Discount %]]&lt;=0.1, "0-10%", IF(Table_1[[#This Row],[Discount %]]&lt;=0.2, "10-20%", IF(Table_1[[#This Row],[Discount %]]&lt;=0.3, "20-30%", IF(Table_1[[#This Row],[Discount %]]&lt;=0.4, "30-40%", "40%+"))))</f>
        <v>0-10%</v>
      </c>
    </row>
    <row r="2245" spans="1:24" ht="14.4" x14ac:dyDescent="0.3">
      <c r="A2245" s="2">
        <v>2244</v>
      </c>
      <c r="B2245" s="2" t="s">
        <v>5220</v>
      </c>
      <c r="C2245" s="2">
        <f>YEAR([1]Data!$D2245)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9">
        <v>5.56</v>
      </c>
      <c r="T2245" s="2">
        <v>2</v>
      </c>
      <c r="U2245" s="25">
        <v>0</v>
      </c>
      <c r="V2245" s="25">
        <v>1.4455999999999998</v>
      </c>
      <c r="W2245" s="11">
        <f>Table_1[[#This Row],[Discount]]/Table_1[[#This Row],[Sales]]</f>
        <v>0</v>
      </c>
      <c r="X2245" t="str">
        <f>IF(Table_1[[#This Row],[Discount %]]&lt;=0.1, "0-10%", IF(Table_1[[#This Row],[Discount %]]&lt;=0.2, "10-20%", IF(Table_1[[#This Row],[Discount %]]&lt;=0.3, "20-30%", IF(Table_1[[#This Row],[Discount %]]&lt;=0.4, "30-40%", "40%+"))))</f>
        <v>0-10%</v>
      </c>
    </row>
    <row r="2246" spans="1:24" ht="14.4" x14ac:dyDescent="0.3">
      <c r="A2246" s="2">
        <v>2245</v>
      </c>
      <c r="B2246" s="2" t="s">
        <v>5220</v>
      </c>
      <c r="C2246" s="2">
        <f>YEAR([1]Data!$D2246)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9">
        <v>9.02</v>
      </c>
      <c r="T2246" s="2">
        <v>2</v>
      </c>
      <c r="U2246" s="25">
        <v>0</v>
      </c>
      <c r="V2246" s="25">
        <v>3.5178000000000003</v>
      </c>
      <c r="W2246" s="11">
        <f>Table_1[[#This Row],[Discount]]/Table_1[[#This Row],[Sales]]</f>
        <v>0</v>
      </c>
      <c r="X2246" t="str">
        <f>IF(Table_1[[#This Row],[Discount %]]&lt;=0.1, "0-10%", IF(Table_1[[#This Row],[Discount %]]&lt;=0.2, "10-20%", IF(Table_1[[#This Row],[Discount %]]&lt;=0.3, "20-30%", IF(Table_1[[#This Row],[Discount %]]&lt;=0.4, "30-40%", "40%+"))))</f>
        <v>0-10%</v>
      </c>
    </row>
    <row r="2247" spans="1:24" ht="14.4" x14ac:dyDescent="0.3">
      <c r="A2247" s="2">
        <v>2246</v>
      </c>
      <c r="B2247" s="2" t="s">
        <v>5220</v>
      </c>
      <c r="C2247" s="2">
        <f>YEAR([1]Data!$D2247)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9">
        <v>8.6199999999999992</v>
      </c>
      <c r="T2247" s="2">
        <v>1</v>
      </c>
      <c r="U2247" s="25">
        <v>0</v>
      </c>
      <c r="V2247" s="25">
        <v>2.2412000000000001</v>
      </c>
      <c r="W2247" s="11">
        <f>Table_1[[#This Row],[Discount]]/Table_1[[#This Row],[Sales]]</f>
        <v>0</v>
      </c>
      <c r="X2247" t="str">
        <f>IF(Table_1[[#This Row],[Discount %]]&lt;=0.1, "0-10%", IF(Table_1[[#This Row],[Discount %]]&lt;=0.2, "10-20%", IF(Table_1[[#This Row],[Discount %]]&lt;=0.3, "20-30%", IF(Table_1[[#This Row],[Discount %]]&lt;=0.4, "30-40%", "40%+"))))</f>
        <v>0-10%</v>
      </c>
    </row>
    <row r="2248" spans="1:24" ht="14.4" x14ac:dyDescent="0.3">
      <c r="A2248" s="2">
        <v>2247</v>
      </c>
      <c r="B2248" s="2" t="s">
        <v>5220</v>
      </c>
      <c r="C2248" s="2">
        <f>YEAR([1]Data!$D2248)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9">
        <v>659.97600000000011</v>
      </c>
      <c r="T2248" s="2">
        <v>3</v>
      </c>
      <c r="U2248" s="25">
        <v>0.2</v>
      </c>
      <c r="V2248" s="25">
        <v>49.498199999999969</v>
      </c>
      <c r="W2248" s="11">
        <f>Table_1[[#This Row],[Discount]]/Table_1[[#This Row],[Sales]]</f>
        <v>3.0304132271476533E-4</v>
      </c>
      <c r="X2248" t="str">
        <f>IF(Table_1[[#This Row],[Discount %]]&lt;=0.1, "0-10%", IF(Table_1[[#This Row],[Discount %]]&lt;=0.2, "10-20%", IF(Table_1[[#This Row],[Discount %]]&lt;=0.3, "20-30%", IF(Table_1[[#This Row],[Discount %]]&lt;=0.4, "30-40%", "40%+"))))</f>
        <v>0-10%</v>
      </c>
    </row>
    <row r="2249" spans="1:24" ht="14.4" x14ac:dyDescent="0.3">
      <c r="A2249" s="2">
        <v>2248</v>
      </c>
      <c r="B2249" s="2" t="s">
        <v>5223</v>
      </c>
      <c r="C2249" s="2">
        <f>YEAR([1]Data!$D2249)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9">
        <v>13.36</v>
      </c>
      <c r="T2249" s="2">
        <v>2</v>
      </c>
      <c r="U2249" s="25">
        <v>0</v>
      </c>
      <c r="V2249" s="25">
        <v>6.4127999999999998</v>
      </c>
      <c r="W2249" s="11">
        <f>Table_1[[#This Row],[Discount]]/Table_1[[#This Row],[Sales]]</f>
        <v>0</v>
      </c>
      <c r="X2249" t="str">
        <f>IF(Table_1[[#This Row],[Discount %]]&lt;=0.1, "0-10%", IF(Table_1[[#This Row],[Discount %]]&lt;=0.2, "10-20%", IF(Table_1[[#This Row],[Discount %]]&lt;=0.3, "20-30%", IF(Table_1[[#This Row],[Discount %]]&lt;=0.4, "30-40%", "40%+"))))</f>
        <v>0-10%</v>
      </c>
    </row>
    <row r="2250" spans="1:24" ht="14.4" x14ac:dyDescent="0.3">
      <c r="A2250" s="2">
        <v>2249</v>
      </c>
      <c r="B2250" s="2" t="s">
        <v>5223</v>
      </c>
      <c r="C2250" s="2">
        <f>YEAR([1]Data!$D2250)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9">
        <v>41.72</v>
      </c>
      <c r="T2250" s="2">
        <v>5</v>
      </c>
      <c r="U2250" s="25">
        <v>0.2</v>
      </c>
      <c r="V2250" s="25">
        <v>13.037499999999998</v>
      </c>
      <c r="W2250" s="11">
        <f>Table_1[[#This Row],[Discount]]/Table_1[[#This Row],[Sales]]</f>
        <v>4.7938638542665392E-3</v>
      </c>
      <c r="X2250" t="str">
        <f>IF(Table_1[[#This Row],[Discount %]]&lt;=0.1, "0-10%", IF(Table_1[[#This Row],[Discount %]]&lt;=0.2, "10-20%", IF(Table_1[[#This Row],[Discount %]]&lt;=0.3, "20-30%", IF(Table_1[[#This Row],[Discount %]]&lt;=0.4, "30-40%", "40%+"))))</f>
        <v>0-10%</v>
      </c>
    </row>
    <row r="2251" spans="1:24" ht="14.4" x14ac:dyDescent="0.3">
      <c r="A2251" s="2">
        <v>2250</v>
      </c>
      <c r="B2251" s="2" t="s">
        <v>5223</v>
      </c>
      <c r="C2251" s="2">
        <f>YEAR([1]Data!$D2251)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9">
        <v>11.52</v>
      </c>
      <c r="T2251" s="2">
        <v>5</v>
      </c>
      <c r="U2251" s="25">
        <v>0.2</v>
      </c>
      <c r="V2251" s="25">
        <v>4.1760000000000002</v>
      </c>
      <c r="W2251" s="11">
        <f>Table_1[[#This Row],[Discount]]/Table_1[[#This Row],[Sales]]</f>
        <v>1.7361111111111112E-2</v>
      </c>
      <c r="X2251" t="str">
        <f>IF(Table_1[[#This Row],[Discount %]]&lt;=0.1, "0-10%", IF(Table_1[[#This Row],[Discount %]]&lt;=0.2, "10-20%", IF(Table_1[[#This Row],[Discount %]]&lt;=0.3, "20-30%", IF(Table_1[[#This Row],[Discount %]]&lt;=0.4, "30-40%", "40%+"))))</f>
        <v>0-10%</v>
      </c>
    </row>
    <row r="2252" spans="1:24" ht="14.4" x14ac:dyDescent="0.3">
      <c r="A2252" s="2">
        <v>2251</v>
      </c>
      <c r="B2252" s="2" t="s">
        <v>5223</v>
      </c>
      <c r="C2252" s="2">
        <f>YEAR([1]Data!$D2252)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9">
        <v>541.43999999999994</v>
      </c>
      <c r="T2252" s="2">
        <v>6</v>
      </c>
      <c r="U2252" s="25">
        <v>0</v>
      </c>
      <c r="V2252" s="25">
        <v>157.01759999999993</v>
      </c>
      <c r="W2252" s="11">
        <f>Table_1[[#This Row],[Discount]]/Table_1[[#This Row],[Sales]]</f>
        <v>0</v>
      </c>
      <c r="X2252" t="str">
        <f>IF(Table_1[[#This Row],[Discount %]]&lt;=0.1, "0-10%", IF(Table_1[[#This Row],[Discount %]]&lt;=0.2, "10-20%", IF(Table_1[[#This Row],[Discount %]]&lt;=0.3, "20-30%", IF(Table_1[[#This Row],[Discount %]]&lt;=0.4, "30-40%", "40%+"))))</f>
        <v>0-10%</v>
      </c>
    </row>
    <row r="2253" spans="1:24" ht="14.4" x14ac:dyDescent="0.3">
      <c r="A2253" s="2">
        <v>2252</v>
      </c>
      <c r="B2253" s="2" t="s">
        <v>5223</v>
      </c>
      <c r="C2253" s="2">
        <f>YEAR([1]Data!$D2253)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9">
        <v>19.440000000000001</v>
      </c>
      <c r="T2253" s="2">
        <v>3</v>
      </c>
      <c r="U2253" s="25">
        <v>0</v>
      </c>
      <c r="V2253" s="25">
        <v>9.3312000000000008</v>
      </c>
      <c r="W2253" s="11">
        <f>Table_1[[#This Row],[Discount]]/Table_1[[#This Row],[Sales]]</f>
        <v>0</v>
      </c>
      <c r="X2253" t="str">
        <f>IF(Table_1[[#This Row],[Discount %]]&lt;=0.1, "0-10%", IF(Table_1[[#This Row],[Discount %]]&lt;=0.2, "10-20%", IF(Table_1[[#This Row],[Discount %]]&lt;=0.3, "20-30%", IF(Table_1[[#This Row],[Discount %]]&lt;=0.4, "30-40%", "40%+"))))</f>
        <v>0-10%</v>
      </c>
    </row>
    <row r="2254" spans="1:24" ht="14.4" x14ac:dyDescent="0.3">
      <c r="A2254" s="2">
        <v>2253</v>
      </c>
      <c r="B2254" s="2" t="s">
        <v>5231</v>
      </c>
      <c r="C2254" s="2">
        <f>YEAR([1]Data!$D2254)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9">
        <v>143.69999999999999</v>
      </c>
      <c r="T2254" s="2">
        <v>3</v>
      </c>
      <c r="U2254" s="25">
        <v>0</v>
      </c>
      <c r="V2254" s="25">
        <v>68.975999999999999</v>
      </c>
      <c r="W2254" s="11">
        <f>Table_1[[#This Row],[Discount]]/Table_1[[#This Row],[Sales]]</f>
        <v>0</v>
      </c>
      <c r="X2254" t="str">
        <f>IF(Table_1[[#This Row],[Discount %]]&lt;=0.1, "0-10%", IF(Table_1[[#This Row],[Discount %]]&lt;=0.2, "10-20%", IF(Table_1[[#This Row],[Discount %]]&lt;=0.3, "20-30%", IF(Table_1[[#This Row],[Discount %]]&lt;=0.4, "30-40%", "40%+"))))</f>
        <v>0-10%</v>
      </c>
    </row>
    <row r="2255" spans="1:24" ht="14.4" x14ac:dyDescent="0.3">
      <c r="A2255" s="2">
        <v>2254</v>
      </c>
      <c r="B2255" s="2" t="s">
        <v>5232</v>
      </c>
      <c r="C2255" s="2">
        <f>YEAR([1]Data!$D2255)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9">
        <v>43.26</v>
      </c>
      <c r="T2255" s="2">
        <v>3</v>
      </c>
      <c r="U2255" s="25">
        <v>0</v>
      </c>
      <c r="V2255" s="25">
        <v>14.275799999999998</v>
      </c>
      <c r="W2255" s="11">
        <f>Table_1[[#This Row],[Discount]]/Table_1[[#This Row],[Sales]]</f>
        <v>0</v>
      </c>
      <c r="X2255" t="str">
        <f>IF(Table_1[[#This Row],[Discount %]]&lt;=0.1, "0-10%", IF(Table_1[[#This Row],[Discount %]]&lt;=0.2, "10-20%", IF(Table_1[[#This Row],[Discount %]]&lt;=0.3, "20-30%", IF(Table_1[[#This Row],[Discount %]]&lt;=0.4, "30-40%", "40%+"))))</f>
        <v>0-10%</v>
      </c>
    </row>
    <row r="2256" spans="1:24" ht="14.4" x14ac:dyDescent="0.3">
      <c r="A2256" s="2">
        <v>2255</v>
      </c>
      <c r="B2256" s="2" t="s">
        <v>5232</v>
      </c>
      <c r="C2256" s="2">
        <f>YEAR([1]Data!$D2256)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9">
        <v>43.56</v>
      </c>
      <c r="T2256" s="2">
        <v>2</v>
      </c>
      <c r="U2256" s="25">
        <v>0</v>
      </c>
      <c r="V2256" s="25">
        <v>15.245999999999999</v>
      </c>
      <c r="W2256" s="11">
        <f>Table_1[[#This Row],[Discount]]/Table_1[[#This Row],[Sales]]</f>
        <v>0</v>
      </c>
      <c r="X2256" t="str">
        <f>IF(Table_1[[#This Row],[Discount %]]&lt;=0.1, "0-10%", IF(Table_1[[#This Row],[Discount %]]&lt;=0.2, "10-20%", IF(Table_1[[#This Row],[Discount %]]&lt;=0.3, "20-30%", IF(Table_1[[#This Row],[Discount %]]&lt;=0.4, "30-40%", "40%+"))))</f>
        <v>0-10%</v>
      </c>
    </row>
    <row r="2257" spans="1:24" ht="14.4" x14ac:dyDescent="0.3">
      <c r="A2257" s="2">
        <v>2256</v>
      </c>
      <c r="B2257" s="2" t="s">
        <v>5233</v>
      </c>
      <c r="C2257" s="2">
        <f>YEAR([1]Data!$D2257)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9">
        <v>437.84999999999997</v>
      </c>
      <c r="T2257" s="2">
        <v>3</v>
      </c>
      <c r="U2257" s="25">
        <v>0</v>
      </c>
      <c r="V2257" s="25">
        <v>131.35499999999996</v>
      </c>
      <c r="W2257" s="11">
        <f>Table_1[[#This Row],[Discount]]/Table_1[[#This Row],[Sales]]</f>
        <v>0</v>
      </c>
      <c r="X2257" t="str">
        <f>IF(Table_1[[#This Row],[Discount %]]&lt;=0.1, "0-10%", IF(Table_1[[#This Row],[Discount %]]&lt;=0.2, "10-20%", IF(Table_1[[#This Row],[Discount %]]&lt;=0.3, "20-30%", IF(Table_1[[#This Row],[Discount %]]&lt;=0.4, "30-40%", "40%+"))))</f>
        <v>0-10%</v>
      </c>
    </row>
    <row r="2258" spans="1:24" ht="14.4" x14ac:dyDescent="0.3">
      <c r="A2258" s="2">
        <v>2257</v>
      </c>
      <c r="B2258" s="2" t="s">
        <v>5233</v>
      </c>
      <c r="C2258" s="2">
        <f>YEAR([1]Data!$D2258)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9">
        <v>109.48</v>
      </c>
      <c r="T2258" s="2">
        <v>2</v>
      </c>
      <c r="U2258" s="25">
        <v>0</v>
      </c>
      <c r="V2258" s="25">
        <v>33.938800000000001</v>
      </c>
      <c r="W2258" s="11">
        <f>Table_1[[#This Row],[Discount]]/Table_1[[#This Row],[Sales]]</f>
        <v>0</v>
      </c>
      <c r="X2258" t="str">
        <f>IF(Table_1[[#This Row],[Discount %]]&lt;=0.1, "0-10%", IF(Table_1[[#This Row],[Discount %]]&lt;=0.2, "10-20%", IF(Table_1[[#This Row],[Discount %]]&lt;=0.3, "20-30%", IF(Table_1[[#This Row],[Discount %]]&lt;=0.4, "30-40%", "40%+"))))</f>
        <v>0-10%</v>
      </c>
    </row>
    <row r="2259" spans="1:24" ht="14.4" x14ac:dyDescent="0.3">
      <c r="A2259" s="2">
        <v>2258</v>
      </c>
      <c r="B2259" s="2" t="s">
        <v>5238</v>
      </c>
      <c r="C2259" s="2">
        <f>YEAR([1]Data!$D2259)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9">
        <v>1212.96</v>
      </c>
      <c r="T2259" s="2">
        <v>7</v>
      </c>
      <c r="U2259" s="25">
        <v>0.2</v>
      </c>
      <c r="V2259" s="25">
        <v>90.97199999999998</v>
      </c>
      <c r="W2259" s="11">
        <f>Table_1[[#This Row],[Discount]]/Table_1[[#This Row],[Sales]]</f>
        <v>1.6488589895792113E-4</v>
      </c>
      <c r="X2259" t="str">
        <f>IF(Table_1[[#This Row],[Discount %]]&lt;=0.1, "0-10%", IF(Table_1[[#This Row],[Discount %]]&lt;=0.2, "10-20%", IF(Table_1[[#This Row],[Discount %]]&lt;=0.3, "20-30%", IF(Table_1[[#This Row],[Discount %]]&lt;=0.4, "30-40%", "40%+"))))</f>
        <v>0-10%</v>
      </c>
    </row>
    <row r="2260" spans="1:24" ht="14.4" x14ac:dyDescent="0.3">
      <c r="A2260" s="2">
        <v>2259</v>
      </c>
      <c r="B2260" s="2" t="s">
        <v>5238</v>
      </c>
      <c r="C2260" s="2">
        <f>YEAR([1]Data!$D2260)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9">
        <v>18.54</v>
      </c>
      <c r="T2260" s="2">
        <v>2</v>
      </c>
      <c r="U2260" s="25">
        <v>0</v>
      </c>
      <c r="V2260" s="25">
        <v>8.7137999999999991</v>
      </c>
      <c r="W2260" s="11">
        <f>Table_1[[#This Row],[Discount]]/Table_1[[#This Row],[Sales]]</f>
        <v>0</v>
      </c>
      <c r="X2260" t="str">
        <f>IF(Table_1[[#This Row],[Discount %]]&lt;=0.1, "0-10%", IF(Table_1[[#This Row],[Discount %]]&lt;=0.2, "10-20%", IF(Table_1[[#This Row],[Discount %]]&lt;=0.3, "20-30%", IF(Table_1[[#This Row],[Discount %]]&lt;=0.4, "30-40%", "40%+"))))</f>
        <v>0-10%</v>
      </c>
    </row>
    <row r="2261" spans="1:24" ht="14.4" x14ac:dyDescent="0.3">
      <c r="A2261" s="2">
        <v>2260</v>
      </c>
      <c r="B2261" s="2" t="s">
        <v>5241</v>
      </c>
      <c r="C2261" s="2">
        <f>YEAR([1]Data!$D2261)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9">
        <v>5</v>
      </c>
      <c r="T2261" s="2">
        <v>1</v>
      </c>
      <c r="U2261" s="25">
        <v>0</v>
      </c>
      <c r="V2261" s="25">
        <v>2.4</v>
      </c>
      <c r="W2261" s="11">
        <f>Table_1[[#This Row],[Discount]]/Table_1[[#This Row],[Sales]]</f>
        <v>0</v>
      </c>
      <c r="X2261" t="str">
        <f>IF(Table_1[[#This Row],[Discount %]]&lt;=0.1, "0-10%", IF(Table_1[[#This Row],[Discount %]]&lt;=0.2, "10-20%", IF(Table_1[[#This Row],[Discount %]]&lt;=0.3, "20-30%", IF(Table_1[[#This Row],[Discount %]]&lt;=0.4, "30-40%", "40%+"))))</f>
        <v>0-10%</v>
      </c>
    </row>
    <row r="2262" spans="1:24" ht="14.4" x14ac:dyDescent="0.3">
      <c r="A2262" s="2">
        <v>2261</v>
      </c>
      <c r="B2262" s="2" t="s">
        <v>5241</v>
      </c>
      <c r="C2262" s="2">
        <f>YEAR([1]Data!$D2262)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9">
        <v>371.96999999999997</v>
      </c>
      <c r="T2262" s="2">
        <v>3</v>
      </c>
      <c r="U2262" s="25">
        <v>0</v>
      </c>
      <c r="V2262" s="25">
        <v>66.954599999999971</v>
      </c>
      <c r="W2262" s="11">
        <f>Table_1[[#This Row],[Discount]]/Table_1[[#This Row],[Sales]]</f>
        <v>0</v>
      </c>
      <c r="X2262" t="str">
        <f>IF(Table_1[[#This Row],[Discount %]]&lt;=0.1, "0-10%", IF(Table_1[[#This Row],[Discount %]]&lt;=0.2, "10-20%", IF(Table_1[[#This Row],[Discount %]]&lt;=0.3, "20-30%", IF(Table_1[[#This Row],[Discount %]]&lt;=0.4, "30-40%", "40%+"))))</f>
        <v>0-10%</v>
      </c>
    </row>
    <row r="2263" spans="1:24" ht="14.4" x14ac:dyDescent="0.3">
      <c r="A2263" s="2">
        <v>2262</v>
      </c>
      <c r="B2263" s="2" t="s">
        <v>5244</v>
      </c>
      <c r="C2263" s="2">
        <f>YEAR([1]Data!$D2263)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9">
        <v>166.24</v>
      </c>
      <c r="T2263" s="2">
        <v>1</v>
      </c>
      <c r="U2263" s="25">
        <v>0</v>
      </c>
      <c r="V2263" s="25">
        <v>24.936000000000007</v>
      </c>
      <c r="W2263" s="11">
        <f>Table_1[[#This Row],[Discount]]/Table_1[[#This Row],[Sales]]</f>
        <v>0</v>
      </c>
      <c r="X2263" t="str">
        <f>IF(Table_1[[#This Row],[Discount %]]&lt;=0.1, "0-10%", IF(Table_1[[#This Row],[Discount %]]&lt;=0.2, "10-20%", IF(Table_1[[#This Row],[Discount %]]&lt;=0.3, "20-30%", IF(Table_1[[#This Row],[Discount %]]&lt;=0.4, "30-40%", "40%+"))))</f>
        <v>0-10%</v>
      </c>
    </row>
    <row r="2264" spans="1:24" ht="14.4" x14ac:dyDescent="0.3">
      <c r="A2264" s="2">
        <v>2263</v>
      </c>
      <c r="B2264" s="2" t="s">
        <v>5247</v>
      </c>
      <c r="C2264" s="2">
        <f>YEAR([1]Data!$D2264)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9">
        <v>359.96999999999997</v>
      </c>
      <c r="T2264" s="2">
        <v>3</v>
      </c>
      <c r="U2264" s="25">
        <v>0</v>
      </c>
      <c r="V2264" s="25">
        <v>79.193399999999968</v>
      </c>
      <c r="W2264" s="11">
        <f>Table_1[[#This Row],[Discount]]/Table_1[[#This Row],[Sales]]</f>
        <v>0</v>
      </c>
      <c r="X2264" t="str">
        <f>IF(Table_1[[#This Row],[Discount %]]&lt;=0.1, "0-10%", IF(Table_1[[#This Row],[Discount %]]&lt;=0.2, "10-20%", IF(Table_1[[#This Row],[Discount %]]&lt;=0.3, "20-30%", IF(Table_1[[#This Row],[Discount %]]&lt;=0.4, "30-40%", "40%+"))))</f>
        <v>0-10%</v>
      </c>
    </row>
    <row r="2265" spans="1:24" ht="14.4" x14ac:dyDescent="0.3">
      <c r="A2265" s="2">
        <v>2264</v>
      </c>
      <c r="B2265" s="2" t="s">
        <v>5250</v>
      </c>
      <c r="C2265" s="2">
        <f>YEAR([1]Data!$D2265)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9">
        <v>499.98</v>
      </c>
      <c r="T2265" s="2">
        <v>2</v>
      </c>
      <c r="U2265" s="25">
        <v>0</v>
      </c>
      <c r="V2265" s="25">
        <v>114.99540000000002</v>
      </c>
      <c r="W2265" s="11">
        <f>Table_1[[#This Row],[Discount]]/Table_1[[#This Row],[Sales]]</f>
        <v>0</v>
      </c>
      <c r="X2265" t="str">
        <f>IF(Table_1[[#This Row],[Discount %]]&lt;=0.1, "0-10%", IF(Table_1[[#This Row],[Discount %]]&lt;=0.2, "10-20%", IF(Table_1[[#This Row],[Discount %]]&lt;=0.3, "20-30%", IF(Table_1[[#This Row],[Discount %]]&lt;=0.4, "30-40%", "40%+"))))</f>
        <v>0-10%</v>
      </c>
    </row>
    <row r="2266" spans="1:24" ht="14.4" x14ac:dyDescent="0.3">
      <c r="A2266" s="2">
        <v>2265</v>
      </c>
      <c r="B2266" s="2" t="s">
        <v>5250</v>
      </c>
      <c r="C2266" s="2">
        <f>YEAR([1]Data!$D2266)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9">
        <v>5.28</v>
      </c>
      <c r="T2266" s="2">
        <v>1</v>
      </c>
      <c r="U2266" s="25">
        <v>0</v>
      </c>
      <c r="V2266" s="25">
        <v>2.3759999999999999</v>
      </c>
      <c r="W2266" s="11">
        <f>Table_1[[#This Row],[Discount]]/Table_1[[#This Row],[Sales]]</f>
        <v>0</v>
      </c>
      <c r="X2266" t="str">
        <f>IF(Table_1[[#This Row],[Discount %]]&lt;=0.1, "0-10%", IF(Table_1[[#This Row],[Discount %]]&lt;=0.2, "10-20%", IF(Table_1[[#This Row],[Discount %]]&lt;=0.3, "20-30%", IF(Table_1[[#This Row],[Discount %]]&lt;=0.4, "30-40%", "40%+"))))</f>
        <v>0-10%</v>
      </c>
    </row>
    <row r="2267" spans="1:24" ht="14.4" x14ac:dyDescent="0.3">
      <c r="A2267" s="2">
        <v>2266</v>
      </c>
      <c r="B2267" s="2" t="s">
        <v>5250</v>
      </c>
      <c r="C2267" s="2">
        <f>YEAR([1]Data!$D2267)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9">
        <v>8.26</v>
      </c>
      <c r="T2267" s="2">
        <v>2</v>
      </c>
      <c r="U2267" s="25">
        <v>0</v>
      </c>
      <c r="V2267" s="25">
        <v>3.8822000000000001</v>
      </c>
      <c r="W2267" s="11">
        <f>Table_1[[#This Row],[Discount]]/Table_1[[#This Row],[Sales]]</f>
        <v>0</v>
      </c>
      <c r="X2267" t="str">
        <f>IF(Table_1[[#This Row],[Discount %]]&lt;=0.1, "0-10%", IF(Table_1[[#This Row],[Discount %]]&lt;=0.2, "10-20%", IF(Table_1[[#This Row],[Discount %]]&lt;=0.3, "20-30%", IF(Table_1[[#This Row],[Discount %]]&lt;=0.4, "30-40%", "40%+"))))</f>
        <v>0-10%</v>
      </c>
    </row>
    <row r="2268" spans="1:24" ht="14.4" x14ac:dyDescent="0.3">
      <c r="A2268" s="2">
        <v>2267</v>
      </c>
      <c r="B2268" s="2" t="s">
        <v>5253</v>
      </c>
      <c r="C2268" s="2">
        <f>YEAR([1]Data!$D2268)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9">
        <v>7.9680000000000009</v>
      </c>
      <c r="T2268" s="2">
        <v>2</v>
      </c>
      <c r="U2268" s="25">
        <v>0.2</v>
      </c>
      <c r="V2268" s="25">
        <v>2.6892000000000005</v>
      </c>
      <c r="W2268" s="11">
        <f>Table_1[[#This Row],[Discount]]/Table_1[[#This Row],[Sales]]</f>
        <v>2.5100401606425703E-2</v>
      </c>
      <c r="X2268" t="str">
        <f>IF(Table_1[[#This Row],[Discount %]]&lt;=0.1, "0-10%", IF(Table_1[[#This Row],[Discount %]]&lt;=0.2, "10-20%", IF(Table_1[[#This Row],[Discount %]]&lt;=0.3, "20-30%", IF(Table_1[[#This Row],[Discount %]]&lt;=0.4, "30-40%", "40%+"))))</f>
        <v>0-10%</v>
      </c>
    </row>
    <row r="2269" spans="1:24" ht="14.4" x14ac:dyDescent="0.3">
      <c r="A2269" s="2">
        <v>2268</v>
      </c>
      <c r="B2269" s="2" t="s">
        <v>5258</v>
      </c>
      <c r="C2269" s="2">
        <f>YEAR([1]Data!$D2269)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9">
        <v>12.96</v>
      </c>
      <c r="T2269" s="2">
        <v>2</v>
      </c>
      <c r="U2269" s="25">
        <v>0</v>
      </c>
      <c r="V2269" s="25">
        <v>6.3504000000000005</v>
      </c>
      <c r="W2269" s="11">
        <f>Table_1[[#This Row],[Discount]]/Table_1[[#This Row],[Sales]]</f>
        <v>0</v>
      </c>
      <c r="X2269" t="str">
        <f>IF(Table_1[[#This Row],[Discount %]]&lt;=0.1, "0-10%", IF(Table_1[[#This Row],[Discount %]]&lt;=0.2, "10-20%", IF(Table_1[[#This Row],[Discount %]]&lt;=0.3, "20-30%", IF(Table_1[[#This Row],[Discount %]]&lt;=0.4, "30-40%", "40%+"))))</f>
        <v>0-10%</v>
      </c>
    </row>
    <row r="2270" spans="1:24" ht="14.4" x14ac:dyDescent="0.3">
      <c r="A2270" s="2">
        <v>2269</v>
      </c>
      <c r="B2270" s="2" t="s">
        <v>5263</v>
      </c>
      <c r="C2270" s="2">
        <f>YEAR([1]Data!$D2270)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9">
        <v>6.48</v>
      </c>
      <c r="T2270" s="2">
        <v>1</v>
      </c>
      <c r="U2270" s="25">
        <v>0</v>
      </c>
      <c r="V2270" s="25">
        <v>3.1104000000000003</v>
      </c>
      <c r="W2270" s="11">
        <f>Table_1[[#This Row],[Discount]]/Table_1[[#This Row],[Sales]]</f>
        <v>0</v>
      </c>
      <c r="X2270" t="str">
        <f>IF(Table_1[[#This Row],[Discount %]]&lt;=0.1, "0-10%", IF(Table_1[[#This Row],[Discount %]]&lt;=0.2, "10-20%", IF(Table_1[[#This Row],[Discount %]]&lt;=0.3, "20-30%", IF(Table_1[[#This Row],[Discount %]]&lt;=0.4, "30-40%", "40%+"))))</f>
        <v>0-10%</v>
      </c>
    </row>
    <row r="2271" spans="1:24" ht="14.4" x14ac:dyDescent="0.3">
      <c r="A2271" s="2">
        <v>2270</v>
      </c>
      <c r="B2271" s="2" t="s">
        <v>5263</v>
      </c>
      <c r="C2271" s="2">
        <f>YEAR([1]Data!$D2271)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9">
        <v>6.9840000000000009</v>
      </c>
      <c r="T2271" s="2">
        <v>1</v>
      </c>
      <c r="U2271" s="25">
        <v>0.2</v>
      </c>
      <c r="V2271" s="25">
        <v>2.3570999999999991</v>
      </c>
      <c r="W2271" s="11">
        <f>Table_1[[#This Row],[Discount]]/Table_1[[#This Row],[Sales]]</f>
        <v>2.8636884306987399E-2</v>
      </c>
      <c r="X2271" t="str">
        <f>IF(Table_1[[#This Row],[Discount %]]&lt;=0.1, "0-10%", IF(Table_1[[#This Row],[Discount %]]&lt;=0.2, "10-20%", IF(Table_1[[#This Row],[Discount %]]&lt;=0.3, "20-30%", IF(Table_1[[#This Row],[Discount %]]&lt;=0.4, "30-40%", "40%+"))))</f>
        <v>0-10%</v>
      </c>
    </row>
    <row r="2272" spans="1:24" ht="14.4" x14ac:dyDescent="0.3">
      <c r="A2272" s="2">
        <v>2271</v>
      </c>
      <c r="B2272" s="2" t="s">
        <v>5266</v>
      </c>
      <c r="C2272" s="2">
        <f>YEAR([1]Data!$D2272)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9">
        <v>47.96</v>
      </c>
      <c r="T2272" s="2">
        <v>5</v>
      </c>
      <c r="U2272" s="25">
        <v>0.2</v>
      </c>
      <c r="V2272" s="25">
        <v>4.196499999999995</v>
      </c>
      <c r="W2272" s="11">
        <f>Table_1[[#This Row],[Discount]]/Table_1[[#This Row],[Sales]]</f>
        <v>4.1701417848206837E-3</v>
      </c>
      <c r="X2272" t="str">
        <f>IF(Table_1[[#This Row],[Discount %]]&lt;=0.1, "0-10%", IF(Table_1[[#This Row],[Discount %]]&lt;=0.2, "10-20%", IF(Table_1[[#This Row],[Discount %]]&lt;=0.3, "20-30%", IF(Table_1[[#This Row],[Discount %]]&lt;=0.4, "30-40%", "40%+"))))</f>
        <v>0-10%</v>
      </c>
    </row>
    <row r="2273" spans="1:24" ht="14.4" x14ac:dyDescent="0.3">
      <c r="A2273" s="2">
        <v>2272</v>
      </c>
      <c r="B2273" s="2" t="s">
        <v>5267</v>
      </c>
      <c r="C2273" s="2">
        <f>YEAR([1]Data!$D2273)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9">
        <v>199.74</v>
      </c>
      <c r="T2273" s="2">
        <v>6</v>
      </c>
      <c r="U2273" s="25">
        <v>0</v>
      </c>
      <c r="V2273" s="25">
        <v>47.937599999999996</v>
      </c>
      <c r="W2273" s="11">
        <f>Table_1[[#This Row],[Discount]]/Table_1[[#This Row],[Sales]]</f>
        <v>0</v>
      </c>
      <c r="X2273" t="str">
        <f>IF(Table_1[[#This Row],[Discount %]]&lt;=0.1, "0-10%", IF(Table_1[[#This Row],[Discount %]]&lt;=0.2, "10-20%", IF(Table_1[[#This Row],[Discount %]]&lt;=0.3, "20-30%", IF(Table_1[[#This Row],[Discount %]]&lt;=0.4, "30-40%", "40%+"))))</f>
        <v>0-10%</v>
      </c>
    </row>
    <row r="2274" spans="1:24" ht="14.4" x14ac:dyDescent="0.3">
      <c r="A2274" s="2">
        <v>2273</v>
      </c>
      <c r="B2274" s="2" t="s">
        <v>5270</v>
      </c>
      <c r="C2274" s="2">
        <f>YEAR([1]Data!$D2274)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9">
        <v>435.26</v>
      </c>
      <c r="T2274" s="2">
        <v>7</v>
      </c>
      <c r="U2274" s="25">
        <v>0</v>
      </c>
      <c r="V2274" s="25">
        <v>95.757200000000012</v>
      </c>
      <c r="W2274" s="11">
        <f>Table_1[[#This Row],[Discount]]/Table_1[[#This Row],[Sales]]</f>
        <v>0</v>
      </c>
      <c r="X2274" t="str">
        <f>IF(Table_1[[#This Row],[Discount %]]&lt;=0.1, "0-10%", IF(Table_1[[#This Row],[Discount %]]&lt;=0.2, "10-20%", IF(Table_1[[#This Row],[Discount %]]&lt;=0.3, "20-30%", IF(Table_1[[#This Row],[Discount %]]&lt;=0.4, "30-40%", "40%+"))))</f>
        <v>0-10%</v>
      </c>
    </row>
    <row r="2275" spans="1:24" ht="14.4" x14ac:dyDescent="0.3">
      <c r="A2275" s="2">
        <v>2274</v>
      </c>
      <c r="B2275" s="2" t="s">
        <v>5270</v>
      </c>
      <c r="C2275" s="2">
        <f>YEAR([1]Data!$D2275)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9">
        <v>1119.9840000000002</v>
      </c>
      <c r="T2275" s="2">
        <v>2</v>
      </c>
      <c r="U2275" s="25">
        <v>0.2</v>
      </c>
      <c r="V2275" s="25">
        <v>377.99459999999993</v>
      </c>
      <c r="W2275" s="11">
        <f>Table_1[[#This Row],[Discount]]/Table_1[[#This Row],[Sales]]</f>
        <v>1.7857397962828039E-4</v>
      </c>
      <c r="X2275" t="str">
        <f>IF(Table_1[[#This Row],[Discount %]]&lt;=0.1, "0-10%", IF(Table_1[[#This Row],[Discount %]]&lt;=0.2, "10-20%", IF(Table_1[[#This Row],[Discount %]]&lt;=0.3, "20-30%", IF(Table_1[[#This Row],[Discount %]]&lt;=0.4, "30-40%", "40%+"))))</f>
        <v>0-10%</v>
      </c>
    </row>
    <row r="2276" spans="1:24" ht="14.4" x14ac:dyDescent="0.3">
      <c r="A2276" s="2">
        <v>2275</v>
      </c>
      <c r="B2276" s="2" t="s">
        <v>5275</v>
      </c>
      <c r="C2276" s="2">
        <f>YEAR([1]Data!$D2276)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9">
        <v>143.43199999999999</v>
      </c>
      <c r="T2276" s="2">
        <v>1</v>
      </c>
      <c r="U2276" s="25">
        <v>0.2</v>
      </c>
      <c r="V2276" s="25">
        <v>3.5857999999999848</v>
      </c>
      <c r="W2276" s="11">
        <f>Table_1[[#This Row],[Discount]]/Table_1[[#This Row],[Sales]]</f>
        <v>1.3943889787495121E-3</v>
      </c>
      <c r="X2276" t="str">
        <f>IF(Table_1[[#This Row],[Discount %]]&lt;=0.1, "0-10%", IF(Table_1[[#This Row],[Discount %]]&lt;=0.2, "10-20%", IF(Table_1[[#This Row],[Discount %]]&lt;=0.3, "20-30%", IF(Table_1[[#This Row],[Discount %]]&lt;=0.4, "30-40%", "40%+"))))</f>
        <v>0-10%</v>
      </c>
    </row>
    <row r="2277" spans="1:24" ht="14.4" x14ac:dyDescent="0.3">
      <c r="A2277" s="2">
        <v>2276</v>
      </c>
      <c r="B2277" s="2" t="s">
        <v>5275</v>
      </c>
      <c r="C2277" s="2">
        <f>YEAR([1]Data!$D2277)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9">
        <v>122.352</v>
      </c>
      <c r="T2277" s="2">
        <v>3</v>
      </c>
      <c r="U2277" s="25">
        <v>0.2</v>
      </c>
      <c r="V2277" s="25">
        <v>13.764599999999994</v>
      </c>
      <c r="W2277" s="11">
        <f>Table_1[[#This Row],[Discount]]/Table_1[[#This Row],[Sales]]</f>
        <v>1.6346279586766052E-3</v>
      </c>
      <c r="X2277" t="str">
        <f>IF(Table_1[[#This Row],[Discount %]]&lt;=0.1, "0-10%", IF(Table_1[[#This Row],[Discount %]]&lt;=0.2, "10-20%", IF(Table_1[[#This Row],[Discount %]]&lt;=0.3, "20-30%", IF(Table_1[[#This Row],[Discount %]]&lt;=0.4, "30-40%", "40%+"))))</f>
        <v>0-10%</v>
      </c>
    </row>
    <row r="2278" spans="1:24" ht="14.4" x14ac:dyDescent="0.3">
      <c r="A2278" s="2">
        <v>2277</v>
      </c>
      <c r="B2278" s="2" t="s">
        <v>5278</v>
      </c>
      <c r="C2278" s="2">
        <f>YEAR([1]Data!$D2278)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9">
        <v>306.2</v>
      </c>
      <c r="T2278" s="2">
        <v>5</v>
      </c>
      <c r="U2278" s="25">
        <v>0</v>
      </c>
      <c r="V2278" s="25">
        <v>0</v>
      </c>
      <c r="W2278" s="11">
        <f>Table_1[[#This Row],[Discount]]/Table_1[[#This Row],[Sales]]</f>
        <v>0</v>
      </c>
      <c r="X2278" t="str">
        <f>IF(Table_1[[#This Row],[Discount %]]&lt;=0.1, "0-10%", IF(Table_1[[#This Row],[Discount %]]&lt;=0.2, "10-20%", IF(Table_1[[#This Row],[Discount %]]&lt;=0.3, "20-30%", IF(Table_1[[#This Row],[Discount %]]&lt;=0.4, "30-40%", "40%+"))))</f>
        <v>0-10%</v>
      </c>
    </row>
    <row r="2279" spans="1:24" ht="14.4" x14ac:dyDescent="0.3">
      <c r="A2279" s="2">
        <v>2278</v>
      </c>
      <c r="B2279" s="2" t="s">
        <v>5278</v>
      </c>
      <c r="C2279" s="2">
        <f>YEAR([1]Data!$D2279)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9">
        <v>85.98</v>
      </c>
      <c r="T2279" s="2">
        <v>1</v>
      </c>
      <c r="U2279" s="25">
        <v>0</v>
      </c>
      <c r="V2279" s="25">
        <v>22.354800000000004</v>
      </c>
      <c r="W2279" s="11">
        <f>Table_1[[#This Row],[Discount]]/Table_1[[#This Row],[Sales]]</f>
        <v>0</v>
      </c>
      <c r="X2279" t="str">
        <f>IF(Table_1[[#This Row],[Discount %]]&lt;=0.1, "0-10%", IF(Table_1[[#This Row],[Discount %]]&lt;=0.2, "10-20%", IF(Table_1[[#This Row],[Discount %]]&lt;=0.3, "20-30%", IF(Table_1[[#This Row],[Discount %]]&lt;=0.4, "30-40%", "40%+"))))</f>
        <v>0-10%</v>
      </c>
    </row>
    <row r="2280" spans="1:24" ht="14.4" x14ac:dyDescent="0.3">
      <c r="A2280" s="2">
        <v>2279</v>
      </c>
      <c r="B2280" s="2" t="s">
        <v>5278</v>
      </c>
      <c r="C2280" s="2">
        <f>YEAR([1]Data!$D2280)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9">
        <v>223.96</v>
      </c>
      <c r="T2280" s="2">
        <v>4</v>
      </c>
      <c r="U2280" s="25">
        <v>0</v>
      </c>
      <c r="V2280" s="25">
        <v>53.750400000000013</v>
      </c>
      <c r="W2280" s="11">
        <f>Table_1[[#This Row],[Discount]]/Table_1[[#This Row],[Sales]]</f>
        <v>0</v>
      </c>
      <c r="X2280" t="str">
        <f>IF(Table_1[[#This Row],[Discount %]]&lt;=0.1, "0-10%", IF(Table_1[[#This Row],[Discount %]]&lt;=0.2, "10-20%", IF(Table_1[[#This Row],[Discount %]]&lt;=0.3, "20-30%", IF(Table_1[[#This Row],[Discount %]]&lt;=0.4, "30-40%", "40%+"))))</f>
        <v>0-10%</v>
      </c>
    </row>
    <row r="2281" spans="1:24" ht="14.4" x14ac:dyDescent="0.3">
      <c r="A2281" s="2">
        <v>2280</v>
      </c>
      <c r="B2281" s="2" t="s">
        <v>5280</v>
      </c>
      <c r="C2281" s="2">
        <f>YEAR([1]Data!$D2281)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9">
        <v>97.567999999999998</v>
      </c>
      <c r="T2281" s="2">
        <v>2</v>
      </c>
      <c r="U2281" s="25">
        <v>0.2</v>
      </c>
      <c r="V2281" s="25">
        <v>-6.0980000000000025</v>
      </c>
      <c r="W2281" s="11">
        <f>Table_1[[#This Row],[Discount]]/Table_1[[#This Row],[Sales]]</f>
        <v>2.0498524106264352E-3</v>
      </c>
      <c r="X2281" t="str">
        <f>IF(Table_1[[#This Row],[Discount %]]&lt;=0.1, "0-10%", IF(Table_1[[#This Row],[Discount %]]&lt;=0.2, "10-20%", IF(Table_1[[#This Row],[Discount %]]&lt;=0.3, "20-30%", IF(Table_1[[#This Row],[Discount %]]&lt;=0.4, "30-40%", "40%+"))))</f>
        <v>0-10%</v>
      </c>
    </row>
    <row r="2282" spans="1:24" ht="14.4" x14ac:dyDescent="0.3">
      <c r="A2282" s="2">
        <v>2281</v>
      </c>
      <c r="B2282" s="2" t="s">
        <v>5280</v>
      </c>
      <c r="C2282" s="2">
        <f>YEAR([1]Data!$D2282)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9">
        <v>614.27200000000005</v>
      </c>
      <c r="T2282" s="2">
        <v>8</v>
      </c>
      <c r="U2282" s="25">
        <v>0.2</v>
      </c>
      <c r="V2282" s="25">
        <v>-23.03520000000006</v>
      </c>
      <c r="W2282" s="11">
        <f>Table_1[[#This Row],[Discount]]/Table_1[[#This Row],[Sales]]</f>
        <v>3.2558866430506357E-4</v>
      </c>
      <c r="X2282" t="str">
        <f>IF(Table_1[[#This Row],[Discount %]]&lt;=0.1, "0-10%", IF(Table_1[[#This Row],[Discount %]]&lt;=0.2, "10-20%", IF(Table_1[[#This Row],[Discount %]]&lt;=0.3, "20-30%", IF(Table_1[[#This Row],[Discount %]]&lt;=0.4, "30-40%", "40%+"))))</f>
        <v>0-10%</v>
      </c>
    </row>
    <row r="2283" spans="1:24" ht="14.4" x14ac:dyDescent="0.3">
      <c r="A2283" s="2">
        <v>2282</v>
      </c>
      <c r="B2283" s="2" t="s">
        <v>5280</v>
      </c>
      <c r="C2283" s="2">
        <f>YEAR([1]Data!$D2283)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9">
        <v>199.98</v>
      </c>
      <c r="T2283" s="2">
        <v>2</v>
      </c>
      <c r="U2283" s="25">
        <v>0</v>
      </c>
      <c r="V2283" s="25">
        <v>37.996199999999988</v>
      </c>
      <c r="W2283" s="11">
        <f>Table_1[[#This Row],[Discount]]/Table_1[[#This Row],[Sales]]</f>
        <v>0</v>
      </c>
      <c r="X2283" t="str">
        <f>IF(Table_1[[#This Row],[Discount %]]&lt;=0.1, "0-10%", IF(Table_1[[#This Row],[Discount %]]&lt;=0.2, "10-20%", IF(Table_1[[#This Row],[Discount %]]&lt;=0.3, "20-30%", IF(Table_1[[#This Row],[Discount %]]&lt;=0.4, "30-40%", "40%+"))))</f>
        <v>0-10%</v>
      </c>
    </row>
    <row r="2284" spans="1:24" ht="14.4" x14ac:dyDescent="0.3">
      <c r="A2284" s="2">
        <v>2283</v>
      </c>
      <c r="B2284" s="2" t="s">
        <v>5283</v>
      </c>
      <c r="C2284" s="2">
        <f>YEAR([1]Data!$D2284)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9">
        <v>48.16</v>
      </c>
      <c r="T2284" s="2">
        <v>7</v>
      </c>
      <c r="U2284" s="25">
        <v>0</v>
      </c>
      <c r="V2284" s="25">
        <v>22.153599999999997</v>
      </c>
      <c r="W2284" s="11">
        <f>Table_1[[#This Row],[Discount]]/Table_1[[#This Row],[Sales]]</f>
        <v>0</v>
      </c>
      <c r="X2284" t="str">
        <f>IF(Table_1[[#This Row],[Discount %]]&lt;=0.1, "0-10%", IF(Table_1[[#This Row],[Discount %]]&lt;=0.2, "10-20%", IF(Table_1[[#This Row],[Discount %]]&lt;=0.3, "20-30%", IF(Table_1[[#This Row],[Discount %]]&lt;=0.4, "30-40%", "40%+"))))</f>
        <v>0-10%</v>
      </c>
    </row>
    <row r="2285" spans="1:24" ht="14.4" x14ac:dyDescent="0.3">
      <c r="A2285" s="2">
        <v>2284</v>
      </c>
      <c r="B2285" s="2" t="s">
        <v>5284</v>
      </c>
      <c r="C2285" s="2">
        <f>YEAR([1]Data!$D2285)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9">
        <v>23.92</v>
      </c>
      <c r="T2285" s="2">
        <v>2</v>
      </c>
      <c r="U2285" s="25">
        <v>0</v>
      </c>
      <c r="V2285" s="25">
        <v>6.6976000000000013</v>
      </c>
      <c r="W2285" s="11">
        <f>Table_1[[#This Row],[Discount]]/Table_1[[#This Row],[Sales]]</f>
        <v>0</v>
      </c>
      <c r="X2285" t="str">
        <f>IF(Table_1[[#This Row],[Discount %]]&lt;=0.1, "0-10%", IF(Table_1[[#This Row],[Discount %]]&lt;=0.2, "10-20%", IF(Table_1[[#This Row],[Discount %]]&lt;=0.3, "20-30%", IF(Table_1[[#This Row],[Discount %]]&lt;=0.4, "30-40%", "40%+"))))</f>
        <v>0-10%</v>
      </c>
    </row>
    <row r="2286" spans="1:24" ht="14.4" x14ac:dyDescent="0.3">
      <c r="A2286" s="2">
        <v>2285</v>
      </c>
      <c r="B2286" s="2" t="s">
        <v>5284</v>
      </c>
      <c r="C2286" s="2">
        <f>YEAR([1]Data!$D2286)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9">
        <v>60.69</v>
      </c>
      <c r="T2286" s="2">
        <v>7</v>
      </c>
      <c r="U2286" s="25">
        <v>0</v>
      </c>
      <c r="V2286" s="25">
        <v>16.386300000000002</v>
      </c>
      <c r="W2286" s="11">
        <f>Table_1[[#This Row],[Discount]]/Table_1[[#This Row],[Sales]]</f>
        <v>0</v>
      </c>
      <c r="X2286" t="str">
        <f>IF(Table_1[[#This Row],[Discount %]]&lt;=0.1, "0-10%", IF(Table_1[[#This Row],[Discount %]]&lt;=0.2, "10-20%", IF(Table_1[[#This Row],[Discount %]]&lt;=0.3, "20-30%", IF(Table_1[[#This Row],[Discount %]]&lt;=0.4, "30-40%", "40%+"))))</f>
        <v>0-10%</v>
      </c>
    </row>
    <row r="2287" spans="1:24" ht="14.4" x14ac:dyDescent="0.3">
      <c r="A2287" s="2">
        <v>2286</v>
      </c>
      <c r="B2287" s="2" t="s">
        <v>5287</v>
      </c>
      <c r="C2287" s="2">
        <f>YEAR([1]Data!$D2287)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9">
        <v>14.352000000000002</v>
      </c>
      <c r="T2287" s="2">
        <v>3</v>
      </c>
      <c r="U2287" s="25">
        <v>0.2</v>
      </c>
      <c r="V2287" s="25">
        <v>5.2026000000000003</v>
      </c>
      <c r="W2287" s="11">
        <f>Table_1[[#This Row],[Discount]]/Table_1[[#This Row],[Sales]]</f>
        <v>1.3935340022296542E-2</v>
      </c>
      <c r="X2287" t="str">
        <f>IF(Table_1[[#This Row],[Discount %]]&lt;=0.1, "0-10%", IF(Table_1[[#This Row],[Discount %]]&lt;=0.2, "10-20%", IF(Table_1[[#This Row],[Discount %]]&lt;=0.3, "20-30%", IF(Table_1[[#This Row],[Discount %]]&lt;=0.4, "30-40%", "40%+"))))</f>
        <v>0-10%</v>
      </c>
    </row>
    <row r="2288" spans="1:24" ht="14.4" x14ac:dyDescent="0.3">
      <c r="A2288" s="2">
        <v>2287</v>
      </c>
      <c r="B2288" s="2" t="s">
        <v>5292</v>
      </c>
      <c r="C2288" s="2">
        <f>YEAR([1]Data!$D2288)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9">
        <v>35.04</v>
      </c>
      <c r="T2288" s="2">
        <v>2</v>
      </c>
      <c r="U2288" s="25">
        <v>0</v>
      </c>
      <c r="V2288" s="25">
        <v>12.263999999999999</v>
      </c>
      <c r="W2288" s="11">
        <f>Table_1[[#This Row],[Discount]]/Table_1[[#This Row],[Sales]]</f>
        <v>0</v>
      </c>
      <c r="X2288" t="str">
        <f>IF(Table_1[[#This Row],[Discount %]]&lt;=0.1, "0-10%", IF(Table_1[[#This Row],[Discount %]]&lt;=0.2, "10-20%", IF(Table_1[[#This Row],[Discount %]]&lt;=0.3, "20-30%", IF(Table_1[[#This Row],[Discount %]]&lt;=0.4, "30-40%", "40%+"))))</f>
        <v>0-10%</v>
      </c>
    </row>
    <row r="2289" spans="1:24" ht="14.4" x14ac:dyDescent="0.3">
      <c r="A2289" s="2">
        <v>2288</v>
      </c>
      <c r="B2289" s="2" t="s">
        <v>5295</v>
      </c>
      <c r="C2289" s="2">
        <f>YEAR([1]Data!$D2289)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9">
        <v>17.480000000000004</v>
      </c>
      <c r="T2289" s="2">
        <v>5</v>
      </c>
      <c r="U2289" s="25">
        <v>0.2</v>
      </c>
      <c r="V2289" s="25">
        <v>1.3109999999999999</v>
      </c>
      <c r="W2289" s="11">
        <f>Table_1[[#This Row],[Discount]]/Table_1[[#This Row],[Sales]]</f>
        <v>1.1441647597254002E-2</v>
      </c>
      <c r="X2289" t="str">
        <f>IF(Table_1[[#This Row],[Discount %]]&lt;=0.1, "0-10%", IF(Table_1[[#This Row],[Discount %]]&lt;=0.2, "10-20%", IF(Table_1[[#This Row],[Discount %]]&lt;=0.3, "20-30%", IF(Table_1[[#This Row],[Discount %]]&lt;=0.4, "30-40%", "40%+"))))</f>
        <v>0-10%</v>
      </c>
    </row>
    <row r="2290" spans="1:24" ht="14.4" x14ac:dyDescent="0.3">
      <c r="A2290" s="2">
        <v>2289</v>
      </c>
      <c r="B2290" s="2" t="s">
        <v>5298</v>
      </c>
      <c r="C2290" s="2">
        <f>YEAR([1]Data!$D2290)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9">
        <v>16.399999999999999</v>
      </c>
      <c r="T2290" s="2">
        <v>5</v>
      </c>
      <c r="U2290" s="25">
        <v>0</v>
      </c>
      <c r="V2290" s="25">
        <v>4.7559999999999985</v>
      </c>
      <c r="W2290" s="11">
        <f>Table_1[[#This Row],[Discount]]/Table_1[[#This Row],[Sales]]</f>
        <v>0</v>
      </c>
      <c r="X2290" t="str">
        <f>IF(Table_1[[#This Row],[Discount %]]&lt;=0.1, "0-10%", IF(Table_1[[#This Row],[Discount %]]&lt;=0.2, "10-20%", IF(Table_1[[#This Row],[Discount %]]&lt;=0.3, "20-30%", IF(Table_1[[#This Row],[Discount %]]&lt;=0.4, "30-40%", "40%+"))))</f>
        <v>0-10%</v>
      </c>
    </row>
    <row r="2291" spans="1:24" ht="14.4" x14ac:dyDescent="0.3">
      <c r="A2291" s="2">
        <v>2290</v>
      </c>
      <c r="B2291" s="2" t="s">
        <v>5299</v>
      </c>
      <c r="C2291" s="2">
        <f>YEAR([1]Data!$D2291)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9">
        <v>892.98</v>
      </c>
      <c r="T2291" s="2">
        <v>2</v>
      </c>
      <c r="U2291" s="25">
        <v>0</v>
      </c>
      <c r="V2291" s="25">
        <v>80.368200000000002</v>
      </c>
      <c r="W2291" s="11">
        <f>Table_1[[#This Row],[Discount]]/Table_1[[#This Row],[Sales]]</f>
        <v>0</v>
      </c>
      <c r="X2291" t="str">
        <f>IF(Table_1[[#This Row],[Discount %]]&lt;=0.1, "0-10%", IF(Table_1[[#This Row],[Discount %]]&lt;=0.2, "10-20%", IF(Table_1[[#This Row],[Discount %]]&lt;=0.3, "20-30%", IF(Table_1[[#This Row],[Discount %]]&lt;=0.4, "30-40%", "40%+"))))</f>
        <v>0-10%</v>
      </c>
    </row>
    <row r="2292" spans="1:24" ht="14.4" x14ac:dyDescent="0.3">
      <c r="A2292" s="2">
        <v>2291</v>
      </c>
      <c r="B2292" s="2" t="s">
        <v>5304</v>
      </c>
      <c r="C2292" s="2">
        <f>YEAR([1]Data!$D2292)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9">
        <v>287.96999999999997</v>
      </c>
      <c r="T2292" s="2">
        <v>3</v>
      </c>
      <c r="U2292" s="25">
        <v>0</v>
      </c>
      <c r="V2292" s="25">
        <v>77.751899999999992</v>
      </c>
      <c r="W2292" s="11">
        <f>Table_1[[#This Row],[Discount]]/Table_1[[#This Row],[Sales]]</f>
        <v>0</v>
      </c>
      <c r="X2292" t="str">
        <f>IF(Table_1[[#This Row],[Discount %]]&lt;=0.1, "0-10%", IF(Table_1[[#This Row],[Discount %]]&lt;=0.2, "10-20%", IF(Table_1[[#This Row],[Discount %]]&lt;=0.3, "20-30%", IF(Table_1[[#This Row],[Discount %]]&lt;=0.4, "30-40%", "40%+"))))</f>
        <v>0-10%</v>
      </c>
    </row>
    <row r="2293" spans="1:24" ht="14.4" x14ac:dyDescent="0.3">
      <c r="A2293" s="2">
        <v>2292</v>
      </c>
      <c r="B2293" s="2" t="s">
        <v>5304</v>
      </c>
      <c r="C2293" s="2">
        <f>YEAR([1]Data!$D2293)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9">
        <v>595.38</v>
      </c>
      <c r="T2293" s="2">
        <v>6</v>
      </c>
      <c r="U2293" s="25">
        <v>0</v>
      </c>
      <c r="V2293" s="25">
        <v>297.69</v>
      </c>
      <c r="W2293" s="11">
        <f>Table_1[[#This Row],[Discount]]/Table_1[[#This Row],[Sales]]</f>
        <v>0</v>
      </c>
      <c r="X2293" t="str">
        <f>IF(Table_1[[#This Row],[Discount %]]&lt;=0.1, "0-10%", IF(Table_1[[#This Row],[Discount %]]&lt;=0.2, "10-20%", IF(Table_1[[#This Row],[Discount %]]&lt;=0.3, "20-30%", IF(Table_1[[#This Row],[Discount %]]&lt;=0.4, "30-40%", "40%+"))))</f>
        <v>0-10%</v>
      </c>
    </row>
    <row r="2294" spans="1:24" ht="14.4" x14ac:dyDescent="0.3">
      <c r="A2294" s="2">
        <v>2293</v>
      </c>
      <c r="B2294" s="2" t="s">
        <v>5304</v>
      </c>
      <c r="C2294" s="2">
        <f>YEAR([1]Data!$D2294)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9">
        <v>12.96</v>
      </c>
      <c r="T2294" s="2">
        <v>2</v>
      </c>
      <c r="U2294" s="25">
        <v>0</v>
      </c>
      <c r="V2294" s="25">
        <v>6.2208000000000006</v>
      </c>
      <c r="W2294" s="11">
        <f>Table_1[[#This Row],[Discount]]/Table_1[[#This Row],[Sales]]</f>
        <v>0</v>
      </c>
      <c r="X2294" t="str">
        <f>IF(Table_1[[#This Row],[Discount %]]&lt;=0.1, "0-10%", IF(Table_1[[#This Row],[Discount %]]&lt;=0.2, "10-20%", IF(Table_1[[#This Row],[Discount %]]&lt;=0.3, "20-30%", IF(Table_1[[#This Row],[Discount %]]&lt;=0.4, "30-40%", "40%+"))))</f>
        <v>0-10%</v>
      </c>
    </row>
    <row r="2295" spans="1:24" ht="14.4" x14ac:dyDescent="0.3">
      <c r="A2295" s="2">
        <v>2294</v>
      </c>
      <c r="B2295" s="2" t="s">
        <v>5305</v>
      </c>
      <c r="C2295" s="2">
        <f>YEAR([1]Data!$D2295)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9">
        <v>4.95</v>
      </c>
      <c r="T2295" s="2">
        <v>1</v>
      </c>
      <c r="U2295" s="25">
        <v>0</v>
      </c>
      <c r="V2295" s="25">
        <v>1.3365</v>
      </c>
      <c r="W2295" s="11">
        <f>Table_1[[#This Row],[Discount]]/Table_1[[#This Row],[Sales]]</f>
        <v>0</v>
      </c>
      <c r="X2295" t="str">
        <f>IF(Table_1[[#This Row],[Discount %]]&lt;=0.1, "0-10%", IF(Table_1[[#This Row],[Discount %]]&lt;=0.2, "10-20%", IF(Table_1[[#This Row],[Discount %]]&lt;=0.3, "20-30%", IF(Table_1[[#This Row],[Discount %]]&lt;=0.4, "30-40%", "40%+"))))</f>
        <v>0-10%</v>
      </c>
    </row>
    <row r="2296" spans="1:24" ht="14.4" x14ac:dyDescent="0.3">
      <c r="A2296" s="2">
        <v>2295</v>
      </c>
      <c r="B2296" s="2" t="s">
        <v>5306</v>
      </c>
      <c r="C2296" s="2">
        <f>YEAR([1]Data!$D2296)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9">
        <v>181.95</v>
      </c>
      <c r="T2296" s="2">
        <v>3</v>
      </c>
      <c r="U2296" s="25">
        <v>0</v>
      </c>
      <c r="V2296" s="25">
        <v>38.209499999999998</v>
      </c>
      <c r="W2296" s="11">
        <f>Table_1[[#This Row],[Discount]]/Table_1[[#This Row],[Sales]]</f>
        <v>0</v>
      </c>
      <c r="X2296" t="str">
        <f>IF(Table_1[[#This Row],[Discount %]]&lt;=0.1, "0-10%", IF(Table_1[[#This Row],[Discount %]]&lt;=0.2, "10-20%", IF(Table_1[[#This Row],[Discount %]]&lt;=0.3, "20-30%", IF(Table_1[[#This Row],[Discount %]]&lt;=0.4, "30-40%", "40%+"))))</f>
        <v>0-10%</v>
      </c>
    </row>
    <row r="2297" spans="1:24" ht="14.4" x14ac:dyDescent="0.3">
      <c r="A2297" s="2">
        <v>2296</v>
      </c>
      <c r="B2297" s="2" t="s">
        <v>5307</v>
      </c>
      <c r="C2297" s="2">
        <f>YEAR([1]Data!$D2297)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9">
        <v>13.52</v>
      </c>
      <c r="T2297" s="2">
        <v>4</v>
      </c>
      <c r="U2297" s="25">
        <v>0</v>
      </c>
      <c r="V2297" s="25">
        <v>6.219199999999999</v>
      </c>
      <c r="W2297" s="11">
        <f>Table_1[[#This Row],[Discount]]/Table_1[[#This Row],[Sales]]</f>
        <v>0</v>
      </c>
      <c r="X2297" t="str">
        <f>IF(Table_1[[#This Row],[Discount %]]&lt;=0.1, "0-10%", IF(Table_1[[#This Row],[Discount %]]&lt;=0.2, "10-20%", IF(Table_1[[#This Row],[Discount %]]&lt;=0.3, "20-30%", IF(Table_1[[#This Row],[Discount %]]&lt;=0.4, "30-40%", "40%+"))))</f>
        <v>0-10%</v>
      </c>
    </row>
    <row r="2298" spans="1:24" ht="14.4" x14ac:dyDescent="0.3">
      <c r="A2298" s="2">
        <v>2297</v>
      </c>
      <c r="B2298" s="2" t="s">
        <v>5307</v>
      </c>
      <c r="C2298" s="2">
        <f>YEAR([1]Data!$D2298)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9">
        <v>259.7</v>
      </c>
      <c r="T2298" s="2">
        <v>5</v>
      </c>
      <c r="U2298" s="25">
        <v>0</v>
      </c>
      <c r="V2298" s="25">
        <v>106.477</v>
      </c>
      <c r="W2298" s="11">
        <f>Table_1[[#This Row],[Discount]]/Table_1[[#This Row],[Sales]]</f>
        <v>0</v>
      </c>
      <c r="X2298" t="str">
        <f>IF(Table_1[[#This Row],[Discount %]]&lt;=0.1, "0-10%", IF(Table_1[[#This Row],[Discount %]]&lt;=0.2, "10-20%", IF(Table_1[[#This Row],[Discount %]]&lt;=0.3, "20-30%", IF(Table_1[[#This Row],[Discount %]]&lt;=0.4, "30-40%", "40%+"))))</f>
        <v>0-10%</v>
      </c>
    </row>
    <row r="2299" spans="1:24" ht="14.4" x14ac:dyDescent="0.3">
      <c r="A2299" s="2">
        <v>2298</v>
      </c>
      <c r="B2299" s="2" t="s">
        <v>5307</v>
      </c>
      <c r="C2299" s="2">
        <f>YEAR([1]Data!$D2299)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9">
        <v>42.95</v>
      </c>
      <c r="T2299" s="2">
        <v>1</v>
      </c>
      <c r="U2299" s="25">
        <v>0</v>
      </c>
      <c r="V2299" s="25">
        <v>1.2884999999999991</v>
      </c>
      <c r="W2299" s="11">
        <f>Table_1[[#This Row],[Discount]]/Table_1[[#This Row],[Sales]]</f>
        <v>0</v>
      </c>
      <c r="X2299" t="str">
        <f>IF(Table_1[[#This Row],[Discount %]]&lt;=0.1, "0-10%", IF(Table_1[[#This Row],[Discount %]]&lt;=0.2, "10-20%", IF(Table_1[[#This Row],[Discount %]]&lt;=0.3, "20-30%", IF(Table_1[[#This Row],[Discount %]]&lt;=0.4, "30-40%", "40%+"))))</f>
        <v>0-10%</v>
      </c>
    </row>
    <row r="2300" spans="1:24" ht="14.4" x14ac:dyDescent="0.3">
      <c r="A2300" s="2">
        <v>2299</v>
      </c>
      <c r="B2300" s="2" t="s">
        <v>5307</v>
      </c>
      <c r="C2300" s="2">
        <f>YEAR([1]Data!$D2300)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9">
        <v>1399.93</v>
      </c>
      <c r="T2300" s="2">
        <v>7</v>
      </c>
      <c r="U2300" s="25">
        <v>0</v>
      </c>
      <c r="V2300" s="25">
        <v>601.96990000000005</v>
      </c>
      <c r="W2300" s="11">
        <f>Table_1[[#This Row],[Discount]]/Table_1[[#This Row],[Sales]]</f>
        <v>0</v>
      </c>
      <c r="X2300" t="str">
        <f>IF(Table_1[[#This Row],[Discount %]]&lt;=0.1, "0-10%", IF(Table_1[[#This Row],[Discount %]]&lt;=0.2, "10-20%", IF(Table_1[[#This Row],[Discount %]]&lt;=0.3, "20-30%", IF(Table_1[[#This Row],[Discount %]]&lt;=0.4, "30-40%", "40%+"))))</f>
        <v>0-10%</v>
      </c>
    </row>
    <row r="2301" spans="1:24" ht="14.4" x14ac:dyDescent="0.3">
      <c r="A2301" s="2">
        <v>2300</v>
      </c>
      <c r="B2301" s="2" t="s">
        <v>5307</v>
      </c>
      <c r="C2301" s="2">
        <f>YEAR([1]Data!$D2301)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9">
        <v>503.96</v>
      </c>
      <c r="T2301" s="2">
        <v>4</v>
      </c>
      <c r="U2301" s="25">
        <v>0</v>
      </c>
      <c r="V2301" s="25">
        <v>125.99000000000001</v>
      </c>
      <c r="W2301" s="11">
        <f>Table_1[[#This Row],[Discount]]/Table_1[[#This Row],[Sales]]</f>
        <v>0</v>
      </c>
      <c r="X2301" t="str">
        <f>IF(Table_1[[#This Row],[Discount %]]&lt;=0.1, "0-10%", IF(Table_1[[#This Row],[Discount %]]&lt;=0.2, "10-20%", IF(Table_1[[#This Row],[Discount %]]&lt;=0.3, "20-30%", IF(Table_1[[#This Row],[Discount %]]&lt;=0.4, "30-40%", "40%+"))))</f>
        <v>0-10%</v>
      </c>
    </row>
    <row r="2302" spans="1:24" ht="14.4" x14ac:dyDescent="0.3">
      <c r="A2302" s="2">
        <v>2301</v>
      </c>
      <c r="B2302" s="2" t="s">
        <v>5310</v>
      </c>
      <c r="C2302" s="2">
        <f>YEAR([1]Data!$D2302)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9">
        <v>12.72</v>
      </c>
      <c r="T2302" s="2">
        <v>3</v>
      </c>
      <c r="U2302" s="25">
        <v>0</v>
      </c>
      <c r="V2302" s="25">
        <v>6.36</v>
      </c>
      <c r="W2302" s="11">
        <f>Table_1[[#This Row],[Discount]]/Table_1[[#This Row],[Sales]]</f>
        <v>0</v>
      </c>
      <c r="X2302" t="str">
        <f>IF(Table_1[[#This Row],[Discount %]]&lt;=0.1, "0-10%", IF(Table_1[[#This Row],[Discount %]]&lt;=0.2, "10-20%", IF(Table_1[[#This Row],[Discount %]]&lt;=0.3, "20-30%", IF(Table_1[[#This Row],[Discount %]]&lt;=0.4, "30-40%", "40%+"))))</f>
        <v>0-10%</v>
      </c>
    </row>
    <row r="2303" spans="1:24" ht="14.4" x14ac:dyDescent="0.3">
      <c r="A2303" s="2">
        <v>2302</v>
      </c>
      <c r="B2303" s="2" t="s">
        <v>5310</v>
      </c>
      <c r="C2303" s="2">
        <f>YEAR([1]Data!$D2303)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9">
        <v>11.52</v>
      </c>
      <c r="T2303" s="2">
        <v>4</v>
      </c>
      <c r="U2303" s="25">
        <v>0</v>
      </c>
      <c r="V2303" s="25">
        <v>5.6448</v>
      </c>
      <c r="W2303" s="11">
        <f>Table_1[[#This Row],[Discount]]/Table_1[[#This Row],[Sales]]</f>
        <v>0</v>
      </c>
      <c r="X2303" t="str">
        <f>IF(Table_1[[#This Row],[Discount %]]&lt;=0.1, "0-10%", IF(Table_1[[#This Row],[Discount %]]&lt;=0.2, "10-20%", IF(Table_1[[#This Row],[Discount %]]&lt;=0.3, "20-30%", IF(Table_1[[#This Row],[Discount %]]&lt;=0.4, "30-40%", "40%+"))))</f>
        <v>0-10%</v>
      </c>
    </row>
    <row r="2304" spans="1:24" ht="14.4" x14ac:dyDescent="0.3">
      <c r="A2304" s="2">
        <v>2303</v>
      </c>
      <c r="B2304" s="2" t="s">
        <v>5312</v>
      </c>
      <c r="C2304" s="2">
        <f>YEAR([1]Data!$D2304)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9">
        <v>316</v>
      </c>
      <c r="T2304" s="2">
        <v>4</v>
      </c>
      <c r="U2304" s="25">
        <v>0</v>
      </c>
      <c r="V2304" s="25">
        <v>31.599999999999966</v>
      </c>
      <c r="W2304" s="11">
        <f>Table_1[[#This Row],[Discount]]/Table_1[[#This Row],[Sales]]</f>
        <v>0</v>
      </c>
      <c r="X2304" t="str">
        <f>IF(Table_1[[#This Row],[Discount %]]&lt;=0.1, "0-10%", IF(Table_1[[#This Row],[Discount %]]&lt;=0.2, "10-20%", IF(Table_1[[#This Row],[Discount %]]&lt;=0.3, "20-30%", IF(Table_1[[#This Row],[Discount %]]&lt;=0.4, "30-40%", "40%+"))))</f>
        <v>0-10%</v>
      </c>
    </row>
    <row r="2305" spans="1:24" ht="14.4" x14ac:dyDescent="0.3">
      <c r="A2305" s="2">
        <v>2304</v>
      </c>
      <c r="B2305" s="2" t="s">
        <v>5313</v>
      </c>
      <c r="C2305" s="2">
        <f>YEAR([1]Data!$D2305)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9">
        <v>723.92</v>
      </c>
      <c r="T2305" s="2">
        <v>4</v>
      </c>
      <c r="U2305" s="25">
        <v>0</v>
      </c>
      <c r="V2305" s="25">
        <v>188.2192</v>
      </c>
      <c r="W2305" s="11">
        <f>Table_1[[#This Row],[Discount]]/Table_1[[#This Row],[Sales]]</f>
        <v>0</v>
      </c>
      <c r="X2305" t="str">
        <f>IF(Table_1[[#This Row],[Discount %]]&lt;=0.1, "0-10%", IF(Table_1[[#This Row],[Discount %]]&lt;=0.2, "10-20%", IF(Table_1[[#This Row],[Discount %]]&lt;=0.3, "20-30%", IF(Table_1[[#This Row],[Discount %]]&lt;=0.4, "30-40%", "40%+"))))</f>
        <v>0-10%</v>
      </c>
    </row>
    <row r="2306" spans="1:24" ht="14.4" x14ac:dyDescent="0.3">
      <c r="A2306" s="2">
        <v>2305</v>
      </c>
      <c r="B2306" s="2" t="s">
        <v>5313</v>
      </c>
      <c r="C2306" s="2">
        <f>YEAR([1]Data!$D2306)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9">
        <v>106.32</v>
      </c>
      <c r="T2306" s="2">
        <v>3</v>
      </c>
      <c r="U2306" s="25">
        <v>0</v>
      </c>
      <c r="V2306" s="25">
        <v>49.970399999999991</v>
      </c>
      <c r="W2306" s="11">
        <f>Table_1[[#This Row],[Discount]]/Table_1[[#This Row],[Sales]]</f>
        <v>0</v>
      </c>
      <c r="X2306" t="str">
        <f>IF(Table_1[[#This Row],[Discount %]]&lt;=0.1, "0-10%", IF(Table_1[[#This Row],[Discount %]]&lt;=0.2, "10-20%", IF(Table_1[[#This Row],[Discount %]]&lt;=0.3, "20-30%", IF(Table_1[[#This Row],[Discount %]]&lt;=0.4, "30-40%", "40%+"))))</f>
        <v>0-10%</v>
      </c>
    </row>
    <row r="2307" spans="1:24" ht="14.4" x14ac:dyDescent="0.3">
      <c r="A2307" s="2">
        <v>2306</v>
      </c>
      <c r="B2307" s="2" t="s">
        <v>5314</v>
      </c>
      <c r="C2307" s="2">
        <f>YEAR([1]Data!$D2307)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9">
        <v>141.37199999999999</v>
      </c>
      <c r="T2307" s="2">
        <v>2</v>
      </c>
      <c r="U2307" s="25">
        <v>0.3</v>
      </c>
      <c r="V2307" s="25">
        <v>-14.137200000000014</v>
      </c>
      <c r="W2307" s="11">
        <f>Table_1[[#This Row],[Discount]]/Table_1[[#This Row],[Sales]]</f>
        <v>2.1220609455903576E-3</v>
      </c>
      <c r="X2307" t="str">
        <f>IF(Table_1[[#This Row],[Discount %]]&lt;=0.1, "0-10%", IF(Table_1[[#This Row],[Discount %]]&lt;=0.2, "10-20%", IF(Table_1[[#This Row],[Discount %]]&lt;=0.3, "20-30%", IF(Table_1[[#This Row],[Discount %]]&lt;=0.4, "30-40%", "40%+"))))</f>
        <v>0-10%</v>
      </c>
    </row>
    <row r="2308" spans="1:24" ht="14.4" x14ac:dyDescent="0.3">
      <c r="A2308" s="2">
        <v>2307</v>
      </c>
      <c r="B2308" s="2" t="s">
        <v>5315</v>
      </c>
      <c r="C2308" s="2">
        <f>YEAR([1]Data!$D2308)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9">
        <v>27.216000000000001</v>
      </c>
      <c r="T2308" s="2">
        <v>3</v>
      </c>
      <c r="U2308" s="25">
        <v>0.2</v>
      </c>
      <c r="V2308" s="25">
        <v>9.8657999999999983</v>
      </c>
      <c r="W2308" s="11">
        <f>Table_1[[#This Row],[Discount]]/Table_1[[#This Row],[Sales]]</f>
        <v>7.3486184597295707E-3</v>
      </c>
      <c r="X2308" t="str">
        <f>IF(Table_1[[#This Row],[Discount %]]&lt;=0.1, "0-10%", IF(Table_1[[#This Row],[Discount %]]&lt;=0.2, "10-20%", IF(Table_1[[#This Row],[Discount %]]&lt;=0.3, "20-30%", IF(Table_1[[#This Row],[Discount %]]&lt;=0.4, "30-40%", "40%+"))))</f>
        <v>0-10%</v>
      </c>
    </row>
    <row r="2309" spans="1:24" ht="14.4" x14ac:dyDescent="0.3">
      <c r="A2309" s="2">
        <v>2308</v>
      </c>
      <c r="B2309" s="2" t="s">
        <v>5316</v>
      </c>
      <c r="C2309" s="2">
        <f>YEAR([1]Data!$D2309)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9">
        <v>390.75</v>
      </c>
      <c r="T2309" s="2">
        <v>5</v>
      </c>
      <c r="U2309" s="25">
        <v>0</v>
      </c>
      <c r="V2309" s="25">
        <v>171.93000000000006</v>
      </c>
      <c r="W2309" s="11">
        <f>Table_1[[#This Row],[Discount]]/Table_1[[#This Row],[Sales]]</f>
        <v>0</v>
      </c>
      <c r="X2309" t="str">
        <f>IF(Table_1[[#This Row],[Discount %]]&lt;=0.1, "0-10%", IF(Table_1[[#This Row],[Discount %]]&lt;=0.2, "10-20%", IF(Table_1[[#This Row],[Discount %]]&lt;=0.3, "20-30%", IF(Table_1[[#This Row],[Discount %]]&lt;=0.4, "30-40%", "40%+"))))</f>
        <v>0-10%</v>
      </c>
    </row>
    <row r="2310" spans="1:24" ht="14.4" x14ac:dyDescent="0.3">
      <c r="A2310" s="2">
        <v>2309</v>
      </c>
      <c r="B2310" s="2" t="s">
        <v>5319</v>
      </c>
      <c r="C2310" s="2">
        <f>YEAR([1]Data!$D2310)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9">
        <v>280.79200000000003</v>
      </c>
      <c r="T2310" s="2">
        <v>1</v>
      </c>
      <c r="U2310" s="25">
        <v>0.2</v>
      </c>
      <c r="V2310" s="25">
        <v>35.098999999999961</v>
      </c>
      <c r="W2310" s="11">
        <f>Table_1[[#This Row],[Discount]]/Table_1[[#This Row],[Sales]]</f>
        <v>7.1227100487193358E-4</v>
      </c>
      <c r="X2310" t="str">
        <f>IF(Table_1[[#This Row],[Discount %]]&lt;=0.1, "0-10%", IF(Table_1[[#This Row],[Discount %]]&lt;=0.2, "10-20%", IF(Table_1[[#This Row],[Discount %]]&lt;=0.3, "20-30%", IF(Table_1[[#This Row],[Discount %]]&lt;=0.4, "30-40%", "40%+"))))</f>
        <v>0-10%</v>
      </c>
    </row>
    <row r="2311" spans="1:24" ht="14.4" x14ac:dyDescent="0.3">
      <c r="A2311" s="2">
        <v>2310</v>
      </c>
      <c r="B2311" s="2" t="s">
        <v>5319</v>
      </c>
      <c r="C2311" s="2">
        <f>YEAR([1]Data!$D2311)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9">
        <v>68.448000000000008</v>
      </c>
      <c r="T2311" s="2">
        <v>4</v>
      </c>
      <c r="U2311" s="25">
        <v>0.2</v>
      </c>
      <c r="V2311" s="25">
        <v>7.7003999999999948</v>
      </c>
      <c r="W2311" s="11">
        <f>Table_1[[#This Row],[Discount]]/Table_1[[#This Row],[Sales]]</f>
        <v>2.9219261337073395E-3</v>
      </c>
      <c r="X2311" t="str">
        <f>IF(Table_1[[#This Row],[Discount %]]&lt;=0.1, "0-10%", IF(Table_1[[#This Row],[Discount %]]&lt;=0.2, "10-20%", IF(Table_1[[#This Row],[Discount %]]&lt;=0.3, "20-30%", IF(Table_1[[#This Row],[Discount %]]&lt;=0.4, "30-40%", "40%+"))))</f>
        <v>0-10%</v>
      </c>
    </row>
    <row r="2312" spans="1:24" ht="14.4" x14ac:dyDescent="0.3">
      <c r="A2312" s="2">
        <v>2311</v>
      </c>
      <c r="B2312" s="2" t="s">
        <v>5319</v>
      </c>
      <c r="C2312" s="2">
        <f>YEAR([1]Data!$D2312)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9">
        <v>88.04</v>
      </c>
      <c r="T2312" s="2">
        <v>5</v>
      </c>
      <c r="U2312" s="25">
        <v>0.2</v>
      </c>
      <c r="V2312" s="25">
        <v>6.602999999999998</v>
      </c>
      <c r="W2312" s="11">
        <f>Table_1[[#This Row],[Discount]]/Table_1[[#This Row],[Sales]]</f>
        <v>2.271694684234439E-3</v>
      </c>
      <c r="X2312" t="str">
        <f>IF(Table_1[[#This Row],[Discount %]]&lt;=0.1, "0-10%", IF(Table_1[[#This Row],[Discount %]]&lt;=0.2, "10-20%", IF(Table_1[[#This Row],[Discount %]]&lt;=0.3, "20-30%", IF(Table_1[[#This Row],[Discount %]]&lt;=0.4, "30-40%", "40%+"))))</f>
        <v>0-10%</v>
      </c>
    </row>
    <row r="2313" spans="1:24" ht="14.4" x14ac:dyDescent="0.3">
      <c r="A2313" s="2">
        <v>2312</v>
      </c>
      <c r="B2313" s="2" t="s">
        <v>5319</v>
      </c>
      <c r="C2313" s="2">
        <f>YEAR([1]Data!$D2313)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9">
        <v>15.872</v>
      </c>
      <c r="T2313" s="2">
        <v>1</v>
      </c>
      <c r="U2313" s="25">
        <v>0.2</v>
      </c>
      <c r="V2313" s="25">
        <v>1.9839999999999982</v>
      </c>
      <c r="W2313" s="11">
        <f>Table_1[[#This Row],[Discount]]/Table_1[[#This Row],[Sales]]</f>
        <v>1.2600806451612904E-2</v>
      </c>
      <c r="X2313" t="str">
        <f>IF(Table_1[[#This Row],[Discount %]]&lt;=0.1, "0-10%", IF(Table_1[[#This Row],[Discount %]]&lt;=0.2, "10-20%", IF(Table_1[[#This Row],[Discount %]]&lt;=0.3, "20-30%", IF(Table_1[[#This Row],[Discount %]]&lt;=0.4, "30-40%", "40%+"))))</f>
        <v>0-10%</v>
      </c>
    </row>
    <row r="2314" spans="1:24" ht="14.4" x14ac:dyDescent="0.3">
      <c r="A2314" s="2">
        <v>2313</v>
      </c>
      <c r="B2314" s="2" t="s">
        <v>5319</v>
      </c>
      <c r="C2314" s="2">
        <f>YEAR([1]Data!$D2314)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9">
        <v>215.59200000000001</v>
      </c>
      <c r="T2314" s="2">
        <v>3</v>
      </c>
      <c r="U2314" s="25">
        <v>0.2</v>
      </c>
      <c r="V2314" s="25">
        <v>-48.508200000000009</v>
      </c>
      <c r="W2314" s="11">
        <f>Table_1[[#This Row],[Discount]]/Table_1[[#This Row],[Sales]]</f>
        <v>9.2767820698356151E-4</v>
      </c>
      <c r="X2314" t="str">
        <f>IF(Table_1[[#This Row],[Discount %]]&lt;=0.1, "0-10%", IF(Table_1[[#This Row],[Discount %]]&lt;=0.2, "10-20%", IF(Table_1[[#This Row],[Discount %]]&lt;=0.3, "20-30%", IF(Table_1[[#This Row],[Discount %]]&lt;=0.4, "30-40%", "40%+"))))</f>
        <v>0-10%</v>
      </c>
    </row>
    <row r="2315" spans="1:24" ht="14.4" x14ac:dyDescent="0.3">
      <c r="A2315" s="2">
        <v>2314</v>
      </c>
      <c r="B2315" s="2" t="s">
        <v>5322</v>
      </c>
      <c r="C2315" s="2">
        <f>YEAR([1]Data!$D2315)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9">
        <v>14.62</v>
      </c>
      <c r="T2315" s="2">
        <v>2</v>
      </c>
      <c r="U2315" s="25">
        <v>0</v>
      </c>
      <c r="V2315" s="25">
        <v>6.8713999999999995</v>
      </c>
      <c r="W2315" s="11">
        <f>Table_1[[#This Row],[Discount]]/Table_1[[#This Row],[Sales]]</f>
        <v>0</v>
      </c>
      <c r="X2315" t="str">
        <f>IF(Table_1[[#This Row],[Discount %]]&lt;=0.1, "0-10%", IF(Table_1[[#This Row],[Discount %]]&lt;=0.2, "10-20%", IF(Table_1[[#This Row],[Discount %]]&lt;=0.3, "20-30%", IF(Table_1[[#This Row],[Discount %]]&lt;=0.4, "30-40%", "40%+"))))</f>
        <v>0-10%</v>
      </c>
    </row>
    <row r="2316" spans="1:24" ht="14.4" x14ac:dyDescent="0.3">
      <c r="A2316" s="2">
        <v>2315</v>
      </c>
      <c r="B2316" s="2" t="s">
        <v>5322</v>
      </c>
      <c r="C2316" s="2">
        <f>YEAR([1]Data!$D2316)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9">
        <v>416.32</v>
      </c>
      <c r="T2316" s="2">
        <v>2</v>
      </c>
      <c r="U2316" s="25">
        <v>0</v>
      </c>
      <c r="V2316" s="25">
        <v>112.40640000000002</v>
      </c>
      <c r="W2316" s="11">
        <f>Table_1[[#This Row],[Discount]]/Table_1[[#This Row],[Sales]]</f>
        <v>0</v>
      </c>
      <c r="X2316" t="str">
        <f>IF(Table_1[[#This Row],[Discount %]]&lt;=0.1, "0-10%", IF(Table_1[[#This Row],[Discount %]]&lt;=0.2, "10-20%", IF(Table_1[[#This Row],[Discount %]]&lt;=0.3, "20-30%", IF(Table_1[[#This Row],[Discount %]]&lt;=0.4, "30-40%", "40%+"))))</f>
        <v>0-10%</v>
      </c>
    </row>
    <row r="2317" spans="1:24" ht="14.4" x14ac:dyDescent="0.3">
      <c r="A2317" s="2">
        <v>2316</v>
      </c>
      <c r="B2317" s="2" t="s">
        <v>5322</v>
      </c>
      <c r="C2317" s="2">
        <f>YEAR([1]Data!$D2317)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9">
        <v>43</v>
      </c>
      <c r="T2317" s="2">
        <v>5</v>
      </c>
      <c r="U2317" s="25">
        <v>0</v>
      </c>
      <c r="V2317" s="25">
        <v>20.21</v>
      </c>
      <c r="W2317" s="11">
        <f>Table_1[[#This Row],[Discount]]/Table_1[[#This Row],[Sales]]</f>
        <v>0</v>
      </c>
      <c r="X2317" t="str">
        <f>IF(Table_1[[#This Row],[Discount %]]&lt;=0.1, "0-10%", IF(Table_1[[#This Row],[Discount %]]&lt;=0.2, "10-20%", IF(Table_1[[#This Row],[Discount %]]&lt;=0.3, "20-30%", IF(Table_1[[#This Row],[Discount %]]&lt;=0.4, "30-40%", "40%+"))))</f>
        <v>0-10%</v>
      </c>
    </row>
    <row r="2318" spans="1:24" ht="14.4" x14ac:dyDescent="0.3">
      <c r="A2318" s="2">
        <v>2317</v>
      </c>
      <c r="B2318" s="2" t="s">
        <v>5322</v>
      </c>
      <c r="C2318" s="2">
        <f>YEAR([1]Data!$D2318)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9">
        <v>182.94</v>
      </c>
      <c r="T2318" s="2">
        <v>3</v>
      </c>
      <c r="U2318" s="25">
        <v>0</v>
      </c>
      <c r="V2318" s="25">
        <v>27.440999999999995</v>
      </c>
      <c r="W2318" s="11">
        <f>Table_1[[#This Row],[Discount]]/Table_1[[#This Row],[Sales]]</f>
        <v>0</v>
      </c>
      <c r="X2318" t="str">
        <f>IF(Table_1[[#This Row],[Discount %]]&lt;=0.1, "0-10%", IF(Table_1[[#This Row],[Discount %]]&lt;=0.2, "10-20%", IF(Table_1[[#This Row],[Discount %]]&lt;=0.3, "20-30%", IF(Table_1[[#This Row],[Discount %]]&lt;=0.4, "30-40%", "40%+"))))</f>
        <v>0-10%</v>
      </c>
    </row>
    <row r="2319" spans="1:24" ht="14.4" x14ac:dyDescent="0.3">
      <c r="A2319" s="2">
        <v>2318</v>
      </c>
      <c r="B2319" s="2" t="s">
        <v>5322</v>
      </c>
      <c r="C2319" s="2">
        <f>YEAR([1]Data!$D2319)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9">
        <v>60.83</v>
      </c>
      <c r="T2319" s="2">
        <v>7</v>
      </c>
      <c r="U2319" s="25">
        <v>0</v>
      </c>
      <c r="V2319" s="25">
        <v>30.414999999999999</v>
      </c>
      <c r="W2319" s="11">
        <f>Table_1[[#This Row],[Discount]]/Table_1[[#This Row],[Sales]]</f>
        <v>0</v>
      </c>
      <c r="X2319" t="str">
        <f>IF(Table_1[[#This Row],[Discount %]]&lt;=0.1, "0-10%", IF(Table_1[[#This Row],[Discount %]]&lt;=0.2, "10-20%", IF(Table_1[[#This Row],[Discount %]]&lt;=0.3, "20-30%", IF(Table_1[[#This Row],[Discount %]]&lt;=0.4, "30-40%", "40%+"))))</f>
        <v>0-10%</v>
      </c>
    </row>
    <row r="2320" spans="1:24" ht="14.4" x14ac:dyDescent="0.3">
      <c r="A2320" s="2">
        <v>2319</v>
      </c>
      <c r="B2320" s="2" t="s">
        <v>5322</v>
      </c>
      <c r="C2320" s="2">
        <f>YEAR([1]Data!$D2320)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9">
        <v>389.97</v>
      </c>
      <c r="T2320" s="2">
        <v>3</v>
      </c>
      <c r="U2320" s="25">
        <v>0</v>
      </c>
      <c r="V2320" s="25">
        <v>132.58980000000003</v>
      </c>
      <c r="W2320" s="11">
        <f>Table_1[[#This Row],[Discount]]/Table_1[[#This Row],[Sales]]</f>
        <v>0</v>
      </c>
      <c r="X2320" t="str">
        <f>IF(Table_1[[#This Row],[Discount %]]&lt;=0.1, "0-10%", IF(Table_1[[#This Row],[Discount %]]&lt;=0.2, "10-20%", IF(Table_1[[#This Row],[Discount %]]&lt;=0.3, "20-30%", IF(Table_1[[#This Row],[Discount %]]&lt;=0.4, "30-40%", "40%+"))))</f>
        <v>0-10%</v>
      </c>
    </row>
    <row r="2321" spans="1:24" ht="14.4" x14ac:dyDescent="0.3">
      <c r="A2321" s="2">
        <v>2320</v>
      </c>
      <c r="B2321" s="2" t="s">
        <v>5329</v>
      </c>
      <c r="C2321" s="2">
        <f>YEAR([1]Data!$D2321)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9">
        <v>194.32</v>
      </c>
      <c r="T2321" s="2">
        <v>4</v>
      </c>
      <c r="U2321" s="25">
        <v>0</v>
      </c>
      <c r="V2321" s="25">
        <v>56.352799999999974</v>
      </c>
      <c r="W2321" s="11">
        <f>Table_1[[#This Row],[Discount]]/Table_1[[#This Row],[Sales]]</f>
        <v>0</v>
      </c>
      <c r="X2321" t="str">
        <f>IF(Table_1[[#This Row],[Discount %]]&lt;=0.1, "0-10%", IF(Table_1[[#This Row],[Discount %]]&lt;=0.2, "10-20%", IF(Table_1[[#This Row],[Discount %]]&lt;=0.3, "20-30%", IF(Table_1[[#This Row],[Discount %]]&lt;=0.4, "30-40%", "40%+"))))</f>
        <v>0-10%</v>
      </c>
    </row>
    <row r="2322" spans="1:24" ht="14.4" x14ac:dyDescent="0.3">
      <c r="A2322" s="2">
        <v>2321</v>
      </c>
      <c r="B2322" s="2" t="s">
        <v>5330</v>
      </c>
      <c r="C2322" s="2">
        <f>YEAR([1]Data!$D2322)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9">
        <v>265.93</v>
      </c>
      <c r="T2322" s="2">
        <v>7</v>
      </c>
      <c r="U2322" s="25">
        <v>0</v>
      </c>
      <c r="V2322" s="25">
        <v>63.8232</v>
      </c>
      <c r="W2322" s="11">
        <f>Table_1[[#This Row],[Discount]]/Table_1[[#This Row],[Sales]]</f>
        <v>0</v>
      </c>
      <c r="X2322" t="str">
        <f>IF(Table_1[[#This Row],[Discount %]]&lt;=0.1, "0-10%", IF(Table_1[[#This Row],[Discount %]]&lt;=0.2, "10-20%", IF(Table_1[[#This Row],[Discount %]]&lt;=0.3, "20-30%", IF(Table_1[[#This Row],[Discount %]]&lt;=0.4, "30-40%", "40%+"))))</f>
        <v>0-10%</v>
      </c>
    </row>
    <row r="2323" spans="1:24" ht="14.4" x14ac:dyDescent="0.3">
      <c r="A2323" s="2">
        <v>2322</v>
      </c>
      <c r="B2323" s="2" t="s">
        <v>5333</v>
      </c>
      <c r="C2323" s="2">
        <f>YEAR([1]Data!$D2323)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9">
        <v>94.74</v>
      </c>
      <c r="T2323" s="2">
        <v>3</v>
      </c>
      <c r="U2323" s="25">
        <v>0</v>
      </c>
      <c r="V2323" s="25">
        <v>44.527799999999992</v>
      </c>
      <c r="W2323" s="11">
        <f>Table_1[[#This Row],[Discount]]/Table_1[[#This Row],[Sales]]</f>
        <v>0</v>
      </c>
      <c r="X2323" t="str">
        <f>IF(Table_1[[#This Row],[Discount %]]&lt;=0.1, "0-10%", IF(Table_1[[#This Row],[Discount %]]&lt;=0.2, "10-20%", IF(Table_1[[#This Row],[Discount %]]&lt;=0.3, "20-30%", IF(Table_1[[#This Row],[Discount %]]&lt;=0.4, "30-40%", "40%+"))))</f>
        <v>0-10%</v>
      </c>
    </row>
    <row r="2324" spans="1:24" ht="14.4" x14ac:dyDescent="0.3">
      <c r="A2324" s="2">
        <v>2323</v>
      </c>
      <c r="B2324" s="2" t="s">
        <v>5333</v>
      </c>
      <c r="C2324" s="2">
        <f>YEAR([1]Data!$D2324)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9">
        <v>60.64</v>
      </c>
      <c r="T2324" s="2">
        <v>4</v>
      </c>
      <c r="U2324" s="25">
        <v>0</v>
      </c>
      <c r="V2324" s="25">
        <v>27.894399999999997</v>
      </c>
      <c r="W2324" s="11">
        <f>Table_1[[#This Row],[Discount]]/Table_1[[#This Row],[Sales]]</f>
        <v>0</v>
      </c>
      <c r="X2324" t="str">
        <f>IF(Table_1[[#This Row],[Discount %]]&lt;=0.1, "0-10%", IF(Table_1[[#This Row],[Discount %]]&lt;=0.2, "10-20%", IF(Table_1[[#This Row],[Discount %]]&lt;=0.3, "20-30%", IF(Table_1[[#This Row],[Discount %]]&lt;=0.4, "30-40%", "40%+"))))</f>
        <v>0-10%</v>
      </c>
    </row>
    <row r="2325" spans="1:24" ht="14.4" x14ac:dyDescent="0.3">
      <c r="A2325" s="2">
        <v>2324</v>
      </c>
      <c r="B2325" s="2" t="s">
        <v>5333</v>
      </c>
      <c r="C2325" s="2">
        <f>YEAR([1]Data!$D2325)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9">
        <v>76.3</v>
      </c>
      <c r="T2325" s="2">
        <v>5</v>
      </c>
      <c r="U2325" s="25">
        <v>0</v>
      </c>
      <c r="V2325" s="25">
        <v>38.15</v>
      </c>
      <c r="W2325" s="11">
        <f>Table_1[[#This Row],[Discount]]/Table_1[[#This Row],[Sales]]</f>
        <v>0</v>
      </c>
      <c r="X2325" t="str">
        <f>IF(Table_1[[#This Row],[Discount %]]&lt;=0.1, "0-10%", IF(Table_1[[#This Row],[Discount %]]&lt;=0.2, "10-20%", IF(Table_1[[#This Row],[Discount %]]&lt;=0.3, "20-30%", IF(Table_1[[#This Row],[Discount %]]&lt;=0.4, "30-40%", "40%+"))))</f>
        <v>0-10%</v>
      </c>
    </row>
    <row r="2326" spans="1:24" ht="14.4" x14ac:dyDescent="0.3">
      <c r="A2326" s="2">
        <v>2325</v>
      </c>
      <c r="B2326" s="2" t="s">
        <v>5333</v>
      </c>
      <c r="C2326" s="2">
        <f>YEAR([1]Data!$D2326)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9">
        <v>364.79999999999995</v>
      </c>
      <c r="T2326" s="2">
        <v>12</v>
      </c>
      <c r="U2326" s="25">
        <v>0</v>
      </c>
      <c r="V2326" s="25">
        <v>167.80799999999999</v>
      </c>
      <c r="W2326" s="11">
        <f>Table_1[[#This Row],[Discount]]/Table_1[[#This Row],[Sales]]</f>
        <v>0</v>
      </c>
      <c r="X2326" t="str">
        <f>IF(Table_1[[#This Row],[Discount %]]&lt;=0.1, "0-10%", IF(Table_1[[#This Row],[Discount %]]&lt;=0.2, "10-20%", IF(Table_1[[#This Row],[Discount %]]&lt;=0.3, "20-30%", IF(Table_1[[#This Row],[Discount %]]&lt;=0.4, "30-40%", "40%+"))))</f>
        <v>0-10%</v>
      </c>
    </row>
    <row r="2327" spans="1:24" ht="14.4" x14ac:dyDescent="0.3">
      <c r="A2327" s="2">
        <v>2326</v>
      </c>
      <c r="B2327" s="2" t="s">
        <v>5334</v>
      </c>
      <c r="C2327" s="2">
        <f>YEAR([1]Data!$D2327)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9">
        <v>79.872000000000014</v>
      </c>
      <c r="T2327" s="2">
        <v>3</v>
      </c>
      <c r="U2327" s="25">
        <v>0.2</v>
      </c>
      <c r="V2327" s="25">
        <v>29.951999999999998</v>
      </c>
      <c r="W2327" s="11">
        <f>Table_1[[#This Row],[Discount]]/Table_1[[#This Row],[Sales]]</f>
        <v>2.50400641025641E-3</v>
      </c>
      <c r="X2327" t="str">
        <f>IF(Table_1[[#This Row],[Discount %]]&lt;=0.1, "0-10%", IF(Table_1[[#This Row],[Discount %]]&lt;=0.2, "10-20%", IF(Table_1[[#This Row],[Discount %]]&lt;=0.3, "20-30%", IF(Table_1[[#This Row],[Discount %]]&lt;=0.4, "30-40%", "40%+"))))</f>
        <v>0-10%</v>
      </c>
    </row>
    <row r="2328" spans="1:24" ht="14.4" x14ac:dyDescent="0.3">
      <c r="A2328" s="2">
        <v>2327</v>
      </c>
      <c r="B2328" s="2" t="s">
        <v>5334</v>
      </c>
      <c r="C2328" s="2">
        <f>YEAR([1]Data!$D2328)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9">
        <v>46.384</v>
      </c>
      <c r="T2328" s="2">
        <v>1</v>
      </c>
      <c r="U2328" s="25">
        <v>0.2</v>
      </c>
      <c r="V2328" s="25">
        <v>1.1596000000000011</v>
      </c>
      <c r="W2328" s="11">
        <f>Table_1[[#This Row],[Discount]]/Table_1[[#This Row],[Sales]]</f>
        <v>4.3118316660917559E-3</v>
      </c>
      <c r="X2328" t="str">
        <f>IF(Table_1[[#This Row],[Discount %]]&lt;=0.1, "0-10%", IF(Table_1[[#This Row],[Discount %]]&lt;=0.2, "10-20%", IF(Table_1[[#This Row],[Discount %]]&lt;=0.3, "20-30%", IF(Table_1[[#This Row],[Discount %]]&lt;=0.4, "30-40%", "40%+"))))</f>
        <v>0-10%</v>
      </c>
    </row>
    <row r="2329" spans="1:24" ht="14.4" x14ac:dyDescent="0.3">
      <c r="A2329" s="2">
        <v>2328</v>
      </c>
      <c r="B2329" s="2" t="s">
        <v>5334</v>
      </c>
      <c r="C2329" s="2">
        <f>YEAR([1]Data!$D2329)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9">
        <v>12.96</v>
      </c>
      <c r="T2329" s="2">
        <v>2</v>
      </c>
      <c r="U2329" s="25">
        <v>0</v>
      </c>
      <c r="V2329" s="25">
        <v>6.2208000000000006</v>
      </c>
      <c r="W2329" s="11">
        <f>Table_1[[#This Row],[Discount]]/Table_1[[#This Row],[Sales]]</f>
        <v>0</v>
      </c>
      <c r="X2329" t="str">
        <f>IF(Table_1[[#This Row],[Discount %]]&lt;=0.1, "0-10%", IF(Table_1[[#This Row],[Discount %]]&lt;=0.2, "10-20%", IF(Table_1[[#This Row],[Discount %]]&lt;=0.3, "20-30%", IF(Table_1[[#This Row],[Discount %]]&lt;=0.4, "30-40%", "40%+"))))</f>
        <v>0-10%</v>
      </c>
    </row>
    <row r="2330" spans="1:24" ht="14.4" x14ac:dyDescent="0.3">
      <c r="A2330" s="2">
        <v>2329</v>
      </c>
      <c r="B2330" s="2" t="s">
        <v>5337</v>
      </c>
      <c r="C2330" s="2">
        <f>YEAR([1]Data!$D2330)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9">
        <v>14.352000000000002</v>
      </c>
      <c r="T2330" s="2">
        <v>3</v>
      </c>
      <c r="U2330" s="25">
        <v>0.2</v>
      </c>
      <c r="V2330" s="25">
        <v>5.2026000000000003</v>
      </c>
      <c r="W2330" s="11">
        <f>Table_1[[#This Row],[Discount]]/Table_1[[#This Row],[Sales]]</f>
        <v>1.3935340022296542E-2</v>
      </c>
      <c r="X2330" t="str">
        <f>IF(Table_1[[#This Row],[Discount %]]&lt;=0.1, "0-10%", IF(Table_1[[#This Row],[Discount %]]&lt;=0.2, "10-20%", IF(Table_1[[#This Row],[Discount %]]&lt;=0.3, "20-30%", IF(Table_1[[#This Row],[Discount %]]&lt;=0.4, "30-40%", "40%+"))))</f>
        <v>0-10%</v>
      </c>
    </row>
    <row r="2331" spans="1:24" ht="14.4" x14ac:dyDescent="0.3">
      <c r="A2331" s="2">
        <v>2330</v>
      </c>
      <c r="B2331" s="2" t="s">
        <v>5343</v>
      </c>
      <c r="C2331" s="2">
        <f>YEAR([1]Data!$D2331)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9">
        <v>547.13599999999997</v>
      </c>
      <c r="T2331" s="2">
        <v>4</v>
      </c>
      <c r="U2331" s="25">
        <v>0.2</v>
      </c>
      <c r="V2331" s="25">
        <v>-68.392000000000053</v>
      </c>
      <c r="W2331" s="11">
        <f>Table_1[[#This Row],[Discount]]/Table_1[[#This Row],[Sales]]</f>
        <v>3.6553982921979186E-4</v>
      </c>
      <c r="X2331" t="str">
        <f>IF(Table_1[[#This Row],[Discount %]]&lt;=0.1, "0-10%", IF(Table_1[[#This Row],[Discount %]]&lt;=0.2, "10-20%", IF(Table_1[[#This Row],[Discount %]]&lt;=0.3, "20-30%", IF(Table_1[[#This Row],[Discount %]]&lt;=0.4, "30-40%", "40%+"))))</f>
        <v>0-10%</v>
      </c>
    </row>
    <row r="2332" spans="1:24" ht="14.4" x14ac:dyDescent="0.3">
      <c r="A2332" s="2">
        <v>2331</v>
      </c>
      <c r="B2332" s="2" t="s">
        <v>5346</v>
      </c>
      <c r="C2332" s="2">
        <f>YEAR([1]Data!$D2332)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9">
        <v>41.96</v>
      </c>
      <c r="T2332" s="2">
        <v>2</v>
      </c>
      <c r="U2332" s="25">
        <v>0</v>
      </c>
      <c r="V2332" s="25">
        <v>2.9371999999999971</v>
      </c>
      <c r="W2332" s="11">
        <f>Table_1[[#This Row],[Discount]]/Table_1[[#This Row],[Sales]]</f>
        <v>0</v>
      </c>
      <c r="X2332" t="str">
        <f>IF(Table_1[[#This Row],[Discount %]]&lt;=0.1, "0-10%", IF(Table_1[[#This Row],[Discount %]]&lt;=0.2, "10-20%", IF(Table_1[[#This Row],[Discount %]]&lt;=0.3, "20-30%", IF(Table_1[[#This Row],[Discount %]]&lt;=0.4, "30-40%", "40%+"))))</f>
        <v>0-10%</v>
      </c>
    </row>
    <row r="2333" spans="1:24" ht="14.4" x14ac:dyDescent="0.3">
      <c r="A2333" s="2">
        <v>2332</v>
      </c>
      <c r="B2333" s="2" t="s">
        <v>5346</v>
      </c>
      <c r="C2333" s="2">
        <f>YEAR([1]Data!$D2333)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9">
        <v>41.7</v>
      </c>
      <c r="T2333" s="2">
        <v>5</v>
      </c>
      <c r="U2333" s="25">
        <v>0</v>
      </c>
      <c r="V2333" s="25">
        <v>20.85</v>
      </c>
      <c r="W2333" s="11">
        <f>Table_1[[#This Row],[Discount]]/Table_1[[#This Row],[Sales]]</f>
        <v>0</v>
      </c>
      <c r="X2333" t="str">
        <f>IF(Table_1[[#This Row],[Discount %]]&lt;=0.1, "0-10%", IF(Table_1[[#This Row],[Discount %]]&lt;=0.2, "10-20%", IF(Table_1[[#This Row],[Discount %]]&lt;=0.3, "20-30%", IF(Table_1[[#This Row],[Discount %]]&lt;=0.4, "30-40%", "40%+"))))</f>
        <v>0-10%</v>
      </c>
    </row>
    <row r="2334" spans="1:24" ht="14.4" x14ac:dyDescent="0.3">
      <c r="A2334" s="2">
        <v>2333</v>
      </c>
      <c r="B2334" s="2" t="s">
        <v>5349</v>
      </c>
      <c r="C2334" s="2">
        <f>YEAR([1]Data!$D2334)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9">
        <v>277.39999999999998</v>
      </c>
      <c r="T2334" s="2">
        <v>5</v>
      </c>
      <c r="U2334" s="25">
        <v>0</v>
      </c>
      <c r="V2334" s="25">
        <v>133.15199999999999</v>
      </c>
      <c r="W2334" s="11">
        <f>Table_1[[#This Row],[Discount]]/Table_1[[#This Row],[Sales]]</f>
        <v>0</v>
      </c>
      <c r="X2334" t="str">
        <f>IF(Table_1[[#This Row],[Discount %]]&lt;=0.1, "0-10%", IF(Table_1[[#This Row],[Discount %]]&lt;=0.2, "10-20%", IF(Table_1[[#This Row],[Discount %]]&lt;=0.3, "20-30%", IF(Table_1[[#This Row],[Discount %]]&lt;=0.4, "30-40%", "40%+"))))</f>
        <v>0-10%</v>
      </c>
    </row>
    <row r="2335" spans="1:24" ht="14.4" x14ac:dyDescent="0.3">
      <c r="A2335" s="2">
        <v>2334</v>
      </c>
      <c r="B2335" s="2" t="s">
        <v>5349</v>
      </c>
      <c r="C2335" s="2">
        <f>YEAR([1]Data!$D2335)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9">
        <v>5.78</v>
      </c>
      <c r="T2335" s="2">
        <v>1</v>
      </c>
      <c r="U2335" s="25">
        <v>0</v>
      </c>
      <c r="V2335" s="25">
        <v>2.8322000000000003</v>
      </c>
      <c r="W2335" s="11">
        <f>Table_1[[#This Row],[Discount]]/Table_1[[#This Row],[Sales]]</f>
        <v>0</v>
      </c>
      <c r="X2335" t="str">
        <f>IF(Table_1[[#This Row],[Discount %]]&lt;=0.1, "0-10%", IF(Table_1[[#This Row],[Discount %]]&lt;=0.2, "10-20%", IF(Table_1[[#This Row],[Discount %]]&lt;=0.3, "20-30%", IF(Table_1[[#This Row],[Discount %]]&lt;=0.4, "30-40%", "40%+"))))</f>
        <v>0-10%</v>
      </c>
    </row>
    <row r="2336" spans="1:24" ht="14.4" x14ac:dyDescent="0.3">
      <c r="A2336" s="2">
        <v>2335</v>
      </c>
      <c r="B2336" s="2" t="s">
        <v>5350</v>
      </c>
      <c r="C2336" s="2">
        <f>YEAR([1]Data!$D2336)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9">
        <v>69.216000000000008</v>
      </c>
      <c r="T2336" s="2">
        <v>6</v>
      </c>
      <c r="U2336" s="25">
        <v>0.2</v>
      </c>
      <c r="V2336" s="25">
        <v>11.247599999999995</v>
      </c>
      <c r="W2336" s="11">
        <f>Table_1[[#This Row],[Discount]]/Table_1[[#This Row],[Sales]]</f>
        <v>2.8895053166897826E-3</v>
      </c>
      <c r="X2336" t="str">
        <f>IF(Table_1[[#This Row],[Discount %]]&lt;=0.1, "0-10%", IF(Table_1[[#This Row],[Discount %]]&lt;=0.2, "10-20%", IF(Table_1[[#This Row],[Discount %]]&lt;=0.3, "20-30%", IF(Table_1[[#This Row],[Discount %]]&lt;=0.4, "30-40%", "40%+"))))</f>
        <v>0-10%</v>
      </c>
    </row>
    <row r="2337" spans="1:24" ht="14.4" x14ac:dyDescent="0.3">
      <c r="A2337" s="2">
        <v>2336</v>
      </c>
      <c r="B2337" s="2" t="s">
        <v>5354</v>
      </c>
      <c r="C2337" s="2">
        <f>YEAR([1]Data!$D2337)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9">
        <v>10.86</v>
      </c>
      <c r="T2337" s="2">
        <v>3</v>
      </c>
      <c r="U2337" s="25">
        <v>0</v>
      </c>
      <c r="V2337" s="25">
        <v>5.1042000000000005</v>
      </c>
      <c r="W2337" s="11">
        <f>Table_1[[#This Row],[Discount]]/Table_1[[#This Row],[Sales]]</f>
        <v>0</v>
      </c>
      <c r="X2337" t="str">
        <f>IF(Table_1[[#This Row],[Discount %]]&lt;=0.1, "0-10%", IF(Table_1[[#This Row],[Discount %]]&lt;=0.2, "10-20%", IF(Table_1[[#This Row],[Discount %]]&lt;=0.3, "20-30%", IF(Table_1[[#This Row],[Discount %]]&lt;=0.4, "30-40%", "40%+"))))</f>
        <v>0-10%</v>
      </c>
    </row>
    <row r="2338" spans="1:24" ht="14.4" x14ac:dyDescent="0.3">
      <c r="A2338" s="2">
        <v>2337</v>
      </c>
      <c r="B2338" s="2" t="s">
        <v>5354</v>
      </c>
      <c r="C2338" s="2">
        <f>YEAR([1]Data!$D2338)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9">
        <v>426.78999999999996</v>
      </c>
      <c r="T2338" s="2">
        <v>7</v>
      </c>
      <c r="U2338" s="25">
        <v>0</v>
      </c>
      <c r="V2338" s="25">
        <v>123.76909999999995</v>
      </c>
      <c r="W2338" s="11">
        <f>Table_1[[#This Row],[Discount]]/Table_1[[#This Row],[Sales]]</f>
        <v>0</v>
      </c>
      <c r="X2338" t="str">
        <f>IF(Table_1[[#This Row],[Discount %]]&lt;=0.1, "0-10%", IF(Table_1[[#This Row],[Discount %]]&lt;=0.2, "10-20%", IF(Table_1[[#This Row],[Discount %]]&lt;=0.3, "20-30%", IF(Table_1[[#This Row],[Discount %]]&lt;=0.4, "30-40%", "40%+"))))</f>
        <v>0-10%</v>
      </c>
    </row>
    <row r="2339" spans="1:24" ht="14.4" x14ac:dyDescent="0.3">
      <c r="A2339" s="2">
        <v>2338</v>
      </c>
      <c r="B2339" s="2" t="s">
        <v>5357</v>
      </c>
      <c r="C2339" s="2">
        <f>YEAR([1]Data!$D2339)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9">
        <v>25.92</v>
      </c>
      <c r="T2339" s="2">
        <v>4</v>
      </c>
      <c r="U2339" s="25">
        <v>0</v>
      </c>
      <c r="V2339" s="25">
        <v>12.441600000000001</v>
      </c>
      <c r="W2339" s="11">
        <f>Table_1[[#This Row],[Discount]]/Table_1[[#This Row],[Sales]]</f>
        <v>0</v>
      </c>
      <c r="X2339" t="str">
        <f>IF(Table_1[[#This Row],[Discount %]]&lt;=0.1, "0-10%", IF(Table_1[[#This Row],[Discount %]]&lt;=0.2, "10-20%", IF(Table_1[[#This Row],[Discount %]]&lt;=0.3, "20-30%", IF(Table_1[[#This Row],[Discount %]]&lt;=0.4, "30-40%", "40%+"))))</f>
        <v>0-10%</v>
      </c>
    </row>
    <row r="2340" spans="1:24" ht="14.4" x14ac:dyDescent="0.3">
      <c r="A2340" s="2">
        <v>2339</v>
      </c>
      <c r="B2340" s="2" t="s">
        <v>5357</v>
      </c>
      <c r="C2340" s="2">
        <f>YEAR([1]Data!$D2340)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9">
        <v>45.92</v>
      </c>
      <c r="T2340" s="2">
        <v>4</v>
      </c>
      <c r="U2340" s="25">
        <v>0</v>
      </c>
      <c r="V2340" s="25">
        <v>22.500800000000002</v>
      </c>
      <c r="W2340" s="11">
        <f>Table_1[[#This Row],[Discount]]/Table_1[[#This Row],[Sales]]</f>
        <v>0</v>
      </c>
      <c r="X2340" t="str">
        <f>IF(Table_1[[#This Row],[Discount %]]&lt;=0.1, "0-10%", IF(Table_1[[#This Row],[Discount %]]&lt;=0.2, "10-20%", IF(Table_1[[#This Row],[Discount %]]&lt;=0.3, "20-30%", IF(Table_1[[#This Row],[Discount %]]&lt;=0.4, "30-40%", "40%+"))))</f>
        <v>0-10%</v>
      </c>
    </row>
    <row r="2341" spans="1:24" ht="14.4" x14ac:dyDescent="0.3">
      <c r="A2341" s="2">
        <v>2340</v>
      </c>
      <c r="B2341" s="2" t="s">
        <v>5360</v>
      </c>
      <c r="C2341" s="2">
        <f>YEAR([1]Data!$D2341)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9">
        <v>10.72</v>
      </c>
      <c r="T2341" s="2">
        <v>2</v>
      </c>
      <c r="U2341" s="25">
        <v>0.2</v>
      </c>
      <c r="V2341" s="25">
        <v>1.7419999999999987</v>
      </c>
      <c r="W2341" s="11">
        <f>Table_1[[#This Row],[Discount]]/Table_1[[#This Row],[Sales]]</f>
        <v>1.8656716417910446E-2</v>
      </c>
      <c r="X2341" t="str">
        <f>IF(Table_1[[#This Row],[Discount %]]&lt;=0.1, "0-10%", IF(Table_1[[#This Row],[Discount %]]&lt;=0.2, "10-20%", IF(Table_1[[#This Row],[Discount %]]&lt;=0.3, "20-30%", IF(Table_1[[#This Row],[Discount %]]&lt;=0.4, "30-40%", "40%+"))))</f>
        <v>0-10%</v>
      </c>
    </row>
    <row r="2342" spans="1:24" ht="14.4" x14ac:dyDescent="0.3">
      <c r="A2342" s="2">
        <v>2341</v>
      </c>
      <c r="B2342" s="2" t="s">
        <v>5361</v>
      </c>
      <c r="C2342" s="2">
        <f>YEAR([1]Data!$D2342)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9">
        <v>41.86</v>
      </c>
      <c r="T2342" s="2">
        <v>7</v>
      </c>
      <c r="U2342" s="25">
        <v>0</v>
      </c>
      <c r="V2342" s="25">
        <v>10.465</v>
      </c>
      <c r="W2342" s="11">
        <f>Table_1[[#This Row],[Discount]]/Table_1[[#This Row],[Sales]]</f>
        <v>0</v>
      </c>
      <c r="X2342" t="str">
        <f>IF(Table_1[[#This Row],[Discount %]]&lt;=0.1, "0-10%", IF(Table_1[[#This Row],[Discount %]]&lt;=0.2, "10-20%", IF(Table_1[[#This Row],[Discount %]]&lt;=0.3, "20-30%", IF(Table_1[[#This Row],[Discount %]]&lt;=0.4, "30-40%", "40%+"))))</f>
        <v>0-10%</v>
      </c>
    </row>
    <row r="2343" spans="1:24" ht="14.4" x14ac:dyDescent="0.3">
      <c r="A2343" s="2">
        <v>2342</v>
      </c>
      <c r="B2343" s="2" t="s">
        <v>5362</v>
      </c>
      <c r="C2343" s="2">
        <f>YEAR([1]Data!$D2343)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9">
        <v>63.2</v>
      </c>
      <c r="T2343" s="2">
        <v>5</v>
      </c>
      <c r="U2343" s="25">
        <v>0</v>
      </c>
      <c r="V2343" s="25">
        <v>23.384</v>
      </c>
      <c r="W2343" s="11">
        <f>Table_1[[#This Row],[Discount]]/Table_1[[#This Row],[Sales]]</f>
        <v>0</v>
      </c>
      <c r="X2343" t="str">
        <f>IF(Table_1[[#This Row],[Discount %]]&lt;=0.1, "0-10%", IF(Table_1[[#This Row],[Discount %]]&lt;=0.2, "10-20%", IF(Table_1[[#This Row],[Discount %]]&lt;=0.3, "20-30%", IF(Table_1[[#This Row],[Discount %]]&lt;=0.4, "30-40%", "40%+"))))</f>
        <v>0-10%</v>
      </c>
    </row>
    <row r="2344" spans="1:24" ht="14.4" x14ac:dyDescent="0.3">
      <c r="A2344" s="2">
        <v>2343</v>
      </c>
      <c r="B2344" s="2" t="s">
        <v>5362</v>
      </c>
      <c r="C2344" s="2">
        <f>YEAR([1]Data!$D2344)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9">
        <v>113.97</v>
      </c>
      <c r="T2344" s="2">
        <v>3</v>
      </c>
      <c r="U2344" s="25">
        <v>0</v>
      </c>
      <c r="V2344" s="25">
        <v>27.352799999999998</v>
      </c>
      <c r="W2344" s="11">
        <f>Table_1[[#This Row],[Discount]]/Table_1[[#This Row],[Sales]]</f>
        <v>0</v>
      </c>
      <c r="X2344" t="str">
        <f>IF(Table_1[[#This Row],[Discount %]]&lt;=0.1, "0-10%", IF(Table_1[[#This Row],[Discount %]]&lt;=0.2, "10-20%", IF(Table_1[[#This Row],[Discount %]]&lt;=0.3, "20-30%", IF(Table_1[[#This Row],[Discount %]]&lt;=0.4, "30-40%", "40%+"))))</f>
        <v>0-10%</v>
      </c>
    </row>
    <row r="2345" spans="1:24" ht="14.4" x14ac:dyDescent="0.3">
      <c r="A2345" s="2">
        <v>2344</v>
      </c>
      <c r="B2345" s="2" t="s">
        <v>5365</v>
      </c>
      <c r="C2345" s="2">
        <f>YEAR([1]Data!$D2345)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9">
        <v>123.55199999999999</v>
      </c>
      <c r="T2345" s="2">
        <v>3</v>
      </c>
      <c r="U2345" s="25">
        <v>0.2</v>
      </c>
      <c r="V2345" s="25">
        <v>-29.343599999999995</v>
      </c>
      <c r="W2345" s="11">
        <f>Table_1[[#This Row],[Discount]]/Table_1[[#This Row],[Sales]]</f>
        <v>1.618751618751619E-3</v>
      </c>
      <c r="X2345" t="str">
        <f>IF(Table_1[[#This Row],[Discount %]]&lt;=0.1, "0-10%", IF(Table_1[[#This Row],[Discount %]]&lt;=0.2, "10-20%", IF(Table_1[[#This Row],[Discount %]]&lt;=0.3, "20-30%", IF(Table_1[[#This Row],[Discount %]]&lt;=0.4, "30-40%", "40%+"))))</f>
        <v>0-10%</v>
      </c>
    </row>
    <row r="2346" spans="1:24" ht="14.4" x14ac:dyDescent="0.3">
      <c r="A2346" s="2">
        <v>2345</v>
      </c>
      <c r="B2346" s="2" t="s">
        <v>5366</v>
      </c>
      <c r="C2346" s="2">
        <f>YEAR([1]Data!$D2346)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9">
        <v>490.32</v>
      </c>
      <c r="T2346" s="2">
        <v>9</v>
      </c>
      <c r="U2346" s="25">
        <v>0</v>
      </c>
      <c r="V2346" s="25">
        <v>137.28960000000004</v>
      </c>
      <c r="W2346" s="11">
        <f>Table_1[[#This Row],[Discount]]/Table_1[[#This Row],[Sales]]</f>
        <v>0</v>
      </c>
      <c r="X2346" t="str">
        <f>IF(Table_1[[#This Row],[Discount %]]&lt;=0.1, "0-10%", IF(Table_1[[#This Row],[Discount %]]&lt;=0.2, "10-20%", IF(Table_1[[#This Row],[Discount %]]&lt;=0.3, "20-30%", IF(Table_1[[#This Row],[Discount %]]&lt;=0.4, "30-40%", "40%+"))))</f>
        <v>0-10%</v>
      </c>
    </row>
    <row r="2347" spans="1:24" ht="14.4" x14ac:dyDescent="0.3">
      <c r="A2347" s="2">
        <v>2346</v>
      </c>
      <c r="B2347" s="2" t="s">
        <v>5369</v>
      </c>
      <c r="C2347" s="2">
        <f>YEAR([1]Data!$D2347)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9">
        <v>70.08</v>
      </c>
      <c r="T2347" s="2">
        <v>5</v>
      </c>
      <c r="U2347" s="25">
        <v>0.2</v>
      </c>
      <c r="V2347" s="25">
        <v>24.527999999999995</v>
      </c>
      <c r="W2347" s="11">
        <f>Table_1[[#This Row],[Discount]]/Table_1[[#This Row],[Sales]]</f>
        <v>2.8538812785388131E-3</v>
      </c>
      <c r="X2347" t="str">
        <f>IF(Table_1[[#This Row],[Discount %]]&lt;=0.1, "0-10%", IF(Table_1[[#This Row],[Discount %]]&lt;=0.2, "10-20%", IF(Table_1[[#This Row],[Discount %]]&lt;=0.3, "20-30%", IF(Table_1[[#This Row],[Discount %]]&lt;=0.4, "30-40%", "40%+"))))</f>
        <v>0-10%</v>
      </c>
    </row>
    <row r="2348" spans="1:24" ht="14.4" x14ac:dyDescent="0.3">
      <c r="A2348" s="2">
        <v>2347</v>
      </c>
      <c r="B2348" s="2" t="s">
        <v>5369</v>
      </c>
      <c r="C2348" s="2">
        <f>YEAR([1]Data!$D2348)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9">
        <v>1.2719999999999998</v>
      </c>
      <c r="T2348" s="2">
        <v>2</v>
      </c>
      <c r="U2348" s="25">
        <v>0.8</v>
      </c>
      <c r="V2348" s="25">
        <v>-2.1624000000000012</v>
      </c>
      <c r="W2348" s="11">
        <f>Table_1[[#This Row],[Discount]]/Table_1[[#This Row],[Sales]]</f>
        <v>0.62893081761006298</v>
      </c>
      <c r="X2348" t="str">
        <f>IF(Table_1[[#This Row],[Discount %]]&lt;=0.1, "0-10%", IF(Table_1[[#This Row],[Discount %]]&lt;=0.2, "10-20%", IF(Table_1[[#This Row],[Discount %]]&lt;=0.3, "20-30%", IF(Table_1[[#This Row],[Discount %]]&lt;=0.4, "30-40%", "40%+"))))</f>
        <v>40%+</v>
      </c>
    </row>
    <row r="2349" spans="1:24" ht="14.4" x14ac:dyDescent="0.3">
      <c r="A2349" s="2">
        <v>2348</v>
      </c>
      <c r="B2349" s="2" t="s">
        <v>5369</v>
      </c>
      <c r="C2349" s="2">
        <f>YEAR([1]Data!$D2349)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9">
        <v>557.58500000000004</v>
      </c>
      <c r="T2349" s="2">
        <v>5</v>
      </c>
      <c r="U2349" s="25">
        <v>0.3</v>
      </c>
      <c r="V2349" s="25">
        <v>0</v>
      </c>
      <c r="W2349" s="11">
        <f>Table_1[[#This Row],[Discount]]/Table_1[[#This Row],[Sales]]</f>
        <v>5.3803455975322137E-4</v>
      </c>
      <c r="X2349" t="str">
        <f>IF(Table_1[[#This Row],[Discount %]]&lt;=0.1, "0-10%", IF(Table_1[[#This Row],[Discount %]]&lt;=0.2, "10-20%", IF(Table_1[[#This Row],[Discount %]]&lt;=0.3, "20-30%", IF(Table_1[[#This Row],[Discount %]]&lt;=0.4, "30-40%", "40%+"))))</f>
        <v>0-10%</v>
      </c>
    </row>
    <row r="2350" spans="1:24" ht="14.4" x14ac:dyDescent="0.3">
      <c r="A2350" s="2">
        <v>2349</v>
      </c>
      <c r="B2350" s="2" t="s">
        <v>5373</v>
      </c>
      <c r="C2350" s="2">
        <f>YEAR([1]Data!$D2350)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9">
        <v>9.0240000000000009</v>
      </c>
      <c r="T2350" s="2">
        <v>6</v>
      </c>
      <c r="U2350" s="25">
        <v>0.2</v>
      </c>
      <c r="V2350" s="25">
        <v>3.1583999999999985</v>
      </c>
      <c r="W2350" s="11">
        <f>Table_1[[#This Row],[Discount]]/Table_1[[#This Row],[Sales]]</f>
        <v>2.2163120567375884E-2</v>
      </c>
      <c r="X2350" t="str">
        <f>IF(Table_1[[#This Row],[Discount %]]&lt;=0.1, "0-10%", IF(Table_1[[#This Row],[Discount %]]&lt;=0.2, "10-20%", IF(Table_1[[#This Row],[Discount %]]&lt;=0.3, "20-30%", IF(Table_1[[#This Row],[Discount %]]&lt;=0.4, "30-40%", "40%+"))))</f>
        <v>0-10%</v>
      </c>
    </row>
    <row r="2351" spans="1:24" ht="14.4" x14ac:dyDescent="0.3">
      <c r="A2351" s="2">
        <v>2350</v>
      </c>
      <c r="B2351" s="2" t="s">
        <v>5373</v>
      </c>
      <c r="C2351" s="2">
        <f>YEAR([1]Data!$D2351)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9">
        <v>69.456000000000003</v>
      </c>
      <c r="T2351" s="2">
        <v>2</v>
      </c>
      <c r="U2351" s="25">
        <v>0.2</v>
      </c>
      <c r="V2351" s="25">
        <v>22.573199999999996</v>
      </c>
      <c r="W2351" s="11">
        <f>Table_1[[#This Row],[Discount]]/Table_1[[#This Row],[Sales]]</f>
        <v>2.8795208477309375E-3</v>
      </c>
      <c r="X2351" t="str">
        <f>IF(Table_1[[#This Row],[Discount %]]&lt;=0.1, "0-10%", IF(Table_1[[#This Row],[Discount %]]&lt;=0.2, "10-20%", IF(Table_1[[#This Row],[Discount %]]&lt;=0.3, "20-30%", IF(Table_1[[#This Row],[Discount %]]&lt;=0.4, "30-40%", "40%+"))))</f>
        <v>0-10%</v>
      </c>
    </row>
    <row r="2352" spans="1:24" ht="14.4" x14ac:dyDescent="0.3">
      <c r="A2352" s="2">
        <v>2351</v>
      </c>
      <c r="B2352" s="2" t="s">
        <v>5373</v>
      </c>
      <c r="C2352" s="2">
        <f>YEAR([1]Data!$D2352)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9">
        <v>10.86</v>
      </c>
      <c r="T2352" s="2">
        <v>2</v>
      </c>
      <c r="U2352" s="25">
        <v>0</v>
      </c>
      <c r="V2352" s="25">
        <v>5.3213999999999997</v>
      </c>
      <c r="W2352" s="11">
        <f>Table_1[[#This Row],[Discount]]/Table_1[[#This Row],[Sales]]</f>
        <v>0</v>
      </c>
      <c r="X2352" t="str">
        <f>IF(Table_1[[#This Row],[Discount %]]&lt;=0.1, "0-10%", IF(Table_1[[#This Row],[Discount %]]&lt;=0.2, "10-20%", IF(Table_1[[#This Row],[Discount %]]&lt;=0.3, "20-30%", IF(Table_1[[#This Row],[Discount %]]&lt;=0.4, "30-40%", "40%+"))))</f>
        <v>0-10%</v>
      </c>
    </row>
    <row r="2353" spans="1:24" ht="14.4" x14ac:dyDescent="0.3">
      <c r="A2353" s="2">
        <v>2352</v>
      </c>
      <c r="B2353" s="2" t="s">
        <v>5373</v>
      </c>
      <c r="C2353" s="2">
        <f>YEAR([1]Data!$D2353)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9">
        <v>79.47</v>
      </c>
      <c r="T2353" s="2">
        <v>3</v>
      </c>
      <c r="U2353" s="25">
        <v>0</v>
      </c>
      <c r="V2353" s="25">
        <v>22.251600000000003</v>
      </c>
      <c r="W2353" s="11">
        <f>Table_1[[#This Row],[Discount]]/Table_1[[#This Row],[Sales]]</f>
        <v>0</v>
      </c>
      <c r="X2353" t="str">
        <f>IF(Table_1[[#This Row],[Discount %]]&lt;=0.1, "0-10%", IF(Table_1[[#This Row],[Discount %]]&lt;=0.2, "10-20%", IF(Table_1[[#This Row],[Discount %]]&lt;=0.3, "20-30%", IF(Table_1[[#This Row],[Discount %]]&lt;=0.4, "30-40%", "40%+"))))</f>
        <v>0-10%</v>
      </c>
    </row>
    <row r="2354" spans="1:24" ht="14.4" x14ac:dyDescent="0.3">
      <c r="A2354" s="2">
        <v>2353</v>
      </c>
      <c r="B2354" s="2" t="s">
        <v>5373</v>
      </c>
      <c r="C2354" s="2">
        <f>YEAR([1]Data!$D2354)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9">
        <v>10.08</v>
      </c>
      <c r="T2354" s="2">
        <v>6</v>
      </c>
      <c r="U2354" s="25">
        <v>0</v>
      </c>
      <c r="V2354" s="25">
        <v>5.04</v>
      </c>
      <c r="W2354" s="11">
        <f>Table_1[[#This Row],[Discount]]/Table_1[[#This Row],[Sales]]</f>
        <v>0</v>
      </c>
      <c r="X2354" t="str">
        <f>IF(Table_1[[#This Row],[Discount %]]&lt;=0.1, "0-10%", IF(Table_1[[#This Row],[Discount %]]&lt;=0.2, "10-20%", IF(Table_1[[#This Row],[Discount %]]&lt;=0.3, "20-30%", IF(Table_1[[#This Row],[Discount %]]&lt;=0.4, "30-40%", "40%+"))))</f>
        <v>0-10%</v>
      </c>
    </row>
    <row r="2355" spans="1:24" ht="14.4" x14ac:dyDescent="0.3">
      <c r="A2355" s="2">
        <v>2354</v>
      </c>
      <c r="B2355" s="2" t="s">
        <v>5376</v>
      </c>
      <c r="C2355" s="2">
        <f>YEAR([1]Data!$D2355)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9">
        <v>1552.8309999999999</v>
      </c>
      <c r="T2355" s="2">
        <v>7</v>
      </c>
      <c r="U2355" s="25">
        <v>0.15</v>
      </c>
      <c r="V2355" s="25">
        <v>200.95460000000008</v>
      </c>
      <c r="W2355" s="11">
        <f>Table_1[[#This Row],[Discount]]/Table_1[[#This Row],[Sales]]</f>
        <v>9.659776240943155E-5</v>
      </c>
      <c r="X2355" t="str">
        <f>IF(Table_1[[#This Row],[Discount %]]&lt;=0.1, "0-10%", IF(Table_1[[#This Row],[Discount %]]&lt;=0.2, "10-20%", IF(Table_1[[#This Row],[Discount %]]&lt;=0.3, "20-30%", IF(Table_1[[#This Row],[Discount %]]&lt;=0.4, "30-40%", "40%+"))))</f>
        <v>0-10%</v>
      </c>
    </row>
    <row r="2356" spans="1:24" ht="14.4" x14ac:dyDescent="0.3">
      <c r="A2356" s="2">
        <v>2355</v>
      </c>
      <c r="B2356" s="2" t="s">
        <v>5376</v>
      </c>
      <c r="C2356" s="2">
        <f>YEAR([1]Data!$D2356)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9">
        <v>137.24</v>
      </c>
      <c r="T2356" s="2">
        <v>5</v>
      </c>
      <c r="U2356" s="25">
        <v>0.2</v>
      </c>
      <c r="V2356" s="25">
        <v>46.3185</v>
      </c>
      <c r="W2356" s="11">
        <f>Table_1[[#This Row],[Discount]]/Table_1[[#This Row],[Sales]]</f>
        <v>1.457301078402798E-3</v>
      </c>
      <c r="X2356" t="str">
        <f>IF(Table_1[[#This Row],[Discount %]]&lt;=0.1, "0-10%", IF(Table_1[[#This Row],[Discount %]]&lt;=0.2, "10-20%", IF(Table_1[[#This Row],[Discount %]]&lt;=0.3, "20-30%", IF(Table_1[[#This Row],[Discount %]]&lt;=0.4, "30-40%", "40%+"))))</f>
        <v>0-10%</v>
      </c>
    </row>
    <row r="2357" spans="1:24" ht="14.4" x14ac:dyDescent="0.3">
      <c r="A2357" s="2">
        <v>2356</v>
      </c>
      <c r="B2357" s="2" t="s">
        <v>5376</v>
      </c>
      <c r="C2357" s="2">
        <f>YEAR([1]Data!$D2357)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9">
        <v>36.51</v>
      </c>
      <c r="T2357" s="2">
        <v>1</v>
      </c>
      <c r="U2357" s="25">
        <v>0</v>
      </c>
      <c r="V2357" s="25">
        <v>15.699300000000001</v>
      </c>
      <c r="W2357" s="11">
        <f>Table_1[[#This Row],[Discount]]/Table_1[[#This Row],[Sales]]</f>
        <v>0</v>
      </c>
      <c r="X2357" t="str">
        <f>IF(Table_1[[#This Row],[Discount %]]&lt;=0.1, "0-10%", IF(Table_1[[#This Row],[Discount %]]&lt;=0.2, "10-20%", IF(Table_1[[#This Row],[Discount %]]&lt;=0.3, "20-30%", IF(Table_1[[#This Row],[Discount %]]&lt;=0.4, "30-40%", "40%+"))))</f>
        <v>0-10%</v>
      </c>
    </row>
    <row r="2358" spans="1:24" ht="14.4" x14ac:dyDescent="0.3">
      <c r="A2358" s="2">
        <v>2357</v>
      </c>
      <c r="B2358" s="2" t="s">
        <v>5376</v>
      </c>
      <c r="C2358" s="2">
        <f>YEAR([1]Data!$D2358)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9">
        <v>239.976</v>
      </c>
      <c r="T2358" s="2">
        <v>3</v>
      </c>
      <c r="U2358" s="25">
        <v>0.2</v>
      </c>
      <c r="V2358" s="25">
        <v>80.991899999999987</v>
      </c>
      <c r="W2358" s="11">
        <f>Table_1[[#This Row],[Discount]]/Table_1[[#This Row],[Sales]]</f>
        <v>8.3341667500083346E-4</v>
      </c>
      <c r="X2358" t="str">
        <f>IF(Table_1[[#This Row],[Discount %]]&lt;=0.1, "0-10%", IF(Table_1[[#This Row],[Discount %]]&lt;=0.2, "10-20%", IF(Table_1[[#This Row],[Discount %]]&lt;=0.3, "20-30%", IF(Table_1[[#This Row],[Discount %]]&lt;=0.4, "30-40%", "40%+"))))</f>
        <v>0-10%</v>
      </c>
    </row>
    <row r="2359" spans="1:24" ht="14.4" x14ac:dyDescent="0.3">
      <c r="A2359" s="2">
        <v>2358</v>
      </c>
      <c r="B2359" s="2" t="s">
        <v>5383</v>
      </c>
      <c r="C2359" s="2">
        <f>YEAR([1]Data!$D2359)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9">
        <v>1579.7460000000001</v>
      </c>
      <c r="T2359" s="2">
        <v>7</v>
      </c>
      <c r="U2359" s="25">
        <v>0.4</v>
      </c>
      <c r="V2359" s="25">
        <v>-447.59469999999988</v>
      </c>
      <c r="W2359" s="11">
        <f>Table_1[[#This Row],[Discount]]/Table_1[[#This Row],[Sales]]</f>
        <v>2.5320526211175721E-4</v>
      </c>
      <c r="X2359" t="str">
        <f>IF(Table_1[[#This Row],[Discount %]]&lt;=0.1, "0-10%", IF(Table_1[[#This Row],[Discount %]]&lt;=0.2, "10-20%", IF(Table_1[[#This Row],[Discount %]]&lt;=0.3, "20-30%", IF(Table_1[[#This Row],[Discount %]]&lt;=0.4, "30-40%", "40%+"))))</f>
        <v>0-10%</v>
      </c>
    </row>
    <row r="2360" spans="1:24" ht="14.4" x14ac:dyDescent="0.3">
      <c r="A2360" s="2">
        <v>2359</v>
      </c>
      <c r="B2360" s="2" t="s">
        <v>5383</v>
      </c>
      <c r="C2360" s="2">
        <f>YEAR([1]Data!$D2360)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9">
        <v>1071.576</v>
      </c>
      <c r="T2360" s="2">
        <v>4</v>
      </c>
      <c r="U2360" s="25">
        <v>0.4</v>
      </c>
      <c r="V2360" s="25">
        <v>-553.64760000000001</v>
      </c>
      <c r="W2360" s="11">
        <f>Table_1[[#This Row],[Discount]]/Table_1[[#This Row],[Sales]]</f>
        <v>3.732819697342979E-4</v>
      </c>
      <c r="X2360" t="str">
        <f>IF(Table_1[[#This Row],[Discount %]]&lt;=0.1, "0-10%", IF(Table_1[[#This Row],[Discount %]]&lt;=0.2, "10-20%", IF(Table_1[[#This Row],[Discount %]]&lt;=0.3, "20-30%", IF(Table_1[[#This Row],[Discount %]]&lt;=0.4, "30-40%", "40%+"))))</f>
        <v>0-10%</v>
      </c>
    </row>
    <row r="2361" spans="1:24" ht="14.4" x14ac:dyDescent="0.3">
      <c r="A2361" s="2">
        <v>2360</v>
      </c>
      <c r="B2361" s="2" t="s">
        <v>5383</v>
      </c>
      <c r="C2361" s="2">
        <f>YEAR([1]Data!$D2361)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9">
        <v>613.90800000000002</v>
      </c>
      <c r="T2361" s="2">
        <v>3</v>
      </c>
      <c r="U2361" s="25">
        <v>0.4</v>
      </c>
      <c r="V2361" s="25">
        <v>-122.78160000000003</v>
      </c>
      <c r="W2361" s="11">
        <f>Table_1[[#This Row],[Discount]]/Table_1[[#This Row],[Sales]]</f>
        <v>6.5156342644174701E-4</v>
      </c>
      <c r="X2361" t="str">
        <f>IF(Table_1[[#This Row],[Discount %]]&lt;=0.1, "0-10%", IF(Table_1[[#This Row],[Discount %]]&lt;=0.2, "10-20%", IF(Table_1[[#This Row],[Discount %]]&lt;=0.3, "20-30%", IF(Table_1[[#This Row],[Discount %]]&lt;=0.4, "30-40%", "40%+"))))</f>
        <v>0-10%</v>
      </c>
    </row>
    <row r="2362" spans="1:24" ht="14.4" x14ac:dyDescent="0.3">
      <c r="A2362" s="2">
        <v>2361</v>
      </c>
      <c r="B2362" s="2" t="s">
        <v>5383</v>
      </c>
      <c r="C2362" s="2">
        <f>YEAR([1]Data!$D2362)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9">
        <v>34.86</v>
      </c>
      <c r="T2362" s="2">
        <v>7</v>
      </c>
      <c r="U2362" s="25">
        <v>0</v>
      </c>
      <c r="V2362" s="25">
        <v>16.3842</v>
      </c>
      <c r="W2362" s="11">
        <f>Table_1[[#This Row],[Discount]]/Table_1[[#This Row],[Sales]]</f>
        <v>0</v>
      </c>
      <c r="X2362" t="str">
        <f>IF(Table_1[[#This Row],[Discount %]]&lt;=0.1, "0-10%", IF(Table_1[[#This Row],[Discount %]]&lt;=0.2, "10-20%", IF(Table_1[[#This Row],[Discount %]]&lt;=0.3, "20-30%", IF(Table_1[[#This Row],[Discount %]]&lt;=0.4, "30-40%", "40%+"))))</f>
        <v>0-10%</v>
      </c>
    </row>
    <row r="2363" spans="1:24" ht="14.4" x14ac:dyDescent="0.3">
      <c r="A2363" s="2">
        <v>2362</v>
      </c>
      <c r="B2363" s="2" t="s">
        <v>5383</v>
      </c>
      <c r="C2363" s="2">
        <f>YEAR([1]Data!$D2363)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9">
        <v>155.04</v>
      </c>
      <c r="T2363" s="2">
        <v>4</v>
      </c>
      <c r="U2363" s="25">
        <v>0</v>
      </c>
      <c r="V2363" s="25">
        <v>75.9696</v>
      </c>
      <c r="W2363" s="11">
        <f>Table_1[[#This Row],[Discount]]/Table_1[[#This Row],[Sales]]</f>
        <v>0</v>
      </c>
      <c r="X2363" t="str">
        <f>IF(Table_1[[#This Row],[Discount %]]&lt;=0.1, "0-10%", IF(Table_1[[#This Row],[Discount %]]&lt;=0.2, "10-20%", IF(Table_1[[#This Row],[Discount %]]&lt;=0.3, "20-30%", IF(Table_1[[#This Row],[Discount %]]&lt;=0.4, "30-40%", "40%+"))))</f>
        <v>0-10%</v>
      </c>
    </row>
    <row r="2364" spans="1:24" ht="14.4" x14ac:dyDescent="0.3">
      <c r="A2364" s="2">
        <v>2363</v>
      </c>
      <c r="B2364" s="2" t="s">
        <v>5388</v>
      </c>
      <c r="C2364" s="2">
        <f>YEAR([1]Data!$D2364)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9">
        <v>13.710000000000003</v>
      </c>
      <c r="T2364" s="2">
        <v>5</v>
      </c>
      <c r="U2364" s="25">
        <v>0.7</v>
      </c>
      <c r="V2364" s="25">
        <v>-10.053999999999998</v>
      </c>
      <c r="W2364" s="11">
        <f>Table_1[[#This Row],[Discount]]/Table_1[[#This Row],[Sales]]</f>
        <v>5.1057622173595905E-2</v>
      </c>
      <c r="X2364" t="str">
        <f>IF(Table_1[[#This Row],[Discount %]]&lt;=0.1, "0-10%", IF(Table_1[[#This Row],[Discount %]]&lt;=0.2, "10-20%", IF(Table_1[[#This Row],[Discount %]]&lt;=0.3, "20-30%", IF(Table_1[[#This Row],[Discount %]]&lt;=0.4, "30-40%", "40%+"))))</f>
        <v>0-10%</v>
      </c>
    </row>
    <row r="2365" spans="1:24" ht="14.4" x14ac:dyDescent="0.3">
      <c r="A2365" s="2">
        <v>2364</v>
      </c>
      <c r="B2365" s="2" t="s">
        <v>5391</v>
      </c>
      <c r="C2365" s="2">
        <f>YEAR([1]Data!$D2365)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9">
        <v>127.88</v>
      </c>
      <c r="T2365" s="2">
        <v>2</v>
      </c>
      <c r="U2365" s="25">
        <v>0</v>
      </c>
      <c r="V2365" s="25">
        <v>40.921599999999998</v>
      </c>
      <c r="W2365" s="11">
        <f>Table_1[[#This Row],[Discount]]/Table_1[[#This Row],[Sales]]</f>
        <v>0</v>
      </c>
      <c r="X2365" t="str">
        <f>IF(Table_1[[#This Row],[Discount %]]&lt;=0.1, "0-10%", IF(Table_1[[#This Row],[Discount %]]&lt;=0.2, "10-20%", IF(Table_1[[#This Row],[Discount %]]&lt;=0.3, "20-30%", IF(Table_1[[#This Row],[Discount %]]&lt;=0.4, "30-40%", "40%+"))))</f>
        <v>0-10%</v>
      </c>
    </row>
    <row r="2366" spans="1:24" ht="14.4" x14ac:dyDescent="0.3">
      <c r="A2366" s="2">
        <v>2365</v>
      </c>
      <c r="B2366" s="2" t="s">
        <v>5391</v>
      </c>
      <c r="C2366" s="2">
        <f>YEAR([1]Data!$D2366)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9">
        <v>160.32</v>
      </c>
      <c r="T2366" s="2">
        <v>2</v>
      </c>
      <c r="U2366" s="25">
        <v>0</v>
      </c>
      <c r="V2366" s="25">
        <v>44.889600000000002</v>
      </c>
      <c r="W2366" s="11">
        <f>Table_1[[#This Row],[Discount]]/Table_1[[#This Row],[Sales]]</f>
        <v>0</v>
      </c>
      <c r="X2366" t="str">
        <f>IF(Table_1[[#This Row],[Discount %]]&lt;=0.1, "0-10%", IF(Table_1[[#This Row],[Discount %]]&lt;=0.2, "10-20%", IF(Table_1[[#This Row],[Discount %]]&lt;=0.3, "20-30%", IF(Table_1[[#This Row],[Discount %]]&lt;=0.4, "30-40%", "40%+"))))</f>
        <v>0-10%</v>
      </c>
    </row>
    <row r="2367" spans="1:24" ht="14.4" x14ac:dyDescent="0.3">
      <c r="A2367" s="2">
        <v>2366</v>
      </c>
      <c r="B2367" s="2" t="s">
        <v>5391</v>
      </c>
      <c r="C2367" s="2">
        <f>YEAR([1]Data!$D2367)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9">
        <v>46</v>
      </c>
      <c r="T2367" s="2">
        <v>4</v>
      </c>
      <c r="U2367" s="25">
        <v>0</v>
      </c>
      <c r="V2367" s="25">
        <v>20.7</v>
      </c>
      <c r="W2367" s="11">
        <f>Table_1[[#This Row],[Discount]]/Table_1[[#This Row],[Sales]]</f>
        <v>0</v>
      </c>
      <c r="X2367" t="str">
        <f>IF(Table_1[[#This Row],[Discount %]]&lt;=0.1, "0-10%", IF(Table_1[[#This Row],[Discount %]]&lt;=0.2, "10-20%", IF(Table_1[[#This Row],[Discount %]]&lt;=0.3, "20-30%", IF(Table_1[[#This Row],[Discount %]]&lt;=0.4, "30-40%", "40%+"))))</f>
        <v>0-10%</v>
      </c>
    </row>
    <row r="2368" spans="1:24" ht="14.4" x14ac:dyDescent="0.3">
      <c r="A2368" s="2">
        <v>2367</v>
      </c>
      <c r="B2368" s="2" t="s">
        <v>5394</v>
      </c>
      <c r="C2368" s="2">
        <f>YEAR([1]Data!$D2368)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9">
        <v>120.71199999999999</v>
      </c>
      <c r="T2368" s="2">
        <v>1</v>
      </c>
      <c r="U2368" s="25">
        <v>0.2</v>
      </c>
      <c r="V2368" s="25">
        <v>-18.106799999999993</v>
      </c>
      <c r="W2368" s="11">
        <f>Table_1[[#This Row],[Discount]]/Table_1[[#This Row],[Sales]]</f>
        <v>1.6568361057724172E-3</v>
      </c>
      <c r="X2368" t="str">
        <f>IF(Table_1[[#This Row],[Discount %]]&lt;=0.1, "0-10%", IF(Table_1[[#This Row],[Discount %]]&lt;=0.2, "10-20%", IF(Table_1[[#This Row],[Discount %]]&lt;=0.3, "20-30%", IF(Table_1[[#This Row],[Discount %]]&lt;=0.4, "30-40%", "40%+"))))</f>
        <v>0-10%</v>
      </c>
    </row>
    <row r="2369" spans="1:24" ht="14.4" x14ac:dyDescent="0.3">
      <c r="A2369" s="2">
        <v>2368</v>
      </c>
      <c r="B2369" s="2" t="s">
        <v>5398</v>
      </c>
      <c r="C2369" s="2">
        <f>YEAR([1]Data!$D2369)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9">
        <v>23.12</v>
      </c>
      <c r="T2369" s="2">
        <v>4</v>
      </c>
      <c r="U2369" s="25">
        <v>0</v>
      </c>
      <c r="V2369" s="25">
        <v>11.328800000000001</v>
      </c>
      <c r="W2369" s="11">
        <f>Table_1[[#This Row],[Discount]]/Table_1[[#This Row],[Sales]]</f>
        <v>0</v>
      </c>
      <c r="X2369" t="str">
        <f>IF(Table_1[[#This Row],[Discount %]]&lt;=0.1, "0-10%", IF(Table_1[[#This Row],[Discount %]]&lt;=0.2, "10-20%", IF(Table_1[[#This Row],[Discount %]]&lt;=0.3, "20-30%", IF(Table_1[[#This Row],[Discount %]]&lt;=0.4, "30-40%", "40%+"))))</f>
        <v>0-10%</v>
      </c>
    </row>
    <row r="2370" spans="1:24" ht="14.4" x14ac:dyDescent="0.3">
      <c r="A2370" s="2">
        <v>2369</v>
      </c>
      <c r="B2370" s="2" t="s">
        <v>5399</v>
      </c>
      <c r="C2370" s="2">
        <f>YEAR([1]Data!$D2370)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9">
        <v>532.70400000000006</v>
      </c>
      <c r="T2370" s="2">
        <v>6</v>
      </c>
      <c r="U2370" s="25">
        <v>0.2</v>
      </c>
      <c r="V2370" s="25">
        <v>-26.635200000000026</v>
      </c>
      <c r="W2370" s="11">
        <f>Table_1[[#This Row],[Discount]]/Table_1[[#This Row],[Sales]]</f>
        <v>3.7544302276686488E-4</v>
      </c>
      <c r="X2370" t="str">
        <f>IF(Table_1[[#This Row],[Discount %]]&lt;=0.1, "0-10%", IF(Table_1[[#This Row],[Discount %]]&lt;=0.2, "10-20%", IF(Table_1[[#This Row],[Discount %]]&lt;=0.3, "20-30%", IF(Table_1[[#This Row],[Discount %]]&lt;=0.4, "30-40%", "40%+"))))</f>
        <v>0-10%</v>
      </c>
    </row>
    <row r="2371" spans="1:24" ht="14.4" x14ac:dyDescent="0.3">
      <c r="A2371" s="2">
        <v>2370</v>
      </c>
      <c r="B2371" s="2" t="s">
        <v>5399</v>
      </c>
      <c r="C2371" s="2">
        <f>YEAR([1]Data!$D2371)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9">
        <v>4.9119999999999999</v>
      </c>
      <c r="T2371" s="2">
        <v>2</v>
      </c>
      <c r="U2371" s="25">
        <v>0.2</v>
      </c>
      <c r="V2371" s="25">
        <v>0.30700000000000016</v>
      </c>
      <c r="W2371" s="11">
        <f>Table_1[[#This Row],[Discount]]/Table_1[[#This Row],[Sales]]</f>
        <v>4.0716612377850167E-2</v>
      </c>
      <c r="X2371" t="str">
        <f>IF(Table_1[[#This Row],[Discount %]]&lt;=0.1, "0-10%", IF(Table_1[[#This Row],[Discount %]]&lt;=0.2, "10-20%", IF(Table_1[[#This Row],[Discount %]]&lt;=0.3, "20-30%", IF(Table_1[[#This Row],[Discount %]]&lt;=0.4, "30-40%", "40%+"))))</f>
        <v>0-10%</v>
      </c>
    </row>
    <row r="2372" spans="1:24" ht="14.4" x14ac:dyDescent="0.3">
      <c r="A2372" s="2">
        <v>2371</v>
      </c>
      <c r="B2372" s="2" t="s">
        <v>5404</v>
      </c>
      <c r="C2372" s="2">
        <f>YEAR([1]Data!$D2372)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9">
        <v>252</v>
      </c>
      <c r="T2372" s="2">
        <v>4</v>
      </c>
      <c r="U2372" s="25">
        <v>0</v>
      </c>
      <c r="V2372" s="25">
        <v>93.240000000000009</v>
      </c>
      <c r="W2372" s="11">
        <f>Table_1[[#This Row],[Discount]]/Table_1[[#This Row],[Sales]]</f>
        <v>0</v>
      </c>
      <c r="X2372" t="str">
        <f>IF(Table_1[[#This Row],[Discount %]]&lt;=0.1, "0-10%", IF(Table_1[[#This Row],[Discount %]]&lt;=0.2, "10-20%", IF(Table_1[[#This Row],[Discount %]]&lt;=0.3, "20-30%", IF(Table_1[[#This Row],[Discount %]]&lt;=0.4, "30-40%", "40%+"))))</f>
        <v>0-10%</v>
      </c>
    </row>
    <row r="2373" spans="1:24" ht="14.4" x14ac:dyDescent="0.3">
      <c r="A2373" s="2">
        <v>2372</v>
      </c>
      <c r="B2373" s="2" t="s">
        <v>5405</v>
      </c>
      <c r="C2373" s="2">
        <f>YEAR([1]Data!$D2373)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9">
        <v>60.288000000000004</v>
      </c>
      <c r="T2373" s="2">
        <v>8</v>
      </c>
      <c r="U2373" s="25">
        <v>0.6</v>
      </c>
      <c r="V2373" s="25">
        <v>-27.129599999999996</v>
      </c>
      <c r="W2373" s="11">
        <f>Table_1[[#This Row],[Discount]]/Table_1[[#This Row],[Sales]]</f>
        <v>9.9522292993630568E-3</v>
      </c>
      <c r="X2373" t="str">
        <f>IF(Table_1[[#This Row],[Discount %]]&lt;=0.1, "0-10%", IF(Table_1[[#This Row],[Discount %]]&lt;=0.2, "10-20%", IF(Table_1[[#This Row],[Discount %]]&lt;=0.3, "20-30%", IF(Table_1[[#This Row],[Discount %]]&lt;=0.4, "30-40%", "40%+"))))</f>
        <v>0-10%</v>
      </c>
    </row>
    <row r="2374" spans="1:24" ht="14.4" x14ac:dyDescent="0.3">
      <c r="A2374" s="2">
        <v>2373</v>
      </c>
      <c r="B2374" s="2" t="s">
        <v>5405</v>
      </c>
      <c r="C2374" s="2">
        <f>YEAR([1]Data!$D2374)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9">
        <v>2.6320000000000001</v>
      </c>
      <c r="T2374" s="2">
        <v>1</v>
      </c>
      <c r="U2374" s="25">
        <v>0.2</v>
      </c>
      <c r="V2374" s="25">
        <v>0.8224999999999999</v>
      </c>
      <c r="W2374" s="11">
        <f>Table_1[[#This Row],[Discount]]/Table_1[[#This Row],[Sales]]</f>
        <v>7.598784194528875E-2</v>
      </c>
      <c r="X2374" t="str">
        <f>IF(Table_1[[#This Row],[Discount %]]&lt;=0.1, "0-10%", IF(Table_1[[#This Row],[Discount %]]&lt;=0.2, "10-20%", IF(Table_1[[#This Row],[Discount %]]&lt;=0.3, "20-30%", IF(Table_1[[#This Row],[Discount %]]&lt;=0.4, "30-40%", "40%+"))))</f>
        <v>0-10%</v>
      </c>
    </row>
    <row r="2375" spans="1:24" ht="14.4" x14ac:dyDescent="0.3">
      <c r="A2375" s="2">
        <v>2374</v>
      </c>
      <c r="B2375" s="2" t="s">
        <v>5405</v>
      </c>
      <c r="C2375" s="2">
        <f>YEAR([1]Data!$D2375)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9">
        <v>23.688000000000002</v>
      </c>
      <c r="T2375" s="2">
        <v>9</v>
      </c>
      <c r="U2375" s="25">
        <v>0.2</v>
      </c>
      <c r="V2375" s="25">
        <v>7.698599999999999</v>
      </c>
      <c r="W2375" s="11">
        <f>Table_1[[#This Row],[Discount]]/Table_1[[#This Row],[Sales]]</f>
        <v>8.4430935494765273E-3</v>
      </c>
      <c r="X2375" t="str">
        <f>IF(Table_1[[#This Row],[Discount %]]&lt;=0.1, "0-10%", IF(Table_1[[#This Row],[Discount %]]&lt;=0.2, "10-20%", IF(Table_1[[#This Row],[Discount %]]&lt;=0.3, "20-30%", IF(Table_1[[#This Row],[Discount %]]&lt;=0.4, "30-40%", "40%+"))))</f>
        <v>0-10%</v>
      </c>
    </row>
    <row r="2376" spans="1:24" ht="14.4" x14ac:dyDescent="0.3">
      <c r="A2376" s="2">
        <v>2375</v>
      </c>
      <c r="B2376" s="2" t="s">
        <v>5405</v>
      </c>
      <c r="C2376" s="2">
        <f>YEAR([1]Data!$D2376)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9">
        <v>253.37199999999996</v>
      </c>
      <c r="T2376" s="2">
        <v>2</v>
      </c>
      <c r="U2376" s="25">
        <v>0.3</v>
      </c>
      <c r="V2376" s="25">
        <v>-14.478399999999993</v>
      </c>
      <c r="W2376" s="11">
        <f>Table_1[[#This Row],[Discount]]/Table_1[[#This Row],[Sales]]</f>
        <v>1.1840298059769827E-3</v>
      </c>
      <c r="X2376" t="str">
        <f>IF(Table_1[[#This Row],[Discount %]]&lt;=0.1, "0-10%", IF(Table_1[[#This Row],[Discount %]]&lt;=0.2, "10-20%", IF(Table_1[[#This Row],[Discount %]]&lt;=0.3, "20-30%", IF(Table_1[[#This Row],[Discount %]]&lt;=0.4, "30-40%", "40%+"))))</f>
        <v>0-10%</v>
      </c>
    </row>
    <row r="2377" spans="1:24" ht="14.4" x14ac:dyDescent="0.3">
      <c r="A2377" s="2">
        <v>2376</v>
      </c>
      <c r="B2377" s="2" t="s">
        <v>5408</v>
      </c>
      <c r="C2377" s="2">
        <f>YEAR([1]Data!$D2377)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9">
        <v>5.67</v>
      </c>
      <c r="T2377" s="2">
        <v>3</v>
      </c>
      <c r="U2377" s="25">
        <v>0</v>
      </c>
      <c r="V2377" s="25">
        <v>0.11340000000000017</v>
      </c>
      <c r="W2377" s="11">
        <f>Table_1[[#This Row],[Discount]]/Table_1[[#This Row],[Sales]]</f>
        <v>0</v>
      </c>
      <c r="X2377" t="str">
        <f>IF(Table_1[[#This Row],[Discount %]]&lt;=0.1, "0-10%", IF(Table_1[[#This Row],[Discount %]]&lt;=0.2, "10-20%", IF(Table_1[[#This Row],[Discount %]]&lt;=0.3, "20-30%", IF(Table_1[[#This Row],[Discount %]]&lt;=0.4, "30-40%", "40%+"))))</f>
        <v>0-10%</v>
      </c>
    </row>
    <row r="2378" spans="1:24" ht="14.4" x14ac:dyDescent="0.3">
      <c r="A2378" s="2">
        <v>2377</v>
      </c>
      <c r="B2378" s="2" t="s">
        <v>5409</v>
      </c>
      <c r="C2378" s="2">
        <f>YEAR([1]Data!$D2378)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9">
        <v>76.77600000000001</v>
      </c>
      <c r="T2378" s="2">
        <v>4</v>
      </c>
      <c r="U2378" s="25">
        <v>0.7</v>
      </c>
      <c r="V2378" s="25">
        <v>-58.861599999999981</v>
      </c>
      <c r="W2378" s="11">
        <f>Table_1[[#This Row],[Discount]]/Table_1[[#This Row],[Sales]]</f>
        <v>9.1174325309992688E-3</v>
      </c>
      <c r="X2378" t="str">
        <f>IF(Table_1[[#This Row],[Discount %]]&lt;=0.1, "0-10%", IF(Table_1[[#This Row],[Discount %]]&lt;=0.2, "10-20%", IF(Table_1[[#This Row],[Discount %]]&lt;=0.3, "20-30%", IF(Table_1[[#This Row],[Discount %]]&lt;=0.4, "30-40%", "40%+"))))</f>
        <v>0-10%</v>
      </c>
    </row>
    <row r="2379" spans="1:24" ht="14.4" x14ac:dyDescent="0.3">
      <c r="A2379" s="2">
        <v>2378</v>
      </c>
      <c r="B2379" s="2" t="s">
        <v>5409</v>
      </c>
      <c r="C2379" s="2">
        <f>YEAR([1]Data!$D2379)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9">
        <v>9.1840000000000011</v>
      </c>
      <c r="T2379" s="2">
        <v>2</v>
      </c>
      <c r="U2379" s="25">
        <v>0.2</v>
      </c>
      <c r="V2379" s="25">
        <v>1.1479999999999988</v>
      </c>
      <c r="W2379" s="11">
        <f>Table_1[[#This Row],[Discount]]/Table_1[[#This Row],[Sales]]</f>
        <v>2.1777003484320556E-2</v>
      </c>
      <c r="X2379" t="str">
        <f>IF(Table_1[[#This Row],[Discount %]]&lt;=0.1, "0-10%", IF(Table_1[[#This Row],[Discount %]]&lt;=0.2, "10-20%", IF(Table_1[[#This Row],[Discount %]]&lt;=0.3, "20-30%", IF(Table_1[[#This Row],[Discount %]]&lt;=0.4, "30-40%", "40%+"))))</f>
        <v>0-10%</v>
      </c>
    </row>
    <row r="2380" spans="1:24" ht="14.4" x14ac:dyDescent="0.3">
      <c r="A2380" s="2">
        <v>2379</v>
      </c>
      <c r="B2380" s="2" t="s">
        <v>5412</v>
      </c>
      <c r="C2380" s="2">
        <f>YEAR([1]Data!$D2380)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9">
        <v>32.75</v>
      </c>
      <c r="T2380" s="2">
        <v>5</v>
      </c>
      <c r="U2380" s="25">
        <v>0</v>
      </c>
      <c r="V2380" s="25">
        <v>15.065</v>
      </c>
      <c r="W2380" s="11">
        <f>Table_1[[#This Row],[Discount]]/Table_1[[#This Row],[Sales]]</f>
        <v>0</v>
      </c>
      <c r="X2380" t="str">
        <f>IF(Table_1[[#This Row],[Discount %]]&lt;=0.1, "0-10%", IF(Table_1[[#This Row],[Discount %]]&lt;=0.2, "10-20%", IF(Table_1[[#This Row],[Discount %]]&lt;=0.3, "20-30%", IF(Table_1[[#This Row],[Discount %]]&lt;=0.4, "30-40%", "40%+"))))</f>
        <v>0-10%</v>
      </c>
    </row>
    <row r="2381" spans="1:24" ht="14.4" x14ac:dyDescent="0.3">
      <c r="A2381" s="2">
        <v>2380</v>
      </c>
      <c r="B2381" s="2" t="s">
        <v>5414</v>
      </c>
      <c r="C2381" s="2">
        <f>YEAR([1]Data!$D2381)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9">
        <v>7.2160000000000002</v>
      </c>
      <c r="T2381" s="2">
        <v>2</v>
      </c>
      <c r="U2381" s="25">
        <v>0.2</v>
      </c>
      <c r="V2381" s="25">
        <v>1.7138000000000002</v>
      </c>
      <c r="W2381" s="11">
        <f>Table_1[[#This Row],[Discount]]/Table_1[[#This Row],[Sales]]</f>
        <v>2.771618625277162E-2</v>
      </c>
      <c r="X2381" t="str">
        <f>IF(Table_1[[#This Row],[Discount %]]&lt;=0.1, "0-10%", IF(Table_1[[#This Row],[Discount %]]&lt;=0.2, "10-20%", IF(Table_1[[#This Row],[Discount %]]&lt;=0.3, "20-30%", IF(Table_1[[#This Row],[Discount %]]&lt;=0.4, "30-40%", "40%+"))))</f>
        <v>0-10%</v>
      </c>
    </row>
    <row r="2382" spans="1:24" ht="14.4" x14ac:dyDescent="0.3">
      <c r="A2382" s="2">
        <v>2381</v>
      </c>
      <c r="B2382" s="2" t="s">
        <v>5414</v>
      </c>
      <c r="C2382" s="2">
        <f>YEAR([1]Data!$D2382)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9">
        <v>49.568000000000005</v>
      </c>
      <c r="T2382" s="2">
        <v>2</v>
      </c>
      <c r="U2382" s="25">
        <v>0.2</v>
      </c>
      <c r="V2382" s="25">
        <v>15.489999999999997</v>
      </c>
      <c r="W2382" s="11">
        <f>Table_1[[#This Row],[Discount]]/Table_1[[#This Row],[Sales]]</f>
        <v>4.0348612007746936E-3</v>
      </c>
      <c r="X2382" t="str">
        <f>IF(Table_1[[#This Row],[Discount %]]&lt;=0.1, "0-10%", IF(Table_1[[#This Row],[Discount %]]&lt;=0.2, "10-20%", IF(Table_1[[#This Row],[Discount %]]&lt;=0.3, "20-30%", IF(Table_1[[#This Row],[Discount %]]&lt;=0.4, "30-40%", "40%+"))))</f>
        <v>0-10%</v>
      </c>
    </row>
    <row r="2383" spans="1:24" ht="14.4" x14ac:dyDescent="0.3">
      <c r="A2383" s="2">
        <v>2382</v>
      </c>
      <c r="B2383" s="2" t="s">
        <v>5414</v>
      </c>
      <c r="C2383" s="2">
        <f>YEAR([1]Data!$D2383)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9">
        <v>54.711999999999996</v>
      </c>
      <c r="T2383" s="2">
        <v>7</v>
      </c>
      <c r="U2383" s="25">
        <v>0.2</v>
      </c>
      <c r="V2383" s="25">
        <v>11.626299999999999</v>
      </c>
      <c r="W2383" s="11">
        <f>Table_1[[#This Row],[Discount]]/Table_1[[#This Row],[Sales]]</f>
        <v>3.6555051908173713E-3</v>
      </c>
      <c r="X2383" t="str">
        <f>IF(Table_1[[#This Row],[Discount %]]&lt;=0.1, "0-10%", IF(Table_1[[#This Row],[Discount %]]&lt;=0.2, "10-20%", IF(Table_1[[#This Row],[Discount %]]&lt;=0.3, "20-30%", IF(Table_1[[#This Row],[Discount %]]&lt;=0.4, "30-40%", "40%+"))))</f>
        <v>0-10%</v>
      </c>
    </row>
    <row r="2384" spans="1:24" ht="14.4" x14ac:dyDescent="0.3">
      <c r="A2384" s="2">
        <v>2383</v>
      </c>
      <c r="B2384" s="2" t="s">
        <v>5418</v>
      </c>
      <c r="C2384" s="2">
        <f>YEAR([1]Data!$D2384)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9">
        <v>176.04</v>
      </c>
      <c r="T2384" s="2">
        <v>4</v>
      </c>
      <c r="U2384" s="25">
        <v>0</v>
      </c>
      <c r="V2384" s="25">
        <v>45.770399999999995</v>
      </c>
      <c r="W2384" s="11">
        <f>Table_1[[#This Row],[Discount]]/Table_1[[#This Row],[Sales]]</f>
        <v>0</v>
      </c>
      <c r="X2384" t="str">
        <f>IF(Table_1[[#This Row],[Discount %]]&lt;=0.1, "0-10%", IF(Table_1[[#This Row],[Discount %]]&lt;=0.2, "10-20%", IF(Table_1[[#This Row],[Discount %]]&lt;=0.3, "20-30%", IF(Table_1[[#This Row],[Discount %]]&lt;=0.4, "30-40%", "40%+"))))</f>
        <v>0-10%</v>
      </c>
    </row>
    <row r="2385" spans="1:24" ht="14.4" x14ac:dyDescent="0.3">
      <c r="A2385" s="2">
        <v>2384</v>
      </c>
      <c r="B2385" s="2" t="s">
        <v>5418</v>
      </c>
      <c r="C2385" s="2">
        <f>YEAR([1]Data!$D2385)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9">
        <v>16.02</v>
      </c>
      <c r="T2385" s="2">
        <v>9</v>
      </c>
      <c r="U2385" s="25">
        <v>0</v>
      </c>
      <c r="V2385" s="25">
        <v>4.4855999999999998</v>
      </c>
      <c r="W2385" s="11">
        <f>Table_1[[#This Row],[Discount]]/Table_1[[#This Row],[Sales]]</f>
        <v>0</v>
      </c>
      <c r="X2385" t="str">
        <f>IF(Table_1[[#This Row],[Discount %]]&lt;=0.1, "0-10%", IF(Table_1[[#This Row],[Discount %]]&lt;=0.2, "10-20%", IF(Table_1[[#This Row],[Discount %]]&lt;=0.3, "20-30%", IF(Table_1[[#This Row],[Discount %]]&lt;=0.4, "30-40%", "40%+"))))</f>
        <v>0-10%</v>
      </c>
    </row>
    <row r="2386" spans="1:24" ht="14.4" x14ac:dyDescent="0.3">
      <c r="A2386" s="2">
        <v>2385</v>
      </c>
      <c r="B2386" s="2" t="s">
        <v>5418</v>
      </c>
      <c r="C2386" s="2">
        <f>YEAR([1]Data!$D2386)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9">
        <v>185.92000000000002</v>
      </c>
      <c r="T2386" s="2">
        <v>4</v>
      </c>
      <c r="U2386" s="25">
        <v>0.2</v>
      </c>
      <c r="V2386" s="25">
        <v>62.74799999999999</v>
      </c>
      <c r="W2386" s="11">
        <f>Table_1[[#This Row],[Discount]]/Table_1[[#This Row],[Sales]]</f>
        <v>1.0757314974182443E-3</v>
      </c>
      <c r="X2386" t="str">
        <f>IF(Table_1[[#This Row],[Discount %]]&lt;=0.1, "0-10%", IF(Table_1[[#This Row],[Discount %]]&lt;=0.2, "10-20%", IF(Table_1[[#This Row],[Discount %]]&lt;=0.3, "20-30%", IF(Table_1[[#This Row],[Discount %]]&lt;=0.4, "30-40%", "40%+"))))</f>
        <v>0-10%</v>
      </c>
    </row>
    <row r="2387" spans="1:24" ht="14.4" x14ac:dyDescent="0.3">
      <c r="A2387" s="2">
        <v>2386</v>
      </c>
      <c r="B2387" s="2" t="s">
        <v>5418</v>
      </c>
      <c r="C2387" s="2">
        <f>YEAR([1]Data!$D2387)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9">
        <v>211.16800000000001</v>
      </c>
      <c r="T2387" s="2">
        <v>4</v>
      </c>
      <c r="U2387" s="25">
        <v>0.2</v>
      </c>
      <c r="V2387" s="25">
        <v>15.837600000000009</v>
      </c>
      <c r="W2387" s="11">
        <f>Table_1[[#This Row],[Discount]]/Table_1[[#This Row],[Sales]]</f>
        <v>9.471131989695409E-4</v>
      </c>
      <c r="X2387" t="str">
        <f>IF(Table_1[[#This Row],[Discount %]]&lt;=0.1, "0-10%", IF(Table_1[[#This Row],[Discount %]]&lt;=0.2, "10-20%", IF(Table_1[[#This Row],[Discount %]]&lt;=0.3, "20-30%", IF(Table_1[[#This Row],[Discount %]]&lt;=0.4, "30-40%", "40%+"))))</f>
        <v>0-10%</v>
      </c>
    </row>
    <row r="2388" spans="1:24" ht="14.4" x14ac:dyDescent="0.3">
      <c r="A2388" s="2">
        <v>2387</v>
      </c>
      <c r="B2388" s="2" t="s">
        <v>5418</v>
      </c>
      <c r="C2388" s="2">
        <f>YEAR([1]Data!$D2388)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9">
        <v>479.98400000000004</v>
      </c>
      <c r="T2388" s="2">
        <v>2</v>
      </c>
      <c r="U2388" s="25">
        <v>0.2</v>
      </c>
      <c r="V2388" s="25">
        <v>59.997999999999962</v>
      </c>
      <c r="W2388" s="11">
        <f>Table_1[[#This Row],[Discount]]/Table_1[[#This Row],[Sales]]</f>
        <v>4.1668055601853395E-4</v>
      </c>
      <c r="X2388" t="str">
        <f>IF(Table_1[[#This Row],[Discount %]]&lt;=0.1, "0-10%", IF(Table_1[[#This Row],[Discount %]]&lt;=0.2, "10-20%", IF(Table_1[[#This Row],[Discount %]]&lt;=0.3, "20-30%", IF(Table_1[[#This Row],[Discount %]]&lt;=0.4, "30-40%", "40%+"))))</f>
        <v>0-10%</v>
      </c>
    </row>
    <row r="2389" spans="1:24" ht="14.4" x14ac:dyDescent="0.3">
      <c r="A2389" s="2">
        <v>2388</v>
      </c>
      <c r="B2389" s="2" t="s">
        <v>5428</v>
      </c>
      <c r="C2389" s="2">
        <f>YEAR([1]Data!$D2389)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9">
        <v>7.86</v>
      </c>
      <c r="T2389" s="2">
        <v>2</v>
      </c>
      <c r="U2389" s="25">
        <v>0</v>
      </c>
      <c r="V2389" s="25">
        <v>3.6155999999999997</v>
      </c>
      <c r="W2389" s="11">
        <f>Table_1[[#This Row],[Discount]]/Table_1[[#This Row],[Sales]]</f>
        <v>0</v>
      </c>
      <c r="X2389" t="str">
        <f>IF(Table_1[[#This Row],[Discount %]]&lt;=0.1, "0-10%", IF(Table_1[[#This Row],[Discount %]]&lt;=0.2, "10-20%", IF(Table_1[[#This Row],[Discount %]]&lt;=0.3, "20-30%", IF(Table_1[[#This Row],[Discount %]]&lt;=0.4, "30-40%", "40%+"))))</f>
        <v>0-10%</v>
      </c>
    </row>
    <row r="2390" spans="1:24" ht="14.4" x14ac:dyDescent="0.3">
      <c r="A2390" s="2">
        <v>2389</v>
      </c>
      <c r="B2390" s="2" t="s">
        <v>5428</v>
      </c>
      <c r="C2390" s="2">
        <f>YEAR([1]Data!$D2390)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9">
        <v>24.448</v>
      </c>
      <c r="T2390" s="2">
        <v>2</v>
      </c>
      <c r="U2390" s="25">
        <v>0.2</v>
      </c>
      <c r="V2390" s="25">
        <v>8.8623999999999992</v>
      </c>
      <c r="W2390" s="11">
        <f>Table_1[[#This Row],[Discount]]/Table_1[[#This Row],[Sales]]</f>
        <v>8.1806282722513089E-3</v>
      </c>
      <c r="X2390" t="str">
        <f>IF(Table_1[[#This Row],[Discount %]]&lt;=0.1, "0-10%", IF(Table_1[[#This Row],[Discount %]]&lt;=0.2, "10-20%", IF(Table_1[[#This Row],[Discount %]]&lt;=0.3, "20-30%", IF(Table_1[[#This Row],[Discount %]]&lt;=0.4, "30-40%", "40%+"))))</f>
        <v>0-10%</v>
      </c>
    </row>
    <row r="2391" spans="1:24" ht="14.4" x14ac:dyDescent="0.3">
      <c r="A2391" s="2">
        <v>2390</v>
      </c>
      <c r="B2391" s="2" t="s">
        <v>5432</v>
      </c>
      <c r="C2391" s="2">
        <f>YEAR([1]Data!$D2391)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9">
        <v>6.48</v>
      </c>
      <c r="T2391" s="2">
        <v>1</v>
      </c>
      <c r="U2391" s="25">
        <v>0</v>
      </c>
      <c r="V2391" s="25">
        <v>3.1104000000000003</v>
      </c>
      <c r="W2391" s="11">
        <f>Table_1[[#This Row],[Discount]]/Table_1[[#This Row],[Sales]]</f>
        <v>0</v>
      </c>
      <c r="X2391" t="str">
        <f>IF(Table_1[[#This Row],[Discount %]]&lt;=0.1, "0-10%", IF(Table_1[[#This Row],[Discount %]]&lt;=0.2, "10-20%", IF(Table_1[[#This Row],[Discount %]]&lt;=0.3, "20-30%", IF(Table_1[[#This Row],[Discount %]]&lt;=0.4, "30-40%", "40%+"))))</f>
        <v>0-10%</v>
      </c>
    </row>
    <row r="2392" spans="1:24" ht="14.4" x14ac:dyDescent="0.3">
      <c r="A2392" s="2">
        <v>2391</v>
      </c>
      <c r="B2392" s="2" t="s">
        <v>5432</v>
      </c>
      <c r="C2392" s="2">
        <f>YEAR([1]Data!$D2392)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9">
        <v>41.86</v>
      </c>
      <c r="T2392" s="2">
        <v>7</v>
      </c>
      <c r="U2392" s="25">
        <v>0</v>
      </c>
      <c r="V2392" s="25">
        <v>20.511400000000002</v>
      </c>
      <c r="W2392" s="11">
        <f>Table_1[[#This Row],[Discount]]/Table_1[[#This Row],[Sales]]</f>
        <v>0</v>
      </c>
      <c r="X2392" t="str">
        <f>IF(Table_1[[#This Row],[Discount %]]&lt;=0.1, "0-10%", IF(Table_1[[#This Row],[Discount %]]&lt;=0.2, "10-20%", IF(Table_1[[#This Row],[Discount %]]&lt;=0.3, "20-30%", IF(Table_1[[#This Row],[Discount %]]&lt;=0.4, "30-40%", "40%+"))))</f>
        <v>0-10%</v>
      </c>
    </row>
    <row r="2393" spans="1:24" ht="14.4" x14ac:dyDescent="0.3">
      <c r="A2393" s="2">
        <v>2392</v>
      </c>
      <c r="B2393" s="2" t="s">
        <v>5432</v>
      </c>
      <c r="C2393" s="2">
        <f>YEAR([1]Data!$D2393)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9">
        <v>1619.91</v>
      </c>
      <c r="T2393" s="2">
        <v>9</v>
      </c>
      <c r="U2393" s="25">
        <v>0</v>
      </c>
      <c r="V2393" s="25">
        <v>97.194599999999923</v>
      </c>
      <c r="W2393" s="11">
        <f>Table_1[[#This Row],[Discount]]/Table_1[[#This Row],[Sales]]</f>
        <v>0</v>
      </c>
      <c r="X2393" t="str">
        <f>IF(Table_1[[#This Row],[Discount %]]&lt;=0.1, "0-10%", IF(Table_1[[#This Row],[Discount %]]&lt;=0.2, "10-20%", IF(Table_1[[#This Row],[Discount %]]&lt;=0.3, "20-30%", IF(Table_1[[#This Row],[Discount %]]&lt;=0.4, "30-40%", "40%+"))))</f>
        <v>0-10%</v>
      </c>
    </row>
    <row r="2394" spans="1:24" ht="14.4" x14ac:dyDescent="0.3">
      <c r="A2394" s="2">
        <v>2393</v>
      </c>
      <c r="B2394" s="2" t="s">
        <v>5432</v>
      </c>
      <c r="C2394" s="2">
        <f>YEAR([1]Data!$D2394)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9">
        <v>113.92</v>
      </c>
      <c r="T2394" s="2">
        <v>4</v>
      </c>
      <c r="U2394" s="25">
        <v>0</v>
      </c>
      <c r="V2394" s="25">
        <v>42.150400000000005</v>
      </c>
      <c r="W2394" s="11">
        <f>Table_1[[#This Row],[Discount]]/Table_1[[#This Row],[Sales]]</f>
        <v>0</v>
      </c>
      <c r="X2394" t="str">
        <f>IF(Table_1[[#This Row],[Discount %]]&lt;=0.1, "0-10%", IF(Table_1[[#This Row],[Discount %]]&lt;=0.2, "10-20%", IF(Table_1[[#This Row],[Discount %]]&lt;=0.3, "20-30%", IF(Table_1[[#This Row],[Discount %]]&lt;=0.4, "30-40%", "40%+"))))</f>
        <v>0-10%</v>
      </c>
    </row>
    <row r="2395" spans="1:24" ht="14.4" x14ac:dyDescent="0.3">
      <c r="A2395" s="2">
        <v>2394</v>
      </c>
      <c r="B2395" s="2" t="s">
        <v>5441</v>
      </c>
      <c r="C2395" s="2">
        <f>YEAR([1]Data!$D2395)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9">
        <v>39.68</v>
      </c>
      <c r="T2395" s="2">
        <v>2</v>
      </c>
      <c r="U2395" s="25">
        <v>0</v>
      </c>
      <c r="V2395" s="25">
        <v>10.316800000000001</v>
      </c>
      <c r="W2395" s="11">
        <f>Table_1[[#This Row],[Discount]]/Table_1[[#This Row],[Sales]]</f>
        <v>0</v>
      </c>
      <c r="X2395" t="str">
        <f>IF(Table_1[[#This Row],[Discount %]]&lt;=0.1, "0-10%", IF(Table_1[[#This Row],[Discount %]]&lt;=0.2, "10-20%", IF(Table_1[[#This Row],[Discount %]]&lt;=0.3, "20-30%", IF(Table_1[[#This Row],[Discount %]]&lt;=0.4, "30-40%", "40%+"))))</f>
        <v>0-10%</v>
      </c>
    </row>
    <row r="2396" spans="1:24" ht="14.4" x14ac:dyDescent="0.3">
      <c r="A2396" s="2">
        <v>2395</v>
      </c>
      <c r="B2396" s="2" t="s">
        <v>5443</v>
      </c>
      <c r="C2396" s="2">
        <f>YEAR([1]Data!$D2396)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9">
        <v>37.6</v>
      </c>
      <c r="T2396" s="2">
        <v>2</v>
      </c>
      <c r="U2396" s="25">
        <v>0</v>
      </c>
      <c r="V2396" s="25">
        <v>2.2560000000000002</v>
      </c>
      <c r="W2396" s="11">
        <f>Table_1[[#This Row],[Discount]]/Table_1[[#This Row],[Sales]]</f>
        <v>0</v>
      </c>
      <c r="X2396" t="str">
        <f>IF(Table_1[[#This Row],[Discount %]]&lt;=0.1, "0-10%", IF(Table_1[[#This Row],[Discount %]]&lt;=0.2, "10-20%", IF(Table_1[[#This Row],[Discount %]]&lt;=0.3, "20-30%", IF(Table_1[[#This Row],[Discount %]]&lt;=0.4, "30-40%", "40%+"))))</f>
        <v>0-10%</v>
      </c>
    </row>
    <row r="2397" spans="1:24" ht="14.4" x14ac:dyDescent="0.3">
      <c r="A2397" s="2">
        <v>2396</v>
      </c>
      <c r="B2397" s="2" t="s">
        <v>5443</v>
      </c>
      <c r="C2397" s="2">
        <f>YEAR([1]Data!$D2397)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9">
        <v>59.9</v>
      </c>
      <c r="T2397" s="2">
        <v>2</v>
      </c>
      <c r="U2397" s="25">
        <v>0</v>
      </c>
      <c r="V2397" s="25">
        <v>23.96</v>
      </c>
      <c r="W2397" s="11">
        <f>Table_1[[#This Row],[Discount]]/Table_1[[#This Row],[Sales]]</f>
        <v>0</v>
      </c>
      <c r="X2397" t="str">
        <f>IF(Table_1[[#This Row],[Discount %]]&lt;=0.1, "0-10%", IF(Table_1[[#This Row],[Discount %]]&lt;=0.2, "10-20%", IF(Table_1[[#This Row],[Discount %]]&lt;=0.3, "20-30%", IF(Table_1[[#This Row],[Discount %]]&lt;=0.4, "30-40%", "40%+"))))</f>
        <v>0-10%</v>
      </c>
    </row>
    <row r="2398" spans="1:24" ht="14.4" x14ac:dyDescent="0.3">
      <c r="A2398" s="2">
        <v>2397</v>
      </c>
      <c r="B2398" s="2" t="s">
        <v>5443</v>
      </c>
      <c r="C2398" s="2">
        <f>YEAR([1]Data!$D2398)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9">
        <v>37</v>
      </c>
      <c r="T2398" s="2">
        <v>5</v>
      </c>
      <c r="U2398" s="25">
        <v>0</v>
      </c>
      <c r="V2398" s="25">
        <v>16.649999999999999</v>
      </c>
      <c r="W2398" s="11">
        <f>Table_1[[#This Row],[Discount]]/Table_1[[#This Row],[Sales]]</f>
        <v>0</v>
      </c>
      <c r="X2398" t="str">
        <f>IF(Table_1[[#This Row],[Discount %]]&lt;=0.1, "0-10%", IF(Table_1[[#This Row],[Discount %]]&lt;=0.2, "10-20%", IF(Table_1[[#This Row],[Discount %]]&lt;=0.3, "20-30%", IF(Table_1[[#This Row],[Discount %]]&lt;=0.4, "30-40%", "40%+"))))</f>
        <v>0-10%</v>
      </c>
    </row>
    <row r="2399" spans="1:24" ht="14.4" x14ac:dyDescent="0.3">
      <c r="A2399" s="2">
        <v>2398</v>
      </c>
      <c r="B2399" s="2" t="s">
        <v>5444</v>
      </c>
      <c r="C2399" s="2">
        <f>YEAR([1]Data!$D2399)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9">
        <v>5.76</v>
      </c>
      <c r="T2399" s="2">
        <v>2</v>
      </c>
      <c r="U2399" s="25">
        <v>0</v>
      </c>
      <c r="V2399" s="25">
        <v>2.8224</v>
      </c>
      <c r="W2399" s="11">
        <f>Table_1[[#This Row],[Discount]]/Table_1[[#This Row],[Sales]]</f>
        <v>0</v>
      </c>
      <c r="X2399" t="str">
        <f>IF(Table_1[[#This Row],[Discount %]]&lt;=0.1, "0-10%", IF(Table_1[[#This Row],[Discount %]]&lt;=0.2, "10-20%", IF(Table_1[[#This Row],[Discount %]]&lt;=0.3, "20-30%", IF(Table_1[[#This Row],[Discount %]]&lt;=0.4, "30-40%", "40%+"))))</f>
        <v>0-10%</v>
      </c>
    </row>
    <row r="2400" spans="1:24" ht="14.4" x14ac:dyDescent="0.3">
      <c r="A2400" s="2">
        <v>2399</v>
      </c>
      <c r="B2400" s="2" t="s">
        <v>5444</v>
      </c>
      <c r="C2400" s="2">
        <f>YEAR([1]Data!$D2400)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9">
        <v>16.68</v>
      </c>
      <c r="T2400" s="2">
        <v>6</v>
      </c>
      <c r="U2400" s="25">
        <v>0</v>
      </c>
      <c r="V2400" s="25">
        <v>4.3367999999999993</v>
      </c>
      <c r="W2400" s="11">
        <f>Table_1[[#This Row],[Discount]]/Table_1[[#This Row],[Sales]]</f>
        <v>0</v>
      </c>
      <c r="X2400" t="str">
        <f>IF(Table_1[[#This Row],[Discount %]]&lt;=0.1, "0-10%", IF(Table_1[[#This Row],[Discount %]]&lt;=0.2, "10-20%", IF(Table_1[[#This Row],[Discount %]]&lt;=0.3, "20-30%", IF(Table_1[[#This Row],[Discount %]]&lt;=0.4, "30-40%", "40%+"))))</f>
        <v>0-10%</v>
      </c>
    </row>
    <row r="2401" spans="1:24" ht="14.4" x14ac:dyDescent="0.3">
      <c r="A2401" s="2">
        <v>2400</v>
      </c>
      <c r="B2401" s="2" t="s">
        <v>5445</v>
      </c>
      <c r="C2401" s="2">
        <f>YEAR([1]Data!$D2401)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9">
        <v>628.80999999999995</v>
      </c>
      <c r="T2401" s="2">
        <v>7</v>
      </c>
      <c r="U2401" s="25">
        <v>0</v>
      </c>
      <c r="V2401" s="25">
        <v>12.576199999999986</v>
      </c>
      <c r="W2401" s="11">
        <f>Table_1[[#This Row],[Discount]]/Table_1[[#This Row],[Sales]]</f>
        <v>0</v>
      </c>
      <c r="X2401" t="str">
        <f>IF(Table_1[[#This Row],[Discount %]]&lt;=0.1, "0-10%", IF(Table_1[[#This Row],[Discount %]]&lt;=0.2, "10-20%", IF(Table_1[[#This Row],[Discount %]]&lt;=0.3, "20-30%", IF(Table_1[[#This Row],[Discount %]]&lt;=0.4, "30-40%", "40%+"))))</f>
        <v>0-10%</v>
      </c>
    </row>
    <row r="2402" spans="1:24" ht="14.4" x14ac:dyDescent="0.3">
      <c r="A2402" s="2">
        <v>2401</v>
      </c>
      <c r="B2402" s="2" t="s">
        <v>5445</v>
      </c>
      <c r="C2402" s="2">
        <f>YEAR([1]Data!$D2402)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9">
        <v>56.449999999999996</v>
      </c>
      <c r="T2402" s="2">
        <v>5</v>
      </c>
      <c r="U2402" s="25">
        <v>0</v>
      </c>
      <c r="V2402" s="25">
        <v>14.676999999999998</v>
      </c>
      <c r="W2402" s="11">
        <f>Table_1[[#This Row],[Discount]]/Table_1[[#This Row],[Sales]]</f>
        <v>0</v>
      </c>
      <c r="X2402" t="str">
        <f>IF(Table_1[[#This Row],[Discount %]]&lt;=0.1, "0-10%", IF(Table_1[[#This Row],[Discount %]]&lt;=0.2, "10-20%", IF(Table_1[[#This Row],[Discount %]]&lt;=0.3, "20-30%", IF(Table_1[[#This Row],[Discount %]]&lt;=0.4, "30-40%", "40%+"))))</f>
        <v>0-10%</v>
      </c>
    </row>
    <row r="2403" spans="1:24" ht="14.4" x14ac:dyDescent="0.3">
      <c r="A2403" s="2">
        <v>2402</v>
      </c>
      <c r="B2403" s="2" t="s">
        <v>5446</v>
      </c>
      <c r="C2403" s="2">
        <f>YEAR([1]Data!$D2403)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9">
        <v>94.199999999999989</v>
      </c>
      <c r="T2403" s="2">
        <v>6</v>
      </c>
      <c r="U2403" s="25">
        <v>0</v>
      </c>
      <c r="V2403" s="25">
        <v>23.550000000000004</v>
      </c>
      <c r="W2403" s="11">
        <f>Table_1[[#This Row],[Discount]]/Table_1[[#This Row],[Sales]]</f>
        <v>0</v>
      </c>
      <c r="X2403" t="str">
        <f>IF(Table_1[[#This Row],[Discount %]]&lt;=0.1, "0-10%", IF(Table_1[[#This Row],[Discount %]]&lt;=0.2, "10-20%", IF(Table_1[[#This Row],[Discount %]]&lt;=0.3, "20-30%", IF(Table_1[[#This Row],[Discount %]]&lt;=0.4, "30-40%", "40%+"))))</f>
        <v>0-10%</v>
      </c>
    </row>
    <row r="2404" spans="1:24" ht="14.4" x14ac:dyDescent="0.3">
      <c r="A2404" s="2">
        <v>2403</v>
      </c>
      <c r="B2404" s="2" t="s">
        <v>5446</v>
      </c>
      <c r="C2404" s="2">
        <f>YEAR([1]Data!$D2404)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9">
        <v>28.4</v>
      </c>
      <c r="T2404" s="2">
        <v>5</v>
      </c>
      <c r="U2404" s="25">
        <v>0</v>
      </c>
      <c r="V2404" s="25">
        <v>13.347999999999997</v>
      </c>
      <c r="W2404" s="11">
        <f>Table_1[[#This Row],[Discount]]/Table_1[[#This Row],[Sales]]</f>
        <v>0</v>
      </c>
      <c r="X2404" t="str">
        <f>IF(Table_1[[#This Row],[Discount %]]&lt;=0.1, "0-10%", IF(Table_1[[#This Row],[Discount %]]&lt;=0.2, "10-20%", IF(Table_1[[#This Row],[Discount %]]&lt;=0.3, "20-30%", IF(Table_1[[#This Row],[Discount %]]&lt;=0.4, "30-40%", "40%+"))))</f>
        <v>0-10%</v>
      </c>
    </row>
    <row r="2405" spans="1:24" ht="14.4" x14ac:dyDescent="0.3">
      <c r="A2405" s="2">
        <v>2404</v>
      </c>
      <c r="B2405" s="2" t="s">
        <v>5447</v>
      </c>
      <c r="C2405" s="2">
        <f>YEAR([1]Data!$D2405)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9">
        <v>956.6647999999999</v>
      </c>
      <c r="T2405" s="2">
        <v>7</v>
      </c>
      <c r="U2405" s="25">
        <v>0.32</v>
      </c>
      <c r="V2405" s="25">
        <v>-225.09759999999991</v>
      </c>
      <c r="W2405" s="11">
        <f>Table_1[[#This Row],[Discount]]/Table_1[[#This Row],[Sales]]</f>
        <v>3.3449542619316613E-4</v>
      </c>
      <c r="X2405" t="str">
        <f>IF(Table_1[[#This Row],[Discount %]]&lt;=0.1, "0-10%", IF(Table_1[[#This Row],[Discount %]]&lt;=0.2, "10-20%", IF(Table_1[[#This Row],[Discount %]]&lt;=0.3, "20-30%", IF(Table_1[[#This Row],[Discount %]]&lt;=0.4, "30-40%", "40%+"))))</f>
        <v>0-10%</v>
      </c>
    </row>
    <row r="2406" spans="1:24" ht="14.4" x14ac:dyDescent="0.3">
      <c r="A2406" s="2">
        <v>2405</v>
      </c>
      <c r="B2406" s="2" t="s">
        <v>5450</v>
      </c>
      <c r="C2406" s="2">
        <f>YEAR([1]Data!$D2406)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9">
        <v>1115.9099999999999</v>
      </c>
      <c r="T2406" s="2">
        <v>9</v>
      </c>
      <c r="U2406" s="25">
        <v>0</v>
      </c>
      <c r="V2406" s="25">
        <v>200.86379999999991</v>
      </c>
      <c r="W2406" s="11">
        <f>Table_1[[#This Row],[Discount]]/Table_1[[#This Row],[Sales]]</f>
        <v>0</v>
      </c>
      <c r="X2406" t="str">
        <f>IF(Table_1[[#This Row],[Discount %]]&lt;=0.1, "0-10%", IF(Table_1[[#This Row],[Discount %]]&lt;=0.2, "10-20%", IF(Table_1[[#This Row],[Discount %]]&lt;=0.3, "20-30%", IF(Table_1[[#This Row],[Discount %]]&lt;=0.4, "30-40%", "40%+"))))</f>
        <v>0-10%</v>
      </c>
    </row>
    <row r="2407" spans="1:24" ht="14.4" x14ac:dyDescent="0.3">
      <c r="A2407" s="2">
        <v>2406</v>
      </c>
      <c r="B2407" s="2" t="s">
        <v>5450</v>
      </c>
      <c r="C2407" s="2">
        <f>YEAR([1]Data!$D2407)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9">
        <v>128.744</v>
      </c>
      <c r="T2407" s="2">
        <v>7</v>
      </c>
      <c r="U2407" s="25">
        <v>0.2</v>
      </c>
      <c r="V2407" s="25">
        <v>-28.967399999999991</v>
      </c>
      <c r="W2407" s="11">
        <f>Table_1[[#This Row],[Discount]]/Table_1[[#This Row],[Sales]]</f>
        <v>1.5534704529919841E-3</v>
      </c>
      <c r="X2407" t="str">
        <f>IF(Table_1[[#This Row],[Discount %]]&lt;=0.1, "0-10%", IF(Table_1[[#This Row],[Discount %]]&lt;=0.2, "10-20%", IF(Table_1[[#This Row],[Discount %]]&lt;=0.3, "20-30%", IF(Table_1[[#This Row],[Discount %]]&lt;=0.4, "30-40%", "40%+"))))</f>
        <v>0-10%</v>
      </c>
    </row>
    <row r="2408" spans="1:24" ht="14.4" x14ac:dyDescent="0.3">
      <c r="A2408" s="2">
        <v>2407</v>
      </c>
      <c r="B2408" s="2" t="s">
        <v>5450</v>
      </c>
      <c r="C2408" s="2">
        <f>YEAR([1]Data!$D2408)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9">
        <v>79.920000000000016</v>
      </c>
      <c r="T2408" s="2">
        <v>10</v>
      </c>
      <c r="U2408" s="25">
        <v>0.2</v>
      </c>
      <c r="V2408" s="25">
        <v>26.972999999999992</v>
      </c>
      <c r="W2408" s="11">
        <f>Table_1[[#This Row],[Discount]]/Table_1[[#This Row],[Sales]]</f>
        <v>2.502502502502502E-3</v>
      </c>
      <c r="X2408" t="str">
        <f>IF(Table_1[[#This Row],[Discount %]]&lt;=0.1, "0-10%", IF(Table_1[[#This Row],[Discount %]]&lt;=0.2, "10-20%", IF(Table_1[[#This Row],[Discount %]]&lt;=0.3, "20-30%", IF(Table_1[[#This Row],[Discount %]]&lt;=0.4, "30-40%", "40%+"))))</f>
        <v>0-10%</v>
      </c>
    </row>
    <row r="2409" spans="1:24" ht="14.4" x14ac:dyDescent="0.3">
      <c r="A2409" s="2">
        <v>2408</v>
      </c>
      <c r="B2409" s="2" t="s">
        <v>5451</v>
      </c>
      <c r="C2409" s="2">
        <f>YEAR([1]Data!$D2409)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9">
        <v>24.2</v>
      </c>
      <c r="T2409" s="2">
        <v>5</v>
      </c>
      <c r="U2409" s="25">
        <v>0</v>
      </c>
      <c r="V2409" s="25">
        <v>7.9859999999999998</v>
      </c>
      <c r="W2409" s="11">
        <f>Table_1[[#This Row],[Discount]]/Table_1[[#This Row],[Sales]]</f>
        <v>0</v>
      </c>
      <c r="X2409" t="str">
        <f>IF(Table_1[[#This Row],[Discount %]]&lt;=0.1, "0-10%", IF(Table_1[[#This Row],[Discount %]]&lt;=0.2, "10-20%", IF(Table_1[[#This Row],[Discount %]]&lt;=0.3, "20-30%", IF(Table_1[[#This Row],[Discount %]]&lt;=0.4, "30-40%", "40%+"))))</f>
        <v>0-10%</v>
      </c>
    </row>
    <row r="2410" spans="1:24" ht="14.4" x14ac:dyDescent="0.3">
      <c r="A2410" s="2">
        <v>2409</v>
      </c>
      <c r="B2410" s="2" t="s">
        <v>5451</v>
      </c>
      <c r="C2410" s="2">
        <f>YEAR([1]Data!$D2410)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9">
        <v>359.97600000000006</v>
      </c>
      <c r="T2410" s="2">
        <v>3</v>
      </c>
      <c r="U2410" s="25">
        <v>0.2</v>
      </c>
      <c r="V2410" s="25">
        <v>130.49130000000002</v>
      </c>
      <c r="W2410" s="11">
        <f>Table_1[[#This Row],[Discount]]/Table_1[[#This Row],[Sales]]</f>
        <v>5.5559259506189292E-4</v>
      </c>
      <c r="X2410" t="str">
        <f>IF(Table_1[[#This Row],[Discount %]]&lt;=0.1, "0-10%", IF(Table_1[[#This Row],[Discount %]]&lt;=0.2, "10-20%", IF(Table_1[[#This Row],[Discount %]]&lt;=0.3, "20-30%", IF(Table_1[[#This Row],[Discount %]]&lt;=0.4, "30-40%", "40%+"))))</f>
        <v>0-10%</v>
      </c>
    </row>
    <row r="2411" spans="1:24" ht="14.4" x14ac:dyDescent="0.3">
      <c r="A2411" s="2">
        <v>2410</v>
      </c>
      <c r="B2411" s="2" t="s">
        <v>5456</v>
      </c>
      <c r="C2411" s="2">
        <f>YEAR([1]Data!$D2411)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9">
        <v>211.84</v>
      </c>
      <c r="T2411" s="2">
        <v>8</v>
      </c>
      <c r="U2411" s="25">
        <v>0</v>
      </c>
      <c r="V2411" s="25">
        <v>76.262399999999985</v>
      </c>
      <c r="W2411" s="11">
        <f>Table_1[[#This Row],[Discount]]/Table_1[[#This Row],[Sales]]</f>
        <v>0</v>
      </c>
      <c r="X2411" t="str">
        <f>IF(Table_1[[#This Row],[Discount %]]&lt;=0.1, "0-10%", IF(Table_1[[#This Row],[Discount %]]&lt;=0.2, "10-20%", IF(Table_1[[#This Row],[Discount %]]&lt;=0.3, "20-30%", IF(Table_1[[#This Row],[Discount %]]&lt;=0.4, "30-40%", "40%+"))))</f>
        <v>0-10%</v>
      </c>
    </row>
    <row r="2412" spans="1:24" ht="14.4" x14ac:dyDescent="0.3">
      <c r="A2412" s="2">
        <v>2411</v>
      </c>
      <c r="B2412" s="2" t="s">
        <v>5457</v>
      </c>
      <c r="C2412" s="2">
        <f>YEAR([1]Data!$D2412)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9">
        <v>5.68</v>
      </c>
      <c r="T2412" s="2">
        <v>2</v>
      </c>
      <c r="U2412" s="25">
        <v>0.2</v>
      </c>
      <c r="V2412" s="25">
        <v>1.9169999999999998</v>
      </c>
      <c r="W2412" s="11">
        <f>Table_1[[#This Row],[Discount]]/Table_1[[#This Row],[Sales]]</f>
        <v>3.5211267605633804E-2</v>
      </c>
      <c r="X2412" t="str">
        <f>IF(Table_1[[#This Row],[Discount %]]&lt;=0.1, "0-10%", IF(Table_1[[#This Row],[Discount %]]&lt;=0.2, "10-20%", IF(Table_1[[#This Row],[Discount %]]&lt;=0.3, "20-30%", IF(Table_1[[#This Row],[Discount %]]&lt;=0.4, "30-40%", "40%+"))))</f>
        <v>0-10%</v>
      </c>
    </row>
    <row r="2413" spans="1:24" ht="14.4" x14ac:dyDescent="0.3">
      <c r="A2413" s="2">
        <v>2412</v>
      </c>
      <c r="B2413" s="2" t="s">
        <v>5458</v>
      </c>
      <c r="C2413" s="2">
        <f>YEAR([1]Data!$D2413)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9">
        <v>7.52</v>
      </c>
      <c r="T2413" s="2">
        <v>5</v>
      </c>
      <c r="U2413" s="25">
        <v>0.2</v>
      </c>
      <c r="V2413" s="25">
        <v>2.6319999999999997</v>
      </c>
      <c r="W2413" s="11">
        <f>Table_1[[#This Row],[Discount]]/Table_1[[#This Row],[Sales]]</f>
        <v>2.6595744680851068E-2</v>
      </c>
      <c r="X2413" t="str">
        <f>IF(Table_1[[#This Row],[Discount %]]&lt;=0.1, "0-10%", IF(Table_1[[#This Row],[Discount %]]&lt;=0.2, "10-20%", IF(Table_1[[#This Row],[Discount %]]&lt;=0.3, "20-30%", IF(Table_1[[#This Row],[Discount %]]&lt;=0.4, "30-40%", "40%+"))))</f>
        <v>0-10%</v>
      </c>
    </row>
    <row r="2414" spans="1:24" ht="14.4" x14ac:dyDescent="0.3">
      <c r="A2414" s="2">
        <v>2413</v>
      </c>
      <c r="B2414" s="2" t="s">
        <v>5461</v>
      </c>
      <c r="C2414" s="2">
        <f>YEAR([1]Data!$D2414)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9">
        <v>11.96</v>
      </c>
      <c r="T2414" s="2">
        <v>2</v>
      </c>
      <c r="U2414" s="25">
        <v>0</v>
      </c>
      <c r="V2414" s="25">
        <v>5.8604000000000003</v>
      </c>
      <c r="W2414" s="11">
        <f>Table_1[[#This Row],[Discount]]/Table_1[[#This Row],[Sales]]</f>
        <v>0</v>
      </c>
      <c r="X2414" t="str">
        <f>IF(Table_1[[#This Row],[Discount %]]&lt;=0.1, "0-10%", IF(Table_1[[#This Row],[Discount %]]&lt;=0.2, "10-20%", IF(Table_1[[#This Row],[Discount %]]&lt;=0.3, "20-30%", IF(Table_1[[#This Row],[Discount %]]&lt;=0.4, "30-40%", "40%+"))))</f>
        <v>0-10%</v>
      </c>
    </row>
    <row r="2415" spans="1:24" ht="14.4" x14ac:dyDescent="0.3">
      <c r="A2415" s="2">
        <v>2414</v>
      </c>
      <c r="B2415" s="2" t="s">
        <v>5461</v>
      </c>
      <c r="C2415" s="2">
        <f>YEAR([1]Data!$D2415)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9">
        <v>629.06400000000008</v>
      </c>
      <c r="T2415" s="2">
        <v>3</v>
      </c>
      <c r="U2415" s="25">
        <v>0.2</v>
      </c>
      <c r="V2415" s="25">
        <v>31.453199999999953</v>
      </c>
      <c r="W2415" s="11">
        <f>Table_1[[#This Row],[Discount]]/Table_1[[#This Row],[Sales]]</f>
        <v>3.1793267457683161E-4</v>
      </c>
      <c r="X2415" t="str">
        <f>IF(Table_1[[#This Row],[Discount %]]&lt;=0.1, "0-10%", IF(Table_1[[#This Row],[Discount %]]&lt;=0.2, "10-20%", IF(Table_1[[#This Row],[Discount %]]&lt;=0.3, "20-30%", IF(Table_1[[#This Row],[Discount %]]&lt;=0.4, "30-40%", "40%+"))))</f>
        <v>0-10%</v>
      </c>
    </row>
    <row r="2416" spans="1:24" ht="14.4" x14ac:dyDescent="0.3">
      <c r="A2416" s="2">
        <v>2415</v>
      </c>
      <c r="B2416" s="2" t="s">
        <v>5462</v>
      </c>
      <c r="C2416" s="2">
        <f>YEAR([1]Data!$D2416)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9">
        <v>754.44999999999993</v>
      </c>
      <c r="T2416" s="2">
        <v>5</v>
      </c>
      <c r="U2416" s="25">
        <v>0</v>
      </c>
      <c r="V2416" s="25">
        <v>60.356000000000023</v>
      </c>
      <c r="W2416" s="11">
        <f>Table_1[[#This Row],[Discount]]/Table_1[[#This Row],[Sales]]</f>
        <v>0</v>
      </c>
      <c r="X2416" t="str">
        <f>IF(Table_1[[#This Row],[Discount %]]&lt;=0.1, "0-10%", IF(Table_1[[#This Row],[Discount %]]&lt;=0.2, "10-20%", IF(Table_1[[#This Row],[Discount %]]&lt;=0.3, "20-30%", IF(Table_1[[#This Row],[Discount %]]&lt;=0.4, "30-40%", "40%+"))))</f>
        <v>0-10%</v>
      </c>
    </row>
    <row r="2417" spans="1:24" ht="14.4" x14ac:dyDescent="0.3">
      <c r="A2417" s="2">
        <v>2416</v>
      </c>
      <c r="B2417" s="2" t="s">
        <v>5463</v>
      </c>
      <c r="C2417" s="2">
        <f>YEAR([1]Data!$D2417)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9">
        <v>301.95999999999998</v>
      </c>
      <c r="T2417" s="2">
        <v>2</v>
      </c>
      <c r="U2417" s="25">
        <v>0</v>
      </c>
      <c r="V2417" s="25">
        <v>60.391999999999996</v>
      </c>
      <c r="W2417" s="11">
        <f>Table_1[[#This Row],[Discount]]/Table_1[[#This Row],[Sales]]</f>
        <v>0</v>
      </c>
      <c r="X2417" t="str">
        <f>IF(Table_1[[#This Row],[Discount %]]&lt;=0.1, "0-10%", IF(Table_1[[#This Row],[Discount %]]&lt;=0.2, "10-20%", IF(Table_1[[#This Row],[Discount %]]&lt;=0.3, "20-30%", IF(Table_1[[#This Row],[Discount %]]&lt;=0.4, "30-40%", "40%+"))))</f>
        <v>0-10%</v>
      </c>
    </row>
    <row r="2418" spans="1:24" ht="14.4" x14ac:dyDescent="0.3">
      <c r="A2418" s="2">
        <v>2417</v>
      </c>
      <c r="B2418" s="2" t="s">
        <v>5465</v>
      </c>
      <c r="C2418" s="2">
        <f>YEAR([1]Data!$D2418)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9">
        <v>595</v>
      </c>
      <c r="T2418" s="2">
        <v>5</v>
      </c>
      <c r="U2418" s="25">
        <v>0</v>
      </c>
      <c r="V2418" s="25">
        <v>95.200000000000031</v>
      </c>
      <c r="W2418" s="11">
        <f>Table_1[[#This Row],[Discount]]/Table_1[[#This Row],[Sales]]</f>
        <v>0</v>
      </c>
      <c r="X2418" t="str">
        <f>IF(Table_1[[#This Row],[Discount %]]&lt;=0.1, "0-10%", IF(Table_1[[#This Row],[Discount %]]&lt;=0.2, "10-20%", IF(Table_1[[#This Row],[Discount %]]&lt;=0.3, "20-30%", IF(Table_1[[#This Row],[Discount %]]&lt;=0.4, "30-40%", "40%+"))))</f>
        <v>0-10%</v>
      </c>
    </row>
    <row r="2419" spans="1:24" ht="14.4" x14ac:dyDescent="0.3">
      <c r="A2419" s="2">
        <v>2418</v>
      </c>
      <c r="B2419" s="2" t="s">
        <v>5465</v>
      </c>
      <c r="C2419" s="2">
        <f>YEAR([1]Data!$D2419)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9">
        <v>79.872000000000014</v>
      </c>
      <c r="T2419" s="2">
        <v>3</v>
      </c>
      <c r="U2419" s="25">
        <v>0.2</v>
      </c>
      <c r="V2419" s="25">
        <v>29.951999999999998</v>
      </c>
      <c r="W2419" s="11">
        <f>Table_1[[#This Row],[Discount]]/Table_1[[#This Row],[Sales]]</f>
        <v>2.50400641025641E-3</v>
      </c>
      <c r="X2419" t="str">
        <f>IF(Table_1[[#This Row],[Discount %]]&lt;=0.1, "0-10%", IF(Table_1[[#This Row],[Discount %]]&lt;=0.2, "10-20%", IF(Table_1[[#This Row],[Discount %]]&lt;=0.3, "20-30%", IF(Table_1[[#This Row],[Discount %]]&lt;=0.4, "30-40%", "40%+"))))</f>
        <v>0-10%</v>
      </c>
    </row>
    <row r="2420" spans="1:24" ht="14.4" x14ac:dyDescent="0.3">
      <c r="A2420" s="2">
        <v>2419</v>
      </c>
      <c r="B2420" s="2" t="s">
        <v>5469</v>
      </c>
      <c r="C2420" s="2">
        <f>YEAR([1]Data!$D2420)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9">
        <v>2396.4</v>
      </c>
      <c r="T2420" s="2">
        <v>10</v>
      </c>
      <c r="U2420" s="25">
        <v>0.2</v>
      </c>
      <c r="V2420" s="25">
        <v>179.73000000000013</v>
      </c>
      <c r="W2420" s="11">
        <f>Table_1[[#This Row],[Discount]]/Table_1[[#This Row],[Sales]]</f>
        <v>8.3458521115005842E-5</v>
      </c>
      <c r="X2420" t="str">
        <f>IF(Table_1[[#This Row],[Discount %]]&lt;=0.1, "0-10%", IF(Table_1[[#This Row],[Discount %]]&lt;=0.2, "10-20%", IF(Table_1[[#This Row],[Discount %]]&lt;=0.3, "20-30%", IF(Table_1[[#This Row],[Discount %]]&lt;=0.4, "30-40%", "40%+"))))</f>
        <v>0-10%</v>
      </c>
    </row>
    <row r="2421" spans="1:24" ht="14.4" x14ac:dyDescent="0.3">
      <c r="A2421" s="2">
        <v>2420</v>
      </c>
      <c r="B2421" s="2" t="s">
        <v>5473</v>
      </c>
      <c r="C2421" s="2">
        <f>YEAR([1]Data!$D2421)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9">
        <v>63.56</v>
      </c>
      <c r="T2421" s="2">
        <v>2</v>
      </c>
      <c r="U2421" s="25">
        <v>0</v>
      </c>
      <c r="V2421" s="25">
        <v>3.1779999999999973</v>
      </c>
      <c r="W2421" s="11">
        <f>Table_1[[#This Row],[Discount]]/Table_1[[#This Row],[Sales]]</f>
        <v>0</v>
      </c>
      <c r="X2421" t="str">
        <f>IF(Table_1[[#This Row],[Discount %]]&lt;=0.1, "0-10%", IF(Table_1[[#This Row],[Discount %]]&lt;=0.2, "10-20%", IF(Table_1[[#This Row],[Discount %]]&lt;=0.3, "20-30%", IF(Table_1[[#This Row],[Discount %]]&lt;=0.4, "30-40%", "40%+"))))</f>
        <v>0-10%</v>
      </c>
    </row>
    <row r="2422" spans="1:24" ht="14.4" x14ac:dyDescent="0.3">
      <c r="A2422" s="2">
        <v>2421</v>
      </c>
      <c r="B2422" s="2" t="s">
        <v>5473</v>
      </c>
      <c r="C2422" s="2">
        <f>YEAR([1]Data!$D2422)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9">
        <v>99.99</v>
      </c>
      <c r="T2422" s="2">
        <v>1</v>
      </c>
      <c r="U2422" s="25">
        <v>0</v>
      </c>
      <c r="V2422" s="25">
        <v>43.995600000000003</v>
      </c>
      <c r="W2422" s="11">
        <f>Table_1[[#This Row],[Discount]]/Table_1[[#This Row],[Sales]]</f>
        <v>0</v>
      </c>
      <c r="X2422" t="str">
        <f>IF(Table_1[[#This Row],[Discount %]]&lt;=0.1, "0-10%", IF(Table_1[[#This Row],[Discount %]]&lt;=0.2, "10-20%", IF(Table_1[[#This Row],[Discount %]]&lt;=0.3, "20-30%", IF(Table_1[[#This Row],[Discount %]]&lt;=0.4, "30-40%", "40%+"))))</f>
        <v>0-10%</v>
      </c>
    </row>
    <row r="2423" spans="1:24" ht="14.4" x14ac:dyDescent="0.3">
      <c r="A2423" s="2">
        <v>2422</v>
      </c>
      <c r="B2423" s="2" t="s">
        <v>5477</v>
      </c>
      <c r="C2423" s="2">
        <f>YEAR([1]Data!$D2423)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9">
        <v>230.376</v>
      </c>
      <c r="T2423" s="2">
        <v>3</v>
      </c>
      <c r="U2423" s="25">
        <v>0.2</v>
      </c>
      <c r="V2423" s="25">
        <v>-48.954900000000002</v>
      </c>
      <c r="W2423" s="11">
        <f>Table_1[[#This Row],[Discount]]/Table_1[[#This Row],[Sales]]</f>
        <v>8.6814598742924608E-4</v>
      </c>
      <c r="X2423" t="str">
        <f>IF(Table_1[[#This Row],[Discount %]]&lt;=0.1, "0-10%", IF(Table_1[[#This Row],[Discount %]]&lt;=0.2, "10-20%", IF(Table_1[[#This Row],[Discount %]]&lt;=0.3, "20-30%", IF(Table_1[[#This Row],[Discount %]]&lt;=0.4, "30-40%", "40%+"))))</f>
        <v>0-10%</v>
      </c>
    </row>
    <row r="2424" spans="1:24" ht="14.4" x14ac:dyDescent="0.3">
      <c r="A2424" s="2">
        <v>2423</v>
      </c>
      <c r="B2424" s="2" t="s">
        <v>5477</v>
      </c>
      <c r="C2424" s="2">
        <f>YEAR([1]Data!$D2424)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9">
        <v>9.6640000000000015</v>
      </c>
      <c r="T2424" s="2">
        <v>2</v>
      </c>
      <c r="U2424" s="25">
        <v>0.2</v>
      </c>
      <c r="V2424" s="25">
        <v>3.2615999999999996</v>
      </c>
      <c r="W2424" s="11">
        <f>Table_1[[#This Row],[Discount]]/Table_1[[#This Row],[Sales]]</f>
        <v>2.0695364238410594E-2</v>
      </c>
      <c r="X2424" t="str">
        <f>IF(Table_1[[#This Row],[Discount %]]&lt;=0.1, "0-10%", IF(Table_1[[#This Row],[Discount %]]&lt;=0.2, "10-20%", IF(Table_1[[#This Row],[Discount %]]&lt;=0.3, "20-30%", IF(Table_1[[#This Row],[Discount %]]&lt;=0.4, "30-40%", "40%+"))))</f>
        <v>0-10%</v>
      </c>
    </row>
    <row r="2425" spans="1:24" ht="14.4" x14ac:dyDescent="0.3">
      <c r="A2425" s="2">
        <v>2424</v>
      </c>
      <c r="B2425" s="2" t="s">
        <v>5481</v>
      </c>
      <c r="C2425" s="2">
        <f>YEAR([1]Data!$D2425)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9">
        <v>158.928</v>
      </c>
      <c r="T2425" s="2">
        <v>7</v>
      </c>
      <c r="U2425" s="25">
        <v>0.2</v>
      </c>
      <c r="V2425" s="25">
        <v>41.718599999999995</v>
      </c>
      <c r="W2425" s="11">
        <f>Table_1[[#This Row],[Discount]]/Table_1[[#This Row],[Sales]]</f>
        <v>1.2584314909896306E-3</v>
      </c>
      <c r="X2425" t="str">
        <f>IF(Table_1[[#This Row],[Discount %]]&lt;=0.1, "0-10%", IF(Table_1[[#This Row],[Discount %]]&lt;=0.2, "10-20%", IF(Table_1[[#This Row],[Discount %]]&lt;=0.3, "20-30%", IF(Table_1[[#This Row],[Discount %]]&lt;=0.4, "30-40%", "40%+"))))</f>
        <v>0-10%</v>
      </c>
    </row>
    <row r="2426" spans="1:24" ht="14.4" x14ac:dyDescent="0.3">
      <c r="A2426" s="2">
        <v>2425</v>
      </c>
      <c r="B2426" s="2" t="s">
        <v>5481</v>
      </c>
      <c r="C2426" s="2">
        <f>YEAR([1]Data!$D2426)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9">
        <v>13.023000000000001</v>
      </c>
      <c r="T2426" s="2">
        <v>1</v>
      </c>
      <c r="U2426" s="25">
        <v>0.7</v>
      </c>
      <c r="V2426" s="25">
        <v>-10.418399999999998</v>
      </c>
      <c r="W2426" s="11">
        <f>Table_1[[#This Row],[Discount]]/Table_1[[#This Row],[Sales]]</f>
        <v>5.3751055824310827E-2</v>
      </c>
      <c r="X2426" t="str">
        <f>IF(Table_1[[#This Row],[Discount %]]&lt;=0.1, "0-10%", IF(Table_1[[#This Row],[Discount %]]&lt;=0.2, "10-20%", IF(Table_1[[#This Row],[Discount %]]&lt;=0.3, "20-30%", IF(Table_1[[#This Row],[Discount %]]&lt;=0.4, "30-40%", "40%+"))))</f>
        <v>0-10%</v>
      </c>
    </row>
    <row r="2427" spans="1:24" ht="14.4" x14ac:dyDescent="0.3">
      <c r="A2427" s="2">
        <v>2426</v>
      </c>
      <c r="B2427" s="2" t="s">
        <v>5481</v>
      </c>
      <c r="C2427" s="2">
        <f>YEAR([1]Data!$D2427)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9">
        <v>273.06</v>
      </c>
      <c r="T2427" s="2">
        <v>2</v>
      </c>
      <c r="U2427" s="25">
        <v>0.4</v>
      </c>
      <c r="V2427" s="25">
        <v>-104.67300000000006</v>
      </c>
      <c r="W2427" s="11">
        <f>Table_1[[#This Row],[Discount]]/Table_1[[#This Row],[Sales]]</f>
        <v>1.4648795136600016E-3</v>
      </c>
      <c r="X2427" t="str">
        <f>IF(Table_1[[#This Row],[Discount %]]&lt;=0.1, "0-10%", IF(Table_1[[#This Row],[Discount %]]&lt;=0.2, "10-20%", IF(Table_1[[#This Row],[Discount %]]&lt;=0.3, "20-30%", IF(Table_1[[#This Row],[Discount %]]&lt;=0.4, "30-40%", "40%+"))))</f>
        <v>0-10%</v>
      </c>
    </row>
    <row r="2428" spans="1:24" ht="14.4" x14ac:dyDescent="0.3">
      <c r="A2428" s="2">
        <v>2427</v>
      </c>
      <c r="B2428" s="2" t="s">
        <v>5481</v>
      </c>
      <c r="C2428" s="2">
        <f>YEAR([1]Data!$D2428)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9">
        <v>39.311999999999998</v>
      </c>
      <c r="T2428" s="2">
        <v>13</v>
      </c>
      <c r="U2428" s="25">
        <v>0.2</v>
      </c>
      <c r="V2428" s="25">
        <v>12.776399999999999</v>
      </c>
      <c r="W2428" s="11">
        <f>Table_1[[#This Row],[Discount]]/Table_1[[#This Row],[Sales]]</f>
        <v>5.0875050875050882E-3</v>
      </c>
      <c r="X2428" t="str">
        <f>IF(Table_1[[#This Row],[Discount %]]&lt;=0.1, "0-10%", IF(Table_1[[#This Row],[Discount %]]&lt;=0.2, "10-20%", IF(Table_1[[#This Row],[Discount %]]&lt;=0.3, "20-30%", IF(Table_1[[#This Row],[Discount %]]&lt;=0.4, "30-40%", "40%+"))))</f>
        <v>0-10%</v>
      </c>
    </row>
    <row r="2429" spans="1:24" ht="14.4" x14ac:dyDescent="0.3">
      <c r="A2429" s="2">
        <v>2428</v>
      </c>
      <c r="B2429" s="2" t="s">
        <v>5484</v>
      </c>
      <c r="C2429" s="2">
        <f>YEAR([1]Data!$D2429)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9">
        <v>1.3439999999999996</v>
      </c>
      <c r="T2429" s="2">
        <v>4</v>
      </c>
      <c r="U2429" s="25">
        <v>0.8</v>
      </c>
      <c r="V2429" s="25">
        <v>-2.1504000000000008</v>
      </c>
      <c r="W2429" s="11">
        <f>Table_1[[#This Row],[Discount]]/Table_1[[#This Row],[Sales]]</f>
        <v>0.59523809523809545</v>
      </c>
      <c r="X2429" t="str">
        <f>IF(Table_1[[#This Row],[Discount %]]&lt;=0.1, "0-10%", IF(Table_1[[#This Row],[Discount %]]&lt;=0.2, "10-20%", IF(Table_1[[#This Row],[Discount %]]&lt;=0.3, "20-30%", IF(Table_1[[#This Row],[Discount %]]&lt;=0.4, "30-40%", "40%+"))))</f>
        <v>40%+</v>
      </c>
    </row>
    <row r="2430" spans="1:24" ht="14.4" x14ac:dyDescent="0.3">
      <c r="A2430" s="2">
        <v>2429</v>
      </c>
      <c r="B2430" s="2" t="s">
        <v>5484</v>
      </c>
      <c r="C2430" s="2">
        <f>YEAR([1]Data!$D2430)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9">
        <v>8.2719999999999985</v>
      </c>
      <c r="T2430" s="2">
        <v>4</v>
      </c>
      <c r="U2430" s="25">
        <v>0.8</v>
      </c>
      <c r="V2430" s="25">
        <v>-13.648800000000001</v>
      </c>
      <c r="W2430" s="11">
        <f>Table_1[[#This Row],[Discount]]/Table_1[[#This Row],[Sales]]</f>
        <v>9.6711798839458435E-2</v>
      </c>
      <c r="X2430" t="str">
        <f>IF(Table_1[[#This Row],[Discount %]]&lt;=0.1, "0-10%", IF(Table_1[[#This Row],[Discount %]]&lt;=0.2, "10-20%", IF(Table_1[[#This Row],[Discount %]]&lt;=0.3, "20-30%", IF(Table_1[[#This Row],[Discount %]]&lt;=0.4, "30-40%", "40%+"))))</f>
        <v>0-10%</v>
      </c>
    </row>
    <row r="2431" spans="1:24" ht="14.4" x14ac:dyDescent="0.3">
      <c r="A2431" s="2">
        <v>2430</v>
      </c>
      <c r="B2431" s="2" t="s">
        <v>5484</v>
      </c>
      <c r="C2431" s="2">
        <f>YEAR([1]Data!$D2431)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9">
        <v>12.544000000000002</v>
      </c>
      <c r="T2431" s="2">
        <v>7</v>
      </c>
      <c r="U2431" s="25">
        <v>0.6</v>
      </c>
      <c r="V2431" s="25">
        <v>-9.0944000000000038</v>
      </c>
      <c r="W2431" s="11">
        <f>Table_1[[#This Row],[Discount]]/Table_1[[#This Row],[Sales]]</f>
        <v>4.7831632653061215E-2</v>
      </c>
      <c r="X2431" t="str">
        <f>IF(Table_1[[#This Row],[Discount %]]&lt;=0.1, "0-10%", IF(Table_1[[#This Row],[Discount %]]&lt;=0.2, "10-20%", IF(Table_1[[#This Row],[Discount %]]&lt;=0.3, "20-30%", IF(Table_1[[#This Row],[Discount %]]&lt;=0.4, "30-40%", "40%+"))))</f>
        <v>0-10%</v>
      </c>
    </row>
    <row r="2432" spans="1:24" ht="14.4" x14ac:dyDescent="0.3">
      <c r="A2432" s="2">
        <v>2431</v>
      </c>
      <c r="B2432" s="2" t="s">
        <v>5489</v>
      </c>
      <c r="C2432" s="2">
        <f>YEAR([1]Data!$D2432)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9">
        <v>58.48</v>
      </c>
      <c r="T2432" s="2">
        <v>8</v>
      </c>
      <c r="U2432" s="25">
        <v>0</v>
      </c>
      <c r="V2432" s="25">
        <v>27.485599999999998</v>
      </c>
      <c r="W2432" s="11">
        <f>Table_1[[#This Row],[Discount]]/Table_1[[#This Row],[Sales]]</f>
        <v>0</v>
      </c>
      <c r="X2432" t="str">
        <f>IF(Table_1[[#This Row],[Discount %]]&lt;=0.1, "0-10%", IF(Table_1[[#This Row],[Discount %]]&lt;=0.2, "10-20%", IF(Table_1[[#This Row],[Discount %]]&lt;=0.3, "20-30%", IF(Table_1[[#This Row],[Discount %]]&lt;=0.4, "30-40%", "40%+"))))</f>
        <v>0-10%</v>
      </c>
    </row>
    <row r="2433" spans="1:24" ht="14.4" x14ac:dyDescent="0.3">
      <c r="A2433" s="2">
        <v>2432</v>
      </c>
      <c r="B2433" s="2" t="s">
        <v>5490</v>
      </c>
      <c r="C2433" s="2">
        <f>YEAR([1]Data!$D2433)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9">
        <v>7.4</v>
      </c>
      <c r="T2433" s="2">
        <v>2</v>
      </c>
      <c r="U2433" s="25">
        <v>0</v>
      </c>
      <c r="V2433" s="25">
        <v>3.0340000000000007</v>
      </c>
      <c r="W2433" s="11">
        <f>Table_1[[#This Row],[Discount]]/Table_1[[#This Row],[Sales]]</f>
        <v>0</v>
      </c>
      <c r="X2433" t="str">
        <f>IF(Table_1[[#This Row],[Discount %]]&lt;=0.1, "0-10%", IF(Table_1[[#This Row],[Discount %]]&lt;=0.2, "10-20%", IF(Table_1[[#This Row],[Discount %]]&lt;=0.3, "20-30%", IF(Table_1[[#This Row],[Discount %]]&lt;=0.4, "30-40%", "40%+"))))</f>
        <v>0-10%</v>
      </c>
    </row>
    <row r="2434" spans="1:24" ht="14.4" x14ac:dyDescent="0.3">
      <c r="A2434" s="2">
        <v>2433</v>
      </c>
      <c r="B2434" s="2" t="s">
        <v>5491</v>
      </c>
      <c r="C2434" s="2">
        <f>YEAR([1]Data!$D2434)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9">
        <v>366.786</v>
      </c>
      <c r="T2434" s="2">
        <v>7</v>
      </c>
      <c r="U2434" s="25">
        <v>0.1</v>
      </c>
      <c r="V2434" s="25">
        <v>65.206400000000002</v>
      </c>
      <c r="W2434" s="11">
        <f>Table_1[[#This Row],[Discount]]/Table_1[[#This Row],[Sales]]</f>
        <v>2.7263854127474878E-4</v>
      </c>
      <c r="X2434" t="str">
        <f>IF(Table_1[[#This Row],[Discount %]]&lt;=0.1, "0-10%", IF(Table_1[[#This Row],[Discount %]]&lt;=0.2, "10-20%", IF(Table_1[[#This Row],[Discount %]]&lt;=0.3, "20-30%", IF(Table_1[[#This Row],[Discount %]]&lt;=0.4, "30-40%", "40%+"))))</f>
        <v>0-10%</v>
      </c>
    </row>
    <row r="2435" spans="1:24" ht="14.4" x14ac:dyDescent="0.3">
      <c r="A2435" s="2">
        <v>2434</v>
      </c>
      <c r="B2435" s="2" t="s">
        <v>5496</v>
      </c>
      <c r="C2435" s="2">
        <f>YEAR([1]Data!$D2435)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9">
        <v>54.367999999999995</v>
      </c>
      <c r="T2435" s="2">
        <v>4</v>
      </c>
      <c r="U2435" s="25">
        <v>0.2</v>
      </c>
      <c r="V2435" s="25">
        <v>4.0775999999999968</v>
      </c>
      <c r="W2435" s="11">
        <f>Table_1[[#This Row],[Discount]]/Table_1[[#This Row],[Sales]]</f>
        <v>3.6786344908769871E-3</v>
      </c>
      <c r="X2435" t="str">
        <f>IF(Table_1[[#This Row],[Discount %]]&lt;=0.1, "0-10%", IF(Table_1[[#This Row],[Discount %]]&lt;=0.2, "10-20%", IF(Table_1[[#This Row],[Discount %]]&lt;=0.3, "20-30%", IF(Table_1[[#This Row],[Discount %]]&lt;=0.4, "30-40%", "40%+"))))</f>
        <v>0-10%</v>
      </c>
    </row>
    <row r="2436" spans="1:24" ht="14.4" x14ac:dyDescent="0.3">
      <c r="A2436" s="2">
        <v>2435</v>
      </c>
      <c r="B2436" s="2" t="s">
        <v>5497</v>
      </c>
      <c r="C2436" s="2">
        <f>YEAR([1]Data!$D2436)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9">
        <v>33.96</v>
      </c>
      <c r="T2436" s="2">
        <v>2</v>
      </c>
      <c r="U2436" s="25">
        <v>0</v>
      </c>
      <c r="V2436" s="25">
        <v>16.98</v>
      </c>
      <c r="W2436" s="11">
        <f>Table_1[[#This Row],[Discount]]/Table_1[[#This Row],[Sales]]</f>
        <v>0</v>
      </c>
      <c r="X2436" t="str">
        <f>IF(Table_1[[#This Row],[Discount %]]&lt;=0.1, "0-10%", IF(Table_1[[#This Row],[Discount %]]&lt;=0.2, "10-20%", IF(Table_1[[#This Row],[Discount %]]&lt;=0.3, "20-30%", IF(Table_1[[#This Row],[Discount %]]&lt;=0.4, "30-40%", "40%+"))))</f>
        <v>0-10%</v>
      </c>
    </row>
    <row r="2437" spans="1:24" ht="14.4" x14ac:dyDescent="0.3">
      <c r="A2437" s="2">
        <v>2436</v>
      </c>
      <c r="B2437" s="2" t="s">
        <v>5497</v>
      </c>
      <c r="C2437" s="2">
        <f>YEAR([1]Data!$D2437)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9">
        <v>826.11</v>
      </c>
      <c r="T2437" s="2">
        <v>3</v>
      </c>
      <c r="U2437" s="25">
        <v>0</v>
      </c>
      <c r="V2437" s="25">
        <v>322.18290000000002</v>
      </c>
      <c r="W2437" s="11">
        <f>Table_1[[#This Row],[Discount]]/Table_1[[#This Row],[Sales]]</f>
        <v>0</v>
      </c>
      <c r="X2437" t="str">
        <f>IF(Table_1[[#This Row],[Discount %]]&lt;=0.1, "0-10%", IF(Table_1[[#This Row],[Discount %]]&lt;=0.2, "10-20%", IF(Table_1[[#This Row],[Discount %]]&lt;=0.3, "20-30%", IF(Table_1[[#This Row],[Discount %]]&lt;=0.4, "30-40%", "40%+"))))</f>
        <v>0-10%</v>
      </c>
    </row>
    <row r="2438" spans="1:24" ht="14.4" x14ac:dyDescent="0.3">
      <c r="A2438" s="2">
        <v>2437</v>
      </c>
      <c r="B2438" s="2" t="s">
        <v>5500</v>
      </c>
      <c r="C2438" s="2">
        <f>YEAR([1]Data!$D2438)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9">
        <v>545.85</v>
      </c>
      <c r="T2438" s="2">
        <v>9</v>
      </c>
      <c r="U2438" s="25">
        <v>0</v>
      </c>
      <c r="V2438" s="25">
        <v>114.6285</v>
      </c>
      <c r="W2438" s="11">
        <f>Table_1[[#This Row],[Discount]]/Table_1[[#This Row],[Sales]]</f>
        <v>0</v>
      </c>
      <c r="X2438" t="str">
        <f>IF(Table_1[[#This Row],[Discount %]]&lt;=0.1, "0-10%", IF(Table_1[[#This Row],[Discount %]]&lt;=0.2, "10-20%", IF(Table_1[[#This Row],[Discount %]]&lt;=0.3, "20-30%", IF(Table_1[[#This Row],[Discount %]]&lt;=0.4, "30-40%", "40%+"))))</f>
        <v>0-10%</v>
      </c>
    </row>
    <row r="2439" spans="1:24" ht="14.4" x14ac:dyDescent="0.3">
      <c r="A2439" s="2">
        <v>2438</v>
      </c>
      <c r="B2439" s="2" t="s">
        <v>5501</v>
      </c>
      <c r="C2439" s="2">
        <f>YEAR([1]Data!$D2439)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9">
        <v>145.97999999999999</v>
      </c>
      <c r="T2439" s="2">
        <v>2</v>
      </c>
      <c r="U2439" s="25">
        <v>0.5</v>
      </c>
      <c r="V2439" s="25">
        <v>-99.266399999999976</v>
      </c>
      <c r="W2439" s="11">
        <f>Table_1[[#This Row],[Discount]]/Table_1[[#This Row],[Sales]]</f>
        <v>3.4251267296889986E-3</v>
      </c>
      <c r="X2439" t="str">
        <f>IF(Table_1[[#This Row],[Discount %]]&lt;=0.1, "0-10%", IF(Table_1[[#This Row],[Discount %]]&lt;=0.2, "10-20%", IF(Table_1[[#This Row],[Discount %]]&lt;=0.3, "20-30%", IF(Table_1[[#This Row],[Discount %]]&lt;=0.4, "30-40%", "40%+"))))</f>
        <v>0-10%</v>
      </c>
    </row>
    <row r="2440" spans="1:24" ht="14.4" x14ac:dyDescent="0.3">
      <c r="A2440" s="2">
        <v>2439</v>
      </c>
      <c r="B2440" s="2" t="s">
        <v>5501</v>
      </c>
      <c r="C2440" s="2">
        <f>YEAR([1]Data!$D2440)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9">
        <v>35.808</v>
      </c>
      <c r="T2440" s="2">
        <v>4</v>
      </c>
      <c r="U2440" s="25">
        <v>0.2</v>
      </c>
      <c r="V2440" s="25">
        <v>12.5328</v>
      </c>
      <c r="W2440" s="11">
        <f>Table_1[[#This Row],[Discount]]/Table_1[[#This Row],[Sales]]</f>
        <v>5.5853440571939231E-3</v>
      </c>
      <c r="X2440" t="str">
        <f>IF(Table_1[[#This Row],[Discount %]]&lt;=0.1, "0-10%", IF(Table_1[[#This Row],[Discount %]]&lt;=0.2, "10-20%", IF(Table_1[[#This Row],[Discount %]]&lt;=0.3, "20-30%", IF(Table_1[[#This Row],[Discount %]]&lt;=0.4, "30-40%", "40%+"))))</f>
        <v>0-10%</v>
      </c>
    </row>
    <row r="2441" spans="1:24" ht="14.4" x14ac:dyDescent="0.3">
      <c r="A2441" s="2">
        <v>2440</v>
      </c>
      <c r="B2441" s="2" t="s">
        <v>5506</v>
      </c>
      <c r="C2441" s="2">
        <f>YEAR([1]Data!$D2441)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9">
        <v>7.9040000000000008</v>
      </c>
      <c r="T2441" s="2">
        <v>2</v>
      </c>
      <c r="U2441" s="25">
        <v>0.2</v>
      </c>
      <c r="V2441" s="25">
        <v>2.1736000000000004</v>
      </c>
      <c r="W2441" s="11">
        <f>Table_1[[#This Row],[Discount]]/Table_1[[#This Row],[Sales]]</f>
        <v>2.5303643724696356E-2</v>
      </c>
      <c r="X2441" t="str">
        <f>IF(Table_1[[#This Row],[Discount %]]&lt;=0.1, "0-10%", IF(Table_1[[#This Row],[Discount %]]&lt;=0.2, "10-20%", IF(Table_1[[#This Row],[Discount %]]&lt;=0.3, "20-30%", IF(Table_1[[#This Row],[Discount %]]&lt;=0.4, "30-40%", "40%+"))))</f>
        <v>0-10%</v>
      </c>
    </row>
    <row r="2442" spans="1:24" ht="14.4" x14ac:dyDescent="0.3">
      <c r="A2442" s="2">
        <v>2441</v>
      </c>
      <c r="B2442" s="2" t="s">
        <v>5507</v>
      </c>
      <c r="C2442" s="2">
        <f>YEAR([1]Data!$D2442)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9">
        <v>345</v>
      </c>
      <c r="T2442" s="2">
        <v>5</v>
      </c>
      <c r="U2442" s="25">
        <v>0</v>
      </c>
      <c r="V2442" s="25">
        <v>86.25</v>
      </c>
      <c r="W2442" s="11">
        <f>Table_1[[#This Row],[Discount]]/Table_1[[#This Row],[Sales]]</f>
        <v>0</v>
      </c>
      <c r="X2442" t="str">
        <f>IF(Table_1[[#This Row],[Discount %]]&lt;=0.1, "0-10%", IF(Table_1[[#This Row],[Discount %]]&lt;=0.2, "10-20%", IF(Table_1[[#This Row],[Discount %]]&lt;=0.3, "20-30%", IF(Table_1[[#This Row],[Discount %]]&lt;=0.4, "30-40%", "40%+"))))</f>
        <v>0-10%</v>
      </c>
    </row>
    <row r="2443" spans="1:24" ht="14.4" x14ac:dyDescent="0.3">
      <c r="A2443" s="2">
        <v>2442</v>
      </c>
      <c r="B2443" s="2" t="s">
        <v>5507</v>
      </c>
      <c r="C2443" s="2">
        <f>YEAR([1]Data!$D2443)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9">
        <v>174.28599999999997</v>
      </c>
      <c r="T2443" s="2">
        <v>2</v>
      </c>
      <c r="U2443" s="25">
        <v>0.3</v>
      </c>
      <c r="V2443" s="25">
        <v>-19.918399999999991</v>
      </c>
      <c r="W2443" s="11">
        <f>Table_1[[#This Row],[Discount]]/Table_1[[#This Row],[Sales]]</f>
        <v>1.7213086535923714E-3</v>
      </c>
      <c r="X2443" t="str">
        <f>IF(Table_1[[#This Row],[Discount %]]&lt;=0.1, "0-10%", IF(Table_1[[#This Row],[Discount %]]&lt;=0.2, "10-20%", IF(Table_1[[#This Row],[Discount %]]&lt;=0.3, "20-30%", IF(Table_1[[#This Row],[Discount %]]&lt;=0.4, "30-40%", "40%+"))))</f>
        <v>0-10%</v>
      </c>
    </row>
    <row r="2444" spans="1:24" ht="14.4" x14ac:dyDescent="0.3">
      <c r="A2444" s="2">
        <v>2443</v>
      </c>
      <c r="B2444" s="2" t="s">
        <v>5507</v>
      </c>
      <c r="C2444" s="2">
        <f>YEAR([1]Data!$D2444)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9">
        <v>662.84</v>
      </c>
      <c r="T2444" s="2">
        <v>4</v>
      </c>
      <c r="U2444" s="25">
        <v>0</v>
      </c>
      <c r="V2444" s="25">
        <v>172.33840000000004</v>
      </c>
      <c r="W2444" s="11">
        <f>Table_1[[#This Row],[Discount]]/Table_1[[#This Row],[Sales]]</f>
        <v>0</v>
      </c>
      <c r="X2444" t="str">
        <f>IF(Table_1[[#This Row],[Discount %]]&lt;=0.1, "0-10%", IF(Table_1[[#This Row],[Discount %]]&lt;=0.2, "10-20%", IF(Table_1[[#This Row],[Discount %]]&lt;=0.3, "20-30%", IF(Table_1[[#This Row],[Discount %]]&lt;=0.4, "30-40%", "40%+"))))</f>
        <v>0-10%</v>
      </c>
    </row>
    <row r="2445" spans="1:24" ht="14.4" x14ac:dyDescent="0.3">
      <c r="A2445" s="2">
        <v>2444</v>
      </c>
      <c r="B2445" s="2" t="s">
        <v>5507</v>
      </c>
      <c r="C2445" s="2">
        <f>YEAR([1]Data!$D2445)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9">
        <v>95.1</v>
      </c>
      <c r="T2445" s="2">
        <v>5</v>
      </c>
      <c r="U2445" s="25">
        <v>0</v>
      </c>
      <c r="V2445" s="25">
        <v>30.431999999999995</v>
      </c>
      <c r="W2445" s="11">
        <f>Table_1[[#This Row],[Discount]]/Table_1[[#This Row],[Sales]]</f>
        <v>0</v>
      </c>
      <c r="X2445" t="str">
        <f>IF(Table_1[[#This Row],[Discount %]]&lt;=0.1, "0-10%", IF(Table_1[[#This Row],[Discount %]]&lt;=0.2, "10-20%", IF(Table_1[[#This Row],[Discount %]]&lt;=0.3, "20-30%", IF(Table_1[[#This Row],[Discount %]]&lt;=0.4, "30-40%", "40%+"))))</f>
        <v>0-10%</v>
      </c>
    </row>
    <row r="2446" spans="1:24" ht="14.4" x14ac:dyDescent="0.3">
      <c r="A2446" s="2">
        <v>2445</v>
      </c>
      <c r="B2446" s="2" t="s">
        <v>5507</v>
      </c>
      <c r="C2446" s="2">
        <f>YEAR([1]Data!$D2446)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9">
        <v>26.880000000000003</v>
      </c>
      <c r="T2446" s="2">
        <v>6</v>
      </c>
      <c r="U2446" s="25">
        <v>0</v>
      </c>
      <c r="V2446" s="25">
        <v>12.902400000000002</v>
      </c>
      <c r="W2446" s="11">
        <f>Table_1[[#This Row],[Discount]]/Table_1[[#This Row],[Sales]]</f>
        <v>0</v>
      </c>
      <c r="X2446" t="str">
        <f>IF(Table_1[[#This Row],[Discount %]]&lt;=0.1, "0-10%", IF(Table_1[[#This Row],[Discount %]]&lt;=0.2, "10-20%", IF(Table_1[[#This Row],[Discount %]]&lt;=0.3, "20-30%", IF(Table_1[[#This Row],[Discount %]]&lt;=0.4, "30-40%", "40%+"))))</f>
        <v>0-10%</v>
      </c>
    </row>
    <row r="2447" spans="1:24" ht="14.4" x14ac:dyDescent="0.3">
      <c r="A2447" s="2">
        <v>2446</v>
      </c>
      <c r="B2447" s="2" t="s">
        <v>5507</v>
      </c>
      <c r="C2447" s="2">
        <f>YEAR([1]Data!$D2447)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9">
        <v>257.98</v>
      </c>
      <c r="T2447" s="2">
        <v>2</v>
      </c>
      <c r="U2447" s="25">
        <v>0</v>
      </c>
      <c r="V2447" s="25">
        <v>74.8142</v>
      </c>
      <c r="W2447" s="11">
        <f>Table_1[[#This Row],[Discount]]/Table_1[[#This Row],[Sales]]</f>
        <v>0</v>
      </c>
      <c r="X2447" t="str">
        <f>IF(Table_1[[#This Row],[Discount %]]&lt;=0.1, "0-10%", IF(Table_1[[#This Row],[Discount %]]&lt;=0.2, "10-20%", IF(Table_1[[#This Row],[Discount %]]&lt;=0.3, "20-30%", IF(Table_1[[#This Row],[Discount %]]&lt;=0.4, "30-40%", "40%+"))))</f>
        <v>0-10%</v>
      </c>
    </row>
    <row r="2448" spans="1:24" ht="14.4" x14ac:dyDescent="0.3">
      <c r="A2448" s="2">
        <v>2447</v>
      </c>
      <c r="B2448" s="2" t="s">
        <v>5511</v>
      </c>
      <c r="C2448" s="2">
        <f>YEAR([1]Data!$D2448)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9">
        <v>17.48</v>
      </c>
      <c r="T2448" s="2">
        <v>2</v>
      </c>
      <c r="U2448" s="25">
        <v>0</v>
      </c>
      <c r="V2448" s="25">
        <v>8.2156000000000002</v>
      </c>
      <c r="W2448" s="11">
        <f>Table_1[[#This Row],[Discount]]/Table_1[[#This Row],[Sales]]</f>
        <v>0</v>
      </c>
      <c r="X2448" t="str">
        <f>IF(Table_1[[#This Row],[Discount %]]&lt;=0.1, "0-10%", IF(Table_1[[#This Row],[Discount %]]&lt;=0.2, "10-20%", IF(Table_1[[#This Row],[Discount %]]&lt;=0.3, "20-30%", IF(Table_1[[#This Row],[Discount %]]&lt;=0.4, "30-40%", "40%+"))))</f>
        <v>0-10%</v>
      </c>
    </row>
    <row r="2449" spans="1:24" ht="14.4" x14ac:dyDescent="0.3">
      <c r="A2449" s="2">
        <v>2448</v>
      </c>
      <c r="B2449" s="2" t="s">
        <v>5512</v>
      </c>
      <c r="C2449" s="2">
        <f>YEAR([1]Data!$D2449)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9">
        <v>492.83499999999998</v>
      </c>
      <c r="T2449" s="2">
        <v>5</v>
      </c>
      <c r="U2449" s="25">
        <v>0.3</v>
      </c>
      <c r="V2449" s="25">
        <v>-14.080999999999989</v>
      </c>
      <c r="W2449" s="11">
        <f>Table_1[[#This Row],[Discount]]/Table_1[[#This Row],[Sales]]</f>
        <v>6.0872300059857764E-4</v>
      </c>
      <c r="X2449" t="str">
        <f>IF(Table_1[[#This Row],[Discount %]]&lt;=0.1, "0-10%", IF(Table_1[[#This Row],[Discount %]]&lt;=0.2, "10-20%", IF(Table_1[[#This Row],[Discount %]]&lt;=0.3, "20-30%", IF(Table_1[[#This Row],[Discount %]]&lt;=0.4, "30-40%", "40%+"))))</f>
        <v>0-10%</v>
      </c>
    </row>
    <row r="2450" spans="1:24" ht="14.4" x14ac:dyDescent="0.3">
      <c r="A2450" s="2">
        <v>2449</v>
      </c>
      <c r="B2450" s="2" t="s">
        <v>5513</v>
      </c>
      <c r="C2450" s="2">
        <f>YEAR([1]Data!$D2450)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9">
        <v>269.49</v>
      </c>
      <c r="T2450" s="2">
        <v>3</v>
      </c>
      <c r="U2450" s="25">
        <v>0</v>
      </c>
      <c r="V2450" s="25">
        <v>5.3897999999999939</v>
      </c>
      <c r="W2450" s="11">
        <f>Table_1[[#This Row],[Discount]]/Table_1[[#This Row],[Sales]]</f>
        <v>0</v>
      </c>
      <c r="X2450" t="str">
        <f>IF(Table_1[[#This Row],[Discount %]]&lt;=0.1, "0-10%", IF(Table_1[[#This Row],[Discount %]]&lt;=0.2, "10-20%", IF(Table_1[[#This Row],[Discount %]]&lt;=0.3, "20-30%", IF(Table_1[[#This Row],[Discount %]]&lt;=0.4, "30-40%", "40%+"))))</f>
        <v>0-10%</v>
      </c>
    </row>
    <row r="2451" spans="1:24" ht="14.4" x14ac:dyDescent="0.3">
      <c r="A2451" s="2">
        <v>2450</v>
      </c>
      <c r="B2451" s="2" t="s">
        <v>5515</v>
      </c>
      <c r="C2451" s="2">
        <f>YEAR([1]Data!$D2451)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9">
        <v>29.120000000000005</v>
      </c>
      <c r="T2451" s="2">
        <v>5</v>
      </c>
      <c r="U2451" s="25">
        <v>0.2</v>
      </c>
      <c r="V2451" s="25">
        <v>9.8279999999999959</v>
      </c>
      <c r="W2451" s="11">
        <f>Table_1[[#This Row],[Discount]]/Table_1[[#This Row],[Sales]]</f>
        <v>6.8681318681318672E-3</v>
      </c>
      <c r="X2451" t="str">
        <f>IF(Table_1[[#This Row],[Discount %]]&lt;=0.1, "0-10%", IF(Table_1[[#This Row],[Discount %]]&lt;=0.2, "10-20%", IF(Table_1[[#This Row],[Discount %]]&lt;=0.3, "20-30%", IF(Table_1[[#This Row],[Discount %]]&lt;=0.4, "30-40%", "40%+"))))</f>
        <v>0-10%</v>
      </c>
    </row>
    <row r="2452" spans="1:24" ht="14.4" x14ac:dyDescent="0.3">
      <c r="A2452" s="2">
        <v>2451</v>
      </c>
      <c r="B2452" s="2" t="s">
        <v>5518</v>
      </c>
      <c r="C2452" s="2">
        <f>YEAR([1]Data!$D2452)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9">
        <v>18.75</v>
      </c>
      <c r="T2452" s="2">
        <v>5</v>
      </c>
      <c r="U2452" s="25">
        <v>0</v>
      </c>
      <c r="V2452" s="25">
        <v>9</v>
      </c>
      <c r="W2452" s="11">
        <f>Table_1[[#This Row],[Discount]]/Table_1[[#This Row],[Sales]]</f>
        <v>0</v>
      </c>
      <c r="X2452" t="str">
        <f>IF(Table_1[[#This Row],[Discount %]]&lt;=0.1, "0-10%", IF(Table_1[[#This Row],[Discount %]]&lt;=0.2, "10-20%", IF(Table_1[[#This Row],[Discount %]]&lt;=0.3, "20-30%", IF(Table_1[[#This Row],[Discount %]]&lt;=0.4, "30-40%", "40%+"))))</f>
        <v>0-10%</v>
      </c>
    </row>
    <row r="2453" spans="1:24" ht="14.4" x14ac:dyDescent="0.3">
      <c r="A2453" s="2">
        <v>2452</v>
      </c>
      <c r="B2453" s="2" t="s">
        <v>5518</v>
      </c>
      <c r="C2453" s="2">
        <f>YEAR([1]Data!$D2453)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9">
        <v>119.69999999999999</v>
      </c>
      <c r="T2453" s="2">
        <v>6</v>
      </c>
      <c r="U2453" s="25">
        <v>0</v>
      </c>
      <c r="V2453" s="25">
        <v>31.121999999999996</v>
      </c>
      <c r="W2453" s="11">
        <f>Table_1[[#This Row],[Discount]]/Table_1[[#This Row],[Sales]]</f>
        <v>0</v>
      </c>
      <c r="X2453" t="str">
        <f>IF(Table_1[[#This Row],[Discount %]]&lt;=0.1, "0-10%", IF(Table_1[[#This Row],[Discount %]]&lt;=0.2, "10-20%", IF(Table_1[[#This Row],[Discount %]]&lt;=0.3, "20-30%", IF(Table_1[[#This Row],[Discount %]]&lt;=0.4, "30-40%", "40%+"))))</f>
        <v>0-10%</v>
      </c>
    </row>
    <row r="2454" spans="1:24" ht="14.4" x14ac:dyDescent="0.3">
      <c r="A2454" s="2">
        <v>2453</v>
      </c>
      <c r="B2454" s="2" t="s">
        <v>5518</v>
      </c>
      <c r="C2454" s="2">
        <f>YEAR([1]Data!$D2454)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9">
        <v>9.1440000000000001</v>
      </c>
      <c r="T2454" s="2">
        <v>3</v>
      </c>
      <c r="U2454" s="25">
        <v>0.2</v>
      </c>
      <c r="V2454" s="25">
        <v>3.0860999999999996</v>
      </c>
      <c r="W2454" s="11">
        <f>Table_1[[#This Row],[Discount]]/Table_1[[#This Row],[Sales]]</f>
        <v>2.1872265966754158E-2</v>
      </c>
      <c r="X2454" t="str">
        <f>IF(Table_1[[#This Row],[Discount %]]&lt;=0.1, "0-10%", IF(Table_1[[#This Row],[Discount %]]&lt;=0.2, "10-20%", IF(Table_1[[#This Row],[Discount %]]&lt;=0.3, "20-30%", IF(Table_1[[#This Row],[Discount %]]&lt;=0.4, "30-40%", "40%+"))))</f>
        <v>0-10%</v>
      </c>
    </row>
    <row r="2455" spans="1:24" ht="14.4" x14ac:dyDescent="0.3">
      <c r="A2455" s="2">
        <v>2454</v>
      </c>
      <c r="B2455" s="2" t="s">
        <v>5518</v>
      </c>
      <c r="C2455" s="2">
        <f>YEAR([1]Data!$D2455)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9">
        <v>57.06</v>
      </c>
      <c r="T2455" s="2">
        <v>3</v>
      </c>
      <c r="U2455" s="25">
        <v>0</v>
      </c>
      <c r="V2455" s="25">
        <v>18.2592</v>
      </c>
      <c r="W2455" s="11">
        <f>Table_1[[#This Row],[Discount]]/Table_1[[#This Row],[Sales]]</f>
        <v>0</v>
      </c>
      <c r="X2455" t="str">
        <f>IF(Table_1[[#This Row],[Discount %]]&lt;=0.1, "0-10%", IF(Table_1[[#This Row],[Discount %]]&lt;=0.2, "10-20%", IF(Table_1[[#This Row],[Discount %]]&lt;=0.3, "20-30%", IF(Table_1[[#This Row],[Discount %]]&lt;=0.4, "30-40%", "40%+"))))</f>
        <v>0-10%</v>
      </c>
    </row>
    <row r="2456" spans="1:24" ht="14.4" x14ac:dyDescent="0.3">
      <c r="A2456" s="2">
        <v>2455</v>
      </c>
      <c r="B2456" s="2" t="s">
        <v>5518</v>
      </c>
      <c r="C2456" s="2">
        <f>YEAR([1]Data!$D2456)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9">
        <v>71.599999999999994</v>
      </c>
      <c r="T2456" s="2">
        <v>8</v>
      </c>
      <c r="U2456" s="25">
        <v>0</v>
      </c>
      <c r="V2456" s="25">
        <v>13.603999999999992</v>
      </c>
      <c r="W2456" s="11">
        <f>Table_1[[#This Row],[Discount]]/Table_1[[#This Row],[Sales]]</f>
        <v>0</v>
      </c>
      <c r="X2456" t="str">
        <f>IF(Table_1[[#This Row],[Discount %]]&lt;=0.1, "0-10%", IF(Table_1[[#This Row],[Discount %]]&lt;=0.2, "10-20%", IF(Table_1[[#This Row],[Discount %]]&lt;=0.3, "20-30%", IF(Table_1[[#This Row],[Discount %]]&lt;=0.4, "30-40%", "40%+"))))</f>
        <v>0-10%</v>
      </c>
    </row>
    <row r="2457" spans="1:24" ht="14.4" x14ac:dyDescent="0.3">
      <c r="A2457" s="2">
        <v>2456</v>
      </c>
      <c r="B2457" s="2" t="s">
        <v>5518</v>
      </c>
      <c r="C2457" s="2">
        <f>YEAR([1]Data!$D2457)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9">
        <v>107.44</v>
      </c>
      <c r="T2457" s="2">
        <v>8</v>
      </c>
      <c r="U2457" s="25">
        <v>0</v>
      </c>
      <c r="V2457" s="25">
        <v>27.934399999999997</v>
      </c>
      <c r="W2457" s="11">
        <f>Table_1[[#This Row],[Discount]]/Table_1[[#This Row],[Sales]]</f>
        <v>0</v>
      </c>
      <c r="X2457" t="str">
        <f>IF(Table_1[[#This Row],[Discount %]]&lt;=0.1, "0-10%", IF(Table_1[[#This Row],[Discount %]]&lt;=0.2, "10-20%", IF(Table_1[[#This Row],[Discount %]]&lt;=0.3, "20-30%", IF(Table_1[[#This Row],[Discount %]]&lt;=0.4, "30-40%", "40%+"))))</f>
        <v>0-10%</v>
      </c>
    </row>
    <row r="2458" spans="1:24" ht="14.4" x14ac:dyDescent="0.3">
      <c r="A2458" s="2">
        <v>2457</v>
      </c>
      <c r="B2458" s="2" t="s">
        <v>5518</v>
      </c>
      <c r="C2458" s="2">
        <f>YEAR([1]Data!$D2458)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9">
        <v>7.31</v>
      </c>
      <c r="T2458" s="2">
        <v>1</v>
      </c>
      <c r="U2458" s="25">
        <v>0</v>
      </c>
      <c r="V2458" s="25">
        <v>3.4356999999999998</v>
      </c>
      <c r="W2458" s="11">
        <f>Table_1[[#This Row],[Discount]]/Table_1[[#This Row],[Sales]]</f>
        <v>0</v>
      </c>
      <c r="X2458" t="str">
        <f>IF(Table_1[[#This Row],[Discount %]]&lt;=0.1, "0-10%", IF(Table_1[[#This Row],[Discount %]]&lt;=0.2, "10-20%", IF(Table_1[[#This Row],[Discount %]]&lt;=0.3, "20-30%", IF(Table_1[[#This Row],[Discount %]]&lt;=0.4, "30-40%", "40%+"))))</f>
        <v>0-10%</v>
      </c>
    </row>
    <row r="2459" spans="1:24" ht="14.4" x14ac:dyDescent="0.3">
      <c r="A2459" s="2">
        <v>2458</v>
      </c>
      <c r="B2459" s="2" t="s">
        <v>5518</v>
      </c>
      <c r="C2459" s="2">
        <f>YEAR([1]Data!$D2459)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9">
        <v>59.099999999999994</v>
      </c>
      <c r="T2459" s="2">
        <v>6</v>
      </c>
      <c r="U2459" s="25">
        <v>0</v>
      </c>
      <c r="V2459" s="25">
        <v>22.458000000000002</v>
      </c>
      <c r="W2459" s="11">
        <f>Table_1[[#This Row],[Discount]]/Table_1[[#This Row],[Sales]]</f>
        <v>0</v>
      </c>
      <c r="X2459" t="str">
        <f>IF(Table_1[[#This Row],[Discount %]]&lt;=0.1, "0-10%", IF(Table_1[[#This Row],[Discount %]]&lt;=0.2, "10-20%", IF(Table_1[[#This Row],[Discount %]]&lt;=0.3, "20-30%", IF(Table_1[[#This Row],[Discount %]]&lt;=0.4, "30-40%", "40%+"))))</f>
        <v>0-10%</v>
      </c>
    </row>
    <row r="2460" spans="1:24" ht="14.4" x14ac:dyDescent="0.3">
      <c r="A2460" s="2">
        <v>2459</v>
      </c>
      <c r="B2460" s="2" t="s">
        <v>5518</v>
      </c>
      <c r="C2460" s="2">
        <f>YEAR([1]Data!$D2460)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9">
        <v>46.53</v>
      </c>
      <c r="T2460" s="2">
        <v>3</v>
      </c>
      <c r="U2460" s="25">
        <v>0</v>
      </c>
      <c r="V2460" s="25">
        <v>12.097800000000001</v>
      </c>
      <c r="W2460" s="11">
        <f>Table_1[[#This Row],[Discount]]/Table_1[[#This Row],[Sales]]</f>
        <v>0</v>
      </c>
      <c r="X2460" t="str">
        <f>IF(Table_1[[#This Row],[Discount %]]&lt;=0.1, "0-10%", IF(Table_1[[#This Row],[Discount %]]&lt;=0.2, "10-20%", IF(Table_1[[#This Row],[Discount %]]&lt;=0.3, "20-30%", IF(Table_1[[#This Row],[Discount %]]&lt;=0.4, "30-40%", "40%+"))))</f>
        <v>0-10%</v>
      </c>
    </row>
    <row r="2461" spans="1:24" ht="14.4" x14ac:dyDescent="0.3">
      <c r="A2461" s="2">
        <v>2460</v>
      </c>
      <c r="B2461" s="2" t="s">
        <v>5521</v>
      </c>
      <c r="C2461" s="2">
        <f>YEAR([1]Data!$D2461)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9">
        <v>97.84</v>
      </c>
      <c r="T2461" s="2">
        <v>2</v>
      </c>
      <c r="U2461" s="25">
        <v>0</v>
      </c>
      <c r="V2461" s="25">
        <v>25.438400000000001</v>
      </c>
      <c r="W2461" s="11">
        <f>Table_1[[#This Row],[Discount]]/Table_1[[#This Row],[Sales]]</f>
        <v>0</v>
      </c>
      <c r="X2461" t="str">
        <f>IF(Table_1[[#This Row],[Discount %]]&lt;=0.1, "0-10%", IF(Table_1[[#This Row],[Discount %]]&lt;=0.2, "10-20%", IF(Table_1[[#This Row],[Discount %]]&lt;=0.3, "20-30%", IF(Table_1[[#This Row],[Discount %]]&lt;=0.4, "30-40%", "40%+"))))</f>
        <v>0-10%</v>
      </c>
    </row>
    <row r="2462" spans="1:24" ht="14.4" x14ac:dyDescent="0.3">
      <c r="A2462" s="2">
        <v>2461</v>
      </c>
      <c r="B2462" s="2" t="s">
        <v>5522</v>
      </c>
      <c r="C2462" s="2">
        <f>YEAR([1]Data!$D2462)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9">
        <v>29.97</v>
      </c>
      <c r="T2462" s="2">
        <v>3</v>
      </c>
      <c r="U2462" s="25">
        <v>0</v>
      </c>
      <c r="V2462" s="25">
        <v>13.486499999999999</v>
      </c>
      <c r="W2462" s="11">
        <f>Table_1[[#This Row],[Discount]]/Table_1[[#This Row],[Sales]]</f>
        <v>0</v>
      </c>
      <c r="X2462" t="str">
        <f>IF(Table_1[[#This Row],[Discount %]]&lt;=0.1, "0-10%", IF(Table_1[[#This Row],[Discount %]]&lt;=0.2, "10-20%", IF(Table_1[[#This Row],[Discount %]]&lt;=0.3, "20-30%", IF(Table_1[[#This Row],[Discount %]]&lt;=0.4, "30-40%", "40%+"))))</f>
        <v>0-10%</v>
      </c>
    </row>
    <row r="2463" spans="1:24" ht="14.4" x14ac:dyDescent="0.3">
      <c r="A2463" s="2">
        <v>2462</v>
      </c>
      <c r="B2463" s="2" t="s">
        <v>5522</v>
      </c>
      <c r="C2463" s="2">
        <f>YEAR([1]Data!$D2463)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9">
        <v>98.352000000000004</v>
      </c>
      <c r="T2463" s="2">
        <v>3</v>
      </c>
      <c r="U2463" s="25">
        <v>0.2</v>
      </c>
      <c r="V2463" s="25">
        <v>34.423199999999987</v>
      </c>
      <c r="W2463" s="11">
        <f>Table_1[[#This Row],[Discount]]/Table_1[[#This Row],[Sales]]</f>
        <v>2.0335122824141857E-3</v>
      </c>
      <c r="X2463" t="str">
        <f>IF(Table_1[[#This Row],[Discount %]]&lt;=0.1, "0-10%", IF(Table_1[[#This Row],[Discount %]]&lt;=0.2, "10-20%", IF(Table_1[[#This Row],[Discount %]]&lt;=0.3, "20-30%", IF(Table_1[[#This Row],[Discount %]]&lt;=0.4, "30-40%", "40%+"))))</f>
        <v>0-10%</v>
      </c>
    </row>
    <row r="2464" spans="1:24" ht="14.4" x14ac:dyDescent="0.3">
      <c r="A2464" s="2">
        <v>2463</v>
      </c>
      <c r="B2464" s="2" t="s">
        <v>5525</v>
      </c>
      <c r="C2464" s="2">
        <f>YEAR([1]Data!$D2464)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9">
        <v>83.920000000000016</v>
      </c>
      <c r="T2464" s="2">
        <v>5</v>
      </c>
      <c r="U2464" s="25">
        <v>0.2</v>
      </c>
      <c r="V2464" s="25">
        <v>29.371999999999993</v>
      </c>
      <c r="W2464" s="11">
        <f>Table_1[[#This Row],[Discount]]/Table_1[[#This Row],[Sales]]</f>
        <v>2.383222116301239E-3</v>
      </c>
      <c r="X2464" t="str">
        <f>IF(Table_1[[#This Row],[Discount %]]&lt;=0.1, "0-10%", IF(Table_1[[#This Row],[Discount %]]&lt;=0.2, "10-20%", IF(Table_1[[#This Row],[Discount %]]&lt;=0.3, "20-30%", IF(Table_1[[#This Row],[Discount %]]&lt;=0.4, "30-40%", "40%+"))))</f>
        <v>0-10%</v>
      </c>
    </row>
    <row r="2465" spans="1:24" ht="14.4" x14ac:dyDescent="0.3">
      <c r="A2465" s="2">
        <v>2464</v>
      </c>
      <c r="B2465" s="2" t="s">
        <v>5525</v>
      </c>
      <c r="C2465" s="2">
        <f>YEAR([1]Data!$D2465)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9">
        <v>14.624000000000002</v>
      </c>
      <c r="T2465" s="2">
        <v>2</v>
      </c>
      <c r="U2465" s="25">
        <v>0.2</v>
      </c>
      <c r="V2465" s="25">
        <v>5.1183999999999994</v>
      </c>
      <c r="W2465" s="11">
        <f>Table_1[[#This Row],[Discount]]/Table_1[[#This Row],[Sales]]</f>
        <v>1.3676148796498904E-2</v>
      </c>
      <c r="X2465" t="str">
        <f>IF(Table_1[[#This Row],[Discount %]]&lt;=0.1, "0-10%", IF(Table_1[[#This Row],[Discount %]]&lt;=0.2, "10-20%", IF(Table_1[[#This Row],[Discount %]]&lt;=0.3, "20-30%", IF(Table_1[[#This Row],[Discount %]]&lt;=0.4, "30-40%", "40%+"))))</f>
        <v>0-10%</v>
      </c>
    </row>
    <row r="2466" spans="1:24" ht="14.4" x14ac:dyDescent="0.3">
      <c r="A2466" s="2">
        <v>2465</v>
      </c>
      <c r="B2466" s="2" t="s">
        <v>5525</v>
      </c>
      <c r="C2466" s="2">
        <f>YEAR([1]Data!$D2466)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9">
        <v>136.99</v>
      </c>
      <c r="T2466" s="2">
        <v>1</v>
      </c>
      <c r="U2466" s="25">
        <v>0</v>
      </c>
      <c r="V2466" s="25">
        <v>36.987300000000005</v>
      </c>
      <c r="W2466" s="11">
        <f>Table_1[[#This Row],[Discount]]/Table_1[[#This Row],[Sales]]</f>
        <v>0</v>
      </c>
      <c r="X2466" t="str">
        <f>IF(Table_1[[#This Row],[Discount %]]&lt;=0.1, "0-10%", IF(Table_1[[#This Row],[Discount %]]&lt;=0.2, "10-20%", IF(Table_1[[#This Row],[Discount %]]&lt;=0.3, "20-30%", IF(Table_1[[#This Row],[Discount %]]&lt;=0.4, "30-40%", "40%+"))))</f>
        <v>0-10%</v>
      </c>
    </row>
    <row r="2467" spans="1:24" ht="14.4" x14ac:dyDescent="0.3">
      <c r="A2467" s="2">
        <v>2466</v>
      </c>
      <c r="B2467" s="2" t="s">
        <v>5525</v>
      </c>
      <c r="C2467" s="2">
        <f>YEAR([1]Data!$D2467)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9">
        <v>3.15</v>
      </c>
      <c r="T2467" s="2">
        <v>1</v>
      </c>
      <c r="U2467" s="25">
        <v>0</v>
      </c>
      <c r="V2467" s="25">
        <v>1.512</v>
      </c>
      <c r="W2467" s="11">
        <f>Table_1[[#This Row],[Discount]]/Table_1[[#This Row],[Sales]]</f>
        <v>0</v>
      </c>
      <c r="X2467" t="str">
        <f>IF(Table_1[[#This Row],[Discount %]]&lt;=0.1, "0-10%", IF(Table_1[[#This Row],[Discount %]]&lt;=0.2, "10-20%", IF(Table_1[[#This Row],[Discount %]]&lt;=0.3, "20-30%", IF(Table_1[[#This Row],[Discount %]]&lt;=0.4, "30-40%", "40%+"))))</f>
        <v>0-10%</v>
      </c>
    </row>
    <row r="2468" spans="1:24" ht="14.4" x14ac:dyDescent="0.3">
      <c r="A2468" s="2">
        <v>2467</v>
      </c>
      <c r="B2468" s="2" t="s">
        <v>5526</v>
      </c>
      <c r="C2468" s="2">
        <f>YEAR([1]Data!$D2468)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9">
        <v>9.11</v>
      </c>
      <c r="T2468" s="2">
        <v>1</v>
      </c>
      <c r="U2468" s="25">
        <v>0</v>
      </c>
      <c r="V2468" s="25">
        <v>4.099499999999999</v>
      </c>
      <c r="W2468" s="11">
        <f>Table_1[[#This Row],[Discount]]/Table_1[[#This Row],[Sales]]</f>
        <v>0</v>
      </c>
      <c r="X2468" t="str">
        <f>IF(Table_1[[#This Row],[Discount %]]&lt;=0.1, "0-10%", IF(Table_1[[#This Row],[Discount %]]&lt;=0.2, "10-20%", IF(Table_1[[#This Row],[Discount %]]&lt;=0.3, "20-30%", IF(Table_1[[#This Row],[Discount %]]&lt;=0.4, "30-40%", "40%+"))))</f>
        <v>0-10%</v>
      </c>
    </row>
    <row r="2469" spans="1:24" ht="14.4" x14ac:dyDescent="0.3">
      <c r="A2469" s="2">
        <v>2468</v>
      </c>
      <c r="B2469" s="2" t="s">
        <v>5526</v>
      </c>
      <c r="C2469" s="2">
        <f>YEAR([1]Data!$D2469)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9">
        <v>571.44000000000005</v>
      </c>
      <c r="T2469" s="2">
        <v>4</v>
      </c>
      <c r="U2469" s="25">
        <v>0</v>
      </c>
      <c r="V2469" s="25">
        <v>165.71759999999995</v>
      </c>
      <c r="W2469" s="11">
        <f>Table_1[[#This Row],[Discount]]/Table_1[[#This Row],[Sales]]</f>
        <v>0</v>
      </c>
      <c r="X2469" t="str">
        <f>IF(Table_1[[#This Row],[Discount %]]&lt;=0.1, "0-10%", IF(Table_1[[#This Row],[Discount %]]&lt;=0.2, "10-20%", IF(Table_1[[#This Row],[Discount %]]&lt;=0.3, "20-30%", IF(Table_1[[#This Row],[Discount %]]&lt;=0.4, "30-40%", "40%+"))))</f>
        <v>0-10%</v>
      </c>
    </row>
    <row r="2470" spans="1:24" ht="14.4" x14ac:dyDescent="0.3">
      <c r="A2470" s="2">
        <v>2469</v>
      </c>
      <c r="B2470" s="2" t="s">
        <v>5526</v>
      </c>
      <c r="C2470" s="2">
        <f>YEAR([1]Data!$D2470)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9">
        <v>32.400000000000006</v>
      </c>
      <c r="T2470" s="2">
        <v>5</v>
      </c>
      <c r="U2470" s="25">
        <v>0</v>
      </c>
      <c r="V2470" s="25">
        <v>15.552000000000001</v>
      </c>
      <c r="W2470" s="11">
        <f>Table_1[[#This Row],[Discount]]/Table_1[[#This Row],[Sales]]</f>
        <v>0</v>
      </c>
      <c r="X2470" t="str">
        <f>IF(Table_1[[#This Row],[Discount %]]&lt;=0.1, "0-10%", IF(Table_1[[#This Row],[Discount %]]&lt;=0.2, "10-20%", IF(Table_1[[#This Row],[Discount %]]&lt;=0.3, "20-30%", IF(Table_1[[#This Row],[Discount %]]&lt;=0.4, "30-40%", "40%+"))))</f>
        <v>0-10%</v>
      </c>
    </row>
    <row r="2471" spans="1:24" ht="14.4" x14ac:dyDescent="0.3">
      <c r="A2471" s="2">
        <v>2470</v>
      </c>
      <c r="B2471" s="2" t="s">
        <v>5526</v>
      </c>
      <c r="C2471" s="2">
        <f>YEAR([1]Data!$D2471)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9">
        <v>16.91</v>
      </c>
      <c r="T2471" s="2">
        <v>1</v>
      </c>
      <c r="U2471" s="25">
        <v>0</v>
      </c>
      <c r="V2471" s="25">
        <v>4.5656999999999996</v>
      </c>
      <c r="W2471" s="11">
        <f>Table_1[[#This Row],[Discount]]/Table_1[[#This Row],[Sales]]</f>
        <v>0</v>
      </c>
      <c r="X2471" t="str">
        <f>IF(Table_1[[#This Row],[Discount %]]&lt;=0.1, "0-10%", IF(Table_1[[#This Row],[Discount %]]&lt;=0.2, "10-20%", IF(Table_1[[#This Row],[Discount %]]&lt;=0.3, "20-30%", IF(Table_1[[#This Row],[Discount %]]&lt;=0.4, "30-40%", "40%+"))))</f>
        <v>0-10%</v>
      </c>
    </row>
    <row r="2472" spans="1:24" ht="14.4" x14ac:dyDescent="0.3">
      <c r="A2472" s="2">
        <v>2471</v>
      </c>
      <c r="B2472" s="2" t="s">
        <v>5532</v>
      </c>
      <c r="C2472" s="2">
        <f>YEAR([1]Data!$D2472)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9">
        <v>14.272</v>
      </c>
      <c r="T2472" s="2">
        <v>8</v>
      </c>
      <c r="U2472" s="25">
        <v>0.2</v>
      </c>
      <c r="V2472" s="25">
        <v>4.281600000000001</v>
      </c>
      <c r="W2472" s="11">
        <f>Table_1[[#This Row],[Discount]]/Table_1[[#This Row],[Sales]]</f>
        <v>1.4013452914798207E-2</v>
      </c>
      <c r="X2472" t="str">
        <f>IF(Table_1[[#This Row],[Discount %]]&lt;=0.1, "0-10%", IF(Table_1[[#This Row],[Discount %]]&lt;=0.2, "10-20%", IF(Table_1[[#This Row],[Discount %]]&lt;=0.3, "20-30%", IF(Table_1[[#This Row],[Discount %]]&lt;=0.4, "30-40%", "40%+"))))</f>
        <v>0-10%</v>
      </c>
    </row>
    <row r="2473" spans="1:24" ht="14.4" x14ac:dyDescent="0.3">
      <c r="A2473" s="2">
        <v>2472</v>
      </c>
      <c r="B2473" s="2" t="s">
        <v>5532</v>
      </c>
      <c r="C2473" s="2">
        <f>YEAR([1]Data!$D2473)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9">
        <v>451.13599999999997</v>
      </c>
      <c r="T2473" s="2">
        <v>4</v>
      </c>
      <c r="U2473" s="25">
        <v>0.2</v>
      </c>
      <c r="V2473" s="25">
        <v>-67.670399999999972</v>
      </c>
      <c r="W2473" s="11">
        <f>Table_1[[#This Row],[Discount]]/Table_1[[#This Row],[Sales]]</f>
        <v>4.4332529436799553E-4</v>
      </c>
      <c r="X2473" t="str">
        <f>IF(Table_1[[#This Row],[Discount %]]&lt;=0.1, "0-10%", IF(Table_1[[#This Row],[Discount %]]&lt;=0.2, "10-20%", IF(Table_1[[#This Row],[Discount %]]&lt;=0.3, "20-30%", IF(Table_1[[#This Row],[Discount %]]&lt;=0.4, "30-40%", "40%+"))))</f>
        <v>0-10%</v>
      </c>
    </row>
    <row r="2474" spans="1:24" ht="14.4" x14ac:dyDescent="0.3">
      <c r="A2474" s="2">
        <v>2473</v>
      </c>
      <c r="B2474" s="2" t="s">
        <v>5532</v>
      </c>
      <c r="C2474" s="2">
        <f>YEAR([1]Data!$D2474)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9">
        <v>64.864000000000004</v>
      </c>
      <c r="T2474" s="2">
        <v>4</v>
      </c>
      <c r="U2474" s="25">
        <v>0.2</v>
      </c>
      <c r="V2474" s="25">
        <v>6.4864000000000033</v>
      </c>
      <c r="W2474" s="11">
        <f>Table_1[[#This Row],[Discount]]/Table_1[[#This Row],[Sales]]</f>
        <v>3.0833744449925999E-3</v>
      </c>
      <c r="X2474" t="str">
        <f>IF(Table_1[[#This Row],[Discount %]]&lt;=0.1, "0-10%", IF(Table_1[[#This Row],[Discount %]]&lt;=0.2, "10-20%", IF(Table_1[[#This Row],[Discount %]]&lt;=0.3, "20-30%", IF(Table_1[[#This Row],[Discount %]]&lt;=0.4, "30-40%", "40%+"))))</f>
        <v>0-10%</v>
      </c>
    </row>
    <row r="2475" spans="1:24" ht="14.4" x14ac:dyDescent="0.3">
      <c r="A2475" s="2">
        <v>2474</v>
      </c>
      <c r="B2475" s="2" t="s">
        <v>5538</v>
      </c>
      <c r="C2475" s="2">
        <f>YEAR([1]Data!$D2475)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9">
        <v>217.58400000000003</v>
      </c>
      <c r="T2475" s="2">
        <v>2</v>
      </c>
      <c r="U2475" s="25">
        <v>0.2</v>
      </c>
      <c r="V2475" s="25">
        <v>-29.917800000000021</v>
      </c>
      <c r="W2475" s="11">
        <f>Table_1[[#This Row],[Discount]]/Table_1[[#This Row],[Sales]]</f>
        <v>9.1918523420839757E-4</v>
      </c>
      <c r="X2475" t="str">
        <f>IF(Table_1[[#This Row],[Discount %]]&lt;=0.1, "0-10%", IF(Table_1[[#This Row],[Discount %]]&lt;=0.2, "10-20%", IF(Table_1[[#This Row],[Discount %]]&lt;=0.3, "20-30%", IF(Table_1[[#This Row],[Discount %]]&lt;=0.4, "30-40%", "40%+"))))</f>
        <v>0-10%</v>
      </c>
    </row>
    <row r="2476" spans="1:24" ht="14.4" x14ac:dyDescent="0.3">
      <c r="A2476" s="2">
        <v>2475</v>
      </c>
      <c r="B2476" s="2" t="s">
        <v>5538</v>
      </c>
      <c r="C2476" s="2">
        <f>YEAR([1]Data!$D2476)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9">
        <v>82.95</v>
      </c>
      <c r="T2476" s="2">
        <v>5</v>
      </c>
      <c r="U2476" s="25">
        <v>0</v>
      </c>
      <c r="V2476" s="25">
        <v>29.032499999999999</v>
      </c>
      <c r="W2476" s="11">
        <f>Table_1[[#This Row],[Discount]]/Table_1[[#This Row],[Sales]]</f>
        <v>0</v>
      </c>
      <c r="X2476" t="str">
        <f>IF(Table_1[[#This Row],[Discount %]]&lt;=0.1, "0-10%", IF(Table_1[[#This Row],[Discount %]]&lt;=0.2, "10-20%", IF(Table_1[[#This Row],[Discount %]]&lt;=0.3, "20-30%", IF(Table_1[[#This Row],[Discount %]]&lt;=0.4, "30-40%", "40%+"))))</f>
        <v>0-10%</v>
      </c>
    </row>
    <row r="2477" spans="1:24" ht="14.4" x14ac:dyDescent="0.3">
      <c r="A2477" s="2">
        <v>2476</v>
      </c>
      <c r="B2477" s="2" t="s">
        <v>5538</v>
      </c>
      <c r="C2477" s="2">
        <f>YEAR([1]Data!$D2477)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9">
        <v>87.71</v>
      </c>
      <c r="T2477" s="2">
        <v>7</v>
      </c>
      <c r="U2477" s="25">
        <v>0</v>
      </c>
      <c r="V2477" s="25">
        <v>41.223699999999994</v>
      </c>
      <c r="W2477" s="11">
        <f>Table_1[[#This Row],[Discount]]/Table_1[[#This Row],[Sales]]</f>
        <v>0</v>
      </c>
      <c r="X2477" t="str">
        <f>IF(Table_1[[#This Row],[Discount %]]&lt;=0.1, "0-10%", IF(Table_1[[#This Row],[Discount %]]&lt;=0.2, "10-20%", IF(Table_1[[#This Row],[Discount %]]&lt;=0.3, "20-30%", IF(Table_1[[#This Row],[Discount %]]&lt;=0.4, "30-40%", "40%+"))))</f>
        <v>0-10%</v>
      </c>
    </row>
    <row r="2478" spans="1:24" ht="14.4" x14ac:dyDescent="0.3">
      <c r="A2478" s="2">
        <v>2477</v>
      </c>
      <c r="B2478" s="2" t="s">
        <v>5538</v>
      </c>
      <c r="C2478" s="2">
        <f>YEAR([1]Data!$D2478)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9">
        <v>1101.48</v>
      </c>
      <c r="T2478" s="2">
        <v>4</v>
      </c>
      <c r="U2478" s="25">
        <v>0</v>
      </c>
      <c r="V2478" s="25">
        <v>429.57720000000006</v>
      </c>
      <c r="W2478" s="11">
        <f>Table_1[[#This Row],[Discount]]/Table_1[[#This Row],[Sales]]</f>
        <v>0</v>
      </c>
      <c r="X2478" t="str">
        <f>IF(Table_1[[#This Row],[Discount %]]&lt;=0.1, "0-10%", IF(Table_1[[#This Row],[Discount %]]&lt;=0.2, "10-20%", IF(Table_1[[#This Row],[Discount %]]&lt;=0.3, "20-30%", IF(Table_1[[#This Row],[Discount %]]&lt;=0.4, "30-40%", "40%+"))))</f>
        <v>0-10%</v>
      </c>
    </row>
    <row r="2479" spans="1:24" ht="14.4" x14ac:dyDescent="0.3">
      <c r="A2479" s="2">
        <v>2478</v>
      </c>
      <c r="B2479" s="2" t="s">
        <v>5545</v>
      </c>
      <c r="C2479" s="2">
        <f>YEAR([1]Data!$D2479)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9">
        <v>1322.3520000000001</v>
      </c>
      <c r="T2479" s="2">
        <v>3</v>
      </c>
      <c r="U2479" s="25">
        <v>0.2</v>
      </c>
      <c r="V2479" s="25">
        <v>-99.176400000000001</v>
      </c>
      <c r="W2479" s="11">
        <f>Table_1[[#This Row],[Discount]]/Table_1[[#This Row],[Sales]]</f>
        <v>1.5124565924957953E-4</v>
      </c>
      <c r="X2479" t="str">
        <f>IF(Table_1[[#This Row],[Discount %]]&lt;=0.1, "0-10%", IF(Table_1[[#This Row],[Discount %]]&lt;=0.2, "10-20%", IF(Table_1[[#This Row],[Discount %]]&lt;=0.3, "20-30%", IF(Table_1[[#This Row],[Discount %]]&lt;=0.4, "30-40%", "40%+"))))</f>
        <v>0-10%</v>
      </c>
    </row>
    <row r="2480" spans="1:24" ht="14.4" x14ac:dyDescent="0.3">
      <c r="A2480" s="2">
        <v>2479</v>
      </c>
      <c r="B2480" s="2" t="s">
        <v>5548</v>
      </c>
      <c r="C2480" s="2">
        <f>YEAR([1]Data!$D2480)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9">
        <v>5.46</v>
      </c>
      <c r="T2480" s="2">
        <v>3</v>
      </c>
      <c r="U2480" s="25">
        <v>0</v>
      </c>
      <c r="V2480" s="25">
        <v>1.4742000000000002</v>
      </c>
      <c r="W2480" s="11">
        <f>Table_1[[#This Row],[Discount]]/Table_1[[#This Row],[Sales]]</f>
        <v>0</v>
      </c>
      <c r="X2480" t="str">
        <f>IF(Table_1[[#This Row],[Discount %]]&lt;=0.1, "0-10%", IF(Table_1[[#This Row],[Discount %]]&lt;=0.2, "10-20%", IF(Table_1[[#This Row],[Discount %]]&lt;=0.3, "20-30%", IF(Table_1[[#This Row],[Discount %]]&lt;=0.4, "30-40%", "40%+"))))</f>
        <v>0-10%</v>
      </c>
    </row>
    <row r="2481" spans="1:24" ht="14.4" x14ac:dyDescent="0.3">
      <c r="A2481" s="2">
        <v>2480</v>
      </c>
      <c r="B2481" s="2" t="s">
        <v>5549</v>
      </c>
      <c r="C2481" s="2">
        <f>YEAR([1]Data!$D2481)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9">
        <v>11.184000000000001</v>
      </c>
      <c r="T2481" s="2">
        <v>1</v>
      </c>
      <c r="U2481" s="25">
        <v>0.2</v>
      </c>
      <c r="V2481" s="25">
        <v>0.83879999999999999</v>
      </c>
      <c r="W2481" s="11">
        <f>Table_1[[#This Row],[Discount]]/Table_1[[#This Row],[Sales]]</f>
        <v>1.7882689556509297E-2</v>
      </c>
      <c r="X2481" t="str">
        <f>IF(Table_1[[#This Row],[Discount %]]&lt;=0.1, "0-10%", IF(Table_1[[#This Row],[Discount %]]&lt;=0.2, "10-20%", IF(Table_1[[#This Row],[Discount %]]&lt;=0.3, "20-30%", IF(Table_1[[#This Row],[Discount %]]&lt;=0.4, "30-40%", "40%+"))))</f>
        <v>0-10%</v>
      </c>
    </row>
    <row r="2482" spans="1:24" ht="14.4" x14ac:dyDescent="0.3">
      <c r="A2482" s="2">
        <v>2481</v>
      </c>
      <c r="B2482" s="2" t="s">
        <v>5549</v>
      </c>
      <c r="C2482" s="2">
        <f>YEAR([1]Data!$D2482)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9">
        <v>153.584</v>
      </c>
      <c r="T2482" s="2">
        <v>2</v>
      </c>
      <c r="U2482" s="25">
        <v>0.2</v>
      </c>
      <c r="V2482" s="25">
        <v>-32.636600000000001</v>
      </c>
      <c r="W2482" s="11">
        <f>Table_1[[#This Row],[Discount]]/Table_1[[#This Row],[Sales]]</f>
        <v>1.3022189811438692E-3</v>
      </c>
      <c r="X2482" t="str">
        <f>IF(Table_1[[#This Row],[Discount %]]&lt;=0.1, "0-10%", IF(Table_1[[#This Row],[Discount %]]&lt;=0.2, "10-20%", IF(Table_1[[#This Row],[Discount %]]&lt;=0.3, "20-30%", IF(Table_1[[#This Row],[Discount %]]&lt;=0.4, "30-40%", "40%+"))))</f>
        <v>0-10%</v>
      </c>
    </row>
    <row r="2483" spans="1:24" ht="14.4" x14ac:dyDescent="0.3">
      <c r="A2483" s="2">
        <v>2482</v>
      </c>
      <c r="B2483" s="2" t="s">
        <v>5552</v>
      </c>
      <c r="C2483" s="2">
        <f>YEAR([1]Data!$D2483)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9">
        <v>1003.6200000000001</v>
      </c>
      <c r="T2483" s="2">
        <v>6</v>
      </c>
      <c r="U2483" s="25">
        <v>0</v>
      </c>
      <c r="V2483" s="25">
        <v>0</v>
      </c>
      <c r="W2483" s="11">
        <f>Table_1[[#This Row],[Discount]]/Table_1[[#This Row],[Sales]]</f>
        <v>0</v>
      </c>
      <c r="X2483" t="str">
        <f>IF(Table_1[[#This Row],[Discount %]]&lt;=0.1, "0-10%", IF(Table_1[[#This Row],[Discount %]]&lt;=0.2, "10-20%", IF(Table_1[[#This Row],[Discount %]]&lt;=0.3, "20-30%", IF(Table_1[[#This Row],[Discount %]]&lt;=0.4, "30-40%", "40%+"))))</f>
        <v>0-10%</v>
      </c>
    </row>
    <row r="2484" spans="1:24" ht="14.4" x14ac:dyDescent="0.3">
      <c r="A2484" s="2">
        <v>2483</v>
      </c>
      <c r="B2484" s="2" t="s">
        <v>5553</v>
      </c>
      <c r="C2484" s="2">
        <f>YEAR([1]Data!$D2484)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9">
        <v>35.167999999999999</v>
      </c>
      <c r="T2484" s="2">
        <v>4</v>
      </c>
      <c r="U2484" s="25">
        <v>0.2</v>
      </c>
      <c r="V2484" s="25">
        <v>11.429599999999999</v>
      </c>
      <c r="W2484" s="11">
        <f>Table_1[[#This Row],[Discount]]/Table_1[[#This Row],[Sales]]</f>
        <v>5.6869881710646048E-3</v>
      </c>
      <c r="X2484" t="str">
        <f>IF(Table_1[[#This Row],[Discount %]]&lt;=0.1, "0-10%", IF(Table_1[[#This Row],[Discount %]]&lt;=0.2, "10-20%", IF(Table_1[[#This Row],[Discount %]]&lt;=0.3, "20-30%", IF(Table_1[[#This Row],[Discount %]]&lt;=0.4, "30-40%", "40%+"))))</f>
        <v>0-10%</v>
      </c>
    </row>
    <row r="2485" spans="1:24" ht="14.4" x14ac:dyDescent="0.3">
      <c r="A2485" s="2">
        <v>2484</v>
      </c>
      <c r="B2485" s="2" t="s">
        <v>5553</v>
      </c>
      <c r="C2485" s="2">
        <f>YEAR([1]Data!$D2485)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9">
        <v>1137.75</v>
      </c>
      <c r="T2485" s="2">
        <v>5</v>
      </c>
      <c r="U2485" s="25">
        <v>0</v>
      </c>
      <c r="V2485" s="25">
        <v>250.30500000000004</v>
      </c>
      <c r="W2485" s="11">
        <f>Table_1[[#This Row],[Discount]]/Table_1[[#This Row],[Sales]]</f>
        <v>0</v>
      </c>
      <c r="X2485" t="str">
        <f>IF(Table_1[[#This Row],[Discount %]]&lt;=0.1, "0-10%", IF(Table_1[[#This Row],[Discount %]]&lt;=0.2, "10-20%", IF(Table_1[[#This Row],[Discount %]]&lt;=0.3, "20-30%", IF(Table_1[[#This Row],[Discount %]]&lt;=0.4, "30-40%", "40%+"))))</f>
        <v>0-10%</v>
      </c>
    </row>
    <row r="2486" spans="1:24" ht="14.4" x14ac:dyDescent="0.3">
      <c r="A2486" s="2">
        <v>2485</v>
      </c>
      <c r="B2486" s="2" t="s">
        <v>5553</v>
      </c>
      <c r="C2486" s="2">
        <f>YEAR([1]Data!$D2486)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9">
        <v>99.680000000000021</v>
      </c>
      <c r="T2486" s="2">
        <v>5</v>
      </c>
      <c r="U2486" s="25">
        <v>0.2</v>
      </c>
      <c r="V2486" s="25">
        <v>32.396000000000001</v>
      </c>
      <c r="W2486" s="11">
        <f>Table_1[[#This Row],[Discount]]/Table_1[[#This Row],[Sales]]</f>
        <v>2.0064205457463883E-3</v>
      </c>
      <c r="X2486" t="str">
        <f>IF(Table_1[[#This Row],[Discount %]]&lt;=0.1, "0-10%", IF(Table_1[[#This Row],[Discount %]]&lt;=0.2, "10-20%", IF(Table_1[[#This Row],[Discount %]]&lt;=0.3, "20-30%", IF(Table_1[[#This Row],[Discount %]]&lt;=0.4, "30-40%", "40%+"))))</f>
        <v>0-10%</v>
      </c>
    </row>
    <row r="2487" spans="1:24" ht="14.4" x14ac:dyDescent="0.3">
      <c r="A2487" s="2">
        <v>2486</v>
      </c>
      <c r="B2487" s="2" t="s">
        <v>5553</v>
      </c>
      <c r="C2487" s="2">
        <f>YEAR([1]Data!$D2487)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9">
        <v>5.56</v>
      </c>
      <c r="T2487" s="2">
        <v>2</v>
      </c>
      <c r="U2487" s="25">
        <v>0</v>
      </c>
      <c r="V2487" s="25">
        <v>1.4455999999999998</v>
      </c>
      <c r="W2487" s="11">
        <f>Table_1[[#This Row],[Discount]]/Table_1[[#This Row],[Sales]]</f>
        <v>0</v>
      </c>
      <c r="X2487" t="str">
        <f>IF(Table_1[[#This Row],[Discount %]]&lt;=0.1, "0-10%", IF(Table_1[[#This Row],[Discount %]]&lt;=0.2, "10-20%", IF(Table_1[[#This Row],[Discount %]]&lt;=0.3, "20-30%", IF(Table_1[[#This Row],[Discount %]]&lt;=0.4, "30-40%", "40%+"))))</f>
        <v>0-10%</v>
      </c>
    </row>
    <row r="2488" spans="1:24" ht="14.4" x14ac:dyDescent="0.3">
      <c r="A2488" s="2">
        <v>2487</v>
      </c>
      <c r="B2488" s="2" t="s">
        <v>5556</v>
      </c>
      <c r="C2488" s="2">
        <f>YEAR([1]Data!$D2488)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9">
        <v>85.52</v>
      </c>
      <c r="T2488" s="2">
        <v>2</v>
      </c>
      <c r="U2488" s="25">
        <v>0</v>
      </c>
      <c r="V2488" s="25">
        <v>22.235199999999999</v>
      </c>
      <c r="W2488" s="11">
        <f>Table_1[[#This Row],[Discount]]/Table_1[[#This Row],[Sales]]</f>
        <v>0</v>
      </c>
      <c r="X2488" t="str">
        <f>IF(Table_1[[#This Row],[Discount %]]&lt;=0.1, "0-10%", IF(Table_1[[#This Row],[Discount %]]&lt;=0.2, "10-20%", IF(Table_1[[#This Row],[Discount %]]&lt;=0.3, "20-30%", IF(Table_1[[#This Row],[Discount %]]&lt;=0.4, "30-40%", "40%+"))))</f>
        <v>0-10%</v>
      </c>
    </row>
    <row r="2489" spans="1:24" ht="14.4" x14ac:dyDescent="0.3">
      <c r="A2489" s="2">
        <v>2488</v>
      </c>
      <c r="B2489" s="2" t="s">
        <v>5556</v>
      </c>
      <c r="C2489" s="2">
        <f>YEAR([1]Data!$D2489)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9">
        <v>9.84</v>
      </c>
      <c r="T2489" s="2">
        <v>3</v>
      </c>
      <c r="U2489" s="25">
        <v>0</v>
      </c>
      <c r="V2489" s="25">
        <v>2.6568000000000005</v>
      </c>
      <c r="W2489" s="11">
        <f>Table_1[[#This Row],[Discount]]/Table_1[[#This Row],[Sales]]</f>
        <v>0</v>
      </c>
      <c r="X2489" t="str">
        <f>IF(Table_1[[#This Row],[Discount %]]&lt;=0.1, "0-10%", IF(Table_1[[#This Row],[Discount %]]&lt;=0.2, "10-20%", IF(Table_1[[#This Row],[Discount %]]&lt;=0.3, "20-30%", IF(Table_1[[#This Row],[Discount %]]&lt;=0.4, "30-40%", "40%+"))))</f>
        <v>0-10%</v>
      </c>
    </row>
    <row r="2490" spans="1:24" ht="14.4" x14ac:dyDescent="0.3">
      <c r="A2490" s="2">
        <v>2489</v>
      </c>
      <c r="B2490" s="2" t="s">
        <v>5556</v>
      </c>
      <c r="C2490" s="2">
        <f>YEAR([1]Data!$D2490)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9">
        <v>20.04</v>
      </c>
      <c r="T2490" s="2">
        <v>3</v>
      </c>
      <c r="U2490" s="25">
        <v>0</v>
      </c>
      <c r="V2490" s="25">
        <v>9.6191999999999993</v>
      </c>
      <c r="W2490" s="11">
        <f>Table_1[[#This Row],[Discount]]/Table_1[[#This Row],[Sales]]</f>
        <v>0</v>
      </c>
      <c r="X2490" t="str">
        <f>IF(Table_1[[#This Row],[Discount %]]&lt;=0.1, "0-10%", IF(Table_1[[#This Row],[Discount %]]&lt;=0.2, "10-20%", IF(Table_1[[#This Row],[Discount %]]&lt;=0.3, "20-30%", IF(Table_1[[#This Row],[Discount %]]&lt;=0.4, "30-40%", "40%+"))))</f>
        <v>0-10%</v>
      </c>
    </row>
    <row r="2491" spans="1:24" ht="14.4" x14ac:dyDescent="0.3">
      <c r="A2491" s="2">
        <v>2490</v>
      </c>
      <c r="B2491" s="2" t="s">
        <v>5561</v>
      </c>
      <c r="C2491" s="2">
        <f>YEAR([1]Data!$D2491)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9">
        <v>631.96</v>
      </c>
      <c r="T2491" s="2">
        <v>4</v>
      </c>
      <c r="U2491" s="25">
        <v>0</v>
      </c>
      <c r="V2491" s="25">
        <v>303.3408</v>
      </c>
      <c r="W2491" s="11">
        <f>Table_1[[#This Row],[Discount]]/Table_1[[#This Row],[Sales]]</f>
        <v>0</v>
      </c>
      <c r="X2491" t="str">
        <f>IF(Table_1[[#This Row],[Discount %]]&lt;=0.1, "0-10%", IF(Table_1[[#This Row],[Discount %]]&lt;=0.2, "10-20%", IF(Table_1[[#This Row],[Discount %]]&lt;=0.3, "20-30%", IF(Table_1[[#This Row],[Discount %]]&lt;=0.4, "30-40%", "40%+"))))</f>
        <v>0-10%</v>
      </c>
    </row>
    <row r="2492" spans="1:24" ht="14.4" x14ac:dyDescent="0.3">
      <c r="A2492" s="2">
        <v>2491</v>
      </c>
      <c r="B2492" s="2" t="s">
        <v>5561</v>
      </c>
      <c r="C2492" s="2">
        <f>YEAR([1]Data!$D2492)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9">
        <v>23.92</v>
      </c>
      <c r="T2492" s="2">
        <v>4</v>
      </c>
      <c r="U2492" s="25">
        <v>0</v>
      </c>
      <c r="V2492" s="25">
        <v>10.763999999999999</v>
      </c>
      <c r="W2492" s="11">
        <f>Table_1[[#This Row],[Discount]]/Table_1[[#This Row],[Sales]]</f>
        <v>0</v>
      </c>
      <c r="X2492" t="str">
        <f>IF(Table_1[[#This Row],[Discount %]]&lt;=0.1, "0-10%", IF(Table_1[[#This Row],[Discount %]]&lt;=0.2, "10-20%", IF(Table_1[[#This Row],[Discount %]]&lt;=0.3, "20-30%", IF(Table_1[[#This Row],[Discount %]]&lt;=0.4, "30-40%", "40%+"))))</f>
        <v>0-10%</v>
      </c>
    </row>
    <row r="2493" spans="1:24" ht="14.4" x14ac:dyDescent="0.3">
      <c r="A2493" s="2">
        <v>2492</v>
      </c>
      <c r="B2493" s="2" t="s">
        <v>5568</v>
      </c>
      <c r="C2493" s="2">
        <f>YEAR([1]Data!$D2493)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9">
        <v>90.24</v>
      </c>
      <c r="T2493" s="2">
        <v>6</v>
      </c>
      <c r="U2493" s="25">
        <v>0</v>
      </c>
      <c r="V2493" s="25">
        <v>41.51039999999999</v>
      </c>
      <c r="W2493" s="11">
        <f>Table_1[[#This Row],[Discount]]/Table_1[[#This Row],[Sales]]</f>
        <v>0</v>
      </c>
      <c r="X2493" t="str">
        <f>IF(Table_1[[#This Row],[Discount %]]&lt;=0.1, "0-10%", IF(Table_1[[#This Row],[Discount %]]&lt;=0.2, "10-20%", IF(Table_1[[#This Row],[Discount %]]&lt;=0.3, "20-30%", IF(Table_1[[#This Row],[Discount %]]&lt;=0.4, "30-40%", "40%+"))))</f>
        <v>0-10%</v>
      </c>
    </row>
    <row r="2494" spans="1:24" ht="14.4" x14ac:dyDescent="0.3">
      <c r="A2494" s="2">
        <v>2493</v>
      </c>
      <c r="B2494" s="2" t="s">
        <v>5569</v>
      </c>
      <c r="C2494" s="2">
        <f>YEAR([1]Data!$D2494)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9">
        <v>4548.8100000000004</v>
      </c>
      <c r="T2494" s="2">
        <v>7</v>
      </c>
      <c r="U2494" s="25">
        <v>0</v>
      </c>
      <c r="V2494" s="25">
        <v>1228.1787000000004</v>
      </c>
      <c r="W2494" s="11">
        <f>Table_1[[#This Row],[Discount]]/Table_1[[#This Row],[Sales]]</f>
        <v>0</v>
      </c>
      <c r="X2494" t="str">
        <f>IF(Table_1[[#This Row],[Discount %]]&lt;=0.1, "0-10%", IF(Table_1[[#This Row],[Discount %]]&lt;=0.2, "10-20%", IF(Table_1[[#This Row],[Discount %]]&lt;=0.3, "20-30%", IF(Table_1[[#This Row],[Discount %]]&lt;=0.4, "30-40%", "40%+"))))</f>
        <v>0-10%</v>
      </c>
    </row>
    <row r="2495" spans="1:24" ht="14.4" x14ac:dyDescent="0.3">
      <c r="A2495" s="2">
        <v>2494</v>
      </c>
      <c r="B2495" s="2" t="s">
        <v>5573</v>
      </c>
      <c r="C2495" s="2">
        <f>YEAR([1]Data!$D2495)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9">
        <v>300.93</v>
      </c>
      <c r="T2495" s="2">
        <v>5</v>
      </c>
      <c r="U2495" s="25">
        <v>0.3</v>
      </c>
      <c r="V2495" s="25">
        <v>-34.39200000000001</v>
      </c>
      <c r="W2495" s="11">
        <f>Table_1[[#This Row],[Discount]]/Table_1[[#This Row],[Sales]]</f>
        <v>9.9690958030106656E-4</v>
      </c>
      <c r="X2495" t="str">
        <f>IF(Table_1[[#This Row],[Discount %]]&lt;=0.1, "0-10%", IF(Table_1[[#This Row],[Discount %]]&lt;=0.2, "10-20%", IF(Table_1[[#This Row],[Discount %]]&lt;=0.3, "20-30%", IF(Table_1[[#This Row],[Discount %]]&lt;=0.4, "30-40%", "40%+"))))</f>
        <v>0-10%</v>
      </c>
    </row>
    <row r="2496" spans="1:24" ht="14.4" x14ac:dyDescent="0.3">
      <c r="A2496" s="2">
        <v>2495</v>
      </c>
      <c r="B2496" s="2" t="s">
        <v>5573</v>
      </c>
      <c r="C2496" s="2">
        <f>YEAR([1]Data!$D2496)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9">
        <v>719.96</v>
      </c>
      <c r="T2496" s="2">
        <v>5</v>
      </c>
      <c r="U2496" s="25">
        <v>0.2</v>
      </c>
      <c r="V2496" s="25">
        <v>53.997000000000043</v>
      </c>
      <c r="W2496" s="11">
        <f>Table_1[[#This Row],[Discount]]/Table_1[[#This Row],[Sales]]</f>
        <v>2.7779321073392968E-4</v>
      </c>
      <c r="X2496" t="str">
        <f>IF(Table_1[[#This Row],[Discount %]]&lt;=0.1, "0-10%", IF(Table_1[[#This Row],[Discount %]]&lt;=0.2, "10-20%", IF(Table_1[[#This Row],[Discount %]]&lt;=0.3, "20-30%", IF(Table_1[[#This Row],[Discount %]]&lt;=0.4, "30-40%", "40%+"))))</f>
        <v>0-10%</v>
      </c>
    </row>
    <row r="2497" spans="1:24" ht="14.4" x14ac:dyDescent="0.3">
      <c r="A2497" s="2">
        <v>2496</v>
      </c>
      <c r="B2497" s="2" t="s">
        <v>5574</v>
      </c>
      <c r="C2497" s="2">
        <f>YEAR([1]Data!$D2497)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9">
        <v>647.84</v>
      </c>
      <c r="T2497" s="2">
        <v>8</v>
      </c>
      <c r="U2497" s="25">
        <v>0</v>
      </c>
      <c r="V2497" s="25">
        <v>32.391999999999939</v>
      </c>
      <c r="W2497" s="11">
        <f>Table_1[[#This Row],[Discount]]/Table_1[[#This Row],[Sales]]</f>
        <v>0</v>
      </c>
      <c r="X2497" t="str">
        <f>IF(Table_1[[#This Row],[Discount %]]&lt;=0.1, "0-10%", IF(Table_1[[#This Row],[Discount %]]&lt;=0.2, "10-20%", IF(Table_1[[#This Row],[Discount %]]&lt;=0.3, "20-30%", IF(Table_1[[#This Row],[Discount %]]&lt;=0.4, "30-40%", "40%+"))))</f>
        <v>0-10%</v>
      </c>
    </row>
    <row r="2498" spans="1:24" ht="14.4" x14ac:dyDescent="0.3">
      <c r="A2498" s="2">
        <v>2497</v>
      </c>
      <c r="B2498" s="2" t="s">
        <v>5578</v>
      </c>
      <c r="C2498" s="2">
        <f>YEAR([1]Data!$D2498)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9">
        <v>64.17</v>
      </c>
      <c r="T2498" s="2">
        <v>3</v>
      </c>
      <c r="U2498" s="25">
        <v>0</v>
      </c>
      <c r="V2498" s="25">
        <v>18.609299999999998</v>
      </c>
      <c r="W2498" s="11">
        <f>Table_1[[#This Row],[Discount]]/Table_1[[#This Row],[Sales]]</f>
        <v>0</v>
      </c>
      <c r="X2498" t="str">
        <f>IF(Table_1[[#This Row],[Discount %]]&lt;=0.1, "0-10%", IF(Table_1[[#This Row],[Discount %]]&lt;=0.2, "10-20%", IF(Table_1[[#This Row],[Discount %]]&lt;=0.3, "20-30%", IF(Table_1[[#This Row],[Discount %]]&lt;=0.4, "30-40%", "40%+"))))</f>
        <v>0-10%</v>
      </c>
    </row>
    <row r="2499" spans="1:24" ht="14.4" x14ac:dyDescent="0.3">
      <c r="A2499" s="2">
        <v>2498</v>
      </c>
      <c r="B2499" s="2" t="s">
        <v>5578</v>
      </c>
      <c r="C2499" s="2">
        <f>YEAR([1]Data!$D2499)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9">
        <v>124.46</v>
      </c>
      <c r="T2499" s="2">
        <v>2</v>
      </c>
      <c r="U2499" s="25">
        <v>0</v>
      </c>
      <c r="V2499" s="25">
        <v>58.496199999999988</v>
      </c>
      <c r="W2499" s="11">
        <f>Table_1[[#This Row],[Discount]]/Table_1[[#This Row],[Sales]]</f>
        <v>0</v>
      </c>
      <c r="X2499" t="str">
        <f>IF(Table_1[[#This Row],[Discount %]]&lt;=0.1, "0-10%", IF(Table_1[[#This Row],[Discount %]]&lt;=0.2, "10-20%", IF(Table_1[[#This Row],[Discount %]]&lt;=0.3, "20-30%", IF(Table_1[[#This Row],[Discount %]]&lt;=0.4, "30-40%", "40%+"))))</f>
        <v>0-10%</v>
      </c>
    </row>
    <row r="2500" spans="1:24" ht="14.4" x14ac:dyDescent="0.3">
      <c r="A2500" s="2">
        <v>2499</v>
      </c>
      <c r="B2500" s="2" t="s">
        <v>5579</v>
      </c>
      <c r="C2500" s="2">
        <f>YEAR([1]Data!$D2500)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9">
        <v>9.5840000000000014</v>
      </c>
      <c r="T2500" s="2">
        <v>1</v>
      </c>
      <c r="U2500" s="25">
        <v>0.2</v>
      </c>
      <c r="V2500" s="25">
        <v>3.3543999999999996</v>
      </c>
      <c r="W2500" s="11">
        <f>Table_1[[#This Row],[Discount]]/Table_1[[#This Row],[Sales]]</f>
        <v>2.0868113522537559E-2</v>
      </c>
      <c r="X2500" t="str">
        <f>IF(Table_1[[#This Row],[Discount %]]&lt;=0.1, "0-10%", IF(Table_1[[#This Row],[Discount %]]&lt;=0.2, "10-20%", IF(Table_1[[#This Row],[Discount %]]&lt;=0.3, "20-30%", IF(Table_1[[#This Row],[Discount %]]&lt;=0.4, "30-40%", "40%+"))))</f>
        <v>0-10%</v>
      </c>
    </row>
    <row r="2501" spans="1:24" ht="14.4" x14ac:dyDescent="0.3">
      <c r="A2501" s="2">
        <v>2500</v>
      </c>
      <c r="B2501" s="2" t="s">
        <v>5580</v>
      </c>
      <c r="C2501" s="2">
        <f>YEAR([1]Data!$D2501)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9">
        <v>37.608000000000004</v>
      </c>
      <c r="T2501" s="2">
        <v>3</v>
      </c>
      <c r="U2501" s="25">
        <v>0.2</v>
      </c>
      <c r="V2501" s="25">
        <v>12.692699999999995</v>
      </c>
      <c r="W2501" s="11">
        <f>Table_1[[#This Row],[Discount]]/Table_1[[#This Row],[Sales]]</f>
        <v>5.318017443097213E-3</v>
      </c>
      <c r="X2501" t="str">
        <f>IF(Table_1[[#This Row],[Discount %]]&lt;=0.1, "0-10%", IF(Table_1[[#This Row],[Discount %]]&lt;=0.2, "10-20%", IF(Table_1[[#This Row],[Discount %]]&lt;=0.3, "20-30%", IF(Table_1[[#This Row],[Discount %]]&lt;=0.4, "30-40%", "40%+"))))</f>
        <v>0-10%</v>
      </c>
    </row>
    <row r="2502" spans="1:24" ht="14.4" x14ac:dyDescent="0.3">
      <c r="A2502" s="2">
        <v>2501</v>
      </c>
      <c r="B2502" s="2" t="s">
        <v>5583</v>
      </c>
      <c r="C2502" s="2">
        <f>YEAR([1]Data!$D2502)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9">
        <v>12.224</v>
      </c>
      <c r="T2502" s="2">
        <v>2</v>
      </c>
      <c r="U2502" s="25">
        <v>0.2</v>
      </c>
      <c r="V2502" s="25">
        <v>4.4311999999999996</v>
      </c>
      <c r="W2502" s="11">
        <f>Table_1[[#This Row],[Discount]]/Table_1[[#This Row],[Sales]]</f>
        <v>1.6361256544502618E-2</v>
      </c>
      <c r="X2502" t="str">
        <f>IF(Table_1[[#This Row],[Discount %]]&lt;=0.1, "0-10%", IF(Table_1[[#This Row],[Discount %]]&lt;=0.2, "10-20%", IF(Table_1[[#This Row],[Discount %]]&lt;=0.3, "20-30%", IF(Table_1[[#This Row],[Discount %]]&lt;=0.4, "30-40%", "40%+"))))</f>
        <v>0-10%</v>
      </c>
    </row>
    <row r="2503" spans="1:24" ht="14.4" x14ac:dyDescent="0.3">
      <c r="A2503" s="2">
        <v>2502</v>
      </c>
      <c r="B2503" s="2" t="s">
        <v>5583</v>
      </c>
      <c r="C2503" s="2">
        <f>YEAR([1]Data!$D2503)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9">
        <v>2.3039999999999994</v>
      </c>
      <c r="T2503" s="2">
        <v>4</v>
      </c>
      <c r="U2503" s="25">
        <v>0.8</v>
      </c>
      <c r="V2503" s="25">
        <v>-3.5711999999999993</v>
      </c>
      <c r="W2503" s="11">
        <f>Table_1[[#This Row],[Discount]]/Table_1[[#This Row],[Sales]]</f>
        <v>0.34722222222222232</v>
      </c>
      <c r="X2503" t="str">
        <f>IF(Table_1[[#This Row],[Discount %]]&lt;=0.1, "0-10%", IF(Table_1[[#This Row],[Discount %]]&lt;=0.2, "10-20%", IF(Table_1[[#This Row],[Discount %]]&lt;=0.3, "20-30%", IF(Table_1[[#This Row],[Discount %]]&lt;=0.4, "30-40%", "40%+"))))</f>
        <v>30-40%</v>
      </c>
    </row>
    <row r="2504" spans="1:24" ht="14.4" x14ac:dyDescent="0.3">
      <c r="A2504" s="2">
        <v>2503</v>
      </c>
      <c r="B2504" s="2" t="s">
        <v>5583</v>
      </c>
      <c r="C2504" s="2">
        <f>YEAR([1]Data!$D2504)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9">
        <v>9.3599999999999977</v>
      </c>
      <c r="T2504" s="2">
        <v>4</v>
      </c>
      <c r="U2504" s="25">
        <v>0.8</v>
      </c>
      <c r="V2504" s="25">
        <v>-16.380000000000003</v>
      </c>
      <c r="W2504" s="11">
        <f>Table_1[[#This Row],[Discount]]/Table_1[[#This Row],[Sales]]</f>
        <v>8.54700854700855E-2</v>
      </c>
      <c r="X2504" t="str">
        <f>IF(Table_1[[#This Row],[Discount %]]&lt;=0.1, "0-10%", IF(Table_1[[#This Row],[Discount %]]&lt;=0.2, "10-20%", IF(Table_1[[#This Row],[Discount %]]&lt;=0.3, "20-30%", IF(Table_1[[#This Row],[Discount %]]&lt;=0.4, "30-40%", "40%+"))))</f>
        <v>0-10%</v>
      </c>
    </row>
    <row r="2505" spans="1:24" ht="14.4" x14ac:dyDescent="0.3">
      <c r="A2505" s="2">
        <v>2504</v>
      </c>
      <c r="B2505" s="2" t="s">
        <v>5586</v>
      </c>
      <c r="C2505" s="2">
        <f>YEAR([1]Data!$D2505)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9">
        <v>7.38</v>
      </c>
      <c r="T2505" s="2">
        <v>2</v>
      </c>
      <c r="U2505" s="25">
        <v>0</v>
      </c>
      <c r="V2505" s="25">
        <v>3.4685999999999999</v>
      </c>
      <c r="W2505" s="11">
        <f>Table_1[[#This Row],[Discount]]/Table_1[[#This Row],[Sales]]</f>
        <v>0</v>
      </c>
      <c r="X2505" t="str">
        <f>IF(Table_1[[#This Row],[Discount %]]&lt;=0.1, "0-10%", IF(Table_1[[#This Row],[Discount %]]&lt;=0.2, "10-20%", IF(Table_1[[#This Row],[Discount %]]&lt;=0.3, "20-30%", IF(Table_1[[#This Row],[Discount %]]&lt;=0.4, "30-40%", "40%+"))))</f>
        <v>0-10%</v>
      </c>
    </row>
    <row r="2506" spans="1:24" ht="14.4" x14ac:dyDescent="0.3">
      <c r="A2506" s="2">
        <v>2505</v>
      </c>
      <c r="B2506" s="2" t="s">
        <v>5589</v>
      </c>
      <c r="C2506" s="2">
        <f>YEAR([1]Data!$D2506)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9">
        <v>53.72</v>
      </c>
      <c r="T2506" s="2">
        <v>4</v>
      </c>
      <c r="U2506" s="25">
        <v>0</v>
      </c>
      <c r="V2506" s="25">
        <v>15.041600000000003</v>
      </c>
      <c r="W2506" s="11">
        <f>Table_1[[#This Row],[Discount]]/Table_1[[#This Row],[Sales]]</f>
        <v>0</v>
      </c>
      <c r="X2506" t="str">
        <f>IF(Table_1[[#This Row],[Discount %]]&lt;=0.1, "0-10%", IF(Table_1[[#This Row],[Discount %]]&lt;=0.2, "10-20%", IF(Table_1[[#This Row],[Discount %]]&lt;=0.3, "20-30%", IF(Table_1[[#This Row],[Discount %]]&lt;=0.4, "30-40%", "40%+"))))</f>
        <v>0-10%</v>
      </c>
    </row>
    <row r="2507" spans="1:24" ht="14.4" x14ac:dyDescent="0.3">
      <c r="A2507" s="2">
        <v>2506</v>
      </c>
      <c r="B2507" s="2" t="s">
        <v>5589</v>
      </c>
      <c r="C2507" s="2">
        <f>YEAR([1]Data!$D2507)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9">
        <v>8187.65</v>
      </c>
      <c r="T2507" s="2">
        <v>5</v>
      </c>
      <c r="U2507" s="25">
        <v>0</v>
      </c>
      <c r="V2507" s="25">
        <v>327.50599999999963</v>
      </c>
      <c r="W2507" s="11">
        <f>Table_1[[#This Row],[Discount]]/Table_1[[#This Row],[Sales]]</f>
        <v>0</v>
      </c>
      <c r="X2507" t="str">
        <f>IF(Table_1[[#This Row],[Discount %]]&lt;=0.1, "0-10%", IF(Table_1[[#This Row],[Discount %]]&lt;=0.2, "10-20%", IF(Table_1[[#This Row],[Discount %]]&lt;=0.3, "20-30%", IF(Table_1[[#This Row],[Discount %]]&lt;=0.4, "30-40%", "40%+"))))</f>
        <v>0-10%</v>
      </c>
    </row>
    <row r="2508" spans="1:24" ht="14.4" x14ac:dyDescent="0.3">
      <c r="A2508" s="2">
        <v>2507</v>
      </c>
      <c r="B2508" s="2" t="s">
        <v>5589</v>
      </c>
      <c r="C2508" s="2">
        <f>YEAR([1]Data!$D2508)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9">
        <v>77.92</v>
      </c>
      <c r="T2508" s="2">
        <v>8</v>
      </c>
      <c r="U2508" s="25">
        <v>0</v>
      </c>
      <c r="V2508" s="25">
        <v>34.284800000000004</v>
      </c>
      <c r="W2508" s="11">
        <f>Table_1[[#This Row],[Discount]]/Table_1[[#This Row],[Sales]]</f>
        <v>0</v>
      </c>
      <c r="X2508" t="str">
        <f>IF(Table_1[[#This Row],[Discount %]]&lt;=0.1, "0-10%", IF(Table_1[[#This Row],[Discount %]]&lt;=0.2, "10-20%", IF(Table_1[[#This Row],[Discount %]]&lt;=0.3, "20-30%", IF(Table_1[[#This Row],[Discount %]]&lt;=0.4, "30-40%", "40%+"))))</f>
        <v>0-10%</v>
      </c>
    </row>
    <row r="2509" spans="1:24" ht="14.4" x14ac:dyDescent="0.3">
      <c r="A2509" s="2">
        <v>2508</v>
      </c>
      <c r="B2509" s="2" t="s">
        <v>5592</v>
      </c>
      <c r="C2509" s="2">
        <f>YEAR([1]Data!$D2509)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9">
        <v>32.783999999999992</v>
      </c>
      <c r="T2509" s="2">
        <v>4</v>
      </c>
      <c r="U2509" s="25">
        <v>0.8</v>
      </c>
      <c r="V2509" s="25">
        <v>-85.238399999999999</v>
      </c>
      <c r="W2509" s="11">
        <f>Table_1[[#This Row],[Discount]]/Table_1[[#This Row],[Sales]]</f>
        <v>2.4402147388970237E-2</v>
      </c>
      <c r="X2509" t="str">
        <f>IF(Table_1[[#This Row],[Discount %]]&lt;=0.1, "0-10%", IF(Table_1[[#This Row],[Discount %]]&lt;=0.2, "10-20%", IF(Table_1[[#This Row],[Discount %]]&lt;=0.3, "20-30%", IF(Table_1[[#This Row],[Discount %]]&lt;=0.4, "30-40%", "40%+"))))</f>
        <v>0-10%</v>
      </c>
    </row>
    <row r="2510" spans="1:24" ht="14.4" x14ac:dyDescent="0.3">
      <c r="A2510" s="2">
        <v>2509</v>
      </c>
      <c r="B2510" s="2" t="s">
        <v>5595</v>
      </c>
      <c r="C2510" s="2">
        <f>YEAR([1]Data!$D2510)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9">
        <v>196.77600000000001</v>
      </c>
      <c r="T2510" s="2">
        <v>3</v>
      </c>
      <c r="U2510" s="25">
        <v>0.2</v>
      </c>
      <c r="V2510" s="25">
        <v>14.758199999999995</v>
      </c>
      <c r="W2510" s="11">
        <f>Table_1[[#This Row],[Discount]]/Table_1[[#This Row],[Sales]]</f>
        <v>1.0163841118835631E-3</v>
      </c>
      <c r="X2510" t="str">
        <f>IF(Table_1[[#This Row],[Discount %]]&lt;=0.1, "0-10%", IF(Table_1[[#This Row],[Discount %]]&lt;=0.2, "10-20%", IF(Table_1[[#This Row],[Discount %]]&lt;=0.3, "20-30%", IF(Table_1[[#This Row],[Discount %]]&lt;=0.4, "30-40%", "40%+"))))</f>
        <v>0-10%</v>
      </c>
    </row>
    <row r="2511" spans="1:24" ht="14.4" x14ac:dyDescent="0.3">
      <c r="A2511" s="2">
        <v>2510</v>
      </c>
      <c r="B2511" s="2" t="s">
        <v>5595</v>
      </c>
      <c r="C2511" s="2">
        <f>YEAR([1]Data!$D2511)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9">
        <v>479.93999999999994</v>
      </c>
      <c r="T2511" s="2">
        <v>6</v>
      </c>
      <c r="U2511" s="25">
        <v>0</v>
      </c>
      <c r="V2511" s="25">
        <v>52.79340000000002</v>
      </c>
      <c r="W2511" s="11">
        <f>Table_1[[#This Row],[Discount]]/Table_1[[#This Row],[Sales]]</f>
        <v>0</v>
      </c>
      <c r="X2511" t="str">
        <f>IF(Table_1[[#This Row],[Discount %]]&lt;=0.1, "0-10%", IF(Table_1[[#This Row],[Discount %]]&lt;=0.2, "10-20%", IF(Table_1[[#This Row],[Discount %]]&lt;=0.3, "20-30%", IF(Table_1[[#This Row],[Discount %]]&lt;=0.4, "30-40%", "40%+"))))</f>
        <v>0-10%</v>
      </c>
    </row>
    <row r="2512" spans="1:24" ht="14.4" x14ac:dyDescent="0.3">
      <c r="A2512" s="2">
        <v>2511</v>
      </c>
      <c r="B2512" s="2" t="s">
        <v>5598</v>
      </c>
      <c r="C2512" s="2">
        <f>YEAR([1]Data!$D2512)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9">
        <v>1117.92</v>
      </c>
      <c r="T2512" s="2">
        <v>4</v>
      </c>
      <c r="U2512" s="25">
        <v>0</v>
      </c>
      <c r="V2512" s="25">
        <v>55.895999999999958</v>
      </c>
      <c r="W2512" s="11">
        <f>Table_1[[#This Row],[Discount]]/Table_1[[#This Row],[Sales]]</f>
        <v>0</v>
      </c>
      <c r="X2512" t="str">
        <f>IF(Table_1[[#This Row],[Discount %]]&lt;=0.1, "0-10%", IF(Table_1[[#This Row],[Discount %]]&lt;=0.2, "10-20%", IF(Table_1[[#This Row],[Discount %]]&lt;=0.3, "20-30%", IF(Table_1[[#This Row],[Discount %]]&lt;=0.4, "30-40%", "40%+"))))</f>
        <v>0-10%</v>
      </c>
    </row>
    <row r="2513" spans="1:24" ht="14.4" x14ac:dyDescent="0.3">
      <c r="A2513" s="2">
        <v>2512</v>
      </c>
      <c r="B2513" s="2" t="s">
        <v>5601</v>
      </c>
      <c r="C2513" s="2">
        <f>YEAR([1]Data!$D2513)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9">
        <v>106.5</v>
      </c>
      <c r="T2513" s="2">
        <v>6</v>
      </c>
      <c r="U2513" s="25">
        <v>0</v>
      </c>
      <c r="V2513" s="25">
        <v>41.534999999999997</v>
      </c>
      <c r="W2513" s="11">
        <f>Table_1[[#This Row],[Discount]]/Table_1[[#This Row],[Sales]]</f>
        <v>0</v>
      </c>
      <c r="X2513" t="str">
        <f>IF(Table_1[[#This Row],[Discount %]]&lt;=0.1, "0-10%", IF(Table_1[[#This Row],[Discount %]]&lt;=0.2, "10-20%", IF(Table_1[[#This Row],[Discount %]]&lt;=0.3, "20-30%", IF(Table_1[[#This Row],[Discount %]]&lt;=0.4, "30-40%", "40%+"))))</f>
        <v>0-10%</v>
      </c>
    </row>
    <row r="2514" spans="1:24" ht="14.4" x14ac:dyDescent="0.3">
      <c r="A2514" s="2">
        <v>2513</v>
      </c>
      <c r="B2514" s="2" t="s">
        <v>5602</v>
      </c>
      <c r="C2514" s="2">
        <f>YEAR([1]Data!$D2514)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9">
        <v>45.660000000000011</v>
      </c>
      <c r="T2514" s="2">
        <v>5</v>
      </c>
      <c r="U2514" s="25">
        <v>0.7</v>
      </c>
      <c r="V2514" s="25">
        <v>-33.483999999999995</v>
      </c>
      <c r="W2514" s="11">
        <f>Table_1[[#This Row],[Discount]]/Table_1[[#This Row],[Sales]]</f>
        <v>1.5330705212439767E-2</v>
      </c>
      <c r="X2514" t="str">
        <f>IF(Table_1[[#This Row],[Discount %]]&lt;=0.1, "0-10%", IF(Table_1[[#This Row],[Discount %]]&lt;=0.2, "10-20%", IF(Table_1[[#This Row],[Discount %]]&lt;=0.3, "20-30%", IF(Table_1[[#This Row],[Discount %]]&lt;=0.4, "30-40%", "40%+"))))</f>
        <v>0-10%</v>
      </c>
    </row>
    <row r="2515" spans="1:24" ht="14.4" x14ac:dyDescent="0.3">
      <c r="A2515" s="2">
        <v>2514</v>
      </c>
      <c r="B2515" s="2" t="s">
        <v>5605</v>
      </c>
      <c r="C2515" s="2">
        <f>YEAR([1]Data!$D2515)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9">
        <v>95.968000000000004</v>
      </c>
      <c r="T2515" s="2">
        <v>4</v>
      </c>
      <c r="U2515" s="25">
        <v>0.2</v>
      </c>
      <c r="V2515" s="25">
        <v>1.1995999999999931</v>
      </c>
      <c r="W2515" s="11">
        <f>Table_1[[#This Row],[Discount]]/Table_1[[#This Row],[Sales]]</f>
        <v>2.0840280093364456E-3</v>
      </c>
      <c r="X2515" t="str">
        <f>IF(Table_1[[#This Row],[Discount %]]&lt;=0.1, "0-10%", IF(Table_1[[#This Row],[Discount %]]&lt;=0.2, "10-20%", IF(Table_1[[#This Row],[Discount %]]&lt;=0.3, "20-30%", IF(Table_1[[#This Row],[Discount %]]&lt;=0.4, "30-40%", "40%+"))))</f>
        <v>0-10%</v>
      </c>
    </row>
    <row r="2516" spans="1:24" ht="14.4" x14ac:dyDescent="0.3">
      <c r="A2516" s="2">
        <v>2515</v>
      </c>
      <c r="B2516" s="2" t="s">
        <v>5605</v>
      </c>
      <c r="C2516" s="2">
        <f>YEAR([1]Data!$D2516)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9">
        <v>47.991999999999997</v>
      </c>
      <c r="T2516" s="2">
        <v>2</v>
      </c>
      <c r="U2516" s="25">
        <v>0.3</v>
      </c>
      <c r="V2516" s="25">
        <v>-2.0567999999999991</v>
      </c>
      <c r="W2516" s="11">
        <f>Table_1[[#This Row],[Discount]]/Table_1[[#This Row],[Sales]]</f>
        <v>6.251041840306718E-3</v>
      </c>
      <c r="X2516" t="str">
        <f>IF(Table_1[[#This Row],[Discount %]]&lt;=0.1, "0-10%", IF(Table_1[[#This Row],[Discount %]]&lt;=0.2, "10-20%", IF(Table_1[[#This Row],[Discount %]]&lt;=0.3, "20-30%", IF(Table_1[[#This Row],[Discount %]]&lt;=0.4, "30-40%", "40%+"))))</f>
        <v>0-10%</v>
      </c>
    </row>
    <row r="2517" spans="1:24" ht="14.4" x14ac:dyDescent="0.3">
      <c r="A2517" s="2">
        <v>2516</v>
      </c>
      <c r="B2517" s="2" t="s">
        <v>5606</v>
      </c>
      <c r="C2517" s="2">
        <f>YEAR([1]Data!$D2517)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9">
        <v>264.32</v>
      </c>
      <c r="T2517" s="2">
        <v>2</v>
      </c>
      <c r="U2517" s="25">
        <v>0.2</v>
      </c>
      <c r="V2517" s="25">
        <v>19.823999999999998</v>
      </c>
      <c r="W2517" s="11">
        <f>Table_1[[#This Row],[Discount]]/Table_1[[#This Row],[Sales]]</f>
        <v>7.5665859564164658E-4</v>
      </c>
      <c r="X2517" t="str">
        <f>IF(Table_1[[#This Row],[Discount %]]&lt;=0.1, "0-10%", IF(Table_1[[#This Row],[Discount %]]&lt;=0.2, "10-20%", IF(Table_1[[#This Row],[Discount %]]&lt;=0.3, "20-30%", IF(Table_1[[#This Row],[Discount %]]&lt;=0.4, "30-40%", "40%+"))))</f>
        <v>0-10%</v>
      </c>
    </row>
    <row r="2518" spans="1:24" ht="14.4" x14ac:dyDescent="0.3">
      <c r="A2518" s="2">
        <v>2517</v>
      </c>
      <c r="B2518" s="2" t="s">
        <v>5607</v>
      </c>
      <c r="C2518" s="2">
        <f>YEAR([1]Data!$D2518)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9">
        <v>604.65600000000006</v>
      </c>
      <c r="T2518" s="2">
        <v>9</v>
      </c>
      <c r="U2518" s="25">
        <v>0.2</v>
      </c>
      <c r="V2518" s="25">
        <v>204.07139999999995</v>
      </c>
      <c r="W2518" s="11">
        <f>Table_1[[#This Row],[Discount]]/Table_1[[#This Row],[Sales]]</f>
        <v>3.3076658463655366E-4</v>
      </c>
      <c r="X2518" t="str">
        <f>IF(Table_1[[#This Row],[Discount %]]&lt;=0.1, "0-10%", IF(Table_1[[#This Row],[Discount %]]&lt;=0.2, "10-20%", IF(Table_1[[#This Row],[Discount %]]&lt;=0.3, "20-30%", IF(Table_1[[#This Row],[Discount %]]&lt;=0.4, "30-40%", "40%+"))))</f>
        <v>0-10%</v>
      </c>
    </row>
    <row r="2519" spans="1:24" ht="14.4" x14ac:dyDescent="0.3">
      <c r="A2519" s="2">
        <v>2518</v>
      </c>
      <c r="B2519" s="2" t="s">
        <v>5608</v>
      </c>
      <c r="C2519" s="2">
        <f>YEAR([1]Data!$D2519)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9">
        <v>129.93</v>
      </c>
      <c r="T2519" s="2">
        <v>3</v>
      </c>
      <c r="U2519" s="25">
        <v>0</v>
      </c>
      <c r="V2519" s="25">
        <v>12.992999999999988</v>
      </c>
      <c r="W2519" s="11">
        <f>Table_1[[#This Row],[Discount]]/Table_1[[#This Row],[Sales]]</f>
        <v>0</v>
      </c>
      <c r="X2519" t="str">
        <f>IF(Table_1[[#This Row],[Discount %]]&lt;=0.1, "0-10%", IF(Table_1[[#This Row],[Discount %]]&lt;=0.2, "10-20%", IF(Table_1[[#This Row],[Discount %]]&lt;=0.3, "20-30%", IF(Table_1[[#This Row],[Discount %]]&lt;=0.4, "30-40%", "40%+"))))</f>
        <v>0-10%</v>
      </c>
    </row>
    <row r="2520" spans="1:24" ht="14.4" x14ac:dyDescent="0.3">
      <c r="A2520" s="2">
        <v>2519</v>
      </c>
      <c r="B2520" s="2" t="s">
        <v>5609</v>
      </c>
      <c r="C2520" s="2">
        <f>YEAR([1]Data!$D2520)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9">
        <v>20.16</v>
      </c>
      <c r="T2520" s="2">
        <v>7</v>
      </c>
      <c r="U2520" s="25">
        <v>0</v>
      </c>
      <c r="V2520" s="25">
        <v>9.8783999999999992</v>
      </c>
      <c r="W2520" s="11">
        <f>Table_1[[#This Row],[Discount]]/Table_1[[#This Row],[Sales]]</f>
        <v>0</v>
      </c>
      <c r="X2520" t="str">
        <f>IF(Table_1[[#This Row],[Discount %]]&lt;=0.1, "0-10%", IF(Table_1[[#This Row],[Discount %]]&lt;=0.2, "10-20%", IF(Table_1[[#This Row],[Discount %]]&lt;=0.3, "20-30%", IF(Table_1[[#This Row],[Discount %]]&lt;=0.4, "30-40%", "40%+"))))</f>
        <v>0-10%</v>
      </c>
    </row>
    <row r="2521" spans="1:24" ht="14.4" x14ac:dyDescent="0.3">
      <c r="A2521" s="2">
        <v>2520</v>
      </c>
      <c r="B2521" s="2" t="s">
        <v>5609</v>
      </c>
      <c r="C2521" s="2">
        <f>YEAR([1]Data!$D2521)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9">
        <v>29.46</v>
      </c>
      <c r="T2521" s="2">
        <v>6</v>
      </c>
      <c r="U2521" s="25">
        <v>0</v>
      </c>
      <c r="V2521" s="25">
        <v>14.4354</v>
      </c>
      <c r="W2521" s="11">
        <f>Table_1[[#This Row],[Discount]]/Table_1[[#This Row],[Sales]]</f>
        <v>0</v>
      </c>
      <c r="X2521" t="str">
        <f>IF(Table_1[[#This Row],[Discount %]]&lt;=0.1, "0-10%", IF(Table_1[[#This Row],[Discount %]]&lt;=0.2, "10-20%", IF(Table_1[[#This Row],[Discount %]]&lt;=0.3, "20-30%", IF(Table_1[[#This Row],[Discount %]]&lt;=0.4, "30-40%", "40%+"))))</f>
        <v>0-10%</v>
      </c>
    </row>
    <row r="2522" spans="1:24" ht="14.4" x14ac:dyDescent="0.3">
      <c r="A2522" s="2">
        <v>2521</v>
      </c>
      <c r="B2522" s="2" t="s">
        <v>5609</v>
      </c>
      <c r="C2522" s="2">
        <f>YEAR([1]Data!$D2522)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9">
        <v>868.58999999999992</v>
      </c>
      <c r="T2522" s="2">
        <v>3</v>
      </c>
      <c r="U2522" s="25">
        <v>0</v>
      </c>
      <c r="V2522" s="25">
        <v>251.89109999999988</v>
      </c>
      <c r="W2522" s="11">
        <f>Table_1[[#This Row],[Discount]]/Table_1[[#This Row],[Sales]]</f>
        <v>0</v>
      </c>
      <c r="X2522" t="str">
        <f>IF(Table_1[[#This Row],[Discount %]]&lt;=0.1, "0-10%", IF(Table_1[[#This Row],[Discount %]]&lt;=0.2, "10-20%", IF(Table_1[[#This Row],[Discount %]]&lt;=0.3, "20-30%", IF(Table_1[[#This Row],[Discount %]]&lt;=0.4, "30-40%", "40%+"))))</f>
        <v>0-10%</v>
      </c>
    </row>
    <row r="2523" spans="1:24" ht="14.4" x14ac:dyDescent="0.3">
      <c r="A2523" s="2">
        <v>2522</v>
      </c>
      <c r="B2523" s="2" t="s">
        <v>5609</v>
      </c>
      <c r="C2523" s="2">
        <f>YEAR([1]Data!$D2523)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9">
        <v>12.96</v>
      </c>
      <c r="T2523" s="2">
        <v>2</v>
      </c>
      <c r="U2523" s="25">
        <v>0</v>
      </c>
      <c r="V2523" s="25">
        <v>6.2208000000000006</v>
      </c>
      <c r="W2523" s="11">
        <f>Table_1[[#This Row],[Discount]]/Table_1[[#This Row],[Sales]]</f>
        <v>0</v>
      </c>
      <c r="X2523" t="str">
        <f>IF(Table_1[[#This Row],[Discount %]]&lt;=0.1, "0-10%", IF(Table_1[[#This Row],[Discount %]]&lt;=0.2, "10-20%", IF(Table_1[[#This Row],[Discount %]]&lt;=0.3, "20-30%", IF(Table_1[[#This Row],[Discount %]]&lt;=0.4, "30-40%", "40%+"))))</f>
        <v>0-10%</v>
      </c>
    </row>
    <row r="2524" spans="1:24" ht="14.4" x14ac:dyDescent="0.3">
      <c r="A2524" s="2">
        <v>2523</v>
      </c>
      <c r="B2524" s="2" t="s">
        <v>5609</v>
      </c>
      <c r="C2524" s="2">
        <f>YEAR([1]Data!$D2524)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9">
        <v>5.5</v>
      </c>
      <c r="T2524" s="2">
        <v>1</v>
      </c>
      <c r="U2524" s="25">
        <v>0</v>
      </c>
      <c r="V2524" s="25">
        <v>1.375</v>
      </c>
      <c r="W2524" s="11">
        <f>Table_1[[#This Row],[Discount]]/Table_1[[#This Row],[Sales]]</f>
        <v>0</v>
      </c>
      <c r="X2524" t="str">
        <f>IF(Table_1[[#This Row],[Discount %]]&lt;=0.1, "0-10%", IF(Table_1[[#This Row],[Discount %]]&lt;=0.2, "10-20%", IF(Table_1[[#This Row],[Discount %]]&lt;=0.3, "20-30%", IF(Table_1[[#This Row],[Discount %]]&lt;=0.4, "30-40%", "40%+"))))</f>
        <v>0-10%</v>
      </c>
    </row>
    <row r="2525" spans="1:24" ht="14.4" x14ac:dyDescent="0.3">
      <c r="A2525" s="2">
        <v>2524</v>
      </c>
      <c r="B2525" s="2" t="s">
        <v>5609</v>
      </c>
      <c r="C2525" s="2">
        <f>YEAR([1]Data!$D2525)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9">
        <v>121.6</v>
      </c>
      <c r="T2525" s="2">
        <v>4</v>
      </c>
      <c r="U2525" s="25">
        <v>0</v>
      </c>
      <c r="V2525" s="25">
        <v>55.935999999999993</v>
      </c>
      <c r="W2525" s="11">
        <f>Table_1[[#This Row],[Discount]]/Table_1[[#This Row],[Sales]]</f>
        <v>0</v>
      </c>
      <c r="X2525" t="str">
        <f>IF(Table_1[[#This Row],[Discount %]]&lt;=0.1, "0-10%", IF(Table_1[[#This Row],[Discount %]]&lt;=0.2, "10-20%", IF(Table_1[[#This Row],[Discount %]]&lt;=0.3, "20-30%", IF(Table_1[[#This Row],[Discount %]]&lt;=0.4, "30-40%", "40%+"))))</f>
        <v>0-10%</v>
      </c>
    </row>
    <row r="2526" spans="1:24" ht="14.4" x14ac:dyDescent="0.3">
      <c r="A2526" s="2">
        <v>2525</v>
      </c>
      <c r="B2526" s="2" t="s">
        <v>5614</v>
      </c>
      <c r="C2526" s="2">
        <f>YEAR([1]Data!$D2526)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9">
        <v>42.047999999999995</v>
      </c>
      <c r="T2526" s="2">
        <v>9</v>
      </c>
      <c r="U2526" s="25">
        <v>0.2</v>
      </c>
      <c r="V2526" s="25">
        <v>5.2559999999999985</v>
      </c>
      <c r="W2526" s="11">
        <f>Table_1[[#This Row],[Discount]]/Table_1[[#This Row],[Sales]]</f>
        <v>4.7564687975646886E-3</v>
      </c>
      <c r="X2526" t="str">
        <f>IF(Table_1[[#This Row],[Discount %]]&lt;=0.1, "0-10%", IF(Table_1[[#This Row],[Discount %]]&lt;=0.2, "10-20%", IF(Table_1[[#This Row],[Discount %]]&lt;=0.3, "20-30%", IF(Table_1[[#This Row],[Discount %]]&lt;=0.4, "30-40%", "40%+"))))</f>
        <v>0-10%</v>
      </c>
    </row>
    <row r="2527" spans="1:24" ht="14.4" x14ac:dyDescent="0.3">
      <c r="A2527" s="2">
        <v>2526</v>
      </c>
      <c r="B2527" s="2" t="s">
        <v>5614</v>
      </c>
      <c r="C2527" s="2">
        <f>YEAR([1]Data!$D2527)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9">
        <v>25.488</v>
      </c>
      <c r="T2527" s="2">
        <v>2</v>
      </c>
      <c r="U2527" s="25">
        <v>0.2</v>
      </c>
      <c r="V2527" s="25">
        <v>4.4603999999999999</v>
      </c>
      <c r="W2527" s="11">
        <f>Table_1[[#This Row],[Discount]]/Table_1[[#This Row],[Sales]]</f>
        <v>7.8468298807281862E-3</v>
      </c>
      <c r="X2527" t="str">
        <f>IF(Table_1[[#This Row],[Discount %]]&lt;=0.1, "0-10%", IF(Table_1[[#This Row],[Discount %]]&lt;=0.2, "10-20%", IF(Table_1[[#This Row],[Discount %]]&lt;=0.3, "20-30%", IF(Table_1[[#This Row],[Discount %]]&lt;=0.4, "30-40%", "40%+"))))</f>
        <v>0-10%</v>
      </c>
    </row>
    <row r="2528" spans="1:24" ht="14.4" x14ac:dyDescent="0.3">
      <c r="A2528" s="2">
        <v>2527</v>
      </c>
      <c r="B2528" s="2" t="s">
        <v>5614</v>
      </c>
      <c r="C2528" s="2">
        <f>YEAR([1]Data!$D2528)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9">
        <v>6.8999999999999986</v>
      </c>
      <c r="T2528" s="2">
        <v>3</v>
      </c>
      <c r="U2528" s="25">
        <v>0.8</v>
      </c>
      <c r="V2528" s="25">
        <v>-12.075000000000003</v>
      </c>
      <c r="W2528" s="11">
        <f>Table_1[[#This Row],[Discount]]/Table_1[[#This Row],[Sales]]</f>
        <v>0.11594202898550728</v>
      </c>
      <c r="X2528" t="str">
        <f>IF(Table_1[[#This Row],[Discount %]]&lt;=0.1, "0-10%", IF(Table_1[[#This Row],[Discount %]]&lt;=0.2, "10-20%", IF(Table_1[[#This Row],[Discount %]]&lt;=0.3, "20-30%", IF(Table_1[[#This Row],[Discount %]]&lt;=0.4, "30-40%", "40%+"))))</f>
        <v>10-20%</v>
      </c>
    </row>
    <row r="2529" spans="1:24" ht="14.4" x14ac:dyDescent="0.3">
      <c r="A2529" s="2">
        <v>2528</v>
      </c>
      <c r="B2529" s="2" t="s">
        <v>5614</v>
      </c>
      <c r="C2529" s="2">
        <f>YEAR([1]Data!$D2529)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9">
        <v>9.6479999999999961</v>
      </c>
      <c r="T2529" s="2">
        <v>6</v>
      </c>
      <c r="U2529" s="25">
        <v>0.8</v>
      </c>
      <c r="V2529" s="25">
        <v>-16.884</v>
      </c>
      <c r="W2529" s="11">
        <f>Table_1[[#This Row],[Discount]]/Table_1[[#This Row],[Sales]]</f>
        <v>8.2918739635157584E-2</v>
      </c>
      <c r="X2529" t="str">
        <f>IF(Table_1[[#This Row],[Discount %]]&lt;=0.1, "0-10%", IF(Table_1[[#This Row],[Discount %]]&lt;=0.2, "10-20%", IF(Table_1[[#This Row],[Discount %]]&lt;=0.3, "20-30%", IF(Table_1[[#This Row],[Discount %]]&lt;=0.4, "30-40%", "40%+"))))</f>
        <v>0-10%</v>
      </c>
    </row>
    <row r="2530" spans="1:24" ht="14.4" x14ac:dyDescent="0.3">
      <c r="A2530" s="2">
        <v>2529</v>
      </c>
      <c r="B2530" s="2" t="s">
        <v>5614</v>
      </c>
      <c r="C2530" s="2">
        <f>YEAR([1]Data!$D2530)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9">
        <v>7.9680000000000009</v>
      </c>
      <c r="T2530" s="2">
        <v>2</v>
      </c>
      <c r="U2530" s="25">
        <v>0.2</v>
      </c>
      <c r="V2530" s="25">
        <v>2.8884000000000007</v>
      </c>
      <c r="W2530" s="11">
        <f>Table_1[[#This Row],[Discount]]/Table_1[[#This Row],[Sales]]</f>
        <v>2.5100401606425703E-2</v>
      </c>
      <c r="X2530" t="str">
        <f>IF(Table_1[[#This Row],[Discount %]]&lt;=0.1, "0-10%", IF(Table_1[[#This Row],[Discount %]]&lt;=0.2, "10-20%", IF(Table_1[[#This Row],[Discount %]]&lt;=0.3, "20-30%", IF(Table_1[[#This Row],[Discount %]]&lt;=0.4, "30-40%", "40%+"))))</f>
        <v>0-10%</v>
      </c>
    </row>
    <row r="2531" spans="1:24" ht="14.4" x14ac:dyDescent="0.3">
      <c r="A2531" s="2">
        <v>2530</v>
      </c>
      <c r="B2531" s="2" t="s">
        <v>5619</v>
      </c>
      <c r="C2531" s="2">
        <f>YEAR([1]Data!$D2531)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9">
        <v>10.368000000000002</v>
      </c>
      <c r="T2531" s="2">
        <v>2</v>
      </c>
      <c r="U2531" s="25">
        <v>0.2</v>
      </c>
      <c r="V2531" s="25">
        <v>3.6288</v>
      </c>
      <c r="W2531" s="11">
        <f>Table_1[[#This Row],[Discount]]/Table_1[[#This Row],[Sales]]</f>
        <v>1.9290123456790119E-2</v>
      </c>
      <c r="X2531" t="str">
        <f>IF(Table_1[[#This Row],[Discount %]]&lt;=0.1, "0-10%", IF(Table_1[[#This Row],[Discount %]]&lt;=0.2, "10-20%", IF(Table_1[[#This Row],[Discount %]]&lt;=0.3, "20-30%", IF(Table_1[[#This Row],[Discount %]]&lt;=0.4, "30-40%", "40%+"))))</f>
        <v>0-10%</v>
      </c>
    </row>
    <row r="2532" spans="1:24" ht="14.4" x14ac:dyDescent="0.3">
      <c r="A2532" s="2">
        <v>2531</v>
      </c>
      <c r="B2532" s="2" t="s">
        <v>5620</v>
      </c>
      <c r="C2532" s="2">
        <f>YEAR([1]Data!$D2532)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9">
        <v>114.2</v>
      </c>
      <c r="T2532" s="2">
        <v>5</v>
      </c>
      <c r="U2532" s="25">
        <v>0</v>
      </c>
      <c r="V2532" s="25">
        <v>52.531999999999996</v>
      </c>
      <c r="W2532" s="11">
        <f>Table_1[[#This Row],[Discount]]/Table_1[[#This Row],[Sales]]</f>
        <v>0</v>
      </c>
      <c r="X2532" t="str">
        <f>IF(Table_1[[#This Row],[Discount %]]&lt;=0.1, "0-10%", IF(Table_1[[#This Row],[Discount %]]&lt;=0.2, "10-20%", IF(Table_1[[#This Row],[Discount %]]&lt;=0.3, "20-30%", IF(Table_1[[#This Row],[Discount %]]&lt;=0.4, "30-40%", "40%+"))))</f>
        <v>0-10%</v>
      </c>
    </row>
    <row r="2533" spans="1:24" ht="14.4" x14ac:dyDescent="0.3">
      <c r="A2533" s="2">
        <v>2532</v>
      </c>
      <c r="B2533" s="2" t="s">
        <v>5620</v>
      </c>
      <c r="C2533" s="2">
        <f>YEAR([1]Data!$D2533)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9">
        <v>17.96</v>
      </c>
      <c r="T2533" s="2">
        <v>4</v>
      </c>
      <c r="U2533" s="25">
        <v>0</v>
      </c>
      <c r="V2533" s="25">
        <v>8.2615999999999996</v>
      </c>
      <c r="W2533" s="11">
        <f>Table_1[[#This Row],[Discount]]/Table_1[[#This Row],[Sales]]</f>
        <v>0</v>
      </c>
      <c r="X2533" t="str">
        <f>IF(Table_1[[#This Row],[Discount %]]&lt;=0.1, "0-10%", IF(Table_1[[#This Row],[Discount %]]&lt;=0.2, "10-20%", IF(Table_1[[#This Row],[Discount %]]&lt;=0.3, "20-30%", IF(Table_1[[#This Row],[Discount %]]&lt;=0.4, "30-40%", "40%+"))))</f>
        <v>0-10%</v>
      </c>
    </row>
    <row r="2534" spans="1:24" ht="14.4" x14ac:dyDescent="0.3">
      <c r="A2534" s="2">
        <v>2533</v>
      </c>
      <c r="B2534" s="2" t="s">
        <v>5620</v>
      </c>
      <c r="C2534" s="2">
        <f>YEAR([1]Data!$D2534)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9">
        <v>12.67</v>
      </c>
      <c r="T2534" s="2">
        <v>7</v>
      </c>
      <c r="U2534" s="25">
        <v>0</v>
      </c>
      <c r="V2534" s="25">
        <v>4.5611999999999995</v>
      </c>
      <c r="W2534" s="11">
        <f>Table_1[[#This Row],[Discount]]/Table_1[[#This Row],[Sales]]</f>
        <v>0</v>
      </c>
      <c r="X2534" t="str">
        <f>IF(Table_1[[#This Row],[Discount %]]&lt;=0.1, "0-10%", IF(Table_1[[#This Row],[Discount %]]&lt;=0.2, "10-20%", IF(Table_1[[#This Row],[Discount %]]&lt;=0.3, "20-30%", IF(Table_1[[#This Row],[Discount %]]&lt;=0.4, "30-40%", "40%+"))))</f>
        <v>0-10%</v>
      </c>
    </row>
    <row r="2535" spans="1:24" ht="14.4" x14ac:dyDescent="0.3">
      <c r="A2535" s="2">
        <v>2534</v>
      </c>
      <c r="B2535" s="2" t="s">
        <v>5620</v>
      </c>
      <c r="C2535" s="2">
        <f>YEAR([1]Data!$D2535)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9">
        <v>339.96</v>
      </c>
      <c r="T2535" s="2">
        <v>4</v>
      </c>
      <c r="U2535" s="25">
        <v>0</v>
      </c>
      <c r="V2535" s="25">
        <v>122.38559999999998</v>
      </c>
      <c r="W2535" s="11">
        <f>Table_1[[#This Row],[Discount]]/Table_1[[#This Row],[Sales]]</f>
        <v>0</v>
      </c>
      <c r="X2535" t="str">
        <f>IF(Table_1[[#This Row],[Discount %]]&lt;=0.1, "0-10%", IF(Table_1[[#This Row],[Discount %]]&lt;=0.2, "10-20%", IF(Table_1[[#This Row],[Discount %]]&lt;=0.3, "20-30%", IF(Table_1[[#This Row],[Discount %]]&lt;=0.4, "30-40%", "40%+"))))</f>
        <v>0-10%</v>
      </c>
    </row>
    <row r="2536" spans="1:24" ht="14.4" x14ac:dyDescent="0.3">
      <c r="A2536" s="2">
        <v>2535</v>
      </c>
      <c r="B2536" s="2" t="s">
        <v>5622</v>
      </c>
      <c r="C2536" s="2">
        <f>YEAR([1]Data!$D2536)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9">
        <v>1801.6320000000001</v>
      </c>
      <c r="T2536" s="2">
        <v>6</v>
      </c>
      <c r="U2536" s="25">
        <v>0.2</v>
      </c>
      <c r="V2536" s="25">
        <v>-337.80600000000004</v>
      </c>
      <c r="W2536" s="11">
        <f>Table_1[[#This Row],[Discount]]/Table_1[[#This Row],[Sales]]</f>
        <v>1.1101046162590362E-4</v>
      </c>
      <c r="X2536" t="str">
        <f>IF(Table_1[[#This Row],[Discount %]]&lt;=0.1, "0-10%", IF(Table_1[[#This Row],[Discount %]]&lt;=0.2, "10-20%", IF(Table_1[[#This Row],[Discount %]]&lt;=0.3, "20-30%", IF(Table_1[[#This Row],[Discount %]]&lt;=0.4, "30-40%", "40%+"))))</f>
        <v>0-10%</v>
      </c>
    </row>
    <row r="2537" spans="1:24" ht="14.4" x14ac:dyDescent="0.3">
      <c r="A2537" s="2">
        <v>2536</v>
      </c>
      <c r="B2537" s="2" t="s">
        <v>5623</v>
      </c>
      <c r="C2537" s="2">
        <f>YEAR([1]Data!$D2537)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9">
        <v>46.32</v>
      </c>
      <c r="T2537" s="2">
        <v>4</v>
      </c>
      <c r="U2537" s="25">
        <v>0</v>
      </c>
      <c r="V2537" s="25">
        <v>18.064800000000002</v>
      </c>
      <c r="W2537" s="11">
        <f>Table_1[[#This Row],[Discount]]/Table_1[[#This Row],[Sales]]</f>
        <v>0</v>
      </c>
      <c r="X2537" t="str">
        <f>IF(Table_1[[#This Row],[Discount %]]&lt;=0.1, "0-10%", IF(Table_1[[#This Row],[Discount %]]&lt;=0.2, "10-20%", IF(Table_1[[#This Row],[Discount %]]&lt;=0.3, "20-30%", IF(Table_1[[#This Row],[Discount %]]&lt;=0.4, "30-40%", "40%+"))))</f>
        <v>0-10%</v>
      </c>
    </row>
    <row r="2538" spans="1:24" ht="14.4" x14ac:dyDescent="0.3">
      <c r="A2538" s="2">
        <v>2537</v>
      </c>
      <c r="B2538" s="2" t="s">
        <v>5627</v>
      </c>
      <c r="C2538" s="2">
        <f>YEAR([1]Data!$D2538)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9">
        <v>181.98599999999999</v>
      </c>
      <c r="T2538" s="2">
        <v>2</v>
      </c>
      <c r="U2538" s="25">
        <v>0.3</v>
      </c>
      <c r="V2538" s="25">
        <v>-54.595799999999997</v>
      </c>
      <c r="W2538" s="11">
        <f>Table_1[[#This Row],[Discount]]/Table_1[[#This Row],[Sales]]</f>
        <v>1.6484784543866011E-3</v>
      </c>
      <c r="X2538" t="str">
        <f>IF(Table_1[[#This Row],[Discount %]]&lt;=0.1, "0-10%", IF(Table_1[[#This Row],[Discount %]]&lt;=0.2, "10-20%", IF(Table_1[[#This Row],[Discount %]]&lt;=0.3, "20-30%", IF(Table_1[[#This Row],[Discount %]]&lt;=0.4, "30-40%", "40%+"))))</f>
        <v>0-10%</v>
      </c>
    </row>
    <row r="2539" spans="1:24" ht="14.4" x14ac:dyDescent="0.3">
      <c r="A2539" s="2">
        <v>2538</v>
      </c>
      <c r="B2539" s="2" t="s">
        <v>5627</v>
      </c>
      <c r="C2539" s="2">
        <f>YEAR([1]Data!$D2539)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9">
        <v>431.976</v>
      </c>
      <c r="T2539" s="2">
        <v>4</v>
      </c>
      <c r="U2539" s="25">
        <v>0.4</v>
      </c>
      <c r="V2539" s="25">
        <v>-100.7944</v>
      </c>
      <c r="W2539" s="11">
        <f>Table_1[[#This Row],[Discount]]/Table_1[[#This Row],[Sales]]</f>
        <v>9.2597736911309895E-4</v>
      </c>
      <c r="X2539" t="str">
        <f>IF(Table_1[[#This Row],[Discount %]]&lt;=0.1, "0-10%", IF(Table_1[[#This Row],[Discount %]]&lt;=0.2, "10-20%", IF(Table_1[[#This Row],[Discount %]]&lt;=0.3, "20-30%", IF(Table_1[[#This Row],[Discount %]]&lt;=0.4, "30-40%", "40%+"))))</f>
        <v>0-10%</v>
      </c>
    </row>
    <row r="2540" spans="1:24" ht="14.4" x14ac:dyDescent="0.3">
      <c r="A2540" s="2">
        <v>2539</v>
      </c>
      <c r="B2540" s="2" t="s">
        <v>5627</v>
      </c>
      <c r="C2540" s="2">
        <f>YEAR([1]Data!$D2540)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9">
        <v>155.36999999999998</v>
      </c>
      <c r="T2540" s="2">
        <v>1</v>
      </c>
      <c r="U2540" s="25">
        <v>0.4</v>
      </c>
      <c r="V2540" s="25">
        <v>-36.253</v>
      </c>
      <c r="W2540" s="11">
        <f>Table_1[[#This Row],[Discount]]/Table_1[[#This Row],[Sales]]</f>
        <v>2.5744995816438187E-3</v>
      </c>
      <c r="X2540" t="str">
        <f>IF(Table_1[[#This Row],[Discount %]]&lt;=0.1, "0-10%", IF(Table_1[[#This Row],[Discount %]]&lt;=0.2, "10-20%", IF(Table_1[[#This Row],[Discount %]]&lt;=0.3, "20-30%", IF(Table_1[[#This Row],[Discount %]]&lt;=0.4, "30-40%", "40%+"))))</f>
        <v>0-10%</v>
      </c>
    </row>
    <row r="2541" spans="1:24" ht="14.4" x14ac:dyDescent="0.3">
      <c r="A2541" s="2">
        <v>2540</v>
      </c>
      <c r="B2541" s="2" t="s">
        <v>5630</v>
      </c>
      <c r="C2541" s="2">
        <f>YEAR([1]Data!$D2541)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9">
        <v>1348.7040000000002</v>
      </c>
      <c r="T2541" s="2">
        <v>6</v>
      </c>
      <c r="U2541" s="25">
        <v>0.2</v>
      </c>
      <c r="V2541" s="25">
        <v>-219.16440000000023</v>
      </c>
      <c r="W2541" s="11">
        <f>Table_1[[#This Row],[Discount]]/Table_1[[#This Row],[Sales]]</f>
        <v>1.4829050703490165E-4</v>
      </c>
      <c r="X2541" t="str">
        <f>IF(Table_1[[#This Row],[Discount %]]&lt;=0.1, "0-10%", IF(Table_1[[#This Row],[Discount %]]&lt;=0.2, "10-20%", IF(Table_1[[#This Row],[Discount %]]&lt;=0.3, "20-30%", IF(Table_1[[#This Row],[Discount %]]&lt;=0.4, "30-40%", "40%+"))))</f>
        <v>0-10%</v>
      </c>
    </row>
    <row r="2542" spans="1:24" ht="14.4" x14ac:dyDescent="0.3">
      <c r="A2542" s="2">
        <v>2541</v>
      </c>
      <c r="B2542" s="2" t="s">
        <v>5630</v>
      </c>
      <c r="C2542" s="2">
        <f>YEAR([1]Data!$D2542)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9">
        <v>700.15200000000004</v>
      </c>
      <c r="T2542" s="2">
        <v>3</v>
      </c>
      <c r="U2542" s="25">
        <v>0.2</v>
      </c>
      <c r="V2542" s="25">
        <v>78.767099999999971</v>
      </c>
      <c r="W2542" s="11">
        <f>Table_1[[#This Row],[Discount]]/Table_1[[#This Row],[Sales]]</f>
        <v>2.8565225836675465E-4</v>
      </c>
      <c r="X2542" t="str">
        <f>IF(Table_1[[#This Row],[Discount %]]&lt;=0.1, "0-10%", IF(Table_1[[#This Row],[Discount %]]&lt;=0.2, "10-20%", IF(Table_1[[#This Row],[Discount %]]&lt;=0.3, "20-30%", IF(Table_1[[#This Row],[Discount %]]&lt;=0.4, "30-40%", "40%+"))))</f>
        <v>0-10%</v>
      </c>
    </row>
    <row r="2543" spans="1:24" ht="14.4" x14ac:dyDescent="0.3">
      <c r="A2543" s="2">
        <v>2542</v>
      </c>
      <c r="B2543" s="2" t="s">
        <v>5631</v>
      </c>
      <c r="C2543" s="2">
        <f>YEAR([1]Data!$D2543)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9">
        <v>111.88800000000001</v>
      </c>
      <c r="T2543" s="2">
        <v>7</v>
      </c>
      <c r="U2543" s="25">
        <v>0.2</v>
      </c>
      <c r="V2543" s="25">
        <v>22.377600000000001</v>
      </c>
      <c r="W2543" s="11">
        <f>Table_1[[#This Row],[Discount]]/Table_1[[#This Row],[Sales]]</f>
        <v>1.7875017875017875E-3</v>
      </c>
      <c r="X2543" t="str">
        <f>IF(Table_1[[#This Row],[Discount %]]&lt;=0.1, "0-10%", IF(Table_1[[#This Row],[Discount %]]&lt;=0.2, "10-20%", IF(Table_1[[#This Row],[Discount %]]&lt;=0.3, "20-30%", IF(Table_1[[#This Row],[Discount %]]&lt;=0.4, "30-40%", "40%+"))))</f>
        <v>0-10%</v>
      </c>
    </row>
    <row r="2544" spans="1:24" ht="14.4" x14ac:dyDescent="0.3">
      <c r="A2544" s="2">
        <v>2543</v>
      </c>
      <c r="B2544" s="2" t="s">
        <v>5634</v>
      </c>
      <c r="C2544" s="2">
        <f>YEAR([1]Data!$D2544)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9">
        <v>143.952</v>
      </c>
      <c r="T2544" s="2">
        <v>3</v>
      </c>
      <c r="U2544" s="25">
        <v>0.2</v>
      </c>
      <c r="V2544" s="25">
        <v>14.39520000000001</v>
      </c>
      <c r="W2544" s="11">
        <f>Table_1[[#This Row],[Discount]]/Table_1[[#This Row],[Sales]]</f>
        <v>1.3893520062242971E-3</v>
      </c>
      <c r="X2544" t="str">
        <f>IF(Table_1[[#This Row],[Discount %]]&lt;=0.1, "0-10%", IF(Table_1[[#This Row],[Discount %]]&lt;=0.2, "10-20%", IF(Table_1[[#This Row],[Discount %]]&lt;=0.3, "20-30%", IF(Table_1[[#This Row],[Discount %]]&lt;=0.4, "30-40%", "40%+"))))</f>
        <v>0-10%</v>
      </c>
    </row>
    <row r="2545" spans="1:24" ht="14.4" x14ac:dyDescent="0.3">
      <c r="A2545" s="2">
        <v>2544</v>
      </c>
      <c r="B2545" s="2" t="s">
        <v>5637</v>
      </c>
      <c r="C2545" s="2">
        <f>YEAR([1]Data!$D2545)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9">
        <v>173.94</v>
      </c>
      <c r="T2545" s="2">
        <v>3</v>
      </c>
      <c r="U2545" s="25">
        <v>0</v>
      </c>
      <c r="V2545" s="25">
        <v>13.915199999999992</v>
      </c>
      <c r="W2545" s="11">
        <f>Table_1[[#This Row],[Discount]]/Table_1[[#This Row],[Sales]]</f>
        <v>0</v>
      </c>
      <c r="X2545" t="str">
        <f>IF(Table_1[[#This Row],[Discount %]]&lt;=0.1, "0-10%", IF(Table_1[[#This Row],[Discount %]]&lt;=0.2, "10-20%", IF(Table_1[[#This Row],[Discount %]]&lt;=0.3, "20-30%", IF(Table_1[[#This Row],[Discount %]]&lt;=0.4, "30-40%", "40%+"))))</f>
        <v>0-10%</v>
      </c>
    </row>
    <row r="2546" spans="1:24" ht="14.4" x14ac:dyDescent="0.3">
      <c r="A2546" s="2">
        <v>2545</v>
      </c>
      <c r="B2546" s="2" t="s">
        <v>5637</v>
      </c>
      <c r="C2546" s="2">
        <f>YEAR([1]Data!$D2546)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9">
        <v>14.76</v>
      </c>
      <c r="T2546" s="2">
        <v>4</v>
      </c>
      <c r="U2546" s="25">
        <v>0</v>
      </c>
      <c r="V2546" s="25">
        <v>6.9371999999999998</v>
      </c>
      <c r="W2546" s="11">
        <f>Table_1[[#This Row],[Discount]]/Table_1[[#This Row],[Sales]]</f>
        <v>0</v>
      </c>
      <c r="X2546" t="str">
        <f>IF(Table_1[[#This Row],[Discount %]]&lt;=0.1, "0-10%", IF(Table_1[[#This Row],[Discount %]]&lt;=0.2, "10-20%", IF(Table_1[[#This Row],[Discount %]]&lt;=0.3, "20-30%", IF(Table_1[[#This Row],[Discount %]]&lt;=0.4, "30-40%", "40%+"))))</f>
        <v>0-10%</v>
      </c>
    </row>
    <row r="2547" spans="1:24" ht="14.4" x14ac:dyDescent="0.3">
      <c r="A2547" s="2">
        <v>2546</v>
      </c>
      <c r="B2547" s="2" t="s">
        <v>5640</v>
      </c>
      <c r="C2547" s="2">
        <f>YEAR([1]Data!$D2547)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9">
        <v>205.92</v>
      </c>
      <c r="T2547" s="2">
        <v>4</v>
      </c>
      <c r="U2547" s="25">
        <v>0</v>
      </c>
      <c r="V2547" s="25">
        <v>2.0592000000000041</v>
      </c>
      <c r="W2547" s="11">
        <f>Table_1[[#This Row],[Discount]]/Table_1[[#This Row],[Sales]]</f>
        <v>0</v>
      </c>
      <c r="X2547" t="str">
        <f>IF(Table_1[[#This Row],[Discount %]]&lt;=0.1, "0-10%", IF(Table_1[[#This Row],[Discount %]]&lt;=0.2, "10-20%", IF(Table_1[[#This Row],[Discount %]]&lt;=0.3, "20-30%", IF(Table_1[[#This Row],[Discount %]]&lt;=0.4, "30-40%", "40%+"))))</f>
        <v>0-10%</v>
      </c>
    </row>
    <row r="2548" spans="1:24" ht="14.4" x14ac:dyDescent="0.3">
      <c r="A2548" s="2">
        <v>2547</v>
      </c>
      <c r="B2548" s="2" t="s">
        <v>5640</v>
      </c>
      <c r="C2548" s="2">
        <f>YEAR([1]Data!$D2548)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9">
        <v>102.833</v>
      </c>
      <c r="T2548" s="2">
        <v>1</v>
      </c>
      <c r="U2548" s="25">
        <v>0.15</v>
      </c>
      <c r="V2548" s="25">
        <v>-6.0489999999999995</v>
      </c>
      <c r="W2548" s="11">
        <f>Table_1[[#This Row],[Discount]]/Table_1[[#This Row],[Sales]]</f>
        <v>1.4586757169391148E-3</v>
      </c>
      <c r="X2548" t="str">
        <f>IF(Table_1[[#This Row],[Discount %]]&lt;=0.1, "0-10%", IF(Table_1[[#This Row],[Discount %]]&lt;=0.2, "10-20%", IF(Table_1[[#This Row],[Discount %]]&lt;=0.3, "20-30%", IF(Table_1[[#This Row],[Discount %]]&lt;=0.4, "30-40%", "40%+"))))</f>
        <v>0-10%</v>
      </c>
    </row>
    <row r="2549" spans="1:24" ht="14.4" x14ac:dyDescent="0.3">
      <c r="A2549" s="2">
        <v>2548</v>
      </c>
      <c r="B2549" s="2" t="s">
        <v>5641</v>
      </c>
      <c r="C2549" s="2">
        <f>YEAR([1]Data!$D2549)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9">
        <v>2.3039999999999998</v>
      </c>
      <c r="T2549" s="2">
        <v>1</v>
      </c>
      <c r="U2549" s="25">
        <v>0.2</v>
      </c>
      <c r="V2549" s="25">
        <v>0.25919999999999999</v>
      </c>
      <c r="W2549" s="11">
        <f>Table_1[[#This Row],[Discount]]/Table_1[[#This Row],[Sales]]</f>
        <v>8.6805555555555566E-2</v>
      </c>
      <c r="X2549" t="str">
        <f>IF(Table_1[[#This Row],[Discount %]]&lt;=0.1, "0-10%", IF(Table_1[[#This Row],[Discount %]]&lt;=0.2, "10-20%", IF(Table_1[[#This Row],[Discount %]]&lt;=0.3, "20-30%", IF(Table_1[[#This Row],[Discount %]]&lt;=0.4, "30-40%", "40%+"))))</f>
        <v>0-10%</v>
      </c>
    </row>
    <row r="2550" spans="1:24" ht="14.4" x14ac:dyDescent="0.3">
      <c r="A2550" s="2">
        <v>2549</v>
      </c>
      <c r="B2550" s="2" t="s">
        <v>5641</v>
      </c>
      <c r="C2550" s="2">
        <f>YEAR([1]Data!$D2550)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9">
        <v>1879.96</v>
      </c>
      <c r="T2550" s="2">
        <v>5</v>
      </c>
      <c r="U2550" s="25">
        <v>0.2</v>
      </c>
      <c r="V2550" s="25">
        <v>211.49549999999977</v>
      </c>
      <c r="W2550" s="11">
        <f>Table_1[[#This Row],[Discount]]/Table_1[[#This Row],[Sales]]</f>
        <v>1.0638524223919659E-4</v>
      </c>
      <c r="X2550" t="str">
        <f>IF(Table_1[[#This Row],[Discount %]]&lt;=0.1, "0-10%", IF(Table_1[[#This Row],[Discount %]]&lt;=0.2, "10-20%", IF(Table_1[[#This Row],[Discount %]]&lt;=0.3, "20-30%", IF(Table_1[[#This Row],[Discount %]]&lt;=0.4, "30-40%", "40%+"))))</f>
        <v>0-10%</v>
      </c>
    </row>
    <row r="2551" spans="1:24" ht="14.4" x14ac:dyDescent="0.3">
      <c r="A2551" s="2">
        <v>2550</v>
      </c>
      <c r="B2551" s="2" t="s">
        <v>5641</v>
      </c>
      <c r="C2551" s="2">
        <f>YEAR([1]Data!$D2551)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9">
        <v>313.024</v>
      </c>
      <c r="T2551" s="2">
        <v>8</v>
      </c>
      <c r="U2551" s="25">
        <v>0.2</v>
      </c>
      <c r="V2551" s="25">
        <v>105.64559999999997</v>
      </c>
      <c r="W2551" s="11">
        <f>Table_1[[#This Row],[Discount]]/Table_1[[#This Row],[Sales]]</f>
        <v>6.3892864444898797E-4</v>
      </c>
      <c r="X2551" t="str">
        <f>IF(Table_1[[#This Row],[Discount %]]&lt;=0.1, "0-10%", IF(Table_1[[#This Row],[Discount %]]&lt;=0.2, "10-20%", IF(Table_1[[#This Row],[Discount %]]&lt;=0.3, "20-30%", IF(Table_1[[#This Row],[Discount %]]&lt;=0.4, "30-40%", "40%+"))))</f>
        <v>0-10%</v>
      </c>
    </row>
    <row r="2552" spans="1:24" ht="14.4" x14ac:dyDescent="0.3">
      <c r="A2552" s="2">
        <v>2551</v>
      </c>
      <c r="B2552" s="2" t="s">
        <v>5641</v>
      </c>
      <c r="C2552" s="2">
        <f>YEAR([1]Data!$D2552)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9">
        <v>5.04</v>
      </c>
      <c r="T2552" s="2">
        <v>2</v>
      </c>
      <c r="U2552" s="25">
        <v>0.2</v>
      </c>
      <c r="V2552" s="25">
        <v>1.764</v>
      </c>
      <c r="W2552" s="11">
        <f>Table_1[[#This Row],[Discount]]/Table_1[[#This Row],[Sales]]</f>
        <v>3.9682539682539687E-2</v>
      </c>
      <c r="X2552" t="str">
        <f>IF(Table_1[[#This Row],[Discount %]]&lt;=0.1, "0-10%", IF(Table_1[[#This Row],[Discount %]]&lt;=0.2, "10-20%", IF(Table_1[[#This Row],[Discount %]]&lt;=0.3, "20-30%", IF(Table_1[[#This Row],[Discount %]]&lt;=0.4, "30-40%", "40%+"))))</f>
        <v>0-10%</v>
      </c>
    </row>
    <row r="2553" spans="1:24" ht="14.4" x14ac:dyDescent="0.3">
      <c r="A2553" s="2">
        <v>2552</v>
      </c>
      <c r="B2553" s="2" t="s">
        <v>5642</v>
      </c>
      <c r="C2553" s="2">
        <f>YEAR([1]Data!$D2553)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9">
        <v>821.87999999999988</v>
      </c>
      <c r="T2553" s="2">
        <v>6</v>
      </c>
      <c r="U2553" s="25">
        <v>0</v>
      </c>
      <c r="V2553" s="25">
        <v>213.68880000000001</v>
      </c>
      <c r="W2553" s="11">
        <f>Table_1[[#This Row],[Discount]]/Table_1[[#This Row],[Sales]]</f>
        <v>0</v>
      </c>
      <c r="X2553" t="str">
        <f>IF(Table_1[[#This Row],[Discount %]]&lt;=0.1, "0-10%", IF(Table_1[[#This Row],[Discount %]]&lt;=0.2, "10-20%", IF(Table_1[[#This Row],[Discount %]]&lt;=0.3, "20-30%", IF(Table_1[[#This Row],[Discount %]]&lt;=0.4, "30-40%", "40%+"))))</f>
        <v>0-10%</v>
      </c>
    </row>
    <row r="2554" spans="1:24" ht="14.4" x14ac:dyDescent="0.3">
      <c r="A2554" s="2">
        <v>2553</v>
      </c>
      <c r="B2554" s="2" t="s">
        <v>5642</v>
      </c>
      <c r="C2554" s="2">
        <f>YEAR([1]Data!$D2554)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9">
        <v>21.96</v>
      </c>
      <c r="T2554" s="2">
        <v>2</v>
      </c>
      <c r="U2554" s="25">
        <v>0</v>
      </c>
      <c r="V2554" s="25">
        <v>10.760400000000001</v>
      </c>
      <c r="W2554" s="11">
        <f>Table_1[[#This Row],[Discount]]/Table_1[[#This Row],[Sales]]</f>
        <v>0</v>
      </c>
      <c r="X2554" t="str">
        <f>IF(Table_1[[#This Row],[Discount %]]&lt;=0.1, "0-10%", IF(Table_1[[#This Row],[Discount %]]&lt;=0.2, "10-20%", IF(Table_1[[#This Row],[Discount %]]&lt;=0.3, "20-30%", IF(Table_1[[#This Row],[Discount %]]&lt;=0.4, "30-40%", "40%+"))))</f>
        <v>0-10%</v>
      </c>
    </row>
    <row r="2555" spans="1:24" ht="14.4" x14ac:dyDescent="0.3">
      <c r="A2555" s="2">
        <v>2554</v>
      </c>
      <c r="B2555" s="2" t="s">
        <v>5645</v>
      </c>
      <c r="C2555" s="2">
        <f>YEAR([1]Data!$D2555)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9">
        <v>25.92</v>
      </c>
      <c r="T2555" s="2">
        <v>4</v>
      </c>
      <c r="U2555" s="25">
        <v>0</v>
      </c>
      <c r="V2555" s="25">
        <v>12.441600000000001</v>
      </c>
      <c r="W2555" s="11">
        <f>Table_1[[#This Row],[Discount]]/Table_1[[#This Row],[Sales]]</f>
        <v>0</v>
      </c>
      <c r="X2555" t="str">
        <f>IF(Table_1[[#This Row],[Discount %]]&lt;=0.1, "0-10%", IF(Table_1[[#This Row],[Discount %]]&lt;=0.2, "10-20%", IF(Table_1[[#This Row],[Discount %]]&lt;=0.3, "20-30%", IF(Table_1[[#This Row],[Discount %]]&lt;=0.4, "30-40%", "40%+"))))</f>
        <v>0-10%</v>
      </c>
    </row>
    <row r="2556" spans="1:24" ht="14.4" x14ac:dyDescent="0.3">
      <c r="A2556" s="2">
        <v>2555</v>
      </c>
      <c r="B2556" s="2" t="s">
        <v>5646</v>
      </c>
      <c r="C2556" s="2">
        <f>YEAR([1]Data!$D2556)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9">
        <v>705.54399999999998</v>
      </c>
      <c r="T2556" s="2">
        <v>7</v>
      </c>
      <c r="U2556" s="25">
        <v>0.2</v>
      </c>
      <c r="V2556" s="25">
        <v>70.554400000000072</v>
      </c>
      <c r="W2556" s="11">
        <f>Table_1[[#This Row],[Discount]]/Table_1[[#This Row],[Sales]]</f>
        <v>2.8346920957445605E-4</v>
      </c>
      <c r="X2556" t="str">
        <f>IF(Table_1[[#This Row],[Discount %]]&lt;=0.1, "0-10%", IF(Table_1[[#This Row],[Discount %]]&lt;=0.2, "10-20%", IF(Table_1[[#This Row],[Discount %]]&lt;=0.3, "20-30%", IF(Table_1[[#This Row],[Discount %]]&lt;=0.4, "30-40%", "40%+"))))</f>
        <v>0-10%</v>
      </c>
    </row>
    <row r="2557" spans="1:24" ht="14.4" x14ac:dyDescent="0.3">
      <c r="A2557" s="2">
        <v>2556</v>
      </c>
      <c r="B2557" s="2" t="s">
        <v>5650</v>
      </c>
      <c r="C2557" s="2">
        <f>YEAR([1]Data!$D2557)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9">
        <v>50</v>
      </c>
      <c r="T2557" s="2">
        <v>2</v>
      </c>
      <c r="U2557" s="25">
        <v>0</v>
      </c>
      <c r="V2557" s="25">
        <v>12</v>
      </c>
      <c r="W2557" s="11">
        <f>Table_1[[#This Row],[Discount]]/Table_1[[#This Row],[Sales]]</f>
        <v>0</v>
      </c>
      <c r="X2557" t="str">
        <f>IF(Table_1[[#This Row],[Discount %]]&lt;=0.1, "0-10%", IF(Table_1[[#This Row],[Discount %]]&lt;=0.2, "10-20%", IF(Table_1[[#This Row],[Discount %]]&lt;=0.3, "20-30%", IF(Table_1[[#This Row],[Discount %]]&lt;=0.4, "30-40%", "40%+"))))</f>
        <v>0-10%</v>
      </c>
    </row>
    <row r="2558" spans="1:24" ht="14.4" x14ac:dyDescent="0.3">
      <c r="A2558" s="2">
        <v>2557</v>
      </c>
      <c r="B2558" s="2" t="s">
        <v>5653</v>
      </c>
      <c r="C2558" s="2">
        <f>YEAR([1]Data!$D2558)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9">
        <v>51.712000000000003</v>
      </c>
      <c r="T2558" s="2">
        <v>8</v>
      </c>
      <c r="U2558" s="25">
        <v>0.6</v>
      </c>
      <c r="V2558" s="25">
        <v>-32.320000000000007</v>
      </c>
      <c r="W2558" s="11">
        <f>Table_1[[#This Row],[Discount]]/Table_1[[#This Row],[Sales]]</f>
        <v>1.1602722772277226E-2</v>
      </c>
      <c r="X2558" t="str">
        <f>IF(Table_1[[#This Row],[Discount %]]&lt;=0.1, "0-10%", IF(Table_1[[#This Row],[Discount %]]&lt;=0.2, "10-20%", IF(Table_1[[#This Row],[Discount %]]&lt;=0.3, "20-30%", IF(Table_1[[#This Row],[Discount %]]&lt;=0.4, "30-40%", "40%+"))))</f>
        <v>0-10%</v>
      </c>
    </row>
    <row r="2559" spans="1:24" ht="14.4" x14ac:dyDescent="0.3">
      <c r="A2559" s="2">
        <v>2558</v>
      </c>
      <c r="B2559" s="2" t="s">
        <v>5656</v>
      </c>
      <c r="C2559" s="2">
        <f>YEAR([1]Data!$D2559)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9">
        <v>6.9920000000000009</v>
      </c>
      <c r="T2559" s="2">
        <v>2</v>
      </c>
      <c r="U2559" s="25">
        <v>0.2</v>
      </c>
      <c r="V2559" s="25">
        <v>0.52439999999999998</v>
      </c>
      <c r="W2559" s="11">
        <f>Table_1[[#This Row],[Discount]]/Table_1[[#This Row],[Sales]]</f>
        <v>2.860411899313501E-2</v>
      </c>
      <c r="X2559" t="str">
        <f>IF(Table_1[[#This Row],[Discount %]]&lt;=0.1, "0-10%", IF(Table_1[[#This Row],[Discount %]]&lt;=0.2, "10-20%", IF(Table_1[[#This Row],[Discount %]]&lt;=0.3, "20-30%", IF(Table_1[[#This Row],[Discount %]]&lt;=0.4, "30-40%", "40%+"))))</f>
        <v>0-10%</v>
      </c>
    </row>
    <row r="2560" spans="1:24" ht="14.4" x14ac:dyDescent="0.3">
      <c r="A2560" s="2">
        <v>2559</v>
      </c>
      <c r="B2560" s="2" t="s">
        <v>5657</v>
      </c>
      <c r="C2560" s="2">
        <f>YEAR([1]Data!$D2560)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9">
        <v>1406.86</v>
      </c>
      <c r="T2560" s="2">
        <v>7</v>
      </c>
      <c r="U2560" s="25">
        <v>0</v>
      </c>
      <c r="V2560" s="25">
        <v>140.68599999999989</v>
      </c>
      <c r="W2560" s="11">
        <f>Table_1[[#This Row],[Discount]]/Table_1[[#This Row],[Sales]]</f>
        <v>0</v>
      </c>
      <c r="X2560" t="str">
        <f>IF(Table_1[[#This Row],[Discount %]]&lt;=0.1, "0-10%", IF(Table_1[[#This Row],[Discount %]]&lt;=0.2, "10-20%", IF(Table_1[[#This Row],[Discount %]]&lt;=0.3, "20-30%", IF(Table_1[[#This Row],[Discount %]]&lt;=0.4, "30-40%", "40%+"))))</f>
        <v>0-10%</v>
      </c>
    </row>
    <row r="2561" spans="1:24" ht="14.4" x14ac:dyDescent="0.3">
      <c r="A2561" s="2">
        <v>2560</v>
      </c>
      <c r="B2561" s="2" t="s">
        <v>5657</v>
      </c>
      <c r="C2561" s="2">
        <f>YEAR([1]Data!$D2561)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9">
        <v>15.75</v>
      </c>
      <c r="T2561" s="2">
        <v>5</v>
      </c>
      <c r="U2561" s="25">
        <v>0</v>
      </c>
      <c r="V2561" s="25">
        <v>7.5600000000000005</v>
      </c>
      <c r="W2561" s="11">
        <f>Table_1[[#This Row],[Discount]]/Table_1[[#This Row],[Sales]]</f>
        <v>0</v>
      </c>
      <c r="X2561" t="str">
        <f>IF(Table_1[[#This Row],[Discount %]]&lt;=0.1, "0-10%", IF(Table_1[[#This Row],[Discount %]]&lt;=0.2, "10-20%", IF(Table_1[[#This Row],[Discount %]]&lt;=0.3, "20-30%", IF(Table_1[[#This Row],[Discount %]]&lt;=0.4, "30-40%", "40%+"))))</f>
        <v>0-10%</v>
      </c>
    </row>
    <row r="2562" spans="1:24" ht="14.4" x14ac:dyDescent="0.3">
      <c r="A2562" s="2">
        <v>2561</v>
      </c>
      <c r="B2562" s="2" t="s">
        <v>5657</v>
      </c>
      <c r="C2562" s="2">
        <f>YEAR([1]Data!$D2562)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9">
        <v>323.10000000000002</v>
      </c>
      <c r="T2562" s="2">
        <v>2</v>
      </c>
      <c r="U2562" s="25">
        <v>0</v>
      </c>
      <c r="V2562" s="25">
        <v>61.38900000000001</v>
      </c>
      <c r="W2562" s="11">
        <f>Table_1[[#This Row],[Discount]]/Table_1[[#This Row],[Sales]]</f>
        <v>0</v>
      </c>
      <c r="X2562" t="str">
        <f>IF(Table_1[[#This Row],[Discount %]]&lt;=0.1, "0-10%", IF(Table_1[[#This Row],[Discount %]]&lt;=0.2, "10-20%", IF(Table_1[[#This Row],[Discount %]]&lt;=0.3, "20-30%", IF(Table_1[[#This Row],[Discount %]]&lt;=0.4, "30-40%", "40%+"))))</f>
        <v>0-10%</v>
      </c>
    </row>
    <row r="2563" spans="1:24" ht="14.4" x14ac:dyDescent="0.3">
      <c r="A2563" s="2">
        <v>2562</v>
      </c>
      <c r="B2563" s="2" t="s">
        <v>5660</v>
      </c>
      <c r="C2563" s="2">
        <f>YEAR([1]Data!$D2563)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9">
        <v>9.2159999999999993</v>
      </c>
      <c r="T2563" s="2">
        <v>4</v>
      </c>
      <c r="U2563" s="25">
        <v>0.2</v>
      </c>
      <c r="V2563" s="25">
        <v>3.3408000000000002</v>
      </c>
      <c r="W2563" s="11">
        <f>Table_1[[#This Row],[Discount]]/Table_1[[#This Row],[Sales]]</f>
        <v>2.1701388888888892E-2</v>
      </c>
      <c r="X2563" t="str">
        <f>IF(Table_1[[#This Row],[Discount %]]&lt;=0.1, "0-10%", IF(Table_1[[#This Row],[Discount %]]&lt;=0.2, "10-20%", IF(Table_1[[#This Row],[Discount %]]&lt;=0.3, "20-30%", IF(Table_1[[#This Row],[Discount %]]&lt;=0.4, "30-40%", "40%+"))))</f>
        <v>0-10%</v>
      </c>
    </row>
    <row r="2564" spans="1:24" ht="14.4" x14ac:dyDescent="0.3">
      <c r="A2564" s="2">
        <v>2563</v>
      </c>
      <c r="B2564" s="2" t="s">
        <v>5660</v>
      </c>
      <c r="C2564" s="2">
        <f>YEAR([1]Data!$D2564)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9">
        <v>10.368000000000002</v>
      </c>
      <c r="T2564" s="2">
        <v>2</v>
      </c>
      <c r="U2564" s="25">
        <v>0.2</v>
      </c>
      <c r="V2564" s="25">
        <v>3.6288</v>
      </c>
      <c r="W2564" s="11">
        <f>Table_1[[#This Row],[Discount]]/Table_1[[#This Row],[Sales]]</f>
        <v>1.9290123456790119E-2</v>
      </c>
      <c r="X2564" t="str">
        <f>IF(Table_1[[#This Row],[Discount %]]&lt;=0.1, "0-10%", IF(Table_1[[#This Row],[Discount %]]&lt;=0.2, "10-20%", IF(Table_1[[#This Row],[Discount %]]&lt;=0.3, "20-30%", IF(Table_1[[#This Row],[Discount %]]&lt;=0.4, "30-40%", "40%+"))))</f>
        <v>0-10%</v>
      </c>
    </row>
    <row r="2565" spans="1:24" ht="14.4" x14ac:dyDescent="0.3">
      <c r="A2565" s="2">
        <v>2564</v>
      </c>
      <c r="B2565" s="2" t="s">
        <v>5662</v>
      </c>
      <c r="C2565" s="2">
        <f>YEAR([1]Data!$D2565)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9">
        <v>15.02</v>
      </c>
      <c r="T2565" s="2">
        <v>1</v>
      </c>
      <c r="U2565" s="25">
        <v>0</v>
      </c>
      <c r="V2565" s="25">
        <v>2.7035999999999998</v>
      </c>
      <c r="W2565" s="11">
        <f>Table_1[[#This Row],[Discount]]/Table_1[[#This Row],[Sales]]</f>
        <v>0</v>
      </c>
      <c r="X2565" t="str">
        <f>IF(Table_1[[#This Row],[Discount %]]&lt;=0.1, "0-10%", IF(Table_1[[#This Row],[Discount %]]&lt;=0.2, "10-20%", IF(Table_1[[#This Row],[Discount %]]&lt;=0.3, "20-30%", IF(Table_1[[#This Row],[Discount %]]&lt;=0.4, "30-40%", "40%+"))))</f>
        <v>0-10%</v>
      </c>
    </row>
    <row r="2566" spans="1:24" ht="14.4" x14ac:dyDescent="0.3">
      <c r="A2566" s="2">
        <v>2565</v>
      </c>
      <c r="B2566" s="2" t="s">
        <v>5662</v>
      </c>
      <c r="C2566" s="2">
        <f>YEAR([1]Data!$D2566)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9">
        <v>33.82</v>
      </c>
      <c r="T2566" s="2">
        <v>2</v>
      </c>
      <c r="U2566" s="25">
        <v>0</v>
      </c>
      <c r="V2566" s="25">
        <v>9.1313999999999993</v>
      </c>
      <c r="W2566" s="11">
        <f>Table_1[[#This Row],[Discount]]/Table_1[[#This Row],[Sales]]</f>
        <v>0</v>
      </c>
      <c r="X2566" t="str">
        <f>IF(Table_1[[#This Row],[Discount %]]&lt;=0.1, "0-10%", IF(Table_1[[#This Row],[Discount %]]&lt;=0.2, "10-20%", IF(Table_1[[#This Row],[Discount %]]&lt;=0.3, "20-30%", IF(Table_1[[#This Row],[Discount %]]&lt;=0.4, "30-40%", "40%+"))))</f>
        <v>0-10%</v>
      </c>
    </row>
    <row r="2567" spans="1:24" ht="14.4" x14ac:dyDescent="0.3">
      <c r="A2567" s="2">
        <v>2566</v>
      </c>
      <c r="B2567" s="2" t="s">
        <v>5665</v>
      </c>
      <c r="C2567" s="2">
        <f>YEAR([1]Data!$D2567)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9">
        <v>71</v>
      </c>
      <c r="T2567" s="2">
        <v>4</v>
      </c>
      <c r="U2567" s="25">
        <v>0</v>
      </c>
      <c r="V2567" s="25">
        <v>27.689999999999998</v>
      </c>
      <c r="W2567" s="11">
        <f>Table_1[[#This Row],[Discount]]/Table_1[[#This Row],[Sales]]</f>
        <v>0</v>
      </c>
      <c r="X2567" t="str">
        <f>IF(Table_1[[#This Row],[Discount %]]&lt;=0.1, "0-10%", IF(Table_1[[#This Row],[Discount %]]&lt;=0.2, "10-20%", IF(Table_1[[#This Row],[Discount %]]&lt;=0.3, "20-30%", IF(Table_1[[#This Row],[Discount %]]&lt;=0.4, "30-40%", "40%+"))))</f>
        <v>0-10%</v>
      </c>
    </row>
    <row r="2568" spans="1:24" ht="14.4" x14ac:dyDescent="0.3">
      <c r="A2568" s="2">
        <v>2567</v>
      </c>
      <c r="B2568" s="2" t="s">
        <v>5668</v>
      </c>
      <c r="C2568" s="2">
        <f>YEAR([1]Data!$D2568)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9">
        <v>25.120000000000005</v>
      </c>
      <c r="T2568" s="2">
        <v>5</v>
      </c>
      <c r="U2568" s="25">
        <v>0.2</v>
      </c>
      <c r="V2568" s="25">
        <v>7.8499999999999979</v>
      </c>
      <c r="W2568" s="11">
        <f>Table_1[[#This Row],[Discount]]/Table_1[[#This Row],[Sales]]</f>
        <v>7.9617834394904441E-3</v>
      </c>
      <c r="X2568" t="str">
        <f>IF(Table_1[[#This Row],[Discount %]]&lt;=0.1, "0-10%", IF(Table_1[[#This Row],[Discount %]]&lt;=0.2, "10-20%", IF(Table_1[[#This Row],[Discount %]]&lt;=0.3, "20-30%", IF(Table_1[[#This Row],[Discount %]]&lt;=0.4, "30-40%", "40%+"))))</f>
        <v>0-10%</v>
      </c>
    </row>
    <row r="2569" spans="1:24" ht="14.4" x14ac:dyDescent="0.3">
      <c r="A2569" s="2">
        <v>2568</v>
      </c>
      <c r="B2569" s="2" t="s">
        <v>5668</v>
      </c>
      <c r="C2569" s="2">
        <f>YEAR([1]Data!$D2569)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9">
        <v>2665.62</v>
      </c>
      <c r="T2569" s="2">
        <v>9</v>
      </c>
      <c r="U2569" s="25">
        <v>0</v>
      </c>
      <c r="V2569" s="25">
        <v>239.90580000000011</v>
      </c>
      <c r="W2569" s="11">
        <f>Table_1[[#This Row],[Discount]]/Table_1[[#This Row],[Sales]]</f>
        <v>0</v>
      </c>
      <c r="X2569" t="str">
        <f>IF(Table_1[[#This Row],[Discount %]]&lt;=0.1, "0-10%", IF(Table_1[[#This Row],[Discount %]]&lt;=0.2, "10-20%", IF(Table_1[[#This Row],[Discount %]]&lt;=0.3, "20-30%", IF(Table_1[[#This Row],[Discount %]]&lt;=0.4, "30-40%", "40%+"))))</f>
        <v>0-10%</v>
      </c>
    </row>
    <row r="2570" spans="1:24" ht="14.4" x14ac:dyDescent="0.3">
      <c r="A2570" s="2">
        <v>2569</v>
      </c>
      <c r="B2570" s="2" t="s">
        <v>5672</v>
      </c>
      <c r="C2570" s="2">
        <f>YEAR([1]Data!$D2570)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9">
        <v>478.08</v>
      </c>
      <c r="T2570" s="2">
        <v>8</v>
      </c>
      <c r="U2570" s="25">
        <v>0</v>
      </c>
      <c r="V2570" s="25">
        <v>133.86240000000004</v>
      </c>
      <c r="W2570" s="11">
        <f>Table_1[[#This Row],[Discount]]/Table_1[[#This Row],[Sales]]</f>
        <v>0</v>
      </c>
      <c r="X2570" t="str">
        <f>IF(Table_1[[#This Row],[Discount %]]&lt;=0.1, "0-10%", IF(Table_1[[#This Row],[Discount %]]&lt;=0.2, "10-20%", IF(Table_1[[#This Row],[Discount %]]&lt;=0.3, "20-30%", IF(Table_1[[#This Row],[Discount %]]&lt;=0.4, "30-40%", "40%+"))))</f>
        <v>0-10%</v>
      </c>
    </row>
    <row r="2571" spans="1:24" ht="14.4" x14ac:dyDescent="0.3">
      <c r="A2571" s="2">
        <v>2570</v>
      </c>
      <c r="B2571" s="2" t="s">
        <v>5673</v>
      </c>
      <c r="C2571" s="2">
        <f>YEAR([1]Data!$D2571)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9">
        <v>164.38800000000001</v>
      </c>
      <c r="T2571" s="2">
        <v>2</v>
      </c>
      <c r="U2571" s="25">
        <v>0.4</v>
      </c>
      <c r="V2571" s="25">
        <v>-35.617400000000004</v>
      </c>
      <c r="W2571" s="11">
        <f>Table_1[[#This Row],[Discount]]/Table_1[[#This Row],[Sales]]</f>
        <v>2.4332676351071854E-3</v>
      </c>
      <c r="X2571" t="str">
        <f>IF(Table_1[[#This Row],[Discount %]]&lt;=0.1, "0-10%", IF(Table_1[[#This Row],[Discount %]]&lt;=0.2, "10-20%", IF(Table_1[[#This Row],[Discount %]]&lt;=0.3, "20-30%", IF(Table_1[[#This Row],[Discount %]]&lt;=0.4, "30-40%", "40%+"))))</f>
        <v>0-10%</v>
      </c>
    </row>
    <row r="2572" spans="1:24" ht="14.4" x14ac:dyDescent="0.3">
      <c r="A2572" s="2">
        <v>2571</v>
      </c>
      <c r="B2572" s="2" t="s">
        <v>5673</v>
      </c>
      <c r="C2572" s="2">
        <f>YEAR([1]Data!$D2572)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9">
        <v>13.247999999999999</v>
      </c>
      <c r="T2572" s="2">
        <v>4</v>
      </c>
      <c r="U2572" s="25">
        <v>0.2</v>
      </c>
      <c r="V2572" s="25">
        <v>3.6431999999999998</v>
      </c>
      <c r="W2572" s="11">
        <f>Table_1[[#This Row],[Discount]]/Table_1[[#This Row],[Sales]]</f>
        <v>1.5096618357487924E-2</v>
      </c>
      <c r="X2572" t="str">
        <f>IF(Table_1[[#This Row],[Discount %]]&lt;=0.1, "0-10%", IF(Table_1[[#This Row],[Discount %]]&lt;=0.2, "10-20%", IF(Table_1[[#This Row],[Discount %]]&lt;=0.3, "20-30%", IF(Table_1[[#This Row],[Discount %]]&lt;=0.4, "30-40%", "40%+"))))</f>
        <v>0-10%</v>
      </c>
    </row>
    <row r="2573" spans="1:24" ht="14.4" x14ac:dyDescent="0.3">
      <c r="A2573" s="2">
        <v>2572</v>
      </c>
      <c r="B2573" s="2" t="s">
        <v>5674</v>
      </c>
      <c r="C2573" s="2">
        <f>YEAR([1]Data!$D2573)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9">
        <v>2.9120000000000004</v>
      </c>
      <c r="T2573" s="2">
        <v>2</v>
      </c>
      <c r="U2573" s="25">
        <v>0.2</v>
      </c>
      <c r="V2573" s="25">
        <v>0.90999999999999981</v>
      </c>
      <c r="W2573" s="11">
        <f>Table_1[[#This Row],[Discount]]/Table_1[[#This Row],[Sales]]</f>
        <v>6.8681318681318673E-2</v>
      </c>
      <c r="X2573" t="str">
        <f>IF(Table_1[[#This Row],[Discount %]]&lt;=0.1, "0-10%", IF(Table_1[[#This Row],[Discount %]]&lt;=0.2, "10-20%", IF(Table_1[[#This Row],[Discount %]]&lt;=0.3, "20-30%", IF(Table_1[[#This Row],[Discount %]]&lt;=0.4, "30-40%", "40%+"))))</f>
        <v>0-10%</v>
      </c>
    </row>
    <row r="2574" spans="1:24" ht="14.4" x14ac:dyDescent="0.3">
      <c r="A2574" s="2">
        <v>2573</v>
      </c>
      <c r="B2574" s="2" t="s">
        <v>5676</v>
      </c>
      <c r="C2574" s="2">
        <f>YEAR([1]Data!$D2574)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9">
        <v>1399.9440000000002</v>
      </c>
      <c r="T2574" s="2">
        <v>7</v>
      </c>
      <c r="U2574" s="25">
        <v>0.2</v>
      </c>
      <c r="V2574" s="25">
        <v>52.497900000000016</v>
      </c>
      <c r="W2574" s="11">
        <f>Table_1[[#This Row],[Discount]]/Table_1[[#This Row],[Sales]]</f>
        <v>1.4286285737143771E-4</v>
      </c>
      <c r="X2574" t="str">
        <f>IF(Table_1[[#This Row],[Discount %]]&lt;=0.1, "0-10%", IF(Table_1[[#This Row],[Discount %]]&lt;=0.2, "10-20%", IF(Table_1[[#This Row],[Discount %]]&lt;=0.3, "20-30%", IF(Table_1[[#This Row],[Discount %]]&lt;=0.4, "30-40%", "40%+"))))</f>
        <v>0-10%</v>
      </c>
    </row>
    <row r="2575" spans="1:24" ht="14.4" x14ac:dyDescent="0.3">
      <c r="A2575" s="2">
        <v>2574</v>
      </c>
      <c r="B2575" s="2" t="s">
        <v>5679</v>
      </c>
      <c r="C2575" s="2">
        <f>YEAR([1]Data!$D2575)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9">
        <v>526.45000000000005</v>
      </c>
      <c r="T2575" s="2">
        <v>5</v>
      </c>
      <c r="U2575" s="25">
        <v>0</v>
      </c>
      <c r="V2575" s="25">
        <v>31.586999999999961</v>
      </c>
      <c r="W2575" s="11">
        <f>Table_1[[#This Row],[Discount]]/Table_1[[#This Row],[Sales]]</f>
        <v>0</v>
      </c>
      <c r="X2575" t="str">
        <f>IF(Table_1[[#This Row],[Discount %]]&lt;=0.1, "0-10%", IF(Table_1[[#This Row],[Discount %]]&lt;=0.2, "10-20%", IF(Table_1[[#This Row],[Discount %]]&lt;=0.3, "20-30%", IF(Table_1[[#This Row],[Discount %]]&lt;=0.4, "30-40%", "40%+"))))</f>
        <v>0-10%</v>
      </c>
    </row>
    <row r="2576" spans="1:24" ht="14.4" x14ac:dyDescent="0.3">
      <c r="A2576" s="2">
        <v>2575</v>
      </c>
      <c r="B2576" s="2" t="s">
        <v>5680</v>
      </c>
      <c r="C2576" s="2">
        <f>YEAR([1]Data!$D2576)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9">
        <v>16.23</v>
      </c>
      <c r="T2576" s="2">
        <v>3</v>
      </c>
      <c r="U2576" s="25">
        <v>0</v>
      </c>
      <c r="V2576" s="25">
        <v>7.9527000000000001</v>
      </c>
      <c r="W2576" s="11">
        <f>Table_1[[#This Row],[Discount]]/Table_1[[#This Row],[Sales]]</f>
        <v>0</v>
      </c>
      <c r="X2576" t="str">
        <f>IF(Table_1[[#This Row],[Discount %]]&lt;=0.1, "0-10%", IF(Table_1[[#This Row],[Discount %]]&lt;=0.2, "10-20%", IF(Table_1[[#This Row],[Discount %]]&lt;=0.3, "20-30%", IF(Table_1[[#This Row],[Discount %]]&lt;=0.4, "30-40%", "40%+"))))</f>
        <v>0-10%</v>
      </c>
    </row>
    <row r="2577" spans="1:24" ht="14.4" x14ac:dyDescent="0.3">
      <c r="A2577" s="2">
        <v>2576</v>
      </c>
      <c r="B2577" s="2" t="s">
        <v>5680</v>
      </c>
      <c r="C2577" s="2">
        <f>YEAR([1]Data!$D2577)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9">
        <v>319.89999999999998</v>
      </c>
      <c r="T2577" s="2">
        <v>5</v>
      </c>
      <c r="U2577" s="25">
        <v>0</v>
      </c>
      <c r="V2577" s="25">
        <v>156.751</v>
      </c>
      <c r="W2577" s="11">
        <f>Table_1[[#This Row],[Discount]]/Table_1[[#This Row],[Sales]]</f>
        <v>0</v>
      </c>
      <c r="X2577" t="str">
        <f>IF(Table_1[[#This Row],[Discount %]]&lt;=0.1, "0-10%", IF(Table_1[[#This Row],[Discount %]]&lt;=0.2, "10-20%", IF(Table_1[[#This Row],[Discount %]]&lt;=0.3, "20-30%", IF(Table_1[[#This Row],[Discount %]]&lt;=0.4, "30-40%", "40%+"))))</f>
        <v>0-10%</v>
      </c>
    </row>
    <row r="2578" spans="1:24" ht="14.4" x14ac:dyDescent="0.3">
      <c r="A2578" s="2">
        <v>2577</v>
      </c>
      <c r="B2578" s="2" t="s">
        <v>5680</v>
      </c>
      <c r="C2578" s="2">
        <f>YEAR([1]Data!$D2578)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9">
        <v>11.36</v>
      </c>
      <c r="T2578" s="2">
        <v>2</v>
      </c>
      <c r="U2578" s="25">
        <v>0</v>
      </c>
      <c r="V2578" s="25">
        <v>5.3391999999999991</v>
      </c>
      <c r="W2578" s="11">
        <f>Table_1[[#This Row],[Discount]]/Table_1[[#This Row],[Sales]]</f>
        <v>0</v>
      </c>
      <c r="X2578" t="str">
        <f>IF(Table_1[[#This Row],[Discount %]]&lt;=0.1, "0-10%", IF(Table_1[[#This Row],[Discount %]]&lt;=0.2, "10-20%", IF(Table_1[[#This Row],[Discount %]]&lt;=0.3, "20-30%", IF(Table_1[[#This Row],[Discount %]]&lt;=0.4, "30-40%", "40%+"))))</f>
        <v>0-10%</v>
      </c>
    </row>
    <row r="2579" spans="1:24" ht="14.4" x14ac:dyDescent="0.3">
      <c r="A2579" s="2">
        <v>2578</v>
      </c>
      <c r="B2579" s="2" t="s">
        <v>5680</v>
      </c>
      <c r="C2579" s="2">
        <f>YEAR([1]Data!$D2579)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9">
        <v>675.12</v>
      </c>
      <c r="T2579" s="2">
        <v>3</v>
      </c>
      <c r="U2579" s="25">
        <v>0</v>
      </c>
      <c r="V2579" s="25">
        <v>290.30160000000001</v>
      </c>
      <c r="W2579" s="11">
        <f>Table_1[[#This Row],[Discount]]/Table_1[[#This Row],[Sales]]</f>
        <v>0</v>
      </c>
      <c r="X2579" t="str">
        <f>IF(Table_1[[#This Row],[Discount %]]&lt;=0.1, "0-10%", IF(Table_1[[#This Row],[Discount %]]&lt;=0.2, "10-20%", IF(Table_1[[#This Row],[Discount %]]&lt;=0.3, "20-30%", IF(Table_1[[#This Row],[Discount %]]&lt;=0.4, "30-40%", "40%+"))))</f>
        <v>0-10%</v>
      </c>
    </row>
    <row r="2580" spans="1:24" ht="14.4" x14ac:dyDescent="0.3">
      <c r="A2580" s="2">
        <v>2579</v>
      </c>
      <c r="B2580" s="2" t="s">
        <v>5683</v>
      </c>
      <c r="C2580" s="2">
        <f>YEAR([1]Data!$D2580)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9">
        <v>62.820000000000007</v>
      </c>
      <c r="T2580" s="2">
        <v>3</v>
      </c>
      <c r="U2580" s="25">
        <v>0</v>
      </c>
      <c r="V2580" s="25">
        <v>30.7818</v>
      </c>
      <c r="W2580" s="11">
        <f>Table_1[[#This Row],[Discount]]/Table_1[[#This Row],[Sales]]</f>
        <v>0</v>
      </c>
      <c r="X2580" t="str">
        <f>IF(Table_1[[#This Row],[Discount %]]&lt;=0.1, "0-10%", IF(Table_1[[#This Row],[Discount %]]&lt;=0.2, "10-20%", IF(Table_1[[#This Row],[Discount %]]&lt;=0.3, "20-30%", IF(Table_1[[#This Row],[Discount %]]&lt;=0.4, "30-40%", "40%+"))))</f>
        <v>0-10%</v>
      </c>
    </row>
    <row r="2581" spans="1:24" ht="14.4" x14ac:dyDescent="0.3">
      <c r="A2581" s="2">
        <v>2580</v>
      </c>
      <c r="B2581" s="2" t="s">
        <v>5683</v>
      </c>
      <c r="C2581" s="2">
        <f>YEAR([1]Data!$D2581)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9">
        <v>489.92</v>
      </c>
      <c r="T2581" s="2">
        <v>8</v>
      </c>
      <c r="U2581" s="25">
        <v>0</v>
      </c>
      <c r="V2581" s="25">
        <v>0</v>
      </c>
      <c r="W2581" s="11">
        <f>Table_1[[#This Row],[Discount]]/Table_1[[#This Row],[Sales]]</f>
        <v>0</v>
      </c>
      <c r="X2581" t="str">
        <f>IF(Table_1[[#This Row],[Discount %]]&lt;=0.1, "0-10%", IF(Table_1[[#This Row],[Discount %]]&lt;=0.2, "10-20%", IF(Table_1[[#This Row],[Discount %]]&lt;=0.3, "20-30%", IF(Table_1[[#This Row],[Discount %]]&lt;=0.4, "30-40%", "40%+"))))</f>
        <v>0-10%</v>
      </c>
    </row>
    <row r="2582" spans="1:24" ht="14.4" x14ac:dyDescent="0.3">
      <c r="A2582" s="2">
        <v>2581</v>
      </c>
      <c r="B2582" s="2" t="s">
        <v>5683</v>
      </c>
      <c r="C2582" s="2">
        <f>YEAR([1]Data!$D2582)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9">
        <v>19.440000000000001</v>
      </c>
      <c r="T2582" s="2">
        <v>3</v>
      </c>
      <c r="U2582" s="25">
        <v>0</v>
      </c>
      <c r="V2582" s="25">
        <v>9.3312000000000008</v>
      </c>
      <c r="W2582" s="11">
        <f>Table_1[[#This Row],[Discount]]/Table_1[[#This Row],[Sales]]</f>
        <v>0</v>
      </c>
      <c r="X2582" t="str">
        <f>IF(Table_1[[#This Row],[Discount %]]&lt;=0.1, "0-10%", IF(Table_1[[#This Row],[Discount %]]&lt;=0.2, "10-20%", IF(Table_1[[#This Row],[Discount %]]&lt;=0.3, "20-30%", IF(Table_1[[#This Row],[Discount %]]&lt;=0.4, "30-40%", "40%+"))))</f>
        <v>0-10%</v>
      </c>
    </row>
    <row r="2583" spans="1:24" ht="14.4" x14ac:dyDescent="0.3">
      <c r="A2583" s="2">
        <v>2582</v>
      </c>
      <c r="B2583" s="2" t="s">
        <v>5683</v>
      </c>
      <c r="C2583" s="2">
        <f>YEAR([1]Data!$D2583)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9">
        <v>16.68</v>
      </c>
      <c r="T2583" s="2">
        <v>2</v>
      </c>
      <c r="U2583" s="25">
        <v>0</v>
      </c>
      <c r="V2583" s="25">
        <v>8.34</v>
      </c>
      <c r="W2583" s="11">
        <f>Table_1[[#This Row],[Discount]]/Table_1[[#This Row],[Sales]]</f>
        <v>0</v>
      </c>
      <c r="X2583" t="str">
        <f>IF(Table_1[[#This Row],[Discount %]]&lt;=0.1, "0-10%", IF(Table_1[[#This Row],[Discount %]]&lt;=0.2, "10-20%", IF(Table_1[[#This Row],[Discount %]]&lt;=0.3, "20-30%", IF(Table_1[[#This Row],[Discount %]]&lt;=0.4, "30-40%", "40%+"))))</f>
        <v>0-10%</v>
      </c>
    </row>
    <row r="2584" spans="1:24" ht="14.4" x14ac:dyDescent="0.3">
      <c r="A2584" s="2">
        <v>2583</v>
      </c>
      <c r="B2584" s="2" t="s">
        <v>5683</v>
      </c>
      <c r="C2584" s="2">
        <f>YEAR([1]Data!$D2584)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9">
        <v>155.35</v>
      </c>
      <c r="T2584" s="2">
        <v>13</v>
      </c>
      <c r="U2584" s="25">
        <v>0</v>
      </c>
      <c r="V2584" s="25">
        <v>0</v>
      </c>
      <c r="W2584" s="11">
        <f>Table_1[[#This Row],[Discount]]/Table_1[[#This Row],[Sales]]</f>
        <v>0</v>
      </c>
      <c r="X2584" t="str">
        <f>IF(Table_1[[#This Row],[Discount %]]&lt;=0.1, "0-10%", IF(Table_1[[#This Row],[Discount %]]&lt;=0.2, "10-20%", IF(Table_1[[#This Row],[Discount %]]&lt;=0.3, "20-30%", IF(Table_1[[#This Row],[Discount %]]&lt;=0.4, "30-40%", "40%+"))))</f>
        <v>0-10%</v>
      </c>
    </row>
    <row r="2585" spans="1:24" ht="14.4" x14ac:dyDescent="0.3">
      <c r="A2585" s="2">
        <v>2584</v>
      </c>
      <c r="B2585" s="2" t="s">
        <v>5683</v>
      </c>
      <c r="C2585" s="2">
        <f>YEAR([1]Data!$D2585)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9">
        <v>12.419999999999998</v>
      </c>
      <c r="T2585" s="2">
        <v>3</v>
      </c>
      <c r="U2585" s="25">
        <v>0</v>
      </c>
      <c r="V2585" s="25">
        <v>4.4711999999999996</v>
      </c>
      <c r="W2585" s="11">
        <f>Table_1[[#This Row],[Discount]]/Table_1[[#This Row],[Sales]]</f>
        <v>0</v>
      </c>
      <c r="X2585" t="str">
        <f>IF(Table_1[[#This Row],[Discount %]]&lt;=0.1, "0-10%", IF(Table_1[[#This Row],[Discount %]]&lt;=0.2, "10-20%", IF(Table_1[[#This Row],[Discount %]]&lt;=0.3, "20-30%", IF(Table_1[[#This Row],[Discount %]]&lt;=0.4, "30-40%", "40%+"))))</f>
        <v>0-10%</v>
      </c>
    </row>
    <row r="2586" spans="1:24" ht="14.4" x14ac:dyDescent="0.3">
      <c r="A2586" s="2">
        <v>2585</v>
      </c>
      <c r="B2586" s="2" t="s">
        <v>5683</v>
      </c>
      <c r="C2586" s="2">
        <f>YEAR([1]Data!$D2586)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9">
        <v>187.98</v>
      </c>
      <c r="T2586" s="2">
        <v>2</v>
      </c>
      <c r="U2586" s="25">
        <v>0</v>
      </c>
      <c r="V2586" s="25">
        <v>52.634399999999999</v>
      </c>
      <c r="W2586" s="11">
        <f>Table_1[[#This Row],[Discount]]/Table_1[[#This Row],[Sales]]</f>
        <v>0</v>
      </c>
      <c r="X2586" t="str">
        <f>IF(Table_1[[#This Row],[Discount %]]&lt;=0.1, "0-10%", IF(Table_1[[#This Row],[Discount %]]&lt;=0.2, "10-20%", IF(Table_1[[#This Row],[Discount %]]&lt;=0.3, "20-30%", IF(Table_1[[#This Row],[Discount %]]&lt;=0.4, "30-40%", "40%+"))))</f>
        <v>0-10%</v>
      </c>
    </row>
    <row r="2587" spans="1:24" ht="14.4" x14ac:dyDescent="0.3">
      <c r="A2587" s="2">
        <v>2586</v>
      </c>
      <c r="B2587" s="2" t="s">
        <v>5690</v>
      </c>
      <c r="C2587" s="2">
        <f>YEAR([1]Data!$D2587)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9">
        <v>6.6080000000000005</v>
      </c>
      <c r="T2587" s="2">
        <v>2</v>
      </c>
      <c r="U2587" s="25">
        <v>0.2</v>
      </c>
      <c r="V2587" s="25">
        <v>2.1475999999999997</v>
      </c>
      <c r="W2587" s="11">
        <f>Table_1[[#This Row],[Discount]]/Table_1[[#This Row],[Sales]]</f>
        <v>3.026634382566586E-2</v>
      </c>
      <c r="X2587" t="str">
        <f>IF(Table_1[[#This Row],[Discount %]]&lt;=0.1, "0-10%", IF(Table_1[[#This Row],[Discount %]]&lt;=0.2, "10-20%", IF(Table_1[[#This Row],[Discount %]]&lt;=0.3, "20-30%", IF(Table_1[[#This Row],[Discount %]]&lt;=0.4, "30-40%", "40%+"))))</f>
        <v>0-10%</v>
      </c>
    </row>
    <row r="2588" spans="1:24" ht="14.4" x14ac:dyDescent="0.3">
      <c r="A2588" s="2">
        <v>2587</v>
      </c>
      <c r="B2588" s="2" t="s">
        <v>5692</v>
      </c>
      <c r="C2588" s="2">
        <f>YEAR([1]Data!$D2588)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9">
        <v>248.57</v>
      </c>
      <c r="T2588" s="2">
        <v>7</v>
      </c>
      <c r="U2588" s="25">
        <v>0</v>
      </c>
      <c r="V2588" s="25">
        <v>67.113900000000015</v>
      </c>
      <c r="W2588" s="11">
        <f>Table_1[[#This Row],[Discount]]/Table_1[[#This Row],[Sales]]</f>
        <v>0</v>
      </c>
      <c r="X2588" t="str">
        <f>IF(Table_1[[#This Row],[Discount %]]&lt;=0.1, "0-10%", IF(Table_1[[#This Row],[Discount %]]&lt;=0.2, "10-20%", IF(Table_1[[#This Row],[Discount %]]&lt;=0.3, "20-30%", IF(Table_1[[#This Row],[Discount %]]&lt;=0.4, "30-40%", "40%+"))))</f>
        <v>0-10%</v>
      </c>
    </row>
    <row r="2589" spans="1:24" ht="14.4" x14ac:dyDescent="0.3">
      <c r="A2589" s="2">
        <v>2588</v>
      </c>
      <c r="B2589" s="2" t="s">
        <v>5692</v>
      </c>
      <c r="C2589" s="2">
        <f>YEAR([1]Data!$D2589)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9">
        <v>22.23</v>
      </c>
      <c r="T2589" s="2">
        <v>1</v>
      </c>
      <c r="U2589" s="25">
        <v>0</v>
      </c>
      <c r="V2589" s="25">
        <v>9.7812000000000019</v>
      </c>
      <c r="W2589" s="11">
        <f>Table_1[[#This Row],[Discount]]/Table_1[[#This Row],[Sales]]</f>
        <v>0</v>
      </c>
      <c r="X2589" t="str">
        <f>IF(Table_1[[#This Row],[Discount %]]&lt;=0.1, "0-10%", IF(Table_1[[#This Row],[Discount %]]&lt;=0.2, "10-20%", IF(Table_1[[#This Row],[Discount %]]&lt;=0.3, "20-30%", IF(Table_1[[#This Row],[Discount %]]&lt;=0.4, "30-40%", "40%+"))))</f>
        <v>0-10%</v>
      </c>
    </row>
    <row r="2590" spans="1:24" ht="14.4" x14ac:dyDescent="0.3">
      <c r="A2590" s="2">
        <v>2589</v>
      </c>
      <c r="B2590" s="2" t="s">
        <v>5695</v>
      </c>
      <c r="C2590" s="2">
        <f>YEAR([1]Data!$D2590)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9">
        <v>5.98</v>
      </c>
      <c r="T2590" s="2">
        <v>1</v>
      </c>
      <c r="U2590" s="25">
        <v>0</v>
      </c>
      <c r="V2590" s="25">
        <v>1.0165999999999995</v>
      </c>
      <c r="W2590" s="11">
        <f>Table_1[[#This Row],[Discount]]/Table_1[[#This Row],[Sales]]</f>
        <v>0</v>
      </c>
      <c r="X2590" t="str">
        <f>IF(Table_1[[#This Row],[Discount %]]&lt;=0.1, "0-10%", IF(Table_1[[#This Row],[Discount %]]&lt;=0.2, "10-20%", IF(Table_1[[#This Row],[Discount %]]&lt;=0.3, "20-30%", IF(Table_1[[#This Row],[Discount %]]&lt;=0.4, "30-40%", "40%+"))))</f>
        <v>0-10%</v>
      </c>
    </row>
    <row r="2591" spans="1:24" ht="14.4" x14ac:dyDescent="0.3">
      <c r="A2591" s="2">
        <v>2590</v>
      </c>
      <c r="B2591" s="2" t="s">
        <v>5695</v>
      </c>
      <c r="C2591" s="2">
        <f>YEAR([1]Data!$D2591)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9">
        <v>246.16800000000001</v>
      </c>
      <c r="T2591" s="2">
        <v>3</v>
      </c>
      <c r="U2591" s="25">
        <v>0.2</v>
      </c>
      <c r="V2591" s="25">
        <v>21.539699999999996</v>
      </c>
      <c r="W2591" s="11">
        <f>Table_1[[#This Row],[Discount]]/Table_1[[#This Row],[Sales]]</f>
        <v>8.1245328393617371E-4</v>
      </c>
      <c r="X2591" t="str">
        <f>IF(Table_1[[#This Row],[Discount %]]&lt;=0.1, "0-10%", IF(Table_1[[#This Row],[Discount %]]&lt;=0.2, "10-20%", IF(Table_1[[#This Row],[Discount %]]&lt;=0.3, "20-30%", IF(Table_1[[#This Row],[Discount %]]&lt;=0.4, "30-40%", "40%+"))))</f>
        <v>0-10%</v>
      </c>
    </row>
    <row r="2592" spans="1:24" ht="14.4" x14ac:dyDescent="0.3">
      <c r="A2592" s="2">
        <v>2591</v>
      </c>
      <c r="B2592" s="2" t="s">
        <v>5696</v>
      </c>
      <c r="C2592" s="2">
        <f>YEAR([1]Data!$D2592)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9">
        <v>14.136000000000003</v>
      </c>
      <c r="T2592" s="2">
        <v>2</v>
      </c>
      <c r="U2592" s="25">
        <v>0.6</v>
      </c>
      <c r="V2592" s="25">
        <v>-7.774799999999999</v>
      </c>
      <c r="W2592" s="11">
        <f>Table_1[[#This Row],[Discount]]/Table_1[[#This Row],[Sales]]</f>
        <v>4.2444821731748718E-2</v>
      </c>
      <c r="X2592" t="str">
        <f>IF(Table_1[[#This Row],[Discount %]]&lt;=0.1, "0-10%", IF(Table_1[[#This Row],[Discount %]]&lt;=0.2, "10-20%", IF(Table_1[[#This Row],[Discount %]]&lt;=0.3, "20-30%", IF(Table_1[[#This Row],[Discount %]]&lt;=0.4, "30-40%", "40%+"))))</f>
        <v>0-10%</v>
      </c>
    </row>
    <row r="2593" spans="1:24" ht="14.4" x14ac:dyDescent="0.3">
      <c r="A2593" s="2">
        <v>2592</v>
      </c>
      <c r="B2593" s="2" t="s">
        <v>5696</v>
      </c>
      <c r="C2593" s="2">
        <f>YEAR([1]Data!$D2593)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9">
        <v>601.47</v>
      </c>
      <c r="T2593" s="2">
        <v>3</v>
      </c>
      <c r="U2593" s="25">
        <v>0.5</v>
      </c>
      <c r="V2593" s="25">
        <v>-300.73500000000001</v>
      </c>
      <c r="W2593" s="11">
        <f>Table_1[[#This Row],[Discount]]/Table_1[[#This Row],[Sales]]</f>
        <v>8.3129665652484743E-4</v>
      </c>
      <c r="X2593" t="str">
        <f>IF(Table_1[[#This Row],[Discount %]]&lt;=0.1, "0-10%", IF(Table_1[[#This Row],[Discount %]]&lt;=0.2, "10-20%", IF(Table_1[[#This Row],[Discount %]]&lt;=0.3, "20-30%", IF(Table_1[[#This Row],[Discount %]]&lt;=0.4, "30-40%", "40%+"))))</f>
        <v>0-10%</v>
      </c>
    </row>
    <row r="2594" spans="1:24" ht="14.4" x14ac:dyDescent="0.3">
      <c r="A2594" s="2">
        <v>2593</v>
      </c>
      <c r="B2594" s="2" t="s">
        <v>5702</v>
      </c>
      <c r="C2594" s="2">
        <f>YEAR([1]Data!$D2594)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9">
        <v>79.099999999999994</v>
      </c>
      <c r="T2594" s="2">
        <v>2</v>
      </c>
      <c r="U2594" s="25">
        <v>0</v>
      </c>
      <c r="V2594" s="25">
        <v>39.549999999999997</v>
      </c>
      <c r="W2594" s="11">
        <f>Table_1[[#This Row],[Discount]]/Table_1[[#This Row],[Sales]]</f>
        <v>0</v>
      </c>
      <c r="X2594" t="str">
        <f>IF(Table_1[[#This Row],[Discount %]]&lt;=0.1, "0-10%", IF(Table_1[[#This Row],[Discount %]]&lt;=0.2, "10-20%", IF(Table_1[[#This Row],[Discount %]]&lt;=0.3, "20-30%", IF(Table_1[[#This Row],[Discount %]]&lt;=0.4, "30-40%", "40%+"))))</f>
        <v>0-10%</v>
      </c>
    </row>
    <row r="2595" spans="1:24" ht="14.4" x14ac:dyDescent="0.3">
      <c r="A2595" s="2">
        <v>2594</v>
      </c>
      <c r="B2595" s="2" t="s">
        <v>5702</v>
      </c>
      <c r="C2595" s="2">
        <f>YEAR([1]Data!$D2595)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9">
        <v>327.84</v>
      </c>
      <c r="T2595" s="2">
        <v>8</v>
      </c>
      <c r="U2595" s="25">
        <v>0</v>
      </c>
      <c r="V2595" s="25">
        <v>157.36319999999998</v>
      </c>
      <c r="W2595" s="11">
        <f>Table_1[[#This Row],[Discount]]/Table_1[[#This Row],[Sales]]</f>
        <v>0</v>
      </c>
      <c r="X2595" t="str">
        <f>IF(Table_1[[#This Row],[Discount %]]&lt;=0.1, "0-10%", IF(Table_1[[#This Row],[Discount %]]&lt;=0.2, "10-20%", IF(Table_1[[#This Row],[Discount %]]&lt;=0.3, "20-30%", IF(Table_1[[#This Row],[Discount %]]&lt;=0.4, "30-40%", "40%+"))))</f>
        <v>0-10%</v>
      </c>
    </row>
    <row r="2596" spans="1:24" ht="14.4" x14ac:dyDescent="0.3">
      <c r="A2596" s="2">
        <v>2595</v>
      </c>
      <c r="B2596" s="2" t="s">
        <v>5704</v>
      </c>
      <c r="C2596" s="2">
        <f>YEAR([1]Data!$D2596)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9">
        <v>180.96</v>
      </c>
      <c r="T2596" s="2">
        <v>2</v>
      </c>
      <c r="U2596" s="25">
        <v>0</v>
      </c>
      <c r="V2596" s="25">
        <v>81.432000000000002</v>
      </c>
      <c r="W2596" s="11">
        <f>Table_1[[#This Row],[Discount]]/Table_1[[#This Row],[Sales]]</f>
        <v>0</v>
      </c>
      <c r="X2596" t="str">
        <f>IF(Table_1[[#This Row],[Discount %]]&lt;=0.1, "0-10%", IF(Table_1[[#This Row],[Discount %]]&lt;=0.2, "10-20%", IF(Table_1[[#This Row],[Discount %]]&lt;=0.3, "20-30%", IF(Table_1[[#This Row],[Discount %]]&lt;=0.4, "30-40%", "40%+"))))</f>
        <v>0-10%</v>
      </c>
    </row>
    <row r="2597" spans="1:24" ht="14.4" x14ac:dyDescent="0.3">
      <c r="A2597" s="2">
        <v>2596</v>
      </c>
      <c r="B2597" s="2" t="s">
        <v>5704</v>
      </c>
      <c r="C2597" s="2">
        <f>YEAR([1]Data!$D2597)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9">
        <v>914.97</v>
      </c>
      <c r="T2597" s="2">
        <v>3</v>
      </c>
      <c r="U2597" s="25">
        <v>0</v>
      </c>
      <c r="V2597" s="25">
        <v>411.73649999999998</v>
      </c>
      <c r="W2597" s="11">
        <f>Table_1[[#This Row],[Discount]]/Table_1[[#This Row],[Sales]]</f>
        <v>0</v>
      </c>
      <c r="X2597" t="str">
        <f>IF(Table_1[[#This Row],[Discount %]]&lt;=0.1, "0-10%", IF(Table_1[[#This Row],[Discount %]]&lt;=0.2, "10-20%", IF(Table_1[[#This Row],[Discount %]]&lt;=0.3, "20-30%", IF(Table_1[[#This Row],[Discount %]]&lt;=0.4, "30-40%", "40%+"))))</f>
        <v>0-10%</v>
      </c>
    </row>
    <row r="2598" spans="1:24" ht="14.4" x14ac:dyDescent="0.3">
      <c r="A2598" s="2">
        <v>2597</v>
      </c>
      <c r="B2598" s="2" t="s">
        <v>5704</v>
      </c>
      <c r="C2598" s="2">
        <f>YEAR([1]Data!$D2598)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9">
        <v>587.97</v>
      </c>
      <c r="T2598" s="2">
        <v>3</v>
      </c>
      <c r="U2598" s="25">
        <v>0</v>
      </c>
      <c r="V2598" s="25">
        <v>158.75190000000003</v>
      </c>
      <c r="W2598" s="11">
        <f>Table_1[[#This Row],[Discount]]/Table_1[[#This Row],[Sales]]</f>
        <v>0</v>
      </c>
      <c r="X2598" t="str">
        <f>IF(Table_1[[#This Row],[Discount %]]&lt;=0.1, "0-10%", IF(Table_1[[#This Row],[Discount %]]&lt;=0.2, "10-20%", IF(Table_1[[#This Row],[Discount %]]&lt;=0.3, "20-30%", IF(Table_1[[#This Row],[Discount %]]&lt;=0.4, "30-40%", "40%+"))))</f>
        <v>0-10%</v>
      </c>
    </row>
    <row r="2599" spans="1:24" ht="14.4" x14ac:dyDescent="0.3">
      <c r="A2599" s="2">
        <v>2598</v>
      </c>
      <c r="B2599" s="2" t="s">
        <v>5704</v>
      </c>
      <c r="C2599" s="2">
        <f>YEAR([1]Data!$D2599)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9">
        <v>530.34</v>
      </c>
      <c r="T2599" s="2">
        <v>2</v>
      </c>
      <c r="U2599" s="25">
        <v>0</v>
      </c>
      <c r="V2599" s="25">
        <v>95.461199999999963</v>
      </c>
      <c r="W2599" s="11">
        <f>Table_1[[#This Row],[Discount]]/Table_1[[#This Row],[Sales]]</f>
        <v>0</v>
      </c>
      <c r="X2599" t="str">
        <f>IF(Table_1[[#This Row],[Discount %]]&lt;=0.1, "0-10%", IF(Table_1[[#This Row],[Discount %]]&lt;=0.2, "10-20%", IF(Table_1[[#This Row],[Discount %]]&lt;=0.3, "20-30%", IF(Table_1[[#This Row],[Discount %]]&lt;=0.4, "30-40%", "40%+"))))</f>
        <v>0-10%</v>
      </c>
    </row>
    <row r="2600" spans="1:24" ht="14.4" x14ac:dyDescent="0.3">
      <c r="A2600" s="2">
        <v>2599</v>
      </c>
      <c r="B2600" s="2" t="s">
        <v>5704</v>
      </c>
      <c r="C2600" s="2">
        <f>YEAR([1]Data!$D2600)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9">
        <v>14.940000000000001</v>
      </c>
      <c r="T2600" s="2">
        <v>3</v>
      </c>
      <c r="U2600" s="25">
        <v>0</v>
      </c>
      <c r="V2600" s="25">
        <v>7.3206000000000007</v>
      </c>
      <c r="W2600" s="11">
        <f>Table_1[[#This Row],[Discount]]/Table_1[[#This Row],[Sales]]</f>
        <v>0</v>
      </c>
      <c r="X2600" t="str">
        <f>IF(Table_1[[#This Row],[Discount %]]&lt;=0.1, "0-10%", IF(Table_1[[#This Row],[Discount %]]&lt;=0.2, "10-20%", IF(Table_1[[#This Row],[Discount %]]&lt;=0.3, "20-30%", IF(Table_1[[#This Row],[Discount %]]&lt;=0.4, "30-40%", "40%+"))))</f>
        <v>0-10%</v>
      </c>
    </row>
    <row r="2601" spans="1:24" ht="14.4" x14ac:dyDescent="0.3">
      <c r="A2601" s="2">
        <v>2600</v>
      </c>
      <c r="B2601" s="2" t="s">
        <v>5708</v>
      </c>
      <c r="C2601" s="2">
        <f>YEAR([1]Data!$D2601)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9">
        <v>121.94</v>
      </c>
      <c r="T2601" s="2">
        <v>2</v>
      </c>
      <c r="U2601" s="25">
        <v>0</v>
      </c>
      <c r="V2601" s="25">
        <v>35.362599999999986</v>
      </c>
      <c r="W2601" s="11">
        <f>Table_1[[#This Row],[Discount]]/Table_1[[#This Row],[Sales]]</f>
        <v>0</v>
      </c>
      <c r="X2601" t="str">
        <f>IF(Table_1[[#This Row],[Discount %]]&lt;=0.1, "0-10%", IF(Table_1[[#This Row],[Discount %]]&lt;=0.2, "10-20%", IF(Table_1[[#This Row],[Discount %]]&lt;=0.3, "20-30%", IF(Table_1[[#This Row],[Discount %]]&lt;=0.4, "30-40%", "40%+"))))</f>
        <v>0-10%</v>
      </c>
    </row>
    <row r="2602" spans="1:24" ht="14.4" x14ac:dyDescent="0.3">
      <c r="A2602" s="2">
        <v>2601</v>
      </c>
      <c r="B2602" s="2" t="s">
        <v>5708</v>
      </c>
      <c r="C2602" s="2">
        <f>YEAR([1]Data!$D2602)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9">
        <v>122.71000000000001</v>
      </c>
      <c r="T2602" s="2">
        <v>7</v>
      </c>
      <c r="U2602" s="25">
        <v>0</v>
      </c>
      <c r="V2602" s="25">
        <v>36.812999999999988</v>
      </c>
      <c r="W2602" s="11">
        <f>Table_1[[#This Row],[Discount]]/Table_1[[#This Row],[Sales]]</f>
        <v>0</v>
      </c>
      <c r="X2602" t="str">
        <f>IF(Table_1[[#This Row],[Discount %]]&lt;=0.1, "0-10%", IF(Table_1[[#This Row],[Discount %]]&lt;=0.2, "10-20%", IF(Table_1[[#This Row],[Discount %]]&lt;=0.3, "20-30%", IF(Table_1[[#This Row],[Discount %]]&lt;=0.4, "30-40%", "40%+"))))</f>
        <v>0-10%</v>
      </c>
    </row>
    <row r="2603" spans="1:24" ht="14.4" x14ac:dyDescent="0.3">
      <c r="A2603" s="2">
        <v>2602</v>
      </c>
      <c r="B2603" s="2" t="s">
        <v>5709</v>
      </c>
      <c r="C2603" s="2">
        <f>YEAR([1]Data!$D2603)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9">
        <v>14.940000000000001</v>
      </c>
      <c r="T2603" s="2">
        <v>3</v>
      </c>
      <c r="U2603" s="25">
        <v>0</v>
      </c>
      <c r="V2603" s="25">
        <v>7.0218000000000007</v>
      </c>
      <c r="W2603" s="11">
        <f>Table_1[[#This Row],[Discount]]/Table_1[[#This Row],[Sales]]</f>
        <v>0</v>
      </c>
      <c r="X2603" t="str">
        <f>IF(Table_1[[#This Row],[Discount %]]&lt;=0.1, "0-10%", IF(Table_1[[#This Row],[Discount %]]&lt;=0.2, "10-20%", IF(Table_1[[#This Row],[Discount %]]&lt;=0.3, "20-30%", IF(Table_1[[#This Row],[Discount %]]&lt;=0.4, "30-40%", "40%+"))))</f>
        <v>0-10%</v>
      </c>
    </row>
    <row r="2604" spans="1:24" ht="14.4" x14ac:dyDescent="0.3">
      <c r="A2604" s="2">
        <v>2603</v>
      </c>
      <c r="B2604" s="2" t="s">
        <v>5709</v>
      </c>
      <c r="C2604" s="2">
        <f>YEAR([1]Data!$D2604)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9">
        <v>1349.85</v>
      </c>
      <c r="T2604" s="2">
        <v>3</v>
      </c>
      <c r="U2604" s="25">
        <v>0</v>
      </c>
      <c r="V2604" s="25">
        <v>364.45949999999993</v>
      </c>
      <c r="W2604" s="11">
        <f>Table_1[[#This Row],[Discount]]/Table_1[[#This Row],[Sales]]</f>
        <v>0</v>
      </c>
      <c r="X2604" t="str">
        <f>IF(Table_1[[#This Row],[Discount %]]&lt;=0.1, "0-10%", IF(Table_1[[#This Row],[Discount %]]&lt;=0.2, "10-20%", IF(Table_1[[#This Row],[Discount %]]&lt;=0.3, "20-30%", IF(Table_1[[#This Row],[Discount %]]&lt;=0.4, "30-40%", "40%+"))))</f>
        <v>0-10%</v>
      </c>
    </row>
    <row r="2605" spans="1:24" ht="14.4" x14ac:dyDescent="0.3">
      <c r="A2605" s="2">
        <v>2604</v>
      </c>
      <c r="B2605" s="2" t="s">
        <v>5709</v>
      </c>
      <c r="C2605" s="2">
        <f>YEAR([1]Data!$D2605)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9">
        <v>136.78399999999999</v>
      </c>
      <c r="T2605" s="2">
        <v>1</v>
      </c>
      <c r="U2605" s="25">
        <v>0.2</v>
      </c>
      <c r="V2605" s="25">
        <v>5.129400000000004</v>
      </c>
      <c r="W2605" s="11">
        <f>Table_1[[#This Row],[Discount]]/Table_1[[#This Row],[Sales]]</f>
        <v>1.4621593168791674E-3</v>
      </c>
      <c r="X2605" t="str">
        <f>IF(Table_1[[#This Row],[Discount %]]&lt;=0.1, "0-10%", IF(Table_1[[#This Row],[Discount %]]&lt;=0.2, "10-20%", IF(Table_1[[#This Row],[Discount %]]&lt;=0.3, "20-30%", IF(Table_1[[#This Row],[Discount %]]&lt;=0.4, "30-40%", "40%+"))))</f>
        <v>0-10%</v>
      </c>
    </row>
    <row r="2606" spans="1:24" ht="14.4" x14ac:dyDescent="0.3">
      <c r="A2606" s="2">
        <v>2605</v>
      </c>
      <c r="B2606" s="2" t="s">
        <v>5709</v>
      </c>
      <c r="C2606" s="2">
        <f>YEAR([1]Data!$D2606)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9">
        <v>61.12</v>
      </c>
      <c r="T2606" s="2">
        <v>4</v>
      </c>
      <c r="U2606" s="25">
        <v>0</v>
      </c>
      <c r="V2606" s="25">
        <v>20.780799999999999</v>
      </c>
      <c r="W2606" s="11">
        <f>Table_1[[#This Row],[Discount]]/Table_1[[#This Row],[Sales]]</f>
        <v>0</v>
      </c>
      <c r="X2606" t="str">
        <f>IF(Table_1[[#This Row],[Discount %]]&lt;=0.1, "0-10%", IF(Table_1[[#This Row],[Discount %]]&lt;=0.2, "10-20%", IF(Table_1[[#This Row],[Discount %]]&lt;=0.3, "20-30%", IF(Table_1[[#This Row],[Discount %]]&lt;=0.4, "30-40%", "40%+"))))</f>
        <v>0-10%</v>
      </c>
    </row>
    <row r="2607" spans="1:24" ht="14.4" x14ac:dyDescent="0.3">
      <c r="A2607" s="2">
        <v>2606</v>
      </c>
      <c r="B2607" s="2" t="s">
        <v>5714</v>
      </c>
      <c r="C2607" s="2">
        <f>YEAR([1]Data!$D2607)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9">
        <v>1.1670000000000003</v>
      </c>
      <c r="T2607" s="2">
        <v>1</v>
      </c>
      <c r="U2607" s="25">
        <v>0.7</v>
      </c>
      <c r="V2607" s="25">
        <v>-0.85579999999999989</v>
      </c>
      <c r="W2607" s="11">
        <f>Table_1[[#This Row],[Discount]]/Table_1[[#This Row],[Sales]]</f>
        <v>0.59982862039417295</v>
      </c>
      <c r="X2607" t="str">
        <f>IF(Table_1[[#This Row],[Discount %]]&lt;=0.1, "0-10%", IF(Table_1[[#This Row],[Discount %]]&lt;=0.2, "10-20%", IF(Table_1[[#This Row],[Discount %]]&lt;=0.3, "20-30%", IF(Table_1[[#This Row],[Discount %]]&lt;=0.4, "30-40%", "40%+"))))</f>
        <v>40%+</v>
      </c>
    </row>
    <row r="2608" spans="1:24" ht="14.4" x14ac:dyDescent="0.3">
      <c r="A2608" s="2">
        <v>2607</v>
      </c>
      <c r="B2608" s="2" t="s">
        <v>5717</v>
      </c>
      <c r="C2608" s="2">
        <f>YEAR([1]Data!$D2608)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9">
        <v>16.989999999999998</v>
      </c>
      <c r="T2608" s="2">
        <v>1</v>
      </c>
      <c r="U2608" s="25">
        <v>0</v>
      </c>
      <c r="V2608" s="25">
        <v>4.9270999999999976</v>
      </c>
      <c r="W2608" s="11">
        <f>Table_1[[#This Row],[Discount]]/Table_1[[#This Row],[Sales]]</f>
        <v>0</v>
      </c>
      <c r="X2608" t="str">
        <f>IF(Table_1[[#This Row],[Discount %]]&lt;=0.1, "0-10%", IF(Table_1[[#This Row],[Discount %]]&lt;=0.2, "10-20%", IF(Table_1[[#This Row],[Discount %]]&lt;=0.3, "20-30%", IF(Table_1[[#This Row],[Discount %]]&lt;=0.4, "30-40%", "40%+"))))</f>
        <v>0-10%</v>
      </c>
    </row>
    <row r="2609" spans="1:24" ht="14.4" x14ac:dyDescent="0.3">
      <c r="A2609" s="2">
        <v>2608</v>
      </c>
      <c r="B2609" s="2" t="s">
        <v>5720</v>
      </c>
      <c r="C2609" s="2">
        <f>YEAR([1]Data!$D2609)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9">
        <v>24.672000000000001</v>
      </c>
      <c r="T2609" s="2">
        <v>3</v>
      </c>
      <c r="U2609" s="25">
        <v>0.2</v>
      </c>
      <c r="V2609" s="25">
        <v>0</v>
      </c>
      <c r="W2609" s="11">
        <f>Table_1[[#This Row],[Discount]]/Table_1[[#This Row],[Sales]]</f>
        <v>8.1063553826199748E-3</v>
      </c>
      <c r="X2609" t="str">
        <f>IF(Table_1[[#This Row],[Discount %]]&lt;=0.1, "0-10%", IF(Table_1[[#This Row],[Discount %]]&lt;=0.2, "10-20%", IF(Table_1[[#This Row],[Discount %]]&lt;=0.3, "20-30%", IF(Table_1[[#This Row],[Discount %]]&lt;=0.4, "30-40%", "40%+"))))</f>
        <v>0-10%</v>
      </c>
    </row>
    <row r="2610" spans="1:24" ht="14.4" x14ac:dyDescent="0.3">
      <c r="A2610" s="2">
        <v>2609</v>
      </c>
      <c r="B2610" s="2" t="s">
        <v>5720</v>
      </c>
      <c r="C2610" s="2">
        <f>YEAR([1]Data!$D2610)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9">
        <v>2.52</v>
      </c>
      <c r="T2610" s="2">
        <v>1</v>
      </c>
      <c r="U2610" s="25">
        <v>0.2</v>
      </c>
      <c r="V2610" s="25">
        <v>0.88200000000000001</v>
      </c>
      <c r="W2610" s="11">
        <f>Table_1[[#This Row],[Discount]]/Table_1[[#This Row],[Sales]]</f>
        <v>7.9365079365079375E-2</v>
      </c>
      <c r="X2610" t="str">
        <f>IF(Table_1[[#This Row],[Discount %]]&lt;=0.1, "0-10%", IF(Table_1[[#This Row],[Discount %]]&lt;=0.2, "10-20%", IF(Table_1[[#This Row],[Discount %]]&lt;=0.3, "20-30%", IF(Table_1[[#This Row],[Discount %]]&lt;=0.4, "30-40%", "40%+"))))</f>
        <v>0-10%</v>
      </c>
    </row>
    <row r="2611" spans="1:24" ht="14.4" x14ac:dyDescent="0.3">
      <c r="A2611" s="2">
        <v>2610</v>
      </c>
      <c r="B2611" s="2" t="s">
        <v>5720</v>
      </c>
      <c r="C2611" s="2">
        <f>YEAR([1]Data!$D2611)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9">
        <v>1218.7349999999997</v>
      </c>
      <c r="T2611" s="2">
        <v>5</v>
      </c>
      <c r="U2611" s="25">
        <v>0.3</v>
      </c>
      <c r="V2611" s="25">
        <v>-121.87349999999992</v>
      </c>
      <c r="W2611" s="11">
        <f>Table_1[[#This Row],[Discount]]/Table_1[[#This Row],[Sales]]</f>
        <v>2.4615687577693267E-4</v>
      </c>
      <c r="X2611" t="str">
        <f>IF(Table_1[[#This Row],[Discount %]]&lt;=0.1, "0-10%", IF(Table_1[[#This Row],[Discount %]]&lt;=0.2, "10-20%", IF(Table_1[[#This Row],[Discount %]]&lt;=0.3, "20-30%", IF(Table_1[[#This Row],[Discount %]]&lt;=0.4, "30-40%", "40%+"))))</f>
        <v>0-10%</v>
      </c>
    </row>
    <row r="2612" spans="1:24" ht="14.4" x14ac:dyDescent="0.3">
      <c r="A2612" s="2">
        <v>2611</v>
      </c>
      <c r="B2612" s="2" t="s">
        <v>5720</v>
      </c>
      <c r="C2612" s="2">
        <f>YEAR([1]Data!$D2612)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9">
        <v>5.9039999999999999</v>
      </c>
      <c r="T2612" s="2">
        <v>2</v>
      </c>
      <c r="U2612" s="25">
        <v>0.2</v>
      </c>
      <c r="V2612" s="25">
        <v>1.9925999999999999</v>
      </c>
      <c r="W2612" s="11">
        <f>Table_1[[#This Row],[Discount]]/Table_1[[#This Row],[Sales]]</f>
        <v>3.3875338753387538E-2</v>
      </c>
      <c r="X2612" t="str">
        <f>IF(Table_1[[#This Row],[Discount %]]&lt;=0.1, "0-10%", IF(Table_1[[#This Row],[Discount %]]&lt;=0.2, "10-20%", IF(Table_1[[#This Row],[Discount %]]&lt;=0.3, "20-30%", IF(Table_1[[#This Row],[Discount %]]&lt;=0.4, "30-40%", "40%+"))))</f>
        <v>0-10%</v>
      </c>
    </row>
    <row r="2613" spans="1:24" ht="14.4" x14ac:dyDescent="0.3">
      <c r="A2613" s="2">
        <v>2612</v>
      </c>
      <c r="B2613" s="2" t="s">
        <v>5720</v>
      </c>
      <c r="C2613" s="2">
        <f>YEAR([1]Data!$D2613)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9">
        <v>15.696000000000002</v>
      </c>
      <c r="T2613" s="2">
        <v>3</v>
      </c>
      <c r="U2613" s="25">
        <v>0.2</v>
      </c>
      <c r="V2613" s="25">
        <v>5.1011999999999995</v>
      </c>
      <c r="W2613" s="11">
        <f>Table_1[[#This Row],[Discount]]/Table_1[[#This Row],[Sales]]</f>
        <v>1.27420998980632E-2</v>
      </c>
      <c r="X2613" t="str">
        <f>IF(Table_1[[#This Row],[Discount %]]&lt;=0.1, "0-10%", IF(Table_1[[#This Row],[Discount %]]&lt;=0.2, "10-20%", IF(Table_1[[#This Row],[Discount %]]&lt;=0.3, "20-30%", IF(Table_1[[#This Row],[Discount %]]&lt;=0.4, "30-40%", "40%+"))))</f>
        <v>0-10%</v>
      </c>
    </row>
    <row r="2614" spans="1:24" ht="14.4" x14ac:dyDescent="0.3">
      <c r="A2614" s="2">
        <v>2613</v>
      </c>
      <c r="B2614" s="2" t="s">
        <v>5720</v>
      </c>
      <c r="C2614" s="2">
        <f>YEAR([1]Data!$D2614)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9">
        <v>6.0960000000000001</v>
      </c>
      <c r="T2614" s="2">
        <v>3</v>
      </c>
      <c r="U2614" s="25">
        <v>0.6</v>
      </c>
      <c r="V2614" s="25">
        <v>-3.9624000000000006</v>
      </c>
      <c r="W2614" s="11">
        <f>Table_1[[#This Row],[Discount]]/Table_1[[#This Row],[Sales]]</f>
        <v>9.8425196850393692E-2</v>
      </c>
      <c r="X2614" t="str">
        <f>IF(Table_1[[#This Row],[Discount %]]&lt;=0.1, "0-10%", IF(Table_1[[#This Row],[Discount %]]&lt;=0.2, "10-20%", IF(Table_1[[#This Row],[Discount %]]&lt;=0.3, "20-30%", IF(Table_1[[#This Row],[Discount %]]&lt;=0.4, "30-40%", "40%+"))))</f>
        <v>0-10%</v>
      </c>
    </row>
    <row r="2615" spans="1:24" ht="14.4" x14ac:dyDescent="0.3">
      <c r="A2615" s="2">
        <v>2614</v>
      </c>
      <c r="B2615" s="2" t="s">
        <v>5723</v>
      </c>
      <c r="C2615" s="2">
        <f>YEAR([1]Data!$D2615)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9">
        <v>41.568000000000005</v>
      </c>
      <c r="T2615" s="2">
        <v>2</v>
      </c>
      <c r="U2615" s="25">
        <v>0.2</v>
      </c>
      <c r="V2615" s="25">
        <v>2.5980000000000008</v>
      </c>
      <c r="W2615" s="11">
        <f>Table_1[[#This Row],[Discount]]/Table_1[[#This Row],[Sales]]</f>
        <v>4.8113933795227099E-3</v>
      </c>
      <c r="X2615" t="str">
        <f>IF(Table_1[[#This Row],[Discount %]]&lt;=0.1, "0-10%", IF(Table_1[[#This Row],[Discount %]]&lt;=0.2, "10-20%", IF(Table_1[[#This Row],[Discount %]]&lt;=0.3, "20-30%", IF(Table_1[[#This Row],[Discount %]]&lt;=0.4, "30-40%", "40%+"))))</f>
        <v>0-10%</v>
      </c>
    </row>
    <row r="2616" spans="1:24" ht="14.4" x14ac:dyDescent="0.3">
      <c r="A2616" s="2">
        <v>2615</v>
      </c>
      <c r="B2616" s="2" t="s">
        <v>5726</v>
      </c>
      <c r="C2616" s="2">
        <f>YEAR([1]Data!$D2616)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9">
        <v>230.28000000000003</v>
      </c>
      <c r="T2616" s="2">
        <v>3</v>
      </c>
      <c r="U2616" s="25">
        <v>0.2</v>
      </c>
      <c r="V2616" s="25">
        <v>23.027999999999992</v>
      </c>
      <c r="W2616" s="11">
        <f>Table_1[[#This Row],[Discount]]/Table_1[[#This Row],[Sales]]</f>
        <v>8.6850790342192106E-4</v>
      </c>
      <c r="X2616" t="str">
        <f>IF(Table_1[[#This Row],[Discount %]]&lt;=0.1, "0-10%", IF(Table_1[[#This Row],[Discount %]]&lt;=0.2, "10-20%", IF(Table_1[[#This Row],[Discount %]]&lt;=0.3, "20-30%", IF(Table_1[[#This Row],[Discount %]]&lt;=0.4, "30-40%", "40%+"))))</f>
        <v>0-10%</v>
      </c>
    </row>
    <row r="2617" spans="1:24" ht="14.4" x14ac:dyDescent="0.3">
      <c r="A2617" s="2">
        <v>2616</v>
      </c>
      <c r="B2617" s="2" t="s">
        <v>5726</v>
      </c>
      <c r="C2617" s="2">
        <f>YEAR([1]Data!$D2617)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9">
        <v>18.288</v>
      </c>
      <c r="T2617" s="2">
        <v>6</v>
      </c>
      <c r="U2617" s="25">
        <v>0.2</v>
      </c>
      <c r="V2617" s="25">
        <v>5.714999999999999</v>
      </c>
      <c r="W2617" s="11">
        <f>Table_1[[#This Row],[Discount]]/Table_1[[#This Row],[Sales]]</f>
        <v>1.0936132983377079E-2</v>
      </c>
      <c r="X2617" t="str">
        <f>IF(Table_1[[#This Row],[Discount %]]&lt;=0.1, "0-10%", IF(Table_1[[#This Row],[Discount %]]&lt;=0.2, "10-20%", IF(Table_1[[#This Row],[Discount %]]&lt;=0.3, "20-30%", IF(Table_1[[#This Row],[Discount %]]&lt;=0.4, "30-40%", "40%+"))))</f>
        <v>0-10%</v>
      </c>
    </row>
    <row r="2618" spans="1:24" ht="14.4" x14ac:dyDescent="0.3">
      <c r="A2618" s="2">
        <v>2617</v>
      </c>
      <c r="B2618" s="2" t="s">
        <v>5729</v>
      </c>
      <c r="C2618" s="2">
        <f>YEAR([1]Data!$D2618)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9">
        <v>5.78</v>
      </c>
      <c r="T2618" s="2">
        <v>2</v>
      </c>
      <c r="U2618" s="25">
        <v>0</v>
      </c>
      <c r="V2618" s="25">
        <v>2.7166000000000001</v>
      </c>
      <c r="W2618" s="11">
        <f>Table_1[[#This Row],[Discount]]/Table_1[[#This Row],[Sales]]</f>
        <v>0</v>
      </c>
      <c r="X2618" t="str">
        <f>IF(Table_1[[#This Row],[Discount %]]&lt;=0.1, "0-10%", IF(Table_1[[#This Row],[Discount %]]&lt;=0.2, "10-20%", IF(Table_1[[#This Row],[Discount %]]&lt;=0.3, "20-30%", IF(Table_1[[#This Row],[Discount %]]&lt;=0.4, "30-40%", "40%+"))))</f>
        <v>0-10%</v>
      </c>
    </row>
    <row r="2619" spans="1:24" ht="14.4" x14ac:dyDescent="0.3">
      <c r="A2619" s="2">
        <v>2618</v>
      </c>
      <c r="B2619" s="2" t="s">
        <v>5729</v>
      </c>
      <c r="C2619" s="2">
        <f>YEAR([1]Data!$D2619)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9">
        <v>121.67999999999999</v>
      </c>
      <c r="T2619" s="2">
        <v>13</v>
      </c>
      <c r="U2619" s="25">
        <v>0.2</v>
      </c>
      <c r="V2619" s="25">
        <v>38.024999999999977</v>
      </c>
      <c r="W2619" s="11">
        <f>Table_1[[#This Row],[Discount]]/Table_1[[#This Row],[Sales]]</f>
        <v>1.6436554898093363E-3</v>
      </c>
      <c r="X2619" t="str">
        <f>IF(Table_1[[#This Row],[Discount %]]&lt;=0.1, "0-10%", IF(Table_1[[#This Row],[Discount %]]&lt;=0.2, "10-20%", IF(Table_1[[#This Row],[Discount %]]&lt;=0.3, "20-30%", IF(Table_1[[#This Row],[Discount %]]&lt;=0.4, "30-40%", "40%+"))))</f>
        <v>0-10%</v>
      </c>
    </row>
    <row r="2620" spans="1:24" ht="14.4" x14ac:dyDescent="0.3">
      <c r="A2620" s="2">
        <v>2619</v>
      </c>
      <c r="B2620" s="2" t="s">
        <v>5732</v>
      </c>
      <c r="C2620" s="2">
        <f>YEAR([1]Data!$D2620)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9">
        <v>4.17</v>
      </c>
      <c r="T2620" s="2">
        <v>3</v>
      </c>
      <c r="U2620" s="25">
        <v>0</v>
      </c>
      <c r="V2620" s="25">
        <v>1.0841999999999998</v>
      </c>
      <c r="W2620" s="11">
        <f>Table_1[[#This Row],[Discount]]/Table_1[[#This Row],[Sales]]</f>
        <v>0</v>
      </c>
      <c r="X2620" t="str">
        <f>IF(Table_1[[#This Row],[Discount %]]&lt;=0.1, "0-10%", IF(Table_1[[#This Row],[Discount %]]&lt;=0.2, "10-20%", IF(Table_1[[#This Row],[Discount %]]&lt;=0.3, "20-30%", IF(Table_1[[#This Row],[Discount %]]&lt;=0.4, "30-40%", "40%+"))))</f>
        <v>0-10%</v>
      </c>
    </row>
    <row r="2621" spans="1:24" ht="14.4" x14ac:dyDescent="0.3">
      <c r="A2621" s="2">
        <v>2620</v>
      </c>
      <c r="B2621" s="2" t="s">
        <v>5732</v>
      </c>
      <c r="C2621" s="2">
        <f>YEAR([1]Data!$D2621)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9">
        <v>67.040000000000006</v>
      </c>
      <c r="T2621" s="2">
        <v>4</v>
      </c>
      <c r="U2621" s="25">
        <v>0.2</v>
      </c>
      <c r="V2621" s="25">
        <v>6.7039999999999971</v>
      </c>
      <c r="W2621" s="11">
        <f>Table_1[[#This Row],[Discount]]/Table_1[[#This Row],[Sales]]</f>
        <v>2.9832935560859188E-3</v>
      </c>
      <c r="X2621" t="str">
        <f>IF(Table_1[[#This Row],[Discount %]]&lt;=0.1, "0-10%", IF(Table_1[[#This Row],[Discount %]]&lt;=0.2, "10-20%", IF(Table_1[[#This Row],[Discount %]]&lt;=0.3, "20-30%", IF(Table_1[[#This Row],[Discount %]]&lt;=0.4, "30-40%", "40%+"))))</f>
        <v>0-10%</v>
      </c>
    </row>
    <row r="2622" spans="1:24" ht="14.4" x14ac:dyDescent="0.3">
      <c r="A2622" s="2">
        <v>2621</v>
      </c>
      <c r="B2622" s="2" t="s">
        <v>5732</v>
      </c>
      <c r="C2622" s="2">
        <f>YEAR([1]Data!$D2622)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9">
        <v>37.32</v>
      </c>
      <c r="T2622" s="2">
        <v>3</v>
      </c>
      <c r="U2622" s="25">
        <v>0</v>
      </c>
      <c r="V2622" s="25">
        <v>10.4496</v>
      </c>
      <c r="W2622" s="11">
        <f>Table_1[[#This Row],[Discount]]/Table_1[[#This Row],[Sales]]</f>
        <v>0</v>
      </c>
      <c r="X2622" t="str">
        <f>IF(Table_1[[#This Row],[Discount %]]&lt;=0.1, "0-10%", IF(Table_1[[#This Row],[Discount %]]&lt;=0.2, "10-20%", IF(Table_1[[#This Row],[Discount %]]&lt;=0.3, "20-30%", IF(Table_1[[#This Row],[Discount %]]&lt;=0.4, "30-40%", "40%+"))))</f>
        <v>0-10%</v>
      </c>
    </row>
    <row r="2623" spans="1:24" ht="14.4" x14ac:dyDescent="0.3">
      <c r="A2623" s="2">
        <v>2622</v>
      </c>
      <c r="B2623" s="2" t="s">
        <v>5732</v>
      </c>
      <c r="C2623" s="2">
        <f>YEAR([1]Data!$D2623)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9">
        <v>18.45</v>
      </c>
      <c r="T2623" s="2">
        <v>5</v>
      </c>
      <c r="U2623" s="25">
        <v>0</v>
      </c>
      <c r="V2623" s="25">
        <v>8.6715</v>
      </c>
      <c r="W2623" s="11">
        <f>Table_1[[#This Row],[Discount]]/Table_1[[#This Row],[Sales]]</f>
        <v>0</v>
      </c>
      <c r="X2623" t="str">
        <f>IF(Table_1[[#This Row],[Discount %]]&lt;=0.1, "0-10%", IF(Table_1[[#This Row],[Discount %]]&lt;=0.2, "10-20%", IF(Table_1[[#This Row],[Discount %]]&lt;=0.3, "20-30%", IF(Table_1[[#This Row],[Discount %]]&lt;=0.4, "30-40%", "40%+"))))</f>
        <v>0-10%</v>
      </c>
    </row>
    <row r="2624" spans="1:24" ht="14.4" x14ac:dyDescent="0.3">
      <c r="A2624" s="2">
        <v>2623</v>
      </c>
      <c r="B2624" s="2" t="s">
        <v>5733</v>
      </c>
      <c r="C2624" s="2">
        <f>YEAR([1]Data!$D2624)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9">
        <v>25.92</v>
      </c>
      <c r="T2624" s="2">
        <v>4</v>
      </c>
      <c r="U2624" s="25">
        <v>0</v>
      </c>
      <c r="V2624" s="25">
        <v>12.441600000000001</v>
      </c>
      <c r="W2624" s="11">
        <f>Table_1[[#This Row],[Discount]]/Table_1[[#This Row],[Sales]]</f>
        <v>0</v>
      </c>
      <c r="X2624" t="str">
        <f>IF(Table_1[[#This Row],[Discount %]]&lt;=0.1, "0-10%", IF(Table_1[[#This Row],[Discount %]]&lt;=0.2, "10-20%", IF(Table_1[[#This Row],[Discount %]]&lt;=0.3, "20-30%", IF(Table_1[[#This Row],[Discount %]]&lt;=0.4, "30-40%", "40%+"))))</f>
        <v>0-10%</v>
      </c>
    </row>
    <row r="2625" spans="1:24" ht="14.4" x14ac:dyDescent="0.3">
      <c r="A2625" s="2">
        <v>2624</v>
      </c>
      <c r="B2625" s="2" t="s">
        <v>5736</v>
      </c>
      <c r="C2625" s="2">
        <f>YEAR([1]Data!$D2625)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9">
        <v>11199.968000000001</v>
      </c>
      <c r="T2625" s="2">
        <v>4</v>
      </c>
      <c r="U2625" s="25">
        <v>0.2</v>
      </c>
      <c r="V2625" s="25">
        <v>3919.9887999999992</v>
      </c>
      <c r="W2625" s="11">
        <f>Table_1[[#This Row],[Discount]]/Table_1[[#This Row],[Sales]]</f>
        <v>1.7857193877696793E-5</v>
      </c>
      <c r="X2625" t="str">
        <f>IF(Table_1[[#This Row],[Discount %]]&lt;=0.1, "0-10%", IF(Table_1[[#This Row],[Discount %]]&lt;=0.2, "10-20%", IF(Table_1[[#This Row],[Discount %]]&lt;=0.3, "20-30%", IF(Table_1[[#This Row],[Discount %]]&lt;=0.4, "30-40%", "40%+"))))</f>
        <v>0-10%</v>
      </c>
    </row>
    <row r="2626" spans="1:24" ht="14.4" x14ac:dyDescent="0.3">
      <c r="A2626" s="2">
        <v>2625</v>
      </c>
      <c r="B2626" s="2" t="s">
        <v>5736</v>
      </c>
      <c r="C2626" s="2">
        <f>YEAR([1]Data!$D2626)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9">
        <v>2399.6</v>
      </c>
      <c r="T2626" s="2">
        <v>8</v>
      </c>
      <c r="U2626" s="25">
        <v>0</v>
      </c>
      <c r="V2626" s="25">
        <v>647.89200000000005</v>
      </c>
      <c r="W2626" s="11">
        <f>Table_1[[#This Row],[Discount]]/Table_1[[#This Row],[Sales]]</f>
        <v>0</v>
      </c>
      <c r="X2626" t="str">
        <f>IF(Table_1[[#This Row],[Discount %]]&lt;=0.1, "0-10%", IF(Table_1[[#This Row],[Discount %]]&lt;=0.2, "10-20%", IF(Table_1[[#This Row],[Discount %]]&lt;=0.3, "20-30%", IF(Table_1[[#This Row],[Discount %]]&lt;=0.4, "30-40%", "40%+"))))</f>
        <v>0-10%</v>
      </c>
    </row>
    <row r="2627" spans="1:24" ht="14.4" x14ac:dyDescent="0.3">
      <c r="A2627" s="2">
        <v>2626</v>
      </c>
      <c r="B2627" s="2" t="s">
        <v>5736</v>
      </c>
      <c r="C2627" s="2">
        <f>YEAR([1]Data!$D2627)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9">
        <v>63.9</v>
      </c>
      <c r="T2627" s="2">
        <v>5</v>
      </c>
      <c r="U2627" s="25">
        <v>0</v>
      </c>
      <c r="V2627" s="25">
        <v>28.754999999999995</v>
      </c>
      <c r="W2627" s="11">
        <f>Table_1[[#This Row],[Discount]]/Table_1[[#This Row],[Sales]]</f>
        <v>0</v>
      </c>
      <c r="X2627" t="str">
        <f>IF(Table_1[[#This Row],[Discount %]]&lt;=0.1, "0-10%", IF(Table_1[[#This Row],[Discount %]]&lt;=0.2, "10-20%", IF(Table_1[[#This Row],[Discount %]]&lt;=0.3, "20-30%", IF(Table_1[[#This Row],[Discount %]]&lt;=0.4, "30-40%", "40%+"))))</f>
        <v>0-10%</v>
      </c>
    </row>
    <row r="2628" spans="1:24" ht="14.4" x14ac:dyDescent="0.3">
      <c r="A2628" s="2">
        <v>2627</v>
      </c>
      <c r="B2628" s="2" t="s">
        <v>5736</v>
      </c>
      <c r="C2628" s="2">
        <f>YEAR([1]Data!$D2628)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9">
        <v>52.99</v>
      </c>
      <c r="T2628" s="2">
        <v>1</v>
      </c>
      <c r="U2628" s="25">
        <v>0</v>
      </c>
      <c r="V2628" s="25">
        <v>0.52989999999999782</v>
      </c>
      <c r="W2628" s="11">
        <f>Table_1[[#This Row],[Discount]]/Table_1[[#This Row],[Sales]]</f>
        <v>0</v>
      </c>
      <c r="X2628" t="str">
        <f>IF(Table_1[[#This Row],[Discount %]]&lt;=0.1, "0-10%", IF(Table_1[[#This Row],[Discount %]]&lt;=0.2, "10-20%", IF(Table_1[[#This Row],[Discount %]]&lt;=0.3, "20-30%", IF(Table_1[[#This Row],[Discount %]]&lt;=0.4, "30-40%", "40%+"))))</f>
        <v>0-10%</v>
      </c>
    </row>
    <row r="2629" spans="1:24" ht="14.4" x14ac:dyDescent="0.3">
      <c r="A2629" s="2">
        <v>2628</v>
      </c>
      <c r="B2629" s="2" t="s">
        <v>5741</v>
      </c>
      <c r="C2629" s="2">
        <f>YEAR([1]Data!$D2629)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9">
        <v>60.864000000000004</v>
      </c>
      <c r="T2629" s="2">
        <v>4</v>
      </c>
      <c r="U2629" s="25">
        <v>0.2</v>
      </c>
      <c r="V2629" s="25">
        <v>9.1295999999999964</v>
      </c>
      <c r="W2629" s="11">
        <f>Table_1[[#This Row],[Discount]]/Table_1[[#This Row],[Sales]]</f>
        <v>3.2860147213459516E-3</v>
      </c>
      <c r="X2629" t="str">
        <f>IF(Table_1[[#This Row],[Discount %]]&lt;=0.1, "0-10%", IF(Table_1[[#This Row],[Discount %]]&lt;=0.2, "10-20%", IF(Table_1[[#This Row],[Discount %]]&lt;=0.3, "20-30%", IF(Table_1[[#This Row],[Discount %]]&lt;=0.4, "30-40%", "40%+"))))</f>
        <v>0-10%</v>
      </c>
    </row>
    <row r="2630" spans="1:24" ht="14.4" x14ac:dyDescent="0.3">
      <c r="A2630" s="2">
        <v>2629</v>
      </c>
      <c r="B2630" s="2" t="s">
        <v>5741</v>
      </c>
      <c r="C2630" s="2">
        <f>YEAR([1]Data!$D2630)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9">
        <v>652.99500000000012</v>
      </c>
      <c r="T2630" s="2">
        <v>7</v>
      </c>
      <c r="U2630" s="25">
        <v>0.7</v>
      </c>
      <c r="V2630" s="25">
        <v>-935.95949999999993</v>
      </c>
      <c r="W2630" s="11">
        <f>Table_1[[#This Row],[Discount]]/Table_1[[#This Row],[Sales]]</f>
        <v>1.0719837058476708E-3</v>
      </c>
      <c r="X2630" t="str">
        <f>IF(Table_1[[#This Row],[Discount %]]&lt;=0.1, "0-10%", IF(Table_1[[#This Row],[Discount %]]&lt;=0.2, "10-20%", IF(Table_1[[#This Row],[Discount %]]&lt;=0.3, "20-30%", IF(Table_1[[#This Row],[Discount %]]&lt;=0.4, "30-40%", "40%+"))))</f>
        <v>0-10%</v>
      </c>
    </row>
    <row r="2631" spans="1:24" ht="14.4" x14ac:dyDescent="0.3">
      <c r="A2631" s="2">
        <v>2630</v>
      </c>
      <c r="B2631" s="2" t="s">
        <v>5741</v>
      </c>
      <c r="C2631" s="2">
        <f>YEAR([1]Data!$D2631)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9">
        <v>11.220000000000002</v>
      </c>
      <c r="T2631" s="2">
        <v>10</v>
      </c>
      <c r="U2631" s="25">
        <v>0.7</v>
      </c>
      <c r="V2631" s="25">
        <v>-7.4799999999999969</v>
      </c>
      <c r="W2631" s="11">
        <f>Table_1[[#This Row],[Discount]]/Table_1[[#This Row],[Sales]]</f>
        <v>6.238859180035649E-2</v>
      </c>
      <c r="X2631" t="str">
        <f>IF(Table_1[[#This Row],[Discount %]]&lt;=0.1, "0-10%", IF(Table_1[[#This Row],[Discount %]]&lt;=0.2, "10-20%", IF(Table_1[[#This Row],[Discount %]]&lt;=0.3, "20-30%", IF(Table_1[[#This Row],[Discount %]]&lt;=0.4, "30-40%", "40%+"))))</f>
        <v>0-10%</v>
      </c>
    </row>
    <row r="2632" spans="1:24" ht="14.4" x14ac:dyDescent="0.3">
      <c r="A2632" s="2">
        <v>2631</v>
      </c>
      <c r="B2632" s="2" t="s">
        <v>5746</v>
      </c>
      <c r="C2632" s="2">
        <f>YEAR([1]Data!$D2632)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9">
        <v>14.940000000000001</v>
      </c>
      <c r="T2632" s="2">
        <v>3</v>
      </c>
      <c r="U2632" s="25">
        <v>0</v>
      </c>
      <c r="V2632" s="25">
        <v>7.0218000000000007</v>
      </c>
      <c r="W2632" s="11">
        <f>Table_1[[#This Row],[Discount]]/Table_1[[#This Row],[Sales]]</f>
        <v>0</v>
      </c>
      <c r="X2632" t="str">
        <f>IF(Table_1[[#This Row],[Discount %]]&lt;=0.1, "0-10%", IF(Table_1[[#This Row],[Discount %]]&lt;=0.2, "10-20%", IF(Table_1[[#This Row],[Discount %]]&lt;=0.3, "20-30%", IF(Table_1[[#This Row],[Discount %]]&lt;=0.4, "30-40%", "40%+"))))</f>
        <v>0-10%</v>
      </c>
    </row>
    <row r="2633" spans="1:24" ht="14.4" x14ac:dyDescent="0.3">
      <c r="A2633" s="2">
        <v>2632</v>
      </c>
      <c r="B2633" s="2" t="s">
        <v>5747</v>
      </c>
      <c r="C2633" s="2">
        <f>YEAR([1]Data!$D2633)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9">
        <v>39.96</v>
      </c>
      <c r="T2633" s="2">
        <v>2</v>
      </c>
      <c r="U2633" s="25">
        <v>0</v>
      </c>
      <c r="V2633" s="25">
        <v>17.182800000000004</v>
      </c>
      <c r="W2633" s="11">
        <f>Table_1[[#This Row],[Discount]]/Table_1[[#This Row],[Sales]]</f>
        <v>0</v>
      </c>
      <c r="X2633" t="str">
        <f>IF(Table_1[[#This Row],[Discount %]]&lt;=0.1, "0-10%", IF(Table_1[[#This Row],[Discount %]]&lt;=0.2, "10-20%", IF(Table_1[[#This Row],[Discount %]]&lt;=0.3, "20-30%", IF(Table_1[[#This Row],[Discount %]]&lt;=0.4, "30-40%", "40%+"))))</f>
        <v>0-10%</v>
      </c>
    </row>
    <row r="2634" spans="1:24" ht="14.4" x14ac:dyDescent="0.3">
      <c r="A2634" s="2">
        <v>2633</v>
      </c>
      <c r="B2634" s="2" t="s">
        <v>5747</v>
      </c>
      <c r="C2634" s="2">
        <f>YEAR([1]Data!$D2634)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9">
        <v>42.624000000000002</v>
      </c>
      <c r="T2634" s="2">
        <v>2</v>
      </c>
      <c r="U2634" s="25">
        <v>0.2</v>
      </c>
      <c r="V2634" s="25">
        <v>4.2623999999999977</v>
      </c>
      <c r="W2634" s="11">
        <f>Table_1[[#This Row],[Discount]]/Table_1[[#This Row],[Sales]]</f>
        <v>4.6921921921921923E-3</v>
      </c>
      <c r="X2634" t="str">
        <f>IF(Table_1[[#This Row],[Discount %]]&lt;=0.1, "0-10%", IF(Table_1[[#This Row],[Discount %]]&lt;=0.2, "10-20%", IF(Table_1[[#This Row],[Discount %]]&lt;=0.3, "20-30%", IF(Table_1[[#This Row],[Discount %]]&lt;=0.4, "30-40%", "40%+"))))</f>
        <v>0-10%</v>
      </c>
    </row>
    <row r="2635" spans="1:24" ht="14.4" x14ac:dyDescent="0.3">
      <c r="A2635" s="2">
        <v>2634</v>
      </c>
      <c r="B2635" s="2" t="s">
        <v>5747</v>
      </c>
      <c r="C2635" s="2">
        <f>YEAR([1]Data!$D2635)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9">
        <v>220.96</v>
      </c>
      <c r="T2635" s="2">
        <v>1</v>
      </c>
      <c r="U2635" s="25">
        <v>0.2</v>
      </c>
      <c r="V2635" s="25">
        <v>24.857999999999983</v>
      </c>
      <c r="W2635" s="11">
        <f>Table_1[[#This Row],[Discount]]/Table_1[[#This Row],[Sales]]</f>
        <v>9.0514120202751628E-4</v>
      </c>
      <c r="X2635" t="str">
        <f>IF(Table_1[[#This Row],[Discount %]]&lt;=0.1, "0-10%", IF(Table_1[[#This Row],[Discount %]]&lt;=0.2, "10-20%", IF(Table_1[[#This Row],[Discount %]]&lt;=0.3, "20-30%", IF(Table_1[[#This Row],[Discount %]]&lt;=0.4, "30-40%", "40%+"))))</f>
        <v>0-10%</v>
      </c>
    </row>
    <row r="2636" spans="1:24" ht="14.4" x14ac:dyDescent="0.3">
      <c r="A2636" s="2">
        <v>2635</v>
      </c>
      <c r="B2636" s="2" t="s">
        <v>5752</v>
      </c>
      <c r="C2636" s="2">
        <f>YEAR([1]Data!$D2636)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9">
        <v>4.9280000000000008</v>
      </c>
      <c r="T2636" s="2">
        <v>2</v>
      </c>
      <c r="U2636" s="25">
        <v>0.2</v>
      </c>
      <c r="V2636" s="25">
        <v>0.73919999999999941</v>
      </c>
      <c r="W2636" s="11">
        <f>Table_1[[#This Row],[Discount]]/Table_1[[#This Row],[Sales]]</f>
        <v>4.0584415584415577E-2</v>
      </c>
      <c r="X2636" t="str">
        <f>IF(Table_1[[#This Row],[Discount %]]&lt;=0.1, "0-10%", IF(Table_1[[#This Row],[Discount %]]&lt;=0.2, "10-20%", IF(Table_1[[#This Row],[Discount %]]&lt;=0.3, "20-30%", IF(Table_1[[#This Row],[Discount %]]&lt;=0.4, "30-40%", "40%+"))))</f>
        <v>0-10%</v>
      </c>
    </row>
    <row r="2637" spans="1:24" ht="14.4" x14ac:dyDescent="0.3">
      <c r="A2637" s="2">
        <v>2636</v>
      </c>
      <c r="B2637" s="2" t="s">
        <v>5752</v>
      </c>
      <c r="C2637" s="2">
        <f>YEAR([1]Data!$D2637)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9">
        <v>7.2300000000000022</v>
      </c>
      <c r="T2637" s="2">
        <v>5</v>
      </c>
      <c r="U2637" s="25">
        <v>0.7</v>
      </c>
      <c r="V2637" s="25">
        <v>-5.7840000000000007</v>
      </c>
      <c r="W2637" s="11">
        <f>Table_1[[#This Row],[Discount]]/Table_1[[#This Row],[Sales]]</f>
        <v>9.6818810511756531E-2</v>
      </c>
      <c r="X2637" t="str">
        <f>IF(Table_1[[#This Row],[Discount %]]&lt;=0.1, "0-10%", IF(Table_1[[#This Row],[Discount %]]&lt;=0.2, "10-20%", IF(Table_1[[#This Row],[Discount %]]&lt;=0.3, "20-30%", IF(Table_1[[#This Row],[Discount %]]&lt;=0.4, "30-40%", "40%+"))))</f>
        <v>0-10%</v>
      </c>
    </row>
    <row r="2638" spans="1:24" ht="14.4" x14ac:dyDescent="0.3">
      <c r="A2638" s="2">
        <v>2637</v>
      </c>
      <c r="B2638" s="2" t="s">
        <v>5755</v>
      </c>
      <c r="C2638" s="2">
        <f>YEAR([1]Data!$D2638)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9">
        <v>323.10000000000002</v>
      </c>
      <c r="T2638" s="2">
        <v>2</v>
      </c>
      <c r="U2638" s="25">
        <v>0</v>
      </c>
      <c r="V2638" s="25">
        <v>61.38900000000001</v>
      </c>
      <c r="W2638" s="11">
        <f>Table_1[[#This Row],[Discount]]/Table_1[[#This Row],[Sales]]</f>
        <v>0</v>
      </c>
      <c r="X2638" t="str">
        <f>IF(Table_1[[#This Row],[Discount %]]&lt;=0.1, "0-10%", IF(Table_1[[#This Row],[Discount %]]&lt;=0.2, "10-20%", IF(Table_1[[#This Row],[Discount %]]&lt;=0.3, "20-30%", IF(Table_1[[#This Row],[Discount %]]&lt;=0.4, "30-40%", "40%+"))))</f>
        <v>0-10%</v>
      </c>
    </row>
    <row r="2639" spans="1:24" ht="14.4" x14ac:dyDescent="0.3">
      <c r="A2639" s="2">
        <v>2638</v>
      </c>
      <c r="B2639" s="2" t="s">
        <v>5758</v>
      </c>
      <c r="C2639" s="2">
        <f>YEAR([1]Data!$D2639)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9">
        <v>19.04</v>
      </c>
      <c r="T2639" s="2">
        <v>4</v>
      </c>
      <c r="U2639" s="25">
        <v>0</v>
      </c>
      <c r="V2639" s="25">
        <v>9.3295999999999992</v>
      </c>
      <c r="W2639" s="11">
        <f>Table_1[[#This Row],[Discount]]/Table_1[[#This Row],[Sales]]</f>
        <v>0</v>
      </c>
      <c r="X2639" t="str">
        <f>IF(Table_1[[#This Row],[Discount %]]&lt;=0.1, "0-10%", IF(Table_1[[#This Row],[Discount %]]&lt;=0.2, "10-20%", IF(Table_1[[#This Row],[Discount %]]&lt;=0.3, "20-30%", IF(Table_1[[#This Row],[Discount %]]&lt;=0.4, "30-40%", "40%+"))))</f>
        <v>0-10%</v>
      </c>
    </row>
    <row r="2640" spans="1:24" ht="14.4" x14ac:dyDescent="0.3">
      <c r="A2640" s="2">
        <v>2639</v>
      </c>
      <c r="B2640" s="2" t="s">
        <v>5758</v>
      </c>
      <c r="C2640" s="2">
        <f>YEAR([1]Data!$D2640)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9">
        <v>13.128</v>
      </c>
      <c r="T2640" s="2">
        <v>3</v>
      </c>
      <c r="U2640" s="25">
        <v>0.2</v>
      </c>
      <c r="V2640" s="25">
        <v>4.2665999999999986</v>
      </c>
      <c r="W2640" s="11">
        <f>Table_1[[#This Row],[Discount]]/Table_1[[#This Row],[Sales]]</f>
        <v>1.5234613040828763E-2</v>
      </c>
      <c r="X2640" t="str">
        <f>IF(Table_1[[#This Row],[Discount %]]&lt;=0.1, "0-10%", IF(Table_1[[#This Row],[Discount %]]&lt;=0.2, "10-20%", IF(Table_1[[#This Row],[Discount %]]&lt;=0.3, "20-30%", IF(Table_1[[#This Row],[Discount %]]&lt;=0.4, "30-40%", "40%+"))))</f>
        <v>0-10%</v>
      </c>
    </row>
    <row r="2641" spans="1:24" ht="14.4" x14ac:dyDescent="0.3">
      <c r="A2641" s="2">
        <v>2640</v>
      </c>
      <c r="B2641" s="2" t="s">
        <v>5758</v>
      </c>
      <c r="C2641" s="2">
        <f>YEAR([1]Data!$D2641)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9">
        <v>64.14</v>
      </c>
      <c r="T2641" s="2">
        <v>3</v>
      </c>
      <c r="U2641" s="25">
        <v>0</v>
      </c>
      <c r="V2641" s="25">
        <v>16.676400000000001</v>
      </c>
      <c r="W2641" s="11">
        <f>Table_1[[#This Row],[Discount]]/Table_1[[#This Row],[Sales]]</f>
        <v>0</v>
      </c>
      <c r="X2641" t="str">
        <f>IF(Table_1[[#This Row],[Discount %]]&lt;=0.1, "0-10%", IF(Table_1[[#This Row],[Discount %]]&lt;=0.2, "10-20%", IF(Table_1[[#This Row],[Discount %]]&lt;=0.3, "20-30%", IF(Table_1[[#This Row],[Discount %]]&lt;=0.4, "30-40%", "40%+"))))</f>
        <v>0-10%</v>
      </c>
    </row>
    <row r="2642" spans="1:24" ht="14.4" x14ac:dyDescent="0.3">
      <c r="A2642" s="2">
        <v>2641</v>
      </c>
      <c r="B2642" s="2" t="s">
        <v>5758</v>
      </c>
      <c r="C2642" s="2">
        <f>YEAR([1]Data!$D2642)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9">
        <v>858.24</v>
      </c>
      <c r="T2642" s="2">
        <v>4</v>
      </c>
      <c r="U2642" s="25">
        <v>0.1</v>
      </c>
      <c r="V2642" s="25">
        <v>143.03999999999996</v>
      </c>
      <c r="W2642" s="11">
        <f>Table_1[[#This Row],[Discount]]/Table_1[[#This Row],[Sales]]</f>
        <v>1.1651752423564504E-4</v>
      </c>
      <c r="X2642" t="str">
        <f>IF(Table_1[[#This Row],[Discount %]]&lt;=0.1, "0-10%", IF(Table_1[[#This Row],[Discount %]]&lt;=0.2, "10-20%", IF(Table_1[[#This Row],[Discount %]]&lt;=0.3, "20-30%", IF(Table_1[[#This Row],[Discount %]]&lt;=0.4, "30-40%", "40%+"))))</f>
        <v>0-10%</v>
      </c>
    </row>
    <row r="2643" spans="1:24" ht="14.4" x14ac:dyDescent="0.3">
      <c r="A2643" s="2">
        <v>2642</v>
      </c>
      <c r="B2643" s="2" t="s">
        <v>5765</v>
      </c>
      <c r="C2643" s="2">
        <f>YEAR([1]Data!$D2643)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9">
        <v>29.99</v>
      </c>
      <c r="T2643" s="2">
        <v>1</v>
      </c>
      <c r="U2643" s="25">
        <v>0</v>
      </c>
      <c r="V2643" s="25">
        <v>2.9989999999999988</v>
      </c>
      <c r="W2643" s="11">
        <f>Table_1[[#This Row],[Discount]]/Table_1[[#This Row],[Sales]]</f>
        <v>0</v>
      </c>
      <c r="X2643" t="str">
        <f>IF(Table_1[[#This Row],[Discount %]]&lt;=0.1, "0-10%", IF(Table_1[[#This Row],[Discount %]]&lt;=0.2, "10-20%", IF(Table_1[[#This Row],[Discount %]]&lt;=0.3, "20-30%", IF(Table_1[[#This Row],[Discount %]]&lt;=0.4, "30-40%", "40%+"))))</f>
        <v>0-10%</v>
      </c>
    </row>
    <row r="2644" spans="1:24" ht="14.4" x14ac:dyDescent="0.3">
      <c r="A2644" s="2">
        <v>2643</v>
      </c>
      <c r="B2644" s="2" t="s">
        <v>5767</v>
      </c>
      <c r="C2644" s="2">
        <f>YEAR([1]Data!$D2644)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9">
        <v>186.048</v>
      </c>
      <c r="T2644" s="2">
        <v>6</v>
      </c>
      <c r="U2644" s="25">
        <v>0.2</v>
      </c>
      <c r="V2644" s="25">
        <v>67.442399999999992</v>
      </c>
      <c r="W2644" s="11">
        <f>Table_1[[#This Row],[Discount]]/Table_1[[#This Row],[Sales]]</f>
        <v>1.0749914000687995E-3</v>
      </c>
      <c r="X2644" t="str">
        <f>IF(Table_1[[#This Row],[Discount %]]&lt;=0.1, "0-10%", IF(Table_1[[#This Row],[Discount %]]&lt;=0.2, "10-20%", IF(Table_1[[#This Row],[Discount %]]&lt;=0.3, "20-30%", IF(Table_1[[#This Row],[Discount %]]&lt;=0.4, "30-40%", "40%+"))))</f>
        <v>0-10%</v>
      </c>
    </row>
    <row r="2645" spans="1:24" ht="14.4" x14ac:dyDescent="0.3">
      <c r="A2645" s="2">
        <v>2644</v>
      </c>
      <c r="B2645" s="2" t="s">
        <v>5768</v>
      </c>
      <c r="C2645" s="2">
        <f>YEAR([1]Data!$D2645)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9">
        <v>36.792000000000002</v>
      </c>
      <c r="T2645" s="2">
        <v>1</v>
      </c>
      <c r="U2645" s="25">
        <v>0.2</v>
      </c>
      <c r="V2645" s="25">
        <v>4.1390999999999991</v>
      </c>
      <c r="W2645" s="11">
        <f>Table_1[[#This Row],[Discount]]/Table_1[[#This Row],[Sales]]</f>
        <v>5.4359643400739288E-3</v>
      </c>
      <c r="X2645" t="str">
        <f>IF(Table_1[[#This Row],[Discount %]]&lt;=0.1, "0-10%", IF(Table_1[[#This Row],[Discount %]]&lt;=0.2, "10-20%", IF(Table_1[[#This Row],[Discount %]]&lt;=0.3, "20-30%", IF(Table_1[[#This Row],[Discount %]]&lt;=0.4, "30-40%", "40%+"))))</f>
        <v>0-10%</v>
      </c>
    </row>
    <row r="2646" spans="1:24" ht="14.4" x14ac:dyDescent="0.3">
      <c r="A2646" s="2">
        <v>2645</v>
      </c>
      <c r="B2646" s="2" t="s">
        <v>5768</v>
      </c>
      <c r="C2646" s="2">
        <f>YEAR([1]Data!$D2646)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9">
        <v>18.624000000000002</v>
      </c>
      <c r="T2646" s="2">
        <v>8</v>
      </c>
      <c r="U2646" s="25">
        <v>0.2</v>
      </c>
      <c r="V2646" s="25">
        <v>6.2855999999999987</v>
      </c>
      <c r="W2646" s="11">
        <f>Table_1[[#This Row],[Discount]]/Table_1[[#This Row],[Sales]]</f>
        <v>1.0738831615120275E-2</v>
      </c>
      <c r="X2646" t="str">
        <f>IF(Table_1[[#This Row],[Discount %]]&lt;=0.1, "0-10%", IF(Table_1[[#This Row],[Discount %]]&lt;=0.2, "10-20%", IF(Table_1[[#This Row],[Discount %]]&lt;=0.3, "20-30%", IF(Table_1[[#This Row],[Discount %]]&lt;=0.4, "30-40%", "40%+"))))</f>
        <v>0-10%</v>
      </c>
    </row>
    <row r="2647" spans="1:24" ht="14.4" x14ac:dyDescent="0.3">
      <c r="A2647" s="2">
        <v>2646</v>
      </c>
      <c r="B2647" s="2" t="s">
        <v>5769</v>
      </c>
      <c r="C2647" s="2">
        <f>YEAR([1]Data!$D2647)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9">
        <v>57.69</v>
      </c>
      <c r="T2647" s="2">
        <v>3</v>
      </c>
      <c r="U2647" s="25">
        <v>0</v>
      </c>
      <c r="V2647" s="25">
        <v>23.652900000000002</v>
      </c>
      <c r="W2647" s="11">
        <f>Table_1[[#This Row],[Discount]]/Table_1[[#This Row],[Sales]]</f>
        <v>0</v>
      </c>
      <c r="X2647" t="str">
        <f>IF(Table_1[[#This Row],[Discount %]]&lt;=0.1, "0-10%", IF(Table_1[[#This Row],[Discount %]]&lt;=0.2, "10-20%", IF(Table_1[[#This Row],[Discount %]]&lt;=0.3, "20-30%", IF(Table_1[[#This Row],[Discount %]]&lt;=0.4, "30-40%", "40%+"))))</f>
        <v>0-10%</v>
      </c>
    </row>
    <row r="2648" spans="1:24" ht="14.4" x14ac:dyDescent="0.3">
      <c r="A2648" s="2">
        <v>2647</v>
      </c>
      <c r="B2648" s="2" t="s">
        <v>5769</v>
      </c>
      <c r="C2648" s="2">
        <f>YEAR([1]Data!$D2648)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9">
        <v>42.81</v>
      </c>
      <c r="T2648" s="2">
        <v>3</v>
      </c>
      <c r="U2648" s="25">
        <v>0</v>
      </c>
      <c r="V2648" s="25">
        <v>20.120699999999999</v>
      </c>
      <c r="W2648" s="11">
        <f>Table_1[[#This Row],[Discount]]/Table_1[[#This Row],[Sales]]</f>
        <v>0</v>
      </c>
      <c r="X2648" t="str">
        <f>IF(Table_1[[#This Row],[Discount %]]&lt;=0.1, "0-10%", IF(Table_1[[#This Row],[Discount %]]&lt;=0.2, "10-20%", IF(Table_1[[#This Row],[Discount %]]&lt;=0.3, "20-30%", IF(Table_1[[#This Row],[Discount %]]&lt;=0.4, "30-40%", "40%+"))))</f>
        <v>0-10%</v>
      </c>
    </row>
    <row r="2649" spans="1:24" ht="14.4" x14ac:dyDescent="0.3">
      <c r="A2649" s="2">
        <v>2648</v>
      </c>
      <c r="B2649" s="2" t="s">
        <v>5769</v>
      </c>
      <c r="C2649" s="2">
        <f>YEAR([1]Data!$D2649)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9">
        <v>12.96</v>
      </c>
      <c r="T2649" s="2">
        <v>2</v>
      </c>
      <c r="U2649" s="25">
        <v>0</v>
      </c>
      <c r="V2649" s="25">
        <v>6.2208000000000006</v>
      </c>
      <c r="W2649" s="11">
        <f>Table_1[[#This Row],[Discount]]/Table_1[[#This Row],[Sales]]</f>
        <v>0</v>
      </c>
      <c r="X2649" t="str">
        <f>IF(Table_1[[#This Row],[Discount %]]&lt;=0.1, "0-10%", IF(Table_1[[#This Row],[Discount %]]&lt;=0.2, "10-20%", IF(Table_1[[#This Row],[Discount %]]&lt;=0.3, "20-30%", IF(Table_1[[#This Row],[Discount %]]&lt;=0.4, "30-40%", "40%+"))))</f>
        <v>0-10%</v>
      </c>
    </row>
    <row r="2650" spans="1:24" ht="14.4" x14ac:dyDescent="0.3">
      <c r="A2650" s="2">
        <v>2649</v>
      </c>
      <c r="B2650" s="2" t="s">
        <v>5769</v>
      </c>
      <c r="C2650" s="2">
        <f>YEAR([1]Data!$D2650)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9">
        <v>821.87999999999988</v>
      </c>
      <c r="T2650" s="2">
        <v>6</v>
      </c>
      <c r="U2650" s="25">
        <v>0</v>
      </c>
      <c r="V2650" s="25">
        <v>213.68880000000001</v>
      </c>
      <c r="W2650" s="11">
        <f>Table_1[[#This Row],[Discount]]/Table_1[[#This Row],[Sales]]</f>
        <v>0</v>
      </c>
      <c r="X2650" t="str">
        <f>IF(Table_1[[#This Row],[Discount %]]&lt;=0.1, "0-10%", IF(Table_1[[#This Row],[Discount %]]&lt;=0.2, "10-20%", IF(Table_1[[#This Row],[Discount %]]&lt;=0.3, "20-30%", IF(Table_1[[#This Row],[Discount %]]&lt;=0.4, "30-40%", "40%+"))))</f>
        <v>0-10%</v>
      </c>
    </row>
    <row r="2651" spans="1:24" ht="14.4" x14ac:dyDescent="0.3">
      <c r="A2651" s="2">
        <v>2650</v>
      </c>
      <c r="B2651" s="2" t="s">
        <v>5769</v>
      </c>
      <c r="C2651" s="2">
        <f>YEAR([1]Data!$D2651)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9">
        <v>104.85000000000001</v>
      </c>
      <c r="T2651" s="2">
        <v>3</v>
      </c>
      <c r="U2651" s="25">
        <v>0</v>
      </c>
      <c r="V2651" s="25">
        <v>28.309500000000007</v>
      </c>
      <c r="W2651" s="11">
        <f>Table_1[[#This Row],[Discount]]/Table_1[[#This Row],[Sales]]</f>
        <v>0</v>
      </c>
      <c r="X2651" t="str">
        <f>IF(Table_1[[#This Row],[Discount %]]&lt;=0.1, "0-10%", IF(Table_1[[#This Row],[Discount %]]&lt;=0.2, "10-20%", IF(Table_1[[#This Row],[Discount %]]&lt;=0.3, "20-30%", IF(Table_1[[#This Row],[Discount %]]&lt;=0.4, "30-40%", "40%+"))))</f>
        <v>0-10%</v>
      </c>
    </row>
    <row r="2652" spans="1:24" ht="14.4" x14ac:dyDescent="0.3">
      <c r="A2652" s="2">
        <v>2651</v>
      </c>
      <c r="B2652" s="2" t="s">
        <v>5775</v>
      </c>
      <c r="C2652" s="2">
        <f>YEAR([1]Data!$D2652)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9">
        <v>424.95749999999992</v>
      </c>
      <c r="T2652" s="2">
        <v>5</v>
      </c>
      <c r="U2652" s="25">
        <v>0.15</v>
      </c>
      <c r="V2652" s="25">
        <v>19.997999999999976</v>
      </c>
      <c r="W2652" s="11">
        <f>Table_1[[#This Row],[Discount]]/Table_1[[#This Row],[Sales]]</f>
        <v>3.5297647411800009E-4</v>
      </c>
      <c r="X2652" t="str">
        <f>IF(Table_1[[#This Row],[Discount %]]&lt;=0.1, "0-10%", IF(Table_1[[#This Row],[Discount %]]&lt;=0.2, "10-20%", IF(Table_1[[#This Row],[Discount %]]&lt;=0.3, "20-30%", IF(Table_1[[#This Row],[Discount %]]&lt;=0.4, "30-40%", "40%+"))))</f>
        <v>0-10%</v>
      </c>
    </row>
    <row r="2653" spans="1:24" ht="14.4" x14ac:dyDescent="0.3">
      <c r="A2653" s="2">
        <v>2652</v>
      </c>
      <c r="B2653" s="2" t="s">
        <v>5776</v>
      </c>
      <c r="C2653" s="2">
        <f>YEAR([1]Data!$D2653)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9">
        <v>10.776000000000002</v>
      </c>
      <c r="T2653" s="2">
        <v>3</v>
      </c>
      <c r="U2653" s="25">
        <v>0.2</v>
      </c>
      <c r="V2653" s="25">
        <v>3.5021999999999989</v>
      </c>
      <c r="W2653" s="11">
        <f>Table_1[[#This Row],[Discount]]/Table_1[[#This Row],[Sales]]</f>
        <v>1.855976243504083E-2</v>
      </c>
      <c r="X2653" t="str">
        <f>IF(Table_1[[#This Row],[Discount %]]&lt;=0.1, "0-10%", IF(Table_1[[#This Row],[Discount %]]&lt;=0.2, "10-20%", IF(Table_1[[#This Row],[Discount %]]&lt;=0.3, "20-30%", IF(Table_1[[#This Row],[Discount %]]&lt;=0.4, "30-40%", "40%+"))))</f>
        <v>0-10%</v>
      </c>
    </row>
    <row r="2654" spans="1:24" ht="14.4" x14ac:dyDescent="0.3">
      <c r="A2654" s="2">
        <v>2653</v>
      </c>
      <c r="B2654" s="2" t="s">
        <v>5776</v>
      </c>
      <c r="C2654" s="2">
        <f>YEAR([1]Data!$D2654)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9">
        <v>11.784000000000001</v>
      </c>
      <c r="T2654" s="2">
        <v>3</v>
      </c>
      <c r="U2654" s="25">
        <v>0.2</v>
      </c>
      <c r="V2654" s="25">
        <v>4.2716999999999992</v>
      </c>
      <c r="W2654" s="11">
        <f>Table_1[[#This Row],[Discount]]/Table_1[[#This Row],[Sales]]</f>
        <v>1.6972165648336729E-2</v>
      </c>
      <c r="X2654" t="str">
        <f>IF(Table_1[[#This Row],[Discount %]]&lt;=0.1, "0-10%", IF(Table_1[[#This Row],[Discount %]]&lt;=0.2, "10-20%", IF(Table_1[[#This Row],[Discount %]]&lt;=0.3, "20-30%", IF(Table_1[[#This Row],[Discount %]]&lt;=0.4, "30-40%", "40%+"))))</f>
        <v>0-10%</v>
      </c>
    </row>
    <row r="2655" spans="1:24" ht="14.4" x14ac:dyDescent="0.3">
      <c r="A2655" s="2">
        <v>2654</v>
      </c>
      <c r="B2655" s="2" t="s">
        <v>5776</v>
      </c>
      <c r="C2655" s="2">
        <f>YEAR([1]Data!$D2655)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9">
        <v>164.88</v>
      </c>
      <c r="T2655" s="2">
        <v>3</v>
      </c>
      <c r="U2655" s="25">
        <v>0</v>
      </c>
      <c r="V2655" s="25">
        <v>80.791200000000003</v>
      </c>
      <c r="W2655" s="11">
        <f>Table_1[[#This Row],[Discount]]/Table_1[[#This Row],[Sales]]</f>
        <v>0</v>
      </c>
      <c r="X2655" t="str">
        <f>IF(Table_1[[#This Row],[Discount %]]&lt;=0.1, "0-10%", IF(Table_1[[#This Row],[Discount %]]&lt;=0.2, "10-20%", IF(Table_1[[#This Row],[Discount %]]&lt;=0.3, "20-30%", IF(Table_1[[#This Row],[Discount %]]&lt;=0.4, "30-40%", "40%+"))))</f>
        <v>0-10%</v>
      </c>
    </row>
    <row r="2656" spans="1:24" ht="14.4" x14ac:dyDescent="0.3">
      <c r="A2656" s="2">
        <v>2655</v>
      </c>
      <c r="B2656" s="2" t="s">
        <v>5776</v>
      </c>
      <c r="C2656" s="2">
        <f>YEAR([1]Data!$D2656)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9">
        <v>1292.94</v>
      </c>
      <c r="T2656" s="2">
        <v>3</v>
      </c>
      <c r="U2656" s="25">
        <v>0</v>
      </c>
      <c r="V2656" s="25">
        <v>77.576399999999921</v>
      </c>
      <c r="W2656" s="11">
        <f>Table_1[[#This Row],[Discount]]/Table_1[[#This Row],[Sales]]</f>
        <v>0</v>
      </c>
      <c r="X2656" t="str">
        <f>IF(Table_1[[#This Row],[Discount %]]&lt;=0.1, "0-10%", IF(Table_1[[#This Row],[Discount %]]&lt;=0.2, "10-20%", IF(Table_1[[#This Row],[Discount %]]&lt;=0.3, "20-30%", IF(Table_1[[#This Row],[Discount %]]&lt;=0.4, "30-40%", "40%+"))))</f>
        <v>0-10%</v>
      </c>
    </row>
    <row r="2657" spans="1:24" ht="14.4" x14ac:dyDescent="0.3">
      <c r="A2657" s="2">
        <v>2656</v>
      </c>
      <c r="B2657" s="2" t="s">
        <v>5776</v>
      </c>
      <c r="C2657" s="2">
        <f>YEAR([1]Data!$D2657)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9">
        <v>25.584000000000003</v>
      </c>
      <c r="T2657" s="2">
        <v>2</v>
      </c>
      <c r="U2657" s="25">
        <v>0.2</v>
      </c>
      <c r="V2657" s="25">
        <v>8.9543999999999997</v>
      </c>
      <c r="W2657" s="11">
        <f>Table_1[[#This Row],[Discount]]/Table_1[[#This Row],[Sales]]</f>
        <v>7.8173858661663535E-3</v>
      </c>
      <c r="X2657" t="str">
        <f>IF(Table_1[[#This Row],[Discount %]]&lt;=0.1, "0-10%", IF(Table_1[[#This Row],[Discount %]]&lt;=0.2, "10-20%", IF(Table_1[[#This Row],[Discount %]]&lt;=0.3, "20-30%", IF(Table_1[[#This Row],[Discount %]]&lt;=0.4, "30-40%", "40%+"))))</f>
        <v>0-10%</v>
      </c>
    </row>
    <row r="2658" spans="1:24" ht="14.4" x14ac:dyDescent="0.3">
      <c r="A2658" s="2">
        <v>2657</v>
      </c>
      <c r="B2658" s="2" t="s">
        <v>5776</v>
      </c>
      <c r="C2658" s="2">
        <f>YEAR([1]Data!$D2658)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9">
        <v>261.74</v>
      </c>
      <c r="T2658" s="2">
        <v>2</v>
      </c>
      <c r="U2658" s="25">
        <v>0</v>
      </c>
      <c r="V2658" s="25">
        <v>65.435000000000002</v>
      </c>
      <c r="W2658" s="11">
        <f>Table_1[[#This Row],[Discount]]/Table_1[[#This Row],[Sales]]</f>
        <v>0</v>
      </c>
      <c r="X2658" t="str">
        <f>IF(Table_1[[#This Row],[Discount %]]&lt;=0.1, "0-10%", IF(Table_1[[#This Row],[Discount %]]&lt;=0.2, "10-20%", IF(Table_1[[#This Row],[Discount %]]&lt;=0.3, "20-30%", IF(Table_1[[#This Row],[Discount %]]&lt;=0.4, "30-40%", "40%+"))))</f>
        <v>0-10%</v>
      </c>
    </row>
    <row r="2659" spans="1:24" ht="14.4" x14ac:dyDescent="0.3">
      <c r="A2659" s="2">
        <v>2658</v>
      </c>
      <c r="B2659" s="2" t="s">
        <v>5776</v>
      </c>
      <c r="C2659" s="2">
        <f>YEAR([1]Data!$D2659)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9">
        <v>14.399999999999999</v>
      </c>
      <c r="T2659" s="2">
        <v>5</v>
      </c>
      <c r="U2659" s="25">
        <v>0</v>
      </c>
      <c r="V2659" s="25">
        <v>7.056</v>
      </c>
      <c r="W2659" s="11">
        <f>Table_1[[#This Row],[Discount]]/Table_1[[#This Row],[Sales]]</f>
        <v>0</v>
      </c>
      <c r="X2659" t="str">
        <f>IF(Table_1[[#This Row],[Discount %]]&lt;=0.1, "0-10%", IF(Table_1[[#This Row],[Discount %]]&lt;=0.2, "10-20%", IF(Table_1[[#This Row],[Discount %]]&lt;=0.3, "20-30%", IF(Table_1[[#This Row],[Discount %]]&lt;=0.4, "30-40%", "40%+"))))</f>
        <v>0-10%</v>
      </c>
    </row>
    <row r="2660" spans="1:24" ht="14.4" x14ac:dyDescent="0.3">
      <c r="A2660" s="2">
        <v>2659</v>
      </c>
      <c r="B2660" s="2" t="s">
        <v>5783</v>
      </c>
      <c r="C2660" s="2">
        <f>YEAR([1]Data!$D2660)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9">
        <v>10.86</v>
      </c>
      <c r="T2660" s="2">
        <v>3</v>
      </c>
      <c r="U2660" s="25">
        <v>0</v>
      </c>
      <c r="V2660" s="25">
        <v>5.1042000000000005</v>
      </c>
      <c r="W2660" s="11">
        <f>Table_1[[#This Row],[Discount]]/Table_1[[#This Row],[Sales]]</f>
        <v>0</v>
      </c>
      <c r="X2660" t="str">
        <f>IF(Table_1[[#This Row],[Discount %]]&lt;=0.1, "0-10%", IF(Table_1[[#This Row],[Discount %]]&lt;=0.2, "10-20%", IF(Table_1[[#This Row],[Discount %]]&lt;=0.3, "20-30%", IF(Table_1[[#This Row],[Discount %]]&lt;=0.4, "30-40%", "40%+"))))</f>
        <v>0-10%</v>
      </c>
    </row>
    <row r="2661" spans="1:24" ht="14.4" x14ac:dyDescent="0.3">
      <c r="A2661" s="2">
        <v>2660</v>
      </c>
      <c r="B2661" s="2" t="s">
        <v>5784</v>
      </c>
      <c r="C2661" s="2">
        <f>YEAR([1]Data!$D2661)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9">
        <v>883.84</v>
      </c>
      <c r="T2661" s="2">
        <v>4</v>
      </c>
      <c r="U2661" s="25">
        <v>0.2</v>
      </c>
      <c r="V2661" s="25">
        <v>99.431999999999931</v>
      </c>
      <c r="W2661" s="11">
        <f>Table_1[[#This Row],[Discount]]/Table_1[[#This Row],[Sales]]</f>
        <v>2.2628530050687907E-4</v>
      </c>
      <c r="X2661" t="str">
        <f>IF(Table_1[[#This Row],[Discount %]]&lt;=0.1, "0-10%", IF(Table_1[[#This Row],[Discount %]]&lt;=0.2, "10-20%", IF(Table_1[[#This Row],[Discount %]]&lt;=0.3, "20-30%", IF(Table_1[[#This Row],[Discount %]]&lt;=0.4, "30-40%", "40%+"))))</f>
        <v>0-10%</v>
      </c>
    </row>
    <row r="2662" spans="1:24" ht="14.4" x14ac:dyDescent="0.3">
      <c r="A2662" s="2">
        <v>2661</v>
      </c>
      <c r="B2662" s="2" t="s">
        <v>5785</v>
      </c>
      <c r="C2662" s="2">
        <f>YEAR([1]Data!$D2662)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9">
        <v>1979.89</v>
      </c>
      <c r="T2662" s="2">
        <v>11</v>
      </c>
      <c r="U2662" s="25">
        <v>0</v>
      </c>
      <c r="V2662" s="25">
        <v>494.97250000000003</v>
      </c>
      <c r="W2662" s="11">
        <f>Table_1[[#This Row],[Discount]]/Table_1[[#This Row],[Sales]]</f>
        <v>0</v>
      </c>
      <c r="X2662" t="str">
        <f>IF(Table_1[[#This Row],[Discount %]]&lt;=0.1, "0-10%", IF(Table_1[[#This Row],[Discount %]]&lt;=0.2, "10-20%", IF(Table_1[[#This Row],[Discount %]]&lt;=0.3, "20-30%", IF(Table_1[[#This Row],[Discount %]]&lt;=0.4, "30-40%", "40%+"))))</f>
        <v>0-10%</v>
      </c>
    </row>
    <row r="2663" spans="1:24" ht="14.4" x14ac:dyDescent="0.3">
      <c r="A2663" s="2">
        <v>2662</v>
      </c>
      <c r="B2663" s="2" t="s">
        <v>5785</v>
      </c>
      <c r="C2663" s="2">
        <f>YEAR([1]Data!$D2663)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9">
        <v>79.959999999999994</v>
      </c>
      <c r="T2663" s="2">
        <v>2</v>
      </c>
      <c r="U2663" s="25">
        <v>0</v>
      </c>
      <c r="V2663" s="25">
        <v>35.981999999999992</v>
      </c>
      <c r="W2663" s="11">
        <f>Table_1[[#This Row],[Discount]]/Table_1[[#This Row],[Sales]]</f>
        <v>0</v>
      </c>
      <c r="X2663" t="str">
        <f>IF(Table_1[[#This Row],[Discount %]]&lt;=0.1, "0-10%", IF(Table_1[[#This Row],[Discount %]]&lt;=0.2, "10-20%", IF(Table_1[[#This Row],[Discount %]]&lt;=0.3, "20-30%", IF(Table_1[[#This Row],[Discount %]]&lt;=0.4, "30-40%", "40%+"))))</f>
        <v>0-10%</v>
      </c>
    </row>
    <row r="2664" spans="1:24" ht="14.4" x14ac:dyDescent="0.3">
      <c r="A2664" s="2">
        <v>2663</v>
      </c>
      <c r="B2664" s="2" t="s">
        <v>5788</v>
      </c>
      <c r="C2664" s="2">
        <f>YEAR([1]Data!$D2664)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9">
        <v>8.76</v>
      </c>
      <c r="T2664" s="2">
        <v>2</v>
      </c>
      <c r="U2664" s="25">
        <v>0</v>
      </c>
      <c r="V2664" s="25">
        <v>4.2047999999999996</v>
      </c>
      <c r="W2664" s="11">
        <f>Table_1[[#This Row],[Discount]]/Table_1[[#This Row],[Sales]]</f>
        <v>0</v>
      </c>
      <c r="X2664" t="str">
        <f>IF(Table_1[[#This Row],[Discount %]]&lt;=0.1, "0-10%", IF(Table_1[[#This Row],[Discount %]]&lt;=0.2, "10-20%", IF(Table_1[[#This Row],[Discount %]]&lt;=0.3, "20-30%", IF(Table_1[[#This Row],[Discount %]]&lt;=0.4, "30-40%", "40%+"))))</f>
        <v>0-10%</v>
      </c>
    </row>
    <row r="2665" spans="1:24" ht="14.4" x14ac:dyDescent="0.3">
      <c r="A2665" s="2">
        <v>2664</v>
      </c>
      <c r="B2665" s="2" t="s">
        <v>5791</v>
      </c>
      <c r="C2665" s="2">
        <f>YEAR([1]Data!$D2665)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9">
        <v>3.9840000000000004</v>
      </c>
      <c r="T2665" s="2">
        <v>1</v>
      </c>
      <c r="U2665" s="25">
        <v>0.2</v>
      </c>
      <c r="V2665" s="25">
        <v>1.2948</v>
      </c>
      <c r="W2665" s="11">
        <f>Table_1[[#This Row],[Discount]]/Table_1[[#This Row],[Sales]]</f>
        <v>5.0200803212851405E-2</v>
      </c>
      <c r="X2665" t="str">
        <f>IF(Table_1[[#This Row],[Discount %]]&lt;=0.1, "0-10%", IF(Table_1[[#This Row],[Discount %]]&lt;=0.2, "10-20%", IF(Table_1[[#This Row],[Discount %]]&lt;=0.3, "20-30%", IF(Table_1[[#This Row],[Discount %]]&lt;=0.4, "30-40%", "40%+"))))</f>
        <v>0-10%</v>
      </c>
    </row>
    <row r="2666" spans="1:24" ht="14.4" x14ac:dyDescent="0.3">
      <c r="A2666" s="2">
        <v>2665</v>
      </c>
      <c r="B2666" s="2" t="s">
        <v>5791</v>
      </c>
      <c r="C2666" s="2">
        <f>YEAR([1]Data!$D2666)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9">
        <v>370.62</v>
      </c>
      <c r="T2666" s="2">
        <v>3</v>
      </c>
      <c r="U2666" s="25">
        <v>0.4</v>
      </c>
      <c r="V2666" s="25">
        <v>-142.07100000000008</v>
      </c>
      <c r="W2666" s="11">
        <f>Table_1[[#This Row],[Discount]]/Table_1[[#This Row],[Sales]]</f>
        <v>1.0792725702876262E-3</v>
      </c>
      <c r="X2666" t="str">
        <f>IF(Table_1[[#This Row],[Discount %]]&lt;=0.1, "0-10%", IF(Table_1[[#This Row],[Discount %]]&lt;=0.2, "10-20%", IF(Table_1[[#This Row],[Discount %]]&lt;=0.3, "20-30%", IF(Table_1[[#This Row],[Discount %]]&lt;=0.4, "30-40%", "40%+"))))</f>
        <v>0-10%</v>
      </c>
    </row>
    <row r="2667" spans="1:24" ht="14.4" x14ac:dyDescent="0.3">
      <c r="A2667" s="2">
        <v>2666</v>
      </c>
      <c r="B2667" s="2" t="s">
        <v>5791</v>
      </c>
      <c r="C2667" s="2">
        <f>YEAR([1]Data!$D2667)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9">
        <v>2.7420000000000004</v>
      </c>
      <c r="T2667" s="2">
        <v>2</v>
      </c>
      <c r="U2667" s="25">
        <v>0.7</v>
      </c>
      <c r="V2667" s="25">
        <v>-2.0107999999999997</v>
      </c>
      <c r="W2667" s="11">
        <f>Table_1[[#This Row],[Discount]]/Table_1[[#This Row],[Sales]]</f>
        <v>0.25528811086797953</v>
      </c>
      <c r="X2667" t="str">
        <f>IF(Table_1[[#This Row],[Discount %]]&lt;=0.1, "0-10%", IF(Table_1[[#This Row],[Discount %]]&lt;=0.2, "10-20%", IF(Table_1[[#This Row],[Discount %]]&lt;=0.3, "20-30%", IF(Table_1[[#This Row],[Discount %]]&lt;=0.4, "30-40%", "40%+"))))</f>
        <v>20-30%</v>
      </c>
    </row>
    <row r="2668" spans="1:24" ht="14.4" x14ac:dyDescent="0.3">
      <c r="A2668" s="2">
        <v>2667</v>
      </c>
      <c r="B2668" s="2" t="s">
        <v>5792</v>
      </c>
      <c r="C2668" s="2">
        <f>YEAR([1]Data!$D2668)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9">
        <v>79.512000000000015</v>
      </c>
      <c r="T2668" s="2">
        <v>3</v>
      </c>
      <c r="U2668" s="25">
        <v>0.2</v>
      </c>
      <c r="V2668" s="25">
        <v>20.8719</v>
      </c>
      <c r="W2668" s="11">
        <f>Table_1[[#This Row],[Discount]]/Table_1[[#This Row],[Sales]]</f>
        <v>2.5153435959352046E-3</v>
      </c>
      <c r="X2668" t="str">
        <f>IF(Table_1[[#This Row],[Discount %]]&lt;=0.1, "0-10%", IF(Table_1[[#This Row],[Discount %]]&lt;=0.2, "10-20%", IF(Table_1[[#This Row],[Discount %]]&lt;=0.3, "20-30%", IF(Table_1[[#This Row],[Discount %]]&lt;=0.4, "30-40%", "40%+"))))</f>
        <v>0-10%</v>
      </c>
    </row>
    <row r="2669" spans="1:24" ht="14.4" x14ac:dyDescent="0.3">
      <c r="A2669" s="2">
        <v>2668</v>
      </c>
      <c r="B2669" s="2" t="s">
        <v>5792</v>
      </c>
      <c r="C2669" s="2">
        <f>YEAR([1]Data!$D2669)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9">
        <v>28.352</v>
      </c>
      <c r="T2669" s="2">
        <v>1</v>
      </c>
      <c r="U2669" s="25">
        <v>0.2</v>
      </c>
      <c r="V2669" s="25">
        <v>9.568799999999996</v>
      </c>
      <c r="W2669" s="11">
        <f>Table_1[[#This Row],[Discount]]/Table_1[[#This Row],[Sales]]</f>
        <v>7.054176072234763E-3</v>
      </c>
      <c r="X2669" t="str">
        <f>IF(Table_1[[#This Row],[Discount %]]&lt;=0.1, "0-10%", IF(Table_1[[#This Row],[Discount %]]&lt;=0.2, "10-20%", IF(Table_1[[#This Row],[Discount %]]&lt;=0.3, "20-30%", IF(Table_1[[#This Row],[Discount %]]&lt;=0.4, "30-40%", "40%+"))))</f>
        <v>0-10%</v>
      </c>
    </row>
    <row r="2670" spans="1:24" ht="14.4" x14ac:dyDescent="0.3">
      <c r="A2670" s="2">
        <v>2669</v>
      </c>
      <c r="B2670" s="2" t="s">
        <v>5795</v>
      </c>
      <c r="C2670" s="2">
        <f>YEAR([1]Data!$D2670)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9">
        <v>40.783999999999999</v>
      </c>
      <c r="T2670" s="2">
        <v>1</v>
      </c>
      <c r="U2670" s="25">
        <v>0.2</v>
      </c>
      <c r="V2670" s="25">
        <v>4.5881999999999987</v>
      </c>
      <c r="W2670" s="11">
        <f>Table_1[[#This Row],[Discount]]/Table_1[[#This Row],[Sales]]</f>
        <v>4.9038838760298159E-3</v>
      </c>
      <c r="X2670" t="str">
        <f>IF(Table_1[[#This Row],[Discount %]]&lt;=0.1, "0-10%", IF(Table_1[[#This Row],[Discount %]]&lt;=0.2, "10-20%", IF(Table_1[[#This Row],[Discount %]]&lt;=0.3, "20-30%", IF(Table_1[[#This Row],[Discount %]]&lt;=0.4, "30-40%", "40%+"))))</f>
        <v>0-10%</v>
      </c>
    </row>
    <row r="2671" spans="1:24" ht="14.4" x14ac:dyDescent="0.3">
      <c r="A2671" s="2">
        <v>2670</v>
      </c>
      <c r="B2671" s="2" t="s">
        <v>5795</v>
      </c>
      <c r="C2671" s="2">
        <f>YEAR([1]Data!$D2671)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9">
        <v>105.96</v>
      </c>
      <c r="T2671" s="2">
        <v>4</v>
      </c>
      <c r="U2671" s="25">
        <v>0</v>
      </c>
      <c r="V2671" s="25">
        <v>29.668800000000005</v>
      </c>
      <c r="W2671" s="11">
        <f>Table_1[[#This Row],[Discount]]/Table_1[[#This Row],[Sales]]</f>
        <v>0</v>
      </c>
      <c r="X2671" t="str">
        <f>IF(Table_1[[#This Row],[Discount %]]&lt;=0.1, "0-10%", IF(Table_1[[#This Row],[Discount %]]&lt;=0.2, "10-20%", IF(Table_1[[#This Row],[Discount %]]&lt;=0.3, "20-30%", IF(Table_1[[#This Row],[Discount %]]&lt;=0.4, "30-40%", "40%+"))))</f>
        <v>0-10%</v>
      </c>
    </row>
    <row r="2672" spans="1:24" ht="14.4" x14ac:dyDescent="0.3">
      <c r="A2672" s="2">
        <v>2671</v>
      </c>
      <c r="B2672" s="2" t="s">
        <v>5798</v>
      </c>
      <c r="C2672" s="2">
        <f>YEAR([1]Data!$D2672)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9">
        <v>166.44</v>
      </c>
      <c r="T2672" s="2">
        <v>3</v>
      </c>
      <c r="U2672" s="25">
        <v>0</v>
      </c>
      <c r="V2672" s="25">
        <v>79.891199999999998</v>
      </c>
      <c r="W2672" s="11">
        <f>Table_1[[#This Row],[Discount]]/Table_1[[#This Row],[Sales]]</f>
        <v>0</v>
      </c>
      <c r="X2672" t="str">
        <f>IF(Table_1[[#This Row],[Discount %]]&lt;=0.1, "0-10%", IF(Table_1[[#This Row],[Discount %]]&lt;=0.2, "10-20%", IF(Table_1[[#This Row],[Discount %]]&lt;=0.3, "20-30%", IF(Table_1[[#This Row],[Discount %]]&lt;=0.4, "30-40%", "40%+"))))</f>
        <v>0-10%</v>
      </c>
    </row>
    <row r="2673" spans="1:24" ht="14.4" x14ac:dyDescent="0.3">
      <c r="A2673" s="2">
        <v>2672</v>
      </c>
      <c r="B2673" s="2" t="s">
        <v>5798</v>
      </c>
      <c r="C2673" s="2">
        <f>YEAR([1]Data!$D2673)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9">
        <v>785.87999999999988</v>
      </c>
      <c r="T2673" s="2">
        <v>6</v>
      </c>
      <c r="U2673" s="25">
        <v>0</v>
      </c>
      <c r="V2673" s="25">
        <v>212.18759999999997</v>
      </c>
      <c r="W2673" s="11">
        <f>Table_1[[#This Row],[Discount]]/Table_1[[#This Row],[Sales]]</f>
        <v>0</v>
      </c>
      <c r="X2673" t="str">
        <f>IF(Table_1[[#This Row],[Discount %]]&lt;=0.1, "0-10%", IF(Table_1[[#This Row],[Discount %]]&lt;=0.2, "10-20%", IF(Table_1[[#This Row],[Discount %]]&lt;=0.3, "20-30%", IF(Table_1[[#This Row],[Discount %]]&lt;=0.4, "30-40%", "40%+"))))</f>
        <v>0-10%</v>
      </c>
    </row>
    <row r="2674" spans="1:24" ht="14.4" x14ac:dyDescent="0.3">
      <c r="A2674" s="2">
        <v>2673</v>
      </c>
      <c r="B2674" s="2" t="s">
        <v>5798</v>
      </c>
      <c r="C2674" s="2">
        <f>YEAR([1]Data!$D2674)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9">
        <v>26.2</v>
      </c>
      <c r="T2674" s="2">
        <v>2</v>
      </c>
      <c r="U2674" s="25">
        <v>0</v>
      </c>
      <c r="V2674" s="25">
        <v>12.837999999999999</v>
      </c>
      <c r="W2674" s="11">
        <f>Table_1[[#This Row],[Discount]]/Table_1[[#This Row],[Sales]]</f>
        <v>0</v>
      </c>
      <c r="X2674" t="str">
        <f>IF(Table_1[[#This Row],[Discount %]]&lt;=0.1, "0-10%", IF(Table_1[[#This Row],[Discount %]]&lt;=0.2, "10-20%", IF(Table_1[[#This Row],[Discount %]]&lt;=0.3, "20-30%", IF(Table_1[[#This Row],[Discount %]]&lt;=0.4, "30-40%", "40%+"))))</f>
        <v>0-10%</v>
      </c>
    </row>
    <row r="2675" spans="1:24" ht="14.4" x14ac:dyDescent="0.3">
      <c r="A2675" s="2">
        <v>2674</v>
      </c>
      <c r="B2675" s="2" t="s">
        <v>5798</v>
      </c>
      <c r="C2675" s="2">
        <f>YEAR([1]Data!$D2675)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9">
        <v>1325.8500000000001</v>
      </c>
      <c r="T2675" s="2">
        <v>5</v>
      </c>
      <c r="U2675" s="25">
        <v>0</v>
      </c>
      <c r="V2675" s="25">
        <v>238.65299999999991</v>
      </c>
      <c r="W2675" s="11">
        <f>Table_1[[#This Row],[Discount]]/Table_1[[#This Row],[Sales]]</f>
        <v>0</v>
      </c>
      <c r="X2675" t="str">
        <f>IF(Table_1[[#This Row],[Discount %]]&lt;=0.1, "0-10%", IF(Table_1[[#This Row],[Discount %]]&lt;=0.2, "10-20%", IF(Table_1[[#This Row],[Discount %]]&lt;=0.3, "20-30%", IF(Table_1[[#This Row],[Discount %]]&lt;=0.4, "30-40%", "40%+"))))</f>
        <v>0-10%</v>
      </c>
    </row>
    <row r="2676" spans="1:24" ht="14.4" x14ac:dyDescent="0.3">
      <c r="A2676" s="2">
        <v>2675</v>
      </c>
      <c r="B2676" s="2" t="s">
        <v>5805</v>
      </c>
      <c r="C2676" s="2">
        <f>YEAR([1]Data!$D2676)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9">
        <v>166.44</v>
      </c>
      <c r="T2676" s="2">
        <v>3</v>
      </c>
      <c r="U2676" s="25">
        <v>0</v>
      </c>
      <c r="V2676" s="25">
        <v>79.891199999999998</v>
      </c>
      <c r="W2676" s="11">
        <f>Table_1[[#This Row],[Discount]]/Table_1[[#This Row],[Sales]]</f>
        <v>0</v>
      </c>
      <c r="X2676" t="str">
        <f>IF(Table_1[[#This Row],[Discount %]]&lt;=0.1, "0-10%", IF(Table_1[[#This Row],[Discount %]]&lt;=0.2, "10-20%", IF(Table_1[[#This Row],[Discount %]]&lt;=0.3, "20-30%", IF(Table_1[[#This Row],[Discount %]]&lt;=0.4, "30-40%", "40%+"))))</f>
        <v>0-10%</v>
      </c>
    </row>
    <row r="2677" spans="1:24" ht="14.4" x14ac:dyDescent="0.3">
      <c r="A2677" s="2">
        <v>2676</v>
      </c>
      <c r="B2677" s="2" t="s">
        <v>5808</v>
      </c>
      <c r="C2677" s="2">
        <f>YEAR([1]Data!$D2677)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9">
        <v>8.76</v>
      </c>
      <c r="T2677" s="2">
        <v>5</v>
      </c>
      <c r="U2677" s="25">
        <v>0.2</v>
      </c>
      <c r="V2677" s="25">
        <v>0.76649999999999974</v>
      </c>
      <c r="W2677" s="11">
        <f>Table_1[[#This Row],[Discount]]/Table_1[[#This Row],[Sales]]</f>
        <v>2.2831050228310504E-2</v>
      </c>
      <c r="X2677" t="str">
        <f>IF(Table_1[[#This Row],[Discount %]]&lt;=0.1, "0-10%", IF(Table_1[[#This Row],[Discount %]]&lt;=0.2, "10-20%", IF(Table_1[[#This Row],[Discount %]]&lt;=0.3, "20-30%", IF(Table_1[[#This Row],[Discount %]]&lt;=0.4, "30-40%", "40%+"))))</f>
        <v>0-10%</v>
      </c>
    </row>
    <row r="2678" spans="1:24" ht="14.4" x14ac:dyDescent="0.3">
      <c r="A2678" s="2">
        <v>2677</v>
      </c>
      <c r="B2678" s="2" t="s">
        <v>5808</v>
      </c>
      <c r="C2678" s="2">
        <f>YEAR([1]Data!$D2678)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9">
        <v>43.584000000000003</v>
      </c>
      <c r="T2678" s="2">
        <v>1</v>
      </c>
      <c r="U2678" s="25">
        <v>0.2</v>
      </c>
      <c r="V2678" s="25">
        <v>4.3584000000000032</v>
      </c>
      <c r="W2678" s="11">
        <f>Table_1[[#This Row],[Discount]]/Table_1[[#This Row],[Sales]]</f>
        <v>4.5888399412628489E-3</v>
      </c>
      <c r="X2678" t="str">
        <f>IF(Table_1[[#This Row],[Discount %]]&lt;=0.1, "0-10%", IF(Table_1[[#This Row],[Discount %]]&lt;=0.2, "10-20%", IF(Table_1[[#This Row],[Discount %]]&lt;=0.3, "20-30%", IF(Table_1[[#This Row],[Discount %]]&lt;=0.4, "30-40%", "40%+"))))</f>
        <v>0-10%</v>
      </c>
    </row>
    <row r="2679" spans="1:24" ht="14.4" x14ac:dyDescent="0.3">
      <c r="A2679" s="2">
        <v>2678</v>
      </c>
      <c r="B2679" s="2" t="s">
        <v>5809</v>
      </c>
      <c r="C2679" s="2">
        <f>YEAR([1]Data!$D2679)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9">
        <v>11.088000000000003</v>
      </c>
      <c r="T2679" s="2">
        <v>7</v>
      </c>
      <c r="U2679" s="25">
        <v>0.7</v>
      </c>
      <c r="V2679" s="25">
        <v>-8.1311999999999998</v>
      </c>
      <c r="W2679" s="11">
        <f>Table_1[[#This Row],[Discount]]/Table_1[[#This Row],[Sales]]</f>
        <v>6.3131313131313108E-2</v>
      </c>
      <c r="X2679" t="str">
        <f>IF(Table_1[[#This Row],[Discount %]]&lt;=0.1, "0-10%", IF(Table_1[[#This Row],[Discount %]]&lt;=0.2, "10-20%", IF(Table_1[[#This Row],[Discount %]]&lt;=0.3, "20-30%", IF(Table_1[[#This Row],[Discount %]]&lt;=0.4, "30-40%", "40%+"))))</f>
        <v>0-10%</v>
      </c>
    </row>
    <row r="2680" spans="1:24" ht="14.4" x14ac:dyDescent="0.3">
      <c r="A2680" s="2">
        <v>2679</v>
      </c>
      <c r="B2680" s="2" t="s">
        <v>5809</v>
      </c>
      <c r="C2680" s="2">
        <f>YEAR([1]Data!$D2680)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9">
        <v>25.164000000000001</v>
      </c>
      <c r="T2680" s="2">
        <v>2</v>
      </c>
      <c r="U2680" s="25">
        <v>0.7</v>
      </c>
      <c r="V2680" s="25">
        <v>-16.775999999999996</v>
      </c>
      <c r="W2680" s="11">
        <f>Table_1[[#This Row],[Discount]]/Table_1[[#This Row],[Sales]]</f>
        <v>2.7817517087903351E-2</v>
      </c>
      <c r="X2680" t="str">
        <f>IF(Table_1[[#This Row],[Discount %]]&lt;=0.1, "0-10%", IF(Table_1[[#This Row],[Discount %]]&lt;=0.2, "10-20%", IF(Table_1[[#This Row],[Discount %]]&lt;=0.3, "20-30%", IF(Table_1[[#This Row],[Discount %]]&lt;=0.4, "30-40%", "40%+"))))</f>
        <v>0-10%</v>
      </c>
    </row>
    <row r="2681" spans="1:24" ht="14.4" x14ac:dyDescent="0.3">
      <c r="A2681" s="2">
        <v>2680</v>
      </c>
      <c r="B2681" s="2" t="s">
        <v>5812</v>
      </c>
      <c r="C2681" s="2">
        <f>YEAR([1]Data!$D2681)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9">
        <v>14.399999999999999</v>
      </c>
      <c r="T2681" s="2">
        <v>5</v>
      </c>
      <c r="U2681" s="25">
        <v>0</v>
      </c>
      <c r="V2681" s="25">
        <v>7.056</v>
      </c>
      <c r="W2681" s="11">
        <f>Table_1[[#This Row],[Discount]]/Table_1[[#This Row],[Sales]]</f>
        <v>0</v>
      </c>
      <c r="X2681" t="str">
        <f>IF(Table_1[[#This Row],[Discount %]]&lt;=0.1, "0-10%", IF(Table_1[[#This Row],[Discount %]]&lt;=0.2, "10-20%", IF(Table_1[[#This Row],[Discount %]]&lt;=0.3, "20-30%", IF(Table_1[[#This Row],[Discount %]]&lt;=0.4, "30-40%", "40%+"))))</f>
        <v>0-10%</v>
      </c>
    </row>
    <row r="2682" spans="1:24" ht="14.4" x14ac:dyDescent="0.3">
      <c r="A2682" s="2">
        <v>2681</v>
      </c>
      <c r="B2682" s="2" t="s">
        <v>5812</v>
      </c>
      <c r="C2682" s="2">
        <f>YEAR([1]Data!$D2682)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9">
        <v>619.94999999999993</v>
      </c>
      <c r="T2682" s="2">
        <v>5</v>
      </c>
      <c r="U2682" s="25">
        <v>0</v>
      </c>
      <c r="V2682" s="25">
        <v>111.59099999999995</v>
      </c>
      <c r="W2682" s="11">
        <f>Table_1[[#This Row],[Discount]]/Table_1[[#This Row],[Sales]]</f>
        <v>0</v>
      </c>
      <c r="X2682" t="str">
        <f>IF(Table_1[[#This Row],[Discount %]]&lt;=0.1, "0-10%", IF(Table_1[[#This Row],[Discount %]]&lt;=0.2, "10-20%", IF(Table_1[[#This Row],[Discount %]]&lt;=0.3, "20-30%", IF(Table_1[[#This Row],[Discount %]]&lt;=0.4, "30-40%", "40%+"))))</f>
        <v>0-10%</v>
      </c>
    </row>
    <row r="2683" spans="1:24" ht="14.4" x14ac:dyDescent="0.3">
      <c r="A2683" s="2">
        <v>2682</v>
      </c>
      <c r="B2683" s="2" t="s">
        <v>5812</v>
      </c>
      <c r="C2683" s="2">
        <f>YEAR([1]Data!$D2683)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9">
        <v>89.52</v>
      </c>
      <c r="T2683" s="2">
        <v>4</v>
      </c>
      <c r="U2683" s="25">
        <v>0</v>
      </c>
      <c r="V2683" s="25">
        <v>42.074399999999997</v>
      </c>
      <c r="W2683" s="11">
        <f>Table_1[[#This Row],[Discount]]/Table_1[[#This Row],[Sales]]</f>
        <v>0</v>
      </c>
      <c r="X2683" t="str">
        <f>IF(Table_1[[#This Row],[Discount %]]&lt;=0.1, "0-10%", IF(Table_1[[#This Row],[Discount %]]&lt;=0.2, "10-20%", IF(Table_1[[#This Row],[Discount %]]&lt;=0.3, "20-30%", IF(Table_1[[#This Row],[Discount %]]&lt;=0.4, "30-40%", "40%+"))))</f>
        <v>0-10%</v>
      </c>
    </row>
    <row r="2684" spans="1:24" ht="14.4" x14ac:dyDescent="0.3">
      <c r="A2684" s="2">
        <v>2683</v>
      </c>
      <c r="B2684" s="2" t="s">
        <v>5812</v>
      </c>
      <c r="C2684" s="2">
        <f>YEAR([1]Data!$D2684)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9">
        <v>350.97300000000007</v>
      </c>
      <c r="T2684" s="2">
        <v>3</v>
      </c>
      <c r="U2684" s="25">
        <v>0.1</v>
      </c>
      <c r="V2684" s="25">
        <v>152.08829999999998</v>
      </c>
      <c r="W2684" s="11">
        <f>Table_1[[#This Row],[Discount]]/Table_1[[#This Row],[Sales]]</f>
        <v>2.8492220199274583E-4</v>
      </c>
      <c r="X2684" t="str">
        <f>IF(Table_1[[#This Row],[Discount %]]&lt;=0.1, "0-10%", IF(Table_1[[#This Row],[Discount %]]&lt;=0.2, "10-20%", IF(Table_1[[#This Row],[Discount %]]&lt;=0.3, "20-30%", IF(Table_1[[#This Row],[Discount %]]&lt;=0.4, "30-40%", "40%+"))))</f>
        <v>0-10%</v>
      </c>
    </row>
    <row r="2685" spans="1:24" ht="14.4" x14ac:dyDescent="0.3">
      <c r="A2685" s="2">
        <v>2684</v>
      </c>
      <c r="B2685" s="2" t="s">
        <v>5812</v>
      </c>
      <c r="C2685" s="2">
        <f>YEAR([1]Data!$D2685)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9">
        <v>164.99</v>
      </c>
      <c r="T2685" s="2">
        <v>1</v>
      </c>
      <c r="U2685" s="25">
        <v>0</v>
      </c>
      <c r="V2685" s="25">
        <v>49.496999999999986</v>
      </c>
      <c r="W2685" s="11">
        <f>Table_1[[#This Row],[Discount]]/Table_1[[#This Row],[Sales]]</f>
        <v>0</v>
      </c>
      <c r="X2685" t="str">
        <f>IF(Table_1[[#This Row],[Discount %]]&lt;=0.1, "0-10%", IF(Table_1[[#This Row],[Discount %]]&lt;=0.2, "10-20%", IF(Table_1[[#This Row],[Discount %]]&lt;=0.3, "20-30%", IF(Table_1[[#This Row],[Discount %]]&lt;=0.4, "30-40%", "40%+"))))</f>
        <v>0-10%</v>
      </c>
    </row>
    <row r="2686" spans="1:24" ht="14.4" x14ac:dyDescent="0.3">
      <c r="A2686" s="2">
        <v>2685</v>
      </c>
      <c r="B2686" s="2" t="s">
        <v>5819</v>
      </c>
      <c r="C2686" s="2">
        <f>YEAR([1]Data!$D2686)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9">
        <v>312.55200000000002</v>
      </c>
      <c r="T2686" s="2">
        <v>9</v>
      </c>
      <c r="U2686" s="25">
        <v>0.2</v>
      </c>
      <c r="V2686" s="25">
        <v>101.57939999999999</v>
      </c>
      <c r="W2686" s="11">
        <f>Table_1[[#This Row],[Discount]]/Table_1[[#This Row],[Sales]]</f>
        <v>6.3989352171798608E-4</v>
      </c>
      <c r="X2686" t="str">
        <f>IF(Table_1[[#This Row],[Discount %]]&lt;=0.1, "0-10%", IF(Table_1[[#This Row],[Discount %]]&lt;=0.2, "10-20%", IF(Table_1[[#This Row],[Discount %]]&lt;=0.3, "20-30%", IF(Table_1[[#This Row],[Discount %]]&lt;=0.4, "30-40%", "40%+"))))</f>
        <v>0-10%</v>
      </c>
    </row>
    <row r="2687" spans="1:24" ht="14.4" x14ac:dyDescent="0.3">
      <c r="A2687" s="2">
        <v>2686</v>
      </c>
      <c r="B2687" s="2" t="s">
        <v>5820</v>
      </c>
      <c r="C2687" s="2">
        <f>YEAR([1]Data!$D2687)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9">
        <v>95.951999999999998</v>
      </c>
      <c r="T2687" s="2">
        <v>3</v>
      </c>
      <c r="U2687" s="25">
        <v>0.2</v>
      </c>
      <c r="V2687" s="25">
        <v>29.984999999999985</v>
      </c>
      <c r="W2687" s="11">
        <f>Table_1[[#This Row],[Discount]]/Table_1[[#This Row],[Sales]]</f>
        <v>2.0843755210938806E-3</v>
      </c>
      <c r="X2687" t="str">
        <f>IF(Table_1[[#This Row],[Discount %]]&lt;=0.1, "0-10%", IF(Table_1[[#This Row],[Discount %]]&lt;=0.2, "10-20%", IF(Table_1[[#This Row],[Discount %]]&lt;=0.3, "20-30%", IF(Table_1[[#This Row],[Discount %]]&lt;=0.4, "30-40%", "40%+"))))</f>
        <v>0-10%</v>
      </c>
    </row>
    <row r="2688" spans="1:24" ht="14.4" x14ac:dyDescent="0.3">
      <c r="A2688" s="2">
        <v>2687</v>
      </c>
      <c r="B2688" s="2" t="s">
        <v>5820</v>
      </c>
      <c r="C2688" s="2">
        <f>YEAR([1]Data!$D2688)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9">
        <v>3.2040000000000002</v>
      </c>
      <c r="T2688" s="2">
        <v>2</v>
      </c>
      <c r="U2688" s="25">
        <v>0.7</v>
      </c>
      <c r="V2688" s="25">
        <v>-2.4563999999999995</v>
      </c>
      <c r="W2688" s="11">
        <f>Table_1[[#This Row],[Discount]]/Table_1[[#This Row],[Sales]]</f>
        <v>0.21847690387016228</v>
      </c>
      <c r="X2688" t="str">
        <f>IF(Table_1[[#This Row],[Discount %]]&lt;=0.1, "0-10%", IF(Table_1[[#This Row],[Discount %]]&lt;=0.2, "10-20%", IF(Table_1[[#This Row],[Discount %]]&lt;=0.3, "20-30%", IF(Table_1[[#This Row],[Discount %]]&lt;=0.4, "30-40%", "40%+"))))</f>
        <v>20-30%</v>
      </c>
    </row>
    <row r="2689" spans="1:24" ht="14.4" x14ac:dyDescent="0.3">
      <c r="A2689" s="2">
        <v>2688</v>
      </c>
      <c r="B2689" s="2" t="s">
        <v>5821</v>
      </c>
      <c r="C2689" s="2">
        <f>YEAR([1]Data!$D2689)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9">
        <v>3.9799999999999991</v>
      </c>
      <c r="T2689" s="2">
        <v>5</v>
      </c>
      <c r="U2689" s="25">
        <v>0.8</v>
      </c>
      <c r="V2689" s="25">
        <v>-6.5670000000000019</v>
      </c>
      <c r="W2689" s="11">
        <f>Table_1[[#This Row],[Discount]]/Table_1[[#This Row],[Sales]]</f>
        <v>0.20100502512562821</v>
      </c>
      <c r="X2689" t="str">
        <f>IF(Table_1[[#This Row],[Discount %]]&lt;=0.1, "0-10%", IF(Table_1[[#This Row],[Discount %]]&lt;=0.2, "10-20%", IF(Table_1[[#This Row],[Discount %]]&lt;=0.3, "20-30%", IF(Table_1[[#This Row],[Discount %]]&lt;=0.4, "30-40%", "40%+"))))</f>
        <v>20-30%</v>
      </c>
    </row>
    <row r="2690" spans="1:24" ht="14.4" x14ac:dyDescent="0.3">
      <c r="A2690" s="2">
        <v>2689</v>
      </c>
      <c r="B2690" s="2" t="s">
        <v>5824</v>
      </c>
      <c r="C2690" s="2">
        <f>YEAR([1]Data!$D2690)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9">
        <v>15.700000000000001</v>
      </c>
      <c r="T2690" s="2">
        <v>5</v>
      </c>
      <c r="U2690" s="25">
        <v>0</v>
      </c>
      <c r="V2690" s="25">
        <v>7.0649999999999995</v>
      </c>
      <c r="W2690" s="11">
        <f>Table_1[[#This Row],[Discount]]/Table_1[[#This Row],[Sales]]</f>
        <v>0</v>
      </c>
      <c r="X2690" t="str">
        <f>IF(Table_1[[#This Row],[Discount %]]&lt;=0.1, "0-10%", IF(Table_1[[#This Row],[Discount %]]&lt;=0.2, "10-20%", IF(Table_1[[#This Row],[Discount %]]&lt;=0.3, "20-30%", IF(Table_1[[#This Row],[Discount %]]&lt;=0.4, "30-40%", "40%+"))))</f>
        <v>0-10%</v>
      </c>
    </row>
    <row r="2691" spans="1:24" ht="14.4" x14ac:dyDescent="0.3">
      <c r="A2691" s="2">
        <v>2690</v>
      </c>
      <c r="B2691" s="2" t="s">
        <v>5827</v>
      </c>
      <c r="C2691" s="2">
        <f>YEAR([1]Data!$D2691)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9">
        <v>5.2480000000000002</v>
      </c>
      <c r="T2691" s="2">
        <v>4</v>
      </c>
      <c r="U2691" s="25">
        <v>0.2</v>
      </c>
      <c r="V2691" s="25">
        <v>1.6399999999999995</v>
      </c>
      <c r="W2691" s="11">
        <f>Table_1[[#This Row],[Discount]]/Table_1[[#This Row],[Sales]]</f>
        <v>3.8109756097560975E-2</v>
      </c>
      <c r="X2691" t="str">
        <f>IF(Table_1[[#This Row],[Discount %]]&lt;=0.1, "0-10%", IF(Table_1[[#This Row],[Discount %]]&lt;=0.2, "10-20%", IF(Table_1[[#This Row],[Discount %]]&lt;=0.3, "20-30%", IF(Table_1[[#This Row],[Discount %]]&lt;=0.4, "30-40%", "40%+"))))</f>
        <v>0-10%</v>
      </c>
    </row>
    <row r="2692" spans="1:24" ht="14.4" x14ac:dyDescent="0.3">
      <c r="A2692" s="2">
        <v>2691</v>
      </c>
      <c r="B2692" s="2" t="s">
        <v>5828</v>
      </c>
      <c r="C2692" s="2">
        <f>YEAR([1]Data!$D2692)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9">
        <v>5.3460000000000019</v>
      </c>
      <c r="T2692" s="2">
        <v>3</v>
      </c>
      <c r="U2692" s="25">
        <v>0.7</v>
      </c>
      <c r="V2692" s="25">
        <v>-4.4550000000000001</v>
      </c>
      <c r="W2692" s="11">
        <f>Table_1[[#This Row],[Discount]]/Table_1[[#This Row],[Sales]]</f>
        <v>0.13093901982790868</v>
      </c>
      <c r="X2692" t="str">
        <f>IF(Table_1[[#This Row],[Discount %]]&lt;=0.1, "0-10%", IF(Table_1[[#This Row],[Discount %]]&lt;=0.2, "10-20%", IF(Table_1[[#This Row],[Discount %]]&lt;=0.3, "20-30%", IF(Table_1[[#This Row],[Discount %]]&lt;=0.4, "30-40%", "40%+"))))</f>
        <v>10-20%</v>
      </c>
    </row>
    <row r="2693" spans="1:24" ht="14.4" x14ac:dyDescent="0.3">
      <c r="A2693" s="2">
        <v>2692</v>
      </c>
      <c r="B2693" s="2" t="s">
        <v>5829</v>
      </c>
      <c r="C2693" s="2">
        <f>YEAR([1]Data!$D2693)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9">
        <v>15.48</v>
      </c>
      <c r="T2693" s="2">
        <v>3</v>
      </c>
      <c r="U2693" s="25">
        <v>0.2</v>
      </c>
      <c r="V2693" s="25">
        <v>5.6115000000000004</v>
      </c>
      <c r="W2693" s="11">
        <f>Table_1[[#This Row],[Discount]]/Table_1[[#This Row],[Sales]]</f>
        <v>1.2919896640826874E-2</v>
      </c>
      <c r="X2693" t="str">
        <f>IF(Table_1[[#This Row],[Discount %]]&lt;=0.1, "0-10%", IF(Table_1[[#This Row],[Discount %]]&lt;=0.2, "10-20%", IF(Table_1[[#This Row],[Discount %]]&lt;=0.3, "20-30%", IF(Table_1[[#This Row],[Discount %]]&lt;=0.4, "30-40%", "40%+"))))</f>
        <v>0-10%</v>
      </c>
    </row>
    <row r="2694" spans="1:24" ht="14.4" x14ac:dyDescent="0.3">
      <c r="A2694" s="2">
        <v>2693</v>
      </c>
      <c r="B2694" s="2" t="s">
        <v>5829</v>
      </c>
      <c r="C2694" s="2">
        <f>YEAR([1]Data!$D2694)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9">
        <v>108.57599999999999</v>
      </c>
      <c r="T2694" s="2">
        <v>3</v>
      </c>
      <c r="U2694" s="25">
        <v>0.2</v>
      </c>
      <c r="V2694" s="25">
        <v>8.1432000000000002</v>
      </c>
      <c r="W2694" s="11">
        <f>Table_1[[#This Row],[Discount]]/Table_1[[#This Row],[Sales]]</f>
        <v>1.8420277040966698E-3</v>
      </c>
      <c r="X2694" t="str">
        <f>IF(Table_1[[#This Row],[Discount %]]&lt;=0.1, "0-10%", IF(Table_1[[#This Row],[Discount %]]&lt;=0.2, "10-20%", IF(Table_1[[#This Row],[Discount %]]&lt;=0.3, "20-30%", IF(Table_1[[#This Row],[Discount %]]&lt;=0.4, "30-40%", "40%+"))))</f>
        <v>0-10%</v>
      </c>
    </row>
    <row r="2695" spans="1:24" ht="14.4" x14ac:dyDescent="0.3">
      <c r="A2695" s="2">
        <v>2694</v>
      </c>
      <c r="B2695" s="2" t="s">
        <v>5835</v>
      </c>
      <c r="C2695" s="2">
        <f>YEAR([1]Data!$D2695)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9">
        <v>109.9</v>
      </c>
      <c r="T2695" s="2">
        <v>5</v>
      </c>
      <c r="U2695" s="25">
        <v>0</v>
      </c>
      <c r="V2695" s="25">
        <v>37.366</v>
      </c>
      <c r="W2695" s="11">
        <f>Table_1[[#This Row],[Discount]]/Table_1[[#This Row],[Sales]]</f>
        <v>0</v>
      </c>
      <c r="X2695" t="str">
        <f>IF(Table_1[[#This Row],[Discount %]]&lt;=0.1, "0-10%", IF(Table_1[[#This Row],[Discount %]]&lt;=0.2, "10-20%", IF(Table_1[[#This Row],[Discount %]]&lt;=0.3, "20-30%", IF(Table_1[[#This Row],[Discount %]]&lt;=0.4, "30-40%", "40%+"))))</f>
        <v>0-10%</v>
      </c>
    </row>
    <row r="2696" spans="1:24" ht="14.4" x14ac:dyDescent="0.3">
      <c r="A2696" s="2">
        <v>2695</v>
      </c>
      <c r="B2696" s="2" t="s">
        <v>5836</v>
      </c>
      <c r="C2696" s="2">
        <f>YEAR([1]Data!$D2696)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9">
        <v>15.384</v>
      </c>
      <c r="T2696" s="2">
        <v>1</v>
      </c>
      <c r="U2696" s="25">
        <v>0.2</v>
      </c>
      <c r="V2696" s="25">
        <v>4.0383000000000013</v>
      </c>
      <c r="W2696" s="11">
        <f>Table_1[[#This Row],[Discount]]/Table_1[[#This Row],[Sales]]</f>
        <v>1.3000520020800833E-2</v>
      </c>
      <c r="X2696" t="str">
        <f>IF(Table_1[[#This Row],[Discount %]]&lt;=0.1, "0-10%", IF(Table_1[[#This Row],[Discount %]]&lt;=0.2, "10-20%", IF(Table_1[[#This Row],[Discount %]]&lt;=0.3, "20-30%", IF(Table_1[[#This Row],[Discount %]]&lt;=0.4, "30-40%", "40%+"))))</f>
        <v>0-10%</v>
      </c>
    </row>
    <row r="2697" spans="1:24" ht="14.4" x14ac:dyDescent="0.3">
      <c r="A2697" s="2">
        <v>2696</v>
      </c>
      <c r="B2697" s="2" t="s">
        <v>5837</v>
      </c>
      <c r="C2697" s="2">
        <f>YEAR([1]Data!$D2697)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9">
        <v>30.352</v>
      </c>
      <c r="T2697" s="2">
        <v>2</v>
      </c>
      <c r="U2697" s="25">
        <v>0.2</v>
      </c>
      <c r="V2697" s="25">
        <v>10.623199999999997</v>
      </c>
      <c r="W2697" s="11">
        <f>Table_1[[#This Row],[Discount]]/Table_1[[#This Row],[Sales]]</f>
        <v>6.5893516078017926E-3</v>
      </c>
      <c r="X2697" t="str">
        <f>IF(Table_1[[#This Row],[Discount %]]&lt;=0.1, "0-10%", IF(Table_1[[#This Row],[Discount %]]&lt;=0.2, "10-20%", IF(Table_1[[#This Row],[Discount %]]&lt;=0.3, "20-30%", IF(Table_1[[#This Row],[Discount %]]&lt;=0.4, "30-40%", "40%+"))))</f>
        <v>0-10%</v>
      </c>
    </row>
    <row r="2698" spans="1:24" ht="14.4" x14ac:dyDescent="0.3">
      <c r="A2698" s="2">
        <v>2697</v>
      </c>
      <c r="B2698" s="2" t="s">
        <v>5840</v>
      </c>
      <c r="C2698" s="2">
        <f>YEAR([1]Data!$D2698)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9">
        <v>821.3</v>
      </c>
      <c r="T2698" s="2">
        <v>4</v>
      </c>
      <c r="U2698" s="25">
        <v>0.5</v>
      </c>
      <c r="V2698" s="25">
        <v>-16.426000000000045</v>
      </c>
      <c r="W2698" s="11">
        <f>Table_1[[#This Row],[Discount]]/Table_1[[#This Row],[Sales]]</f>
        <v>6.0879094119079512E-4</v>
      </c>
      <c r="X2698" t="str">
        <f>IF(Table_1[[#This Row],[Discount %]]&lt;=0.1, "0-10%", IF(Table_1[[#This Row],[Discount %]]&lt;=0.2, "10-20%", IF(Table_1[[#This Row],[Discount %]]&lt;=0.3, "20-30%", IF(Table_1[[#This Row],[Discount %]]&lt;=0.4, "30-40%", "40%+"))))</f>
        <v>0-10%</v>
      </c>
    </row>
    <row r="2699" spans="1:24" ht="14.4" x14ac:dyDescent="0.3">
      <c r="A2699" s="2">
        <v>2698</v>
      </c>
      <c r="B2699" s="2" t="s">
        <v>5840</v>
      </c>
      <c r="C2699" s="2">
        <f>YEAR([1]Data!$D2699)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9">
        <v>22638.48</v>
      </c>
      <c r="T2699" s="2">
        <v>6</v>
      </c>
      <c r="U2699" s="25">
        <v>0.5</v>
      </c>
      <c r="V2699" s="25">
        <v>-1811.0784000000021</v>
      </c>
      <c r="W2699" s="11">
        <f>Table_1[[#This Row],[Discount]]/Table_1[[#This Row],[Sales]]</f>
        <v>2.208628847873179E-5</v>
      </c>
      <c r="X2699" t="str">
        <f>IF(Table_1[[#This Row],[Discount %]]&lt;=0.1, "0-10%", IF(Table_1[[#This Row],[Discount %]]&lt;=0.2, "10-20%", IF(Table_1[[#This Row],[Discount %]]&lt;=0.3, "20-30%", IF(Table_1[[#This Row],[Discount %]]&lt;=0.4, "30-40%", "40%+"))))</f>
        <v>0-10%</v>
      </c>
    </row>
    <row r="2700" spans="1:24" ht="14.4" x14ac:dyDescent="0.3">
      <c r="A2700" s="2">
        <v>2699</v>
      </c>
      <c r="B2700" s="2" t="s">
        <v>5840</v>
      </c>
      <c r="C2700" s="2">
        <f>YEAR([1]Data!$D2700)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9">
        <v>21.376000000000001</v>
      </c>
      <c r="T2700" s="2">
        <v>4</v>
      </c>
      <c r="U2700" s="25">
        <v>0.2</v>
      </c>
      <c r="V2700" s="25">
        <v>7.4815999999999994</v>
      </c>
      <c r="W2700" s="11">
        <f>Table_1[[#This Row],[Discount]]/Table_1[[#This Row],[Sales]]</f>
        <v>9.3562874251496998E-3</v>
      </c>
      <c r="X2700" t="str">
        <f>IF(Table_1[[#This Row],[Discount %]]&lt;=0.1, "0-10%", IF(Table_1[[#This Row],[Discount %]]&lt;=0.2, "10-20%", IF(Table_1[[#This Row],[Discount %]]&lt;=0.3, "20-30%", IF(Table_1[[#This Row],[Discount %]]&lt;=0.4, "30-40%", "40%+"))))</f>
        <v>0-10%</v>
      </c>
    </row>
    <row r="2701" spans="1:24" ht="14.4" x14ac:dyDescent="0.3">
      <c r="A2701" s="2">
        <v>2700</v>
      </c>
      <c r="B2701" s="2" t="s">
        <v>5840</v>
      </c>
      <c r="C2701" s="2">
        <f>YEAR([1]Data!$D2701)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9">
        <v>8.016</v>
      </c>
      <c r="T2701" s="2">
        <v>3</v>
      </c>
      <c r="U2701" s="25">
        <v>0.2</v>
      </c>
      <c r="V2701" s="25">
        <v>1.0019999999999993</v>
      </c>
      <c r="W2701" s="11">
        <f>Table_1[[#This Row],[Discount]]/Table_1[[#This Row],[Sales]]</f>
        <v>2.4950099800399202E-2</v>
      </c>
      <c r="X2701" t="str">
        <f>IF(Table_1[[#This Row],[Discount %]]&lt;=0.1, "0-10%", IF(Table_1[[#This Row],[Discount %]]&lt;=0.2, "10-20%", IF(Table_1[[#This Row],[Discount %]]&lt;=0.3, "20-30%", IF(Table_1[[#This Row],[Discount %]]&lt;=0.4, "30-40%", "40%+"))))</f>
        <v>0-10%</v>
      </c>
    </row>
    <row r="2702" spans="1:24" ht="14.4" x14ac:dyDescent="0.3">
      <c r="A2702" s="2">
        <v>2701</v>
      </c>
      <c r="B2702" s="2" t="s">
        <v>5840</v>
      </c>
      <c r="C2702" s="2">
        <f>YEAR([1]Data!$D2702)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9">
        <v>30.768000000000001</v>
      </c>
      <c r="T2702" s="2">
        <v>2</v>
      </c>
      <c r="U2702" s="25">
        <v>0.2</v>
      </c>
      <c r="V2702" s="25">
        <v>8.0766000000000027</v>
      </c>
      <c r="W2702" s="11">
        <f>Table_1[[#This Row],[Discount]]/Table_1[[#This Row],[Sales]]</f>
        <v>6.5002600104004165E-3</v>
      </c>
      <c r="X2702" t="str">
        <f>IF(Table_1[[#This Row],[Discount %]]&lt;=0.1, "0-10%", IF(Table_1[[#This Row],[Discount %]]&lt;=0.2, "10-20%", IF(Table_1[[#This Row],[Discount %]]&lt;=0.3, "20-30%", IF(Table_1[[#This Row],[Discount %]]&lt;=0.4, "30-40%", "40%+"))))</f>
        <v>0-10%</v>
      </c>
    </row>
    <row r="2703" spans="1:24" ht="14.4" x14ac:dyDescent="0.3">
      <c r="A2703" s="2">
        <v>2702</v>
      </c>
      <c r="B2703" s="2" t="s">
        <v>5840</v>
      </c>
      <c r="C2703" s="2">
        <f>YEAR([1]Data!$D2703)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9">
        <v>18.936</v>
      </c>
      <c r="T2703" s="2">
        <v>3</v>
      </c>
      <c r="U2703" s="25">
        <v>0.2</v>
      </c>
      <c r="V2703" s="25">
        <v>5.9174999999999986</v>
      </c>
      <c r="W2703" s="11">
        <f>Table_1[[#This Row],[Discount]]/Table_1[[#This Row],[Sales]]</f>
        <v>1.0561892691170258E-2</v>
      </c>
      <c r="X2703" t="str">
        <f>IF(Table_1[[#This Row],[Discount %]]&lt;=0.1, "0-10%", IF(Table_1[[#This Row],[Discount %]]&lt;=0.2, "10-20%", IF(Table_1[[#This Row],[Discount %]]&lt;=0.3, "20-30%", IF(Table_1[[#This Row],[Discount %]]&lt;=0.4, "30-40%", "40%+"))))</f>
        <v>0-10%</v>
      </c>
    </row>
    <row r="2704" spans="1:24" ht="14.4" x14ac:dyDescent="0.3">
      <c r="A2704" s="2">
        <v>2703</v>
      </c>
      <c r="B2704" s="2" t="s">
        <v>5840</v>
      </c>
      <c r="C2704" s="2">
        <f>YEAR([1]Data!$D2704)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9">
        <v>122.352</v>
      </c>
      <c r="T2704" s="2">
        <v>3</v>
      </c>
      <c r="U2704" s="25">
        <v>0.2</v>
      </c>
      <c r="V2704" s="25">
        <v>15.29399999999999</v>
      </c>
      <c r="W2704" s="11">
        <f>Table_1[[#This Row],[Discount]]/Table_1[[#This Row],[Sales]]</f>
        <v>1.6346279586766052E-3</v>
      </c>
      <c r="X2704" t="str">
        <f>IF(Table_1[[#This Row],[Discount %]]&lt;=0.1, "0-10%", IF(Table_1[[#This Row],[Discount %]]&lt;=0.2, "10-20%", IF(Table_1[[#This Row],[Discount %]]&lt;=0.3, "20-30%", IF(Table_1[[#This Row],[Discount %]]&lt;=0.4, "30-40%", "40%+"))))</f>
        <v>0-10%</v>
      </c>
    </row>
    <row r="2705" spans="1:24" ht="14.4" x14ac:dyDescent="0.3">
      <c r="A2705" s="2">
        <v>2704</v>
      </c>
      <c r="B2705" s="2" t="s">
        <v>5847</v>
      </c>
      <c r="C2705" s="2">
        <f>YEAR([1]Data!$D2705)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9">
        <v>116.28</v>
      </c>
      <c r="T2705" s="2">
        <v>3</v>
      </c>
      <c r="U2705" s="25">
        <v>0</v>
      </c>
      <c r="V2705" s="25">
        <v>56.977199999999996</v>
      </c>
      <c r="W2705" s="11">
        <f>Table_1[[#This Row],[Discount]]/Table_1[[#This Row],[Sales]]</f>
        <v>0</v>
      </c>
      <c r="X2705" t="str">
        <f>IF(Table_1[[#This Row],[Discount %]]&lt;=0.1, "0-10%", IF(Table_1[[#This Row],[Discount %]]&lt;=0.2, "10-20%", IF(Table_1[[#This Row],[Discount %]]&lt;=0.3, "20-30%", IF(Table_1[[#This Row],[Discount %]]&lt;=0.4, "30-40%", "40%+"))))</f>
        <v>0-10%</v>
      </c>
    </row>
    <row r="2706" spans="1:24" ht="14.4" x14ac:dyDescent="0.3">
      <c r="A2706" s="2">
        <v>2705</v>
      </c>
      <c r="B2706" s="2" t="s">
        <v>5850</v>
      </c>
      <c r="C2706" s="2">
        <f>YEAR([1]Data!$D2706)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9">
        <v>132.60000000000002</v>
      </c>
      <c r="T2706" s="2">
        <v>6</v>
      </c>
      <c r="U2706" s="25">
        <v>0</v>
      </c>
      <c r="V2706" s="25">
        <v>17.238000000000007</v>
      </c>
      <c r="W2706" s="11">
        <f>Table_1[[#This Row],[Discount]]/Table_1[[#This Row],[Sales]]</f>
        <v>0</v>
      </c>
      <c r="X2706" t="str">
        <f>IF(Table_1[[#This Row],[Discount %]]&lt;=0.1, "0-10%", IF(Table_1[[#This Row],[Discount %]]&lt;=0.2, "10-20%", IF(Table_1[[#This Row],[Discount %]]&lt;=0.3, "20-30%", IF(Table_1[[#This Row],[Discount %]]&lt;=0.4, "30-40%", "40%+"))))</f>
        <v>0-10%</v>
      </c>
    </row>
    <row r="2707" spans="1:24" ht="14.4" x14ac:dyDescent="0.3">
      <c r="A2707" s="2">
        <v>2706</v>
      </c>
      <c r="B2707" s="2" t="s">
        <v>5851</v>
      </c>
      <c r="C2707" s="2">
        <f>YEAR([1]Data!$D2707)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9">
        <v>16.68</v>
      </c>
      <c r="T2707" s="2">
        <v>2</v>
      </c>
      <c r="U2707" s="25">
        <v>0</v>
      </c>
      <c r="V2707" s="25">
        <v>4.3368000000000002</v>
      </c>
      <c r="W2707" s="11">
        <f>Table_1[[#This Row],[Discount]]/Table_1[[#This Row],[Sales]]</f>
        <v>0</v>
      </c>
      <c r="X2707" t="str">
        <f>IF(Table_1[[#This Row],[Discount %]]&lt;=0.1, "0-10%", IF(Table_1[[#This Row],[Discount %]]&lt;=0.2, "10-20%", IF(Table_1[[#This Row],[Discount %]]&lt;=0.3, "20-30%", IF(Table_1[[#This Row],[Discount %]]&lt;=0.4, "30-40%", "40%+"))))</f>
        <v>0-10%</v>
      </c>
    </row>
    <row r="2708" spans="1:24" ht="14.4" x14ac:dyDescent="0.3">
      <c r="A2708" s="2">
        <v>2707</v>
      </c>
      <c r="B2708" s="2" t="s">
        <v>5851</v>
      </c>
      <c r="C2708" s="2">
        <f>YEAR([1]Data!$D2708)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9">
        <v>19.440000000000001</v>
      </c>
      <c r="T2708" s="2">
        <v>3</v>
      </c>
      <c r="U2708" s="25">
        <v>0</v>
      </c>
      <c r="V2708" s="25">
        <v>9.3312000000000008</v>
      </c>
      <c r="W2708" s="11">
        <f>Table_1[[#This Row],[Discount]]/Table_1[[#This Row],[Sales]]</f>
        <v>0</v>
      </c>
      <c r="X2708" t="str">
        <f>IF(Table_1[[#This Row],[Discount %]]&lt;=0.1, "0-10%", IF(Table_1[[#This Row],[Discount %]]&lt;=0.2, "10-20%", IF(Table_1[[#This Row],[Discount %]]&lt;=0.3, "20-30%", IF(Table_1[[#This Row],[Discount %]]&lt;=0.4, "30-40%", "40%+"))))</f>
        <v>0-10%</v>
      </c>
    </row>
    <row r="2709" spans="1:24" ht="14.4" x14ac:dyDescent="0.3">
      <c r="A2709" s="2">
        <v>2708</v>
      </c>
      <c r="B2709" s="2" t="s">
        <v>5851</v>
      </c>
      <c r="C2709" s="2">
        <f>YEAR([1]Data!$D2709)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9">
        <v>192.16</v>
      </c>
      <c r="T2709" s="2">
        <v>4</v>
      </c>
      <c r="U2709" s="25">
        <v>0</v>
      </c>
      <c r="V2709" s="25">
        <v>92.236799999999988</v>
      </c>
      <c r="W2709" s="11">
        <f>Table_1[[#This Row],[Discount]]/Table_1[[#This Row],[Sales]]</f>
        <v>0</v>
      </c>
      <c r="X2709" t="str">
        <f>IF(Table_1[[#This Row],[Discount %]]&lt;=0.1, "0-10%", IF(Table_1[[#This Row],[Discount %]]&lt;=0.2, "10-20%", IF(Table_1[[#This Row],[Discount %]]&lt;=0.3, "20-30%", IF(Table_1[[#This Row],[Discount %]]&lt;=0.4, "30-40%", "40%+"))))</f>
        <v>0-10%</v>
      </c>
    </row>
    <row r="2710" spans="1:24" ht="14.4" x14ac:dyDescent="0.3">
      <c r="A2710" s="2">
        <v>2709</v>
      </c>
      <c r="B2710" s="2" t="s">
        <v>5856</v>
      </c>
      <c r="C2710" s="2">
        <f>YEAR([1]Data!$D2710)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9">
        <v>227.35999999999999</v>
      </c>
      <c r="T2710" s="2">
        <v>7</v>
      </c>
      <c r="U2710" s="25">
        <v>0</v>
      </c>
      <c r="V2710" s="25">
        <v>81.849599999999981</v>
      </c>
      <c r="W2710" s="11">
        <f>Table_1[[#This Row],[Discount]]/Table_1[[#This Row],[Sales]]</f>
        <v>0</v>
      </c>
      <c r="X2710" t="str">
        <f>IF(Table_1[[#This Row],[Discount %]]&lt;=0.1, "0-10%", IF(Table_1[[#This Row],[Discount %]]&lt;=0.2, "10-20%", IF(Table_1[[#This Row],[Discount %]]&lt;=0.3, "20-30%", IF(Table_1[[#This Row],[Discount %]]&lt;=0.4, "30-40%", "40%+"))))</f>
        <v>0-10%</v>
      </c>
    </row>
    <row r="2711" spans="1:24" ht="14.4" x14ac:dyDescent="0.3">
      <c r="A2711" s="2">
        <v>2710</v>
      </c>
      <c r="B2711" s="2" t="s">
        <v>5856</v>
      </c>
      <c r="C2711" s="2">
        <f>YEAR([1]Data!$D2711)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9">
        <v>1919.9760000000001</v>
      </c>
      <c r="T2711" s="2">
        <v>3</v>
      </c>
      <c r="U2711" s="25">
        <v>0.2</v>
      </c>
      <c r="V2711" s="25">
        <v>215.99729999999977</v>
      </c>
      <c r="W2711" s="11">
        <f>Table_1[[#This Row],[Discount]]/Table_1[[#This Row],[Sales]]</f>
        <v>1.0416796876627625E-4</v>
      </c>
      <c r="X2711" t="str">
        <f>IF(Table_1[[#This Row],[Discount %]]&lt;=0.1, "0-10%", IF(Table_1[[#This Row],[Discount %]]&lt;=0.2, "10-20%", IF(Table_1[[#This Row],[Discount %]]&lt;=0.3, "20-30%", IF(Table_1[[#This Row],[Discount %]]&lt;=0.4, "30-40%", "40%+"))))</f>
        <v>0-10%</v>
      </c>
    </row>
    <row r="2712" spans="1:24" ht="14.4" x14ac:dyDescent="0.3">
      <c r="A2712" s="2">
        <v>2711</v>
      </c>
      <c r="B2712" s="2" t="s">
        <v>5859</v>
      </c>
      <c r="C2712" s="2">
        <f>YEAR([1]Data!$D2712)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9">
        <v>12.828000000000001</v>
      </c>
      <c r="T2712" s="2">
        <v>2</v>
      </c>
      <c r="U2712" s="25">
        <v>0.7</v>
      </c>
      <c r="V2712" s="25">
        <v>-8.9795999999999978</v>
      </c>
      <c r="W2712" s="11">
        <f>Table_1[[#This Row],[Discount]]/Table_1[[#This Row],[Sales]]</f>
        <v>5.4568132210788892E-2</v>
      </c>
      <c r="X2712" t="str">
        <f>IF(Table_1[[#This Row],[Discount %]]&lt;=0.1, "0-10%", IF(Table_1[[#This Row],[Discount %]]&lt;=0.2, "10-20%", IF(Table_1[[#This Row],[Discount %]]&lt;=0.3, "20-30%", IF(Table_1[[#This Row],[Discount %]]&lt;=0.4, "30-40%", "40%+"))))</f>
        <v>0-10%</v>
      </c>
    </row>
    <row r="2713" spans="1:24" ht="14.4" x14ac:dyDescent="0.3">
      <c r="A2713" s="2">
        <v>2712</v>
      </c>
      <c r="B2713" s="2" t="s">
        <v>5860</v>
      </c>
      <c r="C2713" s="2">
        <f>YEAR([1]Data!$D2713)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9">
        <v>45.888000000000005</v>
      </c>
      <c r="T2713" s="2">
        <v>4</v>
      </c>
      <c r="U2713" s="25">
        <v>0.2</v>
      </c>
      <c r="V2713" s="25">
        <v>9.1775999999999982</v>
      </c>
      <c r="W2713" s="11">
        <f>Table_1[[#This Row],[Discount]]/Table_1[[#This Row],[Sales]]</f>
        <v>4.3584379358437937E-3</v>
      </c>
      <c r="X2713" t="str">
        <f>IF(Table_1[[#This Row],[Discount %]]&lt;=0.1, "0-10%", IF(Table_1[[#This Row],[Discount %]]&lt;=0.2, "10-20%", IF(Table_1[[#This Row],[Discount %]]&lt;=0.3, "20-30%", IF(Table_1[[#This Row],[Discount %]]&lt;=0.4, "30-40%", "40%+"))))</f>
        <v>0-10%</v>
      </c>
    </row>
    <row r="2714" spans="1:24" ht="14.4" x14ac:dyDescent="0.3">
      <c r="A2714" s="2">
        <v>2713</v>
      </c>
      <c r="B2714" s="2" t="s">
        <v>5861</v>
      </c>
      <c r="C2714" s="2">
        <f>YEAR([1]Data!$D2714)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9">
        <v>60.12</v>
      </c>
      <c r="T2714" s="2">
        <v>9</v>
      </c>
      <c r="U2714" s="25">
        <v>0</v>
      </c>
      <c r="V2714" s="25">
        <v>22.244399999999995</v>
      </c>
      <c r="W2714" s="11">
        <f>Table_1[[#This Row],[Discount]]/Table_1[[#This Row],[Sales]]</f>
        <v>0</v>
      </c>
      <c r="X2714" t="str">
        <f>IF(Table_1[[#This Row],[Discount %]]&lt;=0.1, "0-10%", IF(Table_1[[#This Row],[Discount %]]&lt;=0.2, "10-20%", IF(Table_1[[#This Row],[Discount %]]&lt;=0.3, "20-30%", IF(Table_1[[#This Row],[Discount %]]&lt;=0.4, "30-40%", "40%+"))))</f>
        <v>0-10%</v>
      </c>
    </row>
    <row r="2715" spans="1:24" ht="14.4" x14ac:dyDescent="0.3">
      <c r="A2715" s="2">
        <v>2714</v>
      </c>
      <c r="B2715" s="2" t="s">
        <v>5862</v>
      </c>
      <c r="C2715" s="2">
        <f>YEAR([1]Data!$D2715)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9">
        <v>302.37599999999998</v>
      </c>
      <c r="T2715" s="2">
        <v>3</v>
      </c>
      <c r="U2715" s="25">
        <v>0.2</v>
      </c>
      <c r="V2715" s="25">
        <v>37.796999999999997</v>
      </c>
      <c r="W2715" s="11">
        <f>Table_1[[#This Row],[Discount]]/Table_1[[#This Row],[Sales]]</f>
        <v>6.6142815567373078E-4</v>
      </c>
      <c r="X2715" t="str">
        <f>IF(Table_1[[#This Row],[Discount %]]&lt;=0.1, "0-10%", IF(Table_1[[#This Row],[Discount %]]&lt;=0.2, "10-20%", IF(Table_1[[#This Row],[Discount %]]&lt;=0.3, "20-30%", IF(Table_1[[#This Row],[Discount %]]&lt;=0.4, "30-40%", "40%+"))))</f>
        <v>0-10%</v>
      </c>
    </row>
    <row r="2716" spans="1:24" ht="14.4" x14ac:dyDescent="0.3">
      <c r="A2716" s="2">
        <v>2715</v>
      </c>
      <c r="B2716" s="2" t="s">
        <v>5864</v>
      </c>
      <c r="C2716" s="2">
        <f>YEAR([1]Data!$D2716)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9">
        <v>13.899999999999999</v>
      </c>
      <c r="T2716" s="2">
        <v>5</v>
      </c>
      <c r="U2716" s="25">
        <v>0</v>
      </c>
      <c r="V2716" s="25">
        <v>5.56</v>
      </c>
      <c r="W2716" s="11">
        <f>Table_1[[#This Row],[Discount]]/Table_1[[#This Row],[Sales]]</f>
        <v>0</v>
      </c>
      <c r="X2716" t="str">
        <f>IF(Table_1[[#This Row],[Discount %]]&lt;=0.1, "0-10%", IF(Table_1[[#This Row],[Discount %]]&lt;=0.2, "10-20%", IF(Table_1[[#This Row],[Discount %]]&lt;=0.3, "20-30%", IF(Table_1[[#This Row],[Discount %]]&lt;=0.4, "30-40%", "40%+"))))</f>
        <v>0-10%</v>
      </c>
    </row>
    <row r="2717" spans="1:24" ht="14.4" x14ac:dyDescent="0.3">
      <c r="A2717" s="2">
        <v>2716</v>
      </c>
      <c r="B2717" s="2" t="s">
        <v>5865</v>
      </c>
      <c r="C2717" s="2">
        <f>YEAR([1]Data!$D2717)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9">
        <v>129.97999999999999</v>
      </c>
      <c r="T2717" s="2">
        <v>2</v>
      </c>
      <c r="U2717" s="25">
        <v>0</v>
      </c>
      <c r="V2717" s="25">
        <v>62.3904</v>
      </c>
      <c r="W2717" s="11">
        <f>Table_1[[#This Row],[Discount]]/Table_1[[#This Row],[Sales]]</f>
        <v>0</v>
      </c>
      <c r="X2717" t="str">
        <f>IF(Table_1[[#This Row],[Discount %]]&lt;=0.1, "0-10%", IF(Table_1[[#This Row],[Discount %]]&lt;=0.2, "10-20%", IF(Table_1[[#This Row],[Discount %]]&lt;=0.3, "20-30%", IF(Table_1[[#This Row],[Discount %]]&lt;=0.4, "30-40%", "40%+"))))</f>
        <v>0-10%</v>
      </c>
    </row>
    <row r="2718" spans="1:24" ht="14.4" x14ac:dyDescent="0.3">
      <c r="A2718" s="2">
        <v>2717</v>
      </c>
      <c r="B2718" s="2" t="s">
        <v>5868</v>
      </c>
      <c r="C2718" s="2">
        <f>YEAR([1]Data!$D2718)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9">
        <v>71.98</v>
      </c>
      <c r="T2718" s="2">
        <v>2</v>
      </c>
      <c r="U2718" s="25">
        <v>0</v>
      </c>
      <c r="V2718" s="25">
        <v>15.1158</v>
      </c>
      <c r="W2718" s="11">
        <f>Table_1[[#This Row],[Discount]]/Table_1[[#This Row],[Sales]]</f>
        <v>0</v>
      </c>
      <c r="X2718" t="str">
        <f>IF(Table_1[[#This Row],[Discount %]]&lt;=0.1, "0-10%", IF(Table_1[[#This Row],[Discount %]]&lt;=0.2, "10-20%", IF(Table_1[[#This Row],[Discount %]]&lt;=0.3, "20-30%", IF(Table_1[[#This Row],[Discount %]]&lt;=0.4, "30-40%", "40%+"))))</f>
        <v>0-10%</v>
      </c>
    </row>
    <row r="2719" spans="1:24" ht="14.4" x14ac:dyDescent="0.3">
      <c r="A2719" s="2">
        <v>2718</v>
      </c>
      <c r="B2719" s="2" t="s">
        <v>5871</v>
      </c>
      <c r="C2719" s="2">
        <f>YEAR([1]Data!$D2719)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9">
        <v>377.96999999999997</v>
      </c>
      <c r="T2719" s="2">
        <v>3</v>
      </c>
      <c r="U2719" s="25">
        <v>0</v>
      </c>
      <c r="V2719" s="25">
        <v>109.61129999999999</v>
      </c>
      <c r="W2719" s="11">
        <f>Table_1[[#This Row],[Discount]]/Table_1[[#This Row],[Sales]]</f>
        <v>0</v>
      </c>
      <c r="X2719" t="str">
        <f>IF(Table_1[[#This Row],[Discount %]]&lt;=0.1, "0-10%", IF(Table_1[[#This Row],[Discount %]]&lt;=0.2, "10-20%", IF(Table_1[[#This Row],[Discount %]]&lt;=0.3, "20-30%", IF(Table_1[[#This Row],[Discount %]]&lt;=0.4, "30-40%", "40%+"))))</f>
        <v>0-10%</v>
      </c>
    </row>
    <row r="2720" spans="1:24" ht="14.4" x14ac:dyDescent="0.3">
      <c r="A2720" s="2">
        <v>2719</v>
      </c>
      <c r="B2720" s="2" t="s">
        <v>5874</v>
      </c>
      <c r="C2720" s="2">
        <f>YEAR([1]Data!$D2720)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9">
        <v>124.36</v>
      </c>
      <c r="T2720" s="2">
        <v>2</v>
      </c>
      <c r="U2720" s="25">
        <v>0</v>
      </c>
      <c r="V2720" s="25">
        <v>33.577200000000005</v>
      </c>
      <c r="W2720" s="11">
        <f>Table_1[[#This Row],[Discount]]/Table_1[[#This Row],[Sales]]</f>
        <v>0</v>
      </c>
      <c r="X2720" t="str">
        <f>IF(Table_1[[#This Row],[Discount %]]&lt;=0.1, "0-10%", IF(Table_1[[#This Row],[Discount %]]&lt;=0.2, "10-20%", IF(Table_1[[#This Row],[Discount %]]&lt;=0.3, "20-30%", IF(Table_1[[#This Row],[Discount %]]&lt;=0.4, "30-40%", "40%+"))))</f>
        <v>0-10%</v>
      </c>
    </row>
    <row r="2721" spans="1:24" ht="14.4" x14ac:dyDescent="0.3">
      <c r="A2721" s="2">
        <v>2720</v>
      </c>
      <c r="B2721" s="2" t="s">
        <v>5875</v>
      </c>
      <c r="C2721" s="2">
        <f>YEAR([1]Data!$D2721)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9">
        <v>23.976000000000003</v>
      </c>
      <c r="T2721" s="2">
        <v>3</v>
      </c>
      <c r="U2721" s="25">
        <v>0.6</v>
      </c>
      <c r="V2721" s="25">
        <v>-14.385599999999997</v>
      </c>
      <c r="W2721" s="11">
        <f>Table_1[[#This Row],[Discount]]/Table_1[[#This Row],[Sales]]</f>
        <v>2.5025025025025023E-2</v>
      </c>
      <c r="X2721" t="str">
        <f>IF(Table_1[[#This Row],[Discount %]]&lt;=0.1, "0-10%", IF(Table_1[[#This Row],[Discount %]]&lt;=0.2, "10-20%", IF(Table_1[[#This Row],[Discount %]]&lt;=0.3, "20-30%", IF(Table_1[[#This Row],[Discount %]]&lt;=0.4, "30-40%", "40%+"))))</f>
        <v>0-10%</v>
      </c>
    </row>
    <row r="2722" spans="1:24" ht="14.4" x14ac:dyDescent="0.3">
      <c r="A2722" s="2">
        <v>2721</v>
      </c>
      <c r="B2722" s="2" t="s">
        <v>5876</v>
      </c>
      <c r="C2722" s="2">
        <f>YEAR([1]Data!$D2722)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9">
        <v>8.3760000000000012</v>
      </c>
      <c r="T2722" s="2">
        <v>3</v>
      </c>
      <c r="U2722" s="25">
        <v>0.2</v>
      </c>
      <c r="V2722" s="25">
        <v>2.7222</v>
      </c>
      <c r="W2722" s="11">
        <f>Table_1[[#This Row],[Discount]]/Table_1[[#This Row],[Sales]]</f>
        <v>2.3877745940783186E-2</v>
      </c>
      <c r="X2722" t="str">
        <f>IF(Table_1[[#This Row],[Discount %]]&lt;=0.1, "0-10%", IF(Table_1[[#This Row],[Discount %]]&lt;=0.2, "10-20%", IF(Table_1[[#This Row],[Discount %]]&lt;=0.3, "20-30%", IF(Table_1[[#This Row],[Discount %]]&lt;=0.4, "30-40%", "40%+"))))</f>
        <v>0-10%</v>
      </c>
    </row>
    <row r="2723" spans="1:24" ht="14.4" x14ac:dyDescent="0.3">
      <c r="A2723" s="2">
        <v>2722</v>
      </c>
      <c r="B2723" s="2" t="s">
        <v>5876</v>
      </c>
      <c r="C2723" s="2">
        <f>YEAR([1]Data!$D2723)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9">
        <v>58.240000000000009</v>
      </c>
      <c r="T2723" s="2">
        <v>5</v>
      </c>
      <c r="U2723" s="25">
        <v>0.2</v>
      </c>
      <c r="V2723" s="25">
        <v>5.0960000000000001</v>
      </c>
      <c r="W2723" s="11">
        <f>Table_1[[#This Row],[Discount]]/Table_1[[#This Row],[Sales]]</f>
        <v>3.4340659340659336E-3</v>
      </c>
      <c r="X2723" t="str">
        <f>IF(Table_1[[#This Row],[Discount %]]&lt;=0.1, "0-10%", IF(Table_1[[#This Row],[Discount %]]&lt;=0.2, "10-20%", IF(Table_1[[#This Row],[Discount %]]&lt;=0.3, "20-30%", IF(Table_1[[#This Row],[Discount %]]&lt;=0.4, "30-40%", "40%+"))))</f>
        <v>0-10%</v>
      </c>
    </row>
    <row r="2724" spans="1:24" ht="14.4" x14ac:dyDescent="0.3">
      <c r="A2724" s="2">
        <v>2723</v>
      </c>
      <c r="B2724" s="2" t="s">
        <v>5877</v>
      </c>
      <c r="C2724" s="2">
        <f>YEAR([1]Data!$D2724)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9">
        <v>81.199999999999989</v>
      </c>
      <c r="T2724" s="2">
        <v>5</v>
      </c>
      <c r="U2724" s="25">
        <v>0</v>
      </c>
      <c r="V2724" s="25">
        <v>12.18</v>
      </c>
      <c r="W2724" s="11">
        <f>Table_1[[#This Row],[Discount]]/Table_1[[#This Row],[Sales]]</f>
        <v>0</v>
      </c>
      <c r="X2724" t="str">
        <f>IF(Table_1[[#This Row],[Discount %]]&lt;=0.1, "0-10%", IF(Table_1[[#This Row],[Discount %]]&lt;=0.2, "10-20%", IF(Table_1[[#This Row],[Discount %]]&lt;=0.3, "20-30%", IF(Table_1[[#This Row],[Discount %]]&lt;=0.4, "30-40%", "40%+"))))</f>
        <v>0-10%</v>
      </c>
    </row>
    <row r="2725" spans="1:24" ht="14.4" x14ac:dyDescent="0.3">
      <c r="A2725" s="2">
        <v>2724</v>
      </c>
      <c r="B2725" s="2" t="s">
        <v>5878</v>
      </c>
      <c r="C2725" s="2">
        <f>YEAR([1]Data!$D2725)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9">
        <v>14.450000000000001</v>
      </c>
      <c r="T2725" s="2">
        <v>5</v>
      </c>
      <c r="U2725" s="25">
        <v>0</v>
      </c>
      <c r="V2725" s="25">
        <v>6.7915000000000001</v>
      </c>
      <c r="W2725" s="11">
        <f>Table_1[[#This Row],[Discount]]/Table_1[[#This Row],[Sales]]</f>
        <v>0</v>
      </c>
      <c r="X2725" t="str">
        <f>IF(Table_1[[#This Row],[Discount %]]&lt;=0.1, "0-10%", IF(Table_1[[#This Row],[Discount %]]&lt;=0.2, "10-20%", IF(Table_1[[#This Row],[Discount %]]&lt;=0.3, "20-30%", IF(Table_1[[#This Row],[Discount %]]&lt;=0.4, "30-40%", "40%+"))))</f>
        <v>0-10%</v>
      </c>
    </row>
    <row r="2726" spans="1:24" ht="14.4" x14ac:dyDescent="0.3">
      <c r="A2726" s="2">
        <v>2725</v>
      </c>
      <c r="B2726" s="2" t="s">
        <v>5878</v>
      </c>
      <c r="C2726" s="2">
        <f>YEAR([1]Data!$D2726)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9">
        <v>95.64800000000001</v>
      </c>
      <c r="T2726" s="2">
        <v>2</v>
      </c>
      <c r="U2726" s="25">
        <v>0.2</v>
      </c>
      <c r="V2726" s="25">
        <v>31.085599999999989</v>
      </c>
      <c r="W2726" s="11">
        <f>Table_1[[#This Row],[Discount]]/Table_1[[#This Row],[Sales]]</f>
        <v>2.0910003345600532E-3</v>
      </c>
      <c r="X2726" t="str">
        <f>IF(Table_1[[#This Row],[Discount %]]&lt;=0.1, "0-10%", IF(Table_1[[#This Row],[Discount %]]&lt;=0.2, "10-20%", IF(Table_1[[#This Row],[Discount %]]&lt;=0.3, "20-30%", IF(Table_1[[#This Row],[Discount %]]&lt;=0.4, "30-40%", "40%+"))))</f>
        <v>0-10%</v>
      </c>
    </row>
    <row r="2727" spans="1:24" ht="14.4" x14ac:dyDescent="0.3">
      <c r="A2727" s="2">
        <v>2726</v>
      </c>
      <c r="B2727" s="2" t="s">
        <v>5881</v>
      </c>
      <c r="C2727" s="2">
        <f>YEAR([1]Data!$D2727)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9">
        <v>359.97</v>
      </c>
      <c r="T2727" s="2">
        <v>5</v>
      </c>
      <c r="U2727" s="25">
        <v>0.4</v>
      </c>
      <c r="V2727" s="25">
        <v>-71.994000000000028</v>
      </c>
      <c r="W2727" s="11">
        <f>Table_1[[#This Row],[Discount]]/Table_1[[#This Row],[Sales]]</f>
        <v>1.1112037114203962E-3</v>
      </c>
      <c r="X2727" t="str">
        <f>IF(Table_1[[#This Row],[Discount %]]&lt;=0.1, "0-10%", IF(Table_1[[#This Row],[Discount %]]&lt;=0.2, "10-20%", IF(Table_1[[#This Row],[Discount %]]&lt;=0.3, "20-30%", IF(Table_1[[#This Row],[Discount %]]&lt;=0.4, "30-40%", "40%+"))))</f>
        <v>0-10%</v>
      </c>
    </row>
    <row r="2728" spans="1:24" ht="14.4" x14ac:dyDescent="0.3">
      <c r="A2728" s="2">
        <v>2727</v>
      </c>
      <c r="B2728" s="2" t="s">
        <v>5881</v>
      </c>
      <c r="C2728" s="2">
        <f>YEAR([1]Data!$D2728)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9">
        <v>350.35199999999998</v>
      </c>
      <c r="T2728" s="2">
        <v>4</v>
      </c>
      <c r="U2728" s="25">
        <v>0.4</v>
      </c>
      <c r="V2728" s="25">
        <v>-140.14079999999996</v>
      </c>
      <c r="W2728" s="11">
        <f>Table_1[[#This Row],[Discount]]/Table_1[[#This Row],[Sales]]</f>
        <v>1.1417089098963329E-3</v>
      </c>
      <c r="X2728" t="str">
        <f>IF(Table_1[[#This Row],[Discount %]]&lt;=0.1, "0-10%", IF(Table_1[[#This Row],[Discount %]]&lt;=0.2, "10-20%", IF(Table_1[[#This Row],[Discount %]]&lt;=0.3, "20-30%", IF(Table_1[[#This Row],[Discount %]]&lt;=0.4, "30-40%", "40%+"))))</f>
        <v>0-10%</v>
      </c>
    </row>
    <row r="2729" spans="1:24" ht="14.4" x14ac:dyDescent="0.3">
      <c r="A2729" s="2">
        <v>2728</v>
      </c>
      <c r="B2729" s="2" t="s">
        <v>5882</v>
      </c>
      <c r="C2729" s="2">
        <f>YEAR([1]Data!$D2729)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9">
        <v>1.6410000000000002</v>
      </c>
      <c r="T2729" s="2">
        <v>1</v>
      </c>
      <c r="U2729" s="25">
        <v>0.7</v>
      </c>
      <c r="V2729" s="25">
        <v>-1.3128000000000002</v>
      </c>
      <c r="W2729" s="11">
        <f>Table_1[[#This Row],[Discount]]/Table_1[[#This Row],[Sales]]</f>
        <v>0.42656916514320525</v>
      </c>
      <c r="X2729" t="str">
        <f>IF(Table_1[[#This Row],[Discount %]]&lt;=0.1, "0-10%", IF(Table_1[[#This Row],[Discount %]]&lt;=0.2, "10-20%", IF(Table_1[[#This Row],[Discount %]]&lt;=0.3, "20-30%", IF(Table_1[[#This Row],[Discount %]]&lt;=0.4, "30-40%", "40%+"))))</f>
        <v>40%+</v>
      </c>
    </row>
    <row r="2730" spans="1:24" ht="14.4" x14ac:dyDescent="0.3">
      <c r="A2730" s="2">
        <v>2729</v>
      </c>
      <c r="B2730" s="2" t="s">
        <v>5882</v>
      </c>
      <c r="C2730" s="2">
        <f>YEAR([1]Data!$D2730)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9">
        <v>629.95799999999997</v>
      </c>
      <c r="T2730" s="2">
        <v>7</v>
      </c>
      <c r="U2730" s="25">
        <v>0.4</v>
      </c>
      <c r="V2730" s="25">
        <v>94.49369999999999</v>
      </c>
      <c r="W2730" s="11">
        <f>Table_1[[#This Row],[Discount]]/Table_1[[#This Row],[Sales]]</f>
        <v>6.3496296578502062E-4</v>
      </c>
      <c r="X2730" t="str">
        <f>IF(Table_1[[#This Row],[Discount %]]&lt;=0.1, "0-10%", IF(Table_1[[#This Row],[Discount %]]&lt;=0.2, "10-20%", IF(Table_1[[#This Row],[Discount %]]&lt;=0.3, "20-30%", IF(Table_1[[#This Row],[Discount %]]&lt;=0.4, "30-40%", "40%+"))))</f>
        <v>0-10%</v>
      </c>
    </row>
    <row r="2731" spans="1:24" ht="14.4" x14ac:dyDescent="0.3">
      <c r="A2731" s="2">
        <v>2730</v>
      </c>
      <c r="B2731" s="2" t="s">
        <v>5883</v>
      </c>
      <c r="C2731" s="2">
        <f>YEAR([1]Data!$D2731)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9">
        <v>6.63</v>
      </c>
      <c r="T2731" s="2">
        <v>3</v>
      </c>
      <c r="U2731" s="25">
        <v>0</v>
      </c>
      <c r="V2731" s="25">
        <v>1.7901</v>
      </c>
      <c r="W2731" s="11">
        <f>Table_1[[#This Row],[Discount]]/Table_1[[#This Row],[Sales]]</f>
        <v>0</v>
      </c>
      <c r="X2731" t="str">
        <f>IF(Table_1[[#This Row],[Discount %]]&lt;=0.1, "0-10%", IF(Table_1[[#This Row],[Discount %]]&lt;=0.2, "10-20%", IF(Table_1[[#This Row],[Discount %]]&lt;=0.3, "20-30%", IF(Table_1[[#This Row],[Discount %]]&lt;=0.4, "30-40%", "40%+"))))</f>
        <v>0-10%</v>
      </c>
    </row>
    <row r="2732" spans="1:24" ht="14.4" x14ac:dyDescent="0.3">
      <c r="A2732" s="2">
        <v>2731</v>
      </c>
      <c r="B2732" s="2" t="s">
        <v>5883</v>
      </c>
      <c r="C2732" s="2">
        <f>YEAR([1]Data!$D2732)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9">
        <v>799.96</v>
      </c>
      <c r="T2732" s="2">
        <v>4</v>
      </c>
      <c r="U2732" s="25">
        <v>0</v>
      </c>
      <c r="V2732" s="25">
        <v>343.98280000000005</v>
      </c>
      <c r="W2732" s="11">
        <f>Table_1[[#This Row],[Discount]]/Table_1[[#This Row],[Sales]]</f>
        <v>0</v>
      </c>
      <c r="X2732" t="str">
        <f>IF(Table_1[[#This Row],[Discount %]]&lt;=0.1, "0-10%", IF(Table_1[[#This Row],[Discount %]]&lt;=0.2, "10-20%", IF(Table_1[[#This Row],[Discount %]]&lt;=0.3, "20-30%", IF(Table_1[[#This Row],[Discount %]]&lt;=0.4, "30-40%", "40%+"))))</f>
        <v>0-10%</v>
      </c>
    </row>
    <row r="2733" spans="1:24" ht="14.4" x14ac:dyDescent="0.3">
      <c r="A2733" s="2">
        <v>2732</v>
      </c>
      <c r="B2733" s="2" t="s">
        <v>5883</v>
      </c>
      <c r="C2733" s="2">
        <f>YEAR([1]Data!$D2733)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9">
        <v>107.53</v>
      </c>
      <c r="T2733" s="2">
        <v>1</v>
      </c>
      <c r="U2733" s="25">
        <v>0</v>
      </c>
      <c r="V2733" s="25">
        <v>21.506</v>
      </c>
      <c r="W2733" s="11">
        <f>Table_1[[#This Row],[Discount]]/Table_1[[#This Row],[Sales]]</f>
        <v>0</v>
      </c>
      <c r="X2733" t="str">
        <f>IF(Table_1[[#This Row],[Discount %]]&lt;=0.1, "0-10%", IF(Table_1[[#This Row],[Discount %]]&lt;=0.2, "10-20%", IF(Table_1[[#This Row],[Discount %]]&lt;=0.3, "20-30%", IF(Table_1[[#This Row],[Discount %]]&lt;=0.4, "30-40%", "40%+"))))</f>
        <v>0-10%</v>
      </c>
    </row>
    <row r="2734" spans="1:24" ht="14.4" x14ac:dyDescent="0.3">
      <c r="A2734" s="2">
        <v>2733</v>
      </c>
      <c r="B2734" s="2" t="s">
        <v>5886</v>
      </c>
      <c r="C2734" s="2">
        <f>YEAR([1]Data!$D2734)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9">
        <v>73.98</v>
      </c>
      <c r="T2734" s="2">
        <v>2</v>
      </c>
      <c r="U2734" s="25">
        <v>0</v>
      </c>
      <c r="V2734" s="25">
        <v>19.974600000000002</v>
      </c>
      <c r="W2734" s="11">
        <f>Table_1[[#This Row],[Discount]]/Table_1[[#This Row],[Sales]]</f>
        <v>0</v>
      </c>
      <c r="X2734" t="str">
        <f>IF(Table_1[[#This Row],[Discount %]]&lt;=0.1, "0-10%", IF(Table_1[[#This Row],[Discount %]]&lt;=0.2, "10-20%", IF(Table_1[[#This Row],[Discount %]]&lt;=0.3, "20-30%", IF(Table_1[[#This Row],[Discount %]]&lt;=0.4, "30-40%", "40%+"))))</f>
        <v>0-10%</v>
      </c>
    </row>
    <row r="2735" spans="1:24" ht="14.4" x14ac:dyDescent="0.3">
      <c r="A2735" s="2">
        <v>2734</v>
      </c>
      <c r="B2735" s="2" t="s">
        <v>5886</v>
      </c>
      <c r="C2735" s="2">
        <f>YEAR([1]Data!$D2735)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9">
        <v>5.58</v>
      </c>
      <c r="T2735" s="2">
        <v>1</v>
      </c>
      <c r="U2735" s="25">
        <v>0</v>
      </c>
      <c r="V2735" s="25">
        <v>2.1762000000000001</v>
      </c>
      <c r="W2735" s="11">
        <f>Table_1[[#This Row],[Discount]]/Table_1[[#This Row],[Sales]]</f>
        <v>0</v>
      </c>
      <c r="X2735" t="str">
        <f>IF(Table_1[[#This Row],[Discount %]]&lt;=0.1, "0-10%", IF(Table_1[[#This Row],[Discount %]]&lt;=0.2, "10-20%", IF(Table_1[[#This Row],[Discount %]]&lt;=0.3, "20-30%", IF(Table_1[[#This Row],[Discount %]]&lt;=0.4, "30-40%", "40%+"))))</f>
        <v>0-10%</v>
      </c>
    </row>
    <row r="2736" spans="1:24" ht="14.4" x14ac:dyDescent="0.3">
      <c r="A2736" s="2">
        <v>2735</v>
      </c>
      <c r="B2736" s="2" t="s">
        <v>5887</v>
      </c>
      <c r="C2736" s="2">
        <f>YEAR([1]Data!$D2736)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9">
        <v>49.12</v>
      </c>
      <c r="T2736" s="2">
        <v>4</v>
      </c>
      <c r="U2736" s="25">
        <v>0</v>
      </c>
      <c r="V2736" s="25">
        <v>23.086399999999998</v>
      </c>
      <c r="W2736" s="11">
        <f>Table_1[[#This Row],[Discount]]/Table_1[[#This Row],[Sales]]</f>
        <v>0</v>
      </c>
      <c r="X2736" t="str">
        <f>IF(Table_1[[#This Row],[Discount %]]&lt;=0.1, "0-10%", IF(Table_1[[#This Row],[Discount %]]&lt;=0.2, "10-20%", IF(Table_1[[#This Row],[Discount %]]&lt;=0.3, "20-30%", IF(Table_1[[#This Row],[Discount %]]&lt;=0.4, "30-40%", "40%+"))))</f>
        <v>0-10%</v>
      </c>
    </row>
    <row r="2737" spans="1:24" ht="14.4" x14ac:dyDescent="0.3">
      <c r="A2737" s="2">
        <v>2736</v>
      </c>
      <c r="B2737" s="2" t="s">
        <v>5889</v>
      </c>
      <c r="C2737" s="2">
        <f>YEAR([1]Data!$D2737)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9">
        <v>377.96999999999997</v>
      </c>
      <c r="T2737" s="2">
        <v>3</v>
      </c>
      <c r="U2737" s="25">
        <v>0</v>
      </c>
      <c r="V2737" s="25">
        <v>94.492500000000007</v>
      </c>
      <c r="W2737" s="11">
        <f>Table_1[[#This Row],[Discount]]/Table_1[[#This Row],[Sales]]</f>
        <v>0</v>
      </c>
      <c r="X2737" t="str">
        <f>IF(Table_1[[#This Row],[Discount %]]&lt;=0.1, "0-10%", IF(Table_1[[#This Row],[Discount %]]&lt;=0.2, "10-20%", IF(Table_1[[#This Row],[Discount %]]&lt;=0.3, "20-30%", IF(Table_1[[#This Row],[Discount %]]&lt;=0.4, "30-40%", "40%+"))))</f>
        <v>0-10%</v>
      </c>
    </row>
    <row r="2738" spans="1:24" ht="14.4" x14ac:dyDescent="0.3">
      <c r="A2738" s="2">
        <v>2737</v>
      </c>
      <c r="B2738" s="2" t="s">
        <v>5889</v>
      </c>
      <c r="C2738" s="2">
        <f>YEAR([1]Data!$D2738)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9">
        <v>42.28</v>
      </c>
      <c r="T2738" s="2">
        <v>7</v>
      </c>
      <c r="U2738" s="25">
        <v>0</v>
      </c>
      <c r="V2738" s="25">
        <v>19.871600000000001</v>
      </c>
      <c r="W2738" s="11">
        <f>Table_1[[#This Row],[Discount]]/Table_1[[#This Row],[Sales]]</f>
        <v>0</v>
      </c>
      <c r="X2738" t="str">
        <f>IF(Table_1[[#This Row],[Discount %]]&lt;=0.1, "0-10%", IF(Table_1[[#This Row],[Discount %]]&lt;=0.2, "10-20%", IF(Table_1[[#This Row],[Discount %]]&lt;=0.3, "20-30%", IF(Table_1[[#This Row],[Discount %]]&lt;=0.4, "30-40%", "40%+"))))</f>
        <v>0-10%</v>
      </c>
    </row>
    <row r="2739" spans="1:24" ht="14.4" x14ac:dyDescent="0.3">
      <c r="A2739" s="2">
        <v>2738</v>
      </c>
      <c r="B2739" s="2" t="s">
        <v>5889</v>
      </c>
      <c r="C2739" s="2">
        <f>YEAR([1]Data!$D2739)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9">
        <v>299.96999999999997</v>
      </c>
      <c r="T2739" s="2">
        <v>3</v>
      </c>
      <c r="U2739" s="25">
        <v>0</v>
      </c>
      <c r="V2739" s="25">
        <v>56.994299999999981</v>
      </c>
      <c r="W2739" s="11">
        <f>Table_1[[#This Row],[Discount]]/Table_1[[#This Row],[Sales]]</f>
        <v>0</v>
      </c>
      <c r="X2739" t="str">
        <f>IF(Table_1[[#This Row],[Discount %]]&lt;=0.1, "0-10%", IF(Table_1[[#This Row],[Discount %]]&lt;=0.2, "10-20%", IF(Table_1[[#This Row],[Discount %]]&lt;=0.3, "20-30%", IF(Table_1[[#This Row],[Discount %]]&lt;=0.4, "30-40%", "40%+"))))</f>
        <v>0-10%</v>
      </c>
    </row>
    <row r="2740" spans="1:24" ht="14.4" x14ac:dyDescent="0.3">
      <c r="A2740" s="2">
        <v>2739</v>
      </c>
      <c r="B2740" s="2" t="s">
        <v>5889</v>
      </c>
      <c r="C2740" s="2">
        <f>YEAR([1]Data!$D2740)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9">
        <v>89.98</v>
      </c>
      <c r="T2740" s="2">
        <v>2</v>
      </c>
      <c r="U2740" s="25">
        <v>0</v>
      </c>
      <c r="V2740" s="25">
        <v>43.190399999999997</v>
      </c>
      <c r="W2740" s="11">
        <f>Table_1[[#This Row],[Discount]]/Table_1[[#This Row],[Sales]]</f>
        <v>0</v>
      </c>
      <c r="X2740" t="str">
        <f>IF(Table_1[[#This Row],[Discount %]]&lt;=0.1, "0-10%", IF(Table_1[[#This Row],[Discount %]]&lt;=0.2, "10-20%", IF(Table_1[[#This Row],[Discount %]]&lt;=0.3, "20-30%", IF(Table_1[[#This Row],[Discount %]]&lt;=0.4, "30-40%", "40%+"))))</f>
        <v>0-10%</v>
      </c>
    </row>
    <row r="2741" spans="1:24" ht="14.4" x14ac:dyDescent="0.3">
      <c r="A2741" s="2">
        <v>2740</v>
      </c>
      <c r="B2741" s="2" t="s">
        <v>5892</v>
      </c>
      <c r="C2741" s="2">
        <f>YEAR([1]Data!$D2741)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9">
        <v>477.24</v>
      </c>
      <c r="T2741" s="2">
        <v>4</v>
      </c>
      <c r="U2741" s="25">
        <v>0</v>
      </c>
      <c r="V2741" s="25">
        <v>9.5448000000000093</v>
      </c>
      <c r="W2741" s="11">
        <f>Table_1[[#This Row],[Discount]]/Table_1[[#This Row],[Sales]]</f>
        <v>0</v>
      </c>
      <c r="X2741" t="str">
        <f>IF(Table_1[[#This Row],[Discount %]]&lt;=0.1, "0-10%", IF(Table_1[[#This Row],[Discount %]]&lt;=0.2, "10-20%", IF(Table_1[[#This Row],[Discount %]]&lt;=0.3, "20-30%", IF(Table_1[[#This Row],[Discount %]]&lt;=0.4, "30-40%", "40%+"))))</f>
        <v>0-10%</v>
      </c>
    </row>
    <row r="2742" spans="1:24" ht="14.4" x14ac:dyDescent="0.3">
      <c r="A2742" s="2">
        <v>2741</v>
      </c>
      <c r="B2742" s="2" t="s">
        <v>5892</v>
      </c>
      <c r="C2742" s="2">
        <f>YEAR([1]Data!$D2742)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9">
        <v>25.98</v>
      </c>
      <c r="T2742" s="2">
        <v>2</v>
      </c>
      <c r="U2742" s="25">
        <v>0</v>
      </c>
      <c r="V2742" s="25">
        <v>1.558799999999998</v>
      </c>
      <c r="W2742" s="11">
        <f>Table_1[[#This Row],[Discount]]/Table_1[[#This Row],[Sales]]</f>
        <v>0</v>
      </c>
      <c r="X2742" t="str">
        <f>IF(Table_1[[#This Row],[Discount %]]&lt;=0.1, "0-10%", IF(Table_1[[#This Row],[Discount %]]&lt;=0.2, "10-20%", IF(Table_1[[#This Row],[Discount %]]&lt;=0.3, "20-30%", IF(Table_1[[#This Row],[Discount %]]&lt;=0.4, "30-40%", "40%+"))))</f>
        <v>0-10%</v>
      </c>
    </row>
    <row r="2743" spans="1:24" ht="14.4" x14ac:dyDescent="0.3">
      <c r="A2743" s="2">
        <v>2742</v>
      </c>
      <c r="B2743" s="2" t="s">
        <v>5898</v>
      </c>
      <c r="C2743" s="2">
        <f>YEAR([1]Data!$D2743)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9">
        <v>46.72</v>
      </c>
      <c r="T2743" s="2">
        <v>5</v>
      </c>
      <c r="U2743" s="25">
        <v>0.2</v>
      </c>
      <c r="V2743" s="25">
        <v>17.52</v>
      </c>
      <c r="W2743" s="11">
        <f>Table_1[[#This Row],[Discount]]/Table_1[[#This Row],[Sales]]</f>
        <v>4.2808219178082198E-3</v>
      </c>
      <c r="X2743" t="str">
        <f>IF(Table_1[[#This Row],[Discount %]]&lt;=0.1, "0-10%", IF(Table_1[[#This Row],[Discount %]]&lt;=0.2, "10-20%", IF(Table_1[[#This Row],[Discount %]]&lt;=0.3, "20-30%", IF(Table_1[[#This Row],[Discount %]]&lt;=0.4, "30-40%", "40%+"))))</f>
        <v>0-10%</v>
      </c>
    </row>
    <row r="2744" spans="1:24" ht="14.4" x14ac:dyDescent="0.3">
      <c r="A2744" s="2">
        <v>2743</v>
      </c>
      <c r="B2744" s="2" t="s">
        <v>5899</v>
      </c>
      <c r="C2744" s="2">
        <f>YEAR([1]Data!$D2744)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9">
        <v>35.340000000000003</v>
      </c>
      <c r="T2744" s="2">
        <v>2</v>
      </c>
      <c r="U2744" s="25">
        <v>0</v>
      </c>
      <c r="V2744" s="25">
        <v>13.429200000000002</v>
      </c>
      <c r="W2744" s="11">
        <f>Table_1[[#This Row],[Discount]]/Table_1[[#This Row],[Sales]]</f>
        <v>0</v>
      </c>
      <c r="X2744" t="str">
        <f>IF(Table_1[[#This Row],[Discount %]]&lt;=0.1, "0-10%", IF(Table_1[[#This Row],[Discount %]]&lt;=0.2, "10-20%", IF(Table_1[[#This Row],[Discount %]]&lt;=0.3, "20-30%", IF(Table_1[[#This Row],[Discount %]]&lt;=0.4, "30-40%", "40%+"))))</f>
        <v>0-10%</v>
      </c>
    </row>
    <row r="2745" spans="1:24" ht="14.4" x14ac:dyDescent="0.3">
      <c r="A2745" s="2">
        <v>2744</v>
      </c>
      <c r="B2745" s="2" t="s">
        <v>5902</v>
      </c>
      <c r="C2745" s="2">
        <f>YEAR([1]Data!$D2745)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9">
        <v>257.64</v>
      </c>
      <c r="T2745" s="2">
        <v>6</v>
      </c>
      <c r="U2745" s="25">
        <v>0</v>
      </c>
      <c r="V2745" s="25">
        <v>100.4796</v>
      </c>
      <c r="W2745" s="11">
        <f>Table_1[[#This Row],[Discount]]/Table_1[[#This Row],[Sales]]</f>
        <v>0</v>
      </c>
      <c r="X2745" t="str">
        <f>IF(Table_1[[#This Row],[Discount %]]&lt;=0.1, "0-10%", IF(Table_1[[#This Row],[Discount %]]&lt;=0.2, "10-20%", IF(Table_1[[#This Row],[Discount %]]&lt;=0.3, "20-30%", IF(Table_1[[#This Row],[Discount %]]&lt;=0.4, "30-40%", "40%+"))))</f>
        <v>0-10%</v>
      </c>
    </row>
    <row r="2746" spans="1:24" ht="14.4" x14ac:dyDescent="0.3">
      <c r="A2746" s="2">
        <v>2745</v>
      </c>
      <c r="B2746" s="2" t="s">
        <v>5902</v>
      </c>
      <c r="C2746" s="2">
        <f>YEAR([1]Data!$D2746)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9">
        <v>125.97600000000001</v>
      </c>
      <c r="T2746" s="2">
        <v>3</v>
      </c>
      <c r="U2746" s="25">
        <v>0.2</v>
      </c>
      <c r="V2746" s="25">
        <v>47.241</v>
      </c>
      <c r="W2746" s="11">
        <f>Table_1[[#This Row],[Discount]]/Table_1[[#This Row],[Sales]]</f>
        <v>1.5876039880612178E-3</v>
      </c>
      <c r="X2746" t="str">
        <f>IF(Table_1[[#This Row],[Discount %]]&lt;=0.1, "0-10%", IF(Table_1[[#This Row],[Discount %]]&lt;=0.2, "10-20%", IF(Table_1[[#This Row],[Discount %]]&lt;=0.3, "20-30%", IF(Table_1[[#This Row],[Discount %]]&lt;=0.4, "30-40%", "40%+"))))</f>
        <v>0-10%</v>
      </c>
    </row>
    <row r="2747" spans="1:24" ht="14.4" x14ac:dyDescent="0.3">
      <c r="A2747" s="2">
        <v>2746</v>
      </c>
      <c r="B2747" s="2" t="s">
        <v>5903</v>
      </c>
      <c r="C2747" s="2">
        <f>YEAR([1]Data!$D2747)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9">
        <v>79.992000000000004</v>
      </c>
      <c r="T2747" s="2">
        <v>1</v>
      </c>
      <c r="U2747" s="25">
        <v>0.2</v>
      </c>
      <c r="V2747" s="25">
        <v>21.997800000000002</v>
      </c>
      <c r="W2747" s="11">
        <f>Table_1[[#This Row],[Discount]]/Table_1[[#This Row],[Sales]]</f>
        <v>2.5002500250025004E-3</v>
      </c>
      <c r="X2747" t="str">
        <f>IF(Table_1[[#This Row],[Discount %]]&lt;=0.1, "0-10%", IF(Table_1[[#This Row],[Discount %]]&lt;=0.2, "10-20%", IF(Table_1[[#This Row],[Discount %]]&lt;=0.3, "20-30%", IF(Table_1[[#This Row],[Discount %]]&lt;=0.4, "30-40%", "40%+"))))</f>
        <v>0-10%</v>
      </c>
    </row>
    <row r="2748" spans="1:24" ht="14.4" x14ac:dyDescent="0.3">
      <c r="A2748" s="2">
        <v>2747</v>
      </c>
      <c r="B2748" s="2" t="s">
        <v>5904</v>
      </c>
      <c r="C2748" s="2">
        <f>YEAR([1]Data!$D2748)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9">
        <v>700.05600000000004</v>
      </c>
      <c r="T2748" s="2">
        <v>3</v>
      </c>
      <c r="U2748" s="25">
        <v>0.3</v>
      </c>
      <c r="V2748" s="25">
        <v>-130.0104</v>
      </c>
      <c r="W2748" s="11">
        <f>Table_1[[#This Row],[Discount]]/Table_1[[#This Row],[Sales]]</f>
        <v>4.2853714559978054E-4</v>
      </c>
      <c r="X2748" t="str">
        <f>IF(Table_1[[#This Row],[Discount %]]&lt;=0.1, "0-10%", IF(Table_1[[#This Row],[Discount %]]&lt;=0.2, "10-20%", IF(Table_1[[#This Row],[Discount %]]&lt;=0.3, "20-30%", IF(Table_1[[#This Row],[Discount %]]&lt;=0.4, "30-40%", "40%+"))))</f>
        <v>0-10%</v>
      </c>
    </row>
    <row r="2749" spans="1:24" ht="14.4" x14ac:dyDescent="0.3">
      <c r="A2749" s="2">
        <v>2748</v>
      </c>
      <c r="B2749" s="2" t="s">
        <v>5905</v>
      </c>
      <c r="C2749" s="2">
        <f>YEAR([1]Data!$D2749)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9">
        <v>27.168000000000003</v>
      </c>
      <c r="T2749" s="2">
        <v>4</v>
      </c>
      <c r="U2749" s="25">
        <v>0.2</v>
      </c>
      <c r="V2749" s="25">
        <v>-1.3583999999999987</v>
      </c>
      <c r="W2749" s="11">
        <f>Table_1[[#This Row],[Discount]]/Table_1[[#This Row],[Sales]]</f>
        <v>7.3616018845700818E-3</v>
      </c>
      <c r="X2749" t="str">
        <f>IF(Table_1[[#This Row],[Discount %]]&lt;=0.1, "0-10%", IF(Table_1[[#This Row],[Discount %]]&lt;=0.2, "10-20%", IF(Table_1[[#This Row],[Discount %]]&lt;=0.3, "20-30%", IF(Table_1[[#This Row],[Discount %]]&lt;=0.4, "30-40%", "40%+"))))</f>
        <v>0-10%</v>
      </c>
    </row>
    <row r="2750" spans="1:24" ht="14.4" x14ac:dyDescent="0.3">
      <c r="A2750" s="2">
        <v>2749</v>
      </c>
      <c r="B2750" s="2" t="s">
        <v>5909</v>
      </c>
      <c r="C2750" s="2">
        <f>YEAR([1]Data!$D2750)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9">
        <v>8.2260000000000009</v>
      </c>
      <c r="T2750" s="2">
        <v>3</v>
      </c>
      <c r="U2750" s="25">
        <v>0.7</v>
      </c>
      <c r="V2750" s="25">
        <v>-6.0323999999999991</v>
      </c>
      <c r="W2750" s="11">
        <f>Table_1[[#This Row],[Discount]]/Table_1[[#This Row],[Sales]]</f>
        <v>8.5096036955993173E-2</v>
      </c>
      <c r="X2750" t="str">
        <f>IF(Table_1[[#This Row],[Discount %]]&lt;=0.1, "0-10%", IF(Table_1[[#This Row],[Discount %]]&lt;=0.2, "10-20%", IF(Table_1[[#This Row],[Discount %]]&lt;=0.3, "20-30%", IF(Table_1[[#This Row],[Discount %]]&lt;=0.4, "30-40%", "40%+"))))</f>
        <v>0-10%</v>
      </c>
    </row>
    <row r="2751" spans="1:24" ht="14.4" x14ac:dyDescent="0.3">
      <c r="A2751" s="2">
        <v>2750</v>
      </c>
      <c r="B2751" s="2" t="s">
        <v>5912</v>
      </c>
      <c r="C2751" s="2">
        <f>YEAR([1]Data!$D2751)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9">
        <v>585.55200000000002</v>
      </c>
      <c r="T2751" s="2">
        <v>3</v>
      </c>
      <c r="U2751" s="25">
        <v>0.2</v>
      </c>
      <c r="V2751" s="25">
        <v>73.19399999999996</v>
      </c>
      <c r="W2751" s="11">
        <f>Table_1[[#This Row],[Discount]]/Table_1[[#This Row],[Sales]]</f>
        <v>3.4155805120638304E-4</v>
      </c>
      <c r="X2751" t="str">
        <f>IF(Table_1[[#This Row],[Discount %]]&lt;=0.1, "0-10%", IF(Table_1[[#This Row],[Discount %]]&lt;=0.2, "10-20%", IF(Table_1[[#This Row],[Discount %]]&lt;=0.3, "20-30%", IF(Table_1[[#This Row],[Discount %]]&lt;=0.4, "30-40%", "40%+"))))</f>
        <v>0-10%</v>
      </c>
    </row>
    <row r="2752" spans="1:24" ht="14.4" x14ac:dyDescent="0.3">
      <c r="A2752" s="2">
        <v>2751</v>
      </c>
      <c r="B2752" s="2" t="s">
        <v>5915</v>
      </c>
      <c r="C2752" s="2">
        <f>YEAR([1]Data!$D2752)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9">
        <v>423.28</v>
      </c>
      <c r="T2752" s="2">
        <v>11</v>
      </c>
      <c r="U2752" s="25">
        <v>0</v>
      </c>
      <c r="V2752" s="25">
        <v>110.05279999999999</v>
      </c>
      <c r="W2752" s="11">
        <f>Table_1[[#This Row],[Discount]]/Table_1[[#This Row],[Sales]]</f>
        <v>0</v>
      </c>
      <c r="X2752" t="str">
        <f>IF(Table_1[[#This Row],[Discount %]]&lt;=0.1, "0-10%", IF(Table_1[[#This Row],[Discount %]]&lt;=0.2, "10-20%", IF(Table_1[[#This Row],[Discount %]]&lt;=0.3, "20-30%", IF(Table_1[[#This Row],[Discount %]]&lt;=0.4, "30-40%", "40%+"))))</f>
        <v>0-10%</v>
      </c>
    </row>
    <row r="2753" spans="1:24" ht="14.4" x14ac:dyDescent="0.3">
      <c r="A2753" s="2">
        <v>2752</v>
      </c>
      <c r="B2753" s="2" t="s">
        <v>5919</v>
      </c>
      <c r="C2753" s="2">
        <f>YEAR([1]Data!$D2753)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9">
        <v>225.29600000000002</v>
      </c>
      <c r="T2753" s="2">
        <v>2</v>
      </c>
      <c r="U2753" s="25">
        <v>0.2</v>
      </c>
      <c r="V2753" s="25">
        <v>22.529599999999995</v>
      </c>
      <c r="W2753" s="11">
        <f>Table_1[[#This Row],[Discount]]/Table_1[[#This Row],[Sales]]</f>
        <v>8.8772104253959235E-4</v>
      </c>
      <c r="X2753" t="str">
        <f>IF(Table_1[[#This Row],[Discount %]]&lt;=0.1, "0-10%", IF(Table_1[[#This Row],[Discount %]]&lt;=0.2, "10-20%", IF(Table_1[[#This Row],[Discount %]]&lt;=0.3, "20-30%", IF(Table_1[[#This Row],[Discount %]]&lt;=0.4, "30-40%", "40%+"))))</f>
        <v>0-10%</v>
      </c>
    </row>
    <row r="2754" spans="1:24" ht="14.4" x14ac:dyDescent="0.3">
      <c r="A2754" s="2">
        <v>2753</v>
      </c>
      <c r="B2754" s="2" t="s">
        <v>5920</v>
      </c>
      <c r="C2754" s="2">
        <f>YEAR([1]Data!$D2754)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9">
        <v>5.56</v>
      </c>
      <c r="T2754" s="2">
        <v>2</v>
      </c>
      <c r="U2754" s="25">
        <v>0</v>
      </c>
      <c r="V2754" s="25">
        <v>2.2239999999999998</v>
      </c>
      <c r="W2754" s="11">
        <f>Table_1[[#This Row],[Discount]]/Table_1[[#This Row],[Sales]]</f>
        <v>0</v>
      </c>
      <c r="X2754" t="str">
        <f>IF(Table_1[[#This Row],[Discount %]]&lt;=0.1, "0-10%", IF(Table_1[[#This Row],[Discount %]]&lt;=0.2, "10-20%", IF(Table_1[[#This Row],[Discount %]]&lt;=0.3, "20-30%", IF(Table_1[[#This Row],[Discount %]]&lt;=0.4, "30-40%", "40%+"))))</f>
        <v>0-10%</v>
      </c>
    </row>
    <row r="2755" spans="1:24" ht="14.4" x14ac:dyDescent="0.3">
      <c r="A2755" s="2">
        <v>2754</v>
      </c>
      <c r="B2755" s="2" t="s">
        <v>5920</v>
      </c>
      <c r="C2755" s="2">
        <f>YEAR([1]Data!$D2755)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9">
        <v>323.37</v>
      </c>
      <c r="T2755" s="2">
        <v>3</v>
      </c>
      <c r="U2755" s="25">
        <v>0</v>
      </c>
      <c r="V2755" s="25">
        <v>129.34800000000001</v>
      </c>
      <c r="W2755" s="11">
        <f>Table_1[[#This Row],[Discount]]/Table_1[[#This Row],[Sales]]</f>
        <v>0</v>
      </c>
      <c r="X2755" t="str">
        <f>IF(Table_1[[#This Row],[Discount %]]&lt;=0.1, "0-10%", IF(Table_1[[#This Row],[Discount %]]&lt;=0.2, "10-20%", IF(Table_1[[#This Row],[Discount %]]&lt;=0.3, "20-30%", IF(Table_1[[#This Row],[Discount %]]&lt;=0.4, "30-40%", "40%+"))))</f>
        <v>0-10%</v>
      </c>
    </row>
    <row r="2756" spans="1:24" ht="14.4" x14ac:dyDescent="0.3">
      <c r="A2756" s="2">
        <v>2755</v>
      </c>
      <c r="B2756" s="2" t="s">
        <v>5920</v>
      </c>
      <c r="C2756" s="2">
        <f>YEAR([1]Data!$D2756)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9">
        <v>783.96000000000015</v>
      </c>
      <c r="T2756" s="2">
        <v>5</v>
      </c>
      <c r="U2756" s="25">
        <v>0.2</v>
      </c>
      <c r="V2756" s="25">
        <v>68.59650000000002</v>
      </c>
      <c r="W2756" s="11">
        <f>Table_1[[#This Row],[Discount]]/Table_1[[#This Row],[Sales]]</f>
        <v>2.5511505689065764E-4</v>
      </c>
      <c r="X2756" t="str">
        <f>IF(Table_1[[#This Row],[Discount %]]&lt;=0.1, "0-10%", IF(Table_1[[#This Row],[Discount %]]&lt;=0.2, "10-20%", IF(Table_1[[#This Row],[Discount %]]&lt;=0.3, "20-30%", IF(Table_1[[#This Row],[Discount %]]&lt;=0.4, "30-40%", "40%+"))))</f>
        <v>0-10%</v>
      </c>
    </row>
    <row r="2757" spans="1:24" ht="14.4" x14ac:dyDescent="0.3">
      <c r="A2757" s="2">
        <v>2756</v>
      </c>
      <c r="B2757" s="2" t="s">
        <v>5920</v>
      </c>
      <c r="C2757" s="2">
        <f>YEAR([1]Data!$D2757)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9">
        <v>1447.6499999999999</v>
      </c>
      <c r="T2757" s="2">
        <v>5</v>
      </c>
      <c r="U2757" s="25">
        <v>0</v>
      </c>
      <c r="V2757" s="25">
        <v>419.8184999999998</v>
      </c>
      <c r="W2757" s="11">
        <f>Table_1[[#This Row],[Discount]]/Table_1[[#This Row],[Sales]]</f>
        <v>0</v>
      </c>
      <c r="X2757" t="str">
        <f>IF(Table_1[[#This Row],[Discount %]]&lt;=0.1, "0-10%", IF(Table_1[[#This Row],[Discount %]]&lt;=0.2, "10-20%", IF(Table_1[[#This Row],[Discount %]]&lt;=0.3, "20-30%", IF(Table_1[[#This Row],[Discount %]]&lt;=0.4, "30-40%", "40%+"))))</f>
        <v>0-10%</v>
      </c>
    </row>
    <row r="2758" spans="1:24" ht="14.4" x14ac:dyDescent="0.3">
      <c r="A2758" s="2">
        <v>2757</v>
      </c>
      <c r="B2758" s="2" t="s">
        <v>5920</v>
      </c>
      <c r="C2758" s="2">
        <f>YEAR([1]Data!$D2758)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9">
        <v>11.96</v>
      </c>
      <c r="T2758" s="2">
        <v>2</v>
      </c>
      <c r="U2758" s="25">
        <v>0</v>
      </c>
      <c r="V2758" s="25">
        <v>5.8604000000000003</v>
      </c>
      <c r="W2758" s="11">
        <f>Table_1[[#This Row],[Discount]]/Table_1[[#This Row],[Sales]]</f>
        <v>0</v>
      </c>
      <c r="X2758" t="str">
        <f>IF(Table_1[[#This Row],[Discount %]]&lt;=0.1, "0-10%", IF(Table_1[[#This Row],[Discount %]]&lt;=0.2, "10-20%", IF(Table_1[[#This Row],[Discount %]]&lt;=0.3, "20-30%", IF(Table_1[[#This Row],[Discount %]]&lt;=0.4, "30-40%", "40%+"))))</f>
        <v>0-10%</v>
      </c>
    </row>
    <row r="2759" spans="1:24" ht="14.4" x14ac:dyDescent="0.3">
      <c r="A2759" s="2">
        <v>2758</v>
      </c>
      <c r="B2759" s="2" t="s">
        <v>5923</v>
      </c>
      <c r="C2759" s="2">
        <f>YEAR([1]Data!$D2759)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9">
        <v>239.96999999999997</v>
      </c>
      <c r="T2759" s="2">
        <v>3</v>
      </c>
      <c r="U2759" s="25">
        <v>0</v>
      </c>
      <c r="V2759" s="25">
        <v>71.990999999999985</v>
      </c>
      <c r="W2759" s="11">
        <f>Table_1[[#This Row],[Discount]]/Table_1[[#This Row],[Sales]]</f>
        <v>0</v>
      </c>
      <c r="X2759" t="str">
        <f>IF(Table_1[[#This Row],[Discount %]]&lt;=0.1, "0-10%", IF(Table_1[[#This Row],[Discount %]]&lt;=0.2, "10-20%", IF(Table_1[[#This Row],[Discount %]]&lt;=0.3, "20-30%", IF(Table_1[[#This Row],[Discount %]]&lt;=0.4, "30-40%", "40%+"))))</f>
        <v>0-10%</v>
      </c>
    </row>
    <row r="2760" spans="1:24" ht="14.4" x14ac:dyDescent="0.3">
      <c r="A2760" s="2">
        <v>2759</v>
      </c>
      <c r="B2760" s="2" t="s">
        <v>5924</v>
      </c>
      <c r="C2760" s="2">
        <f>YEAR([1]Data!$D2760)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9">
        <v>76.92</v>
      </c>
      <c r="T2760" s="2">
        <v>4</v>
      </c>
      <c r="U2760" s="25">
        <v>0</v>
      </c>
      <c r="V2760" s="25">
        <v>31.537200000000006</v>
      </c>
      <c r="W2760" s="11">
        <f>Table_1[[#This Row],[Discount]]/Table_1[[#This Row],[Sales]]</f>
        <v>0</v>
      </c>
      <c r="X2760" t="str">
        <f>IF(Table_1[[#This Row],[Discount %]]&lt;=0.1, "0-10%", IF(Table_1[[#This Row],[Discount %]]&lt;=0.2, "10-20%", IF(Table_1[[#This Row],[Discount %]]&lt;=0.3, "20-30%", IF(Table_1[[#This Row],[Discount %]]&lt;=0.4, "30-40%", "40%+"))))</f>
        <v>0-10%</v>
      </c>
    </row>
    <row r="2761" spans="1:24" ht="14.4" x14ac:dyDescent="0.3">
      <c r="A2761" s="2">
        <v>2760</v>
      </c>
      <c r="B2761" s="2" t="s">
        <v>5924</v>
      </c>
      <c r="C2761" s="2">
        <f>YEAR([1]Data!$D2761)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9">
        <v>481.32</v>
      </c>
      <c r="T2761" s="2">
        <v>4</v>
      </c>
      <c r="U2761" s="25">
        <v>0</v>
      </c>
      <c r="V2761" s="25">
        <v>125.14319999999998</v>
      </c>
      <c r="W2761" s="11">
        <f>Table_1[[#This Row],[Discount]]/Table_1[[#This Row],[Sales]]</f>
        <v>0</v>
      </c>
      <c r="X2761" t="str">
        <f>IF(Table_1[[#This Row],[Discount %]]&lt;=0.1, "0-10%", IF(Table_1[[#This Row],[Discount %]]&lt;=0.2, "10-20%", IF(Table_1[[#This Row],[Discount %]]&lt;=0.3, "20-30%", IF(Table_1[[#This Row],[Discount %]]&lt;=0.4, "30-40%", "40%+"))))</f>
        <v>0-10%</v>
      </c>
    </row>
    <row r="2762" spans="1:24" ht="14.4" x14ac:dyDescent="0.3">
      <c r="A2762" s="2">
        <v>2761</v>
      </c>
      <c r="B2762" s="2" t="s">
        <v>5927</v>
      </c>
      <c r="C2762" s="2">
        <f>YEAR([1]Data!$D2762)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9">
        <v>48.4</v>
      </c>
      <c r="T2762" s="2">
        <v>5</v>
      </c>
      <c r="U2762" s="25">
        <v>0</v>
      </c>
      <c r="V2762" s="25">
        <v>23.231999999999999</v>
      </c>
      <c r="W2762" s="11">
        <f>Table_1[[#This Row],[Discount]]/Table_1[[#This Row],[Sales]]</f>
        <v>0</v>
      </c>
      <c r="X2762" t="str">
        <f>IF(Table_1[[#This Row],[Discount %]]&lt;=0.1, "0-10%", IF(Table_1[[#This Row],[Discount %]]&lt;=0.2, "10-20%", IF(Table_1[[#This Row],[Discount %]]&lt;=0.3, "20-30%", IF(Table_1[[#This Row],[Discount %]]&lt;=0.4, "30-40%", "40%+"))))</f>
        <v>0-10%</v>
      </c>
    </row>
    <row r="2763" spans="1:24" ht="14.4" x14ac:dyDescent="0.3">
      <c r="A2763" s="2">
        <v>2762</v>
      </c>
      <c r="B2763" s="2" t="s">
        <v>5930</v>
      </c>
      <c r="C2763" s="2">
        <f>YEAR([1]Data!$D2763)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9">
        <v>0.99</v>
      </c>
      <c r="T2763" s="2">
        <v>1</v>
      </c>
      <c r="U2763" s="25">
        <v>0</v>
      </c>
      <c r="V2763" s="25">
        <v>0.4356000000000001</v>
      </c>
      <c r="W2763" s="11">
        <f>Table_1[[#This Row],[Discount]]/Table_1[[#This Row],[Sales]]</f>
        <v>0</v>
      </c>
      <c r="X2763" t="str">
        <f>IF(Table_1[[#This Row],[Discount %]]&lt;=0.1, "0-10%", IF(Table_1[[#This Row],[Discount %]]&lt;=0.2, "10-20%", IF(Table_1[[#This Row],[Discount %]]&lt;=0.3, "20-30%", IF(Table_1[[#This Row],[Discount %]]&lt;=0.4, "30-40%", "40%+"))))</f>
        <v>0-10%</v>
      </c>
    </row>
    <row r="2764" spans="1:24" ht="14.4" x14ac:dyDescent="0.3">
      <c r="A2764" s="2">
        <v>2763</v>
      </c>
      <c r="B2764" s="2" t="s">
        <v>5930</v>
      </c>
      <c r="C2764" s="2">
        <f>YEAR([1]Data!$D2764)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9">
        <v>101.84</v>
      </c>
      <c r="T2764" s="2">
        <v>5</v>
      </c>
      <c r="U2764" s="25">
        <v>0.2</v>
      </c>
      <c r="V2764" s="25">
        <v>36.917000000000002</v>
      </c>
      <c r="W2764" s="11">
        <f>Table_1[[#This Row],[Discount]]/Table_1[[#This Row],[Sales]]</f>
        <v>1.9638648860958365E-3</v>
      </c>
      <c r="X2764" t="str">
        <f>IF(Table_1[[#This Row],[Discount %]]&lt;=0.1, "0-10%", IF(Table_1[[#This Row],[Discount %]]&lt;=0.2, "10-20%", IF(Table_1[[#This Row],[Discount %]]&lt;=0.3, "20-30%", IF(Table_1[[#This Row],[Discount %]]&lt;=0.4, "30-40%", "40%+"))))</f>
        <v>0-10%</v>
      </c>
    </row>
    <row r="2765" spans="1:24" ht="14.4" x14ac:dyDescent="0.3">
      <c r="A2765" s="2">
        <v>2764</v>
      </c>
      <c r="B2765" s="2" t="s">
        <v>5933</v>
      </c>
      <c r="C2765" s="2">
        <f>YEAR([1]Data!$D2765)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9">
        <v>10.332000000000003</v>
      </c>
      <c r="T2765" s="2">
        <v>3</v>
      </c>
      <c r="U2765" s="25">
        <v>0.7</v>
      </c>
      <c r="V2765" s="25">
        <v>-7.5767999999999986</v>
      </c>
      <c r="W2765" s="11">
        <f>Table_1[[#This Row],[Discount]]/Table_1[[#This Row],[Sales]]</f>
        <v>6.7750677506775048E-2</v>
      </c>
      <c r="X2765" t="str">
        <f>IF(Table_1[[#This Row],[Discount %]]&lt;=0.1, "0-10%", IF(Table_1[[#This Row],[Discount %]]&lt;=0.2, "10-20%", IF(Table_1[[#This Row],[Discount %]]&lt;=0.3, "20-30%", IF(Table_1[[#This Row],[Discount %]]&lt;=0.4, "30-40%", "40%+"))))</f>
        <v>0-10%</v>
      </c>
    </row>
    <row r="2766" spans="1:24" ht="14.4" x14ac:dyDescent="0.3">
      <c r="A2766" s="2">
        <v>2765</v>
      </c>
      <c r="B2766" s="2" t="s">
        <v>5933</v>
      </c>
      <c r="C2766" s="2">
        <f>YEAR([1]Data!$D2766)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9">
        <v>31.155000000000005</v>
      </c>
      <c r="T2766" s="2">
        <v>5</v>
      </c>
      <c r="U2766" s="25">
        <v>0.7</v>
      </c>
      <c r="V2766" s="25">
        <v>-23.8855</v>
      </c>
      <c r="W2766" s="11">
        <f>Table_1[[#This Row],[Discount]]/Table_1[[#This Row],[Sales]]</f>
        <v>2.2468303643074942E-2</v>
      </c>
      <c r="X2766" t="str">
        <f>IF(Table_1[[#This Row],[Discount %]]&lt;=0.1, "0-10%", IF(Table_1[[#This Row],[Discount %]]&lt;=0.2, "10-20%", IF(Table_1[[#This Row],[Discount %]]&lt;=0.3, "20-30%", IF(Table_1[[#This Row],[Discount %]]&lt;=0.4, "30-40%", "40%+"))))</f>
        <v>0-10%</v>
      </c>
    </row>
    <row r="2767" spans="1:24" ht="14.4" x14ac:dyDescent="0.3">
      <c r="A2767" s="2">
        <v>2766</v>
      </c>
      <c r="B2767" s="2" t="s">
        <v>5933</v>
      </c>
      <c r="C2767" s="2">
        <f>YEAR([1]Data!$D2767)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9">
        <v>8.9280000000000008</v>
      </c>
      <c r="T2767" s="2">
        <v>2</v>
      </c>
      <c r="U2767" s="25">
        <v>0.2</v>
      </c>
      <c r="V2767" s="25">
        <v>0.66959999999999997</v>
      </c>
      <c r="W2767" s="11">
        <f>Table_1[[#This Row],[Discount]]/Table_1[[#This Row],[Sales]]</f>
        <v>2.2401433691756272E-2</v>
      </c>
      <c r="X2767" t="str">
        <f>IF(Table_1[[#This Row],[Discount %]]&lt;=0.1, "0-10%", IF(Table_1[[#This Row],[Discount %]]&lt;=0.2, "10-20%", IF(Table_1[[#This Row],[Discount %]]&lt;=0.3, "20-30%", IF(Table_1[[#This Row],[Discount %]]&lt;=0.4, "30-40%", "40%+"))))</f>
        <v>0-10%</v>
      </c>
    </row>
    <row r="2768" spans="1:24" ht="14.4" x14ac:dyDescent="0.3">
      <c r="A2768" s="2">
        <v>2767</v>
      </c>
      <c r="B2768" s="2" t="s">
        <v>5938</v>
      </c>
      <c r="C2768" s="2">
        <f>YEAR([1]Data!$D2768)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9">
        <v>34.384</v>
      </c>
      <c r="T2768" s="2">
        <v>1</v>
      </c>
      <c r="U2768" s="25">
        <v>0.2</v>
      </c>
      <c r="V2768" s="25">
        <v>3.8681999999999945</v>
      </c>
      <c r="W2768" s="11">
        <f>Table_1[[#This Row],[Discount]]/Table_1[[#This Row],[Sales]]</f>
        <v>5.8166589111214523E-3</v>
      </c>
      <c r="X2768" t="str">
        <f>IF(Table_1[[#This Row],[Discount %]]&lt;=0.1, "0-10%", IF(Table_1[[#This Row],[Discount %]]&lt;=0.2, "10-20%", IF(Table_1[[#This Row],[Discount %]]&lt;=0.3, "20-30%", IF(Table_1[[#This Row],[Discount %]]&lt;=0.4, "30-40%", "40%+"))))</f>
        <v>0-10%</v>
      </c>
    </row>
    <row r="2769" spans="1:24" ht="14.4" x14ac:dyDescent="0.3">
      <c r="A2769" s="2">
        <v>2768</v>
      </c>
      <c r="B2769" s="2" t="s">
        <v>5938</v>
      </c>
      <c r="C2769" s="2">
        <f>YEAR([1]Data!$D2769)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9">
        <v>1924.1599999999999</v>
      </c>
      <c r="T2769" s="2">
        <v>8</v>
      </c>
      <c r="U2769" s="25">
        <v>0.2</v>
      </c>
      <c r="V2769" s="25">
        <v>312.67599999999993</v>
      </c>
      <c r="W2769" s="11">
        <f>Table_1[[#This Row],[Discount]]/Table_1[[#This Row],[Sales]]</f>
        <v>1.0394146016963247E-4</v>
      </c>
      <c r="X2769" t="str">
        <f>IF(Table_1[[#This Row],[Discount %]]&lt;=0.1, "0-10%", IF(Table_1[[#This Row],[Discount %]]&lt;=0.2, "10-20%", IF(Table_1[[#This Row],[Discount %]]&lt;=0.3, "20-30%", IF(Table_1[[#This Row],[Discount %]]&lt;=0.4, "30-40%", "40%+"))))</f>
        <v>0-10%</v>
      </c>
    </row>
    <row r="2770" spans="1:24" ht="14.4" x14ac:dyDescent="0.3">
      <c r="A2770" s="2">
        <v>2769</v>
      </c>
      <c r="B2770" s="2" t="s">
        <v>5941</v>
      </c>
      <c r="C2770" s="2">
        <f>YEAR([1]Data!$D2770)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9">
        <v>32.191999999999993</v>
      </c>
      <c r="T2770" s="2">
        <v>2</v>
      </c>
      <c r="U2770" s="25">
        <v>0.8</v>
      </c>
      <c r="V2770" s="25">
        <v>-80.48</v>
      </c>
      <c r="W2770" s="11">
        <f>Table_1[[#This Row],[Discount]]/Table_1[[#This Row],[Sales]]</f>
        <v>2.4850894632206764E-2</v>
      </c>
      <c r="X2770" t="str">
        <f>IF(Table_1[[#This Row],[Discount %]]&lt;=0.1, "0-10%", IF(Table_1[[#This Row],[Discount %]]&lt;=0.2, "10-20%", IF(Table_1[[#This Row],[Discount %]]&lt;=0.3, "20-30%", IF(Table_1[[#This Row],[Discount %]]&lt;=0.4, "30-40%", "40%+"))))</f>
        <v>0-10%</v>
      </c>
    </row>
    <row r="2771" spans="1:24" ht="14.4" x14ac:dyDescent="0.3">
      <c r="A2771" s="2">
        <v>2770</v>
      </c>
      <c r="B2771" s="2" t="s">
        <v>5941</v>
      </c>
      <c r="C2771" s="2">
        <f>YEAR([1]Data!$D2771)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9">
        <v>50.120000000000005</v>
      </c>
      <c r="T2771" s="2">
        <v>7</v>
      </c>
      <c r="U2771" s="25">
        <v>0.2</v>
      </c>
      <c r="V2771" s="25">
        <v>-0.62650000000000716</v>
      </c>
      <c r="W2771" s="11">
        <f>Table_1[[#This Row],[Discount]]/Table_1[[#This Row],[Sales]]</f>
        <v>3.9904229848363925E-3</v>
      </c>
      <c r="X2771" t="str">
        <f>IF(Table_1[[#This Row],[Discount %]]&lt;=0.1, "0-10%", IF(Table_1[[#This Row],[Discount %]]&lt;=0.2, "10-20%", IF(Table_1[[#This Row],[Discount %]]&lt;=0.3, "20-30%", IF(Table_1[[#This Row],[Discount %]]&lt;=0.4, "30-40%", "40%+"))))</f>
        <v>0-10%</v>
      </c>
    </row>
    <row r="2772" spans="1:24" ht="14.4" x14ac:dyDescent="0.3">
      <c r="A2772" s="2">
        <v>2771</v>
      </c>
      <c r="B2772" s="2" t="s">
        <v>5941</v>
      </c>
      <c r="C2772" s="2">
        <f>YEAR([1]Data!$D2772)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9">
        <v>47.975999999999999</v>
      </c>
      <c r="T2772" s="2">
        <v>3</v>
      </c>
      <c r="U2772" s="25">
        <v>0.2</v>
      </c>
      <c r="V2772" s="25">
        <v>1.7990999999999993</v>
      </c>
      <c r="W2772" s="11">
        <f>Table_1[[#This Row],[Discount]]/Table_1[[#This Row],[Sales]]</f>
        <v>4.1687510421877612E-3</v>
      </c>
      <c r="X2772" t="str">
        <f>IF(Table_1[[#This Row],[Discount %]]&lt;=0.1, "0-10%", IF(Table_1[[#This Row],[Discount %]]&lt;=0.2, "10-20%", IF(Table_1[[#This Row],[Discount %]]&lt;=0.3, "20-30%", IF(Table_1[[#This Row],[Discount %]]&lt;=0.4, "30-40%", "40%+"))))</f>
        <v>0-10%</v>
      </c>
    </row>
    <row r="2773" spans="1:24" ht="14.4" x14ac:dyDescent="0.3">
      <c r="A2773" s="2">
        <v>2772</v>
      </c>
      <c r="B2773" s="2" t="s">
        <v>5946</v>
      </c>
      <c r="C2773" s="2">
        <f>YEAR([1]Data!$D2773)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9">
        <v>54.5</v>
      </c>
      <c r="T2773" s="2">
        <v>5</v>
      </c>
      <c r="U2773" s="25">
        <v>0</v>
      </c>
      <c r="V2773" s="25">
        <v>14.169999999999998</v>
      </c>
      <c r="W2773" s="11">
        <f>Table_1[[#This Row],[Discount]]/Table_1[[#This Row],[Sales]]</f>
        <v>0</v>
      </c>
      <c r="X2773" t="str">
        <f>IF(Table_1[[#This Row],[Discount %]]&lt;=0.1, "0-10%", IF(Table_1[[#This Row],[Discount %]]&lt;=0.2, "10-20%", IF(Table_1[[#This Row],[Discount %]]&lt;=0.3, "20-30%", IF(Table_1[[#This Row],[Discount %]]&lt;=0.4, "30-40%", "40%+"))))</f>
        <v>0-10%</v>
      </c>
    </row>
    <row r="2774" spans="1:24" ht="14.4" x14ac:dyDescent="0.3">
      <c r="A2774" s="2">
        <v>2773</v>
      </c>
      <c r="B2774" s="2" t="s">
        <v>5948</v>
      </c>
      <c r="C2774" s="2">
        <f>YEAR([1]Data!$D2774)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9">
        <v>19.103999999999999</v>
      </c>
      <c r="T2774" s="2">
        <v>3</v>
      </c>
      <c r="U2774" s="25">
        <v>0.2</v>
      </c>
      <c r="V2774" s="25">
        <v>5.7312000000000012</v>
      </c>
      <c r="W2774" s="11">
        <f>Table_1[[#This Row],[Discount]]/Table_1[[#This Row],[Sales]]</f>
        <v>1.0469011725293133E-2</v>
      </c>
      <c r="X2774" t="str">
        <f>IF(Table_1[[#This Row],[Discount %]]&lt;=0.1, "0-10%", IF(Table_1[[#This Row],[Discount %]]&lt;=0.2, "10-20%", IF(Table_1[[#This Row],[Discount %]]&lt;=0.3, "20-30%", IF(Table_1[[#This Row],[Discount %]]&lt;=0.4, "30-40%", "40%+"))))</f>
        <v>0-10%</v>
      </c>
    </row>
    <row r="2775" spans="1:24" ht="14.4" x14ac:dyDescent="0.3">
      <c r="A2775" s="2">
        <v>2774</v>
      </c>
      <c r="B2775" s="2" t="s">
        <v>5949</v>
      </c>
      <c r="C2775" s="2">
        <f>YEAR([1]Data!$D2775)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9">
        <v>49.44</v>
      </c>
      <c r="T2775" s="2">
        <v>3</v>
      </c>
      <c r="U2775" s="25">
        <v>0</v>
      </c>
      <c r="V2775" s="25">
        <v>24.2256</v>
      </c>
      <c r="W2775" s="11">
        <f>Table_1[[#This Row],[Discount]]/Table_1[[#This Row],[Sales]]</f>
        <v>0</v>
      </c>
      <c r="X2775" t="str">
        <f>IF(Table_1[[#This Row],[Discount %]]&lt;=0.1, "0-10%", IF(Table_1[[#This Row],[Discount %]]&lt;=0.2, "10-20%", IF(Table_1[[#This Row],[Discount %]]&lt;=0.3, "20-30%", IF(Table_1[[#This Row],[Discount %]]&lt;=0.4, "30-40%", "40%+"))))</f>
        <v>0-10%</v>
      </c>
    </row>
    <row r="2776" spans="1:24" ht="14.4" x14ac:dyDescent="0.3">
      <c r="A2776" s="2">
        <v>2775</v>
      </c>
      <c r="B2776" s="2" t="s">
        <v>5950</v>
      </c>
      <c r="C2776" s="2">
        <f>YEAR([1]Data!$D2776)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9">
        <v>10.368000000000002</v>
      </c>
      <c r="T2776" s="2">
        <v>2</v>
      </c>
      <c r="U2776" s="25">
        <v>0.2</v>
      </c>
      <c r="V2776" s="25">
        <v>3.6288</v>
      </c>
      <c r="W2776" s="11">
        <f>Table_1[[#This Row],[Discount]]/Table_1[[#This Row],[Sales]]</f>
        <v>1.9290123456790119E-2</v>
      </c>
      <c r="X2776" t="str">
        <f>IF(Table_1[[#This Row],[Discount %]]&lt;=0.1, "0-10%", IF(Table_1[[#This Row],[Discount %]]&lt;=0.2, "10-20%", IF(Table_1[[#This Row],[Discount %]]&lt;=0.3, "20-30%", IF(Table_1[[#This Row],[Discount %]]&lt;=0.4, "30-40%", "40%+"))))</f>
        <v>0-10%</v>
      </c>
    </row>
    <row r="2777" spans="1:24" ht="14.4" x14ac:dyDescent="0.3">
      <c r="A2777" s="2">
        <v>2776</v>
      </c>
      <c r="B2777" s="2" t="s">
        <v>5951</v>
      </c>
      <c r="C2777" s="2">
        <f>YEAR([1]Data!$D2777)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9">
        <v>154.44</v>
      </c>
      <c r="T2777" s="2">
        <v>3</v>
      </c>
      <c r="U2777" s="25">
        <v>0</v>
      </c>
      <c r="V2777" s="25">
        <v>1.5444000000000031</v>
      </c>
      <c r="W2777" s="11">
        <f>Table_1[[#This Row],[Discount]]/Table_1[[#This Row],[Sales]]</f>
        <v>0</v>
      </c>
      <c r="X2777" t="str">
        <f>IF(Table_1[[#This Row],[Discount %]]&lt;=0.1, "0-10%", IF(Table_1[[#This Row],[Discount %]]&lt;=0.2, "10-20%", IF(Table_1[[#This Row],[Discount %]]&lt;=0.3, "20-30%", IF(Table_1[[#This Row],[Discount %]]&lt;=0.4, "30-40%", "40%+"))))</f>
        <v>0-10%</v>
      </c>
    </row>
    <row r="2778" spans="1:24" ht="14.4" x14ac:dyDescent="0.3">
      <c r="A2778" s="2">
        <v>2777</v>
      </c>
      <c r="B2778" s="2" t="s">
        <v>5952</v>
      </c>
      <c r="C2778" s="2">
        <f>YEAR([1]Data!$D2778)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9">
        <v>60.984000000000009</v>
      </c>
      <c r="T2778" s="2">
        <v>7</v>
      </c>
      <c r="U2778" s="25">
        <v>0.2</v>
      </c>
      <c r="V2778" s="25">
        <v>4.5737999999999985</v>
      </c>
      <c r="W2778" s="11">
        <f>Table_1[[#This Row],[Discount]]/Table_1[[#This Row],[Sales]]</f>
        <v>3.2795487340941884E-3</v>
      </c>
      <c r="X2778" t="str">
        <f>IF(Table_1[[#This Row],[Discount %]]&lt;=0.1, "0-10%", IF(Table_1[[#This Row],[Discount %]]&lt;=0.2, "10-20%", IF(Table_1[[#This Row],[Discount %]]&lt;=0.3, "20-30%", IF(Table_1[[#This Row],[Discount %]]&lt;=0.4, "30-40%", "40%+"))))</f>
        <v>0-10%</v>
      </c>
    </row>
    <row r="2779" spans="1:24" ht="14.4" x14ac:dyDescent="0.3">
      <c r="A2779" s="2">
        <v>2778</v>
      </c>
      <c r="B2779" s="2" t="s">
        <v>5953</v>
      </c>
      <c r="C2779" s="2">
        <f>YEAR([1]Data!$D2779)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9">
        <v>195.46600000000001</v>
      </c>
      <c r="T2779" s="2">
        <v>2</v>
      </c>
      <c r="U2779" s="25">
        <v>0.15</v>
      </c>
      <c r="V2779" s="25">
        <v>-13.797600000000017</v>
      </c>
      <c r="W2779" s="11">
        <f>Table_1[[#This Row],[Discount]]/Table_1[[#This Row],[Sales]]</f>
        <v>7.6739688743822452E-4</v>
      </c>
      <c r="X2779" t="str">
        <f>IF(Table_1[[#This Row],[Discount %]]&lt;=0.1, "0-10%", IF(Table_1[[#This Row],[Discount %]]&lt;=0.2, "10-20%", IF(Table_1[[#This Row],[Discount %]]&lt;=0.3, "20-30%", IF(Table_1[[#This Row],[Discount %]]&lt;=0.4, "30-40%", "40%+"))))</f>
        <v>0-10%</v>
      </c>
    </row>
    <row r="2780" spans="1:24" ht="14.4" x14ac:dyDescent="0.3">
      <c r="A2780" s="2">
        <v>2779</v>
      </c>
      <c r="B2780" s="2" t="s">
        <v>5955</v>
      </c>
      <c r="C2780" s="2">
        <f>YEAR([1]Data!$D2780)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9">
        <v>23.680000000000003</v>
      </c>
      <c r="T2780" s="2">
        <v>8</v>
      </c>
      <c r="U2780" s="25">
        <v>0.2</v>
      </c>
      <c r="V2780" s="25">
        <v>6.216000000000002</v>
      </c>
      <c r="W2780" s="11">
        <f>Table_1[[#This Row],[Discount]]/Table_1[[#This Row],[Sales]]</f>
        <v>8.4459459459459447E-3</v>
      </c>
      <c r="X2780" t="str">
        <f>IF(Table_1[[#This Row],[Discount %]]&lt;=0.1, "0-10%", IF(Table_1[[#This Row],[Discount %]]&lt;=0.2, "10-20%", IF(Table_1[[#This Row],[Discount %]]&lt;=0.3, "20-30%", IF(Table_1[[#This Row],[Discount %]]&lt;=0.4, "30-40%", "40%+"))))</f>
        <v>0-10%</v>
      </c>
    </row>
    <row r="2781" spans="1:24" ht="14.4" x14ac:dyDescent="0.3">
      <c r="A2781" s="2">
        <v>2780</v>
      </c>
      <c r="B2781" s="2" t="s">
        <v>5955</v>
      </c>
      <c r="C2781" s="2">
        <f>YEAR([1]Data!$D2781)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9">
        <v>2.3760000000000003</v>
      </c>
      <c r="T2781" s="2">
        <v>3</v>
      </c>
      <c r="U2781" s="25">
        <v>0.2</v>
      </c>
      <c r="V2781" s="25">
        <v>0.74249999999999994</v>
      </c>
      <c r="W2781" s="11">
        <f>Table_1[[#This Row],[Discount]]/Table_1[[#This Row],[Sales]]</f>
        <v>8.4175084175084167E-2</v>
      </c>
      <c r="X2781" t="str">
        <f>IF(Table_1[[#This Row],[Discount %]]&lt;=0.1, "0-10%", IF(Table_1[[#This Row],[Discount %]]&lt;=0.2, "10-20%", IF(Table_1[[#This Row],[Discount %]]&lt;=0.3, "20-30%", IF(Table_1[[#This Row],[Discount %]]&lt;=0.4, "30-40%", "40%+"))))</f>
        <v>0-10%</v>
      </c>
    </row>
    <row r="2782" spans="1:24" ht="14.4" x14ac:dyDescent="0.3">
      <c r="A2782" s="2">
        <v>2781</v>
      </c>
      <c r="B2782" s="2" t="s">
        <v>5959</v>
      </c>
      <c r="C2782" s="2">
        <f>YEAR([1]Data!$D2782)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9">
        <v>59.2</v>
      </c>
      <c r="T2782" s="2">
        <v>4</v>
      </c>
      <c r="U2782" s="25">
        <v>0</v>
      </c>
      <c r="V2782" s="25">
        <v>29.6</v>
      </c>
      <c r="W2782" s="11">
        <f>Table_1[[#This Row],[Discount]]/Table_1[[#This Row],[Sales]]</f>
        <v>0</v>
      </c>
      <c r="X2782" t="str">
        <f>IF(Table_1[[#This Row],[Discount %]]&lt;=0.1, "0-10%", IF(Table_1[[#This Row],[Discount %]]&lt;=0.2, "10-20%", IF(Table_1[[#This Row],[Discount %]]&lt;=0.3, "20-30%", IF(Table_1[[#This Row],[Discount %]]&lt;=0.4, "30-40%", "40%+"))))</f>
        <v>0-10%</v>
      </c>
    </row>
    <row r="2783" spans="1:24" ht="14.4" x14ac:dyDescent="0.3">
      <c r="A2783" s="2">
        <v>2782</v>
      </c>
      <c r="B2783" s="2" t="s">
        <v>5960</v>
      </c>
      <c r="C2783" s="2">
        <f>YEAR([1]Data!$D2783)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9">
        <v>22</v>
      </c>
      <c r="T2783" s="2">
        <v>10</v>
      </c>
      <c r="U2783" s="25">
        <v>0</v>
      </c>
      <c r="V2783" s="25">
        <v>9.6800000000000015</v>
      </c>
      <c r="W2783" s="11">
        <f>Table_1[[#This Row],[Discount]]/Table_1[[#This Row],[Sales]]</f>
        <v>0</v>
      </c>
      <c r="X2783" t="str">
        <f>IF(Table_1[[#This Row],[Discount %]]&lt;=0.1, "0-10%", IF(Table_1[[#This Row],[Discount %]]&lt;=0.2, "10-20%", IF(Table_1[[#This Row],[Discount %]]&lt;=0.3, "20-30%", IF(Table_1[[#This Row],[Discount %]]&lt;=0.4, "30-40%", "40%+"))))</f>
        <v>0-10%</v>
      </c>
    </row>
    <row r="2784" spans="1:24" ht="14.4" x14ac:dyDescent="0.3">
      <c r="A2784" s="2">
        <v>2783</v>
      </c>
      <c r="B2784" s="2" t="s">
        <v>5961</v>
      </c>
      <c r="C2784" s="2">
        <f>YEAR([1]Data!$D2784)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9">
        <v>257.98</v>
      </c>
      <c r="T2784" s="2">
        <v>2</v>
      </c>
      <c r="U2784" s="25">
        <v>0</v>
      </c>
      <c r="V2784" s="25">
        <v>74.8142</v>
      </c>
      <c r="W2784" s="11">
        <f>Table_1[[#This Row],[Discount]]/Table_1[[#This Row],[Sales]]</f>
        <v>0</v>
      </c>
      <c r="X2784" t="str">
        <f>IF(Table_1[[#This Row],[Discount %]]&lt;=0.1, "0-10%", IF(Table_1[[#This Row],[Discount %]]&lt;=0.2, "10-20%", IF(Table_1[[#This Row],[Discount %]]&lt;=0.3, "20-30%", IF(Table_1[[#This Row],[Discount %]]&lt;=0.4, "30-40%", "40%+"))))</f>
        <v>0-10%</v>
      </c>
    </row>
    <row r="2785" spans="1:24" ht="14.4" x14ac:dyDescent="0.3">
      <c r="A2785" s="2">
        <v>2784</v>
      </c>
      <c r="B2785" s="2" t="s">
        <v>5962</v>
      </c>
      <c r="C2785" s="2">
        <f>YEAR([1]Data!$D2785)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9">
        <v>23.987999999999996</v>
      </c>
      <c r="T2785" s="2">
        <v>2</v>
      </c>
      <c r="U2785" s="25">
        <v>0.4</v>
      </c>
      <c r="V2785" s="25">
        <v>-15.991999999999999</v>
      </c>
      <c r="W2785" s="11">
        <f>Table_1[[#This Row],[Discount]]/Table_1[[#This Row],[Sales]]</f>
        <v>1.6675004168751045E-2</v>
      </c>
      <c r="X2785" t="str">
        <f>IF(Table_1[[#This Row],[Discount %]]&lt;=0.1, "0-10%", IF(Table_1[[#This Row],[Discount %]]&lt;=0.2, "10-20%", IF(Table_1[[#This Row],[Discount %]]&lt;=0.3, "20-30%", IF(Table_1[[#This Row],[Discount %]]&lt;=0.4, "30-40%", "40%+"))))</f>
        <v>0-10%</v>
      </c>
    </row>
    <row r="2786" spans="1:24" ht="14.4" x14ac:dyDescent="0.3">
      <c r="A2786" s="2">
        <v>2785</v>
      </c>
      <c r="B2786" s="2" t="s">
        <v>5965</v>
      </c>
      <c r="C2786" s="2">
        <f>YEAR([1]Data!$D2786)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9">
        <v>23.975999999999999</v>
      </c>
      <c r="T2786" s="2">
        <v>4</v>
      </c>
      <c r="U2786" s="25">
        <v>0.4</v>
      </c>
      <c r="V2786" s="25">
        <v>-15.584400000000002</v>
      </c>
      <c r="W2786" s="11">
        <f>Table_1[[#This Row],[Discount]]/Table_1[[#This Row],[Sales]]</f>
        <v>1.6683350016683352E-2</v>
      </c>
      <c r="X2786" t="str">
        <f>IF(Table_1[[#This Row],[Discount %]]&lt;=0.1, "0-10%", IF(Table_1[[#This Row],[Discount %]]&lt;=0.2, "10-20%", IF(Table_1[[#This Row],[Discount %]]&lt;=0.3, "20-30%", IF(Table_1[[#This Row],[Discount %]]&lt;=0.4, "30-40%", "40%+"))))</f>
        <v>0-10%</v>
      </c>
    </row>
    <row r="2787" spans="1:24" ht="14.4" x14ac:dyDescent="0.3">
      <c r="A2787" s="2">
        <v>2786</v>
      </c>
      <c r="B2787" s="2" t="s">
        <v>5966</v>
      </c>
      <c r="C2787" s="2">
        <f>YEAR([1]Data!$D2787)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9">
        <v>601.53599999999994</v>
      </c>
      <c r="T2787" s="2">
        <v>4</v>
      </c>
      <c r="U2787" s="25">
        <v>0.2</v>
      </c>
      <c r="V2787" s="25">
        <v>0</v>
      </c>
      <c r="W2787" s="11">
        <f>Table_1[[#This Row],[Discount]]/Table_1[[#This Row],[Sales]]</f>
        <v>3.3248217895520807E-4</v>
      </c>
      <c r="X2787" t="str">
        <f>IF(Table_1[[#This Row],[Discount %]]&lt;=0.1, "0-10%", IF(Table_1[[#This Row],[Discount %]]&lt;=0.2, "10-20%", IF(Table_1[[#This Row],[Discount %]]&lt;=0.3, "20-30%", IF(Table_1[[#This Row],[Discount %]]&lt;=0.4, "30-40%", "40%+"))))</f>
        <v>0-10%</v>
      </c>
    </row>
    <row r="2788" spans="1:24" ht="14.4" x14ac:dyDescent="0.3">
      <c r="A2788" s="2">
        <v>2787</v>
      </c>
      <c r="B2788" s="2" t="s">
        <v>5966</v>
      </c>
      <c r="C2788" s="2">
        <f>YEAR([1]Data!$D2788)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9">
        <v>7.9</v>
      </c>
      <c r="T2788" s="2">
        <v>2</v>
      </c>
      <c r="U2788" s="25">
        <v>0</v>
      </c>
      <c r="V2788" s="25">
        <v>2.5279999999999996</v>
      </c>
      <c r="W2788" s="11">
        <f>Table_1[[#This Row],[Discount]]/Table_1[[#This Row],[Sales]]</f>
        <v>0</v>
      </c>
      <c r="X2788" t="str">
        <f>IF(Table_1[[#This Row],[Discount %]]&lt;=0.1, "0-10%", IF(Table_1[[#This Row],[Discount %]]&lt;=0.2, "10-20%", IF(Table_1[[#This Row],[Discount %]]&lt;=0.3, "20-30%", IF(Table_1[[#This Row],[Discount %]]&lt;=0.4, "30-40%", "40%+"))))</f>
        <v>0-10%</v>
      </c>
    </row>
    <row r="2789" spans="1:24" ht="14.4" x14ac:dyDescent="0.3">
      <c r="A2789" s="2">
        <v>2788</v>
      </c>
      <c r="B2789" s="2" t="s">
        <v>5969</v>
      </c>
      <c r="C2789" s="2">
        <f>YEAR([1]Data!$D2789)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9">
        <v>58.36</v>
      </c>
      <c r="T2789" s="2">
        <v>5</v>
      </c>
      <c r="U2789" s="25">
        <v>0.6</v>
      </c>
      <c r="V2789" s="25">
        <v>-24.802999999999997</v>
      </c>
      <c r="W2789" s="11">
        <f>Table_1[[#This Row],[Discount]]/Table_1[[#This Row],[Sales]]</f>
        <v>1.028101439342015E-2</v>
      </c>
      <c r="X2789" t="str">
        <f>IF(Table_1[[#This Row],[Discount %]]&lt;=0.1, "0-10%", IF(Table_1[[#This Row],[Discount %]]&lt;=0.2, "10-20%", IF(Table_1[[#This Row],[Discount %]]&lt;=0.3, "20-30%", IF(Table_1[[#This Row],[Discount %]]&lt;=0.4, "30-40%", "40%+"))))</f>
        <v>0-10%</v>
      </c>
    </row>
    <row r="2790" spans="1:24" ht="14.4" x14ac:dyDescent="0.3">
      <c r="A2790" s="2">
        <v>2789</v>
      </c>
      <c r="B2790" s="2" t="s">
        <v>5969</v>
      </c>
      <c r="C2790" s="2">
        <f>YEAR([1]Data!$D2790)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9">
        <v>16.463999999999999</v>
      </c>
      <c r="T2790" s="2">
        <v>7</v>
      </c>
      <c r="U2790" s="25">
        <v>0.2</v>
      </c>
      <c r="V2790" s="25">
        <v>1.4406000000000008</v>
      </c>
      <c r="W2790" s="11">
        <f>Table_1[[#This Row],[Discount]]/Table_1[[#This Row],[Sales]]</f>
        <v>1.2147716229348885E-2</v>
      </c>
      <c r="X2790" t="str">
        <f>IF(Table_1[[#This Row],[Discount %]]&lt;=0.1, "0-10%", IF(Table_1[[#This Row],[Discount %]]&lt;=0.2, "10-20%", IF(Table_1[[#This Row],[Discount %]]&lt;=0.3, "20-30%", IF(Table_1[[#This Row],[Discount %]]&lt;=0.4, "30-40%", "40%+"))))</f>
        <v>0-10%</v>
      </c>
    </row>
    <row r="2791" spans="1:24" ht="14.4" x14ac:dyDescent="0.3">
      <c r="A2791" s="2">
        <v>2790</v>
      </c>
      <c r="B2791" s="2" t="s">
        <v>5969</v>
      </c>
      <c r="C2791" s="2">
        <f>YEAR([1]Data!$D2791)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9">
        <v>39.960000000000008</v>
      </c>
      <c r="T2791" s="2">
        <v>5</v>
      </c>
      <c r="U2791" s="25">
        <v>0.6</v>
      </c>
      <c r="V2791" s="25">
        <v>-23.975999999999999</v>
      </c>
      <c r="W2791" s="11">
        <f>Table_1[[#This Row],[Discount]]/Table_1[[#This Row],[Sales]]</f>
        <v>1.5015015015015011E-2</v>
      </c>
      <c r="X2791" t="str">
        <f>IF(Table_1[[#This Row],[Discount %]]&lt;=0.1, "0-10%", IF(Table_1[[#This Row],[Discount %]]&lt;=0.2, "10-20%", IF(Table_1[[#This Row],[Discount %]]&lt;=0.3, "20-30%", IF(Table_1[[#This Row],[Discount %]]&lt;=0.4, "30-40%", "40%+"))))</f>
        <v>0-10%</v>
      </c>
    </row>
    <row r="2792" spans="1:24" ht="14.4" x14ac:dyDescent="0.3">
      <c r="A2792" s="2">
        <v>2791</v>
      </c>
      <c r="B2792" s="2" t="s">
        <v>5971</v>
      </c>
      <c r="C2792" s="2">
        <f>YEAR([1]Data!$D2792)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9">
        <v>25.96</v>
      </c>
      <c r="T2792" s="2">
        <v>2</v>
      </c>
      <c r="U2792" s="25">
        <v>0</v>
      </c>
      <c r="V2792" s="25">
        <v>7.5283999999999978</v>
      </c>
      <c r="W2792" s="11">
        <f>Table_1[[#This Row],[Discount]]/Table_1[[#This Row],[Sales]]</f>
        <v>0</v>
      </c>
      <c r="X2792" t="str">
        <f>IF(Table_1[[#This Row],[Discount %]]&lt;=0.1, "0-10%", IF(Table_1[[#This Row],[Discount %]]&lt;=0.2, "10-20%", IF(Table_1[[#This Row],[Discount %]]&lt;=0.3, "20-30%", IF(Table_1[[#This Row],[Discount %]]&lt;=0.4, "30-40%", "40%+"))))</f>
        <v>0-10%</v>
      </c>
    </row>
    <row r="2793" spans="1:24" ht="14.4" x14ac:dyDescent="0.3">
      <c r="A2793" s="2">
        <v>2792</v>
      </c>
      <c r="B2793" s="2" t="s">
        <v>5971</v>
      </c>
      <c r="C2793" s="2">
        <f>YEAR([1]Data!$D2793)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9">
        <v>36.269999999999996</v>
      </c>
      <c r="T2793" s="2">
        <v>3</v>
      </c>
      <c r="U2793" s="25">
        <v>0</v>
      </c>
      <c r="V2793" s="25">
        <v>10.880999999999997</v>
      </c>
      <c r="W2793" s="11">
        <f>Table_1[[#This Row],[Discount]]/Table_1[[#This Row],[Sales]]</f>
        <v>0</v>
      </c>
      <c r="X2793" t="str">
        <f>IF(Table_1[[#This Row],[Discount %]]&lt;=0.1, "0-10%", IF(Table_1[[#This Row],[Discount %]]&lt;=0.2, "10-20%", IF(Table_1[[#This Row],[Discount %]]&lt;=0.3, "20-30%", IF(Table_1[[#This Row],[Discount %]]&lt;=0.4, "30-40%", "40%+"))))</f>
        <v>0-10%</v>
      </c>
    </row>
    <row r="2794" spans="1:24" ht="14.4" x14ac:dyDescent="0.3">
      <c r="A2794" s="2">
        <v>2793</v>
      </c>
      <c r="B2794" s="2" t="s">
        <v>5971</v>
      </c>
      <c r="C2794" s="2">
        <f>YEAR([1]Data!$D2794)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9">
        <v>6.48</v>
      </c>
      <c r="T2794" s="2">
        <v>1</v>
      </c>
      <c r="U2794" s="25">
        <v>0</v>
      </c>
      <c r="V2794" s="25">
        <v>3.1104000000000003</v>
      </c>
      <c r="W2794" s="11">
        <f>Table_1[[#This Row],[Discount]]/Table_1[[#This Row],[Sales]]</f>
        <v>0</v>
      </c>
      <c r="X2794" t="str">
        <f>IF(Table_1[[#This Row],[Discount %]]&lt;=0.1, "0-10%", IF(Table_1[[#This Row],[Discount %]]&lt;=0.2, "10-20%", IF(Table_1[[#This Row],[Discount %]]&lt;=0.3, "20-30%", IF(Table_1[[#This Row],[Discount %]]&lt;=0.4, "30-40%", "40%+"))))</f>
        <v>0-10%</v>
      </c>
    </row>
    <row r="2795" spans="1:24" ht="14.4" x14ac:dyDescent="0.3">
      <c r="A2795" s="2">
        <v>2794</v>
      </c>
      <c r="B2795" s="2" t="s">
        <v>5972</v>
      </c>
      <c r="C2795" s="2">
        <f>YEAR([1]Data!$D2795)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9">
        <v>1075.088</v>
      </c>
      <c r="T2795" s="2">
        <v>14</v>
      </c>
      <c r="U2795" s="25">
        <v>0.2</v>
      </c>
      <c r="V2795" s="25">
        <v>94.070199999999943</v>
      </c>
      <c r="W2795" s="11">
        <f>Table_1[[#This Row],[Discount]]/Table_1[[#This Row],[Sales]]</f>
        <v>1.8603128302055276E-4</v>
      </c>
      <c r="X2795" t="str">
        <f>IF(Table_1[[#This Row],[Discount %]]&lt;=0.1, "0-10%", IF(Table_1[[#This Row],[Discount %]]&lt;=0.2, "10-20%", IF(Table_1[[#This Row],[Discount %]]&lt;=0.3, "20-30%", IF(Table_1[[#This Row],[Discount %]]&lt;=0.4, "30-40%", "40%+"))))</f>
        <v>0-10%</v>
      </c>
    </row>
    <row r="2796" spans="1:24" ht="14.4" x14ac:dyDescent="0.3">
      <c r="A2796" s="2">
        <v>2795</v>
      </c>
      <c r="B2796" s="2" t="s">
        <v>5972</v>
      </c>
      <c r="C2796" s="2">
        <f>YEAR([1]Data!$D2796)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9">
        <v>438.36800000000005</v>
      </c>
      <c r="T2796" s="2">
        <v>4</v>
      </c>
      <c r="U2796" s="25">
        <v>0.2</v>
      </c>
      <c r="V2796" s="25">
        <v>38.357200000000006</v>
      </c>
      <c r="W2796" s="11">
        <f>Table_1[[#This Row],[Discount]]/Table_1[[#This Row],[Sales]]</f>
        <v>4.5623768158259724E-4</v>
      </c>
      <c r="X2796" t="str">
        <f>IF(Table_1[[#This Row],[Discount %]]&lt;=0.1, "0-10%", IF(Table_1[[#This Row],[Discount %]]&lt;=0.2, "10-20%", IF(Table_1[[#This Row],[Discount %]]&lt;=0.3, "20-30%", IF(Table_1[[#This Row],[Discount %]]&lt;=0.4, "30-40%", "40%+"))))</f>
        <v>0-10%</v>
      </c>
    </row>
    <row r="2797" spans="1:24" ht="14.4" x14ac:dyDescent="0.3">
      <c r="A2797" s="2">
        <v>2796</v>
      </c>
      <c r="B2797" s="2" t="s">
        <v>5972</v>
      </c>
      <c r="C2797" s="2">
        <f>YEAR([1]Data!$D2797)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9">
        <v>18.088000000000001</v>
      </c>
      <c r="T2797" s="2">
        <v>7</v>
      </c>
      <c r="U2797" s="25">
        <v>0.2</v>
      </c>
      <c r="V2797" s="25">
        <v>6.5569000000000006</v>
      </c>
      <c r="W2797" s="11">
        <f>Table_1[[#This Row],[Discount]]/Table_1[[#This Row],[Sales]]</f>
        <v>1.1057054400707651E-2</v>
      </c>
      <c r="X2797" t="str">
        <f>IF(Table_1[[#This Row],[Discount %]]&lt;=0.1, "0-10%", IF(Table_1[[#This Row],[Discount %]]&lt;=0.2, "10-20%", IF(Table_1[[#This Row],[Discount %]]&lt;=0.3, "20-30%", IF(Table_1[[#This Row],[Discount %]]&lt;=0.4, "30-40%", "40%+"))))</f>
        <v>0-10%</v>
      </c>
    </row>
    <row r="2798" spans="1:24" ht="14.4" x14ac:dyDescent="0.3">
      <c r="A2798" s="2">
        <v>2797</v>
      </c>
      <c r="B2798" s="2" t="s">
        <v>5972</v>
      </c>
      <c r="C2798" s="2">
        <f>YEAR([1]Data!$D2798)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9">
        <v>308.49900000000002</v>
      </c>
      <c r="T2798" s="2">
        <v>3</v>
      </c>
      <c r="U2798" s="25">
        <v>0.15</v>
      </c>
      <c r="V2798" s="25">
        <v>-18.146999999999998</v>
      </c>
      <c r="W2798" s="11">
        <f>Table_1[[#This Row],[Discount]]/Table_1[[#This Row],[Sales]]</f>
        <v>4.8622523897970491E-4</v>
      </c>
      <c r="X2798" t="str">
        <f>IF(Table_1[[#This Row],[Discount %]]&lt;=0.1, "0-10%", IF(Table_1[[#This Row],[Discount %]]&lt;=0.2, "10-20%", IF(Table_1[[#This Row],[Discount %]]&lt;=0.3, "20-30%", IF(Table_1[[#This Row],[Discount %]]&lt;=0.4, "30-40%", "40%+"))))</f>
        <v>0-10%</v>
      </c>
    </row>
    <row r="2799" spans="1:24" ht="14.4" x14ac:dyDescent="0.3">
      <c r="A2799" s="2">
        <v>2798</v>
      </c>
      <c r="B2799" s="2" t="s">
        <v>5974</v>
      </c>
      <c r="C2799" s="2">
        <f>YEAR([1]Data!$D2799)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9">
        <v>13.36</v>
      </c>
      <c r="T2799" s="2">
        <v>4</v>
      </c>
      <c r="U2799" s="25">
        <v>0</v>
      </c>
      <c r="V2799" s="25">
        <v>4.1415999999999986</v>
      </c>
      <c r="W2799" s="11">
        <f>Table_1[[#This Row],[Discount]]/Table_1[[#This Row],[Sales]]</f>
        <v>0</v>
      </c>
      <c r="X2799" t="str">
        <f>IF(Table_1[[#This Row],[Discount %]]&lt;=0.1, "0-10%", IF(Table_1[[#This Row],[Discount %]]&lt;=0.2, "10-20%", IF(Table_1[[#This Row],[Discount %]]&lt;=0.3, "20-30%", IF(Table_1[[#This Row],[Discount %]]&lt;=0.4, "30-40%", "40%+"))))</f>
        <v>0-10%</v>
      </c>
    </row>
    <row r="2800" spans="1:24" ht="14.4" x14ac:dyDescent="0.3">
      <c r="A2800" s="2">
        <v>2799</v>
      </c>
      <c r="B2800" s="2" t="s">
        <v>5974</v>
      </c>
      <c r="C2800" s="2">
        <f>YEAR([1]Data!$D2800)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9">
        <v>39.96</v>
      </c>
      <c r="T2800" s="2">
        <v>2</v>
      </c>
      <c r="U2800" s="25">
        <v>0</v>
      </c>
      <c r="V2800" s="25">
        <v>18.781199999999998</v>
      </c>
      <c r="W2800" s="11">
        <f>Table_1[[#This Row],[Discount]]/Table_1[[#This Row],[Sales]]</f>
        <v>0</v>
      </c>
      <c r="X2800" t="str">
        <f>IF(Table_1[[#This Row],[Discount %]]&lt;=0.1, "0-10%", IF(Table_1[[#This Row],[Discount %]]&lt;=0.2, "10-20%", IF(Table_1[[#This Row],[Discount %]]&lt;=0.3, "20-30%", IF(Table_1[[#This Row],[Discount %]]&lt;=0.4, "30-40%", "40%+"))))</f>
        <v>0-10%</v>
      </c>
    </row>
    <row r="2801" spans="1:24" ht="14.4" x14ac:dyDescent="0.3">
      <c r="A2801" s="2">
        <v>2800</v>
      </c>
      <c r="B2801" s="2" t="s">
        <v>5974</v>
      </c>
      <c r="C2801" s="2">
        <f>YEAR([1]Data!$D2801)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9">
        <v>145.85000000000002</v>
      </c>
      <c r="T2801" s="2">
        <v>5</v>
      </c>
      <c r="U2801" s="25">
        <v>0</v>
      </c>
      <c r="V2801" s="25">
        <v>70.007999999999996</v>
      </c>
      <c r="W2801" s="11">
        <f>Table_1[[#This Row],[Discount]]/Table_1[[#This Row],[Sales]]</f>
        <v>0</v>
      </c>
      <c r="X2801" t="str">
        <f>IF(Table_1[[#This Row],[Discount %]]&lt;=0.1, "0-10%", IF(Table_1[[#This Row],[Discount %]]&lt;=0.2, "10-20%", IF(Table_1[[#This Row],[Discount %]]&lt;=0.3, "20-30%", IF(Table_1[[#This Row],[Discount %]]&lt;=0.4, "30-40%", "40%+"))))</f>
        <v>0-10%</v>
      </c>
    </row>
    <row r="2802" spans="1:24" ht="14.4" x14ac:dyDescent="0.3">
      <c r="A2802" s="2">
        <v>2801</v>
      </c>
      <c r="B2802" s="2" t="s">
        <v>5975</v>
      </c>
      <c r="C2802" s="2">
        <f>YEAR([1]Data!$D2802)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9">
        <v>783.96000000000015</v>
      </c>
      <c r="T2802" s="2">
        <v>5</v>
      </c>
      <c r="U2802" s="25">
        <v>0.2</v>
      </c>
      <c r="V2802" s="25">
        <v>78.396000000000043</v>
      </c>
      <c r="W2802" s="11">
        <f>Table_1[[#This Row],[Discount]]/Table_1[[#This Row],[Sales]]</f>
        <v>2.5511505689065764E-4</v>
      </c>
      <c r="X2802" t="str">
        <f>IF(Table_1[[#This Row],[Discount %]]&lt;=0.1, "0-10%", IF(Table_1[[#This Row],[Discount %]]&lt;=0.2, "10-20%", IF(Table_1[[#This Row],[Discount %]]&lt;=0.3, "20-30%", IF(Table_1[[#This Row],[Discount %]]&lt;=0.4, "30-40%", "40%+"))))</f>
        <v>0-10%</v>
      </c>
    </row>
    <row r="2803" spans="1:24" ht="14.4" x14ac:dyDescent="0.3">
      <c r="A2803" s="2">
        <v>2802</v>
      </c>
      <c r="B2803" s="2" t="s">
        <v>5976</v>
      </c>
      <c r="C2803" s="2">
        <f>YEAR([1]Data!$D2803)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9">
        <v>7.88</v>
      </c>
      <c r="T2803" s="2">
        <v>1</v>
      </c>
      <c r="U2803" s="25">
        <v>0.2</v>
      </c>
      <c r="V2803" s="25">
        <v>1.7730000000000004</v>
      </c>
      <c r="W2803" s="11">
        <f>Table_1[[#This Row],[Discount]]/Table_1[[#This Row],[Sales]]</f>
        <v>2.538071065989848E-2</v>
      </c>
      <c r="X2803" t="str">
        <f>IF(Table_1[[#This Row],[Discount %]]&lt;=0.1, "0-10%", IF(Table_1[[#This Row],[Discount %]]&lt;=0.2, "10-20%", IF(Table_1[[#This Row],[Discount %]]&lt;=0.3, "20-30%", IF(Table_1[[#This Row],[Discount %]]&lt;=0.4, "30-40%", "40%+"))))</f>
        <v>0-10%</v>
      </c>
    </row>
    <row r="2804" spans="1:24" ht="14.4" x14ac:dyDescent="0.3">
      <c r="A2804" s="2">
        <v>2803</v>
      </c>
      <c r="B2804" s="2" t="s">
        <v>5977</v>
      </c>
      <c r="C2804" s="2">
        <f>YEAR([1]Data!$D2804)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9">
        <v>41.37</v>
      </c>
      <c r="T2804" s="2">
        <v>3</v>
      </c>
      <c r="U2804" s="25">
        <v>0</v>
      </c>
      <c r="V2804" s="25">
        <v>17.375399999999999</v>
      </c>
      <c r="W2804" s="11">
        <f>Table_1[[#This Row],[Discount]]/Table_1[[#This Row],[Sales]]</f>
        <v>0</v>
      </c>
      <c r="X2804" t="str">
        <f>IF(Table_1[[#This Row],[Discount %]]&lt;=0.1, "0-10%", IF(Table_1[[#This Row],[Discount %]]&lt;=0.2, "10-20%", IF(Table_1[[#This Row],[Discount %]]&lt;=0.3, "20-30%", IF(Table_1[[#This Row],[Discount %]]&lt;=0.4, "30-40%", "40%+"))))</f>
        <v>0-10%</v>
      </c>
    </row>
    <row r="2805" spans="1:24" ht="14.4" x14ac:dyDescent="0.3">
      <c r="A2805" s="2">
        <v>2804</v>
      </c>
      <c r="B2805" s="2" t="s">
        <v>5980</v>
      </c>
      <c r="C2805" s="2">
        <f>YEAR([1]Data!$D2805)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9">
        <v>12.84</v>
      </c>
      <c r="T2805" s="2">
        <v>3</v>
      </c>
      <c r="U2805" s="25">
        <v>0</v>
      </c>
      <c r="V2805" s="25">
        <v>5.7779999999999987</v>
      </c>
      <c r="W2805" s="11">
        <f>Table_1[[#This Row],[Discount]]/Table_1[[#This Row],[Sales]]</f>
        <v>0</v>
      </c>
      <c r="X2805" t="str">
        <f>IF(Table_1[[#This Row],[Discount %]]&lt;=0.1, "0-10%", IF(Table_1[[#This Row],[Discount %]]&lt;=0.2, "10-20%", IF(Table_1[[#This Row],[Discount %]]&lt;=0.3, "20-30%", IF(Table_1[[#This Row],[Discount %]]&lt;=0.4, "30-40%", "40%+"))))</f>
        <v>0-10%</v>
      </c>
    </row>
    <row r="2806" spans="1:24" ht="14.4" x14ac:dyDescent="0.3">
      <c r="A2806" s="2">
        <v>2805</v>
      </c>
      <c r="B2806" s="2" t="s">
        <v>5980</v>
      </c>
      <c r="C2806" s="2">
        <f>YEAR([1]Data!$D2806)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9">
        <v>25.68</v>
      </c>
      <c r="T2806" s="2">
        <v>6</v>
      </c>
      <c r="U2806" s="25">
        <v>0</v>
      </c>
      <c r="V2806" s="25">
        <v>11.555999999999997</v>
      </c>
      <c r="W2806" s="11">
        <f>Table_1[[#This Row],[Discount]]/Table_1[[#This Row],[Sales]]</f>
        <v>0</v>
      </c>
      <c r="X2806" t="str">
        <f>IF(Table_1[[#This Row],[Discount %]]&lt;=0.1, "0-10%", IF(Table_1[[#This Row],[Discount %]]&lt;=0.2, "10-20%", IF(Table_1[[#This Row],[Discount %]]&lt;=0.3, "20-30%", IF(Table_1[[#This Row],[Discount %]]&lt;=0.4, "30-40%", "40%+"))))</f>
        <v>0-10%</v>
      </c>
    </row>
    <row r="2807" spans="1:24" ht="14.4" x14ac:dyDescent="0.3">
      <c r="A2807" s="2">
        <v>2806</v>
      </c>
      <c r="B2807" s="2" t="s">
        <v>5983</v>
      </c>
      <c r="C2807" s="2">
        <f>YEAR([1]Data!$D2807)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9">
        <v>47.515999999999991</v>
      </c>
      <c r="T2807" s="2">
        <v>2</v>
      </c>
      <c r="U2807" s="25">
        <v>0.3</v>
      </c>
      <c r="V2807" s="25">
        <v>-2.0364000000000004</v>
      </c>
      <c r="W2807" s="11">
        <f>Table_1[[#This Row],[Discount]]/Table_1[[#This Row],[Sales]]</f>
        <v>6.3136627662261141E-3</v>
      </c>
      <c r="X2807" t="str">
        <f>IF(Table_1[[#This Row],[Discount %]]&lt;=0.1, "0-10%", IF(Table_1[[#This Row],[Discount %]]&lt;=0.2, "10-20%", IF(Table_1[[#This Row],[Discount %]]&lt;=0.3, "20-30%", IF(Table_1[[#This Row],[Discount %]]&lt;=0.4, "30-40%", "40%+"))))</f>
        <v>0-10%</v>
      </c>
    </row>
    <row r="2808" spans="1:24" ht="14.4" x14ac:dyDescent="0.3">
      <c r="A2808" s="2">
        <v>2807</v>
      </c>
      <c r="B2808" s="2" t="s">
        <v>5984</v>
      </c>
      <c r="C2808" s="2">
        <f>YEAR([1]Data!$D2808)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9">
        <v>9.42</v>
      </c>
      <c r="T2808" s="2">
        <v>2</v>
      </c>
      <c r="U2808" s="25">
        <v>0</v>
      </c>
      <c r="V2808" s="25">
        <v>0.47100000000000009</v>
      </c>
      <c r="W2808" s="11">
        <f>Table_1[[#This Row],[Discount]]/Table_1[[#This Row],[Sales]]</f>
        <v>0</v>
      </c>
      <c r="X2808" t="str">
        <f>IF(Table_1[[#This Row],[Discount %]]&lt;=0.1, "0-10%", IF(Table_1[[#This Row],[Discount %]]&lt;=0.2, "10-20%", IF(Table_1[[#This Row],[Discount %]]&lt;=0.3, "20-30%", IF(Table_1[[#This Row],[Discount %]]&lt;=0.4, "30-40%", "40%+"))))</f>
        <v>0-10%</v>
      </c>
    </row>
    <row r="2809" spans="1:24" ht="14.4" x14ac:dyDescent="0.3">
      <c r="A2809" s="2">
        <v>2808</v>
      </c>
      <c r="B2809" s="2" t="s">
        <v>5984</v>
      </c>
      <c r="C2809" s="2">
        <f>YEAR([1]Data!$D2809)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9">
        <v>12.96</v>
      </c>
      <c r="T2809" s="2">
        <v>2</v>
      </c>
      <c r="U2809" s="25">
        <v>0</v>
      </c>
      <c r="V2809" s="25">
        <v>6.2208000000000006</v>
      </c>
      <c r="W2809" s="11">
        <f>Table_1[[#This Row],[Discount]]/Table_1[[#This Row],[Sales]]</f>
        <v>0</v>
      </c>
      <c r="X2809" t="str">
        <f>IF(Table_1[[#This Row],[Discount %]]&lt;=0.1, "0-10%", IF(Table_1[[#This Row],[Discount %]]&lt;=0.2, "10-20%", IF(Table_1[[#This Row],[Discount %]]&lt;=0.3, "20-30%", IF(Table_1[[#This Row],[Discount %]]&lt;=0.4, "30-40%", "40%+"))))</f>
        <v>0-10%</v>
      </c>
    </row>
    <row r="2810" spans="1:24" ht="14.4" x14ac:dyDescent="0.3">
      <c r="A2810" s="2">
        <v>2809</v>
      </c>
      <c r="B2810" s="2" t="s">
        <v>5984</v>
      </c>
      <c r="C2810" s="2">
        <f>YEAR([1]Data!$D2810)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9">
        <v>704.9</v>
      </c>
      <c r="T2810" s="2">
        <v>5</v>
      </c>
      <c r="U2810" s="25">
        <v>0</v>
      </c>
      <c r="V2810" s="25">
        <v>56.392000000000024</v>
      </c>
      <c r="W2810" s="11">
        <f>Table_1[[#This Row],[Discount]]/Table_1[[#This Row],[Sales]]</f>
        <v>0</v>
      </c>
      <c r="X2810" t="str">
        <f>IF(Table_1[[#This Row],[Discount %]]&lt;=0.1, "0-10%", IF(Table_1[[#This Row],[Discount %]]&lt;=0.2, "10-20%", IF(Table_1[[#This Row],[Discount %]]&lt;=0.3, "20-30%", IF(Table_1[[#This Row],[Discount %]]&lt;=0.4, "30-40%", "40%+"))))</f>
        <v>0-10%</v>
      </c>
    </row>
    <row r="2811" spans="1:24" ht="14.4" x14ac:dyDescent="0.3">
      <c r="A2811" s="2">
        <v>2810</v>
      </c>
      <c r="B2811" s="2" t="s">
        <v>5984</v>
      </c>
      <c r="C2811" s="2">
        <f>YEAR([1]Data!$D2811)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9">
        <v>561.5680000000001</v>
      </c>
      <c r="T2811" s="2">
        <v>2</v>
      </c>
      <c r="U2811" s="25">
        <v>0.2</v>
      </c>
      <c r="V2811" s="25">
        <v>28.078400000000016</v>
      </c>
      <c r="W2811" s="11">
        <f>Table_1[[#This Row],[Discount]]/Table_1[[#This Row],[Sales]]</f>
        <v>3.5614564932474782E-4</v>
      </c>
      <c r="X2811" t="str">
        <f>IF(Table_1[[#This Row],[Discount %]]&lt;=0.1, "0-10%", IF(Table_1[[#This Row],[Discount %]]&lt;=0.2, "10-20%", IF(Table_1[[#This Row],[Discount %]]&lt;=0.3, "20-30%", IF(Table_1[[#This Row],[Discount %]]&lt;=0.4, "30-40%", "40%+"))))</f>
        <v>0-10%</v>
      </c>
    </row>
    <row r="2812" spans="1:24" ht="14.4" x14ac:dyDescent="0.3">
      <c r="A2812" s="2">
        <v>2811</v>
      </c>
      <c r="B2812" s="2" t="s">
        <v>5989</v>
      </c>
      <c r="C2812" s="2">
        <f>YEAR([1]Data!$D2812)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9">
        <v>179.82</v>
      </c>
      <c r="T2812" s="2">
        <v>9</v>
      </c>
      <c r="U2812" s="25">
        <v>0</v>
      </c>
      <c r="V2812" s="25">
        <v>84.5154</v>
      </c>
      <c r="W2812" s="11">
        <f>Table_1[[#This Row],[Discount]]/Table_1[[#This Row],[Sales]]</f>
        <v>0</v>
      </c>
      <c r="X2812" t="str">
        <f>IF(Table_1[[#This Row],[Discount %]]&lt;=0.1, "0-10%", IF(Table_1[[#This Row],[Discount %]]&lt;=0.2, "10-20%", IF(Table_1[[#This Row],[Discount %]]&lt;=0.3, "20-30%", IF(Table_1[[#This Row],[Discount %]]&lt;=0.4, "30-40%", "40%+"))))</f>
        <v>0-10%</v>
      </c>
    </row>
    <row r="2813" spans="1:24" ht="14.4" x14ac:dyDescent="0.3">
      <c r="A2813" s="2">
        <v>2812</v>
      </c>
      <c r="B2813" s="2" t="s">
        <v>5989</v>
      </c>
      <c r="C2813" s="2">
        <f>YEAR([1]Data!$D2813)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9">
        <v>185.57999999999998</v>
      </c>
      <c r="T2813" s="2">
        <v>6</v>
      </c>
      <c r="U2813" s="25">
        <v>0</v>
      </c>
      <c r="V2813" s="25">
        <v>76.087800000000001</v>
      </c>
      <c r="W2813" s="11">
        <f>Table_1[[#This Row],[Discount]]/Table_1[[#This Row],[Sales]]</f>
        <v>0</v>
      </c>
      <c r="X2813" t="str">
        <f>IF(Table_1[[#This Row],[Discount %]]&lt;=0.1, "0-10%", IF(Table_1[[#This Row],[Discount %]]&lt;=0.2, "10-20%", IF(Table_1[[#This Row],[Discount %]]&lt;=0.3, "20-30%", IF(Table_1[[#This Row],[Discount %]]&lt;=0.4, "30-40%", "40%+"))))</f>
        <v>0-10%</v>
      </c>
    </row>
    <row r="2814" spans="1:24" ht="14.4" x14ac:dyDescent="0.3">
      <c r="A2814" s="2">
        <v>2813</v>
      </c>
      <c r="B2814" s="2" t="s">
        <v>5989</v>
      </c>
      <c r="C2814" s="2">
        <f>YEAR([1]Data!$D2814)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9">
        <v>214.11</v>
      </c>
      <c r="T2814" s="2">
        <v>3</v>
      </c>
      <c r="U2814" s="25">
        <v>0</v>
      </c>
      <c r="V2814" s="25">
        <v>36.398699999999977</v>
      </c>
      <c r="W2814" s="11">
        <f>Table_1[[#This Row],[Discount]]/Table_1[[#This Row],[Sales]]</f>
        <v>0</v>
      </c>
      <c r="X2814" t="str">
        <f>IF(Table_1[[#This Row],[Discount %]]&lt;=0.1, "0-10%", IF(Table_1[[#This Row],[Discount %]]&lt;=0.2, "10-20%", IF(Table_1[[#This Row],[Discount %]]&lt;=0.3, "20-30%", IF(Table_1[[#This Row],[Discount %]]&lt;=0.4, "30-40%", "40%+"))))</f>
        <v>0-10%</v>
      </c>
    </row>
    <row r="2815" spans="1:24" ht="14.4" x14ac:dyDescent="0.3">
      <c r="A2815" s="2">
        <v>2814</v>
      </c>
      <c r="B2815" s="2" t="s">
        <v>5989</v>
      </c>
      <c r="C2815" s="2">
        <f>YEAR([1]Data!$D2815)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9">
        <v>999.96</v>
      </c>
      <c r="T2815" s="2">
        <v>4</v>
      </c>
      <c r="U2815" s="25">
        <v>0</v>
      </c>
      <c r="V2815" s="25">
        <v>229.99080000000004</v>
      </c>
      <c r="W2815" s="11">
        <f>Table_1[[#This Row],[Discount]]/Table_1[[#This Row],[Sales]]</f>
        <v>0</v>
      </c>
      <c r="X2815" t="str">
        <f>IF(Table_1[[#This Row],[Discount %]]&lt;=0.1, "0-10%", IF(Table_1[[#This Row],[Discount %]]&lt;=0.2, "10-20%", IF(Table_1[[#This Row],[Discount %]]&lt;=0.3, "20-30%", IF(Table_1[[#This Row],[Discount %]]&lt;=0.4, "30-40%", "40%+"))))</f>
        <v>0-10%</v>
      </c>
    </row>
    <row r="2816" spans="1:24" ht="14.4" x14ac:dyDescent="0.3">
      <c r="A2816" s="2">
        <v>2815</v>
      </c>
      <c r="B2816" s="2" t="s">
        <v>5989</v>
      </c>
      <c r="C2816" s="2">
        <f>YEAR([1]Data!$D2816)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9">
        <v>653.54999999999995</v>
      </c>
      <c r="T2816" s="2">
        <v>3</v>
      </c>
      <c r="U2816" s="25">
        <v>0</v>
      </c>
      <c r="V2816" s="25">
        <v>111.10349999999994</v>
      </c>
      <c r="W2816" s="11">
        <f>Table_1[[#This Row],[Discount]]/Table_1[[#This Row],[Sales]]</f>
        <v>0</v>
      </c>
      <c r="X2816" t="str">
        <f>IF(Table_1[[#This Row],[Discount %]]&lt;=0.1, "0-10%", IF(Table_1[[#This Row],[Discount %]]&lt;=0.2, "10-20%", IF(Table_1[[#This Row],[Discount %]]&lt;=0.3, "20-30%", IF(Table_1[[#This Row],[Discount %]]&lt;=0.4, "30-40%", "40%+"))))</f>
        <v>0-10%</v>
      </c>
    </row>
    <row r="2817" spans="1:24" ht="14.4" x14ac:dyDescent="0.3">
      <c r="A2817" s="2">
        <v>2816</v>
      </c>
      <c r="B2817" s="2" t="s">
        <v>5992</v>
      </c>
      <c r="C2817" s="2">
        <f>YEAR([1]Data!$D2817)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9">
        <v>114.60000000000001</v>
      </c>
      <c r="T2817" s="2">
        <v>5</v>
      </c>
      <c r="U2817" s="25">
        <v>0</v>
      </c>
      <c r="V2817" s="25">
        <v>51.57</v>
      </c>
      <c r="W2817" s="11">
        <f>Table_1[[#This Row],[Discount]]/Table_1[[#This Row],[Sales]]</f>
        <v>0</v>
      </c>
      <c r="X2817" t="str">
        <f>IF(Table_1[[#This Row],[Discount %]]&lt;=0.1, "0-10%", IF(Table_1[[#This Row],[Discount %]]&lt;=0.2, "10-20%", IF(Table_1[[#This Row],[Discount %]]&lt;=0.3, "20-30%", IF(Table_1[[#This Row],[Discount %]]&lt;=0.4, "30-40%", "40%+"))))</f>
        <v>0-10%</v>
      </c>
    </row>
    <row r="2818" spans="1:24" ht="14.4" x14ac:dyDescent="0.3">
      <c r="A2818" s="2">
        <v>2817</v>
      </c>
      <c r="B2818" s="2" t="s">
        <v>5992</v>
      </c>
      <c r="C2818" s="2">
        <f>YEAR([1]Data!$D2818)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9">
        <v>60.74</v>
      </c>
      <c r="T2818" s="2">
        <v>1</v>
      </c>
      <c r="U2818" s="25">
        <v>0</v>
      </c>
      <c r="V2818" s="25">
        <v>15.185000000000002</v>
      </c>
      <c r="W2818" s="11">
        <f>Table_1[[#This Row],[Discount]]/Table_1[[#This Row],[Sales]]</f>
        <v>0</v>
      </c>
      <c r="X2818" t="str">
        <f>IF(Table_1[[#This Row],[Discount %]]&lt;=0.1, "0-10%", IF(Table_1[[#This Row],[Discount %]]&lt;=0.2, "10-20%", IF(Table_1[[#This Row],[Discount %]]&lt;=0.3, "20-30%", IF(Table_1[[#This Row],[Discount %]]&lt;=0.4, "30-40%", "40%+"))))</f>
        <v>0-10%</v>
      </c>
    </row>
    <row r="2819" spans="1:24" ht="14.4" x14ac:dyDescent="0.3">
      <c r="A2819" s="2">
        <v>2818</v>
      </c>
      <c r="B2819" s="2" t="s">
        <v>5992</v>
      </c>
      <c r="C2819" s="2">
        <f>YEAR([1]Data!$D2819)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9">
        <v>124.36</v>
      </c>
      <c r="T2819" s="2">
        <v>2</v>
      </c>
      <c r="U2819" s="25">
        <v>0</v>
      </c>
      <c r="V2819" s="25">
        <v>27.359200000000001</v>
      </c>
      <c r="W2819" s="11">
        <f>Table_1[[#This Row],[Discount]]/Table_1[[#This Row],[Sales]]</f>
        <v>0</v>
      </c>
      <c r="X2819" t="str">
        <f>IF(Table_1[[#This Row],[Discount %]]&lt;=0.1, "0-10%", IF(Table_1[[#This Row],[Discount %]]&lt;=0.2, "10-20%", IF(Table_1[[#This Row],[Discount %]]&lt;=0.3, "20-30%", IF(Table_1[[#This Row],[Discount %]]&lt;=0.4, "30-40%", "40%+"))))</f>
        <v>0-10%</v>
      </c>
    </row>
    <row r="2820" spans="1:24" ht="14.4" x14ac:dyDescent="0.3">
      <c r="A2820" s="2">
        <v>2819</v>
      </c>
      <c r="B2820" s="2" t="s">
        <v>5992</v>
      </c>
      <c r="C2820" s="2">
        <f>YEAR([1]Data!$D2820)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9">
        <v>1088.76</v>
      </c>
      <c r="T2820" s="2">
        <v>6</v>
      </c>
      <c r="U2820" s="25">
        <v>0</v>
      </c>
      <c r="V2820" s="25">
        <v>315.74039999999985</v>
      </c>
      <c r="W2820" s="11">
        <f>Table_1[[#This Row],[Discount]]/Table_1[[#This Row],[Sales]]</f>
        <v>0</v>
      </c>
      <c r="X2820" t="str">
        <f>IF(Table_1[[#This Row],[Discount %]]&lt;=0.1, "0-10%", IF(Table_1[[#This Row],[Discount %]]&lt;=0.2, "10-20%", IF(Table_1[[#This Row],[Discount %]]&lt;=0.3, "20-30%", IF(Table_1[[#This Row],[Discount %]]&lt;=0.4, "30-40%", "40%+"))))</f>
        <v>0-10%</v>
      </c>
    </row>
    <row r="2821" spans="1:24" ht="14.4" x14ac:dyDescent="0.3">
      <c r="A2821" s="2">
        <v>2820</v>
      </c>
      <c r="B2821" s="2" t="s">
        <v>5995</v>
      </c>
      <c r="C2821" s="2">
        <f>YEAR([1]Data!$D2821)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9">
        <v>6.7200000000000006</v>
      </c>
      <c r="T2821" s="2">
        <v>5</v>
      </c>
      <c r="U2821" s="25">
        <v>0.2</v>
      </c>
      <c r="V2821" s="25">
        <v>2.351999999999999</v>
      </c>
      <c r="W2821" s="11">
        <f>Table_1[[#This Row],[Discount]]/Table_1[[#This Row],[Sales]]</f>
        <v>2.976190476190476E-2</v>
      </c>
      <c r="X2821" t="str">
        <f>IF(Table_1[[#This Row],[Discount %]]&lt;=0.1, "0-10%", IF(Table_1[[#This Row],[Discount %]]&lt;=0.2, "10-20%", IF(Table_1[[#This Row],[Discount %]]&lt;=0.3, "20-30%", IF(Table_1[[#This Row],[Discount %]]&lt;=0.4, "30-40%", "40%+"))))</f>
        <v>0-10%</v>
      </c>
    </row>
    <row r="2822" spans="1:24" ht="14.4" x14ac:dyDescent="0.3">
      <c r="A2822" s="2">
        <v>2821</v>
      </c>
      <c r="B2822" s="2" t="s">
        <v>5995</v>
      </c>
      <c r="C2822" s="2">
        <f>YEAR([1]Data!$D2822)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9">
        <v>298.77600000000001</v>
      </c>
      <c r="T2822" s="2">
        <v>3</v>
      </c>
      <c r="U2822" s="25">
        <v>0.2</v>
      </c>
      <c r="V2822" s="25">
        <v>7.4693999999999932</v>
      </c>
      <c r="W2822" s="11">
        <f>Table_1[[#This Row],[Discount]]/Table_1[[#This Row],[Sales]]</f>
        <v>6.6939780973036659E-4</v>
      </c>
      <c r="X2822" t="str">
        <f>IF(Table_1[[#This Row],[Discount %]]&lt;=0.1, "0-10%", IF(Table_1[[#This Row],[Discount %]]&lt;=0.2, "10-20%", IF(Table_1[[#This Row],[Discount %]]&lt;=0.3, "20-30%", IF(Table_1[[#This Row],[Discount %]]&lt;=0.4, "30-40%", "40%+"))))</f>
        <v>0-10%</v>
      </c>
    </row>
    <row r="2823" spans="1:24" ht="14.4" x14ac:dyDescent="0.3">
      <c r="A2823" s="2">
        <v>2822</v>
      </c>
      <c r="B2823" s="2" t="s">
        <v>5998</v>
      </c>
      <c r="C2823" s="2">
        <f>YEAR([1]Data!$D2823)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9">
        <v>302.37599999999998</v>
      </c>
      <c r="T2823" s="2">
        <v>3</v>
      </c>
      <c r="U2823" s="25">
        <v>0.2</v>
      </c>
      <c r="V2823" s="25">
        <v>22.678200000000018</v>
      </c>
      <c r="W2823" s="11">
        <f>Table_1[[#This Row],[Discount]]/Table_1[[#This Row],[Sales]]</f>
        <v>6.6142815567373078E-4</v>
      </c>
      <c r="X2823" t="str">
        <f>IF(Table_1[[#This Row],[Discount %]]&lt;=0.1, "0-10%", IF(Table_1[[#This Row],[Discount %]]&lt;=0.2, "10-20%", IF(Table_1[[#This Row],[Discount %]]&lt;=0.3, "20-30%", IF(Table_1[[#This Row],[Discount %]]&lt;=0.4, "30-40%", "40%+"))))</f>
        <v>0-10%</v>
      </c>
    </row>
    <row r="2824" spans="1:24" ht="14.4" x14ac:dyDescent="0.3">
      <c r="A2824" s="2">
        <v>2823</v>
      </c>
      <c r="B2824" s="2" t="s">
        <v>5999</v>
      </c>
      <c r="C2824" s="2">
        <f>YEAR([1]Data!$D2824)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9">
        <v>8.9280000000000008</v>
      </c>
      <c r="T2824" s="2">
        <v>2</v>
      </c>
      <c r="U2824" s="25">
        <v>0.2</v>
      </c>
      <c r="V2824" s="25">
        <v>0.55799999999999894</v>
      </c>
      <c r="W2824" s="11">
        <f>Table_1[[#This Row],[Discount]]/Table_1[[#This Row],[Sales]]</f>
        <v>2.2401433691756272E-2</v>
      </c>
      <c r="X2824" t="str">
        <f>IF(Table_1[[#This Row],[Discount %]]&lt;=0.1, "0-10%", IF(Table_1[[#This Row],[Discount %]]&lt;=0.2, "10-20%", IF(Table_1[[#This Row],[Discount %]]&lt;=0.3, "20-30%", IF(Table_1[[#This Row],[Discount %]]&lt;=0.4, "30-40%", "40%+"))))</f>
        <v>0-10%</v>
      </c>
    </row>
    <row r="2825" spans="1:24" ht="14.4" x14ac:dyDescent="0.3">
      <c r="A2825" s="2">
        <v>2824</v>
      </c>
      <c r="B2825" s="2" t="s">
        <v>5999</v>
      </c>
      <c r="C2825" s="2">
        <f>YEAR([1]Data!$D2825)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9">
        <v>47.584000000000003</v>
      </c>
      <c r="T2825" s="2">
        <v>2</v>
      </c>
      <c r="U2825" s="25">
        <v>0.2</v>
      </c>
      <c r="V2825" s="25">
        <v>-2.9739999999999966</v>
      </c>
      <c r="W2825" s="11">
        <f>Table_1[[#This Row],[Discount]]/Table_1[[#This Row],[Sales]]</f>
        <v>4.2030934767989239E-3</v>
      </c>
      <c r="X2825" t="str">
        <f>IF(Table_1[[#This Row],[Discount %]]&lt;=0.1, "0-10%", IF(Table_1[[#This Row],[Discount %]]&lt;=0.2, "10-20%", IF(Table_1[[#This Row],[Discount %]]&lt;=0.3, "20-30%", IF(Table_1[[#This Row],[Discount %]]&lt;=0.4, "30-40%", "40%+"))))</f>
        <v>0-10%</v>
      </c>
    </row>
    <row r="2826" spans="1:24" ht="14.4" x14ac:dyDescent="0.3">
      <c r="A2826" s="2">
        <v>2825</v>
      </c>
      <c r="B2826" s="2" t="s">
        <v>6000</v>
      </c>
      <c r="C2826" s="2">
        <f>YEAR([1]Data!$D2826)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9">
        <v>33.792000000000002</v>
      </c>
      <c r="T2826" s="2">
        <v>8</v>
      </c>
      <c r="U2826" s="25">
        <v>0.2</v>
      </c>
      <c r="V2826" s="25">
        <v>10.559999999999999</v>
      </c>
      <c r="W2826" s="11">
        <f>Table_1[[#This Row],[Discount]]/Table_1[[#This Row],[Sales]]</f>
        <v>5.918560606060606E-3</v>
      </c>
      <c r="X2826" t="str">
        <f>IF(Table_1[[#This Row],[Discount %]]&lt;=0.1, "0-10%", IF(Table_1[[#This Row],[Discount %]]&lt;=0.2, "10-20%", IF(Table_1[[#This Row],[Discount %]]&lt;=0.3, "20-30%", IF(Table_1[[#This Row],[Discount %]]&lt;=0.4, "30-40%", "40%+"))))</f>
        <v>0-10%</v>
      </c>
    </row>
    <row r="2827" spans="1:24" ht="14.4" x14ac:dyDescent="0.3">
      <c r="A2827" s="2">
        <v>2826</v>
      </c>
      <c r="B2827" s="2" t="s">
        <v>6000</v>
      </c>
      <c r="C2827" s="2">
        <f>YEAR([1]Data!$D2827)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9">
        <v>300.53279999999995</v>
      </c>
      <c r="T2827" s="2">
        <v>2</v>
      </c>
      <c r="U2827" s="25">
        <v>0.32</v>
      </c>
      <c r="V2827" s="25">
        <v>-97.23120000000003</v>
      </c>
      <c r="W2827" s="11">
        <f>Table_1[[#This Row],[Discount]]/Table_1[[#This Row],[Sales]]</f>
        <v>1.0647756251563891E-3</v>
      </c>
      <c r="X2827" t="str">
        <f>IF(Table_1[[#This Row],[Discount %]]&lt;=0.1, "0-10%", IF(Table_1[[#This Row],[Discount %]]&lt;=0.2, "10-20%", IF(Table_1[[#This Row],[Discount %]]&lt;=0.3, "20-30%", IF(Table_1[[#This Row],[Discount %]]&lt;=0.4, "30-40%", "40%+"))))</f>
        <v>0-10%</v>
      </c>
    </row>
    <row r="2828" spans="1:24" ht="14.4" x14ac:dyDescent="0.3">
      <c r="A2828" s="2">
        <v>2827</v>
      </c>
      <c r="B2828" s="2" t="s">
        <v>6000</v>
      </c>
      <c r="C2828" s="2">
        <f>YEAR([1]Data!$D2828)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9">
        <v>2.7239999999999993</v>
      </c>
      <c r="T2828" s="2">
        <v>2</v>
      </c>
      <c r="U2828" s="25">
        <v>0.8</v>
      </c>
      <c r="V2828" s="25">
        <v>-4.3584000000000014</v>
      </c>
      <c r="W2828" s="11">
        <f>Table_1[[#This Row],[Discount]]/Table_1[[#This Row],[Sales]]</f>
        <v>0.29368575624082244</v>
      </c>
      <c r="X2828" t="str">
        <f>IF(Table_1[[#This Row],[Discount %]]&lt;=0.1, "0-10%", IF(Table_1[[#This Row],[Discount %]]&lt;=0.2, "10-20%", IF(Table_1[[#This Row],[Discount %]]&lt;=0.3, "20-30%", IF(Table_1[[#This Row],[Discount %]]&lt;=0.4, "30-40%", "40%+"))))</f>
        <v>20-30%</v>
      </c>
    </row>
    <row r="2829" spans="1:24" ht="14.4" x14ac:dyDescent="0.3">
      <c r="A2829" s="2">
        <v>2828</v>
      </c>
      <c r="B2829" s="2" t="s">
        <v>6000</v>
      </c>
      <c r="C2829" s="2">
        <f>YEAR([1]Data!$D2829)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9">
        <v>3.2640000000000002</v>
      </c>
      <c r="T2829" s="2">
        <v>2</v>
      </c>
      <c r="U2829" s="25">
        <v>0.2</v>
      </c>
      <c r="V2829" s="25">
        <v>1.1015999999999997</v>
      </c>
      <c r="W2829" s="11">
        <f>Table_1[[#This Row],[Discount]]/Table_1[[#This Row],[Sales]]</f>
        <v>6.1274509803921566E-2</v>
      </c>
      <c r="X2829" t="str">
        <f>IF(Table_1[[#This Row],[Discount %]]&lt;=0.1, "0-10%", IF(Table_1[[#This Row],[Discount %]]&lt;=0.2, "10-20%", IF(Table_1[[#This Row],[Discount %]]&lt;=0.3, "20-30%", IF(Table_1[[#This Row],[Discount %]]&lt;=0.4, "30-40%", "40%+"))))</f>
        <v>0-10%</v>
      </c>
    </row>
    <row r="2830" spans="1:24" ht="14.4" x14ac:dyDescent="0.3">
      <c r="A2830" s="2">
        <v>2829</v>
      </c>
      <c r="B2830" s="2" t="s">
        <v>6003</v>
      </c>
      <c r="C2830" s="2">
        <f>YEAR([1]Data!$D2830)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9">
        <v>108.33600000000001</v>
      </c>
      <c r="T2830" s="2">
        <v>6</v>
      </c>
      <c r="U2830" s="25">
        <v>0.2</v>
      </c>
      <c r="V2830" s="25">
        <v>37.917599999999993</v>
      </c>
      <c r="W2830" s="11">
        <f>Table_1[[#This Row],[Discount]]/Table_1[[#This Row],[Sales]]</f>
        <v>1.8461084034854525E-3</v>
      </c>
      <c r="X2830" t="str">
        <f>IF(Table_1[[#This Row],[Discount %]]&lt;=0.1, "0-10%", IF(Table_1[[#This Row],[Discount %]]&lt;=0.2, "10-20%", IF(Table_1[[#This Row],[Discount %]]&lt;=0.3, "20-30%", IF(Table_1[[#This Row],[Discount %]]&lt;=0.4, "30-40%", "40%+"))))</f>
        <v>0-10%</v>
      </c>
    </row>
    <row r="2831" spans="1:24" ht="14.4" x14ac:dyDescent="0.3">
      <c r="A2831" s="2">
        <v>2830</v>
      </c>
      <c r="B2831" s="2" t="s">
        <v>6003</v>
      </c>
      <c r="C2831" s="2">
        <f>YEAR([1]Data!$D2831)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9">
        <v>55.92</v>
      </c>
      <c r="T2831" s="2">
        <v>5</v>
      </c>
      <c r="U2831" s="25">
        <v>0.2</v>
      </c>
      <c r="V2831" s="25">
        <v>6.2910000000000004</v>
      </c>
      <c r="W2831" s="11">
        <f>Table_1[[#This Row],[Discount]]/Table_1[[#This Row],[Sales]]</f>
        <v>3.5765379113018598E-3</v>
      </c>
      <c r="X2831" t="str">
        <f>IF(Table_1[[#This Row],[Discount %]]&lt;=0.1, "0-10%", IF(Table_1[[#This Row],[Discount %]]&lt;=0.2, "10-20%", IF(Table_1[[#This Row],[Discount %]]&lt;=0.3, "20-30%", IF(Table_1[[#This Row],[Discount %]]&lt;=0.4, "30-40%", "40%+"))))</f>
        <v>0-10%</v>
      </c>
    </row>
    <row r="2832" spans="1:24" ht="14.4" x14ac:dyDescent="0.3">
      <c r="A2832" s="2">
        <v>2831</v>
      </c>
      <c r="B2832" s="2" t="s">
        <v>6003</v>
      </c>
      <c r="C2832" s="2">
        <f>YEAR([1]Data!$D2832)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9">
        <v>78.304000000000002</v>
      </c>
      <c r="T2832" s="2">
        <v>2</v>
      </c>
      <c r="U2832" s="25">
        <v>0.2</v>
      </c>
      <c r="V2832" s="25">
        <v>29.363999999999997</v>
      </c>
      <c r="W2832" s="11">
        <f>Table_1[[#This Row],[Discount]]/Table_1[[#This Row],[Sales]]</f>
        <v>2.5541479362484677E-3</v>
      </c>
      <c r="X2832" t="str">
        <f>IF(Table_1[[#This Row],[Discount %]]&lt;=0.1, "0-10%", IF(Table_1[[#This Row],[Discount %]]&lt;=0.2, "10-20%", IF(Table_1[[#This Row],[Discount %]]&lt;=0.3, "20-30%", IF(Table_1[[#This Row],[Discount %]]&lt;=0.4, "30-40%", "40%+"))))</f>
        <v>0-10%</v>
      </c>
    </row>
    <row r="2833" spans="1:24" ht="14.4" x14ac:dyDescent="0.3">
      <c r="A2833" s="2">
        <v>2832</v>
      </c>
      <c r="B2833" s="2" t="s">
        <v>6008</v>
      </c>
      <c r="C2833" s="2">
        <f>YEAR([1]Data!$D2833)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9">
        <v>443.92</v>
      </c>
      <c r="T2833" s="2">
        <v>5</v>
      </c>
      <c r="U2833" s="25">
        <v>0.2</v>
      </c>
      <c r="V2833" s="25">
        <v>-94.33299999999997</v>
      </c>
      <c r="W2833" s="11">
        <f>Table_1[[#This Row],[Discount]]/Table_1[[#This Row],[Sales]]</f>
        <v>4.5053162732023791E-4</v>
      </c>
      <c r="X2833" t="str">
        <f>IF(Table_1[[#This Row],[Discount %]]&lt;=0.1, "0-10%", IF(Table_1[[#This Row],[Discount %]]&lt;=0.2, "10-20%", IF(Table_1[[#This Row],[Discount %]]&lt;=0.3, "20-30%", IF(Table_1[[#This Row],[Discount %]]&lt;=0.4, "30-40%", "40%+"))))</f>
        <v>0-10%</v>
      </c>
    </row>
    <row r="2834" spans="1:24" ht="14.4" x14ac:dyDescent="0.3">
      <c r="A2834" s="2">
        <v>2833</v>
      </c>
      <c r="B2834" s="2" t="s">
        <v>6008</v>
      </c>
      <c r="C2834" s="2">
        <f>YEAR([1]Data!$D2834)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9">
        <v>155.976</v>
      </c>
      <c r="T2834" s="2">
        <v>3</v>
      </c>
      <c r="U2834" s="25">
        <v>0.2</v>
      </c>
      <c r="V2834" s="25">
        <v>54.5916</v>
      </c>
      <c r="W2834" s="11">
        <f>Table_1[[#This Row],[Discount]]/Table_1[[#This Row],[Sales]]</f>
        <v>1.2822485510591373E-3</v>
      </c>
      <c r="X2834" t="str">
        <f>IF(Table_1[[#This Row],[Discount %]]&lt;=0.1, "0-10%", IF(Table_1[[#This Row],[Discount %]]&lt;=0.2, "10-20%", IF(Table_1[[#This Row],[Discount %]]&lt;=0.3, "20-30%", IF(Table_1[[#This Row],[Discount %]]&lt;=0.4, "30-40%", "40%+"))))</f>
        <v>0-10%</v>
      </c>
    </row>
    <row r="2835" spans="1:24" ht="14.4" x14ac:dyDescent="0.3">
      <c r="A2835" s="2">
        <v>2834</v>
      </c>
      <c r="B2835" s="2" t="s">
        <v>6011</v>
      </c>
      <c r="C2835" s="2">
        <f>YEAR([1]Data!$D2835)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9">
        <v>15.469999999999999</v>
      </c>
      <c r="T2835" s="2">
        <v>7</v>
      </c>
      <c r="U2835" s="25">
        <v>0</v>
      </c>
      <c r="V2835" s="25">
        <v>4.1768999999999998</v>
      </c>
      <c r="W2835" s="11">
        <f>Table_1[[#This Row],[Discount]]/Table_1[[#This Row],[Sales]]</f>
        <v>0</v>
      </c>
      <c r="X2835" t="str">
        <f>IF(Table_1[[#This Row],[Discount %]]&lt;=0.1, "0-10%", IF(Table_1[[#This Row],[Discount %]]&lt;=0.2, "10-20%", IF(Table_1[[#This Row],[Discount %]]&lt;=0.3, "20-30%", IF(Table_1[[#This Row],[Discount %]]&lt;=0.4, "30-40%", "40%+"))))</f>
        <v>0-10%</v>
      </c>
    </row>
    <row r="2836" spans="1:24" ht="14.4" x14ac:dyDescent="0.3">
      <c r="A2836" s="2">
        <v>2835</v>
      </c>
      <c r="B2836" s="2" t="s">
        <v>6011</v>
      </c>
      <c r="C2836" s="2">
        <f>YEAR([1]Data!$D2836)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9">
        <v>7.16</v>
      </c>
      <c r="T2836" s="2">
        <v>2</v>
      </c>
      <c r="U2836" s="25">
        <v>0</v>
      </c>
      <c r="V2836" s="25">
        <v>3.4367999999999999</v>
      </c>
      <c r="W2836" s="11">
        <f>Table_1[[#This Row],[Discount]]/Table_1[[#This Row],[Sales]]</f>
        <v>0</v>
      </c>
      <c r="X2836" t="str">
        <f>IF(Table_1[[#This Row],[Discount %]]&lt;=0.1, "0-10%", IF(Table_1[[#This Row],[Discount %]]&lt;=0.2, "10-20%", IF(Table_1[[#This Row],[Discount %]]&lt;=0.3, "20-30%", IF(Table_1[[#This Row],[Discount %]]&lt;=0.4, "30-40%", "40%+"))))</f>
        <v>0-10%</v>
      </c>
    </row>
    <row r="2837" spans="1:24" ht="14.4" x14ac:dyDescent="0.3">
      <c r="A2837" s="2">
        <v>2836</v>
      </c>
      <c r="B2837" s="2" t="s">
        <v>6014</v>
      </c>
      <c r="C2837" s="2">
        <f>YEAR([1]Data!$D2837)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9">
        <v>10.89</v>
      </c>
      <c r="T2837" s="2">
        <v>1</v>
      </c>
      <c r="U2837" s="25">
        <v>0</v>
      </c>
      <c r="V2837" s="25">
        <v>2.8314000000000004</v>
      </c>
      <c r="W2837" s="11">
        <f>Table_1[[#This Row],[Discount]]/Table_1[[#This Row],[Sales]]</f>
        <v>0</v>
      </c>
      <c r="X2837" t="str">
        <f>IF(Table_1[[#This Row],[Discount %]]&lt;=0.1, "0-10%", IF(Table_1[[#This Row],[Discount %]]&lt;=0.2, "10-20%", IF(Table_1[[#This Row],[Discount %]]&lt;=0.3, "20-30%", IF(Table_1[[#This Row],[Discount %]]&lt;=0.4, "30-40%", "40%+"))))</f>
        <v>0-10%</v>
      </c>
    </row>
    <row r="2838" spans="1:24" ht="14.4" x14ac:dyDescent="0.3">
      <c r="A2838" s="2">
        <v>2837</v>
      </c>
      <c r="B2838" s="2" t="s">
        <v>6014</v>
      </c>
      <c r="C2838" s="2">
        <f>YEAR([1]Data!$D2838)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9">
        <v>19.440000000000001</v>
      </c>
      <c r="T2838" s="2">
        <v>3</v>
      </c>
      <c r="U2838" s="25">
        <v>0</v>
      </c>
      <c r="V2838" s="25">
        <v>9.3312000000000008</v>
      </c>
      <c r="W2838" s="11">
        <f>Table_1[[#This Row],[Discount]]/Table_1[[#This Row],[Sales]]</f>
        <v>0</v>
      </c>
      <c r="X2838" t="str">
        <f>IF(Table_1[[#This Row],[Discount %]]&lt;=0.1, "0-10%", IF(Table_1[[#This Row],[Discount %]]&lt;=0.2, "10-20%", IF(Table_1[[#This Row],[Discount %]]&lt;=0.3, "20-30%", IF(Table_1[[#This Row],[Discount %]]&lt;=0.4, "30-40%", "40%+"))))</f>
        <v>0-10%</v>
      </c>
    </row>
    <row r="2839" spans="1:24" ht="14.4" x14ac:dyDescent="0.3">
      <c r="A2839" s="2">
        <v>2838</v>
      </c>
      <c r="B2839" s="2" t="s">
        <v>6014</v>
      </c>
      <c r="C2839" s="2">
        <f>YEAR([1]Data!$D2839)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9">
        <v>121.6</v>
      </c>
      <c r="T2839" s="2">
        <v>5</v>
      </c>
      <c r="U2839" s="25">
        <v>0.2</v>
      </c>
      <c r="V2839" s="25">
        <v>39.519999999999989</v>
      </c>
      <c r="W2839" s="11">
        <f>Table_1[[#This Row],[Discount]]/Table_1[[#This Row],[Sales]]</f>
        <v>1.6447368421052633E-3</v>
      </c>
      <c r="X2839" t="str">
        <f>IF(Table_1[[#This Row],[Discount %]]&lt;=0.1, "0-10%", IF(Table_1[[#This Row],[Discount %]]&lt;=0.2, "10-20%", IF(Table_1[[#This Row],[Discount %]]&lt;=0.3, "20-30%", IF(Table_1[[#This Row],[Discount %]]&lt;=0.4, "30-40%", "40%+"))))</f>
        <v>0-10%</v>
      </c>
    </row>
    <row r="2840" spans="1:24" ht="14.4" x14ac:dyDescent="0.3">
      <c r="A2840" s="2">
        <v>2839</v>
      </c>
      <c r="B2840" s="2" t="s">
        <v>6017</v>
      </c>
      <c r="C2840" s="2">
        <f>YEAR([1]Data!$D2840)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9">
        <v>695.7</v>
      </c>
      <c r="T2840" s="2">
        <v>2</v>
      </c>
      <c r="U2840" s="25">
        <v>0.5</v>
      </c>
      <c r="V2840" s="25">
        <v>-27.827999999999975</v>
      </c>
      <c r="W2840" s="11">
        <f>Table_1[[#This Row],[Discount]]/Table_1[[#This Row],[Sales]]</f>
        <v>7.1870058933448319E-4</v>
      </c>
      <c r="X2840" t="str">
        <f>IF(Table_1[[#This Row],[Discount %]]&lt;=0.1, "0-10%", IF(Table_1[[#This Row],[Discount %]]&lt;=0.2, "10-20%", IF(Table_1[[#This Row],[Discount %]]&lt;=0.3, "20-30%", IF(Table_1[[#This Row],[Discount %]]&lt;=0.4, "30-40%", "40%+"))))</f>
        <v>0-10%</v>
      </c>
    </row>
    <row r="2841" spans="1:24" ht="14.4" x14ac:dyDescent="0.3">
      <c r="A2841" s="2">
        <v>2840</v>
      </c>
      <c r="B2841" s="2" t="s">
        <v>6018</v>
      </c>
      <c r="C2841" s="2">
        <f>YEAR([1]Data!$D2841)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9">
        <v>120.33</v>
      </c>
      <c r="T2841" s="2">
        <v>1</v>
      </c>
      <c r="U2841" s="25">
        <v>0</v>
      </c>
      <c r="V2841" s="25">
        <v>31.285799999999995</v>
      </c>
      <c r="W2841" s="11">
        <f>Table_1[[#This Row],[Discount]]/Table_1[[#This Row],[Sales]]</f>
        <v>0</v>
      </c>
      <c r="X2841" t="str">
        <f>IF(Table_1[[#This Row],[Discount %]]&lt;=0.1, "0-10%", IF(Table_1[[#This Row],[Discount %]]&lt;=0.2, "10-20%", IF(Table_1[[#This Row],[Discount %]]&lt;=0.3, "20-30%", IF(Table_1[[#This Row],[Discount %]]&lt;=0.4, "30-40%", "40%+"))))</f>
        <v>0-10%</v>
      </c>
    </row>
    <row r="2842" spans="1:24" ht="14.4" x14ac:dyDescent="0.3">
      <c r="A2842" s="2">
        <v>2841</v>
      </c>
      <c r="B2842" s="2" t="s">
        <v>6019</v>
      </c>
      <c r="C2842" s="2">
        <f>YEAR([1]Data!$D2842)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9">
        <v>1139.92</v>
      </c>
      <c r="T2842" s="2">
        <v>4</v>
      </c>
      <c r="U2842" s="25">
        <v>0</v>
      </c>
      <c r="V2842" s="25">
        <v>284.98</v>
      </c>
      <c r="W2842" s="11">
        <f>Table_1[[#This Row],[Discount]]/Table_1[[#This Row],[Sales]]</f>
        <v>0</v>
      </c>
      <c r="X2842" t="str">
        <f>IF(Table_1[[#This Row],[Discount %]]&lt;=0.1, "0-10%", IF(Table_1[[#This Row],[Discount %]]&lt;=0.2, "10-20%", IF(Table_1[[#This Row],[Discount %]]&lt;=0.3, "20-30%", IF(Table_1[[#This Row],[Discount %]]&lt;=0.4, "30-40%", "40%+"))))</f>
        <v>0-10%</v>
      </c>
    </row>
    <row r="2843" spans="1:24" ht="14.4" x14ac:dyDescent="0.3">
      <c r="A2843" s="2">
        <v>2842</v>
      </c>
      <c r="B2843" s="2" t="s">
        <v>6020</v>
      </c>
      <c r="C2843" s="2">
        <f>YEAR([1]Data!$D2843)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9">
        <v>229.54400000000001</v>
      </c>
      <c r="T2843" s="2">
        <v>7</v>
      </c>
      <c r="U2843" s="25">
        <v>0.2</v>
      </c>
      <c r="V2843" s="25">
        <v>83.209699999999998</v>
      </c>
      <c r="W2843" s="11">
        <f>Table_1[[#This Row],[Discount]]/Table_1[[#This Row],[Sales]]</f>
        <v>8.7129264977520648E-4</v>
      </c>
      <c r="X2843" t="str">
        <f>IF(Table_1[[#This Row],[Discount %]]&lt;=0.1, "0-10%", IF(Table_1[[#This Row],[Discount %]]&lt;=0.2, "10-20%", IF(Table_1[[#This Row],[Discount %]]&lt;=0.3, "20-30%", IF(Table_1[[#This Row],[Discount %]]&lt;=0.4, "30-40%", "40%+"))))</f>
        <v>0-10%</v>
      </c>
    </row>
    <row r="2844" spans="1:24" ht="14.4" x14ac:dyDescent="0.3">
      <c r="A2844" s="2">
        <v>2843</v>
      </c>
      <c r="B2844" s="2" t="s">
        <v>6021</v>
      </c>
      <c r="C2844" s="2">
        <f>YEAR([1]Data!$D2844)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9">
        <v>143.72800000000001</v>
      </c>
      <c r="T2844" s="2">
        <v>2</v>
      </c>
      <c r="U2844" s="25">
        <v>0.2</v>
      </c>
      <c r="V2844" s="25">
        <v>-32.338800000000006</v>
      </c>
      <c r="W2844" s="11">
        <f>Table_1[[#This Row],[Discount]]/Table_1[[#This Row],[Sales]]</f>
        <v>1.3915173104753424E-3</v>
      </c>
      <c r="X2844" t="str">
        <f>IF(Table_1[[#This Row],[Discount %]]&lt;=0.1, "0-10%", IF(Table_1[[#This Row],[Discount %]]&lt;=0.2, "10-20%", IF(Table_1[[#This Row],[Discount %]]&lt;=0.3, "20-30%", IF(Table_1[[#This Row],[Discount %]]&lt;=0.4, "30-40%", "40%+"))))</f>
        <v>0-10%</v>
      </c>
    </row>
    <row r="2845" spans="1:24" ht="14.4" x14ac:dyDescent="0.3">
      <c r="A2845" s="2">
        <v>2844</v>
      </c>
      <c r="B2845" s="2" t="s">
        <v>6024</v>
      </c>
      <c r="C2845" s="2">
        <f>YEAR([1]Data!$D2845)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9">
        <v>36.048000000000002</v>
      </c>
      <c r="T2845" s="2">
        <v>3</v>
      </c>
      <c r="U2845" s="25">
        <v>0.2</v>
      </c>
      <c r="V2845" s="25">
        <v>-0.90120000000000111</v>
      </c>
      <c r="W2845" s="11">
        <f>Table_1[[#This Row],[Discount]]/Table_1[[#This Row],[Sales]]</f>
        <v>5.5481580115401691E-3</v>
      </c>
      <c r="X2845" t="str">
        <f>IF(Table_1[[#This Row],[Discount %]]&lt;=0.1, "0-10%", IF(Table_1[[#This Row],[Discount %]]&lt;=0.2, "10-20%", IF(Table_1[[#This Row],[Discount %]]&lt;=0.3, "20-30%", IF(Table_1[[#This Row],[Discount %]]&lt;=0.4, "30-40%", "40%+"))))</f>
        <v>0-10%</v>
      </c>
    </row>
    <row r="2846" spans="1:24" ht="14.4" x14ac:dyDescent="0.3">
      <c r="A2846" s="2">
        <v>2845</v>
      </c>
      <c r="B2846" s="2" t="s">
        <v>6025</v>
      </c>
      <c r="C2846" s="2">
        <f>YEAR([1]Data!$D2846)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9">
        <v>845.48799999999994</v>
      </c>
      <c r="T2846" s="2">
        <v>8</v>
      </c>
      <c r="U2846" s="25">
        <v>0.3</v>
      </c>
      <c r="V2846" s="25">
        <v>-12.078400000000101</v>
      </c>
      <c r="W2846" s="11">
        <f>Table_1[[#This Row],[Discount]]/Table_1[[#This Row],[Sales]]</f>
        <v>3.5482466930340822E-4</v>
      </c>
      <c r="X2846" t="str">
        <f>IF(Table_1[[#This Row],[Discount %]]&lt;=0.1, "0-10%", IF(Table_1[[#This Row],[Discount %]]&lt;=0.2, "10-20%", IF(Table_1[[#This Row],[Discount %]]&lt;=0.3, "20-30%", IF(Table_1[[#This Row],[Discount %]]&lt;=0.4, "30-40%", "40%+"))))</f>
        <v>0-10%</v>
      </c>
    </row>
    <row r="2847" spans="1:24" ht="14.4" x14ac:dyDescent="0.3">
      <c r="A2847" s="2">
        <v>2846</v>
      </c>
      <c r="B2847" s="2" t="s">
        <v>6026</v>
      </c>
      <c r="C2847" s="2">
        <f>YEAR([1]Data!$D2847)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9">
        <v>50.94</v>
      </c>
      <c r="T2847" s="2">
        <v>3</v>
      </c>
      <c r="U2847" s="25">
        <v>0</v>
      </c>
      <c r="V2847" s="25">
        <v>14.263200000000001</v>
      </c>
      <c r="W2847" s="11">
        <f>Table_1[[#This Row],[Discount]]/Table_1[[#This Row],[Sales]]</f>
        <v>0</v>
      </c>
      <c r="X2847" t="str">
        <f>IF(Table_1[[#This Row],[Discount %]]&lt;=0.1, "0-10%", IF(Table_1[[#This Row],[Discount %]]&lt;=0.2, "10-20%", IF(Table_1[[#This Row],[Discount %]]&lt;=0.3, "20-30%", IF(Table_1[[#This Row],[Discount %]]&lt;=0.4, "30-40%", "40%+"))))</f>
        <v>0-10%</v>
      </c>
    </row>
    <row r="2848" spans="1:24" ht="14.4" x14ac:dyDescent="0.3">
      <c r="A2848" s="2">
        <v>2847</v>
      </c>
      <c r="B2848" s="2" t="s">
        <v>6027</v>
      </c>
      <c r="C2848" s="2">
        <f>YEAR([1]Data!$D2848)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9">
        <v>762.59399999999982</v>
      </c>
      <c r="T2848" s="2">
        <v>3</v>
      </c>
      <c r="U2848" s="25">
        <v>0.8</v>
      </c>
      <c r="V2848" s="25">
        <v>-1143.8910000000001</v>
      </c>
      <c r="W2848" s="11">
        <f>Table_1[[#This Row],[Discount]]/Table_1[[#This Row],[Sales]]</f>
        <v>1.0490510022371016E-3</v>
      </c>
      <c r="X2848" t="str">
        <f>IF(Table_1[[#This Row],[Discount %]]&lt;=0.1, "0-10%", IF(Table_1[[#This Row],[Discount %]]&lt;=0.2, "10-20%", IF(Table_1[[#This Row],[Discount %]]&lt;=0.3, "20-30%", IF(Table_1[[#This Row],[Discount %]]&lt;=0.4, "30-40%", "40%+"))))</f>
        <v>0-10%</v>
      </c>
    </row>
    <row r="2849" spans="1:24" ht="14.4" x14ac:dyDescent="0.3">
      <c r="A2849" s="2">
        <v>2848</v>
      </c>
      <c r="B2849" s="2" t="s">
        <v>6028</v>
      </c>
      <c r="C2849" s="2">
        <f>YEAR([1]Data!$D2849)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9">
        <v>56.28</v>
      </c>
      <c r="T2849" s="2">
        <v>6</v>
      </c>
      <c r="U2849" s="25">
        <v>0</v>
      </c>
      <c r="V2849" s="25">
        <v>15.758400000000002</v>
      </c>
      <c r="W2849" s="11">
        <f>Table_1[[#This Row],[Discount]]/Table_1[[#This Row],[Sales]]</f>
        <v>0</v>
      </c>
      <c r="X2849" t="str">
        <f>IF(Table_1[[#This Row],[Discount %]]&lt;=0.1, "0-10%", IF(Table_1[[#This Row],[Discount %]]&lt;=0.2, "10-20%", IF(Table_1[[#This Row],[Discount %]]&lt;=0.3, "20-30%", IF(Table_1[[#This Row],[Discount %]]&lt;=0.4, "30-40%", "40%+"))))</f>
        <v>0-10%</v>
      </c>
    </row>
    <row r="2850" spans="1:24" ht="14.4" x14ac:dyDescent="0.3">
      <c r="A2850" s="2">
        <v>2849</v>
      </c>
      <c r="B2850" s="2" t="s">
        <v>6028</v>
      </c>
      <c r="C2850" s="2">
        <f>YEAR([1]Data!$D2850)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9">
        <v>2690.9700000000003</v>
      </c>
      <c r="T2850" s="2">
        <v>3</v>
      </c>
      <c r="U2850" s="25">
        <v>0</v>
      </c>
      <c r="V2850" s="25">
        <v>1264.7558999999999</v>
      </c>
      <c r="W2850" s="11">
        <f>Table_1[[#This Row],[Discount]]/Table_1[[#This Row],[Sales]]</f>
        <v>0</v>
      </c>
      <c r="X2850" t="str">
        <f>IF(Table_1[[#This Row],[Discount %]]&lt;=0.1, "0-10%", IF(Table_1[[#This Row],[Discount %]]&lt;=0.2, "10-20%", IF(Table_1[[#This Row],[Discount %]]&lt;=0.3, "20-30%", IF(Table_1[[#This Row],[Discount %]]&lt;=0.4, "30-40%", "40%+"))))</f>
        <v>0-10%</v>
      </c>
    </row>
    <row r="2851" spans="1:24" ht="14.4" x14ac:dyDescent="0.3">
      <c r="A2851" s="2">
        <v>2850</v>
      </c>
      <c r="B2851" s="2" t="s">
        <v>6033</v>
      </c>
      <c r="C2851" s="2">
        <f>YEAR([1]Data!$D2851)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9">
        <v>7.4340000000000011</v>
      </c>
      <c r="T2851" s="2">
        <v>6</v>
      </c>
      <c r="U2851" s="25">
        <v>0.7</v>
      </c>
      <c r="V2851" s="25">
        <v>-5.6993999999999971</v>
      </c>
      <c r="W2851" s="11">
        <f>Table_1[[#This Row],[Discount]]/Table_1[[#This Row],[Sales]]</f>
        <v>9.4161958568738213E-2</v>
      </c>
      <c r="X2851" t="str">
        <f>IF(Table_1[[#This Row],[Discount %]]&lt;=0.1, "0-10%", IF(Table_1[[#This Row],[Discount %]]&lt;=0.2, "10-20%", IF(Table_1[[#This Row],[Discount %]]&lt;=0.3, "20-30%", IF(Table_1[[#This Row],[Discount %]]&lt;=0.4, "30-40%", "40%+"))))</f>
        <v>0-10%</v>
      </c>
    </row>
    <row r="2852" spans="1:24" ht="14.4" x14ac:dyDescent="0.3">
      <c r="A2852" s="2">
        <v>2851</v>
      </c>
      <c r="B2852" s="2" t="s">
        <v>6034</v>
      </c>
      <c r="C2852" s="2">
        <f>YEAR([1]Data!$D2852)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9">
        <v>64.784000000000006</v>
      </c>
      <c r="T2852" s="2">
        <v>1</v>
      </c>
      <c r="U2852" s="25">
        <v>0.2</v>
      </c>
      <c r="V2852" s="25">
        <v>-12.956800000000005</v>
      </c>
      <c r="W2852" s="11">
        <f>Table_1[[#This Row],[Discount]]/Table_1[[#This Row],[Sales]]</f>
        <v>3.0871820202519138E-3</v>
      </c>
      <c r="X2852" t="str">
        <f>IF(Table_1[[#This Row],[Discount %]]&lt;=0.1, "0-10%", IF(Table_1[[#This Row],[Discount %]]&lt;=0.2, "10-20%", IF(Table_1[[#This Row],[Discount %]]&lt;=0.3, "20-30%", IF(Table_1[[#This Row],[Discount %]]&lt;=0.4, "30-40%", "40%+"))))</f>
        <v>0-10%</v>
      </c>
    </row>
    <row r="2853" spans="1:24" ht="14.4" x14ac:dyDescent="0.3">
      <c r="A2853" s="2">
        <v>2852</v>
      </c>
      <c r="B2853" s="2" t="s">
        <v>6035</v>
      </c>
      <c r="C2853" s="2">
        <f>YEAR([1]Data!$D2853)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9">
        <v>28.16</v>
      </c>
      <c r="T2853" s="2">
        <v>4</v>
      </c>
      <c r="U2853" s="25">
        <v>0</v>
      </c>
      <c r="V2853" s="25">
        <v>13.235199999999999</v>
      </c>
      <c r="W2853" s="11">
        <f>Table_1[[#This Row],[Discount]]/Table_1[[#This Row],[Sales]]</f>
        <v>0</v>
      </c>
      <c r="X2853" t="str">
        <f>IF(Table_1[[#This Row],[Discount %]]&lt;=0.1, "0-10%", IF(Table_1[[#This Row],[Discount %]]&lt;=0.2, "10-20%", IF(Table_1[[#This Row],[Discount %]]&lt;=0.3, "20-30%", IF(Table_1[[#This Row],[Discount %]]&lt;=0.4, "30-40%", "40%+"))))</f>
        <v>0-10%</v>
      </c>
    </row>
    <row r="2854" spans="1:24" ht="14.4" x14ac:dyDescent="0.3">
      <c r="A2854" s="2">
        <v>2853</v>
      </c>
      <c r="B2854" s="2" t="s">
        <v>6038</v>
      </c>
      <c r="C2854" s="2">
        <f>YEAR([1]Data!$D2854)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9">
        <v>14.98</v>
      </c>
      <c r="T2854" s="2">
        <v>1</v>
      </c>
      <c r="U2854" s="25">
        <v>0</v>
      </c>
      <c r="V2854" s="25">
        <v>6.8908000000000005</v>
      </c>
      <c r="W2854" s="11">
        <f>Table_1[[#This Row],[Discount]]/Table_1[[#This Row],[Sales]]</f>
        <v>0</v>
      </c>
      <c r="X2854" t="str">
        <f>IF(Table_1[[#This Row],[Discount %]]&lt;=0.1, "0-10%", IF(Table_1[[#This Row],[Discount %]]&lt;=0.2, "10-20%", IF(Table_1[[#This Row],[Discount %]]&lt;=0.3, "20-30%", IF(Table_1[[#This Row],[Discount %]]&lt;=0.4, "30-40%", "40%+"))))</f>
        <v>0-10%</v>
      </c>
    </row>
    <row r="2855" spans="1:24" ht="14.4" x14ac:dyDescent="0.3">
      <c r="A2855" s="2">
        <v>2854</v>
      </c>
      <c r="B2855" s="2" t="s">
        <v>6038</v>
      </c>
      <c r="C2855" s="2">
        <f>YEAR([1]Data!$D2855)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9">
        <v>20.32</v>
      </c>
      <c r="T2855" s="2">
        <v>4</v>
      </c>
      <c r="U2855" s="25">
        <v>0</v>
      </c>
      <c r="V2855" s="25">
        <v>6.9087999999999994</v>
      </c>
      <c r="W2855" s="11">
        <f>Table_1[[#This Row],[Discount]]/Table_1[[#This Row],[Sales]]</f>
        <v>0</v>
      </c>
      <c r="X2855" t="str">
        <f>IF(Table_1[[#This Row],[Discount %]]&lt;=0.1, "0-10%", IF(Table_1[[#This Row],[Discount %]]&lt;=0.2, "10-20%", IF(Table_1[[#This Row],[Discount %]]&lt;=0.3, "20-30%", IF(Table_1[[#This Row],[Discount %]]&lt;=0.4, "30-40%", "40%+"))))</f>
        <v>0-10%</v>
      </c>
    </row>
    <row r="2856" spans="1:24" ht="14.4" x14ac:dyDescent="0.3">
      <c r="A2856" s="2">
        <v>2855</v>
      </c>
      <c r="B2856" s="2" t="s">
        <v>6041</v>
      </c>
      <c r="C2856" s="2">
        <f>YEAR([1]Data!$D2856)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9">
        <v>40.29</v>
      </c>
      <c r="T2856" s="2">
        <v>3</v>
      </c>
      <c r="U2856" s="25">
        <v>0</v>
      </c>
      <c r="V2856" s="25">
        <v>10.475399999999999</v>
      </c>
      <c r="W2856" s="11">
        <f>Table_1[[#This Row],[Discount]]/Table_1[[#This Row],[Sales]]</f>
        <v>0</v>
      </c>
      <c r="X2856" t="str">
        <f>IF(Table_1[[#This Row],[Discount %]]&lt;=0.1, "0-10%", IF(Table_1[[#This Row],[Discount %]]&lt;=0.2, "10-20%", IF(Table_1[[#This Row],[Discount %]]&lt;=0.3, "20-30%", IF(Table_1[[#This Row],[Discount %]]&lt;=0.4, "30-40%", "40%+"))))</f>
        <v>0-10%</v>
      </c>
    </row>
    <row r="2857" spans="1:24" ht="14.4" x14ac:dyDescent="0.3">
      <c r="A2857" s="2">
        <v>2856</v>
      </c>
      <c r="B2857" s="2" t="s">
        <v>6042</v>
      </c>
      <c r="C2857" s="2">
        <f>YEAR([1]Data!$D2857)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9">
        <v>20.23</v>
      </c>
      <c r="T2857" s="2">
        <v>7</v>
      </c>
      <c r="U2857" s="25">
        <v>0</v>
      </c>
      <c r="V2857" s="25">
        <v>9.5081000000000007</v>
      </c>
      <c r="W2857" s="11">
        <f>Table_1[[#This Row],[Discount]]/Table_1[[#This Row],[Sales]]</f>
        <v>0</v>
      </c>
      <c r="X2857" t="str">
        <f>IF(Table_1[[#This Row],[Discount %]]&lt;=0.1, "0-10%", IF(Table_1[[#This Row],[Discount %]]&lt;=0.2, "10-20%", IF(Table_1[[#This Row],[Discount %]]&lt;=0.3, "20-30%", IF(Table_1[[#This Row],[Discount %]]&lt;=0.4, "30-40%", "40%+"))))</f>
        <v>0-10%</v>
      </c>
    </row>
    <row r="2858" spans="1:24" ht="14.4" x14ac:dyDescent="0.3">
      <c r="A2858" s="2">
        <v>2857</v>
      </c>
      <c r="B2858" s="2" t="s">
        <v>6043</v>
      </c>
      <c r="C2858" s="2">
        <f>YEAR([1]Data!$D2858)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9">
        <v>1603.1360000000002</v>
      </c>
      <c r="T2858" s="2">
        <v>4</v>
      </c>
      <c r="U2858" s="25">
        <v>0.2</v>
      </c>
      <c r="V2858" s="25">
        <v>100.19599999999997</v>
      </c>
      <c r="W2858" s="11">
        <f>Table_1[[#This Row],[Discount]]/Table_1[[#This Row],[Sales]]</f>
        <v>1.2475547926064912E-4</v>
      </c>
      <c r="X2858" t="str">
        <f>IF(Table_1[[#This Row],[Discount %]]&lt;=0.1, "0-10%", IF(Table_1[[#This Row],[Discount %]]&lt;=0.2, "10-20%", IF(Table_1[[#This Row],[Discount %]]&lt;=0.3, "20-30%", IF(Table_1[[#This Row],[Discount %]]&lt;=0.4, "30-40%", "40%+"))))</f>
        <v>0-10%</v>
      </c>
    </row>
    <row r="2859" spans="1:24" ht="14.4" x14ac:dyDescent="0.3">
      <c r="A2859" s="2">
        <v>2858</v>
      </c>
      <c r="B2859" s="2" t="s">
        <v>6044</v>
      </c>
      <c r="C2859" s="2">
        <f>YEAR([1]Data!$D2859)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9">
        <v>225.29600000000002</v>
      </c>
      <c r="T2859" s="2">
        <v>2</v>
      </c>
      <c r="U2859" s="25">
        <v>0.2</v>
      </c>
      <c r="V2859" s="25">
        <v>22.529599999999995</v>
      </c>
      <c r="W2859" s="11">
        <f>Table_1[[#This Row],[Discount]]/Table_1[[#This Row],[Sales]]</f>
        <v>8.8772104253959235E-4</v>
      </c>
      <c r="X2859" t="str">
        <f>IF(Table_1[[#This Row],[Discount %]]&lt;=0.1, "0-10%", IF(Table_1[[#This Row],[Discount %]]&lt;=0.2, "10-20%", IF(Table_1[[#This Row],[Discount %]]&lt;=0.3, "20-30%", IF(Table_1[[#This Row],[Discount %]]&lt;=0.4, "30-40%", "40%+"))))</f>
        <v>0-10%</v>
      </c>
    </row>
    <row r="2860" spans="1:24" ht="14.4" x14ac:dyDescent="0.3">
      <c r="A2860" s="2">
        <v>2859</v>
      </c>
      <c r="B2860" s="2" t="s">
        <v>6047</v>
      </c>
      <c r="C2860" s="2">
        <f>YEAR([1]Data!$D2860)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9">
        <v>67.8</v>
      </c>
      <c r="T2860" s="2">
        <v>4</v>
      </c>
      <c r="U2860" s="25">
        <v>0</v>
      </c>
      <c r="V2860" s="25">
        <v>4.0679999999999978</v>
      </c>
      <c r="W2860" s="11">
        <f>Table_1[[#This Row],[Discount]]/Table_1[[#This Row],[Sales]]</f>
        <v>0</v>
      </c>
      <c r="X2860" t="str">
        <f>IF(Table_1[[#This Row],[Discount %]]&lt;=0.1, "0-10%", IF(Table_1[[#This Row],[Discount %]]&lt;=0.2, "10-20%", IF(Table_1[[#This Row],[Discount %]]&lt;=0.3, "20-30%", IF(Table_1[[#This Row],[Discount %]]&lt;=0.4, "30-40%", "40%+"))))</f>
        <v>0-10%</v>
      </c>
    </row>
    <row r="2861" spans="1:24" ht="14.4" x14ac:dyDescent="0.3">
      <c r="A2861" s="2">
        <v>2860</v>
      </c>
      <c r="B2861" s="2" t="s">
        <v>6047</v>
      </c>
      <c r="C2861" s="2">
        <f>YEAR([1]Data!$D2861)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9">
        <v>377.96999999999997</v>
      </c>
      <c r="T2861" s="2">
        <v>3</v>
      </c>
      <c r="U2861" s="25">
        <v>0</v>
      </c>
      <c r="V2861" s="25">
        <v>98.272200000000012</v>
      </c>
      <c r="W2861" s="11">
        <f>Table_1[[#This Row],[Discount]]/Table_1[[#This Row],[Sales]]</f>
        <v>0</v>
      </c>
      <c r="X2861" t="str">
        <f>IF(Table_1[[#This Row],[Discount %]]&lt;=0.1, "0-10%", IF(Table_1[[#This Row],[Discount %]]&lt;=0.2, "10-20%", IF(Table_1[[#This Row],[Discount %]]&lt;=0.3, "20-30%", IF(Table_1[[#This Row],[Discount %]]&lt;=0.4, "30-40%", "40%+"))))</f>
        <v>0-10%</v>
      </c>
    </row>
    <row r="2862" spans="1:24" ht="14.4" x14ac:dyDescent="0.3">
      <c r="A2862" s="2">
        <v>2861</v>
      </c>
      <c r="B2862" s="2" t="s">
        <v>6047</v>
      </c>
      <c r="C2862" s="2">
        <f>YEAR([1]Data!$D2862)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9">
        <v>1628.82</v>
      </c>
      <c r="T2862" s="2">
        <v>9</v>
      </c>
      <c r="U2862" s="25">
        <v>0</v>
      </c>
      <c r="V2862" s="25">
        <v>374.62859999999989</v>
      </c>
      <c r="W2862" s="11">
        <f>Table_1[[#This Row],[Discount]]/Table_1[[#This Row],[Sales]]</f>
        <v>0</v>
      </c>
      <c r="X2862" t="str">
        <f>IF(Table_1[[#This Row],[Discount %]]&lt;=0.1, "0-10%", IF(Table_1[[#This Row],[Discount %]]&lt;=0.2, "10-20%", IF(Table_1[[#This Row],[Discount %]]&lt;=0.3, "20-30%", IF(Table_1[[#This Row],[Discount %]]&lt;=0.4, "30-40%", "40%+"))))</f>
        <v>0-10%</v>
      </c>
    </row>
    <row r="2863" spans="1:24" ht="14.4" x14ac:dyDescent="0.3">
      <c r="A2863" s="2">
        <v>2862</v>
      </c>
      <c r="B2863" s="2" t="s">
        <v>6047</v>
      </c>
      <c r="C2863" s="2">
        <f>YEAR([1]Data!$D2863)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9">
        <v>286.93</v>
      </c>
      <c r="T2863" s="2">
        <v>7</v>
      </c>
      <c r="U2863" s="25">
        <v>0</v>
      </c>
      <c r="V2863" s="25">
        <v>140.59569999999999</v>
      </c>
      <c r="W2863" s="11">
        <f>Table_1[[#This Row],[Discount]]/Table_1[[#This Row],[Sales]]</f>
        <v>0</v>
      </c>
      <c r="X2863" t="str">
        <f>IF(Table_1[[#This Row],[Discount %]]&lt;=0.1, "0-10%", IF(Table_1[[#This Row],[Discount %]]&lt;=0.2, "10-20%", IF(Table_1[[#This Row],[Discount %]]&lt;=0.3, "20-30%", IF(Table_1[[#This Row],[Discount %]]&lt;=0.4, "30-40%", "40%+"))))</f>
        <v>0-10%</v>
      </c>
    </row>
    <row r="2864" spans="1:24" ht="14.4" x14ac:dyDescent="0.3">
      <c r="A2864" s="2">
        <v>2863</v>
      </c>
      <c r="B2864" s="2" t="s">
        <v>6050</v>
      </c>
      <c r="C2864" s="2">
        <f>YEAR([1]Data!$D2864)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9">
        <v>20.736000000000004</v>
      </c>
      <c r="T2864" s="2">
        <v>4</v>
      </c>
      <c r="U2864" s="25">
        <v>0.2</v>
      </c>
      <c r="V2864" s="25">
        <v>7.2576000000000001</v>
      </c>
      <c r="W2864" s="11">
        <f>Table_1[[#This Row],[Discount]]/Table_1[[#This Row],[Sales]]</f>
        <v>9.6450617283950595E-3</v>
      </c>
      <c r="X2864" t="str">
        <f>IF(Table_1[[#This Row],[Discount %]]&lt;=0.1, "0-10%", IF(Table_1[[#This Row],[Discount %]]&lt;=0.2, "10-20%", IF(Table_1[[#This Row],[Discount %]]&lt;=0.3, "20-30%", IF(Table_1[[#This Row],[Discount %]]&lt;=0.4, "30-40%", "40%+"))))</f>
        <v>0-10%</v>
      </c>
    </row>
    <row r="2865" spans="1:24" ht="14.4" x14ac:dyDescent="0.3">
      <c r="A2865" s="2">
        <v>2864</v>
      </c>
      <c r="B2865" s="2" t="s">
        <v>6052</v>
      </c>
      <c r="C2865" s="2">
        <f>YEAR([1]Data!$D2865)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9">
        <v>31.44</v>
      </c>
      <c r="T2865" s="2">
        <v>3</v>
      </c>
      <c r="U2865" s="25">
        <v>0</v>
      </c>
      <c r="V2865" s="25">
        <v>8.4888000000000012</v>
      </c>
      <c r="W2865" s="11">
        <f>Table_1[[#This Row],[Discount]]/Table_1[[#This Row],[Sales]]</f>
        <v>0</v>
      </c>
      <c r="X2865" t="str">
        <f>IF(Table_1[[#This Row],[Discount %]]&lt;=0.1, "0-10%", IF(Table_1[[#This Row],[Discount %]]&lt;=0.2, "10-20%", IF(Table_1[[#This Row],[Discount %]]&lt;=0.3, "20-30%", IF(Table_1[[#This Row],[Discount %]]&lt;=0.4, "30-40%", "40%+"))))</f>
        <v>0-10%</v>
      </c>
    </row>
    <row r="2866" spans="1:24" ht="14.4" x14ac:dyDescent="0.3">
      <c r="A2866" s="2">
        <v>2865</v>
      </c>
      <c r="B2866" s="2" t="s">
        <v>6052</v>
      </c>
      <c r="C2866" s="2">
        <f>YEAR([1]Data!$D2866)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9">
        <v>83.79</v>
      </c>
      <c r="T2866" s="2">
        <v>7</v>
      </c>
      <c r="U2866" s="25">
        <v>0</v>
      </c>
      <c r="V2866" s="25">
        <v>22.623299999999997</v>
      </c>
      <c r="W2866" s="11">
        <f>Table_1[[#This Row],[Discount]]/Table_1[[#This Row],[Sales]]</f>
        <v>0</v>
      </c>
      <c r="X2866" t="str">
        <f>IF(Table_1[[#This Row],[Discount %]]&lt;=0.1, "0-10%", IF(Table_1[[#This Row],[Discount %]]&lt;=0.2, "10-20%", IF(Table_1[[#This Row],[Discount %]]&lt;=0.3, "20-30%", IF(Table_1[[#This Row],[Discount %]]&lt;=0.4, "30-40%", "40%+"))))</f>
        <v>0-10%</v>
      </c>
    </row>
    <row r="2867" spans="1:24" ht="14.4" x14ac:dyDescent="0.3">
      <c r="A2867" s="2">
        <v>2866</v>
      </c>
      <c r="B2867" s="2" t="s">
        <v>6052</v>
      </c>
      <c r="C2867" s="2">
        <f>YEAR([1]Data!$D2867)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9">
        <v>59.519999999999996</v>
      </c>
      <c r="T2867" s="2">
        <v>3</v>
      </c>
      <c r="U2867" s="25">
        <v>0</v>
      </c>
      <c r="V2867" s="25">
        <v>15.475200000000001</v>
      </c>
      <c r="W2867" s="11">
        <f>Table_1[[#This Row],[Discount]]/Table_1[[#This Row],[Sales]]</f>
        <v>0</v>
      </c>
      <c r="X2867" t="str">
        <f>IF(Table_1[[#This Row],[Discount %]]&lt;=0.1, "0-10%", IF(Table_1[[#This Row],[Discount %]]&lt;=0.2, "10-20%", IF(Table_1[[#This Row],[Discount %]]&lt;=0.3, "20-30%", IF(Table_1[[#This Row],[Discount %]]&lt;=0.4, "30-40%", "40%+"))))</f>
        <v>0-10%</v>
      </c>
    </row>
    <row r="2868" spans="1:24" ht="14.4" x14ac:dyDescent="0.3">
      <c r="A2868" s="2">
        <v>2867</v>
      </c>
      <c r="B2868" s="2" t="s">
        <v>6052</v>
      </c>
      <c r="C2868" s="2">
        <f>YEAR([1]Data!$D2868)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9">
        <v>31.92</v>
      </c>
      <c r="T2868" s="2">
        <v>4</v>
      </c>
      <c r="U2868" s="25">
        <v>0</v>
      </c>
      <c r="V2868" s="25">
        <v>9.2567999999999984</v>
      </c>
      <c r="W2868" s="11">
        <f>Table_1[[#This Row],[Discount]]/Table_1[[#This Row],[Sales]]</f>
        <v>0</v>
      </c>
      <c r="X2868" t="str">
        <f>IF(Table_1[[#This Row],[Discount %]]&lt;=0.1, "0-10%", IF(Table_1[[#This Row],[Discount %]]&lt;=0.2, "10-20%", IF(Table_1[[#This Row],[Discount %]]&lt;=0.3, "20-30%", IF(Table_1[[#This Row],[Discount %]]&lt;=0.4, "30-40%", "40%+"))))</f>
        <v>0-10%</v>
      </c>
    </row>
    <row r="2869" spans="1:24" ht="14.4" x14ac:dyDescent="0.3">
      <c r="A2869" s="2">
        <v>2868</v>
      </c>
      <c r="B2869" s="2" t="s">
        <v>6054</v>
      </c>
      <c r="C2869" s="2">
        <f>YEAR([1]Data!$D2869)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9">
        <v>14.720000000000002</v>
      </c>
      <c r="T2869" s="2">
        <v>5</v>
      </c>
      <c r="U2869" s="25">
        <v>0.2</v>
      </c>
      <c r="V2869" s="25">
        <v>-3.3120000000000012</v>
      </c>
      <c r="W2869" s="11">
        <f>Table_1[[#This Row],[Discount]]/Table_1[[#This Row],[Sales]]</f>
        <v>1.3586956521739128E-2</v>
      </c>
      <c r="X2869" t="str">
        <f>IF(Table_1[[#This Row],[Discount %]]&lt;=0.1, "0-10%", IF(Table_1[[#This Row],[Discount %]]&lt;=0.2, "10-20%", IF(Table_1[[#This Row],[Discount %]]&lt;=0.3, "20-30%", IF(Table_1[[#This Row],[Discount %]]&lt;=0.4, "30-40%", "40%+"))))</f>
        <v>0-10%</v>
      </c>
    </row>
    <row r="2870" spans="1:24" ht="14.4" x14ac:dyDescent="0.3">
      <c r="A2870" s="2">
        <v>2869</v>
      </c>
      <c r="B2870" s="2" t="s">
        <v>6054</v>
      </c>
      <c r="C2870" s="2">
        <f>YEAR([1]Data!$D2870)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9">
        <v>38.975999999999999</v>
      </c>
      <c r="T2870" s="2">
        <v>3</v>
      </c>
      <c r="U2870" s="25">
        <v>0.2</v>
      </c>
      <c r="V2870" s="25">
        <v>-2.4359999999999999</v>
      </c>
      <c r="W2870" s="11">
        <f>Table_1[[#This Row],[Discount]]/Table_1[[#This Row],[Sales]]</f>
        <v>5.1313628899835803E-3</v>
      </c>
      <c r="X2870" t="str">
        <f>IF(Table_1[[#This Row],[Discount %]]&lt;=0.1, "0-10%", IF(Table_1[[#This Row],[Discount %]]&lt;=0.2, "10-20%", IF(Table_1[[#This Row],[Discount %]]&lt;=0.3, "20-30%", IF(Table_1[[#This Row],[Discount %]]&lt;=0.4, "30-40%", "40%+"))))</f>
        <v>0-10%</v>
      </c>
    </row>
    <row r="2871" spans="1:24" ht="14.4" x14ac:dyDescent="0.3">
      <c r="A2871" s="2">
        <v>2870</v>
      </c>
      <c r="B2871" s="2" t="s">
        <v>6055</v>
      </c>
      <c r="C2871" s="2">
        <f>YEAR([1]Data!$D2871)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9">
        <v>17.088000000000001</v>
      </c>
      <c r="T2871" s="2">
        <v>2</v>
      </c>
      <c r="U2871" s="25">
        <v>0.2</v>
      </c>
      <c r="V2871" s="25">
        <v>1.0679999999999996</v>
      </c>
      <c r="W2871" s="11">
        <f>Table_1[[#This Row],[Discount]]/Table_1[[#This Row],[Sales]]</f>
        <v>1.1704119850187267E-2</v>
      </c>
      <c r="X2871" t="str">
        <f>IF(Table_1[[#This Row],[Discount %]]&lt;=0.1, "0-10%", IF(Table_1[[#This Row],[Discount %]]&lt;=0.2, "10-20%", IF(Table_1[[#This Row],[Discount %]]&lt;=0.3, "20-30%", IF(Table_1[[#This Row],[Discount %]]&lt;=0.4, "30-40%", "40%+"))))</f>
        <v>0-10%</v>
      </c>
    </row>
    <row r="2872" spans="1:24" ht="14.4" x14ac:dyDescent="0.3">
      <c r="A2872" s="2">
        <v>2871</v>
      </c>
      <c r="B2872" s="2" t="s">
        <v>6058</v>
      </c>
      <c r="C2872" s="2">
        <f>YEAR([1]Data!$D2872)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9">
        <v>74.352000000000004</v>
      </c>
      <c r="T2872" s="2">
        <v>3</v>
      </c>
      <c r="U2872" s="25">
        <v>0.2</v>
      </c>
      <c r="V2872" s="25">
        <v>23.234999999999992</v>
      </c>
      <c r="W2872" s="11">
        <f>Table_1[[#This Row],[Discount]]/Table_1[[#This Row],[Sales]]</f>
        <v>2.6899074671831291E-3</v>
      </c>
      <c r="X2872" t="str">
        <f>IF(Table_1[[#This Row],[Discount %]]&lt;=0.1, "0-10%", IF(Table_1[[#This Row],[Discount %]]&lt;=0.2, "10-20%", IF(Table_1[[#This Row],[Discount %]]&lt;=0.3, "20-30%", IF(Table_1[[#This Row],[Discount %]]&lt;=0.4, "30-40%", "40%+"))))</f>
        <v>0-10%</v>
      </c>
    </row>
    <row r="2873" spans="1:24" ht="14.4" x14ac:dyDescent="0.3">
      <c r="A2873" s="2">
        <v>2872</v>
      </c>
      <c r="B2873" s="2" t="s">
        <v>6058</v>
      </c>
      <c r="C2873" s="2">
        <f>YEAR([1]Data!$D2873)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9">
        <v>314.35199999999998</v>
      </c>
      <c r="T2873" s="2">
        <v>3</v>
      </c>
      <c r="U2873" s="25">
        <v>0.2</v>
      </c>
      <c r="V2873" s="25">
        <v>-35.36460000000001</v>
      </c>
      <c r="W2873" s="11">
        <f>Table_1[[#This Row],[Discount]]/Table_1[[#This Row],[Sales]]</f>
        <v>6.3622944978877186E-4</v>
      </c>
      <c r="X2873" t="str">
        <f>IF(Table_1[[#This Row],[Discount %]]&lt;=0.1, "0-10%", IF(Table_1[[#This Row],[Discount %]]&lt;=0.2, "10-20%", IF(Table_1[[#This Row],[Discount %]]&lt;=0.3, "20-30%", IF(Table_1[[#This Row],[Discount %]]&lt;=0.4, "30-40%", "40%+"))))</f>
        <v>0-10%</v>
      </c>
    </row>
    <row r="2874" spans="1:24" ht="14.4" x14ac:dyDescent="0.3">
      <c r="A2874" s="2">
        <v>2873</v>
      </c>
      <c r="B2874" s="2" t="s">
        <v>6061</v>
      </c>
      <c r="C2874" s="2">
        <f>YEAR([1]Data!$D2874)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9">
        <v>4.26</v>
      </c>
      <c r="T2874" s="2">
        <v>1</v>
      </c>
      <c r="U2874" s="25">
        <v>0</v>
      </c>
      <c r="V2874" s="25">
        <v>1.7465999999999999</v>
      </c>
      <c r="W2874" s="11">
        <f>Table_1[[#This Row],[Discount]]/Table_1[[#This Row],[Sales]]</f>
        <v>0</v>
      </c>
      <c r="X2874" t="str">
        <f>IF(Table_1[[#This Row],[Discount %]]&lt;=0.1, "0-10%", IF(Table_1[[#This Row],[Discount %]]&lt;=0.2, "10-20%", IF(Table_1[[#This Row],[Discount %]]&lt;=0.3, "20-30%", IF(Table_1[[#This Row],[Discount %]]&lt;=0.4, "30-40%", "40%+"))))</f>
        <v>0-10%</v>
      </c>
    </row>
    <row r="2875" spans="1:24" ht="14.4" x14ac:dyDescent="0.3">
      <c r="A2875" s="2">
        <v>2874</v>
      </c>
      <c r="B2875" s="2" t="s">
        <v>6062</v>
      </c>
      <c r="C2875" s="2">
        <f>YEAR([1]Data!$D2875)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9">
        <v>811.28</v>
      </c>
      <c r="T2875" s="2">
        <v>8</v>
      </c>
      <c r="U2875" s="25">
        <v>0</v>
      </c>
      <c r="V2875" s="25">
        <v>24.338399999999979</v>
      </c>
      <c r="W2875" s="11">
        <f>Table_1[[#This Row],[Discount]]/Table_1[[#This Row],[Sales]]</f>
        <v>0</v>
      </c>
      <c r="X2875" t="str">
        <f>IF(Table_1[[#This Row],[Discount %]]&lt;=0.1, "0-10%", IF(Table_1[[#This Row],[Discount %]]&lt;=0.2, "10-20%", IF(Table_1[[#This Row],[Discount %]]&lt;=0.3, "20-30%", IF(Table_1[[#This Row],[Discount %]]&lt;=0.4, "30-40%", "40%+"))))</f>
        <v>0-10%</v>
      </c>
    </row>
    <row r="2876" spans="1:24" ht="14.4" x14ac:dyDescent="0.3">
      <c r="A2876" s="2">
        <v>2875</v>
      </c>
      <c r="B2876" s="2" t="s">
        <v>6063</v>
      </c>
      <c r="C2876" s="2">
        <f>YEAR([1]Data!$D2876)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9">
        <v>6.0299999999999994</v>
      </c>
      <c r="T2876" s="2">
        <v>3</v>
      </c>
      <c r="U2876" s="25">
        <v>0</v>
      </c>
      <c r="V2876" s="25">
        <v>2.9546999999999999</v>
      </c>
      <c r="W2876" s="11">
        <f>Table_1[[#This Row],[Discount]]/Table_1[[#This Row],[Sales]]</f>
        <v>0</v>
      </c>
      <c r="X2876" t="str">
        <f>IF(Table_1[[#This Row],[Discount %]]&lt;=0.1, "0-10%", IF(Table_1[[#This Row],[Discount %]]&lt;=0.2, "10-20%", IF(Table_1[[#This Row],[Discount %]]&lt;=0.3, "20-30%", IF(Table_1[[#This Row],[Discount %]]&lt;=0.4, "30-40%", "40%+"))))</f>
        <v>0-10%</v>
      </c>
    </row>
    <row r="2877" spans="1:24" ht="14.4" x14ac:dyDescent="0.3">
      <c r="A2877" s="2">
        <v>2876</v>
      </c>
      <c r="B2877" s="2" t="s">
        <v>6064</v>
      </c>
      <c r="C2877" s="2">
        <f>YEAR([1]Data!$D2877)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9">
        <v>153.56800000000001</v>
      </c>
      <c r="T2877" s="2">
        <v>2</v>
      </c>
      <c r="U2877" s="25">
        <v>0.2</v>
      </c>
      <c r="V2877" s="25">
        <v>-5.758800000000015</v>
      </c>
      <c r="W2877" s="11">
        <f>Table_1[[#This Row],[Discount]]/Table_1[[#This Row],[Sales]]</f>
        <v>1.3023546572202543E-3</v>
      </c>
      <c r="X2877" t="str">
        <f>IF(Table_1[[#This Row],[Discount %]]&lt;=0.1, "0-10%", IF(Table_1[[#This Row],[Discount %]]&lt;=0.2, "10-20%", IF(Table_1[[#This Row],[Discount %]]&lt;=0.3, "20-30%", IF(Table_1[[#This Row],[Discount %]]&lt;=0.4, "30-40%", "40%+"))))</f>
        <v>0-10%</v>
      </c>
    </row>
    <row r="2878" spans="1:24" ht="14.4" x14ac:dyDescent="0.3">
      <c r="A2878" s="2">
        <v>2877</v>
      </c>
      <c r="B2878" s="2" t="s">
        <v>6064</v>
      </c>
      <c r="C2878" s="2">
        <f>YEAR([1]Data!$D2878)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9">
        <v>1013.4879999999999</v>
      </c>
      <c r="T2878" s="2">
        <v>7</v>
      </c>
      <c r="U2878" s="25">
        <v>0.2</v>
      </c>
      <c r="V2878" s="25">
        <v>76.011600000000016</v>
      </c>
      <c r="W2878" s="11">
        <f>Table_1[[#This Row],[Discount]]/Table_1[[#This Row],[Sales]]</f>
        <v>1.9733830099616376E-4</v>
      </c>
      <c r="X2878" t="str">
        <f>IF(Table_1[[#This Row],[Discount %]]&lt;=0.1, "0-10%", IF(Table_1[[#This Row],[Discount %]]&lt;=0.2, "10-20%", IF(Table_1[[#This Row],[Discount %]]&lt;=0.3, "20-30%", IF(Table_1[[#This Row],[Discount %]]&lt;=0.4, "30-40%", "40%+"))))</f>
        <v>0-10%</v>
      </c>
    </row>
    <row r="2879" spans="1:24" ht="14.4" x14ac:dyDescent="0.3">
      <c r="A2879" s="2">
        <v>2878</v>
      </c>
      <c r="B2879" s="2" t="s">
        <v>6065</v>
      </c>
      <c r="C2879" s="2">
        <f>YEAR([1]Data!$D2879)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9">
        <v>52.34</v>
      </c>
      <c r="T2879" s="2">
        <v>2</v>
      </c>
      <c r="U2879" s="25">
        <v>0</v>
      </c>
      <c r="V2879" s="25">
        <v>24.599800000000002</v>
      </c>
      <c r="W2879" s="11">
        <f>Table_1[[#This Row],[Discount]]/Table_1[[#This Row],[Sales]]</f>
        <v>0</v>
      </c>
      <c r="X2879" t="str">
        <f>IF(Table_1[[#This Row],[Discount %]]&lt;=0.1, "0-10%", IF(Table_1[[#This Row],[Discount %]]&lt;=0.2, "10-20%", IF(Table_1[[#This Row],[Discount %]]&lt;=0.3, "20-30%", IF(Table_1[[#This Row],[Discount %]]&lt;=0.4, "30-40%", "40%+"))))</f>
        <v>0-10%</v>
      </c>
    </row>
    <row r="2880" spans="1:24" ht="14.4" x14ac:dyDescent="0.3">
      <c r="A2880" s="2">
        <v>2879</v>
      </c>
      <c r="B2880" s="2" t="s">
        <v>6065</v>
      </c>
      <c r="C2880" s="2">
        <f>YEAR([1]Data!$D2880)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9">
        <v>4.66</v>
      </c>
      <c r="T2880" s="2">
        <v>2</v>
      </c>
      <c r="U2880" s="25">
        <v>0</v>
      </c>
      <c r="V2880" s="25">
        <v>1.3513999999999995</v>
      </c>
      <c r="W2880" s="11">
        <f>Table_1[[#This Row],[Discount]]/Table_1[[#This Row],[Sales]]</f>
        <v>0</v>
      </c>
      <c r="X2880" t="str">
        <f>IF(Table_1[[#This Row],[Discount %]]&lt;=0.1, "0-10%", IF(Table_1[[#This Row],[Discount %]]&lt;=0.2, "10-20%", IF(Table_1[[#This Row],[Discount %]]&lt;=0.3, "20-30%", IF(Table_1[[#This Row],[Discount %]]&lt;=0.4, "30-40%", "40%+"))))</f>
        <v>0-10%</v>
      </c>
    </row>
    <row r="2881" spans="1:24" ht="14.4" x14ac:dyDescent="0.3">
      <c r="A2881" s="2">
        <v>2880</v>
      </c>
      <c r="B2881" s="2" t="s">
        <v>6065</v>
      </c>
      <c r="C2881" s="2">
        <f>YEAR([1]Data!$D2881)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9">
        <v>254.96999999999997</v>
      </c>
      <c r="T2881" s="2">
        <v>3</v>
      </c>
      <c r="U2881" s="25">
        <v>0</v>
      </c>
      <c r="V2881" s="25">
        <v>91.789199999999994</v>
      </c>
      <c r="W2881" s="11">
        <f>Table_1[[#This Row],[Discount]]/Table_1[[#This Row],[Sales]]</f>
        <v>0</v>
      </c>
      <c r="X2881" t="str">
        <f>IF(Table_1[[#This Row],[Discount %]]&lt;=0.1, "0-10%", IF(Table_1[[#This Row],[Discount %]]&lt;=0.2, "10-20%", IF(Table_1[[#This Row],[Discount %]]&lt;=0.3, "20-30%", IF(Table_1[[#This Row],[Discount %]]&lt;=0.4, "30-40%", "40%+"))))</f>
        <v>0-10%</v>
      </c>
    </row>
    <row r="2882" spans="1:24" ht="14.4" x14ac:dyDescent="0.3">
      <c r="A2882" s="2">
        <v>2881</v>
      </c>
      <c r="B2882" s="2" t="s">
        <v>6066</v>
      </c>
      <c r="C2882" s="2">
        <f>YEAR([1]Data!$D2882)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9">
        <v>25.44</v>
      </c>
      <c r="T2882" s="2">
        <v>6</v>
      </c>
      <c r="U2882" s="25">
        <v>0</v>
      </c>
      <c r="V2882" s="25">
        <v>12.72</v>
      </c>
      <c r="W2882" s="11">
        <f>Table_1[[#This Row],[Discount]]/Table_1[[#This Row],[Sales]]</f>
        <v>0</v>
      </c>
      <c r="X2882" t="str">
        <f>IF(Table_1[[#This Row],[Discount %]]&lt;=0.1, "0-10%", IF(Table_1[[#This Row],[Discount %]]&lt;=0.2, "10-20%", IF(Table_1[[#This Row],[Discount %]]&lt;=0.3, "20-30%", IF(Table_1[[#This Row],[Discount %]]&lt;=0.4, "30-40%", "40%+"))))</f>
        <v>0-10%</v>
      </c>
    </row>
    <row r="2883" spans="1:24" ht="14.4" x14ac:dyDescent="0.3">
      <c r="A2883" s="2">
        <v>2882</v>
      </c>
      <c r="B2883" s="2" t="s">
        <v>6066</v>
      </c>
      <c r="C2883" s="2">
        <f>YEAR([1]Data!$D2883)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9">
        <v>27.93</v>
      </c>
      <c r="T2883" s="2">
        <v>3</v>
      </c>
      <c r="U2883" s="25">
        <v>0</v>
      </c>
      <c r="V2883" s="25">
        <v>8.0996999999999986</v>
      </c>
      <c r="W2883" s="11">
        <f>Table_1[[#This Row],[Discount]]/Table_1[[#This Row],[Sales]]</f>
        <v>0</v>
      </c>
      <c r="X2883" t="str">
        <f>IF(Table_1[[#This Row],[Discount %]]&lt;=0.1, "0-10%", IF(Table_1[[#This Row],[Discount %]]&lt;=0.2, "10-20%", IF(Table_1[[#This Row],[Discount %]]&lt;=0.3, "20-30%", IF(Table_1[[#This Row],[Discount %]]&lt;=0.4, "30-40%", "40%+"))))</f>
        <v>0-10%</v>
      </c>
    </row>
    <row r="2884" spans="1:24" ht="14.4" x14ac:dyDescent="0.3">
      <c r="A2884" s="2">
        <v>2883</v>
      </c>
      <c r="B2884" s="2" t="s">
        <v>6068</v>
      </c>
      <c r="C2884" s="2">
        <f>YEAR([1]Data!$D2884)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9">
        <v>8.8499999999999979</v>
      </c>
      <c r="T2884" s="2">
        <v>5</v>
      </c>
      <c r="U2884" s="25">
        <v>0.8</v>
      </c>
      <c r="V2884" s="25">
        <v>-13.717499999999998</v>
      </c>
      <c r="W2884" s="11">
        <f>Table_1[[#This Row],[Discount]]/Table_1[[#This Row],[Sales]]</f>
        <v>9.0395480225988728E-2</v>
      </c>
      <c r="X2884" t="str">
        <f>IF(Table_1[[#This Row],[Discount %]]&lt;=0.1, "0-10%", IF(Table_1[[#This Row],[Discount %]]&lt;=0.2, "10-20%", IF(Table_1[[#This Row],[Discount %]]&lt;=0.3, "20-30%", IF(Table_1[[#This Row],[Discount %]]&lt;=0.4, "30-40%", "40%+"))))</f>
        <v>0-10%</v>
      </c>
    </row>
    <row r="2885" spans="1:24" ht="14.4" x14ac:dyDescent="0.3">
      <c r="A2885" s="2">
        <v>2884</v>
      </c>
      <c r="B2885" s="2" t="s">
        <v>6069</v>
      </c>
      <c r="C2885" s="2">
        <f>YEAR([1]Data!$D2885)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9">
        <v>6.96</v>
      </c>
      <c r="T2885" s="2">
        <v>4</v>
      </c>
      <c r="U2885" s="25">
        <v>0</v>
      </c>
      <c r="V2885" s="25">
        <v>2.2271999999999998</v>
      </c>
      <c r="W2885" s="11">
        <f>Table_1[[#This Row],[Discount]]/Table_1[[#This Row],[Sales]]</f>
        <v>0</v>
      </c>
      <c r="X2885" t="str">
        <f>IF(Table_1[[#This Row],[Discount %]]&lt;=0.1, "0-10%", IF(Table_1[[#This Row],[Discount %]]&lt;=0.2, "10-20%", IF(Table_1[[#This Row],[Discount %]]&lt;=0.3, "20-30%", IF(Table_1[[#This Row],[Discount %]]&lt;=0.4, "30-40%", "40%+"))))</f>
        <v>0-10%</v>
      </c>
    </row>
    <row r="2886" spans="1:24" ht="14.4" x14ac:dyDescent="0.3">
      <c r="A2886" s="2">
        <v>2885</v>
      </c>
      <c r="B2886" s="2" t="s">
        <v>6070</v>
      </c>
      <c r="C2886" s="2">
        <f>YEAR([1]Data!$D2886)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9">
        <v>17.456</v>
      </c>
      <c r="T2886" s="2">
        <v>2</v>
      </c>
      <c r="U2886" s="25">
        <v>0.2</v>
      </c>
      <c r="V2886" s="25">
        <v>5.8914</v>
      </c>
      <c r="W2886" s="11">
        <f>Table_1[[#This Row],[Discount]]/Table_1[[#This Row],[Sales]]</f>
        <v>1.1457378551787353E-2</v>
      </c>
      <c r="X2886" t="str">
        <f>IF(Table_1[[#This Row],[Discount %]]&lt;=0.1, "0-10%", IF(Table_1[[#This Row],[Discount %]]&lt;=0.2, "10-20%", IF(Table_1[[#This Row],[Discount %]]&lt;=0.3, "20-30%", IF(Table_1[[#This Row],[Discount %]]&lt;=0.4, "30-40%", "40%+"))))</f>
        <v>0-10%</v>
      </c>
    </row>
    <row r="2887" spans="1:24" ht="14.4" x14ac:dyDescent="0.3">
      <c r="A2887" s="2">
        <v>2886</v>
      </c>
      <c r="B2887" s="2" t="s">
        <v>6071</v>
      </c>
      <c r="C2887" s="2">
        <f>YEAR([1]Data!$D2887)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9">
        <v>307.92</v>
      </c>
      <c r="T2887" s="2">
        <v>5</v>
      </c>
      <c r="U2887" s="25">
        <v>0.2</v>
      </c>
      <c r="V2887" s="25">
        <v>-34.64100000000002</v>
      </c>
      <c r="W2887" s="11">
        <f>Table_1[[#This Row],[Discount]]/Table_1[[#This Row],[Sales]]</f>
        <v>6.495193556767992E-4</v>
      </c>
      <c r="X2887" t="str">
        <f>IF(Table_1[[#This Row],[Discount %]]&lt;=0.1, "0-10%", IF(Table_1[[#This Row],[Discount %]]&lt;=0.2, "10-20%", IF(Table_1[[#This Row],[Discount %]]&lt;=0.3, "20-30%", IF(Table_1[[#This Row],[Discount %]]&lt;=0.4, "30-40%", "40%+"))))</f>
        <v>0-10%</v>
      </c>
    </row>
    <row r="2888" spans="1:24" ht="14.4" x14ac:dyDescent="0.3">
      <c r="A2888" s="2">
        <v>2887</v>
      </c>
      <c r="B2888" s="2" t="s">
        <v>6072</v>
      </c>
      <c r="C2888" s="2">
        <f>YEAR([1]Data!$D2888)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9">
        <v>6.63</v>
      </c>
      <c r="T2888" s="2">
        <v>3</v>
      </c>
      <c r="U2888" s="25">
        <v>0</v>
      </c>
      <c r="V2888" s="25">
        <v>1.7901</v>
      </c>
      <c r="W2888" s="11">
        <f>Table_1[[#This Row],[Discount]]/Table_1[[#This Row],[Sales]]</f>
        <v>0</v>
      </c>
      <c r="X2888" t="str">
        <f>IF(Table_1[[#This Row],[Discount %]]&lt;=0.1, "0-10%", IF(Table_1[[#This Row],[Discount %]]&lt;=0.2, "10-20%", IF(Table_1[[#This Row],[Discount %]]&lt;=0.3, "20-30%", IF(Table_1[[#This Row],[Discount %]]&lt;=0.4, "30-40%", "40%+"))))</f>
        <v>0-10%</v>
      </c>
    </row>
    <row r="2889" spans="1:24" ht="14.4" x14ac:dyDescent="0.3">
      <c r="A2889" s="2">
        <v>2888</v>
      </c>
      <c r="B2889" s="2" t="s">
        <v>6072</v>
      </c>
      <c r="C2889" s="2">
        <f>YEAR([1]Data!$D2889)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9">
        <v>12.96</v>
      </c>
      <c r="T2889" s="2">
        <v>2</v>
      </c>
      <c r="U2889" s="25">
        <v>0</v>
      </c>
      <c r="V2889" s="25">
        <v>6.2208000000000006</v>
      </c>
      <c r="W2889" s="11">
        <f>Table_1[[#This Row],[Discount]]/Table_1[[#This Row],[Sales]]</f>
        <v>0</v>
      </c>
      <c r="X2889" t="str">
        <f>IF(Table_1[[#This Row],[Discount %]]&lt;=0.1, "0-10%", IF(Table_1[[#This Row],[Discount %]]&lt;=0.2, "10-20%", IF(Table_1[[#This Row],[Discount %]]&lt;=0.3, "20-30%", IF(Table_1[[#This Row],[Discount %]]&lt;=0.4, "30-40%", "40%+"))))</f>
        <v>0-10%</v>
      </c>
    </row>
    <row r="2890" spans="1:24" ht="14.4" x14ac:dyDescent="0.3">
      <c r="A2890" s="2">
        <v>2889</v>
      </c>
      <c r="B2890" s="2" t="s">
        <v>6072</v>
      </c>
      <c r="C2890" s="2">
        <f>YEAR([1]Data!$D2890)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9">
        <v>32.400000000000006</v>
      </c>
      <c r="T2890" s="2">
        <v>5</v>
      </c>
      <c r="U2890" s="25">
        <v>0</v>
      </c>
      <c r="V2890" s="25">
        <v>15.552000000000001</v>
      </c>
      <c r="W2890" s="11">
        <f>Table_1[[#This Row],[Discount]]/Table_1[[#This Row],[Sales]]</f>
        <v>0</v>
      </c>
      <c r="X2890" t="str">
        <f>IF(Table_1[[#This Row],[Discount %]]&lt;=0.1, "0-10%", IF(Table_1[[#This Row],[Discount %]]&lt;=0.2, "10-20%", IF(Table_1[[#This Row],[Discount %]]&lt;=0.3, "20-30%", IF(Table_1[[#This Row],[Discount %]]&lt;=0.4, "30-40%", "40%+"))))</f>
        <v>0-10%</v>
      </c>
    </row>
    <row r="2891" spans="1:24" ht="14.4" x14ac:dyDescent="0.3">
      <c r="A2891" s="2">
        <v>2890</v>
      </c>
      <c r="B2891" s="2" t="s">
        <v>6073</v>
      </c>
      <c r="C2891" s="2">
        <f>YEAR([1]Data!$D2891)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9">
        <v>23.849999999999998</v>
      </c>
      <c r="T2891" s="2">
        <v>5</v>
      </c>
      <c r="U2891" s="25">
        <v>0</v>
      </c>
      <c r="V2891" s="25">
        <v>10.732499999999998</v>
      </c>
      <c r="W2891" s="11">
        <f>Table_1[[#This Row],[Discount]]/Table_1[[#This Row],[Sales]]</f>
        <v>0</v>
      </c>
      <c r="X2891" t="str">
        <f>IF(Table_1[[#This Row],[Discount %]]&lt;=0.1, "0-10%", IF(Table_1[[#This Row],[Discount %]]&lt;=0.2, "10-20%", IF(Table_1[[#This Row],[Discount %]]&lt;=0.3, "20-30%", IF(Table_1[[#This Row],[Discount %]]&lt;=0.4, "30-40%", "40%+"))))</f>
        <v>0-10%</v>
      </c>
    </row>
    <row r="2892" spans="1:24" ht="14.4" x14ac:dyDescent="0.3">
      <c r="A2892" s="2">
        <v>2891</v>
      </c>
      <c r="B2892" s="2" t="s">
        <v>6076</v>
      </c>
      <c r="C2892" s="2">
        <f>YEAR([1]Data!$D2892)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9">
        <v>51.96</v>
      </c>
      <c r="T2892" s="2">
        <v>2</v>
      </c>
      <c r="U2892" s="25">
        <v>0</v>
      </c>
      <c r="V2892" s="25">
        <v>12.990000000000002</v>
      </c>
      <c r="W2892" s="11">
        <f>Table_1[[#This Row],[Discount]]/Table_1[[#This Row],[Sales]]</f>
        <v>0</v>
      </c>
      <c r="X2892" t="str">
        <f>IF(Table_1[[#This Row],[Discount %]]&lt;=0.1, "0-10%", IF(Table_1[[#This Row],[Discount %]]&lt;=0.2, "10-20%", IF(Table_1[[#This Row],[Discount %]]&lt;=0.3, "20-30%", IF(Table_1[[#This Row],[Discount %]]&lt;=0.4, "30-40%", "40%+"))))</f>
        <v>0-10%</v>
      </c>
    </row>
    <row r="2893" spans="1:24" ht="14.4" x14ac:dyDescent="0.3">
      <c r="A2893" s="2">
        <v>2892</v>
      </c>
      <c r="B2893" s="2" t="s">
        <v>6076</v>
      </c>
      <c r="C2893" s="2">
        <f>YEAR([1]Data!$D2893)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9">
        <v>17.940000000000001</v>
      </c>
      <c r="T2893" s="2">
        <v>3</v>
      </c>
      <c r="U2893" s="25">
        <v>0</v>
      </c>
      <c r="V2893" s="25">
        <v>8.6112000000000002</v>
      </c>
      <c r="W2893" s="11">
        <f>Table_1[[#This Row],[Discount]]/Table_1[[#This Row],[Sales]]</f>
        <v>0</v>
      </c>
      <c r="X2893" t="str">
        <f>IF(Table_1[[#This Row],[Discount %]]&lt;=0.1, "0-10%", IF(Table_1[[#This Row],[Discount %]]&lt;=0.2, "10-20%", IF(Table_1[[#This Row],[Discount %]]&lt;=0.3, "20-30%", IF(Table_1[[#This Row],[Discount %]]&lt;=0.4, "30-40%", "40%+"))))</f>
        <v>0-10%</v>
      </c>
    </row>
    <row r="2894" spans="1:24" ht="14.4" x14ac:dyDescent="0.3">
      <c r="A2894" s="2">
        <v>2893</v>
      </c>
      <c r="B2894" s="2" t="s">
        <v>6080</v>
      </c>
      <c r="C2894" s="2">
        <f>YEAR([1]Data!$D2894)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9">
        <v>11.56</v>
      </c>
      <c r="T2894" s="2">
        <v>2</v>
      </c>
      <c r="U2894" s="25">
        <v>0</v>
      </c>
      <c r="V2894" s="25">
        <v>5.6644000000000005</v>
      </c>
      <c r="W2894" s="11">
        <f>Table_1[[#This Row],[Discount]]/Table_1[[#This Row],[Sales]]</f>
        <v>0</v>
      </c>
      <c r="X2894" t="str">
        <f>IF(Table_1[[#This Row],[Discount %]]&lt;=0.1, "0-10%", IF(Table_1[[#This Row],[Discount %]]&lt;=0.2, "10-20%", IF(Table_1[[#This Row],[Discount %]]&lt;=0.3, "20-30%", IF(Table_1[[#This Row],[Discount %]]&lt;=0.4, "30-40%", "40%+"))))</f>
        <v>0-10%</v>
      </c>
    </row>
    <row r="2895" spans="1:24" ht="14.4" x14ac:dyDescent="0.3">
      <c r="A2895" s="2">
        <v>2894</v>
      </c>
      <c r="B2895" s="2" t="s">
        <v>6080</v>
      </c>
      <c r="C2895" s="2">
        <f>YEAR([1]Data!$D2895)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9">
        <v>26.400000000000002</v>
      </c>
      <c r="T2895" s="2">
        <v>5</v>
      </c>
      <c r="U2895" s="25">
        <v>0</v>
      </c>
      <c r="V2895" s="25">
        <v>11.879999999999999</v>
      </c>
      <c r="W2895" s="11">
        <f>Table_1[[#This Row],[Discount]]/Table_1[[#This Row],[Sales]]</f>
        <v>0</v>
      </c>
      <c r="X2895" t="str">
        <f>IF(Table_1[[#This Row],[Discount %]]&lt;=0.1, "0-10%", IF(Table_1[[#This Row],[Discount %]]&lt;=0.2, "10-20%", IF(Table_1[[#This Row],[Discount %]]&lt;=0.3, "20-30%", IF(Table_1[[#This Row],[Discount %]]&lt;=0.4, "30-40%", "40%+"))))</f>
        <v>0-10%</v>
      </c>
    </row>
    <row r="2896" spans="1:24" ht="14.4" x14ac:dyDescent="0.3">
      <c r="A2896" s="2">
        <v>2895</v>
      </c>
      <c r="B2896" s="2" t="s">
        <v>6080</v>
      </c>
      <c r="C2896" s="2">
        <f>YEAR([1]Data!$D2896)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9">
        <v>69.08</v>
      </c>
      <c r="T2896" s="2">
        <v>11</v>
      </c>
      <c r="U2896" s="25">
        <v>0</v>
      </c>
      <c r="V2896" s="25">
        <v>29.013600000000004</v>
      </c>
      <c r="W2896" s="11">
        <f>Table_1[[#This Row],[Discount]]/Table_1[[#This Row],[Sales]]</f>
        <v>0</v>
      </c>
      <c r="X2896" t="str">
        <f>IF(Table_1[[#This Row],[Discount %]]&lt;=0.1, "0-10%", IF(Table_1[[#This Row],[Discount %]]&lt;=0.2, "10-20%", IF(Table_1[[#This Row],[Discount %]]&lt;=0.3, "20-30%", IF(Table_1[[#This Row],[Discount %]]&lt;=0.4, "30-40%", "40%+"))))</f>
        <v>0-10%</v>
      </c>
    </row>
    <row r="2897" spans="1:24" ht="14.4" x14ac:dyDescent="0.3">
      <c r="A2897" s="2">
        <v>2896</v>
      </c>
      <c r="B2897" s="2" t="s">
        <v>6080</v>
      </c>
      <c r="C2897" s="2">
        <f>YEAR([1]Data!$D2897)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9">
        <v>35.880000000000003</v>
      </c>
      <c r="T2897" s="2">
        <v>3</v>
      </c>
      <c r="U2897" s="25">
        <v>0</v>
      </c>
      <c r="V2897" s="25">
        <v>10.046400000000002</v>
      </c>
      <c r="W2897" s="11">
        <f>Table_1[[#This Row],[Discount]]/Table_1[[#This Row],[Sales]]</f>
        <v>0</v>
      </c>
      <c r="X2897" t="str">
        <f>IF(Table_1[[#This Row],[Discount %]]&lt;=0.1, "0-10%", IF(Table_1[[#This Row],[Discount %]]&lt;=0.2, "10-20%", IF(Table_1[[#This Row],[Discount %]]&lt;=0.3, "20-30%", IF(Table_1[[#This Row],[Discount %]]&lt;=0.4, "30-40%", "40%+"))))</f>
        <v>0-10%</v>
      </c>
    </row>
    <row r="2898" spans="1:24" ht="14.4" x14ac:dyDescent="0.3">
      <c r="A2898" s="2">
        <v>2897</v>
      </c>
      <c r="B2898" s="2" t="s">
        <v>6085</v>
      </c>
      <c r="C2898" s="2">
        <f>YEAR([1]Data!$D2898)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9">
        <v>49.65</v>
      </c>
      <c r="T2898" s="2">
        <v>5</v>
      </c>
      <c r="U2898" s="25">
        <v>0</v>
      </c>
      <c r="V2898" s="25">
        <v>20.853000000000002</v>
      </c>
      <c r="W2898" s="11">
        <f>Table_1[[#This Row],[Discount]]/Table_1[[#This Row],[Sales]]</f>
        <v>0</v>
      </c>
      <c r="X2898" t="str">
        <f>IF(Table_1[[#This Row],[Discount %]]&lt;=0.1, "0-10%", IF(Table_1[[#This Row],[Discount %]]&lt;=0.2, "10-20%", IF(Table_1[[#This Row],[Discount %]]&lt;=0.3, "20-30%", IF(Table_1[[#This Row],[Discount %]]&lt;=0.4, "30-40%", "40%+"))))</f>
        <v>0-10%</v>
      </c>
    </row>
    <row r="2899" spans="1:24" ht="14.4" x14ac:dyDescent="0.3">
      <c r="A2899" s="2">
        <v>2898</v>
      </c>
      <c r="B2899" s="2" t="s">
        <v>6086</v>
      </c>
      <c r="C2899" s="2">
        <f>YEAR([1]Data!$D2899)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9">
        <v>959.96800000000007</v>
      </c>
      <c r="T2899" s="2">
        <v>4</v>
      </c>
      <c r="U2899" s="25">
        <v>0.2</v>
      </c>
      <c r="V2899" s="25">
        <v>119.99599999999992</v>
      </c>
      <c r="W2899" s="11">
        <f>Table_1[[#This Row],[Discount]]/Table_1[[#This Row],[Sales]]</f>
        <v>2.0834027800926698E-4</v>
      </c>
      <c r="X2899" t="str">
        <f>IF(Table_1[[#This Row],[Discount %]]&lt;=0.1, "0-10%", IF(Table_1[[#This Row],[Discount %]]&lt;=0.2, "10-20%", IF(Table_1[[#This Row],[Discount %]]&lt;=0.3, "20-30%", IF(Table_1[[#This Row],[Discount %]]&lt;=0.4, "30-40%", "40%+"))))</f>
        <v>0-10%</v>
      </c>
    </row>
    <row r="2900" spans="1:24" ht="14.4" x14ac:dyDescent="0.3">
      <c r="A2900" s="2">
        <v>2899</v>
      </c>
      <c r="B2900" s="2" t="s">
        <v>6087</v>
      </c>
      <c r="C2900" s="2">
        <f>YEAR([1]Data!$D2900)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9">
        <v>408.42200000000003</v>
      </c>
      <c r="T2900" s="2">
        <v>2</v>
      </c>
      <c r="U2900" s="25">
        <v>0.3</v>
      </c>
      <c r="V2900" s="25">
        <v>-5.8346000000000231</v>
      </c>
      <c r="W2900" s="11">
        <f>Table_1[[#This Row],[Discount]]/Table_1[[#This Row],[Sales]]</f>
        <v>7.3453437865736904E-4</v>
      </c>
      <c r="X2900" t="str">
        <f>IF(Table_1[[#This Row],[Discount %]]&lt;=0.1, "0-10%", IF(Table_1[[#This Row],[Discount %]]&lt;=0.2, "10-20%", IF(Table_1[[#This Row],[Discount %]]&lt;=0.3, "20-30%", IF(Table_1[[#This Row],[Discount %]]&lt;=0.4, "30-40%", "40%+"))))</f>
        <v>0-10%</v>
      </c>
    </row>
    <row r="2901" spans="1:24" ht="14.4" x14ac:dyDescent="0.3">
      <c r="A2901" s="2">
        <v>2900</v>
      </c>
      <c r="B2901" s="2" t="s">
        <v>6088</v>
      </c>
      <c r="C2901" s="2">
        <f>YEAR([1]Data!$D2901)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9">
        <v>479.98400000000004</v>
      </c>
      <c r="T2901" s="2">
        <v>2</v>
      </c>
      <c r="U2901" s="25">
        <v>0.2</v>
      </c>
      <c r="V2901" s="25">
        <v>59.997999999999962</v>
      </c>
      <c r="W2901" s="11">
        <f>Table_1[[#This Row],[Discount]]/Table_1[[#This Row],[Sales]]</f>
        <v>4.1668055601853395E-4</v>
      </c>
      <c r="X2901" t="str">
        <f>IF(Table_1[[#This Row],[Discount %]]&lt;=0.1, "0-10%", IF(Table_1[[#This Row],[Discount %]]&lt;=0.2, "10-20%", IF(Table_1[[#This Row],[Discount %]]&lt;=0.3, "20-30%", IF(Table_1[[#This Row],[Discount %]]&lt;=0.4, "30-40%", "40%+"))))</f>
        <v>0-10%</v>
      </c>
    </row>
    <row r="2902" spans="1:24" ht="14.4" x14ac:dyDescent="0.3">
      <c r="A2902" s="2">
        <v>2901</v>
      </c>
      <c r="B2902" s="2" t="s">
        <v>6088</v>
      </c>
      <c r="C2902" s="2">
        <f>YEAR([1]Data!$D2902)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9">
        <v>12.6</v>
      </c>
      <c r="T2902" s="2">
        <v>4</v>
      </c>
      <c r="U2902" s="25">
        <v>0</v>
      </c>
      <c r="V2902" s="25">
        <v>6.048</v>
      </c>
      <c r="W2902" s="11">
        <f>Table_1[[#This Row],[Discount]]/Table_1[[#This Row],[Sales]]</f>
        <v>0</v>
      </c>
      <c r="X2902" t="str">
        <f>IF(Table_1[[#This Row],[Discount %]]&lt;=0.1, "0-10%", IF(Table_1[[#This Row],[Discount %]]&lt;=0.2, "10-20%", IF(Table_1[[#This Row],[Discount %]]&lt;=0.3, "20-30%", IF(Table_1[[#This Row],[Discount %]]&lt;=0.4, "30-40%", "40%+"))))</f>
        <v>0-10%</v>
      </c>
    </row>
    <row r="2903" spans="1:24" ht="14.4" x14ac:dyDescent="0.3">
      <c r="A2903" s="2">
        <v>2902</v>
      </c>
      <c r="B2903" s="2" t="s">
        <v>6089</v>
      </c>
      <c r="C2903" s="2">
        <f>YEAR([1]Data!$D2903)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9">
        <v>184.66</v>
      </c>
      <c r="T2903" s="2">
        <v>7</v>
      </c>
      <c r="U2903" s="25">
        <v>0</v>
      </c>
      <c r="V2903" s="25">
        <v>84.943599999999989</v>
      </c>
      <c r="W2903" s="11">
        <f>Table_1[[#This Row],[Discount]]/Table_1[[#This Row],[Sales]]</f>
        <v>0</v>
      </c>
      <c r="X2903" t="str">
        <f>IF(Table_1[[#This Row],[Discount %]]&lt;=0.1, "0-10%", IF(Table_1[[#This Row],[Discount %]]&lt;=0.2, "10-20%", IF(Table_1[[#This Row],[Discount %]]&lt;=0.3, "20-30%", IF(Table_1[[#This Row],[Discount %]]&lt;=0.4, "30-40%", "40%+"))))</f>
        <v>0-10%</v>
      </c>
    </row>
    <row r="2904" spans="1:24" ht="14.4" x14ac:dyDescent="0.3">
      <c r="A2904" s="2">
        <v>2903</v>
      </c>
      <c r="B2904" s="2" t="s">
        <v>6090</v>
      </c>
      <c r="C2904" s="2">
        <f>YEAR([1]Data!$D2904)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9">
        <v>23.120000000000005</v>
      </c>
      <c r="T2904" s="2">
        <v>5</v>
      </c>
      <c r="U2904" s="25">
        <v>0.2</v>
      </c>
      <c r="V2904" s="25">
        <v>8.3810000000000002</v>
      </c>
      <c r="W2904" s="11">
        <f>Table_1[[#This Row],[Discount]]/Table_1[[#This Row],[Sales]]</f>
        <v>8.6505190311418675E-3</v>
      </c>
      <c r="X2904" t="str">
        <f>IF(Table_1[[#This Row],[Discount %]]&lt;=0.1, "0-10%", IF(Table_1[[#This Row],[Discount %]]&lt;=0.2, "10-20%", IF(Table_1[[#This Row],[Discount %]]&lt;=0.3, "20-30%", IF(Table_1[[#This Row],[Discount %]]&lt;=0.4, "30-40%", "40%+"))))</f>
        <v>0-10%</v>
      </c>
    </row>
    <row r="2905" spans="1:24" ht="14.4" x14ac:dyDescent="0.3">
      <c r="A2905" s="2">
        <v>2904</v>
      </c>
      <c r="B2905" s="2" t="s">
        <v>6091</v>
      </c>
      <c r="C2905" s="2">
        <f>YEAR([1]Data!$D2905)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9">
        <v>37.463999999999999</v>
      </c>
      <c r="T2905" s="2">
        <v>7</v>
      </c>
      <c r="U2905" s="25">
        <v>0.2</v>
      </c>
      <c r="V2905" s="25">
        <v>12.175799999999999</v>
      </c>
      <c r="W2905" s="11">
        <f>Table_1[[#This Row],[Discount]]/Table_1[[#This Row],[Sales]]</f>
        <v>5.33845825325646E-3</v>
      </c>
      <c r="X2905" t="str">
        <f>IF(Table_1[[#This Row],[Discount %]]&lt;=0.1, "0-10%", IF(Table_1[[#This Row],[Discount %]]&lt;=0.2, "10-20%", IF(Table_1[[#This Row],[Discount %]]&lt;=0.3, "20-30%", IF(Table_1[[#This Row],[Discount %]]&lt;=0.4, "30-40%", "40%+"))))</f>
        <v>0-10%</v>
      </c>
    </row>
    <row r="2906" spans="1:24" ht="14.4" x14ac:dyDescent="0.3">
      <c r="A2906" s="2">
        <v>2905</v>
      </c>
      <c r="B2906" s="2" t="s">
        <v>6091</v>
      </c>
      <c r="C2906" s="2">
        <f>YEAR([1]Data!$D2906)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9">
        <v>539.65800000000002</v>
      </c>
      <c r="T2906" s="2">
        <v>3</v>
      </c>
      <c r="U2906" s="25">
        <v>0.3</v>
      </c>
      <c r="V2906" s="25">
        <v>-7.7094000000001017</v>
      </c>
      <c r="W2906" s="11">
        <f>Table_1[[#This Row],[Discount]]/Table_1[[#This Row],[Sales]]</f>
        <v>5.5590763038813472E-4</v>
      </c>
      <c r="X2906" t="str">
        <f>IF(Table_1[[#This Row],[Discount %]]&lt;=0.1, "0-10%", IF(Table_1[[#This Row],[Discount %]]&lt;=0.2, "10-20%", IF(Table_1[[#This Row],[Discount %]]&lt;=0.3, "20-30%", IF(Table_1[[#This Row],[Discount %]]&lt;=0.4, "30-40%", "40%+"))))</f>
        <v>0-10%</v>
      </c>
    </row>
    <row r="2907" spans="1:24" ht="14.4" x14ac:dyDescent="0.3">
      <c r="A2907" s="2">
        <v>2906</v>
      </c>
      <c r="B2907" s="2" t="s">
        <v>6093</v>
      </c>
      <c r="C2907" s="2">
        <f>YEAR([1]Data!$D2907)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9">
        <v>310.12</v>
      </c>
      <c r="T2907" s="2">
        <v>2</v>
      </c>
      <c r="U2907" s="25">
        <v>0</v>
      </c>
      <c r="V2907" s="25">
        <v>80.631200000000007</v>
      </c>
      <c r="W2907" s="11">
        <f>Table_1[[#This Row],[Discount]]/Table_1[[#This Row],[Sales]]</f>
        <v>0</v>
      </c>
      <c r="X2907" t="str">
        <f>IF(Table_1[[#This Row],[Discount %]]&lt;=0.1, "0-10%", IF(Table_1[[#This Row],[Discount %]]&lt;=0.2, "10-20%", IF(Table_1[[#This Row],[Discount %]]&lt;=0.3, "20-30%", IF(Table_1[[#This Row],[Discount %]]&lt;=0.4, "30-40%", "40%+"))))</f>
        <v>0-10%</v>
      </c>
    </row>
    <row r="2908" spans="1:24" ht="14.4" x14ac:dyDescent="0.3">
      <c r="A2908" s="2">
        <v>2907</v>
      </c>
      <c r="B2908" s="2" t="s">
        <v>6096</v>
      </c>
      <c r="C2908" s="2">
        <f>YEAR([1]Data!$D2908)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9">
        <v>8.56</v>
      </c>
      <c r="T2908" s="2">
        <v>2</v>
      </c>
      <c r="U2908" s="25">
        <v>0</v>
      </c>
      <c r="V2908" s="25">
        <v>3.8519999999999994</v>
      </c>
      <c r="W2908" s="11">
        <f>Table_1[[#This Row],[Discount]]/Table_1[[#This Row],[Sales]]</f>
        <v>0</v>
      </c>
      <c r="X2908" t="str">
        <f>IF(Table_1[[#This Row],[Discount %]]&lt;=0.1, "0-10%", IF(Table_1[[#This Row],[Discount %]]&lt;=0.2, "10-20%", IF(Table_1[[#This Row],[Discount %]]&lt;=0.3, "20-30%", IF(Table_1[[#This Row],[Discount %]]&lt;=0.4, "30-40%", "40%+"))))</f>
        <v>0-10%</v>
      </c>
    </row>
    <row r="2909" spans="1:24" ht="14.4" x14ac:dyDescent="0.3">
      <c r="A2909" s="2">
        <v>2908</v>
      </c>
      <c r="B2909" s="2" t="s">
        <v>6096</v>
      </c>
      <c r="C2909" s="2">
        <f>YEAR([1]Data!$D2909)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9">
        <v>52.400000000000006</v>
      </c>
      <c r="T2909" s="2">
        <v>5</v>
      </c>
      <c r="U2909" s="25">
        <v>0</v>
      </c>
      <c r="V2909" s="25">
        <v>14.148</v>
      </c>
      <c r="W2909" s="11">
        <f>Table_1[[#This Row],[Discount]]/Table_1[[#This Row],[Sales]]</f>
        <v>0</v>
      </c>
      <c r="X2909" t="str">
        <f>IF(Table_1[[#This Row],[Discount %]]&lt;=0.1, "0-10%", IF(Table_1[[#This Row],[Discount %]]&lt;=0.2, "10-20%", IF(Table_1[[#This Row],[Discount %]]&lt;=0.3, "20-30%", IF(Table_1[[#This Row],[Discount %]]&lt;=0.4, "30-40%", "40%+"))))</f>
        <v>0-10%</v>
      </c>
    </row>
    <row r="2910" spans="1:24" ht="14.4" x14ac:dyDescent="0.3">
      <c r="A2910" s="2">
        <v>2909</v>
      </c>
      <c r="B2910" s="2" t="s">
        <v>6096</v>
      </c>
      <c r="C2910" s="2">
        <f>YEAR([1]Data!$D2910)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9">
        <v>14.940000000000001</v>
      </c>
      <c r="T2910" s="2">
        <v>3</v>
      </c>
      <c r="U2910" s="25">
        <v>0</v>
      </c>
      <c r="V2910" s="25">
        <v>6.8723999999999998</v>
      </c>
      <c r="W2910" s="11">
        <f>Table_1[[#This Row],[Discount]]/Table_1[[#This Row],[Sales]]</f>
        <v>0</v>
      </c>
      <c r="X2910" t="str">
        <f>IF(Table_1[[#This Row],[Discount %]]&lt;=0.1, "0-10%", IF(Table_1[[#This Row],[Discount %]]&lt;=0.2, "10-20%", IF(Table_1[[#This Row],[Discount %]]&lt;=0.3, "20-30%", IF(Table_1[[#This Row],[Discount %]]&lt;=0.4, "30-40%", "40%+"))))</f>
        <v>0-10%</v>
      </c>
    </row>
    <row r="2911" spans="1:24" ht="14.4" x14ac:dyDescent="0.3">
      <c r="A2911" s="2">
        <v>2910</v>
      </c>
      <c r="B2911" s="2" t="s">
        <v>6099</v>
      </c>
      <c r="C2911" s="2">
        <f>YEAR([1]Data!$D2911)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9">
        <v>11.22</v>
      </c>
      <c r="T2911" s="2">
        <v>3</v>
      </c>
      <c r="U2911" s="25">
        <v>0</v>
      </c>
      <c r="V2911" s="25">
        <v>0.2244000000000006</v>
      </c>
      <c r="W2911" s="11">
        <f>Table_1[[#This Row],[Discount]]/Table_1[[#This Row],[Sales]]</f>
        <v>0</v>
      </c>
      <c r="X2911" t="str">
        <f>IF(Table_1[[#This Row],[Discount %]]&lt;=0.1, "0-10%", IF(Table_1[[#This Row],[Discount %]]&lt;=0.2, "10-20%", IF(Table_1[[#This Row],[Discount %]]&lt;=0.3, "20-30%", IF(Table_1[[#This Row],[Discount %]]&lt;=0.4, "30-40%", "40%+"))))</f>
        <v>0-10%</v>
      </c>
    </row>
    <row r="2912" spans="1:24" ht="14.4" x14ac:dyDescent="0.3">
      <c r="A2912" s="2">
        <v>2911</v>
      </c>
      <c r="B2912" s="2" t="s">
        <v>6100</v>
      </c>
      <c r="C2912" s="2">
        <f>YEAR([1]Data!$D2912)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9">
        <v>387.13600000000002</v>
      </c>
      <c r="T2912" s="2">
        <v>4</v>
      </c>
      <c r="U2912" s="25">
        <v>0.2</v>
      </c>
      <c r="V2912" s="25">
        <v>24.196000000000012</v>
      </c>
      <c r="W2912" s="11">
        <f>Table_1[[#This Row],[Discount]]/Table_1[[#This Row],[Sales]]</f>
        <v>5.1661431641593651E-4</v>
      </c>
      <c r="X2912" t="str">
        <f>IF(Table_1[[#This Row],[Discount %]]&lt;=0.1, "0-10%", IF(Table_1[[#This Row],[Discount %]]&lt;=0.2, "10-20%", IF(Table_1[[#This Row],[Discount %]]&lt;=0.3, "20-30%", IF(Table_1[[#This Row],[Discount %]]&lt;=0.4, "30-40%", "40%+"))))</f>
        <v>0-10%</v>
      </c>
    </row>
    <row r="2913" spans="1:24" ht="14.4" x14ac:dyDescent="0.3">
      <c r="A2913" s="2">
        <v>2912</v>
      </c>
      <c r="B2913" s="2" t="s">
        <v>6101</v>
      </c>
      <c r="C2913" s="2">
        <f>YEAR([1]Data!$D2913)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9">
        <v>41.4</v>
      </c>
      <c r="T2913" s="2">
        <v>5</v>
      </c>
      <c r="U2913" s="25">
        <v>0</v>
      </c>
      <c r="V2913" s="25">
        <v>19.457999999999998</v>
      </c>
      <c r="W2913" s="11">
        <f>Table_1[[#This Row],[Discount]]/Table_1[[#This Row],[Sales]]</f>
        <v>0</v>
      </c>
      <c r="X2913" t="str">
        <f>IF(Table_1[[#This Row],[Discount %]]&lt;=0.1, "0-10%", IF(Table_1[[#This Row],[Discount %]]&lt;=0.2, "10-20%", IF(Table_1[[#This Row],[Discount %]]&lt;=0.3, "20-30%", IF(Table_1[[#This Row],[Discount %]]&lt;=0.4, "30-40%", "40%+"))))</f>
        <v>0-10%</v>
      </c>
    </row>
    <row r="2914" spans="1:24" ht="14.4" x14ac:dyDescent="0.3">
      <c r="A2914" s="2">
        <v>2913</v>
      </c>
      <c r="B2914" s="2" t="s">
        <v>6101</v>
      </c>
      <c r="C2914" s="2">
        <f>YEAR([1]Data!$D2914)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9">
        <v>35</v>
      </c>
      <c r="T2914" s="2">
        <v>4</v>
      </c>
      <c r="U2914" s="25">
        <v>0</v>
      </c>
      <c r="V2914" s="25">
        <v>10.499999999999996</v>
      </c>
      <c r="W2914" s="11">
        <f>Table_1[[#This Row],[Discount]]/Table_1[[#This Row],[Sales]]</f>
        <v>0</v>
      </c>
      <c r="X2914" t="str">
        <f>IF(Table_1[[#This Row],[Discount %]]&lt;=0.1, "0-10%", IF(Table_1[[#This Row],[Discount %]]&lt;=0.2, "10-20%", IF(Table_1[[#This Row],[Discount %]]&lt;=0.3, "20-30%", IF(Table_1[[#This Row],[Discount %]]&lt;=0.4, "30-40%", "40%+"))))</f>
        <v>0-10%</v>
      </c>
    </row>
    <row r="2915" spans="1:24" ht="14.4" x14ac:dyDescent="0.3">
      <c r="A2915" s="2">
        <v>2914</v>
      </c>
      <c r="B2915" s="2" t="s">
        <v>6101</v>
      </c>
      <c r="C2915" s="2">
        <f>YEAR([1]Data!$D2915)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9">
        <v>39.552000000000007</v>
      </c>
      <c r="T2915" s="2">
        <v>3</v>
      </c>
      <c r="U2915" s="25">
        <v>0.2</v>
      </c>
      <c r="V2915" s="25">
        <v>14.337599999999998</v>
      </c>
      <c r="W2915" s="11">
        <f>Table_1[[#This Row],[Discount]]/Table_1[[#This Row],[Sales]]</f>
        <v>5.0566343042071195E-3</v>
      </c>
      <c r="X2915" t="str">
        <f>IF(Table_1[[#This Row],[Discount %]]&lt;=0.1, "0-10%", IF(Table_1[[#This Row],[Discount %]]&lt;=0.2, "10-20%", IF(Table_1[[#This Row],[Discount %]]&lt;=0.3, "20-30%", IF(Table_1[[#This Row],[Discount %]]&lt;=0.4, "30-40%", "40%+"))))</f>
        <v>0-10%</v>
      </c>
    </row>
    <row r="2916" spans="1:24" ht="14.4" x14ac:dyDescent="0.3">
      <c r="A2916" s="2">
        <v>2915</v>
      </c>
      <c r="B2916" s="2" t="s">
        <v>6106</v>
      </c>
      <c r="C2916" s="2">
        <f>YEAR([1]Data!$D2916)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9">
        <v>135.72</v>
      </c>
      <c r="T2916" s="2">
        <v>3</v>
      </c>
      <c r="U2916" s="25">
        <v>0</v>
      </c>
      <c r="V2916" s="25">
        <v>35.287199999999999</v>
      </c>
      <c r="W2916" s="11">
        <f>Table_1[[#This Row],[Discount]]/Table_1[[#This Row],[Sales]]</f>
        <v>0</v>
      </c>
      <c r="X2916" t="str">
        <f>IF(Table_1[[#This Row],[Discount %]]&lt;=0.1, "0-10%", IF(Table_1[[#This Row],[Discount %]]&lt;=0.2, "10-20%", IF(Table_1[[#This Row],[Discount %]]&lt;=0.3, "20-30%", IF(Table_1[[#This Row],[Discount %]]&lt;=0.4, "30-40%", "40%+"))))</f>
        <v>0-10%</v>
      </c>
    </row>
    <row r="2917" spans="1:24" ht="14.4" x14ac:dyDescent="0.3">
      <c r="A2917" s="2">
        <v>2916</v>
      </c>
      <c r="B2917" s="2" t="s">
        <v>6106</v>
      </c>
      <c r="C2917" s="2">
        <f>YEAR([1]Data!$D2917)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9">
        <v>12.56</v>
      </c>
      <c r="T2917" s="2">
        <v>2</v>
      </c>
      <c r="U2917" s="25">
        <v>0</v>
      </c>
      <c r="V2917" s="25">
        <v>5.6519999999999992</v>
      </c>
      <c r="W2917" s="11">
        <f>Table_1[[#This Row],[Discount]]/Table_1[[#This Row],[Sales]]</f>
        <v>0</v>
      </c>
      <c r="X2917" t="str">
        <f>IF(Table_1[[#This Row],[Discount %]]&lt;=0.1, "0-10%", IF(Table_1[[#This Row],[Discount %]]&lt;=0.2, "10-20%", IF(Table_1[[#This Row],[Discount %]]&lt;=0.3, "20-30%", IF(Table_1[[#This Row],[Discount %]]&lt;=0.4, "30-40%", "40%+"))))</f>
        <v>0-10%</v>
      </c>
    </row>
    <row r="2918" spans="1:24" ht="14.4" x14ac:dyDescent="0.3">
      <c r="A2918" s="2">
        <v>2917</v>
      </c>
      <c r="B2918" s="2" t="s">
        <v>6106</v>
      </c>
      <c r="C2918" s="2">
        <f>YEAR([1]Data!$D2918)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9">
        <v>263.95999999999998</v>
      </c>
      <c r="T2918" s="2">
        <v>4</v>
      </c>
      <c r="U2918" s="25">
        <v>0</v>
      </c>
      <c r="V2918" s="25">
        <v>71.269200000000012</v>
      </c>
      <c r="W2918" s="11">
        <f>Table_1[[#This Row],[Discount]]/Table_1[[#This Row],[Sales]]</f>
        <v>0</v>
      </c>
      <c r="X2918" t="str">
        <f>IF(Table_1[[#This Row],[Discount %]]&lt;=0.1, "0-10%", IF(Table_1[[#This Row],[Discount %]]&lt;=0.2, "10-20%", IF(Table_1[[#This Row],[Discount %]]&lt;=0.3, "20-30%", IF(Table_1[[#This Row],[Discount %]]&lt;=0.4, "30-40%", "40%+"))))</f>
        <v>0-10%</v>
      </c>
    </row>
    <row r="2919" spans="1:24" ht="14.4" x14ac:dyDescent="0.3">
      <c r="A2919" s="2">
        <v>2918</v>
      </c>
      <c r="B2919" s="2" t="s">
        <v>6108</v>
      </c>
      <c r="C2919" s="2">
        <f>YEAR([1]Data!$D2919)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9">
        <v>5.9520000000000008</v>
      </c>
      <c r="T2919" s="2">
        <v>1</v>
      </c>
      <c r="U2919" s="25">
        <v>0.2</v>
      </c>
      <c r="V2919" s="25">
        <v>0.37200000000000011</v>
      </c>
      <c r="W2919" s="11">
        <f>Table_1[[#This Row],[Discount]]/Table_1[[#This Row],[Sales]]</f>
        <v>3.3602150537634407E-2</v>
      </c>
      <c r="X2919" t="str">
        <f>IF(Table_1[[#This Row],[Discount %]]&lt;=0.1, "0-10%", IF(Table_1[[#This Row],[Discount %]]&lt;=0.2, "10-20%", IF(Table_1[[#This Row],[Discount %]]&lt;=0.3, "20-30%", IF(Table_1[[#This Row],[Discount %]]&lt;=0.4, "30-40%", "40%+"))))</f>
        <v>0-10%</v>
      </c>
    </row>
    <row r="2920" spans="1:24" ht="14.4" x14ac:dyDescent="0.3">
      <c r="A2920" s="2">
        <v>2919</v>
      </c>
      <c r="B2920" s="2" t="s">
        <v>6111</v>
      </c>
      <c r="C2920" s="2">
        <f>YEAR([1]Data!$D2920)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9">
        <v>15.8</v>
      </c>
      <c r="T2920" s="2">
        <v>5</v>
      </c>
      <c r="U2920" s="25">
        <v>0.2</v>
      </c>
      <c r="V2920" s="25">
        <v>2.3699999999999983</v>
      </c>
      <c r="W2920" s="11">
        <f>Table_1[[#This Row],[Discount]]/Table_1[[#This Row],[Sales]]</f>
        <v>1.2658227848101266E-2</v>
      </c>
      <c r="X2920" t="str">
        <f>IF(Table_1[[#This Row],[Discount %]]&lt;=0.1, "0-10%", IF(Table_1[[#This Row],[Discount %]]&lt;=0.2, "10-20%", IF(Table_1[[#This Row],[Discount %]]&lt;=0.3, "20-30%", IF(Table_1[[#This Row],[Discount %]]&lt;=0.4, "30-40%", "40%+"))))</f>
        <v>0-10%</v>
      </c>
    </row>
    <row r="2921" spans="1:24" ht="14.4" x14ac:dyDescent="0.3">
      <c r="A2921" s="2">
        <v>2920</v>
      </c>
      <c r="B2921" s="2" t="s">
        <v>6111</v>
      </c>
      <c r="C2921" s="2">
        <f>YEAR([1]Data!$D2921)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9">
        <v>14.368000000000002</v>
      </c>
      <c r="T2921" s="2">
        <v>2</v>
      </c>
      <c r="U2921" s="25">
        <v>0.2</v>
      </c>
      <c r="V2921" s="25">
        <v>3.9512</v>
      </c>
      <c r="W2921" s="11">
        <f>Table_1[[#This Row],[Discount]]/Table_1[[#This Row],[Sales]]</f>
        <v>1.3919821826280623E-2</v>
      </c>
      <c r="X2921" t="str">
        <f>IF(Table_1[[#This Row],[Discount %]]&lt;=0.1, "0-10%", IF(Table_1[[#This Row],[Discount %]]&lt;=0.2, "10-20%", IF(Table_1[[#This Row],[Discount %]]&lt;=0.3, "20-30%", IF(Table_1[[#This Row],[Discount %]]&lt;=0.4, "30-40%", "40%+"))))</f>
        <v>0-10%</v>
      </c>
    </row>
    <row r="2922" spans="1:24" ht="14.4" x14ac:dyDescent="0.3">
      <c r="A2922" s="2">
        <v>2921</v>
      </c>
      <c r="B2922" s="2" t="s">
        <v>6111</v>
      </c>
      <c r="C2922" s="2">
        <f>YEAR([1]Data!$D2922)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9">
        <v>70.448000000000008</v>
      </c>
      <c r="T2922" s="2">
        <v>7</v>
      </c>
      <c r="U2922" s="25">
        <v>0.2</v>
      </c>
      <c r="V2922" s="25">
        <v>12.328399999999988</v>
      </c>
      <c r="W2922" s="11">
        <f>Table_1[[#This Row],[Discount]]/Table_1[[#This Row],[Sales]]</f>
        <v>2.8389734272087214E-3</v>
      </c>
      <c r="X2922" t="str">
        <f>IF(Table_1[[#This Row],[Discount %]]&lt;=0.1, "0-10%", IF(Table_1[[#This Row],[Discount %]]&lt;=0.2, "10-20%", IF(Table_1[[#This Row],[Discount %]]&lt;=0.3, "20-30%", IF(Table_1[[#This Row],[Discount %]]&lt;=0.4, "30-40%", "40%+"))))</f>
        <v>0-10%</v>
      </c>
    </row>
    <row r="2923" spans="1:24" ht="14.4" x14ac:dyDescent="0.3">
      <c r="A2923" s="2">
        <v>2922</v>
      </c>
      <c r="B2923" s="2" t="s">
        <v>6112</v>
      </c>
      <c r="C2923" s="2">
        <f>YEAR([1]Data!$D2923)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9">
        <v>129.30000000000001</v>
      </c>
      <c r="T2923" s="2">
        <v>2</v>
      </c>
      <c r="U2923" s="25">
        <v>0</v>
      </c>
      <c r="V2923" s="25">
        <v>6.4649999999999892</v>
      </c>
      <c r="W2923" s="11">
        <f>Table_1[[#This Row],[Discount]]/Table_1[[#This Row],[Sales]]</f>
        <v>0</v>
      </c>
      <c r="X2923" t="str">
        <f>IF(Table_1[[#This Row],[Discount %]]&lt;=0.1, "0-10%", IF(Table_1[[#This Row],[Discount %]]&lt;=0.2, "10-20%", IF(Table_1[[#This Row],[Discount %]]&lt;=0.3, "20-30%", IF(Table_1[[#This Row],[Discount %]]&lt;=0.4, "30-40%", "40%+"))))</f>
        <v>0-10%</v>
      </c>
    </row>
    <row r="2924" spans="1:24" ht="14.4" x14ac:dyDescent="0.3">
      <c r="A2924" s="2">
        <v>2923</v>
      </c>
      <c r="B2924" s="2" t="s">
        <v>6113</v>
      </c>
      <c r="C2924" s="2">
        <f>YEAR([1]Data!$D2924)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9">
        <v>3.8819999999999988</v>
      </c>
      <c r="T2924" s="2">
        <v>3</v>
      </c>
      <c r="U2924" s="25">
        <v>0.8</v>
      </c>
      <c r="V2924" s="25">
        <v>-5.8230000000000004</v>
      </c>
      <c r="W2924" s="11">
        <f>Table_1[[#This Row],[Discount]]/Table_1[[#This Row],[Sales]]</f>
        <v>0.20607934054611032</v>
      </c>
      <c r="X2924" t="str">
        <f>IF(Table_1[[#This Row],[Discount %]]&lt;=0.1, "0-10%", IF(Table_1[[#This Row],[Discount %]]&lt;=0.2, "10-20%", IF(Table_1[[#This Row],[Discount %]]&lt;=0.3, "20-30%", IF(Table_1[[#This Row],[Discount %]]&lt;=0.4, "30-40%", "40%+"))))</f>
        <v>20-30%</v>
      </c>
    </row>
    <row r="2925" spans="1:24" ht="14.4" x14ac:dyDescent="0.3">
      <c r="A2925" s="2">
        <v>2924</v>
      </c>
      <c r="B2925" s="2" t="s">
        <v>6114</v>
      </c>
      <c r="C2925" s="2">
        <f>YEAR([1]Data!$D2925)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9">
        <v>6.08</v>
      </c>
      <c r="T2925" s="2">
        <v>1</v>
      </c>
      <c r="U2925" s="25">
        <v>0</v>
      </c>
      <c r="V2925" s="25">
        <v>3.04</v>
      </c>
      <c r="W2925" s="11">
        <f>Table_1[[#This Row],[Discount]]/Table_1[[#This Row],[Sales]]</f>
        <v>0</v>
      </c>
      <c r="X2925" t="str">
        <f>IF(Table_1[[#This Row],[Discount %]]&lt;=0.1, "0-10%", IF(Table_1[[#This Row],[Discount %]]&lt;=0.2, "10-20%", IF(Table_1[[#This Row],[Discount %]]&lt;=0.3, "20-30%", IF(Table_1[[#This Row],[Discount %]]&lt;=0.4, "30-40%", "40%+"))))</f>
        <v>0-10%</v>
      </c>
    </row>
    <row r="2926" spans="1:24" ht="14.4" x14ac:dyDescent="0.3">
      <c r="A2926" s="2">
        <v>2925</v>
      </c>
      <c r="B2926" s="2" t="s">
        <v>6115</v>
      </c>
      <c r="C2926" s="2">
        <f>YEAR([1]Data!$D2926)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9">
        <v>19.899999999999999</v>
      </c>
      <c r="T2926" s="2">
        <v>1</v>
      </c>
      <c r="U2926" s="25">
        <v>0</v>
      </c>
      <c r="V2926" s="25">
        <v>8.9549999999999983</v>
      </c>
      <c r="W2926" s="11">
        <f>Table_1[[#This Row],[Discount]]/Table_1[[#This Row],[Sales]]</f>
        <v>0</v>
      </c>
      <c r="X2926" t="str">
        <f>IF(Table_1[[#This Row],[Discount %]]&lt;=0.1, "0-10%", IF(Table_1[[#This Row],[Discount %]]&lt;=0.2, "10-20%", IF(Table_1[[#This Row],[Discount %]]&lt;=0.3, "20-30%", IF(Table_1[[#This Row],[Discount %]]&lt;=0.4, "30-40%", "40%+"))))</f>
        <v>0-10%</v>
      </c>
    </row>
    <row r="2927" spans="1:24" ht="14.4" x14ac:dyDescent="0.3">
      <c r="A2927" s="2">
        <v>2926</v>
      </c>
      <c r="B2927" s="2" t="s">
        <v>6115</v>
      </c>
      <c r="C2927" s="2">
        <f>YEAR([1]Data!$D2927)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9">
        <v>70.709999999999994</v>
      </c>
      <c r="T2927" s="2">
        <v>1</v>
      </c>
      <c r="U2927" s="25">
        <v>0</v>
      </c>
      <c r="V2927" s="25">
        <v>4.9496999999999929</v>
      </c>
      <c r="W2927" s="11">
        <f>Table_1[[#This Row],[Discount]]/Table_1[[#This Row],[Sales]]</f>
        <v>0</v>
      </c>
      <c r="X2927" t="str">
        <f>IF(Table_1[[#This Row],[Discount %]]&lt;=0.1, "0-10%", IF(Table_1[[#This Row],[Discount %]]&lt;=0.2, "10-20%", IF(Table_1[[#This Row],[Discount %]]&lt;=0.3, "20-30%", IF(Table_1[[#This Row],[Discount %]]&lt;=0.4, "30-40%", "40%+"))))</f>
        <v>0-10%</v>
      </c>
    </row>
    <row r="2928" spans="1:24" ht="14.4" x14ac:dyDescent="0.3">
      <c r="A2928" s="2">
        <v>2927</v>
      </c>
      <c r="B2928" s="2" t="s">
        <v>6118</v>
      </c>
      <c r="C2928" s="2">
        <f>YEAR([1]Data!$D2928)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9">
        <v>18.84</v>
      </c>
      <c r="T2928" s="2">
        <v>3</v>
      </c>
      <c r="U2928" s="25">
        <v>0</v>
      </c>
      <c r="V2928" s="25">
        <v>7.9128000000000007</v>
      </c>
      <c r="W2928" s="11">
        <f>Table_1[[#This Row],[Discount]]/Table_1[[#This Row],[Sales]]</f>
        <v>0</v>
      </c>
      <c r="X2928" t="str">
        <f>IF(Table_1[[#This Row],[Discount %]]&lt;=0.1, "0-10%", IF(Table_1[[#This Row],[Discount %]]&lt;=0.2, "10-20%", IF(Table_1[[#This Row],[Discount %]]&lt;=0.3, "20-30%", IF(Table_1[[#This Row],[Discount %]]&lt;=0.4, "30-40%", "40%+"))))</f>
        <v>0-10%</v>
      </c>
    </row>
    <row r="2929" spans="1:24" ht="14.4" x14ac:dyDescent="0.3">
      <c r="A2929" s="2">
        <v>2928</v>
      </c>
      <c r="B2929" s="2" t="s">
        <v>6121</v>
      </c>
      <c r="C2929" s="2">
        <f>YEAR([1]Data!$D2929)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9">
        <v>8.64</v>
      </c>
      <c r="T2929" s="2">
        <v>3</v>
      </c>
      <c r="U2929" s="25">
        <v>0</v>
      </c>
      <c r="V2929" s="25">
        <v>2.5055999999999998</v>
      </c>
      <c r="W2929" s="11">
        <f>Table_1[[#This Row],[Discount]]/Table_1[[#This Row],[Sales]]</f>
        <v>0</v>
      </c>
      <c r="X2929" t="str">
        <f>IF(Table_1[[#This Row],[Discount %]]&lt;=0.1, "0-10%", IF(Table_1[[#This Row],[Discount %]]&lt;=0.2, "10-20%", IF(Table_1[[#This Row],[Discount %]]&lt;=0.3, "20-30%", IF(Table_1[[#This Row],[Discount %]]&lt;=0.4, "30-40%", "40%+"))))</f>
        <v>0-10%</v>
      </c>
    </row>
    <row r="2930" spans="1:24" ht="14.4" x14ac:dyDescent="0.3">
      <c r="A2930" s="2">
        <v>2929</v>
      </c>
      <c r="B2930" s="2" t="s">
        <v>6123</v>
      </c>
      <c r="C2930" s="2">
        <f>YEAR([1]Data!$D2930)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9">
        <v>1633.1880000000003</v>
      </c>
      <c r="T2930" s="2">
        <v>4</v>
      </c>
      <c r="U2930" s="25">
        <v>0.7</v>
      </c>
      <c r="V2930" s="25">
        <v>-1306.5504000000001</v>
      </c>
      <c r="W2930" s="11">
        <f>Table_1[[#This Row],[Discount]]/Table_1[[#This Row],[Sales]]</f>
        <v>4.286095660756752E-4</v>
      </c>
      <c r="X2930" t="str">
        <f>IF(Table_1[[#This Row],[Discount %]]&lt;=0.1, "0-10%", IF(Table_1[[#This Row],[Discount %]]&lt;=0.2, "10-20%", IF(Table_1[[#This Row],[Discount %]]&lt;=0.3, "20-30%", IF(Table_1[[#This Row],[Discount %]]&lt;=0.4, "30-40%", "40%+"))))</f>
        <v>0-10%</v>
      </c>
    </row>
    <row r="2931" spans="1:24" ht="14.4" x14ac:dyDescent="0.3">
      <c r="A2931" s="2">
        <v>2930</v>
      </c>
      <c r="B2931" s="2" t="s">
        <v>6124</v>
      </c>
      <c r="C2931" s="2">
        <f>YEAR([1]Data!$D2931)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9">
        <v>19.760000000000002</v>
      </c>
      <c r="T2931" s="2">
        <v>4</v>
      </c>
      <c r="U2931" s="25">
        <v>0</v>
      </c>
      <c r="V2931" s="25">
        <v>8.2992000000000008</v>
      </c>
      <c r="W2931" s="11">
        <f>Table_1[[#This Row],[Discount]]/Table_1[[#This Row],[Sales]]</f>
        <v>0</v>
      </c>
      <c r="X2931" t="str">
        <f>IF(Table_1[[#This Row],[Discount %]]&lt;=0.1, "0-10%", IF(Table_1[[#This Row],[Discount %]]&lt;=0.2, "10-20%", IF(Table_1[[#This Row],[Discount %]]&lt;=0.3, "20-30%", IF(Table_1[[#This Row],[Discount %]]&lt;=0.4, "30-40%", "40%+"))))</f>
        <v>0-10%</v>
      </c>
    </row>
    <row r="2932" spans="1:24" ht="14.4" x14ac:dyDescent="0.3">
      <c r="A2932" s="2">
        <v>2931</v>
      </c>
      <c r="B2932" s="2" t="s">
        <v>6125</v>
      </c>
      <c r="C2932" s="2">
        <f>YEAR([1]Data!$D2932)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9">
        <v>6.6080000000000005</v>
      </c>
      <c r="T2932" s="2">
        <v>2</v>
      </c>
      <c r="U2932" s="25">
        <v>0.2</v>
      </c>
      <c r="V2932" s="25">
        <v>2.2302</v>
      </c>
      <c r="W2932" s="11">
        <f>Table_1[[#This Row],[Discount]]/Table_1[[#This Row],[Sales]]</f>
        <v>3.026634382566586E-2</v>
      </c>
      <c r="X2932" t="str">
        <f>IF(Table_1[[#This Row],[Discount %]]&lt;=0.1, "0-10%", IF(Table_1[[#This Row],[Discount %]]&lt;=0.2, "10-20%", IF(Table_1[[#This Row],[Discount %]]&lt;=0.3, "20-30%", IF(Table_1[[#This Row],[Discount %]]&lt;=0.4, "30-40%", "40%+"))))</f>
        <v>0-10%</v>
      </c>
    </row>
    <row r="2933" spans="1:24" ht="14.4" x14ac:dyDescent="0.3">
      <c r="A2933" s="2">
        <v>2932</v>
      </c>
      <c r="B2933" s="2" t="s">
        <v>6125</v>
      </c>
      <c r="C2933" s="2">
        <f>YEAR([1]Data!$D2933)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9">
        <v>7.28</v>
      </c>
      <c r="T2933" s="2">
        <v>2</v>
      </c>
      <c r="U2933" s="25">
        <v>0.2</v>
      </c>
      <c r="V2933" s="25">
        <v>2.7299999999999995</v>
      </c>
      <c r="W2933" s="11">
        <f>Table_1[[#This Row],[Discount]]/Table_1[[#This Row],[Sales]]</f>
        <v>2.7472527472527472E-2</v>
      </c>
      <c r="X2933" t="str">
        <f>IF(Table_1[[#This Row],[Discount %]]&lt;=0.1, "0-10%", IF(Table_1[[#This Row],[Discount %]]&lt;=0.2, "10-20%", IF(Table_1[[#This Row],[Discount %]]&lt;=0.3, "20-30%", IF(Table_1[[#This Row],[Discount %]]&lt;=0.4, "30-40%", "40%+"))))</f>
        <v>0-10%</v>
      </c>
    </row>
    <row r="2934" spans="1:24" ht="14.4" x14ac:dyDescent="0.3">
      <c r="A2934" s="2">
        <v>2933</v>
      </c>
      <c r="B2934" s="2" t="s">
        <v>6125</v>
      </c>
      <c r="C2934" s="2">
        <f>YEAR([1]Data!$D2934)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9">
        <v>144.78399999999999</v>
      </c>
      <c r="T2934" s="2">
        <v>1</v>
      </c>
      <c r="U2934" s="25">
        <v>0.2</v>
      </c>
      <c r="V2934" s="25">
        <v>10.858800000000002</v>
      </c>
      <c r="W2934" s="11">
        <f>Table_1[[#This Row],[Discount]]/Table_1[[#This Row],[Sales]]</f>
        <v>1.3813681069731463E-3</v>
      </c>
      <c r="X2934" t="str">
        <f>IF(Table_1[[#This Row],[Discount %]]&lt;=0.1, "0-10%", IF(Table_1[[#This Row],[Discount %]]&lt;=0.2, "10-20%", IF(Table_1[[#This Row],[Discount %]]&lt;=0.3, "20-30%", IF(Table_1[[#This Row],[Discount %]]&lt;=0.4, "30-40%", "40%+"))))</f>
        <v>0-10%</v>
      </c>
    </row>
    <row r="2935" spans="1:24" ht="14.4" x14ac:dyDescent="0.3">
      <c r="A2935" s="2">
        <v>2934</v>
      </c>
      <c r="B2935" s="2" t="s">
        <v>6126</v>
      </c>
      <c r="C2935" s="2">
        <f>YEAR([1]Data!$D2935)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9">
        <v>156.79200000000003</v>
      </c>
      <c r="T2935" s="2">
        <v>1</v>
      </c>
      <c r="U2935" s="25">
        <v>0.2</v>
      </c>
      <c r="V2935" s="25">
        <v>13.719300000000004</v>
      </c>
      <c r="W2935" s="11">
        <f>Table_1[[#This Row],[Discount]]/Table_1[[#This Row],[Sales]]</f>
        <v>1.2755752844532883E-3</v>
      </c>
      <c r="X2935" t="str">
        <f>IF(Table_1[[#This Row],[Discount %]]&lt;=0.1, "0-10%", IF(Table_1[[#This Row],[Discount %]]&lt;=0.2, "10-20%", IF(Table_1[[#This Row],[Discount %]]&lt;=0.3, "20-30%", IF(Table_1[[#This Row],[Discount %]]&lt;=0.4, "30-40%", "40%+"))))</f>
        <v>0-10%</v>
      </c>
    </row>
    <row r="2936" spans="1:24" ht="14.4" x14ac:dyDescent="0.3">
      <c r="A2936" s="2">
        <v>2935</v>
      </c>
      <c r="B2936" s="2" t="s">
        <v>6126</v>
      </c>
      <c r="C2936" s="2">
        <f>YEAR([1]Data!$D2936)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9">
        <v>431.97600000000006</v>
      </c>
      <c r="T2936" s="2">
        <v>3</v>
      </c>
      <c r="U2936" s="25">
        <v>0.2</v>
      </c>
      <c r="V2936" s="25">
        <v>26.998499999999993</v>
      </c>
      <c r="W2936" s="11">
        <f>Table_1[[#This Row],[Discount]]/Table_1[[#This Row],[Sales]]</f>
        <v>4.6298868455654942E-4</v>
      </c>
      <c r="X2936" t="str">
        <f>IF(Table_1[[#This Row],[Discount %]]&lt;=0.1, "0-10%", IF(Table_1[[#This Row],[Discount %]]&lt;=0.2, "10-20%", IF(Table_1[[#This Row],[Discount %]]&lt;=0.3, "20-30%", IF(Table_1[[#This Row],[Discount %]]&lt;=0.4, "30-40%", "40%+"))))</f>
        <v>0-10%</v>
      </c>
    </row>
    <row r="2937" spans="1:24" ht="14.4" x14ac:dyDescent="0.3">
      <c r="A2937" s="2">
        <v>2936</v>
      </c>
      <c r="B2937" s="2" t="s">
        <v>6126</v>
      </c>
      <c r="C2937" s="2">
        <f>YEAR([1]Data!$D2937)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9">
        <v>35.89</v>
      </c>
      <c r="T2937" s="2">
        <v>1</v>
      </c>
      <c r="U2937" s="25">
        <v>0</v>
      </c>
      <c r="V2937" s="25">
        <v>16.150499999999997</v>
      </c>
      <c r="W2937" s="11">
        <f>Table_1[[#This Row],[Discount]]/Table_1[[#This Row],[Sales]]</f>
        <v>0</v>
      </c>
      <c r="X2937" t="str">
        <f>IF(Table_1[[#This Row],[Discount %]]&lt;=0.1, "0-10%", IF(Table_1[[#This Row],[Discount %]]&lt;=0.2, "10-20%", IF(Table_1[[#This Row],[Discount %]]&lt;=0.3, "20-30%", IF(Table_1[[#This Row],[Discount %]]&lt;=0.4, "30-40%", "40%+"))))</f>
        <v>0-10%</v>
      </c>
    </row>
    <row r="2938" spans="1:24" ht="14.4" x14ac:dyDescent="0.3">
      <c r="A2938" s="2">
        <v>2937</v>
      </c>
      <c r="B2938" s="2" t="s">
        <v>6126</v>
      </c>
      <c r="C2938" s="2">
        <f>YEAR([1]Data!$D2938)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9">
        <v>47.207999999999998</v>
      </c>
      <c r="T2938" s="2">
        <v>7</v>
      </c>
      <c r="U2938" s="25">
        <v>0.2</v>
      </c>
      <c r="V2938" s="25">
        <v>15.342599999999997</v>
      </c>
      <c r="W2938" s="11">
        <f>Table_1[[#This Row],[Discount]]/Table_1[[#This Row],[Sales]]</f>
        <v>4.2365700728690054E-3</v>
      </c>
      <c r="X2938" t="str">
        <f>IF(Table_1[[#This Row],[Discount %]]&lt;=0.1, "0-10%", IF(Table_1[[#This Row],[Discount %]]&lt;=0.2, "10-20%", IF(Table_1[[#This Row],[Discount %]]&lt;=0.3, "20-30%", IF(Table_1[[#This Row],[Discount %]]&lt;=0.4, "30-40%", "40%+"))))</f>
        <v>0-10%</v>
      </c>
    </row>
    <row r="2939" spans="1:24" ht="14.4" x14ac:dyDescent="0.3">
      <c r="A2939" s="2">
        <v>2938</v>
      </c>
      <c r="B2939" s="2" t="s">
        <v>6126</v>
      </c>
      <c r="C2939" s="2">
        <f>YEAR([1]Data!$D2939)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9">
        <v>248.07999999999998</v>
      </c>
      <c r="T2939" s="2">
        <v>7</v>
      </c>
      <c r="U2939" s="25">
        <v>0</v>
      </c>
      <c r="V2939" s="25">
        <v>116.59759999999997</v>
      </c>
      <c r="W2939" s="11">
        <f>Table_1[[#This Row],[Discount]]/Table_1[[#This Row],[Sales]]</f>
        <v>0</v>
      </c>
      <c r="X2939" t="str">
        <f>IF(Table_1[[#This Row],[Discount %]]&lt;=0.1, "0-10%", IF(Table_1[[#This Row],[Discount %]]&lt;=0.2, "10-20%", IF(Table_1[[#This Row],[Discount %]]&lt;=0.3, "20-30%", IF(Table_1[[#This Row],[Discount %]]&lt;=0.4, "30-40%", "40%+"))))</f>
        <v>0-10%</v>
      </c>
    </row>
    <row r="2940" spans="1:24" ht="14.4" x14ac:dyDescent="0.3">
      <c r="A2940" s="2">
        <v>2939</v>
      </c>
      <c r="B2940" s="2" t="s">
        <v>6126</v>
      </c>
      <c r="C2940" s="2">
        <f>YEAR([1]Data!$D2940)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9">
        <v>189.7</v>
      </c>
      <c r="T2940" s="2">
        <v>5</v>
      </c>
      <c r="U2940" s="25">
        <v>0</v>
      </c>
      <c r="V2940" s="25">
        <v>89.158999999999992</v>
      </c>
      <c r="W2940" s="11">
        <f>Table_1[[#This Row],[Discount]]/Table_1[[#This Row],[Sales]]</f>
        <v>0</v>
      </c>
      <c r="X2940" t="str">
        <f>IF(Table_1[[#This Row],[Discount %]]&lt;=0.1, "0-10%", IF(Table_1[[#This Row],[Discount %]]&lt;=0.2, "10-20%", IF(Table_1[[#This Row],[Discount %]]&lt;=0.3, "20-30%", IF(Table_1[[#This Row],[Discount %]]&lt;=0.4, "30-40%", "40%+"))))</f>
        <v>0-10%</v>
      </c>
    </row>
    <row r="2941" spans="1:24" ht="14.4" x14ac:dyDescent="0.3">
      <c r="A2941" s="2">
        <v>2940</v>
      </c>
      <c r="B2941" s="2" t="s">
        <v>6126</v>
      </c>
      <c r="C2941" s="2">
        <f>YEAR([1]Data!$D2941)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9">
        <v>59.808000000000007</v>
      </c>
      <c r="T2941" s="2">
        <v>3</v>
      </c>
      <c r="U2941" s="25">
        <v>0.2</v>
      </c>
      <c r="V2941" s="25">
        <v>19.4376</v>
      </c>
      <c r="W2941" s="11">
        <f>Table_1[[#This Row],[Discount]]/Table_1[[#This Row],[Sales]]</f>
        <v>3.3440342429106474E-3</v>
      </c>
      <c r="X2941" t="str">
        <f>IF(Table_1[[#This Row],[Discount %]]&lt;=0.1, "0-10%", IF(Table_1[[#This Row],[Discount %]]&lt;=0.2, "10-20%", IF(Table_1[[#This Row],[Discount %]]&lt;=0.3, "20-30%", IF(Table_1[[#This Row],[Discount %]]&lt;=0.4, "30-40%", "40%+"))))</f>
        <v>0-10%</v>
      </c>
    </row>
    <row r="2942" spans="1:24" ht="14.4" x14ac:dyDescent="0.3">
      <c r="A2942" s="2">
        <v>2941</v>
      </c>
      <c r="B2942" s="2" t="s">
        <v>6127</v>
      </c>
      <c r="C2942" s="2">
        <f>YEAR([1]Data!$D2942)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9">
        <v>90.99</v>
      </c>
      <c r="T2942" s="2">
        <v>1</v>
      </c>
      <c r="U2942" s="25">
        <v>0</v>
      </c>
      <c r="V2942" s="25">
        <v>14.558400000000006</v>
      </c>
      <c r="W2942" s="11">
        <f>Table_1[[#This Row],[Discount]]/Table_1[[#This Row],[Sales]]</f>
        <v>0</v>
      </c>
      <c r="X2942" t="str">
        <f>IF(Table_1[[#This Row],[Discount %]]&lt;=0.1, "0-10%", IF(Table_1[[#This Row],[Discount %]]&lt;=0.2, "10-20%", IF(Table_1[[#This Row],[Discount %]]&lt;=0.3, "20-30%", IF(Table_1[[#This Row],[Discount %]]&lt;=0.4, "30-40%", "40%+"))))</f>
        <v>0-10%</v>
      </c>
    </row>
    <row r="2943" spans="1:24" ht="14.4" x14ac:dyDescent="0.3">
      <c r="A2943" s="2">
        <v>2942</v>
      </c>
      <c r="B2943" s="2" t="s">
        <v>6127</v>
      </c>
      <c r="C2943" s="2">
        <f>YEAR([1]Data!$D2943)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9">
        <v>1526.5600000000002</v>
      </c>
      <c r="T2943" s="2">
        <v>7</v>
      </c>
      <c r="U2943" s="25">
        <v>0</v>
      </c>
      <c r="V2943" s="25">
        <v>427.43679999999995</v>
      </c>
      <c r="W2943" s="11">
        <f>Table_1[[#This Row],[Discount]]/Table_1[[#This Row],[Sales]]</f>
        <v>0</v>
      </c>
      <c r="X2943" t="str">
        <f>IF(Table_1[[#This Row],[Discount %]]&lt;=0.1, "0-10%", IF(Table_1[[#This Row],[Discount %]]&lt;=0.2, "10-20%", IF(Table_1[[#This Row],[Discount %]]&lt;=0.3, "20-30%", IF(Table_1[[#This Row],[Discount %]]&lt;=0.4, "30-40%", "40%+"))))</f>
        <v>0-10%</v>
      </c>
    </row>
    <row r="2944" spans="1:24" ht="14.4" x14ac:dyDescent="0.3">
      <c r="A2944" s="2">
        <v>2943</v>
      </c>
      <c r="B2944" s="2" t="s">
        <v>6127</v>
      </c>
      <c r="C2944" s="2">
        <f>YEAR([1]Data!$D2944)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9">
        <v>368.96999999999997</v>
      </c>
      <c r="T2944" s="2">
        <v>3</v>
      </c>
      <c r="U2944" s="25">
        <v>0</v>
      </c>
      <c r="V2944" s="25">
        <v>40.586699999999979</v>
      </c>
      <c r="W2944" s="11">
        <f>Table_1[[#This Row],[Discount]]/Table_1[[#This Row],[Sales]]</f>
        <v>0</v>
      </c>
      <c r="X2944" t="str">
        <f>IF(Table_1[[#This Row],[Discount %]]&lt;=0.1, "0-10%", IF(Table_1[[#This Row],[Discount %]]&lt;=0.2, "10-20%", IF(Table_1[[#This Row],[Discount %]]&lt;=0.3, "20-30%", IF(Table_1[[#This Row],[Discount %]]&lt;=0.4, "30-40%", "40%+"))))</f>
        <v>0-10%</v>
      </c>
    </row>
    <row r="2945" spans="1:24" ht="14.4" x14ac:dyDescent="0.3">
      <c r="A2945" s="2">
        <v>2944</v>
      </c>
      <c r="B2945" s="2" t="s">
        <v>6130</v>
      </c>
      <c r="C2945" s="2">
        <f>YEAR([1]Data!$D2945)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9">
        <v>305.01</v>
      </c>
      <c r="T2945" s="2">
        <v>9</v>
      </c>
      <c r="U2945" s="25">
        <v>0</v>
      </c>
      <c r="V2945" s="25">
        <v>76.252499999999998</v>
      </c>
      <c r="W2945" s="11">
        <f>Table_1[[#This Row],[Discount]]/Table_1[[#This Row],[Sales]]</f>
        <v>0</v>
      </c>
      <c r="X2945" t="str">
        <f>IF(Table_1[[#This Row],[Discount %]]&lt;=0.1, "0-10%", IF(Table_1[[#This Row],[Discount %]]&lt;=0.2, "10-20%", IF(Table_1[[#This Row],[Discount %]]&lt;=0.3, "20-30%", IF(Table_1[[#This Row],[Discount %]]&lt;=0.4, "30-40%", "40%+"))))</f>
        <v>0-10%</v>
      </c>
    </row>
    <row r="2946" spans="1:24" ht="14.4" x14ac:dyDescent="0.3">
      <c r="A2946" s="2">
        <v>2945</v>
      </c>
      <c r="B2946" s="2" t="s">
        <v>6130</v>
      </c>
      <c r="C2946" s="2">
        <f>YEAR([1]Data!$D2946)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9">
        <v>18.7</v>
      </c>
      <c r="T2946" s="2">
        <v>1</v>
      </c>
      <c r="U2946" s="25">
        <v>0</v>
      </c>
      <c r="V2946" s="25">
        <v>7.1059999999999999</v>
      </c>
      <c r="W2946" s="11">
        <f>Table_1[[#This Row],[Discount]]/Table_1[[#This Row],[Sales]]</f>
        <v>0</v>
      </c>
      <c r="X2946" t="str">
        <f>IF(Table_1[[#This Row],[Discount %]]&lt;=0.1, "0-10%", IF(Table_1[[#This Row],[Discount %]]&lt;=0.2, "10-20%", IF(Table_1[[#This Row],[Discount %]]&lt;=0.3, "20-30%", IF(Table_1[[#This Row],[Discount %]]&lt;=0.4, "30-40%", "40%+"))))</f>
        <v>0-10%</v>
      </c>
    </row>
    <row r="2947" spans="1:24" ht="14.4" x14ac:dyDescent="0.3">
      <c r="A2947" s="2">
        <v>2946</v>
      </c>
      <c r="B2947" s="2" t="s">
        <v>6133</v>
      </c>
      <c r="C2947" s="2">
        <f>YEAR([1]Data!$D2947)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9">
        <v>38.29</v>
      </c>
      <c r="T2947" s="2">
        <v>7</v>
      </c>
      <c r="U2947" s="25">
        <v>0</v>
      </c>
      <c r="V2947" s="25">
        <v>16.464700000000001</v>
      </c>
      <c r="W2947" s="11">
        <f>Table_1[[#This Row],[Discount]]/Table_1[[#This Row],[Sales]]</f>
        <v>0</v>
      </c>
      <c r="X2947" t="str">
        <f>IF(Table_1[[#This Row],[Discount %]]&lt;=0.1, "0-10%", IF(Table_1[[#This Row],[Discount %]]&lt;=0.2, "10-20%", IF(Table_1[[#This Row],[Discount %]]&lt;=0.3, "20-30%", IF(Table_1[[#This Row],[Discount %]]&lt;=0.4, "30-40%", "40%+"))))</f>
        <v>0-10%</v>
      </c>
    </row>
    <row r="2948" spans="1:24" ht="14.4" x14ac:dyDescent="0.3">
      <c r="A2948" s="2">
        <v>2947</v>
      </c>
      <c r="B2948" s="2" t="s">
        <v>6134</v>
      </c>
      <c r="C2948" s="2">
        <f>YEAR([1]Data!$D2948)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9">
        <v>26.25</v>
      </c>
      <c r="T2948" s="2">
        <v>3</v>
      </c>
      <c r="U2948" s="25">
        <v>0</v>
      </c>
      <c r="V2948" s="25">
        <v>11.025000000000002</v>
      </c>
      <c r="W2948" s="11">
        <f>Table_1[[#This Row],[Discount]]/Table_1[[#This Row],[Sales]]</f>
        <v>0</v>
      </c>
      <c r="X2948" t="str">
        <f>IF(Table_1[[#This Row],[Discount %]]&lt;=0.1, "0-10%", IF(Table_1[[#This Row],[Discount %]]&lt;=0.2, "10-20%", IF(Table_1[[#This Row],[Discount %]]&lt;=0.3, "20-30%", IF(Table_1[[#This Row],[Discount %]]&lt;=0.4, "30-40%", "40%+"))))</f>
        <v>0-10%</v>
      </c>
    </row>
    <row r="2949" spans="1:24" ht="14.4" x14ac:dyDescent="0.3">
      <c r="A2949" s="2">
        <v>2948</v>
      </c>
      <c r="B2949" s="2" t="s">
        <v>6134</v>
      </c>
      <c r="C2949" s="2">
        <f>YEAR([1]Data!$D2949)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9">
        <v>64.959999999999994</v>
      </c>
      <c r="T2949" s="2">
        <v>14</v>
      </c>
      <c r="U2949" s="25">
        <v>0.2</v>
      </c>
      <c r="V2949" s="25">
        <v>22.736000000000001</v>
      </c>
      <c r="W2949" s="11">
        <f>Table_1[[#This Row],[Discount]]/Table_1[[#This Row],[Sales]]</f>
        <v>3.0788177339901484E-3</v>
      </c>
      <c r="X2949" t="str">
        <f>IF(Table_1[[#This Row],[Discount %]]&lt;=0.1, "0-10%", IF(Table_1[[#This Row],[Discount %]]&lt;=0.2, "10-20%", IF(Table_1[[#This Row],[Discount %]]&lt;=0.3, "20-30%", IF(Table_1[[#This Row],[Discount %]]&lt;=0.4, "30-40%", "40%+"))))</f>
        <v>0-10%</v>
      </c>
    </row>
    <row r="2950" spans="1:24" ht="14.4" x14ac:dyDescent="0.3">
      <c r="A2950" s="2">
        <v>2949</v>
      </c>
      <c r="B2950" s="2" t="s">
        <v>6134</v>
      </c>
      <c r="C2950" s="2">
        <f>YEAR([1]Data!$D2950)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9">
        <v>43.7</v>
      </c>
      <c r="T2950" s="2">
        <v>5</v>
      </c>
      <c r="U2950" s="25">
        <v>0</v>
      </c>
      <c r="V2950" s="25">
        <v>20.539000000000001</v>
      </c>
      <c r="W2950" s="11">
        <f>Table_1[[#This Row],[Discount]]/Table_1[[#This Row],[Sales]]</f>
        <v>0</v>
      </c>
      <c r="X2950" t="str">
        <f>IF(Table_1[[#This Row],[Discount %]]&lt;=0.1, "0-10%", IF(Table_1[[#This Row],[Discount %]]&lt;=0.2, "10-20%", IF(Table_1[[#This Row],[Discount %]]&lt;=0.3, "20-30%", IF(Table_1[[#This Row],[Discount %]]&lt;=0.4, "30-40%", "40%+"))))</f>
        <v>0-10%</v>
      </c>
    </row>
    <row r="2951" spans="1:24" ht="14.4" x14ac:dyDescent="0.3">
      <c r="A2951" s="2">
        <v>2950</v>
      </c>
      <c r="B2951" s="2" t="s">
        <v>6139</v>
      </c>
      <c r="C2951" s="2">
        <f>YEAR([1]Data!$D2951)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9">
        <v>41.6</v>
      </c>
      <c r="T2951" s="2">
        <v>4</v>
      </c>
      <c r="U2951" s="25">
        <v>0.2</v>
      </c>
      <c r="V2951" s="25">
        <v>12.999999999999998</v>
      </c>
      <c r="W2951" s="11">
        <f>Table_1[[#This Row],[Discount]]/Table_1[[#This Row],[Sales]]</f>
        <v>4.807692307692308E-3</v>
      </c>
      <c r="X2951" t="str">
        <f>IF(Table_1[[#This Row],[Discount %]]&lt;=0.1, "0-10%", IF(Table_1[[#This Row],[Discount %]]&lt;=0.2, "10-20%", IF(Table_1[[#This Row],[Discount %]]&lt;=0.3, "20-30%", IF(Table_1[[#This Row],[Discount %]]&lt;=0.4, "30-40%", "40%+"))))</f>
        <v>0-10%</v>
      </c>
    </row>
    <row r="2952" spans="1:24" ht="14.4" x14ac:dyDescent="0.3">
      <c r="A2952" s="2">
        <v>2951</v>
      </c>
      <c r="B2952" s="2" t="s">
        <v>6139</v>
      </c>
      <c r="C2952" s="2">
        <f>YEAR([1]Data!$D2952)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9">
        <v>23.120000000000005</v>
      </c>
      <c r="T2952" s="2">
        <v>5</v>
      </c>
      <c r="U2952" s="25">
        <v>0.2</v>
      </c>
      <c r="V2952" s="25">
        <v>8.3810000000000002</v>
      </c>
      <c r="W2952" s="11">
        <f>Table_1[[#This Row],[Discount]]/Table_1[[#This Row],[Sales]]</f>
        <v>8.6505190311418675E-3</v>
      </c>
      <c r="X2952" t="str">
        <f>IF(Table_1[[#This Row],[Discount %]]&lt;=0.1, "0-10%", IF(Table_1[[#This Row],[Discount %]]&lt;=0.2, "10-20%", IF(Table_1[[#This Row],[Discount %]]&lt;=0.3, "20-30%", IF(Table_1[[#This Row],[Discount %]]&lt;=0.4, "30-40%", "40%+"))))</f>
        <v>0-10%</v>
      </c>
    </row>
    <row r="2953" spans="1:24" ht="14.4" x14ac:dyDescent="0.3">
      <c r="A2953" s="2">
        <v>2952</v>
      </c>
      <c r="B2953" s="2" t="s">
        <v>6139</v>
      </c>
      <c r="C2953" s="2">
        <f>YEAR([1]Data!$D2953)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9">
        <v>113.88800000000002</v>
      </c>
      <c r="T2953" s="2">
        <v>2</v>
      </c>
      <c r="U2953" s="25">
        <v>0.2</v>
      </c>
      <c r="V2953" s="25">
        <v>9.9651999999999994</v>
      </c>
      <c r="W2953" s="11">
        <f>Table_1[[#This Row],[Discount]]/Table_1[[#This Row],[Sales]]</f>
        <v>1.7561112672098902E-3</v>
      </c>
      <c r="X2953" t="str">
        <f>IF(Table_1[[#This Row],[Discount %]]&lt;=0.1, "0-10%", IF(Table_1[[#This Row],[Discount %]]&lt;=0.2, "10-20%", IF(Table_1[[#This Row],[Discount %]]&lt;=0.3, "20-30%", IF(Table_1[[#This Row],[Discount %]]&lt;=0.4, "30-40%", "40%+"))))</f>
        <v>0-10%</v>
      </c>
    </row>
    <row r="2954" spans="1:24" ht="14.4" x14ac:dyDescent="0.3">
      <c r="A2954" s="2">
        <v>2953</v>
      </c>
      <c r="B2954" s="2" t="s">
        <v>6139</v>
      </c>
      <c r="C2954" s="2">
        <f>YEAR([1]Data!$D2954)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9">
        <v>113.56800000000001</v>
      </c>
      <c r="T2954" s="2">
        <v>2</v>
      </c>
      <c r="U2954" s="25">
        <v>0.2</v>
      </c>
      <c r="V2954" s="25">
        <v>-5.6784000000000034</v>
      </c>
      <c r="W2954" s="11">
        <f>Table_1[[#This Row],[Discount]]/Table_1[[#This Row],[Sales]]</f>
        <v>1.7610594533671456E-3</v>
      </c>
      <c r="X2954" t="str">
        <f>IF(Table_1[[#This Row],[Discount %]]&lt;=0.1, "0-10%", IF(Table_1[[#This Row],[Discount %]]&lt;=0.2, "10-20%", IF(Table_1[[#This Row],[Discount %]]&lt;=0.3, "20-30%", IF(Table_1[[#This Row],[Discount %]]&lt;=0.4, "30-40%", "40%+"))))</f>
        <v>0-10%</v>
      </c>
    </row>
    <row r="2955" spans="1:24" ht="14.4" x14ac:dyDescent="0.3">
      <c r="A2955" s="2">
        <v>2954</v>
      </c>
      <c r="B2955" s="2" t="s">
        <v>6139</v>
      </c>
      <c r="C2955" s="2">
        <f>YEAR([1]Data!$D2955)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9">
        <v>7.9200000000000008</v>
      </c>
      <c r="T2955" s="2">
        <v>2</v>
      </c>
      <c r="U2955" s="25">
        <v>0.2</v>
      </c>
      <c r="V2955" s="25">
        <v>0.69299999999999984</v>
      </c>
      <c r="W2955" s="11">
        <f>Table_1[[#This Row],[Discount]]/Table_1[[#This Row],[Sales]]</f>
        <v>2.5252525252525252E-2</v>
      </c>
      <c r="X2955" t="str">
        <f>IF(Table_1[[#This Row],[Discount %]]&lt;=0.1, "0-10%", IF(Table_1[[#This Row],[Discount %]]&lt;=0.2, "10-20%", IF(Table_1[[#This Row],[Discount %]]&lt;=0.3, "20-30%", IF(Table_1[[#This Row],[Discount %]]&lt;=0.4, "30-40%", "40%+"))))</f>
        <v>0-10%</v>
      </c>
    </row>
    <row r="2956" spans="1:24" ht="14.4" x14ac:dyDescent="0.3">
      <c r="A2956" s="2">
        <v>2955</v>
      </c>
      <c r="B2956" s="2" t="s">
        <v>6139</v>
      </c>
      <c r="C2956" s="2">
        <f>YEAR([1]Data!$D2956)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9">
        <v>671.98400000000004</v>
      </c>
      <c r="T2956" s="2">
        <v>2</v>
      </c>
      <c r="U2956" s="25">
        <v>0.2</v>
      </c>
      <c r="V2956" s="25">
        <v>50.398800000000023</v>
      </c>
      <c r="W2956" s="11">
        <f>Table_1[[#This Row],[Discount]]/Table_1[[#This Row],[Sales]]</f>
        <v>2.9762613395557038E-4</v>
      </c>
      <c r="X2956" t="str">
        <f>IF(Table_1[[#This Row],[Discount %]]&lt;=0.1, "0-10%", IF(Table_1[[#This Row],[Discount %]]&lt;=0.2, "10-20%", IF(Table_1[[#This Row],[Discount %]]&lt;=0.3, "20-30%", IF(Table_1[[#This Row],[Discount %]]&lt;=0.4, "30-40%", "40%+"))))</f>
        <v>0-10%</v>
      </c>
    </row>
    <row r="2957" spans="1:24" ht="14.4" x14ac:dyDescent="0.3">
      <c r="A2957" s="2">
        <v>2956</v>
      </c>
      <c r="B2957" s="2" t="s">
        <v>6148</v>
      </c>
      <c r="C2957" s="2">
        <f>YEAR([1]Data!$D2957)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9">
        <v>39.99</v>
      </c>
      <c r="T2957" s="2">
        <v>1</v>
      </c>
      <c r="U2957" s="25">
        <v>0</v>
      </c>
      <c r="V2957" s="25">
        <v>11.597099999999998</v>
      </c>
      <c r="W2957" s="11">
        <f>Table_1[[#This Row],[Discount]]/Table_1[[#This Row],[Sales]]</f>
        <v>0</v>
      </c>
      <c r="X2957" t="str">
        <f>IF(Table_1[[#This Row],[Discount %]]&lt;=0.1, "0-10%", IF(Table_1[[#This Row],[Discount %]]&lt;=0.2, "10-20%", IF(Table_1[[#This Row],[Discount %]]&lt;=0.3, "20-30%", IF(Table_1[[#This Row],[Discount %]]&lt;=0.4, "30-40%", "40%+"))))</f>
        <v>0-10%</v>
      </c>
    </row>
    <row r="2958" spans="1:24" ht="14.4" x14ac:dyDescent="0.3">
      <c r="A2958" s="2">
        <v>2957</v>
      </c>
      <c r="B2958" s="2" t="s">
        <v>6149</v>
      </c>
      <c r="C2958" s="2">
        <f>YEAR([1]Data!$D2958)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9">
        <v>191.64600000000002</v>
      </c>
      <c r="T2958" s="2">
        <v>3</v>
      </c>
      <c r="U2958" s="25">
        <v>0.1</v>
      </c>
      <c r="V2958" s="25">
        <v>31.94100000000001</v>
      </c>
      <c r="W2958" s="11">
        <f>Table_1[[#This Row],[Discount]]/Table_1[[#This Row],[Sales]]</f>
        <v>5.2179539359026533E-4</v>
      </c>
      <c r="X2958" t="str">
        <f>IF(Table_1[[#This Row],[Discount %]]&lt;=0.1, "0-10%", IF(Table_1[[#This Row],[Discount %]]&lt;=0.2, "10-20%", IF(Table_1[[#This Row],[Discount %]]&lt;=0.3, "20-30%", IF(Table_1[[#This Row],[Discount %]]&lt;=0.4, "30-40%", "40%+"))))</f>
        <v>0-10%</v>
      </c>
    </row>
    <row r="2959" spans="1:24" ht="14.4" x14ac:dyDescent="0.3">
      <c r="A2959" s="2">
        <v>2958</v>
      </c>
      <c r="B2959" s="2" t="s">
        <v>6152</v>
      </c>
      <c r="C2959" s="2">
        <f>YEAR([1]Data!$D2959)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9">
        <v>2.3130000000000002</v>
      </c>
      <c r="T2959" s="2">
        <v>1</v>
      </c>
      <c r="U2959" s="25">
        <v>0.7</v>
      </c>
      <c r="V2959" s="25">
        <v>-1.9274999999999993</v>
      </c>
      <c r="W2959" s="11">
        <f>Table_1[[#This Row],[Discount]]/Table_1[[#This Row],[Sales]]</f>
        <v>0.30263726761781234</v>
      </c>
      <c r="X2959" t="str">
        <f>IF(Table_1[[#This Row],[Discount %]]&lt;=0.1, "0-10%", IF(Table_1[[#This Row],[Discount %]]&lt;=0.2, "10-20%", IF(Table_1[[#This Row],[Discount %]]&lt;=0.3, "20-30%", IF(Table_1[[#This Row],[Discount %]]&lt;=0.4, "30-40%", "40%+"))))</f>
        <v>30-40%</v>
      </c>
    </row>
    <row r="2960" spans="1:24" ht="14.4" x14ac:dyDescent="0.3">
      <c r="A2960" s="2">
        <v>2959</v>
      </c>
      <c r="B2960" s="2" t="s">
        <v>6153</v>
      </c>
      <c r="C2960" s="2">
        <f>YEAR([1]Data!$D2960)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9">
        <v>19.936000000000003</v>
      </c>
      <c r="T2960" s="2">
        <v>4</v>
      </c>
      <c r="U2960" s="25">
        <v>0.2</v>
      </c>
      <c r="V2960" s="25">
        <v>7.2267999999999999</v>
      </c>
      <c r="W2960" s="11">
        <f>Table_1[[#This Row],[Discount]]/Table_1[[#This Row],[Sales]]</f>
        <v>1.003210272873194E-2</v>
      </c>
      <c r="X2960" t="str">
        <f>IF(Table_1[[#This Row],[Discount %]]&lt;=0.1, "0-10%", IF(Table_1[[#This Row],[Discount %]]&lt;=0.2, "10-20%", IF(Table_1[[#This Row],[Discount %]]&lt;=0.3, "20-30%", IF(Table_1[[#This Row],[Discount %]]&lt;=0.4, "30-40%", "40%+"))))</f>
        <v>0-10%</v>
      </c>
    </row>
    <row r="2961" spans="1:24" ht="14.4" x14ac:dyDescent="0.3">
      <c r="A2961" s="2">
        <v>2960</v>
      </c>
      <c r="B2961" s="2" t="s">
        <v>6153</v>
      </c>
      <c r="C2961" s="2">
        <f>YEAR([1]Data!$D2961)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9">
        <v>45.92</v>
      </c>
      <c r="T2961" s="2">
        <v>4</v>
      </c>
      <c r="U2961" s="25">
        <v>0</v>
      </c>
      <c r="V2961" s="25">
        <v>21.5824</v>
      </c>
      <c r="W2961" s="11">
        <f>Table_1[[#This Row],[Discount]]/Table_1[[#This Row],[Sales]]</f>
        <v>0</v>
      </c>
      <c r="X2961" t="str">
        <f>IF(Table_1[[#This Row],[Discount %]]&lt;=0.1, "0-10%", IF(Table_1[[#This Row],[Discount %]]&lt;=0.2, "10-20%", IF(Table_1[[#This Row],[Discount %]]&lt;=0.3, "20-30%", IF(Table_1[[#This Row],[Discount %]]&lt;=0.4, "30-40%", "40%+"))))</f>
        <v>0-10%</v>
      </c>
    </row>
    <row r="2962" spans="1:24" ht="14.4" x14ac:dyDescent="0.3">
      <c r="A2962" s="2">
        <v>2961</v>
      </c>
      <c r="B2962" s="2" t="s">
        <v>6154</v>
      </c>
      <c r="C2962" s="2">
        <f>YEAR([1]Data!$D2962)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9">
        <v>20.34</v>
      </c>
      <c r="T2962" s="2">
        <v>3</v>
      </c>
      <c r="U2962" s="25">
        <v>0</v>
      </c>
      <c r="V2962" s="25">
        <v>9.3563999999999989</v>
      </c>
      <c r="W2962" s="11">
        <f>Table_1[[#This Row],[Discount]]/Table_1[[#This Row],[Sales]]</f>
        <v>0</v>
      </c>
      <c r="X2962" t="str">
        <f>IF(Table_1[[#This Row],[Discount %]]&lt;=0.1, "0-10%", IF(Table_1[[#This Row],[Discount %]]&lt;=0.2, "10-20%", IF(Table_1[[#This Row],[Discount %]]&lt;=0.3, "20-30%", IF(Table_1[[#This Row],[Discount %]]&lt;=0.4, "30-40%", "40%+"))))</f>
        <v>0-10%</v>
      </c>
    </row>
    <row r="2963" spans="1:24" ht="14.4" x14ac:dyDescent="0.3">
      <c r="A2963" s="2">
        <v>2962</v>
      </c>
      <c r="B2963" s="2" t="s">
        <v>6154</v>
      </c>
      <c r="C2963" s="2">
        <f>YEAR([1]Data!$D2963)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9">
        <v>39.28</v>
      </c>
      <c r="T2963" s="2">
        <v>8</v>
      </c>
      <c r="U2963" s="25">
        <v>0</v>
      </c>
      <c r="V2963" s="25">
        <v>19.247199999999999</v>
      </c>
      <c r="W2963" s="11">
        <f>Table_1[[#This Row],[Discount]]/Table_1[[#This Row],[Sales]]</f>
        <v>0</v>
      </c>
      <c r="X2963" t="str">
        <f>IF(Table_1[[#This Row],[Discount %]]&lt;=0.1, "0-10%", IF(Table_1[[#This Row],[Discount %]]&lt;=0.2, "10-20%", IF(Table_1[[#This Row],[Discount %]]&lt;=0.3, "20-30%", IF(Table_1[[#This Row],[Discount %]]&lt;=0.4, "30-40%", "40%+"))))</f>
        <v>0-10%</v>
      </c>
    </row>
    <row r="2964" spans="1:24" ht="14.4" x14ac:dyDescent="0.3">
      <c r="A2964" s="2">
        <v>2963</v>
      </c>
      <c r="B2964" s="2" t="s">
        <v>6155</v>
      </c>
      <c r="C2964" s="2">
        <f>YEAR([1]Data!$D2964)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9">
        <v>81.567999999999998</v>
      </c>
      <c r="T2964" s="2">
        <v>2</v>
      </c>
      <c r="U2964" s="25">
        <v>0.2</v>
      </c>
      <c r="V2964" s="25">
        <v>9.1763999999999974</v>
      </c>
      <c r="W2964" s="11">
        <f>Table_1[[#This Row],[Discount]]/Table_1[[#This Row],[Sales]]</f>
        <v>2.451941938014908E-3</v>
      </c>
      <c r="X2964" t="str">
        <f>IF(Table_1[[#This Row],[Discount %]]&lt;=0.1, "0-10%", IF(Table_1[[#This Row],[Discount %]]&lt;=0.2, "10-20%", IF(Table_1[[#This Row],[Discount %]]&lt;=0.3, "20-30%", IF(Table_1[[#This Row],[Discount %]]&lt;=0.4, "30-40%", "40%+"))))</f>
        <v>0-10%</v>
      </c>
    </row>
    <row r="2965" spans="1:24" ht="14.4" x14ac:dyDescent="0.3">
      <c r="A2965" s="2">
        <v>2964</v>
      </c>
      <c r="B2965" s="2" t="s">
        <v>6155</v>
      </c>
      <c r="C2965" s="2">
        <f>YEAR([1]Data!$D2965)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9">
        <v>97.184000000000012</v>
      </c>
      <c r="T2965" s="2">
        <v>2</v>
      </c>
      <c r="U2965" s="25">
        <v>0.2</v>
      </c>
      <c r="V2965" s="25">
        <v>6.0740000000000016</v>
      </c>
      <c r="W2965" s="11">
        <f>Table_1[[#This Row],[Discount]]/Table_1[[#This Row],[Sales]]</f>
        <v>2.057951926243003E-3</v>
      </c>
      <c r="X2965" t="str">
        <f>IF(Table_1[[#This Row],[Discount %]]&lt;=0.1, "0-10%", IF(Table_1[[#This Row],[Discount %]]&lt;=0.2, "10-20%", IF(Table_1[[#This Row],[Discount %]]&lt;=0.3, "20-30%", IF(Table_1[[#This Row],[Discount %]]&lt;=0.4, "30-40%", "40%+"))))</f>
        <v>0-10%</v>
      </c>
    </row>
    <row r="2966" spans="1:24" ht="14.4" x14ac:dyDescent="0.3">
      <c r="A2966" s="2">
        <v>2965</v>
      </c>
      <c r="B2966" s="2" t="s">
        <v>6155</v>
      </c>
      <c r="C2966" s="2">
        <f>YEAR([1]Data!$D2966)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9">
        <v>24.320000000000004</v>
      </c>
      <c r="T2966" s="2">
        <v>5</v>
      </c>
      <c r="U2966" s="25">
        <v>0.2</v>
      </c>
      <c r="V2966" s="25">
        <v>8.2079999999999984</v>
      </c>
      <c r="W2966" s="11">
        <f>Table_1[[#This Row],[Discount]]/Table_1[[#This Row],[Sales]]</f>
        <v>8.2236842105263153E-3</v>
      </c>
      <c r="X2966" t="str">
        <f>IF(Table_1[[#This Row],[Discount %]]&lt;=0.1, "0-10%", IF(Table_1[[#This Row],[Discount %]]&lt;=0.2, "10-20%", IF(Table_1[[#This Row],[Discount %]]&lt;=0.3, "20-30%", IF(Table_1[[#This Row],[Discount %]]&lt;=0.4, "30-40%", "40%+"))))</f>
        <v>0-10%</v>
      </c>
    </row>
    <row r="2967" spans="1:24" ht="14.4" x14ac:dyDescent="0.3">
      <c r="A2967" s="2">
        <v>2966</v>
      </c>
      <c r="B2967" s="2" t="s">
        <v>6155</v>
      </c>
      <c r="C2967" s="2">
        <f>YEAR([1]Data!$D2967)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9">
        <v>18.96</v>
      </c>
      <c r="T2967" s="2">
        <v>2</v>
      </c>
      <c r="U2967" s="25">
        <v>0</v>
      </c>
      <c r="V2967" s="25">
        <v>7.5840000000000014</v>
      </c>
      <c r="W2967" s="11">
        <f>Table_1[[#This Row],[Discount]]/Table_1[[#This Row],[Sales]]</f>
        <v>0</v>
      </c>
      <c r="X2967" t="str">
        <f>IF(Table_1[[#This Row],[Discount %]]&lt;=0.1, "0-10%", IF(Table_1[[#This Row],[Discount %]]&lt;=0.2, "10-20%", IF(Table_1[[#This Row],[Discount %]]&lt;=0.3, "20-30%", IF(Table_1[[#This Row],[Discount %]]&lt;=0.4, "30-40%", "40%+"))))</f>
        <v>0-10%</v>
      </c>
    </row>
    <row r="2968" spans="1:24" ht="14.4" x14ac:dyDescent="0.3">
      <c r="A2968" s="2">
        <v>2967</v>
      </c>
      <c r="B2968" s="2" t="s">
        <v>6160</v>
      </c>
      <c r="C2968" s="2">
        <f>YEAR([1]Data!$D2968)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9">
        <v>32.952000000000005</v>
      </c>
      <c r="T2968" s="2">
        <v>6</v>
      </c>
      <c r="U2968" s="25">
        <v>0.6</v>
      </c>
      <c r="V2968" s="25">
        <v>-19.771199999999997</v>
      </c>
      <c r="W2968" s="11">
        <f>Table_1[[#This Row],[Discount]]/Table_1[[#This Row],[Sales]]</f>
        <v>1.8208302986161686E-2</v>
      </c>
      <c r="X2968" t="str">
        <f>IF(Table_1[[#This Row],[Discount %]]&lt;=0.1, "0-10%", IF(Table_1[[#This Row],[Discount %]]&lt;=0.2, "10-20%", IF(Table_1[[#This Row],[Discount %]]&lt;=0.3, "20-30%", IF(Table_1[[#This Row],[Discount %]]&lt;=0.4, "30-40%", "40%+"))))</f>
        <v>0-10%</v>
      </c>
    </row>
    <row r="2969" spans="1:24" ht="14.4" x14ac:dyDescent="0.3">
      <c r="A2969" s="2">
        <v>2968</v>
      </c>
      <c r="B2969" s="2" t="s">
        <v>6160</v>
      </c>
      <c r="C2969" s="2">
        <f>YEAR([1]Data!$D2969)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9">
        <v>30.016000000000005</v>
      </c>
      <c r="T2969" s="2">
        <v>4</v>
      </c>
      <c r="U2969" s="25">
        <v>0.2</v>
      </c>
      <c r="V2969" s="25">
        <v>3.0015999999999998</v>
      </c>
      <c r="W2969" s="11">
        <f>Table_1[[#This Row],[Discount]]/Table_1[[#This Row],[Sales]]</f>
        <v>6.6631130063965873E-3</v>
      </c>
      <c r="X2969" t="str">
        <f>IF(Table_1[[#This Row],[Discount %]]&lt;=0.1, "0-10%", IF(Table_1[[#This Row],[Discount %]]&lt;=0.2, "10-20%", IF(Table_1[[#This Row],[Discount %]]&lt;=0.3, "20-30%", IF(Table_1[[#This Row],[Discount %]]&lt;=0.4, "30-40%", "40%+"))))</f>
        <v>0-10%</v>
      </c>
    </row>
    <row r="2970" spans="1:24" ht="14.4" x14ac:dyDescent="0.3">
      <c r="A2970" s="2">
        <v>2969</v>
      </c>
      <c r="B2970" s="2" t="s">
        <v>6161</v>
      </c>
      <c r="C2970" s="2">
        <f>YEAR([1]Data!$D2970)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9">
        <v>499.58400000000006</v>
      </c>
      <c r="T2970" s="2">
        <v>3</v>
      </c>
      <c r="U2970" s="25">
        <v>0.2</v>
      </c>
      <c r="V2970" s="25">
        <v>43.713600000000014</v>
      </c>
      <c r="W2970" s="11">
        <f>Table_1[[#This Row],[Discount]]/Table_1[[#This Row],[Sales]]</f>
        <v>4.0033307712016394E-4</v>
      </c>
      <c r="X2970" t="str">
        <f>IF(Table_1[[#This Row],[Discount %]]&lt;=0.1, "0-10%", IF(Table_1[[#This Row],[Discount %]]&lt;=0.2, "10-20%", IF(Table_1[[#This Row],[Discount %]]&lt;=0.3, "20-30%", IF(Table_1[[#This Row],[Discount %]]&lt;=0.4, "30-40%", "40%+"))))</f>
        <v>0-10%</v>
      </c>
    </row>
    <row r="2971" spans="1:24" ht="14.4" x14ac:dyDescent="0.3">
      <c r="A2971" s="2">
        <v>2970</v>
      </c>
      <c r="B2971" s="2" t="s">
        <v>6161</v>
      </c>
      <c r="C2971" s="2">
        <f>YEAR([1]Data!$D2971)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9">
        <v>31.104000000000006</v>
      </c>
      <c r="T2971" s="2">
        <v>6</v>
      </c>
      <c r="U2971" s="25">
        <v>0.2</v>
      </c>
      <c r="V2971" s="25">
        <v>10.8864</v>
      </c>
      <c r="W2971" s="11">
        <f>Table_1[[#This Row],[Discount]]/Table_1[[#This Row],[Sales]]</f>
        <v>6.4300411522633738E-3</v>
      </c>
      <c r="X2971" t="str">
        <f>IF(Table_1[[#This Row],[Discount %]]&lt;=0.1, "0-10%", IF(Table_1[[#This Row],[Discount %]]&lt;=0.2, "10-20%", IF(Table_1[[#This Row],[Discount %]]&lt;=0.3, "20-30%", IF(Table_1[[#This Row],[Discount %]]&lt;=0.4, "30-40%", "40%+"))))</f>
        <v>0-10%</v>
      </c>
    </row>
    <row r="2972" spans="1:24" ht="14.4" x14ac:dyDescent="0.3">
      <c r="A2972" s="2">
        <v>2971</v>
      </c>
      <c r="B2972" s="2" t="s">
        <v>6161</v>
      </c>
      <c r="C2972" s="2">
        <f>YEAR([1]Data!$D2972)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9">
        <v>13.272000000000002</v>
      </c>
      <c r="T2972" s="2">
        <v>8</v>
      </c>
      <c r="U2972" s="25">
        <v>0.7</v>
      </c>
      <c r="V2972" s="25">
        <v>-10.617599999999999</v>
      </c>
      <c r="W2972" s="11">
        <f>Table_1[[#This Row],[Discount]]/Table_1[[#This Row],[Sales]]</f>
        <v>5.2742616033755262E-2</v>
      </c>
      <c r="X2972" t="str">
        <f>IF(Table_1[[#This Row],[Discount %]]&lt;=0.1, "0-10%", IF(Table_1[[#This Row],[Discount %]]&lt;=0.2, "10-20%", IF(Table_1[[#This Row],[Discount %]]&lt;=0.3, "20-30%", IF(Table_1[[#This Row],[Discount %]]&lt;=0.4, "30-40%", "40%+"))))</f>
        <v>0-10%</v>
      </c>
    </row>
    <row r="2973" spans="1:24" ht="14.4" x14ac:dyDescent="0.3">
      <c r="A2973" s="2">
        <v>2972</v>
      </c>
      <c r="B2973" s="2" t="s">
        <v>6161</v>
      </c>
      <c r="C2973" s="2">
        <f>YEAR([1]Data!$D2973)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9">
        <v>28.272000000000006</v>
      </c>
      <c r="T2973" s="2">
        <v>2</v>
      </c>
      <c r="U2973" s="25">
        <v>0.2</v>
      </c>
      <c r="V2973" s="25">
        <v>6.3612000000000002</v>
      </c>
      <c r="W2973" s="11">
        <f>Table_1[[#This Row],[Discount]]/Table_1[[#This Row],[Sales]]</f>
        <v>7.0741369552914535E-3</v>
      </c>
      <c r="X2973" t="str">
        <f>IF(Table_1[[#This Row],[Discount %]]&lt;=0.1, "0-10%", IF(Table_1[[#This Row],[Discount %]]&lt;=0.2, "10-20%", IF(Table_1[[#This Row],[Discount %]]&lt;=0.3, "20-30%", IF(Table_1[[#This Row],[Discount %]]&lt;=0.4, "30-40%", "40%+"))))</f>
        <v>0-10%</v>
      </c>
    </row>
    <row r="2974" spans="1:24" ht="14.4" x14ac:dyDescent="0.3">
      <c r="A2974" s="2">
        <v>2973</v>
      </c>
      <c r="B2974" s="2" t="s">
        <v>6161</v>
      </c>
      <c r="C2974" s="2">
        <f>YEAR([1]Data!$D2974)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9">
        <v>259.13600000000002</v>
      </c>
      <c r="T2974" s="2">
        <v>4</v>
      </c>
      <c r="U2974" s="25">
        <v>0.2</v>
      </c>
      <c r="V2974" s="25">
        <v>-51.827200000000019</v>
      </c>
      <c r="W2974" s="11">
        <f>Table_1[[#This Row],[Discount]]/Table_1[[#This Row],[Sales]]</f>
        <v>7.7179550506297845E-4</v>
      </c>
      <c r="X2974" t="str">
        <f>IF(Table_1[[#This Row],[Discount %]]&lt;=0.1, "0-10%", IF(Table_1[[#This Row],[Discount %]]&lt;=0.2, "10-20%", IF(Table_1[[#This Row],[Discount %]]&lt;=0.3, "20-30%", IF(Table_1[[#This Row],[Discount %]]&lt;=0.4, "30-40%", "40%+"))))</f>
        <v>0-10%</v>
      </c>
    </row>
    <row r="2975" spans="1:24" ht="14.4" x14ac:dyDescent="0.3">
      <c r="A2975" s="2">
        <v>2974</v>
      </c>
      <c r="B2975" s="2" t="s">
        <v>6162</v>
      </c>
      <c r="C2975" s="2">
        <f>YEAR([1]Data!$D2975)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9">
        <v>10.8</v>
      </c>
      <c r="T2975" s="2">
        <v>5</v>
      </c>
      <c r="U2975" s="25">
        <v>0</v>
      </c>
      <c r="V2975" s="25">
        <v>5.1839999999999993</v>
      </c>
      <c r="W2975" s="11">
        <f>Table_1[[#This Row],[Discount]]/Table_1[[#This Row],[Sales]]</f>
        <v>0</v>
      </c>
      <c r="X2975" t="str">
        <f>IF(Table_1[[#This Row],[Discount %]]&lt;=0.1, "0-10%", IF(Table_1[[#This Row],[Discount %]]&lt;=0.2, "10-20%", IF(Table_1[[#This Row],[Discount %]]&lt;=0.3, "20-30%", IF(Table_1[[#This Row],[Discount %]]&lt;=0.4, "30-40%", "40%+"))))</f>
        <v>0-10%</v>
      </c>
    </row>
    <row r="2976" spans="1:24" ht="14.4" x14ac:dyDescent="0.3">
      <c r="A2976" s="2">
        <v>2975</v>
      </c>
      <c r="B2976" s="2" t="s">
        <v>6163</v>
      </c>
      <c r="C2976" s="2">
        <f>YEAR([1]Data!$D2976)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9">
        <v>244.00599999999997</v>
      </c>
      <c r="T2976" s="2">
        <v>2</v>
      </c>
      <c r="U2976" s="25">
        <v>0.3</v>
      </c>
      <c r="V2976" s="25">
        <v>-31.372200000000007</v>
      </c>
      <c r="W2976" s="11">
        <f>Table_1[[#This Row],[Discount]]/Table_1[[#This Row],[Sales]]</f>
        <v>1.2294779636566316E-3</v>
      </c>
      <c r="X2976" t="str">
        <f>IF(Table_1[[#This Row],[Discount %]]&lt;=0.1, "0-10%", IF(Table_1[[#This Row],[Discount %]]&lt;=0.2, "10-20%", IF(Table_1[[#This Row],[Discount %]]&lt;=0.3, "20-30%", IF(Table_1[[#This Row],[Discount %]]&lt;=0.4, "30-40%", "40%+"))))</f>
        <v>0-10%</v>
      </c>
    </row>
    <row r="2977" spans="1:24" ht="14.4" x14ac:dyDescent="0.3">
      <c r="A2977" s="2">
        <v>2976</v>
      </c>
      <c r="B2977" s="2" t="s">
        <v>6163</v>
      </c>
      <c r="C2977" s="2">
        <f>YEAR([1]Data!$D2977)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9">
        <v>15.936000000000002</v>
      </c>
      <c r="T2977" s="2">
        <v>4</v>
      </c>
      <c r="U2977" s="25">
        <v>0.2</v>
      </c>
      <c r="V2977" s="25">
        <v>5.378400000000001</v>
      </c>
      <c r="W2977" s="11">
        <f>Table_1[[#This Row],[Discount]]/Table_1[[#This Row],[Sales]]</f>
        <v>1.2550200803212851E-2</v>
      </c>
      <c r="X2977" t="str">
        <f>IF(Table_1[[#This Row],[Discount %]]&lt;=0.1, "0-10%", IF(Table_1[[#This Row],[Discount %]]&lt;=0.2, "10-20%", IF(Table_1[[#This Row],[Discount %]]&lt;=0.3, "20-30%", IF(Table_1[[#This Row],[Discount %]]&lt;=0.4, "30-40%", "40%+"))))</f>
        <v>0-10%</v>
      </c>
    </row>
    <row r="2978" spans="1:24" ht="14.4" x14ac:dyDescent="0.3">
      <c r="A2978" s="2">
        <v>2977</v>
      </c>
      <c r="B2978" s="2" t="s">
        <v>6166</v>
      </c>
      <c r="C2978" s="2">
        <f>YEAR([1]Data!$D2978)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9">
        <v>188.55199999999996</v>
      </c>
      <c r="T2978" s="2">
        <v>7</v>
      </c>
      <c r="U2978" s="25">
        <v>0.3</v>
      </c>
      <c r="V2978" s="25">
        <v>-2.693600000000032</v>
      </c>
      <c r="W2978" s="11">
        <f>Table_1[[#This Row],[Discount]]/Table_1[[#This Row],[Sales]]</f>
        <v>1.5910730196444485E-3</v>
      </c>
      <c r="X2978" t="str">
        <f>IF(Table_1[[#This Row],[Discount %]]&lt;=0.1, "0-10%", IF(Table_1[[#This Row],[Discount %]]&lt;=0.2, "10-20%", IF(Table_1[[#This Row],[Discount %]]&lt;=0.3, "20-30%", IF(Table_1[[#This Row],[Discount %]]&lt;=0.4, "30-40%", "40%+"))))</f>
        <v>0-10%</v>
      </c>
    </row>
    <row r="2979" spans="1:24" ht="14.4" x14ac:dyDescent="0.3">
      <c r="A2979" s="2">
        <v>2978</v>
      </c>
      <c r="B2979" s="2" t="s">
        <v>6169</v>
      </c>
      <c r="C2979" s="2">
        <f>YEAR([1]Data!$D2979)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9">
        <v>22.58</v>
      </c>
      <c r="T2979" s="2">
        <v>2</v>
      </c>
      <c r="U2979" s="25">
        <v>0</v>
      </c>
      <c r="V2979" s="25">
        <v>5.8707999999999991</v>
      </c>
      <c r="W2979" s="11">
        <f>Table_1[[#This Row],[Discount]]/Table_1[[#This Row],[Sales]]</f>
        <v>0</v>
      </c>
      <c r="X2979" t="str">
        <f>IF(Table_1[[#This Row],[Discount %]]&lt;=0.1, "0-10%", IF(Table_1[[#This Row],[Discount %]]&lt;=0.2, "10-20%", IF(Table_1[[#This Row],[Discount %]]&lt;=0.3, "20-30%", IF(Table_1[[#This Row],[Discount %]]&lt;=0.4, "30-40%", "40%+"))))</f>
        <v>0-10%</v>
      </c>
    </row>
    <row r="2980" spans="1:24" ht="14.4" x14ac:dyDescent="0.3">
      <c r="A2980" s="2">
        <v>2979</v>
      </c>
      <c r="B2980" s="2" t="s">
        <v>6170</v>
      </c>
      <c r="C2980" s="2">
        <f>YEAR([1]Data!$D2980)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9">
        <v>545.93999999999994</v>
      </c>
      <c r="T2980" s="2">
        <v>6</v>
      </c>
      <c r="U2980" s="25">
        <v>0</v>
      </c>
      <c r="V2980" s="25">
        <v>87.350400000000036</v>
      </c>
      <c r="W2980" s="11">
        <f>Table_1[[#This Row],[Discount]]/Table_1[[#This Row],[Sales]]</f>
        <v>0</v>
      </c>
      <c r="X2980" t="str">
        <f>IF(Table_1[[#This Row],[Discount %]]&lt;=0.1, "0-10%", IF(Table_1[[#This Row],[Discount %]]&lt;=0.2, "10-20%", IF(Table_1[[#This Row],[Discount %]]&lt;=0.3, "20-30%", IF(Table_1[[#This Row],[Discount %]]&lt;=0.4, "30-40%", "40%+"))))</f>
        <v>0-10%</v>
      </c>
    </row>
    <row r="2981" spans="1:24" ht="14.4" x14ac:dyDescent="0.3">
      <c r="A2981" s="2">
        <v>2980</v>
      </c>
      <c r="B2981" s="2" t="s">
        <v>6172</v>
      </c>
      <c r="C2981" s="2">
        <f>YEAR([1]Data!$D2981)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9">
        <v>20.736000000000004</v>
      </c>
      <c r="T2981" s="2">
        <v>4</v>
      </c>
      <c r="U2981" s="25">
        <v>0.2</v>
      </c>
      <c r="V2981" s="25">
        <v>7.2576000000000001</v>
      </c>
      <c r="W2981" s="11">
        <f>Table_1[[#This Row],[Discount]]/Table_1[[#This Row],[Sales]]</f>
        <v>9.6450617283950595E-3</v>
      </c>
      <c r="X2981" t="str">
        <f>IF(Table_1[[#This Row],[Discount %]]&lt;=0.1, "0-10%", IF(Table_1[[#This Row],[Discount %]]&lt;=0.2, "10-20%", IF(Table_1[[#This Row],[Discount %]]&lt;=0.3, "20-30%", IF(Table_1[[#This Row],[Discount %]]&lt;=0.4, "30-40%", "40%+"))))</f>
        <v>0-10%</v>
      </c>
    </row>
    <row r="2982" spans="1:24" ht="14.4" x14ac:dyDescent="0.3">
      <c r="A2982" s="2">
        <v>2981</v>
      </c>
      <c r="B2982" s="2" t="s">
        <v>6172</v>
      </c>
      <c r="C2982" s="2">
        <f>YEAR([1]Data!$D2982)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9">
        <v>43.295999999999999</v>
      </c>
      <c r="T2982" s="2">
        <v>2</v>
      </c>
      <c r="U2982" s="25">
        <v>0.2</v>
      </c>
      <c r="V2982" s="25">
        <v>4.3295999999999975</v>
      </c>
      <c r="W2982" s="11">
        <f>Table_1[[#This Row],[Discount]]/Table_1[[#This Row],[Sales]]</f>
        <v>4.6193643754619367E-3</v>
      </c>
      <c r="X2982" t="str">
        <f>IF(Table_1[[#This Row],[Discount %]]&lt;=0.1, "0-10%", IF(Table_1[[#This Row],[Discount %]]&lt;=0.2, "10-20%", IF(Table_1[[#This Row],[Discount %]]&lt;=0.3, "20-30%", IF(Table_1[[#This Row],[Discount %]]&lt;=0.4, "30-40%", "40%+"))))</f>
        <v>0-10%</v>
      </c>
    </row>
    <row r="2983" spans="1:24" ht="14.4" x14ac:dyDescent="0.3">
      <c r="A2983" s="2">
        <v>2982</v>
      </c>
      <c r="B2983" s="2" t="s">
        <v>6177</v>
      </c>
      <c r="C2983" s="2">
        <f>YEAR([1]Data!$D2983)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9">
        <v>123.136</v>
      </c>
      <c r="T2983" s="2">
        <v>4</v>
      </c>
      <c r="U2983" s="25">
        <v>0.2</v>
      </c>
      <c r="V2983" s="25">
        <v>13.852799999999981</v>
      </c>
      <c r="W2983" s="11">
        <f>Table_1[[#This Row],[Discount]]/Table_1[[#This Row],[Sales]]</f>
        <v>1.6242203742203743E-3</v>
      </c>
      <c r="X2983" t="str">
        <f>IF(Table_1[[#This Row],[Discount %]]&lt;=0.1, "0-10%", IF(Table_1[[#This Row],[Discount %]]&lt;=0.2, "10-20%", IF(Table_1[[#This Row],[Discount %]]&lt;=0.3, "20-30%", IF(Table_1[[#This Row],[Discount %]]&lt;=0.4, "30-40%", "40%+"))))</f>
        <v>0-10%</v>
      </c>
    </row>
    <row r="2984" spans="1:24" ht="14.4" x14ac:dyDescent="0.3">
      <c r="A2984" s="2">
        <v>2983</v>
      </c>
      <c r="B2984" s="2" t="s">
        <v>6177</v>
      </c>
      <c r="C2984" s="2">
        <f>YEAR([1]Data!$D2984)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9">
        <v>11.264000000000001</v>
      </c>
      <c r="T2984" s="2">
        <v>4</v>
      </c>
      <c r="U2984" s="25">
        <v>0.2</v>
      </c>
      <c r="V2984" s="25">
        <v>3.8015999999999992</v>
      </c>
      <c r="W2984" s="11">
        <f>Table_1[[#This Row],[Discount]]/Table_1[[#This Row],[Sales]]</f>
        <v>1.7755681818181816E-2</v>
      </c>
      <c r="X2984" t="str">
        <f>IF(Table_1[[#This Row],[Discount %]]&lt;=0.1, "0-10%", IF(Table_1[[#This Row],[Discount %]]&lt;=0.2, "10-20%", IF(Table_1[[#This Row],[Discount %]]&lt;=0.3, "20-30%", IF(Table_1[[#This Row],[Discount %]]&lt;=0.4, "30-40%", "40%+"))))</f>
        <v>0-10%</v>
      </c>
    </row>
    <row r="2985" spans="1:24" ht="14.4" x14ac:dyDescent="0.3">
      <c r="A2985" s="2">
        <v>2984</v>
      </c>
      <c r="B2985" s="2" t="s">
        <v>6178</v>
      </c>
      <c r="C2985" s="2">
        <f>YEAR([1]Data!$D2985)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9">
        <v>53.424000000000007</v>
      </c>
      <c r="T2985" s="2">
        <v>3</v>
      </c>
      <c r="U2985" s="25">
        <v>0.2</v>
      </c>
      <c r="V2985" s="25">
        <v>4.6746000000000016</v>
      </c>
      <c r="W2985" s="11">
        <f>Table_1[[#This Row],[Discount]]/Table_1[[#This Row],[Sales]]</f>
        <v>3.743635819107517E-3</v>
      </c>
      <c r="X2985" t="str">
        <f>IF(Table_1[[#This Row],[Discount %]]&lt;=0.1, "0-10%", IF(Table_1[[#This Row],[Discount %]]&lt;=0.2, "10-20%", IF(Table_1[[#This Row],[Discount %]]&lt;=0.3, "20-30%", IF(Table_1[[#This Row],[Discount %]]&lt;=0.4, "30-40%", "40%+"))))</f>
        <v>0-10%</v>
      </c>
    </row>
    <row r="2986" spans="1:24" ht="14.4" x14ac:dyDescent="0.3">
      <c r="A2986" s="2">
        <v>2985</v>
      </c>
      <c r="B2986" s="2" t="s">
        <v>6178</v>
      </c>
      <c r="C2986" s="2">
        <f>YEAR([1]Data!$D2986)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9">
        <v>275.49</v>
      </c>
      <c r="T2986" s="2">
        <v>1</v>
      </c>
      <c r="U2986" s="25">
        <v>0.5</v>
      </c>
      <c r="V2986" s="25">
        <v>-170.80380000000002</v>
      </c>
      <c r="W2986" s="11">
        <f>Table_1[[#This Row],[Discount]]/Table_1[[#This Row],[Sales]]</f>
        <v>1.8149479109949543E-3</v>
      </c>
      <c r="X2986" t="str">
        <f>IF(Table_1[[#This Row],[Discount %]]&lt;=0.1, "0-10%", IF(Table_1[[#This Row],[Discount %]]&lt;=0.2, "10-20%", IF(Table_1[[#This Row],[Discount %]]&lt;=0.3, "20-30%", IF(Table_1[[#This Row],[Discount %]]&lt;=0.4, "30-40%", "40%+"))))</f>
        <v>0-10%</v>
      </c>
    </row>
    <row r="2987" spans="1:24" ht="14.4" x14ac:dyDescent="0.3">
      <c r="A2987" s="2">
        <v>2986</v>
      </c>
      <c r="B2987" s="2" t="s">
        <v>6179</v>
      </c>
      <c r="C2987" s="2">
        <f>YEAR([1]Data!$D2987)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9">
        <v>24.96</v>
      </c>
      <c r="T2987" s="2">
        <v>4</v>
      </c>
      <c r="U2987" s="25">
        <v>0</v>
      </c>
      <c r="V2987" s="25">
        <v>6.240000000000002</v>
      </c>
      <c r="W2987" s="11">
        <f>Table_1[[#This Row],[Discount]]/Table_1[[#This Row],[Sales]]</f>
        <v>0</v>
      </c>
      <c r="X2987" t="str">
        <f>IF(Table_1[[#This Row],[Discount %]]&lt;=0.1, "0-10%", IF(Table_1[[#This Row],[Discount %]]&lt;=0.2, "10-20%", IF(Table_1[[#This Row],[Discount %]]&lt;=0.3, "20-30%", IF(Table_1[[#This Row],[Discount %]]&lt;=0.4, "30-40%", "40%+"))))</f>
        <v>0-10%</v>
      </c>
    </row>
    <row r="2988" spans="1:24" ht="14.4" x14ac:dyDescent="0.3">
      <c r="A2988" s="2">
        <v>2987</v>
      </c>
      <c r="B2988" s="2" t="s">
        <v>6179</v>
      </c>
      <c r="C2988" s="2">
        <f>YEAR([1]Data!$D2988)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9">
        <v>19.36</v>
      </c>
      <c r="T2988" s="2">
        <v>2</v>
      </c>
      <c r="U2988" s="25">
        <v>0</v>
      </c>
      <c r="V2988" s="25">
        <v>9.2927999999999997</v>
      </c>
      <c r="W2988" s="11">
        <f>Table_1[[#This Row],[Discount]]/Table_1[[#This Row],[Sales]]</f>
        <v>0</v>
      </c>
      <c r="X2988" t="str">
        <f>IF(Table_1[[#This Row],[Discount %]]&lt;=0.1, "0-10%", IF(Table_1[[#This Row],[Discount %]]&lt;=0.2, "10-20%", IF(Table_1[[#This Row],[Discount %]]&lt;=0.3, "20-30%", IF(Table_1[[#This Row],[Discount %]]&lt;=0.4, "30-40%", "40%+"))))</f>
        <v>0-10%</v>
      </c>
    </row>
    <row r="2989" spans="1:24" ht="14.4" x14ac:dyDescent="0.3">
      <c r="A2989" s="2">
        <v>2988</v>
      </c>
      <c r="B2989" s="2" t="s">
        <v>6179</v>
      </c>
      <c r="C2989" s="2">
        <f>YEAR([1]Data!$D2989)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9">
        <v>1267.6499999999999</v>
      </c>
      <c r="T2989" s="2">
        <v>9</v>
      </c>
      <c r="U2989" s="25">
        <v>0</v>
      </c>
      <c r="V2989" s="25">
        <v>152.11799999999999</v>
      </c>
      <c r="W2989" s="11">
        <f>Table_1[[#This Row],[Discount]]/Table_1[[#This Row],[Sales]]</f>
        <v>0</v>
      </c>
      <c r="X2989" t="str">
        <f>IF(Table_1[[#This Row],[Discount %]]&lt;=0.1, "0-10%", IF(Table_1[[#This Row],[Discount %]]&lt;=0.2, "10-20%", IF(Table_1[[#This Row],[Discount %]]&lt;=0.3, "20-30%", IF(Table_1[[#This Row],[Discount %]]&lt;=0.4, "30-40%", "40%+"))))</f>
        <v>0-10%</v>
      </c>
    </row>
    <row r="2990" spans="1:24" ht="14.4" x14ac:dyDescent="0.3">
      <c r="A2990" s="2">
        <v>2989</v>
      </c>
      <c r="B2990" s="2" t="s">
        <v>6184</v>
      </c>
      <c r="C2990" s="2">
        <f>YEAR([1]Data!$D2990)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9">
        <v>12.99</v>
      </c>
      <c r="T2990" s="2">
        <v>1</v>
      </c>
      <c r="U2990" s="25">
        <v>0</v>
      </c>
      <c r="V2990" s="25">
        <v>0.77939999999999898</v>
      </c>
      <c r="W2990" s="11">
        <f>Table_1[[#This Row],[Discount]]/Table_1[[#This Row],[Sales]]</f>
        <v>0</v>
      </c>
      <c r="X2990" t="str">
        <f>IF(Table_1[[#This Row],[Discount %]]&lt;=0.1, "0-10%", IF(Table_1[[#This Row],[Discount %]]&lt;=0.2, "10-20%", IF(Table_1[[#This Row],[Discount %]]&lt;=0.3, "20-30%", IF(Table_1[[#This Row],[Discount %]]&lt;=0.4, "30-40%", "40%+"))))</f>
        <v>0-10%</v>
      </c>
    </row>
    <row r="2991" spans="1:24" ht="14.4" x14ac:dyDescent="0.3">
      <c r="A2991" s="2">
        <v>2990</v>
      </c>
      <c r="B2991" s="2" t="s">
        <v>6184</v>
      </c>
      <c r="C2991" s="2">
        <f>YEAR([1]Data!$D2991)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9">
        <v>18.559999999999999</v>
      </c>
      <c r="T2991" s="2">
        <v>4</v>
      </c>
      <c r="U2991" s="25">
        <v>0.2</v>
      </c>
      <c r="V2991" s="25">
        <v>6.4959999999999996</v>
      </c>
      <c r="W2991" s="11">
        <f>Table_1[[#This Row],[Discount]]/Table_1[[#This Row],[Sales]]</f>
        <v>1.0775862068965518E-2</v>
      </c>
      <c r="X2991" t="str">
        <f>IF(Table_1[[#This Row],[Discount %]]&lt;=0.1, "0-10%", IF(Table_1[[#This Row],[Discount %]]&lt;=0.2, "10-20%", IF(Table_1[[#This Row],[Discount %]]&lt;=0.3, "20-30%", IF(Table_1[[#This Row],[Discount %]]&lt;=0.4, "30-40%", "40%+"))))</f>
        <v>0-10%</v>
      </c>
    </row>
    <row r="2992" spans="1:24" ht="14.4" x14ac:dyDescent="0.3">
      <c r="A2992" s="2">
        <v>2991</v>
      </c>
      <c r="B2992" s="2" t="s">
        <v>6184</v>
      </c>
      <c r="C2992" s="2">
        <f>YEAR([1]Data!$D2992)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9">
        <v>449.15</v>
      </c>
      <c r="T2992" s="2">
        <v>5</v>
      </c>
      <c r="U2992" s="25">
        <v>0</v>
      </c>
      <c r="V2992" s="25">
        <v>8.9829999999999899</v>
      </c>
      <c r="W2992" s="11">
        <f>Table_1[[#This Row],[Discount]]/Table_1[[#This Row],[Sales]]</f>
        <v>0</v>
      </c>
      <c r="X2992" t="str">
        <f>IF(Table_1[[#This Row],[Discount %]]&lt;=0.1, "0-10%", IF(Table_1[[#This Row],[Discount %]]&lt;=0.2, "10-20%", IF(Table_1[[#This Row],[Discount %]]&lt;=0.3, "20-30%", IF(Table_1[[#This Row],[Discount %]]&lt;=0.4, "30-40%", "40%+"))))</f>
        <v>0-10%</v>
      </c>
    </row>
    <row r="2993" spans="1:24" ht="14.4" x14ac:dyDescent="0.3">
      <c r="A2993" s="2">
        <v>2992</v>
      </c>
      <c r="B2993" s="2" t="s">
        <v>6184</v>
      </c>
      <c r="C2993" s="2">
        <f>YEAR([1]Data!$D2993)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9">
        <v>31.248000000000005</v>
      </c>
      <c r="T2993" s="2">
        <v>7</v>
      </c>
      <c r="U2993" s="25">
        <v>0.2</v>
      </c>
      <c r="V2993" s="25">
        <v>10.936799999999998</v>
      </c>
      <c r="W2993" s="11">
        <f>Table_1[[#This Row],[Discount]]/Table_1[[#This Row],[Sales]]</f>
        <v>6.4004096262160774E-3</v>
      </c>
      <c r="X2993" t="str">
        <f>IF(Table_1[[#This Row],[Discount %]]&lt;=0.1, "0-10%", IF(Table_1[[#This Row],[Discount %]]&lt;=0.2, "10-20%", IF(Table_1[[#This Row],[Discount %]]&lt;=0.3, "20-30%", IF(Table_1[[#This Row],[Discount %]]&lt;=0.4, "30-40%", "40%+"))))</f>
        <v>0-10%</v>
      </c>
    </row>
    <row r="2994" spans="1:24" ht="14.4" x14ac:dyDescent="0.3">
      <c r="A2994" s="2">
        <v>2993</v>
      </c>
      <c r="B2994" s="2" t="s">
        <v>6185</v>
      </c>
      <c r="C2994" s="2">
        <f>YEAR([1]Data!$D2994)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9">
        <v>61.44</v>
      </c>
      <c r="T2994" s="2">
        <v>3</v>
      </c>
      <c r="U2994" s="25">
        <v>0</v>
      </c>
      <c r="V2994" s="25">
        <v>16.588799999999999</v>
      </c>
      <c r="W2994" s="11">
        <f>Table_1[[#This Row],[Discount]]/Table_1[[#This Row],[Sales]]</f>
        <v>0</v>
      </c>
      <c r="X2994" t="str">
        <f>IF(Table_1[[#This Row],[Discount %]]&lt;=0.1, "0-10%", IF(Table_1[[#This Row],[Discount %]]&lt;=0.2, "10-20%", IF(Table_1[[#This Row],[Discount %]]&lt;=0.3, "20-30%", IF(Table_1[[#This Row],[Discount %]]&lt;=0.4, "30-40%", "40%+"))))</f>
        <v>0-10%</v>
      </c>
    </row>
    <row r="2995" spans="1:24" ht="14.4" x14ac:dyDescent="0.3">
      <c r="A2995" s="2">
        <v>2994</v>
      </c>
      <c r="B2995" s="2" t="s">
        <v>6186</v>
      </c>
      <c r="C2995" s="2">
        <f>YEAR([1]Data!$D2995)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9">
        <v>895.92</v>
      </c>
      <c r="T2995" s="2">
        <v>4</v>
      </c>
      <c r="U2995" s="25">
        <v>0</v>
      </c>
      <c r="V2995" s="25">
        <v>421.08239999999995</v>
      </c>
      <c r="W2995" s="11">
        <f>Table_1[[#This Row],[Discount]]/Table_1[[#This Row],[Sales]]</f>
        <v>0</v>
      </c>
      <c r="X2995" t="str">
        <f>IF(Table_1[[#This Row],[Discount %]]&lt;=0.1, "0-10%", IF(Table_1[[#This Row],[Discount %]]&lt;=0.2, "10-20%", IF(Table_1[[#This Row],[Discount %]]&lt;=0.3, "20-30%", IF(Table_1[[#This Row],[Discount %]]&lt;=0.4, "30-40%", "40%+"))))</f>
        <v>0-10%</v>
      </c>
    </row>
    <row r="2996" spans="1:24" ht="14.4" x14ac:dyDescent="0.3">
      <c r="A2996" s="2">
        <v>2995</v>
      </c>
      <c r="B2996" s="2" t="s">
        <v>6187</v>
      </c>
      <c r="C2996" s="2">
        <f>YEAR([1]Data!$D2996)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9">
        <v>55.360000000000007</v>
      </c>
      <c r="T2996" s="2">
        <v>4</v>
      </c>
      <c r="U2996" s="25">
        <v>0.2</v>
      </c>
      <c r="V2996" s="25">
        <v>18.683999999999997</v>
      </c>
      <c r="W2996" s="11">
        <f>Table_1[[#This Row],[Discount]]/Table_1[[#This Row],[Sales]]</f>
        <v>3.6127167630057803E-3</v>
      </c>
      <c r="X2996" t="str">
        <f>IF(Table_1[[#This Row],[Discount %]]&lt;=0.1, "0-10%", IF(Table_1[[#This Row],[Discount %]]&lt;=0.2, "10-20%", IF(Table_1[[#This Row],[Discount %]]&lt;=0.3, "20-30%", IF(Table_1[[#This Row],[Discount %]]&lt;=0.4, "30-40%", "40%+"))))</f>
        <v>0-10%</v>
      </c>
    </row>
    <row r="2997" spans="1:24" ht="14.4" x14ac:dyDescent="0.3">
      <c r="A2997" s="2">
        <v>2996</v>
      </c>
      <c r="B2997" s="2" t="s">
        <v>6189</v>
      </c>
      <c r="C2997" s="2">
        <f>YEAR([1]Data!$D2997)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9">
        <v>55.92</v>
      </c>
      <c r="T2997" s="2">
        <v>5</v>
      </c>
      <c r="U2997" s="25">
        <v>0.2</v>
      </c>
      <c r="V2997" s="25">
        <v>6.2910000000000004</v>
      </c>
      <c r="W2997" s="11">
        <f>Table_1[[#This Row],[Discount]]/Table_1[[#This Row],[Sales]]</f>
        <v>3.5765379113018598E-3</v>
      </c>
      <c r="X2997" t="str">
        <f>IF(Table_1[[#This Row],[Discount %]]&lt;=0.1, "0-10%", IF(Table_1[[#This Row],[Discount %]]&lt;=0.2, "10-20%", IF(Table_1[[#This Row],[Discount %]]&lt;=0.3, "20-30%", IF(Table_1[[#This Row],[Discount %]]&lt;=0.4, "30-40%", "40%+"))))</f>
        <v>0-10%</v>
      </c>
    </row>
    <row r="2998" spans="1:24" ht="14.4" x14ac:dyDescent="0.3">
      <c r="A2998" s="2">
        <v>2997</v>
      </c>
      <c r="B2998" s="2" t="s">
        <v>6190</v>
      </c>
      <c r="C2998" s="2">
        <f>YEAR([1]Data!$D2998)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9">
        <v>24.896000000000001</v>
      </c>
      <c r="T2998" s="2">
        <v>4</v>
      </c>
      <c r="U2998" s="25">
        <v>0.2</v>
      </c>
      <c r="V2998" s="25">
        <v>8.4024000000000001</v>
      </c>
      <c r="W2998" s="11">
        <f>Table_1[[#This Row],[Discount]]/Table_1[[#This Row],[Sales]]</f>
        <v>8.0334190231362464E-3</v>
      </c>
      <c r="X2998" t="str">
        <f>IF(Table_1[[#This Row],[Discount %]]&lt;=0.1, "0-10%", IF(Table_1[[#This Row],[Discount %]]&lt;=0.2, "10-20%", IF(Table_1[[#This Row],[Discount %]]&lt;=0.3, "20-30%", IF(Table_1[[#This Row],[Discount %]]&lt;=0.4, "30-40%", "40%+"))))</f>
        <v>0-10%</v>
      </c>
    </row>
    <row r="2999" spans="1:24" ht="14.4" x14ac:dyDescent="0.3">
      <c r="A2999" s="2">
        <v>2998</v>
      </c>
      <c r="B2999" s="2" t="s">
        <v>6190</v>
      </c>
      <c r="C2999" s="2">
        <f>YEAR([1]Data!$D2999)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9">
        <v>3.9840000000000004</v>
      </c>
      <c r="T2999" s="2">
        <v>1</v>
      </c>
      <c r="U2999" s="25">
        <v>0.2</v>
      </c>
      <c r="V2999" s="25">
        <v>0.64739999999999964</v>
      </c>
      <c r="W2999" s="11">
        <f>Table_1[[#This Row],[Discount]]/Table_1[[#This Row],[Sales]]</f>
        <v>5.0200803212851405E-2</v>
      </c>
      <c r="X2999" t="str">
        <f>IF(Table_1[[#This Row],[Discount %]]&lt;=0.1, "0-10%", IF(Table_1[[#This Row],[Discount %]]&lt;=0.2, "10-20%", IF(Table_1[[#This Row],[Discount %]]&lt;=0.3, "20-30%", IF(Table_1[[#This Row],[Discount %]]&lt;=0.4, "30-40%", "40%+"))))</f>
        <v>0-10%</v>
      </c>
    </row>
    <row r="3000" spans="1:24" ht="14.4" x14ac:dyDescent="0.3">
      <c r="A3000" s="2">
        <v>2999</v>
      </c>
      <c r="B3000" s="2" t="s">
        <v>6190</v>
      </c>
      <c r="C3000" s="2">
        <f>YEAR([1]Data!$D3000)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9">
        <v>95.968000000000004</v>
      </c>
      <c r="T3000" s="2">
        <v>4</v>
      </c>
      <c r="U3000" s="25">
        <v>0.2</v>
      </c>
      <c r="V3000" s="25">
        <v>28.790400000000009</v>
      </c>
      <c r="W3000" s="11">
        <f>Table_1[[#This Row],[Discount]]/Table_1[[#This Row],[Sales]]</f>
        <v>2.0840280093364456E-3</v>
      </c>
      <c r="X3000" t="str">
        <f>IF(Table_1[[#This Row],[Discount %]]&lt;=0.1, "0-10%", IF(Table_1[[#This Row],[Discount %]]&lt;=0.2, "10-20%", IF(Table_1[[#This Row],[Discount %]]&lt;=0.3, "20-30%", IF(Table_1[[#This Row],[Discount %]]&lt;=0.4, "30-40%", "40%+"))))</f>
        <v>0-10%</v>
      </c>
    </row>
    <row r="3001" spans="1:24" ht="14.4" x14ac:dyDescent="0.3">
      <c r="A3001" s="2">
        <v>3000</v>
      </c>
      <c r="B3001" s="2" t="s">
        <v>6190</v>
      </c>
      <c r="C3001" s="2">
        <f>YEAR([1]Data!$D3001)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9">
        <v>206.99100000000004</v>
      </c>
      <c r="T3001" s="2">
        <v>3</v>
      </c>
      <c r="U3001" s="25">
        <v>0.7</v>
      </c>
      <c r="V3001" s="25">
        <v>-172.49250000000001</v>
      </c>
      <c r="W3001" s="11">
        <f>Table_1[[#This Row],[Discount]]/Table_1[[#This Row],[Sales]]</f>
        <v>3.3817895464053984E-3</v>
      </c>
      <c r="X3001" t="str">
        <f>IF(Table_1[[#This Row],[Discount %]]&lt;=0.1, "0-10%", IF(Table_1[[#This Row],[Discount %]]&lt;=0.2, "10-20%", IF(Table_1[[#This Row],[Discount %]]&lt;=0.3, "20-30%", IF(Table_1[[#This Row],[Discount %]]&lt;=0.4, "30-40%", "40%+"))))</f>
        <v>0-10%</v>
      </c>
    </row>
    <row r="3002" spans="1:24" ht="14.4" x14ac:dyDescent="0.3">
      <c r="A3002" s="2">
        <v>3001</v>
      </c>
      <c r="B3002" s="2" t="s">
        <v>6190</v>
      </c>
      <c r="C3002" s="2">
        <f>YEAR([1]Data!$D3002)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9">
        <v>44.416000000000004</v>
      </c>
      <c r="T3002" s="2">
        <v>2</v>
      </c>
      <c r="U3002" s="25">
        <v>0.2</v>
      </c>
      <c r="V3002" s="25">
        <v>3.8864000000000001</v>
      </c>
      <c r="W3002" s="11">
        <f>Table_1[[#This Row],[Discount]]/Table_1[[#This Row],[Sales]]</f>
        <v>4.5028818443804035E-3</v>
      </c>
      <c r="X3002" t="str">
        <f>IF(Table_1[[#This Row],[Discount %]]&lt;=0.1, "0-10%", IF(Table_1[[#This Row],[Discount %]]&lt;=0.2, "10-20%", IF(Table_1[[#This Row],[Discount %]]&lt;=0.3, "20-30%", IF(Table_1[[#This Row],[Discount %]]&lt;=0.4, "30-40%", "40%+"))))</f>
        <v>0-10%</v>
      </c>
    </row>
    <row r="3003" spans="1:24" ht="14.4" x14ac:dyDescent="0.3">
      <c r="A3003" s="2">
        <v>3002</v>
      </c>
      <c r="B3003" s="2" t="s">
        <v>6190</v>
      </c>
      <c r="C3003" s="2">
        <f>YEAR([1]Data!$D3003)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9">
        <v>9.006000000000002</v>
      </c>
      <c r="T3003" s="2">
        <v>2</v>
      </c>
      <c r="U3003" s="25">
        <v>0.7</v>
      </c>
      <c r="V3003" s="25">
        <v>-7.2048000000000023</v>
      </c>
      <c r="W3003" s="11">
        <f>Table_1[[#This Row],[Discount]]/Table_1[[#This Row],[Sales]]</f>
        <v>7.7725960470797217E-2</v>
      </c>
      <c r="X3003" t="str">
        <f>IF(Table_1[[#This Row],[Discount %]]&lt;=0.1, "0-10%", IF(Table_1[[#This Row],[Discount %]]&lt;=0.2, "10-20%", IF(Table_1[[#This Row],[Discount %]]&lt;=0.3, "20-30%", IF(Table_1[[#This Row],[Discount %]]&lt;=0.4, "30-40%", "40%+"))))</f>
        <v>0-10%</v>
      </c>
    </row>
    <row r="3004" spans="1:24" ht="14.4" x14ac:dyDescent="0.3">
      <c r="A3004" s="2">
        <v>3003</v>
      </c>
      <c r="B3004" s="2" t="s">
        <v>6195</v>
      </c>
      <c r="C3004" s="2">
        <f>YEAR([1]Data!$D3004)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9">
        <v>19</v>
      </c>
      <c r="T3004" s="2">
        <v>5</v>
      </c>
      <c r="U3004" s="25">
        <v>0</v>
      </c>
      <c r="V3004" s="25">
        <v>8.93</v>
      </c>
      <c r="W3004" s="11">
        <f>Table_1[[#This Row],[Discount]]/Table_1[[#This Row],[Sales]]</f>
        <v>0</v>
      </c>
      <c r="X3004" t="str">
        <f>IF(Table_1[[#This Row],[Discount %]]&lt;=0.1, "0-10%", IF(Table_1[[#This Row],[Discount %]]&lt;=0.2, "10-20%", IF(Table_1[[#This Row],[Discount %]]&lt;=0.3, "20-30%", IF(Table_1[[#This Row],[Discount %]]&lt;=0.4, "30-40%", "40%+"))))</f>
        <v>0-10%</v>
      </c>
    </row>
    <row r="3005" spans="1:24" ht="14.4" x14ac:dyDescent="0.3">
      <c r="A3005" s="2">
        <v>3004</v>
      </c>
      <c r="B3005" s="2" t="s">
        <v>6199</v>
      </c>
      <c r="C3005" s="2">
        <f>YEAR([1]Data!$D3005)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9">
        <v>33.375999999999998</v>
      </c>
      <c r="T3005" s="2">
        <v>4</v>
      </c>
      <c r="U3005" s="25">
        <v>0.2</v>
      </c>
      <c r="V3005" s="25">
        <v>10.429999999999998</v>
      </c>
      <c r="W3005" s="11">
        <f>Table_1[[#This Row],[Discount]]/Table_1[[#This Row],[Sales]]</f>
        <v>5.9923298178331747E-3</v>
      </c>
      <c r="X3005" t="str">
        <f>IF(Table_1[[#This Row],[Discount %]]&lt;=0.1, "0-10%", IF(Table_1[[#This Row],[Discount %]]&lt;=0.2, "10-20%", IF(Table_1[[#This Row],[Discount %]]&lt;=0.3, "20-30%", IF(Table_1[[#This Row],[Discount %]]&lt;=0.4, "30-40%", "40%+"))))</f>
        <v>0-10%</v>
      </c>
    </row>
    <row r="3006" spans="1:24" ht="14.4" x14ac:dyDescent="0.3">
      <c r="A3006" s="2">
        <v>3005</v>
      </c>
      <c r="B3006" s="2" t="s">
        <v>6200</v>
      </c>
      <c r="C3006" s="2">
        <f>YEAR([1]Data!$D3006)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9">
        <v>207.48</v>
      </c>
      <c r="T3006" s="2">
        <v>1</v>
      </c>
      <c r="U3006" s="25">
        <v>0</v>
      </c>
      <c r="V3006" s="25">
        <v>62.243999999999971</v>
      </c>
      <c r="W3006" s="11">
        <f>Table_1[[#This Row],[Discount]]/Table_1[[#This Row],[Sales]]</f>
        <v>0</v>
      </c>
      <c r="X3006" t="str">
        <f>IF(Table_1[[#This Row],[Discount %]]&lt;=0.1, "0-10%", IF(Table_1[[#This Row],[Discount %]]&lt;=0.2, "10-20%", IF(Table_1[[#This Row],[Discount %]]&lt;=0.3, "20-30%", IF(Table_1[[#This Row],[Discount %]]&lt;=0.4, "30-40%", "40%+"))))</f>
        <v>0-10%</v>
      </c>
    </row>
    <row r="3007" spans="1:24" ht="14.4" x14ac:dyDescent="0.3">
      <c r="A3007" s="2">
        <v>3006</v>
      </c>
      <c r="B3007" s="2" t="s">
        <v>6205</v>
      </c>
      <c r="C3007" s="2">
        <f>YEAR([1]Data!$D3007)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9">
        <v>91.679999999999993</v>
      </c>
      <c r="T3007" s="2">
        <v>3</v>
      </c>
      <c r="U3007" s="25">
        <v>0</v>
      </c>
      <c r="V3007" s="25">
        <v>45.839999999999996</v>
      </c>
      <c r="W3007" s="11">
        <f>Table_1[[#This Row],[Discount]]/Table_1[[#This Row],[Sales]]</f>
        <v>0</v>
      </c>
      <c r="X3007" t="str">
        <f>IF(Table_1[[#This Row],[Discount %]]&lt;=0.1, "0-10%", IF(Table_1[[#This Row],[Discount %]]&lt;=0.2, "10-20%", IF(Table_1[[#This Row],[Discount %]]&lt;=0.3, "20-30%", IF(Table_1[[#This Row],[Discount %]]&lt;=0.4, "30-40%", "40%+"))))</f>
        <v>0-10%</v>
      </c>
    </row>
    <row r="3008" spans="1:24" ht="14.4" x14ac:dyDescent="0.3">
      <c r="A3008" s="2">
        <v>3007</v>
      </c>
      <c r="B3008" s="2" t="s">
        <v>6207</v>
      </c>
      <c r="C3008" s="2">
        <f>YEAR([1]Data!$D3008)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9">
        <v>904.9</v>
      </c>
      <c r="T3008" s="2">
        <v>5</v>
      </c>
      <c r="U3008" s="25">
        <v>0</v>
      </c>
      <c r="V3008" s="25">
        <v>253.37199999999996</v>
      </c>
      <c r="W3008" s="11">
        <f>Table_1[[#This Row],[Discount]]/Table_1[[#This Row],[Sales]]</f>
        <v>0</v>
      </c>
      <c r="X3008" t="str">
        <f>IF(Table_1[[#This Row],[Discount %]]&lt;=0.1, "0-10%", IF(Table_1[[#This Row],[Discount %]]&lt;=0.2, "10-20%", IF(Table_1[[#This Row],[Discount %]]&lt;=0.3, "20-30%", IF(Table_1[[#This Row],[Discount %]]&lt;=0.4, "30-40%", "40%+"))))</f>
        <v>0-10%</v>
      </c>
    </row>
    <row r="3009" spans="1:24" ht="14.4" x14ac:dyDescent="0.3">
      <c r="A3009" s="2">
        <v>3008</v>
      </c>
      <c r="B3009" s="2" t="s">
        <v>6208</v>
      </c>
      <c r="C3009" s="2">
        <f>YEAR([1]Data!$D3009)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9">
        <v>34.271999999999998</v>
      </c>
      <c r="T3009" s="2">
        <v>3</v>
      </c>
      <c r="U3009" s="25">
        <v>0.2</v>
      </c>
      <c r="V3009" s="25">
        <v>11.138399999999999</v>
      </c>
      <c r="W3009" s="11">
        <f>Table_1[[#This Row],[Discount]]/Table_1[[#This Row],[Sales]]</f>
        <v>5.8356676003734837E-3</v>
      </c>
      <c r="X3009" t="str">
        <f>IF(Table_1[[#This Row],[Discount %]]&lt;=0.1, "0-10%", IF(Table_1[[#This Row],[Discount %]]&lt;=0.2, "10-20%", IF(Table_1[[#This Row],[Discount %]]&lt;=0.3, "20-30%", IF(Table_1[[#This Row],[Discount %]]&lt;=0.4, "30-40%", "40%+"))))</f>
        <v>0-10%</v>
      </c>
    </row>
    <row r="3010" spans="1:24" ht="14.4" x14ac:dyDescent="0.3">
      <c r="A3010" s="2">
        <v>3009</v>
      </c>
      <c r="B3010" s="2" t="s">
        <v>6209</v>
      </c>
      <c r="C3010" s="2">
        <f>YEAR([1]Data!$D3010)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9">
        <v>191.82</v>
      </c>
      <c r="T3010" s="2">
        <v>3</v>
      </c>
      <c r="U3010" s="25">
        <v>0</v>
      </c>
      <c r="V3010" s="25">
        <v>74.809799999999996</v>
      </c>
      <c r="W3010" s="11">
        <f>Table_1[[#This Row],[Discount]]/Table_1[[#This Row],[Sales]]</f>
        <v>0</v>
      </c>
      <c r="X3010" t="str">
        <f>IF(Table_1[[#This Row],[Discount %]]&lt;=0.1, "0-10%", IF(Table_1[[#This Row],[Discount %]]&lt;=0.2, "10-20%", IF(Table_1[[#This Row],[Discount %]]&lt;=0.3, "20-30%", IF(Table_1[[#This Row],[Discount %]]&lt;=0.4, "30-40%", "40%+"))))</f>
        <v>0-10%</v>
      </c>
    </row>
    <row r="3011" spans="1:24" ht="14.4" x14ac:dyDescent="0.3">
      <c r="A3011" s="2">
        <v>3010</v>
      </c>
      <c r="B3011" s="2" t="s">
        <v>6210</v>
      </c>
      <c r="C3011" s="2">
        <f>YEAR([1]Data!$D3011)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9">
        <v>243.88000000000002</v>
      </c>
      <c r="T3011" s="2">
        <v>5</v>
      </c>
      <c r="U3011" s="25">
        <v>0.2</v>
      </c>
      <c r="V3011" s="25">
        <v>27.43649999999996</v>
      </c>
      <c r="W3011" s="11">
        <f>Table_1[[#This Row],[Discount]]/Table_1[[#This Row],[Sales]]</f>
        <v>8.2007544694111853E-4</v>
      </c>
      <c r="X3011" t="str">
        <f>IF(Table_1[[#This Row],[Discount %]]&lt;=0.1, "0-10%", IF(Table_1[[#This Row],[Discount %]]&lt;=0.2, "10-20%", IF(Table_1[[#This Row],[Discount %]]&lt;=0.3, "20-30%", IF(Table_1[[#This Row],[Discount %]]&lt;=0.4, "30-40%", "40%+"))))</f>
        <v>0-10%</v>
      </c>
    </row>
    <row r="3012" spans="1:24" ht="14.4" x14ac:dyDescent="0.3">
      <c r="A3012" s="2">
        <v>3011</v>
      </c>
      <c r="B3012" s="2" t="s">
        <v>6211</v>
      </c>
      <c r="C3012" s="2">
        <f>YEAR([1]Data!$D3012)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9">
        <v>12.030000000000001</v>
      </c>
      <c r="T3012" s="2">
        <v>5</v>
      </c>
      <c r="U3012" s="25">
        <v>0.7</v>
      </c>
      <c r="V3012" s="25">
        <v>-9.222999999999999</v>
      </c>
      <c r="W3012" s="11">
        <f>Table_1[[#This Row],[Discount]]/Table_1[[#This Row],[Sales]]</f>
        <v>5.8187863674147952E-2</v>
      </c>
      <c r="X3012" t="str">
        <f>IF(Table_1[[#This Row],[Discount %]]&lt;=0.1, "0-10%", IF(Table_1[[#This Row],[Discount %]]&lt;=0.2, "10-20%", IF(Table_1[[#This Row],[Discount %]]&lt;=0.3, "20-30%", IF(Table_1[[#This Row],[Discount %]]&lt;=0.4, "30-40%", "40%+"))))</f>
        <v>0-10%</v>
      </c>
    </row>
    <row r="3013" spans="1:24" ht="14.4" x14ac:dyDescent="0.3">
      <c r="A3013" s="2">
        <v>3012</v>
      </c>
      <c r="B3013" s="2" t="s">
        <v>6211</v>
      </c>
      <c r="C3013" s="2">
        <f>YEAR([1]Data!$D3013)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9">
        <v>2549.9850000000006</v>
      </c>
      <c r="T3013" s="2">
        <v>5</v>
      </c>
      <c r="U3013" s="25">
        <v>0.7</v>
      </c>
      <c r="V3013" s="25">
        <v>-3399.9800000000009</v>
      </c>
      <c r="W3013" s="11">
        <f>Table_1[[#This Row],[Discount]]/Table_1[[#This Row],[Sales]]</f>
        <v>2.7451141869461968E-4</v>
      </c>
      <c r="X3013" t="str">
        <f>IF(Table_1[[#This Row],[Discount %]]&lt;=0.1, "0-10%", IF(Table_1[[#This Row],[Discount %]]&lt;=0.2, "10-20%", IF(Table_1[[#This Row],[Discount %]]&lt;=0.3, "20-30%", IF(Table_1[[#This Row],[Discount %]]&lt;=0.4, "30-40%", "40%+"))))</f>
        <v>0-10%</v>
      </c>
    </row>
    <row r="3014" spans="1:24" ht="14.4" x14ac:dyDescent="0.3">
      <c r="A3014" s="2">
        <v>3013</v>
      </c>
      <c r="B3014" s="2" t="s">
        <v>6211</v>
      </c>
      <c r="C3014" s="2">
        <f>YEAR([1]Data!$D3014)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9">
        <v>21.594000000000005</v>
      </c>
      <c r="T3014" s="2">
        <v>2</v>
      </c>
      <c r="U3014" s="25">
        <v>0.7</v>
      </c>
      <c r="V3014" s="25">
        <v>-15.835599999999999</v>
      </c>
      <c r="W3014" s="11">
        <f>Table_1[[#This Row],[Discount]]/Table_1[[#This Row],[Sales]]</f>
        <v>3.2416411966286925E-2</v>
      </c>
      <c r="X3014" t="str">
        <f>IF(Table_1[[#This Row],[Discount %]]&lt;=0.1, "0-10%", IF(Table_1[[#This Row],[Discount %]]&lt;=0.2, "10-20%", IF(Table_1[[#This Row],[Discount %]]&lt;=0.3, "20-30%", IF(Table_1[[#This Row],[Discount %]]&lt;=0.4, "30-40%", "40%+"))))</f>
        <v>0-10%</v>
      </c>
    </row>
    <row r="3015" spans="1:24" ht="14.4" x14ac:dyDescent="0.3">
      <c r="A3015" s="2">
        <v>3014</v>
      </c>
      <c r="B3015" s="2" t="s">
        <v>6211</v>
      </c>
      <c r="C3015" s="2">
        <f>YEAR([1]Data!$D3015)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9">
        <v>8.9640000000000022</v>
      </c>
      <c r="T3015" s="2">
        <v>6</v>
      </c>
      <c r="U3015" s="25">
        <v>0.7</v>
      </c>
      <c r="V3015" s="25">
        <v>-6.573599999999999</v>
      </c>
      <c r="W3015" s="11">
        <f>Table_1[[#This Row],[Discount]]/Table_1[[#This Row],[Sales]]</f>
        <v>7.8090138331102163E-2</v>
      </c>
      <c r="X3015" t="str">
        <f>IF(Table_1[[#This Row],[Discount %]]&lt;=0.1, "0-10%", IF(Table_1[[#This Row],[Discount %]]&lt;=0.2, "10-20%", IF(Table_1[[#This Row],[Discount %]]&lt;=0.3, "20-30%", IF(Table_1[[#This Row],[Discount %]]&lt;=0.4, "30-40%", "40%+"))))</f>
        <v>0-10%</v>
      </c>
    </row>
    <row r="3016" spans="1:24" ht="14.4" x14ac:dyDescent="0.3">
      <c r="A3016" s="2">
        <v>3015</v>
      </c>
      <c r="B3016" s="2" t="s">
        <v>6211</v>
      </c>
      <c r="C3016" s="2">
        <f>YEAR([1]Data!$D3016)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9">
        <v>20.736000000000004</v>
      </c>
      <c r="T3016" s="2">
        <v>4</v>
      </c>
      <c r="U3016" s="25">
        <v>0.2</v>
      </c>
      <c r="V3016" s="25">
        <v>7.2576000000000001</v>
      </c>
      <c r="W3016" s="11">
        <f>Table_1[[#This Row],[Discount]]/Table_1[[#This Row],[Sales]]</f>
        <v>9.6450617283950595E-3</v>
      </c>
      <c r="X3016" t="str">
        <f>IF(Table_1[[#This Row],[Discount %]]&lt;=0.1, "0-10%", IF(Table_1[[#This Row],[Discount %]]&lt;=0.2, "10-20%", IF(Table_1[[#This Row],[Discount %]]&lt;=0.3, "20-30%", IF(Table_1[[#This Row],[Discount %]]&lt;=0.4, "30-40%", "40%+"))))</f>
        <v>0-10%</v>
      </c>
    </row>
    <row r="3017" spans="1:24" ht="14.4" x14ac:dyDescent="0.3">
      <c r="A3017" s="2">
        <v>3016</v>
      </c>
      <c r="B3017" s="2" t="s">
        <v>6214</v>
      </c>
      <c r="C3017" s="2">
        <f>YEAR([1]Data!$D3017)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9">
        <v>344.22</v>
      </c>
      <c r="T3017" s="2">
        <v>2</v>
      </c>
      <c r="U3017" s="25">
        <v>0.4</v>
      </c>
      <c r="V3017" s="25">
        <v>-103.26600000000002</v>
      </c>
      <c r="W3017" s="11">
        <f>Table_1[[#This Row],[Discount]]/Table_1[[#This Row],[Sales]]</f>
        <v>1.1620475277438847E-3</v>
      </c>
      <c r="X3017" t="str">
        <f>IF(Table_1[[#This Row],[Discount %]]&lt;=0.1, "0-10%", IF(Table_1[[#This Row],[Discount %]]&lt;=0.2, "10-20%", IF(Table_1[[#This Row],[Discount %]]&lt;=0.3, "20-30%", IF(Table_1[[#This Row],[Discount %]]&lt;=0.4, "30-40%", "40%+"))))</f>
        <v>0-10%</v>
      </c>
    </row>
    <row r="3018" spans="1:24" ht="14.4" x14ac:dyDescent="0.3">
      <c r="A3018" s="2">
        <v>3017</v>
      </c>
      <c r="B3018" s="2" t="s">
        <v>6215</v>
      </c>
      <c r="C3018" s="2">
        <f>YEAR([1]Data!$D3018)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9">
        <v>727.29600000000005</v>
      </c>
      <c r="T3018" s="2">
        <v>8</v>
      </c>
      <c r="U3018" s="25">
        <v>0.2</v>
      </c>
      <c r="V3018" s="25">
        <v>-172.73280000000005</v>
      </c>
      <c r="W3018" s="11">
        <f>Table_1[[#This Row],[Discount]]/Table_1[[#This Row],[Sales]]</f>
        <v>2.7499120028159099E-4</v>
      </c>
      <c r="X3018" t="str">
        <f>IF(Table_1[[#This Row],[Discount %]]&lt;=0.1, "0-10%", IF(Table_1[[#This Row],[Discount %]]&lt;=0.2, "10-20%", IF(Table_1[[#This Row],[Discount %]]&lt;=0.3, "20-30%", IF(Table_1[[#This Row],[Discount %]]&lt;=0.4, "30-40%", "40%+"))))</f>
        <v>0-10%</v>
      </c>
    </row>
    <row r="3019" spans="1:24" ht="14.4" x14ac:dyDescent="0.3">
      <c r="A3019" s="2">
        <v>3018</v>
      </c>
      <c r="B3019" s="2" t="s">
        <v>6215</v>
      </c>
      <c r="C3019" s="2">
        <f>YEAR([1]Data!$D3019)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9">
        <v>22.608000000000001</v>
      </c>
      <c r="T3019" s="2">
        <v>3</v>
      </c>
      <c r="U3019" s="25">
        <v>0.6</v>
      </c>
      <c r="V3019" s="25">
        <v>-10.173599999999997</v>
      </c>
      <c r="W3019" s="11">
        <f>Table_1[[#This Row],[Discount]]/Table_1[[#This Row],[Sales]]</f>
        <v>2.6539278131634817E-2</v>
      </c>
      <c r="X3019" t="str">
        <f>IF(Table_1[[#This Row],[Discount %]]&lt;=0.1, "0-10%", IF(Table_1[[#This Row],[Discount %]]&lt;=0.2, "10-20%", IF(Table_1[[#This Row],[Discount %]]&lt;=0.3, "20-30%", IF(Table_1[[#This Row],[Discount %]]&lt;=0.4, "30-40%", "40%+"))))</f>
        <v>0-10%</v>
      </c>
    </row>
    <row r="3020" spans="1:24" ht="14.4" x14ac:dyDescent="0.3">
      <c r="A3020" s="2">
        <v>3019</v>
      </c>
      <c r="B3020" s="2" t="s">
        <v>6215</v>
      </c>
      <c r="C3020" s="2">
        <f>YEAR([1]Data!$D3020)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9">
        <v>666.4</v>
      </c>
      <c r="T3020" s="2">
        <v>7</v>
      </c>
      <c r="U3020" s="25">
        <v>0.2</v>
      </c>
      <c r="V3020" s="25">
        <v>-33.319999999999965</v>
      </c>
      <c r="W3020" s="11">
        <f>Table_1[[#This Row],[Discount]]/Table_1[[#This Row],[Sales]]</f>
        <v>3.0012004801920772E-4</v>
      </c>
      <c r="X3020" t="str">
        <f>IF(Table_1[[#This Row],[Discount %]]&lt;=0.1, "0-10%", IF(Table_1[[#This Row],[Discount %]]&lt;=0.2, "10-20%", IF(Table_1[[#This Row],[Discount %]]&lt;=0.3, "20-30%", IF(Table_1[[#This Row],[Discount %]]&lt;=0.4, "30-40%", "40%+"))))</f>
        <v>0-10%</v>
      </c>
    </row>
    <row r="3021" spans="1:24" ht="14.4" x14ac:dyDescent="0.3">
      <c r="A3021" s="2">
        <v>3020</v>
      </c>
      <c r="B3021" s="2" t="s">
        <v>6217</v>
      </c>
      <c r="C3021" s="2">
        <f>YEAR([1]Data!$D3021)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9">
        <v>5.04</v>
      </c>
      <c r="T3021" s="2">
        <v>3</v>
      </c>
      <c r="U3021" s="25">
        <v>0</v>
      </c>
      <c r="V3021" s="25">
        <v>0.20159999999999978</v>
      </c>
      <c r="W3021" s="11">
        <f>Table_1[[#This Row],[Discount]]/Table_1[[#This Row],[Sales]]</f>
        <v>0</v>
      </c>
      <c r="X3021" t="str">
        <f>IF(Table_1[[#This Row],[Discount %]]&lt;=0.1, "0-10%", IF(Table_1[[#This Row],[Discount %]]&lt;=0.2, "10-20%", IF(Table_1[[#This Row],[Discount %]]&lt;=0.3, "20-30%", IF(Table_1[[#This Row],[Discount %]]&lt;=0.4, "30-40%", "40%+"))))</f>
        <v>0-10%</v>
      </c>
    </row>
    <row r="3022" spans="1:24" ht="14.4" x14ac:dyDescent="0.3">
      <c r="A3022" s="2">
        <v>3021</v>
      </c>
      <c r="B3022" s="2" t="s">
        <v>6217</v>
      </c>
      <c r="C3022" s="2">
        <f>YEAR([1]Data!$D3022)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9">
        <v>92.94</v>
      </c>
      <c r="T3022" s="2">
        <v>3</v>
      </c>
      <c r="U3022" s="25">
        <v>0</v>
      </c>
      <c r="V3022" s="25">
        <v>41.822999999999993</v>
      </c>
      <c r="W3022" s="11">
        <f>Table_1[[#This Row],[Discount]]/Table_1[[#This Row],[Sales]]</f>
        <v>0</v>
      </c>
      <c r="X3022" t="str">
        <f>IF(Table_1[[#This Row],[Discount %]]&lt;=0.1, "0-10%", IF(Table_1[[#This Row],[Discount %]]&lt;=0.2, "10-20%", IF(Table_1[[#This Row],[Discount %]]&lt;=0.3, "20-30%", IF(Table_1[[#This Row],[Discount %]]&lt;=0.4, "30-40%", "40%+"))))</f>
        <v>0-10%</v>
      </c>
    </row>
    <row r="3023" spans="1:24" ht="14.4" x14ac:dyDescent="0.3">
      <c r="A3023" s="2">
        <v>3022</v>
      </c>
      <c r="B3023" s="2" t="s">
        <v>6217</v>
      </c>
      <c r="C3023" s="2">
        <f>YEAR([1]Data!$D3023)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9">
        <v>66.69</v>
      </c>
      <c r="T3023" s="2">
        <v>3</v>
      </c>
      <c r="U3023" s="25">
        <v>0</v>
      </c>
      <c r="V3023" s="25">
        <v>22.007699999999996</v>
      </c>
      <c r="W3023" s="11">
        <f>Table_1[[#This Row],[Discount]]/Table_1[[#This Row],[Sales]]</f>
        <v>0</v>
      </c>
      <c r="X3023" t="str">
        <f>IF(Table_1[[#This Row],[Discount %]]&lt;=0.1, "0-10%", IF(Table_1[[#This Row],[Discount %]]&lt;=0.2, "10-20%", IF(Table_1[[#This Row],[Discount %]]&lt;=0.3, "20-30%", IF(Table_1[[#This Row],[Discount %]]&lt;=0.4, "30-40%", "40%+"))))</f>
        <v>0-10%</v>
      </c>
    </row>
    <row r="3024" spans="1:24" ht="14.4" x14ac:dyDescent="0.3">
      <c r="A3024" s="2">
        <v>3023</v>
      </c>
      <c r="B3024" s="2" t="s">
        <v>6217</v>
      </c>
      <c r="C3024" s="2">
        <f>YEAR([1]Data!$D3024)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9">
        <v>91.68</v>
      </c>
      <c r="T3024" s="2">
        <v>5</v>
      </c>
      <c r="U3024" s="25">
        <v>0.2</v>
      </c>
      <c r="V3024" s="25">
        <v>28.65</v>
      </c>
      <c r="W3024" s="11">
        <f>Table_1[[#This Row],[Discount]]/Table_1[[#This Row],[Sales]]</f>
        <v>2.181500872600349E-3</v>
      </c>
      <c r="X3024" t="str">
        <f>IF(Table_1[[#This Row],[Discount %]]&lt;=0.1, "0-10%", IF(Table_1[[#This Row],[Discount %]]&lt;=0.2, "10-20%", IF(Table_1[[#This Row],[Discount %]]&lt;=0.3, "20-30%", IF(Table_1[[#This Row],[Discount %]]&lt;=0.4, "30-40%", "40%+"))))</f>
        <v>0-10%</v>
      </c>
    </row>
    <row r="3025" spans="1:24" ht="14.4" x14ac:dyDescent="0.3">
      <c r="A3025" s="2">
        <v>3024</v>
      </c>
      <c r="B3025" s="2" t="s">
        <v>6220</v>
      </c>
      <c r="C3025" s="2">
        <f>YEAR([1]Data!$D3025)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9">
        <v>327.73279999999994</v>
      </c>
      <c r="T3025" s="2">
        <v>2</v>
      </c>
      <c r="U3025" s="25">
        <v>0.32</v>
      </c>
      <c r="V3025" s="25">
        <v>-14.458800000000025</v>
      </c>
      <c r="W3025" s="11">
        <f>Table_1[[#This Row],[Discount]]/Table_1[[#This Row],[Sales]]</f>
        <v>9.7640516908896534E-4</v>
      </c>
      <c r="X3025" t="str">
        <f>IF(Table_1[[#This Row],[Discount %]]&lt;=0.1, "0-10%", IF(Table_1[[#This Row],[Discount %]]&lt;=0.2, "10-20%", IF(Table_1[[#This Row],[Discount %]]&lt;=0.3, "20-30%", IF(Table_1[[#This Row],[Discount %]]&lt;=0.4, "30-40%", "40%+"))))</f>
        <v>0-10%</v>
      </c>
    </row>
    <row r="3026" spans="1:24" ht="14.4" x14ac:dyDescent="0.3">
      <c r="A3026" s="2">
        <v>3025</v>
      </c>
      <c r="B3026" s="2" t="s">
        <v>6223</v>
      </c>
      <c r="C3026" s="2">
        <f>YEAR([1]Data!$D3026)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9">
        <v>52.272000000000006</v>
      </c>
      <c r="T3026" s="2">
        <v>11</v>
      </c>
      <c r="U3026" s="25">
        <v>0.2</v>
      </c>
      <c r="V3026" s="25">
        <v>17.641799999999996</v>
      </c>
      <c r="W3026" s="11">
        <f>Table_1[[#This Row],[Discount]]/Table_1[[#This Row],[Sales]]</f>
        <v>3.8261401897765534E-3</v>
      </c>
      <c r="X3026" t="str">
        <f>IF(Table_1[[#This Row],[Discount %]]&lt;=0.1, "0-10%", IF(Table_1[[#This Row],[Discount %]]&lt;=0.2, "10-20%", IF(Table_1[[#This Row],[Discount %]]&lt;=0.3, "20-30%", IF(Table_1[[#This Row],[Discount %]]&lt;=0.4, "30-40%", "40%+"))))</f>
        <v>0-10%</v>
      </c>
    </row>
    <row r="3027" spans="1:24" ht="14.4" x14ac:dyDescent="0.3">
      <c r="A3027" s="2">
        <v>3026</v>
      </c>
      <c r="B3027" s="2" t="s">
        <v>6223</v>
      </c>
      <c r="C3027" s="2">
        <f>YEAR([1]Data!$D3027)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9">
        <v>17.940000000000001</v>
      </c>
      <c r="T3027" s="2">
        <v>3</v>
      </c>
      <c r="U3027" s="25">
        <v>0</v>
      </c>
      <c r="V3027" s="25">
        <v>8.0730000000000004</v>
      </c>
      <c r="W3027" s="11">
        <f>Table_1[[#This Row],[Discount]]/Table_1[[#This Row],[Sales]]</f>
        <v>0</v>
      </c>
      <c r="X3027" t="str">
        <f>IF(Table_1[[#This Row],[Discount %]]&lt;=0.1, "0-10%", IF(Table_1[[#This Row],[Discount %]]&lt;=0.2, "10-20%", IF(Table_1[[#This Row],[Discount %]]&lt;=0.3, "20-30%", IF(Table_1[[#This Row],[Discount %]]&lt;=0.4, "30-40%", "40%+"))))</f>
        <v>0-10%</v>
      </c>
    </row>
    <row r="3028" spans="1:24" ht="14.4" x14ac:dyDescent="0.3">
      <c r="A3028" s="2">
        <v>3027</v>
      </c>
      <c r="B3028" s="2" t="s">
        <v>6224</v>
      </c>
      <c r="C3028" s="2">
        <f>YEAR([1]Data!$D3028)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9">
        <v>254.35200000000003</v>
      </c>
      <c r="T3028" s="2">
        <v>3</v>
      </c>
      <c r="U3028" s="25">
        <v>0.2</v>
      </c>
      <c r="V3028" s="25">
        <v>0</v>
      </c>
      <c r="W3028" s="11">
        <f>Table_1[[#This Row],[Discount]]/Table_1[[#This Row],[Sales]]</f>
        <v>7.8631188274517203E-4</v>
      </c>
      <c r="X3028" t="str">
        <f>IF(Table_1[[#This Row],[Discount %]]&lt;=0.1, "0-10%", IF(Table_1[[#This Row],[Discount %]]&lt;=0.2, "10-20%", IF(Table_1[[#This Row],[Discount %]]&lt;=0.3, "20-30%", IF(Table_1[[#This Row],[Discount %]]&lt;=0.4, "30-40%", "40%+"))))</f>
        <v>0-10%</v>
      </c>
    </row>
    <row r="3029" spans="1:24" ht="14.4" x14ac:dyDescent="0.3">
      <c r="A3029" s="2">
        <v>3028</v>
      </c>
      <c r="B3029" s="2" t="s">
        <v>6225</v>
      </c>
      <c r="C3029" s="2">
        <f>YEAR([1]Data!$D3029)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9">
        <v>8.2880000000000003</v>
      </c>
      <c r="T3029" s="2">
        <v>2</v>
      </c>
      <c r="U3029" s="25">
        <v>0.2</v>
      </c>
      <c r="V3029" s="25">
        <v>2.6935999999999991</v>
      </c>
      <c r="W3029" s="11">
        <f>Table_1[[#This Row],[Discount]]/Table_1[[#This Row],[Sales]]</f>
        <v>2.4131274131274132E-2</v>
      </c>
      <c r="X3029" t="str">
        <f>IF(Table_1[[#This Row],[Discount %]]&lt;=0.1, "0-10%", IF(Table_1[[#This Row],[Discount %]]&lt;=0.2, "10-20%", IF(Table_1[[#This Row],[Discount %]]&lt;=0.3, "20-30%", IF(Table_1[[#This Row],[Discount %]]&lt;=0.4, "30-40%", "40%+"))))</f>
        <v>0-10%</v>
      </c>
    </row>
    <row r="3030" spans="1:24" ht="14.4" x14ac:dyDescent="0.3">
      <c r="A3030" s="2">
        <v>3029</v>
      </c>
      <c r="B3030" s="2" t="s">
        <v>6229</v>
      </c>
      <c r="C3030" s="2">
        <f>YEAR([1]Data!$D3030)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9">
        <v>504.90000000000003</v>
      </c>
      <c r="T3030" s="2">
        <v>5</v>
      </c>
      <c r="U3030" s="25">
        <v>0</v>
      </c>
      <c r="V3030" s="25">
        <v>80.78400000000002</v>
      </c>
      <c r="W3030" s="11">
        <f>Table_1[[#This Row],[Discount]]/Table_1[[#This Row],[Sales]]</f>
        <v>0</v>
      </c>
      <c r="X3030" t="str">
        <f>IF(Table_1[[#This Row],[Discount %]]&lt;=0.1, "0-10%", IF(Table_1[[#This Row],[Discount %]]&lt;=0.2, "10-20%", IF(Table_1[[#This Row],[Discount %]]&lt;=0.3, "20-30%", IF(Table_1[[#This Row],[Discount %]]&lt;=0.4, "30-40%", "40%+"))))</f>
        <v>0-10%</v>
      </c>
    </row>
    <row r="3031" spans="1:24" ht="14.4" x14ac:dyDescent="0.3">
      <c r="A3031" s="2">
        <v>3030</v>
      </c>
      <c r="B3031" s="2" t="s">
        <v>6230</v>
      </c>
      <c r="C3031" s="2">
        <f>YEAR([1]Data!$D3031)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9">
        <v>403.16800000000001</v>
      </c>
      <c r="T3031" s="2">
        <v>4</v>
      </c>
      <c r="U3031" s="25">
        <v>0.2</v>
      </c>
      <c r="V3031" s="25">
        <v>25.198000000000008</v>
      </c>
      <c r="W3031" s="11">
        <f>Table_1[[#This Row],[Discount]]/Table_1[[#This Row],[Sales]]</f>
        <v>4.9607111675529808E-4</v>
      </c>
      <c r="X3031" t="str">
        <f>IF(Table_1[[#This Row],[Discount %]]&lt;=0.1, "0-10%", IF(Table_1[[#This Row],[Discount %]]&lt;=0.2, "10-20%", IF(Table_1[[#This Row],[Discount %]]&lt;=0.3, "20-30%", IF(Table_1[[#This Row],[Discount %]]&lt;=0.4, "30-40%", "40%+"))))</f>
        <v>0-10%</v>
      </c>
    </row>
    <row r="3032" spans="1:24" ht="14.4" x14ac:dyDescent="0.3">
      <c r="A3032" s="2">
        <v>3031</v>
      </c>
      <c r="B3032" s="2" t="s">
        <v>6232</v>
      </c>
      <c r="C3032" s="2">
        <f>YEAR([1]Data!$D3032)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9">
        <v>194.32</v>
      </c>
      <c r="T3032" s="2">
        <v>4</v>
      </c>
      <c r="U3032" s="25">
        <v>0</v>
      </c>
      <c r="V3032" s="25">
        <v>31.091200000000015</v>
      </c>
      <c r="W3032" s="11">
        <f>Table_1[[#This Row],[Discount]]/Table_1[[#This Row],[Sales]]</f>
        <v>0</v>
      </c>
      <c r="X3032" t="str">
        <f>IF(Table_1[[#This Row],[Discount %]]&lt;=0.1, "0-10%", IF(Table_1[[#This Row],[Discount %]]&lt;=0.2, "10-20%", IF(Table_1[[#This Row],[Discount %]]&lt;=0.3, "20-30%", IF(Table_1[[#This Row],[Discount %]]&lt;=0.4, "30-40%", "40%+"))))</f>
        <v>0-10%</v>
      </c>
    </row>
    <row r="3033" spans="1:24" ht="14.4" x14ac:dyDescent="0.3">
      <c r="A3033" s="2">
        <v>3032</v>
      </c>
      <c r="B3033" s="2" t="s">
        <v>6232</v>
      </c>
      <c r="C3033" s="2">
        <f>YEAR([1]Data!$D3033)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9">
        <v>25.99</v>
      </c>
      <c r="T3033" s="2">
        <v>1</v>
      </c>
      <c r="U3033" s="25">
        <v>0</v>
      </c>
      <c r="V3033" s="25">
        <v>7.5370999999999988</v>
      </c>
      <c r="W3033" s="11">
        <f>Table_1[[#This Row],[Discount]]/Table_1[[#This Row],[Sales]]</f>
        <v>0</v>
      </c>
      <c r="X3033" t="str">
        <f>IF(Table_1[[#This Row],[Discount %]]&lt;=0.1, "0-10%", IF(Table_1[[#This Row],[Discount %]]&lt;=0.2, "10-20%", IF(Table_1[[#This Row],[Discount %]]&lt;=0.3, "20-30%", IF(Table_1[[#This Row],[Discount %]]&lt;=0.4, "30-40%", "40%+"))))</f>
        <v>0-10%</v>
      </c>
    </row>
    <row r="3034" spans="1:24" ht="14.4" x14ac:dyDescent="0.3">
      <c r="A3034" s="2">
        <v>3033</v>
      </c>
      <c r="B3034" s="2" t="s">
        <v>6235</v>
      </c>
      <c r="C3034" s="2">
        <f>YEAR([1]Data!$D3034)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9">
        <v>195.136</v>
      </c>
      <c r="T3034" s="2">
        <v>4</v>
      </c>
      <c r="U3034" s="25">
        <v>0.2</v>
      </c>
      <c r="V3034" s="25">
        <v>-12.196000000000005</v>
      </c>
      <c r="W3034" s="11">
        <f>Table_1[[#This Row],[Discount]]/Table_1[[#This Row],[Sales]]</f>
        <v>1.0249262053132176E-3</v>
      </c>
      <c r="X3034" t="str">
        <f>IF(Table_1[[#This Row],[Discount %]]&lt;=0.1, "0-10%", IF(Table_1[[#This Row],[Discount %]]&lt;=0.2, "10-20%", IF(Table_1[[#This Row],[Discount %]]&lt;=0.3, "20-30%", IF(Table_1[[#This Row],[Discount %]]&lt;=0.4, "30-40%", "40%+"))))</f>
        <v>0-10%</v>
      </c>
    </row>
    <row r="3035" spans="1:24" ht="14.4" x14ac:dyDescent="0.3">
      <c r="A3035" s="2">
        <v>3034</v>
      </c>
      <c r="B3035" s="2" t="s">
        <v>6236</v>
      </c>
      <c r="C3035" s="2">
        <f>YEAR([1]Data!$D3035)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9">
        <v>20.736000000000004</v>
      </c>
      <c r="T3035" s="2">
        <v>4</v>
      </c>
      <c r="U3035" s="25">
        <v>0.2</v>
      </c>
      <c r="V3035" s="25">
        <v>7.2576000000000001</v>
      </c>
      <c r="W3035" s="11">
        <f>Table_1[[#This Row],[Discount]]/Table_1[[#This Row],[Sales]]</f>
        <v>9.6450617283950595E-3</v>
      </c>
      <c r="X3035" t="str">
        <f>IF(Table_1[[#This Row],[Discount %]]&lt;=0.1, "0-10%", IF(Table_1[[#This Row],[Discount %]]&lt;=0.2, "10-20%", IF(Table_1[[#This Row],[Discount %]]&lt;=0.3, "20-30%", IF(Table_1[[#This Row],[Discount %]]&lt;=0.4, "30-40%", "40%+"))))</f>
        <v>0-10%</v>
      </c>
    </row>
    <row r="3036" spans="1:24" ht="14.4" x14ac:dyDescent="0.3">
      <c r="A3036" s="2">
        <v>3035</v>
      </c>
      <c r="B3036" s="2" t="s">
        <v>6237</v>
      </c>
      <c r="C3036" s="2">
        <f>YEAR([1]Data!$D3036)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9">
        <v>53.699999999999996</v>
      </c>
      <c r="T3036" s="2">
        <v>6</v>
      </c>
      <c r="U3036" s="25">
        <v>0</v>
      </c>
      <c r="V3036" s="25">
        <v>10.202999999999994</v>
      </c>
      <c r="W3036" s="11">
        <f>Table_1[[#This Row],[Discount]]/Table_1[[#This Row],[Sales]]</f>
        <v>0</v>
      </c>
      <c r="X3036" t="str">
        <f>IF(Table_1[[#This Row],[Discount %]]&lt;=0.1, "0-10%", IF(Table_1[[#This Row],[Discount %]]&lt;=0.2, "10-20%", IF(Table_1[[#This Row],[Discount %]]&lt;=0.3, "20-30%", IF(Table_1[[#This Row],[Discount %]]&lt;=0.4, "30-40%", "40%+"))))</f>
        <v>0-10%</v>
      </c>
    </row>
    <row r="3037" spans="1:24" ht="14.4" x14ac:dyDescent="0.3">
      <c r="A3037" s="2">
        <v>3036</v>
      </c>
      <c r="B3037" s="2" t="s">
        <v>6237</v>
      </c>
      <c r="C3037" s="2">
        <f>YEAR([1]Data!$D3037)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9">
        <v>36.26</v>
      </c>
      <c r="T3037" s="2">
        <v>7</v>
      </c>
      <c r="U3037" s="25">
        <v>0</v>
      </c>
      <c r="V3037" s="25">
        <v>16.679599999999997</v>
      </c>
      <c r="W3037" s="11">
        <f>Table_1[[#This Row],[Discount]]/Table_1[[#This Row],[Sales]]</f>
        <v>0</v>
      </c>
      <c r="X3037" t="str">
        <f>IF(Table_1[[#This Row],[Discount %]]&lt;=0.1, "0-10%", IF(Table_1[[#This Row],[Discount %]]&lt;=0.2, "10-20%", IF(Table_1[[#This Row],[Discount %]]&lt;=0.3, "20-30%", IF(Table_1[[#This Row],[Discount %]]&lt;=0.4, "30-40%", "40%+"))))</f>
        <v>0-10%</v>
      </c>
    </row>
    <row r="3038" spans="1:24" ht="14.4" x14ac:dyDescent="0.3">
      <c r="A3038" s="2">
        <v>3037</v>
      </c>
      <c r="B3038" s="2" t="s">
        <v>6237</v>
      </c>
      <c r="C3038" s="2">
        <f>YEAR([1]Data!$D3038)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9">
        <v>56.3</v>
      </c>
      <c r="T3038" s="2">
        <v>2</v>
      </c>
      <c r="U3038" s="25">
        <v>0</v>
      </c>
      <c r="V3038" s="25">
        <v>15.764000000000003</v>
      </c>
      <c r="W3038" s="11">
        <f>Table_1[[#This Row],[Discount]]/Table_1[[#This Row],[Sales]]</f>
        <v>0</v>
      </c>
      <c r="X3038" t="str">
        <f>IF(Table_1[[#This Row],[Discount %]]&lt;=0.1, "0-10%", IF(Table_1[[#This Row],[Discount %]]&lt;=0.2, "10-20%", IF(Table_1[[#This Row],[Discount %]]&lt;=0.3, "20-30%", IF(Table_1[[#This Row],[Discount %]]&lt;=0.4, "30-40%", "40%+"))))</f>
        <v>0-10%</v>
      </c>
    </row>
    <row r="3039" spans="1:24" ht="14.4" x14ac:dyDescent="0.3">
      <c r="A3039" s="2">
        <v>3038</v>
      </c>
      <c r="B3039" s="2" t="s">
        <v>6237</v>
      </c>
      <c r="C3039" s="2">
        <f>YEAR([1]Data!$D3039)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9">
        <v>32.400000000000006</v>
      </c>
      <c r="T3039" s="2">
        <v>5</v>
      </c>
      <c r="U3039" s="25">
        <v>0</v>
      </c>
      <c r="V3039" s="25">
        <v>15.552000000000001</v>
      </c>
      <c r="W3039" s="11">
        <f>Table_1[[#This Row],[Discount]]/Table_1[[#This Row],[Sales]]</f>
        <v>0</v>
      </c>
      <c r="X3039" t="str">
        <f>IF(Table_1[[#This Row],[Discount %]]&lt;=0.1, "0-10%", IF(Table_1[[#This Row],[Discount %]]&lt;=0.2, "10-20%", IF(Table_1[[#This Row],[Discount %]]&lt;=0.3, "20-30%", IF(Table_1[[#This Row],[Discount %]]&lt;=0.4, "30-40%", "40%+"))))</f>
        <v>0-10%</v>
      </c>
    </row>
    <row r="3040" spans="1:24" ht="14.4" x14ac:dyDescent="0.3">
      <c r="A3040" s="2">
        <v>3039</v>
      </c>
      <c r="B3040" s="2" t="s">
        <v>6237</v>
      </c>
      <c r="C3040" s="2">
        <f>YEAR([1]Data!$D3040)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9">
        <v>29.16</v>
      </c>
      <c r="T3040" s="2">
        <v>2</v>
      </c>
      <c r="U3040" s="25">
        <v>0</v>
      </c>
      <c r="V3040" s="25">
        <v>10.789200000000001</v>
      </c>
      <c r="W3040" s="11">
        <f>Table_1[[#This Row],[Discount]]/Table_1[[#This Row],[Sales]]</f>
        <v>0</v>
      </c>
      <c r="X3040" t="str">
        <f>IF(Table_1[[#This Row],[Discount %]]&lt;=0.1, "0-10%", IF(Table_1[[#This Row],[Discount %]]&lt;=0.2, "10-20%", IF(Table_1[[#This Row],[Discount %]]&lt;=0.3, "20-30%", IF(Table_1[[#This Row],[Discount %]]&lt;=0.4, "30-40%", "40%+"))))</f>
        <v>0-10%</v>
      </c>
    </row>
    <row r="3041" spans="1:24" ht="14.4" x14ac:dyDescent="0.3">
      <c r="A3041" s="2">
        <v>3040</v>
      </c>
      <c r="B3041" s="2" t="s">
        <v>6242</v>
      </c>
      <c r="C3041" s="2">
        <f>YEAR([1]Data!$D3041)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9">
        <v>171.28800000000001</v>
      </c>
      <c r="T3041" s="2">
        <v>3</v>
      </c>
      <c r="U3041" s="25">
        <v>0.2</v>
      </c>
      <c r="V3041" s="25">
        <v>-6.423300000000026</v>
      </c>
      <c r="W3041" s="11">
        <f>Table_1[[#This Row],[Discount]]/Table_1[[#This Row],[Sales]]</f>
        <v>1.1676241184437905E-3</v>
      </c>
      <c r="X3041" t="str">
        <f>IF(Table_1[[#This Row],[Discount %]]&lt;=0.1, "0-10%", IF(Table_1[[#This Row],[Discount %]]&lt;=0.2, "10-20%", IF(Table_1[[#This Row],[Discount %]]&lt;=0.3, "20-30%", IF(Table_1[[#This Row],[Discount %]]&lt;=0.4, "30-40%", "40%+"))))</f>
        <v>0-10%</v>
      </c>
    </row>
    <row r="3042" spans="1:24" ht="14.4" x14ac:dyDescent="0.3">
      <c r="A3042" s="2">
        <v>3041</v>
      </c>
      <c r="B3042" s="2" t="s">
        <v>6243</v>
      </c>
      <c r="C3042" s="2">
        <f>YEAR([1]Data!$D3042)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9">
        <v>16.72</v>
      </c>
      <c r="T3042" s="2">
        <v>5</v>
      </c>
      <c r="U3042" s="25">
        <v>0.2</v>
      </c>
      <c r="V3042" s="25">
        <v>3.3439999999999994</v>
      </c>
      <c r="W3042" s="11">
        <f>Table_1[[#This Row],[Discount]]/Table_1[[#This Row],[Sales]]</f>
        <v>1.1961722488038279E-2</v>
      </c>
      <c r="X3042" t="str">
        <f>IF(Table_1[[#This Row],[Discount %]]&lt;=0.1, "0-10%", IF(Table_1[[#This Row],[Discount %]]&lt;=0.2, "10-20%", IF(Table_1[[#This Row],[Discount %]]&lt;=0.3, "20-30%", IF(Table_1[[#This Row],[Discount %]]&lt;=0.4, "30-40%", "40%+"))))</f>
        <v>0-10%</v>
      </c>
    </row>
    <row r="3043" spans="1:24" ht="14.4" x14ac:dyDescent="0.3">
      <c r="A3043" s="2">
        <v>3042</v>
      </c>
      <c r="B3043" s="2" t="s">
        <v>6245</v>
      </c>
      <c r="C3043" s="2">
        <f>YEAR([1]Data!$D3043)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9">
        <v>12.96</v>
      </c>
      <c r="T3043" s="2">
        <v>2</v>
      </c>
      <c r="U3043" s="25">
        <v>0</v>
      </c>
      <c r="V3043" s="25">
        <v>6.2208000000000006</v>
      </c>
      <c r="W3043" s="11">
        <f>Table_1[[#This Row],[Discount]]/Table_1[[#This Row],[Sales]]</f>
        <v>0</v>
      </c>
      <c r="X3043" t="str">
        <f>IF(Table_1[[#This Row],[Discount %]]&lt;=0.1, "0-10%", IF(Table_1[[#This Row],[Discount %]]&lt;=0.2, "10-20%", IF(Table_1[[#This Row],[Discount %]]&lt;=0.3, "20-30%", IF(Table_1[[#This Row],[Discount %]]&lt;=0.4, "30-40%", "40%+"))))</f>
        <v>0-10%</v>
      </c>
    </row>
    <row r="3044" spans="1:24" ht="14.4" x14ac:dyDescent="0.3">
      <c r="A3044" s="2">
        <v>3043</v>
      </c>
      <c r="B3044" s="2" t="s">
        <v>6245</v>
      </c>
      <c r="C3044" s="2">
        <f>YEAR([1]Data!$D3044)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9">
        <v>22.18</v>
      </c>
      <c r="T3044" s="2">
        <v>2</v>
      </c>
      <c r="U3044" s="25">
        <v>0</v>
      </c>
      <c r="V3044" s="25">
        <v>10.8682</v>
      </c>
      <c r="W3044" s="11">
        <f>Table_1[[#This Row],[Discount]]/Table_1[[#This Row],[Sales]]</f>
        <v>0</v>
      </c>
      <c r="X3044" t="str">
        <f>IF(Table_1[[#This Row],[Discount %]]&lt;=0.1, "0-10%", IF(Table_1[[#This Row],[Discount %]]&lt;=0.2, "10-20%", IF(Table_1[[#This Row],[Discount %]]&lt;=0.3, "20-30%", IF(Table_1[[#This Row],[Discount %]]&lt;=0.4, "30-40%", "40%+"))))</f>
        <v>0-10%</v>
      </c>
    </row>
    <row r="3045" spans="1:24" ht="14.4" x14ac:dyDescent="0.3">
      <c r="A3045" s="2">
        <v>3044</v>
      </c>
      <c r="B3045" s="2" t="s">
        <v>6245</v>
      </c>
      <c r="C3045" s="2">
        <f>YEAR([1]Data!$D3045)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9">
        <v>2054.2720000000004</v>
      </c>
      <c r="T3045" s="2">
        <v>8</v>
      </c>
      <c r="U3045" s="25">
        <v>0.2</v>
      </c>
      <c r="V3045" s="25">
        <v>256.78399999999976</v>
      </c>
      <c r="W3045" s="11">
        <f>Table_1[[#This Row],[Discount]]/Table_1[[#This Row],[Sales]]</f>
        <v>9.7358090846781715E-5</v>
      </c>
      <c r="X3045" t="str">
        <f>IF(Table_1[[#This Row],[Discount %]]&lt;=0.1, "0-10%", IF(Table_1[[#This Row],[Discount %]]&lt;=0.2, "10-20%", IF(Table_1[[#This Row],[Discount %]]&lt;=0.3, "20-30%", IF(Table_1[[#This Row],[Discount %]]&lt;=0.4, "30-40%", "40%+"))))</f>
        <v>0-10%</v>
      </c>
    </row>
    <row r="3046" spans="1:24" ht="14.4" x14ac:dyDescent="0.3">
      <c r="A3046" s="2">
        <v>3045</v>
      </c>
      <c r="B3046" s="2" t="s">
        <v>6250</v>
      </c>
      <c r="C3046" s="2">
        <f>YEAR([1]Data!$D3046)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9">
        <v>1022.97</v>
      </c>
      <c r="T3046" s="2">
        <v>5</v>
      </c>
      <c r="U3046" s="25">
        <v>0.4</v>
      </c>
      <c r="V3046" s="25">
        <v>-255.74250000000001</v>
      </c>
      <c r="W3046" s="11">
        <f>Table_1[[#This Row],[Discount]]/Table_1[[#This Row],[Sales]]</f>
        <v>3.9101830943233916E-4</v>
      </c>
      <c r="X3046" t="str">
        <f>IF(Table_1[[#This Row],[Discount %]]&lt;=0.1, "0-10%", IF(Table_1[[#This Row],[Discount %]]&lt;=0.2, "10-20%", IF(Table_1[[#This Row],[Discount %]]&lt;=0.3, "20-30%", IF(Table_1[[#This Row],[Discount %]]&lt;=0.4, "30-40%", "40%+"))))</f>
        <v>0-10%</v>
      </c>
    </row>
    <row r="3047" spans="1:24" ht="14.4" x14ac:dyDescent="0.3">
      <c r="A3047" s="2">
        <v>3046</v>
      </c>
      <c r="B3047" s="2" t="s">
        <v>6251</v>
      </c>
      <c r="C3047" s="2">
        <f>YEAR([1]Data!$D3047)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9">
        <v>13.899999999999999</v>
      </c>
      <c r="T3047" s="2">
        <v>5</v>
      </c>
      <c r="U3047" s="25">
        <v>0</v>
      </c>
      <c r="V3047" s="25">
        <v>3.6139999999999994</v>
      </c>
      <c r="W3047" s="11">
        <f>Table_1[[#This Row],[Discount]]/Table_1[[#This Row],[Sales]]</f>
        <v>0</v>
      </c>
      <c r="X3047" t="str">
        <f>IF(Table_1[[#This Row],[Discount %]]&lt;=0.1, "0-10%", IF(Table_1[[#This Row],[Discount %]]&lt;=0.2, "10-20%", IF(Table_1[[#This Row],[Discount %]]&lt;=0.3, "20-30%", IF(Table_1[[#This Row],[Discount %]]&lt;=0.4, "30-40%", "40%+"))))</f>
        <v>0-10%</v>
      </c>
    </row>
    <row r="3048" spans="1:24" ht="14.4" x14ac:dyDescent="0.3">
      <c r="A3048" s="2">
        <v>3047</v>
      </c>
      <c r="B3048" s="2" t="s">
        <v>6251</v>
      </c>
      <c r="C3048" s="2">
        <f>YEAR([1]Data!$D3048)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9">
        <v>26.38</v>
      </c>
      <c r="T3048" s="2">
        <v>1</v>
      </c>
      <c r="U3048" s="25">
        <v>0</v>
      </c>
      <c r="V3048" s="25">
        <v>12.134799999999998</v>
      </c>
      <c r="W3048" s="11">
        <f>Table_1[[#This Row],[Discount]]/Table_1[[#This Row],[Sales]]</f>
        <v>0</v>
      </c>
      <c r="X3048" t="str">
        <f>IF(Table_1[[#This Row],[Discount %]]&lt;=0.1, "0-10%", IF(Table_1[[#This Row],[Discount %]]&lt;=0.2, "10-20%", IF(Table_1[[#This Row],[Discount %]]&lt;=0.3, "20-30%", IF(Table_1[[#This Row],[Discount %]]&lt;=0.4, "30-40%", "40%+"))))</f>
        <v>0-10%</v>
      </c>
    </row>
    <row r="3049" spans="1:24" ht="14.4" x14ac:dyDescent="0.3">
      <c r="A3049" s="2">
        <v>3048</v>
      </c>
      <c r="B3049" s="2" t="s">
        <v>6254</v>
      </c>
      <c r="C3049" s="2">
        <f>YEAR([1]Data!$D3049)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9">
        <v>43.176000000000002</v>
      </c>
      <c r="T3049" s="2">
        <v>7</v>
      </c>
      <c r="U3049" s="25">
        <v>0.2</v>
      </c>
      <c r="V3049" s="25">
        <v>13.4925</v>
      </c>
      <c r="W3049" s="11">
        <f>Table_1[[#This Row],[Discount]]/Table_1[[#This Row],[Sales]]</f>
        <v>4.6322030757828423E-3</v>
      </c>
      <c r="X3049" t="str">
        <f>IF(Table_1[[#This Row],[Discount %]]&lt;=0.1, "0-10%", IF(Table_1[[#This Row],[Discount %]]&lt;=0.2, "10-20%", IF(Table_1[[#This Row],[Discount %]]&lt;=0.3, "20-30%", IF(Table_1[[#This Row],[Discount %]]&lt;=0.4, "30-40%", "40%+"))))</f>
        <v>0-10%</v>
      </c>
    </row>
    <row r="3050" spans="1:24" ht="14.4" x14ac:dyDescent="0.3">
      <c r="A3050" s="2">
        <v>3049</v>
      </c>
      <c r="B3050" s="2" t="s">
        <v>6255</v>
      </c>
      <c r="C3050" s="2">
        <f>YEAR([1]Data!$D3050)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9">
        <v>411.8</v>
      </c>
      <c r="T3050" s="2">
        <v>2</v>
      </c>
      <c r="U3050" s="25">
        <v>0</v>
      </c>
      <c r="V3050" s="25">
        <v>70.005999999999972</v>
      </c>
      <c r="W3050" s="11">
        <f>Table_1[[#This Row],[Discount]]/Table_1[[#This Row],[Sales]]</f>
        <v>0</v>
      </c>
      <c r="X3050" t="str">
        <f>IF(Table_1[[#This Row],[Discount %]]&lt;=0.1, "0-10%", IF(Table_1[[#This Row],[Discount %]]&lt;=0.2, "10-20%", IF(Table_1[[#This Row],[Discount %]]&lt;=0.3, "20-30%", IF(Table_1[[#This Row],[Discount %]]&lt;=0.4, "30-40%", "40%+"))))</f>
        <v>0-10%</v>
      </c>
    </row>
    <row r="3051" spans="1:24" ht="14.4" x14ac:dyDescent="0.3">
      <c r="A3051" s="2">
        <v>3050</v>
      </c>
      <c r="B3051" s="2" t="s">
        <v>6255</v>
      </c>
      <c r="C3051" s="2">
        <f>YEAR([1]Data!$D3051)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9">
        <v>360</v>
      </c>
      <c r="T3051" s="2">
        <v>4</v>
      </c>
      <c r="U3051" s="25">
        <v>0</v>
      </c>
      <c r="V3051" s="25">
        <v>129.6</v>
      </c>
      <c r="W3051" s="11">
        <f>Table_1[[#This Row],[Discount]]/Table_1[[#This Row],[Sales]]</f>
        <v>0</v>
      </c>
      <c r="X3051" t="str">
        <f>IF(Table_1[[#This Row],[Discount %]]&lt;=0.1, "0-10%", IF(Table_1[[#This Row],[Discount %]]&lt;=0.2, "10-20%", IF(Table_1[[#This Row],[Discount %]]&lt;=0.3, "20-30%", IF(Table_1[[#This Row],[Discount %]]&lt;=0.4, "30-40%", "40%+"))))</f>
        <v>0-10%</v>
      </c>
    </row>
    <row r="3052" spans="1:24" ht="14.4" x14ac:dyDescent="0.3">
      <c r="A3052" s="2">
        <v>3051</v>
      </c>
      <c r="B3052" s="2" t="s">
        <v>6258</v>
      </c>
      <c r="C3052" s="2">
        <f>YEAR([1]Data!$D3052)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9">
        <v>41.96</v>
      </c>
      <c r="T3052" s="2">
        <v>2</v>
      </c>
      <c r="U3052" s="25">
        <v>0</v>
      </c>
      <c r="V3052" s="25">
        <v>2.9371999999999971</v>
      </c>
      <c r="W3052" s="11">
        <f>Table_1[[#This Row],[Discount]]/Table_1[[#This Row],[Sales]]</f>
        <v>0</v>
      </c>
      <c r="X3052" t="str">
        <f>IF(Table_1[[#This Row],[Discount %]]&lt;=0.1, "0-10%", IF(Table_1[[#This Row],[Discount %]]&lt;=0.2, "10-20%", IF(Table_1[[#This Row],[Discount %]]&lt;=0.3, "20-30%", IF(Table_1[[#This Row],[Discount %]]&lt;=0.4, "30-40%", "40%+"))))</f>
        <v>0-10%</v>
      </c>
    </row>
    <row r="3053" spans="1:24" ht="14.4" x14ac:dyDescent="0.3">
      <c r="A3053" s="2">
        <v>3052</v>
      </c>
      <c r="B3053" s="2" t="s">
        <v>6258</v>
      </c>
      <c r="C3053" s="2">
        <f>YEAR([1]Data!$D3053)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9">
        <v>227.84</v>
      </c>
      <c r="T3053" s="2">
        <v>4</v>
      </c>
      <c r="U3053" s="25">
        <v>0</v>
      </c>
      <c r="V3053" s="25">
        <v>66.073599999999971</v>
      </c>
      <c r="W3053" s="11">
        <f>Table_1[[#This Row],[Discount]]/Table_1[[#This Row],[Sales]]</f>
        <v>0</v>
      </c>
      <c r="X3053" t="str">
        <f>IF(Table_1[[#This Row],[Discount %]]&lt;=0.1, "0-10%", IF(Table_1[[#This Row],[Discount %]]&lt;=0.2, "10-20%", IF(Table_1[[#This Row],[Discount %]]&lt;=0.3, "20-30%", IF(Table_1[[#This Row],[Discount %]]&lt;=0.4, "30-40%", "40%+"))))</f>
        <v>0-10%</v>
      </c>
    </row>
    <row r="3054" spans="1:24" ht="14.4" x14ac:dyDescent="0.3">
      <c r="A3054" s="2">
        <v>3053</v>
      </c>
      <c r="B3054" s="2" t="s">
        <v>6258</v>
      </c>
      <c r="C3054" s="2">
        <f>YEAR([1]Data!$D3054)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9">
        <v>37.94</v>
      </c>
      <c r="T3054" s="2">
        <v>2</v>
      </c>
      <c r="U3054" s="25">
        <v>0</v>
      </c>
      <c r="V3054" s="25">
        <v>18.211199999999998</v>
      </c>
      <c r="W3054" s="11">
        <f>Table_1[[#This Row],[Discount]]/Table_1[[#This Row],[Sales]]</f>
        <v>0</v>
      </c>
      <c r="X3054" t="str">
        <f>IF(Table_1[[#This Row],[Discount %]]&lt;=0.1, "0-10%", IF(Table_1[[#This Row],[Discount %]]&lt;=0.2, "10-20%", IF(Table_1[[#This Row],[Discount %]]&lt;=0.3, "20-30%", IF(Table_1[[#This Row],[Discount %]]&lt;=0.4, "30-40%", "40%+"))))</f>
        <v>0-10%</v>
      </c>
    </row>
    <row r="3055" spans="1:24" ht="14.4" x14ac:dyDescent="0.3">
      <c r="A3055" s="2">
        <v>3054</v>
      </c>
      <c r="B3055" s="2" t="s">
        <v>6263</v>
      </c>
      <c r="C3055" s="2">
        <f>YEAR([1]Data!$D3055)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9">
        <v>517.9</v>
      </c>
      <c r="T3055" s="2">
        <v>2</v>
      </c>
      <c r="U3055" s="25">
        <v>0</v>
      </c>
      <c r="V3055" s="25">
        <v>134.654</v>
      </c>
      <c r="W3055" s="11">
        <f>Table_1[[#This Row],[Discount]]/Table_1[[#This Row],[Sales]]</f>
        <v>0</v>
      </c>
      <c r="X3055" t="str">
        <f>IF(Table_1[[#This Row],[Discount %]]&lt;=0.1, "0-10%", IF(Table_1[[#This Row],[Discount %]]&lt;=0.2, "10-20%", IF(Table_1[[#This Row],[Discount %]]&lt;=0.3, "20-30%", IF(Table_1[[#This Row],[Discount %]]&lt;=0.4, "30-40%", "40%+"))))</f>
        <v>0-10%</v>
      </c>
    </row>
    <row r="3056" spans="1:24" ht="14.4" x14ac:dyDescent="0.3">
      <c r="A3056" s="2">
        <v>3055</v>
      </c>
      <c r="B3056" s="2" t="s">
        <v>6263</v>
      </c>
      <c r="C3056" s="2">
        <f>YEAR([1]Data!$D3056)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9">
        <v>5.28</v>
      </c>
      <c r="T3056" s="2">
        <v>2</v>
      </c>
      <c r="U3056" s="25">
        <v>0</v>
      </c>
      <c r="V3056" s="25">
        <v>2.4287999999999998</v>
      </c>
      <c r="W3056" s="11">
        <f>Table_1[[#This Row],[Discount]]/Table_1[[#This Row],[Sales]]</f>
        <v>0</v>
      </c>
      <c r="X3056" t="str">
        <f>IF(Table_1[[#This Row],[Discount %]]&lt;=0.1, "0-10%", IF(Table_1[[#This Row],[Discount %]]&lt;=0.2, "10-20%", IF(Table_1[[#This Row],[Discount %]]&lt;=0.3, "20-30%", IF(Table_1[[#This Row],[Discount %]]&lt;=0.4, "30-40%", "40%+"))))</f>
        <v>0-10%</v>
      </c>
    </row>
    <row r="3057" spans="1:24" ht="14.4" x14ac:dyDescent="0.3">
      <c r="A3057" s="2">
        <v>3056</v>
      </c>
      <c r="B3057" s="2" t="s">
        <v>6266</v>
      </c>
      <c r="C3057" s="2">
        <f>YEAR([1]Data!$D3057)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9">
        <v>2799.9600000000005</v>
      </c>
      <c r="T3057" s="2">
        <v>5</v>
      </c>
      <c r="U3057" s="25">
        <v>0.2</v>
      </c>
      <c r="V3057" s="25">
        <v>874.98749999999984</v>
      </c>
      <c r="W3057" s="11">
        <f>Table_1[[#This Row],[Discount]]/Table_1[[#This Row],[Sales]]</f>
        <v>7.1429591851312151E-5</v>
      </c>
      <c r="X3057" t="str">
        <f>IF(Table_1[[#This Row],[Discount %]]&lt;=0.1, "0-10%", IF(Table_1[[#This Row],[Discount %]]&lt;=0.2, "10-20%", IF(Table_1[[#This Row],[Discount %]]&lt;=0.3, "20-30%", IF(Table_1[[#This Row],[Discount %]]&lt;=0.4, "30-40%", "40%+"))))</f>
        <v>0-10%</v>
      </c>
    </row>
    <row r="3058" spans="1:24" ht="14.4" x14ac:dyDescent="0.3">
      <c r="A3058" s="2">
        <v>3057</v>
      </c>
      <c r="B3058" s="2" t="s">
        <v>6267</v>
      </c>
      <c r="C3058" s="2">
        <f>YEAR([1]Data!$D3058)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9">
        <v>8.9600000000000009</v>
      </c>
      <c r="T3058" s="2">
        <v>2</v>
      </c>
      <c r="U3058" s="25">
        <v>0</v>
      </c>
      <c r="V3058" s="25">
        <v>4.3008000000000006</v>
      </c>
      <c r="W3058" s="11">
        <f>Table_1[[#This Row],[Discount]]/Table_1[[#This Row],[Sales]]</f>
        <v>0</v>
      </c>
      <c r="X3058" t="str">
        <f>IF(Table_1[[#This Row],[Discount %]]&lt;=0.1, "0-10%", IF(Table_1[[#This Row],[Discount %]]&lt;=0.2, "10-20%", IF(Table_1[[#This Row],[Discount %]]&lt;=0.3, "20-30%", IF(Table_1[[#This Row],[Discount %]]&lt;=0.4, "30-40%", "40%+"))))</f>
        <v>0-10%</v>
      </c>
    </row>
    <row r="3059" spans="1:24" ht="14.4" x14ac:dyDescent="0.3">
      <c r="A3059" s="2">
        <v>3058</v>
      </c>
      <c r="B3059" s="2" t="s">
        <v>6267</v>
      </c>
      <c r="C3059" s="2">
        <f>YEAR([1]Data!$D3059)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9">
        <v>31.5</v>
      </c>
      <c r="T3059" s="2">
        <v>10</v>
      </c>
      <c r="U3059" s="25">
        <v>0</v>
      </c>
      <c r="V3059" s="25">
        <v>15.120000000000001</v>
      </c>
      <c r="W3059" s="11">
        <f>Table_1[[#This Row],[Discount]]/Table_1[[#This Row],[Sales]]</f>
        <v>0</v>
      </c>
      <c r="X3059" t="str">
        <f>IF(Table_1[[#This Row],[Discount %]]&lt;=0.1, "0-10%", IF(Table_1[[#This Row],[Discount %]]&lt;=0.2, "10-20%", IF(Table_1[[#This Row],[Discount %]]&lt;=0.3, "20-30%", IF(Table_1[[#This Row],[Discount %]]&lt;=0.4, "30-40%", "40%+"))))</f>
        <v>0-10%</v>
      </c>
    </row>
    <row r="3060" spans="1:24" ht="14.4" x14ac:dyDescent="0.3">
      <c r="A3060" s="2">
        <v>3059</v>
      </c>
      <c r="B3060" s="2" t="s">
        <v>6267</v>
      </c>
      <c r="C3060" s="2">
        <f>YEAR([1]Data!$D3060)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9">
        <v>30.56</v>
      </c>
      <c r="T3060" s="2">
        <v>2</v>
      </c>
      <c r="U3060" s="25">
        <v>0</v>
      </c>
      <c r="V3060" s="25">
        <v>10.3904</v>
      </c>
      <c r="W3060" s="11">
        <f>Table_1[[#This Row],[Discount]]/Table_1[[#This Row],[Sales]]</f>
        <v>0</v>
      </c>
      <c r="X3060" t="str">
        <f>IF(Table_1[[#This Row],[Discount %]]&lt;=0.1, "0-10%", IF(Table_1[[#This Row],[Discount %]]&lt;=0.2, "10-20%", IF(Table_1[[#This Row],[Discount %]]&lt;=0.3, "20-30%", IF(Table_1[[#This Row],[Discount %]]&lt;=0.4, "30-40%", "40%+"))))</f>
        <v>0-10%</v>
      </c>
    </row>
    <row r="3061" spans="1:24" ht="14.4" x14ac:dyDescent="0.3">
      <c r="A3061" s="2">
        <v>3060</v>
      </c>
      <c r="B3061" s="2" t="s">
        <v>6267</v>
      </c>
      <c r="C3061" s="2">
        <f>YEAR([1]Data!$D3061)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9">
        <v>24.368000000000002</v>
      </c>
      <c r="T3061" s="2">
        <v>2</v>
      </c>
      <c r="U3061" s="25">
        <v>0.2</v>
      </c>
      <c r="V3061" s="25">
        <v>-3.3506000000000018</v>
      </c>
      <c r="W3061" s="11">
        <f>Table_1[[#This Row],[Discount]]/Table_1[[#This Row],[Sales]]</f>
        <v>8.2074852265265914E-3</v>
      </c>
      <c r="X3061" t="str">
        <f>IF(Table_1[[#This Row],[Discount %]]&lt;=0.1, "0-10%", IF(Table_1[[#This Row],[Discount %]]&lt;=0.2, "10-20%", IF(Table_1[[#This Row],[Discount %]]&lt;=0.3, "20-30%", IF(Table_1[[#This Row],[Discount %]]&lt;=0.4, "30-40%", "40%+"))))</f>
        <v>0-10%</v>
      </c>
    </row>
    <row r="3062" spans="1:24" ht="14.4" x14ac:dyDescent="0.3">
      <c r="A3062" s="2">
        <v>3061</v>
      </c>
      <c r="B3062" s="2" t="s">
        <v>6270</v>
      </c>
      <c r="C3062" s="2">
        <f>YEAR([1]Data!$D3062)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9">
        <v>119.97600000000001</v>
      </c>
      <c r="T3062" s="2">
        <v>3</v>
      </c>
      <c r="U3062" s="25">
        <v>0.2</v>
      </c>
      <c r="V3062" s="25">
        <v>22.495499999999989</v>
      </c>
      <c r="W3062" s="11">
        <f>Table_1[[#This Row],[Discount]]/Table_1[[#This Row],[Sales]]</f>
        <v>1.6670000666800025E-3</v>
      </c>
      <c r="X3062" t="str">
        <f>IF(Table_1[[#This Row],[Discount %]]&lt;=0.1, "0-10%", IF(Table_1[[#This Row],[Discount %]]&lt;=0.2, "10-20%", IF(Table_1[[#This Row],[Discount %]]&lt;=0.3, "20-30%", IF(Table_1[[#This Row],[Discount %]]&lt;=0.4, "30-40%", "40%+"))))</f>
        <v>0-10%</v>
      </c>
    </row>
    <row r="3063" spans="1:24" ht="14.4" x14ac:dyDescent="0.3">
      <c r="A3063" s="2">
        <v>3062</v>
      </c>
      <c r="B3063" s="2" t="s">
        <v>6271</v>
      </c>
      <c r="C3063" s="2">
        <f>YEAR([1]Data!$D3063)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9">
        <v>26.880000000000003</v>
      </c>
      <c r="T3063" s="2">
        <v>8</v>
      </c>
      <c r="U3063" s="25">
        <v>0.2</v>
      </c>
      <c r="V3063" s="25">
        <v>9.743999999999998</v>
      </c>
      <c r="W3063" s="11">
        <f>Table_1[[#This Row],[Discount]]/Table_1[[#This Row],[Sales]]</f>
        <v>7.4404761904761901E-3</v>
      </c>
      <c r="X3063" t="str">
        <f>IF(Table_1[[#This Row],[Discount %]]&lt;=0.1, "0-10%", IF(Table_1[[#This Row],[Discount %]]&lt;=0.2, "10-20%", IF(Table_1[[#This Row],[Discount %]]&lt;=0.3, "20-30%", IF(Table_1[[#This Row],[Discount %]]&lt;=0.4, "30-40%", "40%+"))))</f>
        <v>0-10%</v>
      </c>
    </row>
    <row r="3064" spans="1:24" ht="14.4" x14ac:dyDescent="0.3">
      <c r="A3064" s="2">
        <v>3063</v>
      </c>
      <c r="B3064" s="2" t="s">
        <v>6274</v>
      </c>
      <c r="C3064" s="2">
        <f>YEAR([1]Data!$D3064)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9">
        <v>83.97</v>
      </c>
      <c r="T3064" s="2">
        <v>3</v>
      </c>
      <c r="U3064" s="25">
        <v>0</v>
      </c>
      <c r="V3064" s="25">
        <v>23.511599999999998</v>
      </c>
      <c r="W3064" s="11">
        <f>Table_1[[#This Row],[Discount]]/Table_1[[#This Row],[Sales]]</f>
        <v>0</v>
      </c>
      <c r="X3064" t="str">
        <f>IF(Table_1[[#This Row],[Discount %]]&lt;=0.1, "0-10%", IF(Table_1[[#This Row],[Discount %]]&lt;=0.2, "10-20%", IF(Table_1[[#This Row],[Discount %]]&lt;=0.3, "20-30%", IF(Table_1[[#This Row],[Discount %]]&lt;=0.4, "30-40%", "40%+"))))</f>
        <v>0-10%</v>
      </c>
    </row>
    <row r="3065" spans="1:24" ht="14.4" x14ac:dyDescent="0.3">
      <c r="A3065" s="2">
        <v>3064</v>
      </c>
      <c r="B3065" s="2" t="s">
        <v>6274</v>
      </c>
      <c r="C3065" s="2">
        <f>YEAR([1]Data!$D3065)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9">
        <v>104.97</v>
      </c>
      <c r="T3065" s="2">
        <v>3</v>
      </c>
      <c r="U3065" s="25">
        <v>0</v>
      </c>
      <c r="V3065" s="25">
        <v>7.3479000000000028</v>
      </c>
      <c r="W3065" s="11">
        <f>Table_1[[#This Row],[Discount]]/Table_1[[#This Row],[Sales]]</f>
        <v>0</v>
      </c>
      <c r="X3065" t="str">
        <f>IF(Table_1[[#This Row],[Discount %]]&lt;=0.1, "0-10%", IF(Table_1[[#This Row],[Discount %]]&lt;=0.2, "10-20%", IF(Table_1[[#This Row],[Discount %]]&lt;=0.3, "20-30%", IF(Table_1[[#This Row],[Discount %]]&lt;=0.4, "30-40%", "40%+"))))</f>
        <v>0-10%</v>
      </c>
    </row>
    <row r="3066" spans="1:24" ht="14.4" x14ac:dyDescent="0.3">
      <c r="A3066" s="2">
        <v>3065</v>
      </c>
      <c r="B3066" s="2" t="s">
        <v>6279</v>
      </c>
      <c r="C3066" s="2">
        <f>YEAR([1]Data!$D3066)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9">
        <v>90.8</v>
      </c>
      <c r="T3066" s="2">
        <v>8</v>
      </c>
      <c r="U3066" s="25">
        <v>0</v>
      </c>
      <c r="V3066" s="25">
        <v>25.424000000000007</v>
      </c>
      <c r="W3066" s="11">
        <f>Table_1[[#This Row],[Discount]]/Table_1[[#This Row],[Sales]]</f>
        <v>0</v>
      </c>
      <c r="X3066" t="str">
        <f>IF(Table_1[[#This Row],[Discount %]]&lt;=0.1, "0-10%", IF(Table_1[[#This Row],[Discount %]]&lt;=0.2, "10-20%", IF(Table_1[[#This Row],[Discount %]]&lt;=0.3, "20-30%", IF(Table_1[[#This Row],[Discount %]]&lt;=0.4, "30-40%", "40%+"))))</f>
        <v>0-10%</v>
      </c>
    </row>
    <row r="3067" spans="1:24" ht="14.4" x14ac:dyDescent="0.3">
      <c r="A3067" s="2">
        <v>3066</v>
      </c>
      <c r="B3067" s="2" t="s">
        <v>6279</v>
      </c>
      <c r="C3067" s="2">
        <f>YEAR([1]Data!$D3067)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9">
        <v>140.73599999999999</v>
      </c>
      <c r="T3067" s="2">
        <v>8</v>
      </c>
      <c r="U3067" s="25">
        <v>0.2</v>
      </c>
      <c r="V3067" s="25">
        <v>49.257599999999996</v>
      </c>
      <c r="W3067" s="11">
        <f>Table_1[[#This Row],[Discount]]/Table_1[[#This Row],[Sales]]</f>
        <v>1.4211005002273762E-3</v>
      </c>
      <c r="X3067" t="str">
        <f>IF(Table_1[[#This Row],[Discount %]]&lt;=0.1, "0-10%", IF(Table_1[[#This Row],[Discount %]]&lt;=0.2, "10-20%", IF(Table_1[[#This Row],[Discount %]]&lt;=0.3, "20-30%", IF(Table_1[[#This Row],[Discount %]]&lt;=0.4, "30-40%", "40%+"))))</f>
        <v>0-10%</v>
      </c>
    </row>
    <row r="3068" spans="1:24" ht="14.4" x14ac:dyDescent="0.3">
      <c r="A3068" s="2">
        <v>3067</v>
      </c>
      <c r="B3068" s="2" t="s">
        <v>6279</v>
      </c>
      <c r="C3068" s="2">
        <f>YEAR([1]Data!$D3068)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9">
        <v>214.95000000000002</v>
      </c>
      <c r="T3068" s="2">
        <v>5</v>
      </c>
      <c r="U3068" s="25">
        <v>0</v>
      </c>
      <c r="V3068" s="25">
        <v>88.129500000000007</v>
      </c>
      <c r="W3068" s="11">
        <f>Table_1[[#This Row],[Discount]]/Table_1[[#This Row],[Sales]]</f>
        <v>0</v>
      </c>
      <c r="X3068" t="str">
        <f>IF(Table_1[[#This Row],[Discount %]]&lt;=0.1, "0-10%", IF(Table_1[[#This Row],[Discount %]]&lt;=0.2, "10-20%", IF(Table_1[[#This Row],[Discount %]]&lt;=0.3, "20-30%", IF(Table_1[[#This Row],[Discount %]]&lt;=0.4, "30-40%", "40%+"))))</f>
        <v>0-10%</v>
      </c>
    </row>
    <row r="3069" spans="1:24" ht="14.4" x14ac:dyDescent="0.3">
      <c r="A3069" s="2">
        <v>3068</v>
      </c>
      <c r="B3069" s="2" t="s">
        <v>6279</v>
      </c>
      <c r="C3069" s="2">
        <f>YEAR([1]Data!$D3069)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9">
        <v>45.36</v>
      </c>
      <c r="T3069" s="2">
        <v>7</v>
      </c>
      <c r="U3069" s="25">
        <v>0</v>
      </c>
      <c r="V3069" s="25">
        <v>21.772800000000004</v>
      </c>
      <c r="W3069" s="11">
        <f>Table_1[[#This Row],[Discount]]/Table_1[[#This Row],[Sales]]</f>
        <v>0</v>
      </c>
      <c r="X3069" t="str">
        <f>IF(Table_1[[#This Row],[Discount %]]&lt;=0.1, "0-10%", IF(Table_1[[#This Row],[Discount %]]&lt;=0.2, "10-20%", IF(Table_1[[#This Row],[Discount %]]&lt;=0.3, "20-30%", IF(Table_1[[#This Row],[Discount %]]&lt;=0.4, "30-40%", "40%+"))))</f>
        <v>0-10%</v>
      </c>
    </row>
    <row r="3070" spans="1:24" ht="14.4" x14ac:dyDescent="0.3">
      <c r="A3070" s="2">
        <v>3069</v>
      </c>
      <c r="B3070" s="2" t="s">
        <v>6279</v>
      </c>
      <c r="C3070" s="2">
        <f>YEAR([1]Data!$D3070)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9">
        <v>288.24</v>
      </c>
      <c r="T3070" s="2">
        <v>6</v>
      </c>
      <c r="U3070" s="25">
        <v>0</v>
      </c>
      <c r="V3070" s="25">
        <v>138.35519999999997</v>
      </c>
      <c r="W3070" s="11">
        <f>Table_1[[#This Row],[Discount]]/Table_1[[#This Row],[Sales]]</f>
        <v>0</v>
      </c>
      <c r="X3070" t="str">
        <f>IF(Table_1[[#This Row],[Discount %]]&lt;=0.1, "0-10%", IF(Table_1[[#This Row],[Discount %]]&lt;=0.2, "10-20%", IF(Table_1[[#This Row],[Discount %]]&lt;=0.3, "20-30%", IF(Table_1[[#This Row],[Discount %]]&lt;=0.4, "30-40%", "40%+"))))</f>
        <v>0-10%</v>
      </c>
    </row>
    <row r="3071" spans="1:24" ht="14.4" x14ac:dyDescent="0.3">
      <c r="A3071" s="2">
        <v>3070</v>
      </c>
      <c r="B3071" s="2" t="s">
        <v>6286</v>
      </c>
      <c r="C3071" s="2">
        <f>YEAR([1]Data!$D3071)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9">
        <v>663.93600000000004</v>
      </c>
      <c r="T3071" s="2">
        <v>4</v>
      </c>
      <c r="U3071" s="25">
        <v>0.2</v>
      </c>
      <c r="V3071" s="25">
        <v>82.991999999999877</v>
      </c>
      <c r="W3071" s="11">
        <f>Table_1[[#This Row],[Discount]]/Table_1[[#This Row],[Sales]]</f>
        <v>3.0123385386543282E-4</v>
      </c>
      <c r="X3071" t="str">
        <f>IF(Table_1[[#This Row],[Discount %]]&lt;=0.1, "0-10%", IF(Table_1[[#This Row],[Discount %]]&lt;=0.2, "10-20%", IF(Table_1[[#This Row],[Discount %]]&lt;=0.3, "20-30%", IF(Table_1[[#This Row],[Discount %]]&lt;=0.4, "30-40%", "40%+"))))</f>
        <v>0-10%</v>
      </c>
    </row>
    <row r="3072" spans="1:24" ht="14.4" x14ac:dyDescent="0.3">
      <c r="A3072" s="2">
        <v>3071</v>
      </c>
      <c r="B3072" s="2" t="s">
        <v>6287</v>
      </c>
      <c r="C3072" s="2">
        <f>YEAR([1]Data!$D3072)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9">
        <v>2934.33</v>
      </c>
      <c r="T3072" s="2">
        <v>7</v>
      </c>
      <c r="U3072" s="25">
        <v>0</v>
      </c>
      <c r="V3072" s="25">
        <v>792.26910000000021</v>
      </c>
      <c r="W3072" s="11">
        <f>Table_1[[#This Row],[Discount]]/Table_1[[#This Row],[Sales]]</f>
        <v>0</v>
      </c>
      <c r="X3072" t="str">
        <f>IF(Table_1[[#This Row],[Discount %]]&lt;=0.1, "0-10%", IF(Table_1[[#This Row],[Discount %]]&lt;=0.2, "10-20%", IF(Table_1[[#This Row],[Discount %]]&lt;=0.3, "20-30%", IF(Table_1[[#This Row],[Discount %]]&lt;=0.4, "30-40%", "40%+"))))</f>
        <v>0-10%</v>
      </c>
    </row>
    <row r="3073" spans="1:24" ht="14.4" x14ac:dyDescent="0.3">
      <c r="A3073" s="2">
        <v>3072</v>
      </c>
      <c r="B3073" s="2" t="s">
        <v>6287</v>
      </c>
      <c r="C3073" s="2">
        <f>YEAR([1]Data!$D3073)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9">
        <v>124.41</v>
      </c>
      <c r="T3073" s="2">
        <v>3</v>
      </c>
      <c r="U3073" s="25">
        <v>0</v>
      </c>
      <c r="V3073" s="25">
        <v>14.929199999999994</v>
      </c>
      <c r="W3073" s="11">
        <f>Table_1[[#This Row],[Discount]]/Table_1[[#This Row],[Sales]]</f>
        <v>0</v>
      </c>
      <c r="X3073" t="str">
        <f>IF(Table_1[[#This Row],[Discount %]]&lt;=0.1, "0-10%", IF(Table_1[[#This Row],[Discount %]]&lt;=0.2, "10-20%", IF(Table_1[[#This Row],[Discount %]]&lt;=0.3, "20-30%", IF(Table_1[[#This Row],[Discount %]]&lt;=0.4, "30-40%", "40%+"))))</f>
        <v>0-10%</v>
      </c>
    </row>
    <row r="3074" spans="1:24" ht="14.4" x14ac:dyDescent="0.3">
      <c r="A3074" s="2">
        <v>3073</v>
      </c>
      <c r="B3074" s="2" t="s">
        <v>6287</v>
      </c>
      <c r="C3074" s="2">
        <f>YEAR([1]Data!$D3074)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9">
        <v>57.75</v>
      </c>
      <c r="T3074" s="2">
        <v>5</v>
      </c>
      <c r="U3074" s="25">
        <v>0</v>
      </c>
      <c r="V3074" s="25">
        <v>26.564999999999998</v>
      </c>
      <c r="W3074" s="11">
        <f>Table_1[[#This Row],[Discount]]/Table_1[[#This Row],[Sales]]</f>
        <v>0</v>
      </c>
      <c r="X3074" t="str">
        <f>IF(Table_1[[#This Row],[Discount %]]&lt;=0.1, "0-10%", IF(Table_1[[#This Row],[Discount %]]&lt;=0.2, "10-20%", IF(Table_1[[#This Row],[Discount %]]&lt;=0.3, "20-30%", IF(Table_1[[#This Row],[Discount %]]&lt;=0.4, "30-40%", "40%+"))))</f>
        <v>0-10%</v>
      </c>
    </row>
    <row r="3075" spans="1:24" ht="14.4" x14ac:dyDescent="0.3">
      <c r="A3075" s="2">
        <v>3074</v>
      </c>
      <c r="B3075" s="2" t="s">
        <v>6290</v>
      </c>
      <c r="C3075" s="2">
        <f>YEAR([1]Data!$D3075)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9">
        <v>114.46</v>
      </c>
      <c r="T3075" s="2">
        <v>2</v>
      </c>
      <c r="U3075" s="25">
        <v>0</v>
      </c>
      <c r="V3075" s="25">
        <v>28.614999999999995</v>
      </c>
      <c r="W3075" s="11">
        <f>Table_1[[#This Row],[Discount]]/Table_1[[#This Row],[Sales]]</f>
        <v>0</v>
      </c>
      <c r="X3075" t="str">
        <f>IF(Table_1[[#This Row],[Discount %]]&lt;=0.1, "0-10%", IF(Table_1[[#This Row],[Discount %]]&lt;=0.2, "10-20%", IF(Table_1[[#This Row],[Discount %]]&lt;=0.3, "20-30%", IF(Table_1[[#This Row],[Discount %]]&lt;=0.4, "30-40%", "40%+"))))</f>
        <v>0-10%</v>
      </c>
    </row>
    <row r="3076" spans="1:24" ht="14.4" x14ac:dyDescent="0.3">
      <c r="A3076" s="2">
        <v>3075</v>
      </c>
      <c r="B3076" s="2" t="s">
        <v>6291</v>
      </c>
      <c r="C3076" s="2">
        <f>YEAR([1]Data!$D3076)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9">
        <v>120.666</v>
      </c>
      <c r="T3076" s="2">
        <v>2</v>
      </c>
      <c r="U3076" s="25">
        <v>0.15</v>
      </c>
      <c r="V3076" s="25">
        <v>18.454800000000002</v>
      </c>
      <c r="W3076" s="11">
        <f>Table_1[[#This Row],[Discount]]/Table_1[[#This Row],[Sales]]</f>
        <v>1.2431007906121027E-3</v>
      </c>
      <c r="X3076" t="str">
        <f>IF(Table_1[[#This Row],[Discount %]]&lt;=0.1, "0-10%", IF(Table_1[[#This Row],[Discount %]]&lt;=0.2, "10-20%", IF(Table_1[[#This Row],[Discount %]]&lt;=0.3, "20-30%", IF(Table_1[[#This Row],[Discount %]]&lt;=0.4, "30-40%", "40%+"))))</f>
        <v>0-10%</v>
      </c>
    </row>
    <row r="3077" spans="1:24" ht="14.4" x14ac:dyDescent="0.3">
      <c r="A3077" s="2">
        <v>3076</v>
      </c>
      <c r="B3077" s="2" t="s">
        <v>6292</v>
      </c>
      <c r="C3077" s="2">
        <f>YEAR([1]Data!$D3077)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9">
        <v>342.86400000000003</v>
      </c>
      <c r="T3077" s="2">
        <v>3</v>
      </c>
      <c r="U3077" s="25">
        <v>0.2</v>
      </c>
      <c r="V3077" s="25">
        <v>38.572199999999953</v>
      </c>
      <c r="W3077" s="11">
        <f>Table_1[[#This Row],[Discount]]/Table_1[[#This Row],[Sales]]</f>
        <v>5.8332166689999533E-4</v>
      </c>
      <c r="X3077" t="str">
        <f>IF(Table_1[[#This Row],[Discount %]]&lt;=0.1, "0-10%", IF(Table_1[[#This Row],[Discount %]]&lt;=0.2, "10-20%", IF(Table_1[[#This Row],[Discount %]]&lt;=0.3, "20-30%", IF(Table_1[[#This Row],[Discount %]]&lt;=0.4, "30-40%", "40%+"))))</f>
        <v>0-10%</v>
      </c>
    </row>
    <row r="3078" spans="1:24" ht="14.4" x14ac:dyDescent="0.3">
      <c r="A3078" s="2">
        <v>3077</v>
      </c>
      <c r="B3078" s="2" t="s">
        <v>6292</v>
      </c>
      <c r="C3078" s="2">
        <f>YEAR([1]Data!$D3078)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9">
        <v>16.739999999999998</v>
      </c>
      <c r="T3078" s="2">
        <v>5</v>
      </c>
      <c r="U3078" s="25">
        <v>0.6</v>
      </c>
      <c r="V3078" s="25">
        <v>-14.228999999999997</v>
      </c>
      <c r="W3078" s="11">
        <f>Table_1[[#This Row],[Discount]]/Table_1[[#This Row],[Sales]]</f>
        <v>3.5842293906810041E-2</v>
      </c>
      <c r="X3078" t="str">
        <f>IF(Table_1[[#This Row],[Discount %]]&lt;=0.1, "0-10%", IF(Table_1[[#This Row],[Discount %]]&lt;=0.2, "10-20%", IF(Table_1[[#This Row],[Discount %]]&lt;=0.3, "20-30%", IF(Table_1[[#This Row],[Discount %]]&lt;=0.4, "30-40%", "40%+"))))</f>
        <v>0-10%</v>
      </c>
    </row>
    <row r="3079" spans="1:24" ht="14.4" x14ac:dyDescent="0.3">
      <c r="A3079" s="2">
        <v>3078</v>
      </c>
      <c r="B3079" s="2" t="s">
        <v>6292</v>
      </c>
      <c r="C3079" s="2">
        <f>YEAR([1]Data!$D3079)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9">
        <v>981.37199999999996</v>
      </c>
      <c r="T3079" s="2">
        <v>2</v>
      </c>
      <c r="U3079" s="25">
        <v>0.3</v>
      </c>
      <c r="V3079" s="25">
        <v>-140.19599999999997</v>
      </c>
      <c r="W3079" s="11">
        <f>Table_1[[#This Row],[Discount]]/Table_1[[#This Row],[Sales]]</f>
        <v>3.0569447671219475E-4</v>
      </c>
      <c r="X3079" t="str">
        <f>IF(Table_1[[#This Row],[Discount %]]&lt;=0.1, "0-10%", IF(Table_1[[#This Row],[Discount %]]&lt;=0.2, "10-20%", IF(Table_1[[#This Row],[Discount %]]&lt;=0.3, "20-30%", IF(Table_1[[#This Row],[Discount %]]&lt;=0.4, "30-40%", "40%+"))))</f>
        <v>0-10%</v>
      </c>
    </row>
    <row r="3080" spans="1:24" ht="14.4" x14ac:dyDescent="0.3">
      <c r="A3080" s="2">
        <v>3079</v>
      </c>
      <c r="B3080" s="2" t="s">
        <v>6293</v>
      </c>
      <c r="C3080" s="2">
        <f>YEAR([1]Data!$D3080)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9">
        <v>31.84</v>
      </c>
      <c r="T3080" s="2">
        <v>8</v>
      </c>
      <c r="U3080" s="25">
        <v>0</v>
      </c>
      <c r="V3080" s="25">
        <v>10.507199999999997</v>
      </c>
      <c r="W3080" s="11">
        <f>Table_1[[#This Row],[Discount]]/Table_1[[#This Row],[Sales]]</f>
        <v>0</v>
      </c>
      <c r="X3080" t="str">
        <f>IF(Table_1[[#This Row],[Discount %]]&lt;=0.1, "0-10%", IF(Table_1[[#This Row],[Discount %]]&lt;=0.2, "10-20%", IF(Table_1[[#This Row],[Discount %]]&lt;=0.3, "20-30%", IF(Table_1[[#This Row],[Discount %]]&lt;=0.4, "30-40%", "40%+"))))</f>
        <v>0-10%</v>
      </c>
    </row>
    <row r="3081" spans="1:24" ht="14.4" x14ac:dyDescent="0.3">
      <c r="A3081" s="2">
        <v>3080</v>
      </c>
      <c r="B3081" s="2" t="s">
        <v>6294</v>
      </c>
      <c r="C3081" s="2">
        <f>YEAR([1]Data!$D3081)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9">
        <v>12.96</v>
      </c>
      <c r="T3081" s="2">
        <v>2</v>
      </c>
      <c r="U3081" s="25">
        <v>0</v>
      </c>
      <c r="V3081" s="25">
        <v>6.2208000000000006</v>
      </c>
      <c r="W3081" s="11">
        <f>Table_1[[#This Row],[Discount]]/Table_1[[#This Row],[Sales]]</f>
        <v>0</v>
      </c>
      <c r="X3081" t="str">
        <f>IF(Table_1[[#This Row],[Discount %]]&lt;=0.1, "0-10%", IF(Table_1[[#This Row],[Discount %]]&lt;=0.2, "10-20%", IF(Table_1[[#This Row],[Discount %]]&lt;=0.3, "20-30%", IF(Table_1[[#This Row],[Discount %]]&lt;=0.4, "30-40%", "40%+"))))</f>
        <v>0-10%</v>
      </c>
    </row>
    <row r="3082" spans="1:24" ht="14.4" x14ac:dyDescent="0.3">
      <c r="A3082" s="2">
        <v>3081</v>
      </c>
      <c r="B3082" s="2" t="s">
        <v>6294</v>
      </c>
      <c r="C3082" s="2">
        <f>YEAR([1]Data!$D3082)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9">
        <v>43.176000000000002</v>
      </c>
      <c r="T3082" s="2">
        <v>3</v>
      </c>
      <c r="U3082" s="25">
        <v>0.2</v>
      </c>
      <c r="V3082" s="25">
        <v>15.111599999999999</v>
      </c>
      <c r="W3082" s="11">
        <f>Table_1[[#This Row],[Discount]]/Table_1[[#This Row],[Sales]]</f>
        <v>4.6322030757828423E-3</v>
      </c>
      <c r="X3082" t="str">
        <f>IF(Table_1[[#This Row],[Discount %]]&lt;=0.1, "0-10%", IF(Table_1[[#This Row],[Discount %]]&lt;=0.2, "10-20%", IF(Table_1[[#This Row],[Discount %]]&lt;=0.3, "20-30%", IF(Table_1[[#This Row],[Discount %]]&lt;=0.4, "30-40%", "40%+"))))</f>
        <v>0-10%</v>
      </c>
    </row>
    <row r="3083" spans="1:24" ht="14.4" x14ac:dyDescent="0.3">
      <c r="A3083" s="2">
        <v>3082</v>
      </c>
      <c r="B3083" s="2" t="s">
        <v>6297</v>
      </c>
      <c r="C3083" s="2">
        <f>YEAR([1]Data!$D3083)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9">
        <v>58.34</v>
      </c>
      <c r="T3083" s="2">
        <v>2</v>
      </c>
      <c r="U3083" s="25">
        <v>0</v>
      </c>
      <c r="V3083" s="25">
        <v>28.0032</v>
      </c>
      <c r="W3083" s="11">
        <f>Table_1[[#This Row],[Discount]]/Table_1[[#This Row],[Sales]]</f>
        <v>0</v>
      </c>
      <c r="X3083" t="str">
        <f>IF(Table_1[[#This Row],[Discount %]]&lt;=0.1, "0-10%", IF(Table_1[[#This Row],[Discount %]]&lt;=0.2, "10-20%", IF(Table_1[[#This Row],[Discount %]]&lt;=0.3, "20-30%", IF(Table_1[[#This Row],[Discount %]]&lt;=0.4, "30-40%", "40%+"))))</f>
        <v>0-10%</v>
      </c>
    </row>
    <row r="3084" spans="1:24" ht="14.4" x14ac:dyDescent="0.3">
      <c r="A3084" s="2">
        <v>3083</v>
      </c>
      <c r="B3084" s="2" t="s">
        <v>6297</v>
      </c>
      <c r="C3084" s="2">
        <f>YEAR([1]Data!$D3084)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9">
        <v>539.97</v>
      </c>
      <c r="T3084" s="2">
        <v>3</v>
      </c>
      <c r="U3084" s="25">
        <v>0</v>
      </c>
      <c r="V3084" s="25">
        <v>134.99250000000001</v>
      </c>
      <c r="W3084" s="11">
        <f>Table_1[[#This Row],[Discount]]/Table_1[[#This Row],[Sales]]</f>
        <v>0</v>
      </c>
      <c r="X3084" t="str">
        <f>IF(Table_1[[#This Row],[Discount %]]&lt;=0.1, "0-10%", IF(Table_1[[#This Row],[Discount %]]&lt;=0.2, "10-20%", IF(Table_1[[#This Row],[Discount %]]&lt;=0.3, "20-30%", IF(Table_1[[#This Row],[Discount %]]&lt;=0.4, "30-40%", "40%+"))))</f>
        <v>0-10%</v>
      </c>
    </row>
    <row r="3085" spans="1:24" ht="14.4" x14ac:dyDescent="0.3">
      <c r="A3085" s="2">
        <v>3084</v>
      </c>
      <c r="B3085" s="2" t="s">
        <v>6298</v>
      </c>
      <c r="C3085" s="2">
        <f>YEAR([1]Data!$D3085)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9">
        <v>3.9280000000000004</v>
      </c>
      <c r="T3085" s="2">
        <v>1</v>
      </c>
      <c r="U3085" s="25">
        <v>0.2</v>
      </c>
      <c r="V3085" s="25">
        <v>1.3256999999999999</v>
      </c>
      <c r="W3085" s="11">
        <f>Table_1[[#This Row],[Discount]]/Table_1[[#This Row],[Sales]]</f>
        <v>5.091649694501018E-2</v>
      </c>
      <c r="X3085" t="str">
        <f>IF(Table_1[[#This Row],[Discount %]]&lt;=0.1, "0-10%", IF(Table_1[[#This Row],[Discount %]]&lt;=0.2, "10-20%", IF(Table_1[[#This Row],[Discount %]]&lt;=0.3, "20-30%", IF(Table_1[[#This Row],[Discount %]]&lt;=0.4, "30-40%", "40%+"))))</f>
        <v>0-10%</v>
      </c>
    </row>
    <row r="3086" spans="1:24" ht="14.4" x14ac:dyDescent="0.3">
      <c r="A3086" s="2">
        <v>3085</v>
      </c>
      <c r="B3086" s="2" t="s">
        <v>6299</v>
      </c>
      <c r="C3086" s="2">
        <f>YEAR([1]Data!$D3086)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9">
        <v>252.78399999999996</v>
      </c>
      <c r="T3086" s="2">
        <v>4</v>
      </c>
      <c r="U3086" s="25">
        <v>0.8</v>
      </c>
      <c r="V3086" s="25">
        <v>-417.09360000000004</v>
      </c>
      <c r="W3086" s="11">
        <f>Table_1[[#This Row],[Discount]]/Table_1[[#This Row],[Sales]]</f>
        <v>3.1647572631179196E-3</v>
      </c>
      <c r="X3086" t="str">
        <f>IF(Table_1[[#This Row],[Discount %]]&lt;=0.1, "0-10%", IF(Table_1[[#This Row],[Discount %]]&lt;=0.2, "10-20%", IF(Table_1[[#This Row],[Discount %]]&lt;=0.3, "20-30%", IF(Table_1[[#This Row],[Discount %]]&lt;=0.4, "30-40%", "40%+"))))</f>
        <v>0-10%</v>
      </c>
    </row>
    <row r="3087" spans="1:24" ht="14.4" x14ac:dyDescent="0.3">
      <c r="A3087" s="2">
        <v>3086</v>
      </c>
      <c r="B3087" s="2" t="s">
        <v>6299</v>
      </c>
      <c r="C3087" s="2">
        <f>YEAR([1]Data!$D3087)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9">
        <v>127.98399999999999</v>
      </c>
      <c r="T3087" s="2">
        <v>2</v>
      </c>
      <c r="U3087" s="25">
        <v>0.2</v>
      </c>
      <c r="V3087" s="25">
        <v>15.997999999999987</v>
      </c>
      <c r="W3087" s="11">
        <f>Table_1[[#This Row],[Discount]]/Table_1[[#This Row],[Sales]]</f>
        <v>1.5626953369171149E-3</v>
      </c>
      <c r="X3087" t="str">
        <f>IF(Table_1[[#This Row],[Discount %]]&lt;=0.1, "0-10%", IF(Table_1[[#This Row],[Discount %]]&lt;=0.2, "10-20%", IF(Table_1[[#This Row],[Discount %]]&lt;=0.3, "20-30%", IF(Table_1[[#This Row],[Discount %]]&lt;=0.4, "30-40%", "40%+"))))</f>
        <v>0-10%</v>
      </c>
    </row>
    <row r="3088" spans="1:24" ht="14.4" x14ac:dyDescent="0.3">
      <c r="A3088" s="2">
        <v>3087</v>
      </c>
      <c r="B3088" s="2" t="s">
        <v>6299</v>
      </c>
      <c r="C3088" s="2">
        <f>YEAR([1]Data!$D3088)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9">
        <v>3.9840000000000004</v>
      </c>
      <c r="T3088" s="2">
        <v>2</v>
      </c>
      <c r="U3088" s="25">
        <v>0.6</v>
      </c>
      <c r="V3088" s="25">
        <v>-2.6892000000000005</v>
      </c>
      <c r="W3088" s="11">
        <f>Table_1[[#This Row],[Discount]]/Table_1[[#This Row],[Sales]]</f>
        <v>0.1506024096385542</v>
      </c>
      <c r="X3088" t="str">
        <f>IF(Table_1[[#This Row],[Discount %]]&lt;=0.1, "0-10%", IF(Table_1[[#This Row],[Discount %]]&lt;=0.2, "10-20%", IF(Table_1[[#This Row],[Discount %]]&lt;=0.3, "20-30%", IF(Table_1[[#This Row],[Discount %]]&lt;=0.4, "30-40%", "40%+"))))</f>
        <v>10-20%</v>
      </c>
    </row>
    <row r="3089" spans="1:24" ht="14.4" x14ac:dyDescent="0.3">
      <c r="A3089" s="2">
        <v>3088</v>
      </c>
      <c r="B3089" s="2" t="s">
        <v>6299</v>
      </c>
      <c r="C3089" s="2">
        <f>YEAR([1]Data!$D3089)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9">
        <v>12.991999999999996</v>
      </c>
      <c r="T3089" s="2">
        <v>2</v>
      </c>
      <c r="U3089" s="25">
        <v>0.8</v>
      </c>
      <c r="V3089" s="25">
        <v>-32.480000000000004</v>
      </c>
      <c r="W3089" s="11">
        <f>Table_1[[#This Row],[Discount]]/Table_1[[#This Row],[Sales]]</f>
        <v>6.1576354679802978E-2</v>
      </c>
      <c r="X3089" t="str">
        <f>IF(Table_1[[#This Row],[Discount %]]&lt;=0.1, "0-10%", IF(Table_1[[#This Row],[Discount %]]&lt;=0.2, "10-20%", IF(Table_1[[#This Row],[Discount %]]&lt;=0.3, "20-30%", IF(Table_1[[#This Row],[Discount %]]&lt;=0.4, "30-40%", "40%+"))))</f>
        <v>0-10%</v>
      </c>
    </row>
    <row r="3090" spans="1:24" ht="14.4" x14ac:dyDescent="0.3">
      <c r="A3090" s="2">
        <v>3089</v>
      </c>
      <c r="B3090" s="2" t="s">
        <v>6300</v>
      </c>
      <c r="C3090" s="2">
        <f>YEAR([1]Data!$D3090)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9">
        <v>61</v>
      </c>
      <c r="T3090" s="2">
        <v>5</v>
      </c>
      <c r="U3090" s="25">
        <v>0</v>
      </c>
      <c r="V3090" s="25">
        <v>25.620000000000005</v>
      </c>
      <c r="W3090" s="11">
        <f>Table_1[[#This Row],[Discount]]/Table_1[[#This Row],[Sales]]</f>
        <v>0</v>
      </c>
      <c r="X3090" t="str">
        <f>IF(Table_1[[#This Row],[Discount %]]&lt;=0.1, "0-10%", IF(Table_1[[#This Row],[Discount %]]&lt;=0.2, "10-20%", IF(Table_1[[#This Row],[Discount %]]&lt;=0.3, "20-30%", IF(Table_1[[#This Row],[Discount %]]&lt;=0.4, "30-40%", "40%+"))))</f>
        <v>0-10%</v>
      </c>
    </row>
    <row r="3091" spans="1:24" ht="14.4" x14ac:dyDescent="0.3">
      <c r="A3091" s="2">
        <v>3090</v>
      </c>
      <c r="B3091" s="2" t="s">
        <v>6300</v>
      </c>
      <c r="C3091" s="2">
        <f>YEAR([1]Data!$D3091)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9">
        <v>671.93</v>
      </c>
      <c r="T3091" s="2">
        <v>7</v>
      </c>
      <c r="U3091" s="25">
        <v>0</v>
      </c>
      <c r="V3091" s="25">
        <v>188.1404</v>
      </c>
      <c r="W3091" s="11">
        <f>Table_1[[#This Row],[Discount]]/Table_1[[#This Row],[Sales]]</f>
        <v>0</v>
      </c>
      <c r="X3091" t="str">
        <f>IF(Table_1[[#This Row],[Discount %]]&lt;=0.1, "0-10%", IF(Table_1[[#This Row],[Discount %]]&lt;=0.2, "10-20%", IF(Table_1[[#This Row],[Discount %]]&lt;=0.3, "20-30%", IF(Table_1[[#This Row],[Discount %]]&lt;=0.4, "30-40%", "40%+"))))</f>
        <v>0-10%</v>
      </c>
    </row>
    <row r="3092" spans="1:24" ht="14.4" x14ac:dyDescent="0.3">
      <c r="A3092" s="2">
        <v>3091</v>
      </c>
      <c r="B3092" s="2" t="s">
        <v>6303</v>
      </c>
      <c r="C3092" s="2">
        <f>YEAR([1]Data!$D3092)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9">
        <v>447.85999999999996</v>
      </c>
      <c r="T3092" s="2">
        <v>7</v>
      </c>
      <c r="U3092" s="25">
        <v>0</v>
      </c>
      <c r="V3092" s="25">
        <v>219.45140000000001</v>
      </c>
      <c r="W3092" s="11">
        <f>Table_1[[#This Row],[Discount]]/Table_1[[#This Row],[Sales]]</f>
        <v>0</v>
      </c>
      <c r="X3092" t="str">
        <f>IF(Table_1[[#This Row],[Discount %]]&lt;=0.1, "0-10%", IF(Table_1[[#This Row],[Discount %]]&lt;=0.2, "10-20%", IF(Table_1[[#This Row],[Discount %]]&lt;=0.3, "20-30%", IF(Table_1[[#This Row],[Discount %]]&lt;=0.4, "30-40%", "40%+"))))</f>
        <v>0-10%</v>
      </c>
    </row>
    <row r="3093" spans="1:24" ht="14.4" x14ac:dyDescent="0.3">
      <c r="A3093" s="2">
        <v>3092</v>
      </c>
      <c r="B3093" s="2" t="s">
        <v>6303</v>
      </c>
      <c r="C3093" s="2">
        <f>YEAR([1]Data!$D3093)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9">
        <v>479.95</v>
      </c>
      <c r="T3093" s="2">
        <v>5</v>
      </c>
      <c r="U3093" s="25">
        <v>0</v>
      </c>
      <c r="V3093" s="25">
        <v>129.5865</v>
      </c>
      <c r="W3093" s="11">
        <f>Table_1[[#This Row],[Discount]]/Table_1[[#This Row],[Sales]]</f>
        <v>0</v>
      </c>
      <c r="X3093" t="str">
        <f>IF(Table_1[[#This Row],[Discount %]]&lt;=0.1, "0-10%", IF(Table_1[[#This Row],[Discount %]]&lt;=0.2, "10-20%", IF(Table_1[[#This Row],[Discount %]]&lt;=0.3, "20-30%", IF(Table_1[[#This Row],[Discount %]]&lt;=0.4, "30-40%", "40%+"))))</f>
        <v>0-10%</v>
      </c>
    </row>
    <row r="3094" spans="1:24" ht="14.4" x14ac:dyDescent="0.3">
      <c r="A3094" s="2">
        <v>3093</v>
      </c>
      <c r="B3094" s="2" t="s">
        <v>6303</v>
      </c>
      <c r="C3094" s="2">
        <f>YEAR([1]Data!$D3094)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9">
        <v>166.44</v>
      </c>
      <c r="T3094" s="2">
        <v>3</v>
      </c>
      <c r="U3094" s="25">
        <v>0</v>
      </c>
      <c r="V3094" s="25">
        <v>79.891199999999998</v>
      </c>
      <c r="W3094" s="11">
        <f>Table_1[[#This Row],[Discount]]/Table_1[[#This Row],[Sales]]</f>
        <v>0</v>
      </c>
      <c r="X3094" t="str">
        <f>IF(Table_1[[#This Row],[Discount %]]&lt;=0.1, "0-10%", IF(Table_1[[#This Row],[Discount %]]&lt;=0.2, "10-20%", IF(Table_1[[#This Row],[Discount %]]&lt;=0.3, "20-30%", IF(Table_1[[#This Row],[Discount %]]&lt;=0.4, "30-40%", "40%+"))))</f>
        <v>0-10%</v>
      </c>
    </row>
    <row r="3095" spans="1:24" ht="14.4" x14ac:dyDescent="0.3">
      <c r="A3095" s="2">
        <v>3094</v>
      </c>
      <c r="B3095" s="2" t="s">
        <v>6306</v>
      </c>
      <c r="C3095" s="2">
        <f>YEAR([1]Data!$D3095)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9">
        <v>31.680000000000003</v>
      </c>
      <c r="T3095" s="2">
        <v>4</v>
      </c>
      <c r="U3095" s="25">
        <v>0.2</v>
      </c>
      <c r="V3095" s="25">
        <v>2.7719999999999994</v>
      </c>
      <c r="W3095" s="11">
        <f>Table_1[[#This Row],[Discount]]/Table_1[[#This Row],[Sales]]</f>
        <v>6.313131313131313E-3</v>
      </c>
      <c r="X3095" t="str">
        <f>IF(Table_1[[#This Row],[Discount %]]&lt;=0.1, "0-10%", IF(Table_1[[#This Row],[Discount %]]&lt;=0.2, "10-20%", IF(Table_1[[#This Row],[Discount %]]&lt;=0.3, "20-30%", IF(Table_1[[#This Row],[Discount %]]&lt;=0.4, "30-40%", "40%+"))))</f>
        <v>0-10%</v>
      </c>
    </row>
    <row r="3096" spans="1:24" ht="14.4" x14ac:dyDescent="0.3">
      <c r="A3096" s="2">
        <v>3095</v>
      </c>
      <c r="B3096" s="2" t="s">
        <v>6306</v>
      </c>
      <c r="C3096" s="2">
        <f>YEAR([1]Data!$D3096)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9">
        <v>10.368000000000002</v>
      </c>
      <c r="T3096" s="2">
        <v>2</v>
      </c>
      <c r="U3096" s="25">
        <v>0.2</v>
      </c>
      <c r="V3096" s="25">
        <v>3.6288</v>
      </c>
      <c r="W3096" s="11">
        <f>Table_1[[#This Row],[Discount]]/Table_1[[#This Row],[Sales]]</f>
        <v>1.9290123456790119E-2</v>
      </c>
      <c r="X3096" t="str">
        <f>IF(Table_1[[#This Row],[Discount %]]&lt;=0.1, "0-10%", IF(Table_1[[#This Row],[Discount %]]&lt;=0.2, "10-20%", IF(Table_1[[#This Row],[Discount %]]&lt;=0.3, "20-30%", IF(Table_1[[#This Row],[Discount %]]&lt;=0.4, "30-40%", "40%+"))))</f>
        <v>0-10%</v>
      </c>
    </row>
    <row r="3097" spans="1:24" ht="14.4" x14ac:dyDescent="0.3">
      <c r="A3097" s="2">
        <v>3096</v>
      </c>
      <c r="B3097" s="2" t="s">
        <v>6306</v>
      </c>
      <c r="C3097" s="2">
        <f>YEAR([1]Data!$D3097)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9">
        <v>12.032</v>
      </c>
      <c r="T3097" s="2">
        <v>8</v>
      </c>
      <c r="U3097" s="25">
        <v>0.2</v>
      </c>
      <c r="V3097" s="25">
        <v>2.2559999999999993</v>
      </c>
      <c r="W3097" s="11">
        <f>Table_1[[#This Row],[Discount]]/Table_1[[#This Row],[Sales]]</f>
        <v>1.6622340425531915E-2</v>
      </c>
      <c r="X3097" t="str">
        <f>IF(Table_1[[#This Row],[Discount %]]&lt;=0.1, "0-10%", IF(Table_1[[#This Row],[Discount %]]&lt;=0.2, "10-20%", IF(Table_1[[#This Row],[Discount %]]&lt;=0.3, "20-30%", IF(Table_1[[#This Row],[Discount %]]&lt;=0.4, "30-40%", "40%+"))))</f>
        <v>0-10%</v>
      </c>
    </row>
    <row r="3098" spans="1:24" ht="14.4" x14ac:dyDescent="0.3">
      <c r="A3098" s="2">
        <v>3097</v>
      </c>
      <c r="B3098" s="2" t="s">
        <v>6306</v>
      </c>
      <c r="C3098" s="2">
        <f>YEAR([1]Data!$D3098)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9">
        <v>5.7679999999999989</v>
      </c>
      <c r="T3098" s="2">
        <v>2</v>
      </c>
      <c r="U3098" s="25">
        <v>0.8</v>
      </c>
      <c r="V3098" s="25">
        <v>-13.554800000000004</v>
      </c>
      <c r="W3098" s="11">
        <f>Table_1[[#This Row],[Discount]]/Table_1[[#This Row],[Sales]]</f>
        <v>0.13869625520110959</v>
      </c>
      <c r="X3098" t="str">
        <f>IF(Table_1[[#This Row],[Discount %]]&lt;=0.1, "0-10%", IF(Table_1[[#This Row],[Discount %]]&lt;=0.2, "10-20%", IF(Table_1[[#This Row],[Discount %]]&lt;=0.3, "20-30%", IF(Table_1[[#This Row],[Discount %]]&lt;=0.4, "30-40%", "40%+"))))</f>
        <v>10-20%</v>
      </c>
    </row>
    <row r="3099" spans="1:24" ht="14.4" x14ac:dyDescent="0.3">
      <c r="A3099" s="2">
        <v>3098</v>
      </c>
      <c r="B3099" s="2" t="s">
        <v>6308</v>
      </c>
      <c r="C3099" s="2">
        <f>YEAR([1]Data!$D3099)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9">
        <v>33.119999999999997</v>
      </c>
      <c r="T3099" s="2">
        <v>4</v>
      </c>
      <c r="U3099" s="25">
        <v>0.2</v>
      </c>
      <c r="V3099" s="25">
        <v>11.592000000000001</v>
      </c>
      <c r="W3099" s="11">
        <f>Table_1[[#This Row],[Discount]]/Table_1[[#This Row],[Sales]]</f>
        <v>6.0386473429951699E-3</v>
      </c>
      <c r="X3099" t="str">
        <f>IF(Table_1[[#This Row],[Discount %]]&lt;=0.1, "0-10%", IF(Table_1[[#This Row],[Discount %]]&lt;=0.2, "10-20%", IF(Table_1[[#This Row],[Discount %]]&lt;=0.3, "20-30%", IF(Table_1[[#This Row],[Discount %]]&lt;=0.4, "30-40%", "40%+"))))</f>
        <v>0-10%</v>
      </c>
    </row>
    <row r="3100" spans="1:24" ht="14.4" x14ac:dyDescent="0.3">
      <c r="A3100" s="2">
        <v>3099</v>
      </c>
      <c r="B3100" s="2" t="s">
        <v>6308</v>
      </c>
      <c r="C3100" s="2">
        <f>YEAR([1]Data!$D3100)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9">
        <v>220.26559999999998</v>
      </c>
      <c r="T3100" s="2">
        <v>4</v>
      </c>
      <c r="U3100" s="25">
        <v>0.32</v>
      </c>
      <c r="V3100" s="25">
        <v>-42.1096</v>
      </c>
      <c r="W3100" s="11">
        <f>Table_1[[#This Row],[Discount]]/Table_1[[#This Row],[Sales]]</f>
        <v>1.4527915389420773E-3</v>
      </c>
      <c r="X3100" t="str">
        <f>IF(Table_1[[#This Row],[Discount %]]&lt;=0.1, "0-10%", IF(Table_1[[#This Row],[Discount %]]&lt;=0.2, "10-20%", IF(Table_1[[#This Row],[Discount %]]&lt;=0.3, "20-30%", IF(Table_1[[#This Row],[Discount %]]&lt;=0.4, "30-40%", "40%+"))))</f>
        <v>0-10%</v>
      </c>
    </row>
    <row r="3101" spans="1:24" ht="14.4" x14ac:dyDescent="0.3">
      <c r="A3101" s="2">
        <v>3100</v>
      </c>
      <c r="B3101" s="2" t="s">
        <v>6309</v>
      </c>
      <c r="C3101" s="2">
        <f>YEAR([1]Data!$D3101)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9">
        <v>10.776000000000002</v>
      </c>
      <c r="T3101" s="2">
        <v>3</v>
      </c>
      <c r="U3101" s="25">
        <v>0.2</v>
      </c>
      <c r="V3101" s="25">
        <v>3.5021999999999989</v>
      </c>
      <c r="W3101" s="11">
        <f>Table_1[[#This Row],[Discount]]/Table_1[[#This Row],[Sales]]</f>
        <v>1.855976243504083E-2</v>
      </c>
      <c r="X3101" t="str">
        <f>IF(Table_1[[#This Row],[Discount %]]&lt;=0.1, "0-10%", IF(Table_1[[#This Row],[Discount %]]&lt;=0.2, "10-20%", IF(Table_1[[#This Row],[Discount %]]&lt;=0.3, "20-30%", IF(Table_1[[#This Row],[Discount %]]&lt;=0.4, "30-40%", "40%+"))))</f>
        <v>0-10%</v>
      </c>
    </row>
    <row r="3102" spans="1:24" ht="14.4" x14ac:dyDescent="0.3">
      <c r="A3102" s="2">
        <v>3101</v>
      </c>
      <c r="B3102" s="2" t="s">
        <v>6309</v>
      </c>
      <c r="C3102" s="2">
        <f>YEAR([1]Data!$D3102)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9">
        <v>242.35200000000003</v>
      </c>
      <c r="T3102" s="2">
        <v>3</v>
      </c>
      <c r="U3102" s="25">
        <v>0.2</v>
      </c>
      <c r="V3102" s="25">
        <v>9.0881999999999721</v>
      </c>
      <c r="W3102" s="11">
        <f>Table_1[[#This Row],[Discount]]/Table_1[[#This Row],[Sales]]</f>
        <v>8.2524592328513894E-4</v>
      </c>
      <c r="X3102" t="str">
        <f>IF(Table_1[[#This Row],[Discount %]]&lt;=0.1, "0-10%", IF(Table_1[[#This Row],[Discount %]]&lt;=0.2, "10-20%", IF(Table_1[[#This Row],[Discount %]]&lt;=0.3, "20-30%", IF(Table_1[[#This Row],[Discount %]]&lt;=0.4, "30-40%", "40%+"))))</f>
        <v>0-10%</v>
      </c>
    </row>
    <row r="3103" spans="1:24" ht="14.4" x14ac:dyDescent="0.3">
      <c r="A3103" s="2">
        <v>3102</v>
      </c>
      <c r="B3103" s="2" t="s">
        <v>6310</v>
      </c>
      <c r="C3103" s="2">
        <f>YEAR([1]Data!$D3103)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9">
        <v>695.16</v>
      </c>
      <c r="T3103" s="2">
        <v>6</v>
      </c>
      <c r="U3103" s="25">
        <v>0</v>
      </c>
      <c r="V3103" s="25">
        <v>34.757999999999953</v>
      </c>
      <c r="W3103" s="11">
        <f>Table_1[[#This Row],[Discount]]/Table_1[[#This Row],[Sales]]</f>
        <v>0</v>
      </c>
      <c r="X3103" t="str">
        <f>IF(Table_1[[#This Row],[Discount %]]&lt;=0.1, "0-10%", IF(Table_1[[#This Row],[Discount %]]&lt;=0.2, "10-20%", IF(Table_1[[#This Row],[Discount %]]&lt;=0.3, "20-30%", IF(Table_1[[#This Row],[Discount %]]&lt;=0.4, "30-40%", "40%+"))))</f>
        <v>0-10%</v>
      </c>
    </row>
    <row r="3104" spans="1:24" ht="14.4" x14ac:dyDescent="0.3">
      <c r="A3104" s="2">
        <v>3103</v>
      </c>
      <c r="B3104" s="2" t="s">
        <v>6310</v>
      </c>
      <c r="C3104" s="2">
        <f>YEAR([1]Data!$D3104)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9">
        <v>220.98</v>
      </c>
      <c r="T3104" s="2">
        <v>1</v>
      </c>
      <c r="U3104" s="25">
        <v>0</v>
      </c>
      <c r="V3104" s="25">
        <v>50.825400000000002</v>
      </c>
      <c r="W3104" s="11">
        <f>Table_1[[#This Row],[Discount]]/Table_1[[#This Row],[Sales]]</f>
        <v>0</v>
      </c>
      <c r="X3104" t="str">
        <f>IF(Table_1[[#This Row],[Discount %]]&lt;=0.1, "0-10%", IF(Table_1[[#This Row],[Discount %]]&lt;=0.2, "10-20%", IF(Table_1[[#This Row],[Discount %]]&lt;=0.3, "20-30%", IF(Table_1[[#This Row],[Discount %]]&lt;=0.4, "30-40%", "40%+"))))</f>
        <v>0-10%</v>
      </c>
    </row>
    <row r="3105" spans="1:24" ht="14.4" x14ac:dyDescent="0.3">
      <c r="A3105" s="2">
        <v>3104</v>
      </c>
      <c r="B3105" s="2" t="s">
        <v>6315</v>
      </c>
      <c r="C3105" s="2">
        <f>YEAR([1]Data!$D3105)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9">
        <v>12.957000000000001</v>
      </c>
      <c r="T3105" s="2">
        <v>7</v>
      </c>
      <c r="U3105" s="25">
        <v>0.7</v>
      </c>
      <c r="V3105" s="25">
        <v>-9.5018000000000029</v>
      </c>
      <c r="W3105" s="11">
        <f>Table_1[[#This Row],[Discount]]/Table_1[[#This Row],[Sales]]</f>
        <v>5.4024851431658555E-2</v>
      </c>
      <c r="X3105" t="str">
        <f>IF(Table_1[[#This Row],[Discount %]]&lt;=0.1, "0-10%", IF(Table_1[[#This Row],[Discount %]]&lt;=0.2, "10-20%", IF(Table_1[[#This Row],[Discount %]]&lt;=0.3, "20-30%", IF(Table_1[[#This Row],[Discount %]]&lt;=0.4, "30-40%", "40%+"))))</f>
        <v>0-10%</v>
      </c>
    </row>
    <row r="3106" spans="1:24" ht="14.4" x14ac:dyDescent="0.3">
      <c r="A3106" s="2">
        <v>3105</v>
      </c>
      <c r="B3106" s="2" t="s">
        <v>6318</v>
      </c>
      <c r="C3106" s="2">
        <f>YEAR([1]Data!$D3106)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9">
        <v>25.68</v>
      </c>
      <c r="T3106" s="2">
        <v>6</v>
      </c>
      <c r="U3106" s="25">
        <v>0</v>
      </c>
      <c r="V3106" s="25">
        <v>11.555999999999997</v>
      </c>
      <c r="W3106" s="11">
        <f>Table_1[[#This Row],[Discount]]/Table_1[[#This Row],[Sales]]</f>
        <v>0</v>
      </c>
      <c r="X3106" t="str">
        <f>IF(Table_1[[#This Row],[Discount %]]&lt;=0.1, "0-10%", IF(Table_1[[#This Row],[Discount %]]&lt;=0.2, "10-20%", IF(Table_1[[#This Row],[Discount %]]&lt;=0.3, "20-30%", IF(Table_1[[#This Row],[Discount %]]&lt;=0.4, "30-40%", "40%+"))))</f>
        <v>0-10%</v>
      </c>
    </row>
    <row r="3107" spans="1:24" ht="14.4" x14ac:dyDescent="0.3">
      <c r="A3107" s="2">
        <v>3106</v>
      </c>
      <c r="B3107" s="2" t="s">
        <v>6323</v>
      </c>
      <c r="C3107" s="2">
        <f>YEAR([1]Data!$D3107)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9">
        <v>15.712000000000002</v>
      </c>
      <c r="T3107" s="2">
        <v>4</v>
      </c>
      <c r="U3107" s="25">
        <v>0.2</v>
      </c>
      <c r="V3107" s="25">
        <v>5.6955999999999989</v>
      </c>
      <c r="W3107" s="11">
        <f>Table_1[[#This Row],[Discount]]/Table_1[[#This Row],[Sales]]</f>
        <v>1.2729124236252545E-2</v>
      </c>
      <c r="X3107" t="str">
        <f>IF(Table_1[[#This Row],[Discount %]]&lt;=0.1, "0-10%", IF(Table_1[[#This Row],[Discount %]]&lt;=0.2, "10-20%", IF(Table_1[[#This Row],[Discount %]]&lt;=0.3, "20-30%", IF(Table_1[[#This Row],[Discount %]]&lt;=0.4, "30-40%", "40%+"))))</f>
        <v>0-10%</v>
      </c>
    </row>
    <row r="3108" spans="1:24" ht="14.4" x14ac:dyDescent="0.3">
      <c r="A3108" s="2">
        <v>3107</v>
      </c>
      <c r="B3108" s="2" t="s">
        <v>6324</v>
      </c>
      <c r="C3108" s="2">
        <f>YEAR([1]Data!$D3108)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9">
        <v>298.464</v>
      </c>
      <c r="T3108" s="2">
        <v>6</v>
      </c>
      <c r="U3108" s="25">
        <v>0.2</v>
      </c>
      <c r="V3108" s="25">
        <v>26.115600000000015</v>
      </c>
      <c r="W3108" s="11">
        <f>Table_1[[#This Row],[Discount]]/Table_1[[#This Row],[Sales]]</f>
        <v>6.7009756620563959E-4</v>
      </c>
      <c r="X3108" t="str">
        <f>IF(Table_1[[#This Row],[Discount %]]&lt;=0.1, "0-10%", IF(Table_1[[#This Row],[Discount %]]&lt;=0.2, "10-20%", IF(Table_1[[#This Row],[Discount %]]&lt;=0.3, "20-30%", IF(Table_1[[#This Row],[Discount %]]&lt;=0.4, "30-40%", "40%+"))))</f>
        <v>0-10%</v>
      </c>
    </row>
    <row r="3109" spans="1:24" ht="14.4" x14ac:dyDescent="0.3">
      <c r="A3109" s="2">
        <v>3108</v>
      </c>
      <c r="B3109" s="2" t="s">
        <v>6325</v>
      </c>
      <c r="C3109" s="2">
        <f>YEAR([1]Data!$D3109)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9">
        <v>21.93</v>
      </c>
      <c r="T3109" s="2">
        <v>3</v>
      </c>
      <c r="U3109" s="25">
        <v>0</v>
      </c>
      <c r="V3109" s="25">
        <v>10.087799999999998</v>
      </c>
      <c r="W3109" s="11">
        <f>Table_1[[#This Row],[Discount]]/Table_1[[#This Row],[Sales]]</f>
        <v>0</v>
      </c>
      <c r="X3109" t="str">
        <f>IF(Table_1[[#This Row],[Discount %]]&lt;=0.1, "0-10%", IF(Table_1[[#This Row],[Discount %]]&lt;=0.2, "10-20%", IF(Table_1[[#This Row],[Discount %]]&lt;=0.3, "20-30%", IF(Table_1[[#This Row],[Discount %]]&lt;=0.4, "30-40%", "40%+"))))</f>
        <v>0-10%</v>
      </c>
    </row>
    <row r="3110" spans="1:24" ht="14.4" x14ac:dyDescent="0.3">
      <c r="A3110" s="2">
        <v>3109</v>
      </c>
      <c r="B3110" s="2" t="s">
        <v>6325</v>
      </c>
      <c r="C3110" s="2">
        <f>YEAR([1]Data!$D3110)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9">
        <v>242.94</v>
      </c>
      <c r="T3110" s="2">
        <v>3</v>
      </c>
      <c r="U3110" s="25">
        <v>0</v>
      </c>
      <c r="V3110" s="25">
        <v>4.8588000000000164</v>
      </c>
      <c r="W3110" s="11">
        <f>Table_1[[#This Row],[Discount]]/Table_1[[#This Row],[Sales]]</f>
        <v>0</v>
      </c>
      <c r="X3110" t="str">
        <f>IF(Table_1[[#This Row],[Discount %]]&lt;=0.1, "0-10%", IF(Table_1[[#This Row],[Discount %]]&lt;=0.2, "10-20%", IF(Table_1[[#This Row],[Discount %]]&lt;=0.3, "20-30%", IF(Table_1[[#This Row],[Discount %]]&lt;=0.4, "30-40%", "40%+"))))</f>
        <v>0-10%</v>
      </c>
    </row>
    <row r="3111" spans="1:24" ht="14.4" x14ac:dyDescent="0.3">
      <c r="A3111" s="2">
        <v>3110</v>
      </c>
      <c r="B3111" s="2" t="s">
        <v>6325</v>
      </c>
      <c r="C3111" s="2">
        <f>YEAR([1]Data!$D3111)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9">
        <v>7.64</v>
      </c>
      <c r="T3111" s="2">
        <v>1</v>
      </c>
      <c r="U3111" s="25">
        <v>0</v>
      </c>
      <c r="V3111" s="25">
        <v>3.7435999999999998</v>
      </c>
      <c r="W3111" s="11">
        <f>Table_1[[#This Row],[Discount]]/Table_1[[#This Row],[Sales]]</f>
        <v>0</v>
      </c>
      <c r="X3111" t="str">
        <f>IF(Table_1[[#This Row],[Discount %]]&lt;=0.1, "0-10%", IF(Table_1[[#This Row],[Discount %]]&lt;=0.2, "10-20%", IF(Table_1[[#This Row],[Discount %]]&lt;=0.3, "20-30%", IF(Table_1[[#This Row],[Discount %]]&lt;=0.4, "30-40%", "40%+"))))</f>
        <v>0-10%</v>
      </c>
    </row>
    <row r="3112" spans="1:24" ht="14.4" x14ac:dyDescent="0.3">
      <c r="A3112" s="2">
        <v>3111</v>
      </c>
      <c r="B3112" s="2" t="s">
        <v>6325</v>
      </c>
      <c r="C3112" s="2">
        <f>YEAR([1]Data!$D3112)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9">
        <v>51.84</v>
      </c>
      <c r="T3112" s="2">
        <v>8</v>
      </c>
      <c r="U3112" s="25">
        <v>0</v>
      </c>
      <c r="V3112" s="25">
        <v>25.401600000000002</v>
      </c>
      <c r="W3112" s="11">
        <f>Table_1[[#This Row],[Discount]]/Table_1[[#This Row],[Sales]]</f>
        <v>0</v>
      </c>
      <c r="X3112" t="str">
        <f>IF(Table_1[[#This Row],[Discount %]]&lt;=0.1, "0-10%", IF(Table_1[[#This Row],[Discount %]]&lt;=0.2, "10-20%", IF(Table_1[[#This Row],[Discount %]]&lt;=0.3, "20-30%", IF(Table_1[[#This Row],[Discount %]]&lt;=0.4, "30-40%", "40%+"))))</f>
        <v>0-10%</v>
      </c>
    </row>
    <row r="3113" spans="1:24" ht="14.4" x14ac:dyDescent="0.3">
      <c r="A3113" s="2">
        <v>3112</v>
      </c>
      <c r="B3113" s="2" t="s">
        <v>6325</v>
      </c>
      <c r="C3113" s="2">
        <f>YEAR([1]Data!$D3113)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9">
        <v>265.17</v>
      </c>
      <c r="T3113" s="2">
        <v>1</v>
      </c>
      <c r="U3113" s="25">
        <v>0</v>
      </c>
      <c r="V3113" s="25">
        <v>47.730599999999981</v>
      </c>
      <c r="W3113" s="11">
        <f>Table_1[[#This Row],[Discount]]/Table_1[[#This Row],[Sales]]</f>
        <v>0</v>
      </c>
      <c r="X3113" t="str">
        <f>IF(Table_1[[#This Row],[Discount %]]&lt;=0.1, "0-10%", IF(Table_1[[#This Row],[Discount %]]&lt;=0.2, "10-20%", IF(Table_1[[#This Row],[Discount %]]&lt;=0.3, "20-30%", IF(Table_1[[#This Row],[Discount %]]&lt;=0.4, "30-40%", "40%+"))))</f>
        <v>0-10%</v>
      </c>
    </row>
    <row r="3114" spans="1:24" ht="14.4" x14ac:dyDescent="0.3">
      <c r="A3114" s="2">
        <v>3113</v>
      </c>
      <c r="B3114" s="2" t="s">
        <v>6328</v>
      </c>
      <c r="C3114" s="2">
        <f>YEAR([1]Data!$D3114)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9">
        <v>837.59999999999991</v>
      </c>
      <c r="T3114" s="2">
        <v>3</v>
      </c>
      <c r="U3114" s="25">
        <v>0.2</v>
      </c>
      <c r="V3114" s="25">
        <v>62.82000000000005</v>
      </c>
      <c r="W3114" s="11">
        <f>Table_1[[#This Row],[Discount]]/Table_1[[#This Row],[Sales]]</f>
        <v>2.3877745940783195E-4</v>
      </c>
      <c r="X3114" t="str">
        <f>IF(Table_1[[#This Row],[Discount %]]&lt;=0.1, "0-10%", IF(Table_1[[#This Row],[Discount %]]&lt;=0.2, "10-20%", IF(Table_1[[#This Row],[Discount %]]&lt;=0.3, "20-30%", IF(Table_1[[#This Row],[Discount %]]&lt;=0.4, "30-40%", "40%+"))))</f>
        <v>0-10%</v>
      </c>
    </row>
    <row r="3115" spans="1:24" ht="14.4" x14ac:dyDescent="0.3">
      <c r="A3115" s="2">
        <v>3114</v>
      </c>
      <c r="B3115" s="2" t="s">
        <v>6328</v>
      </c>
      <c r="C3115" s="2">
        <f>YEAR([1]Data!$D3115)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9">
        <v>135.9</v>
      </c>
      <c r="T3115" s="2">
        <v>5</v>
      </c>
      <c r="U3115" s="25">
        <v>0</v>
      </c>
      <c r="V3115" s="25">
        <v>63.872999999999998</v>
      </c>
      <c r="W3115" s="11">
        <f>Table_1[[#This Row],[Discount]]/Table_1[[#This Row],[Sales]]</f>
        <v>0</v>
      </c>
      <c r="X3115" t="str">
        <f>IF(Table_1[[#This Row],[Discount %]]&lt;=0.1, "0-10%", IF(Table_1[[#This Row],[Discount %]]&lt;=0.2, "10-20%", IF(Table_1[[#This Row],[Discount %]]&lt;=0.3, "20-30%", IF(Table_1[[#This Row],[Discount %]]&lt;=0.4, "30-40%", "40%+"))))</f>
        <v>0-10%</v>
      </c>
    </row>
    <row r="3116" spans="1:24" ht="14.4" x14ac:dyDescent="0.3">
      <c r="A3116" s="2">
        <v>3115</v>
      </c>
      <c r="B3116" s="2" t="s">
        <v>6328</v>
      </c>
      <c r="C3116" s="2">
        <f>YEAR([1]Data!$D3116)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9">
        <v>34.68</v>
      </c>
      <c r="T3116" s="2">
        <v>6</v>
      </c>
      <c r="U3116" s="25">
        <v>0</v>
      </c>
      <c r="V3116" s="25">
        <v>16.993200000000002</v>
      </c>
      <c r="W3116" s="11">
        <f>Table_1[[#This Row],[Discount]]/Table_1[[#This Row],[Sales]]</f>
        <v>0</v>
      </c>
      <c r="X3116" t="str">
        <f>IF(Table_1[[#This Row],[Discount %]]&lt;=0.1, "0-10%", IF(Table_1[[#This Row],[Discount %]]&lt;=0.2, "10-20%", IF(Table_1[[#This Row],[Discount %]]&lt;=0.3, "20-30%", IF(Table_1[[#This Row],[Discount %]]&lt;=0.4, "30-40%", "40%+"))))</f>
        <v>0-10%</v>
      </c>
    </row>
    <row r="3117" spans="1:24" ht="14.4" x14ac:dyDescent="0.3">
      <c r="A3117" s="2">
        <v>3116</v>
      </c>
      <c r="B3117" s="2" t="s">
        <v>6328</v>
      </c>
      <c r="C3117" s="2">
        <f>YEAR([1]Data!$D3117)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9">
        <v>532.70400000000006</v>
      </c>
      <c r="T3117" s="2">
        <v>6</v>
      </c>
      <c r="U3117" s="25">
        <v>0.2</v>
      </c>
      <c r="V3117" s="25">
        <v>-39.952800000000025</v>
      </c>
      <c r="W3117" s="11">
        <f>Table_1[[#This Row],[Discount]]/Table_1[[#This Row],[Sales]]</f>
        <v>3.7544302276686488E-4</v>
      </c>
      <c r="X3117" t="str">
        <f>IF(Table_1[[#This Row],[Discount %]]&lt;=0.1, "0-10%", IF(Table_1[[#This Row],[Discount %]]&lt;=0.2, "10-20%", IF(Table_1[[#This Row],[Discount %]]&lt;=0.3, "20-30%", IF(Table_1[[#This Row],[Discount %]]&lt;=0.4, "30-40%", "40%+"))))</f>
        <v>0-10%</v>
      </c>
    </row>
    <row r="3118" spans="1:24" ht="14.4" x14ac:dyDescent="0.3">
      <c r="A3118" s="2">
        <v>3117</v>
      </c>
      <c r="B3118" s="2" t="s">
        <v>6328</v>
      </c>
      <c r="C3118" s="2">
        <f>YEAR([1]Data!$D3118)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9">
        <v>43.099999999999994</v>
      </c>
      <c r="T3118" s="2">
        <v>5</v>
      </c>
      <c r="U3118" s="25">
        <v>0</v>
      </c>
      <c r="V3118" s="25">
        <v>11.206</v>
      </c>
      <c r="W3118" s="11">
        <f>Table_1[[#This Row],[Discount]]/Table_1[[#This Row],[Sales]]</f>
        <v>0</v>
      </c>
      <c r="X3118" t="str">
        <f>IF(Table_1[[#This Row],[Discount %]]&lt;=0.1, "0-10%", IF(Table_1[[#This Row],[Discount %]]&lt;=0.2, "10-20%", IF(Table_1[[#This Row],[Discount %]]&lt;=0.3, "20-30%", IF(Table_1[[#This Row],[Discount %]]&lt;=0.4, "30-40%", "40%+"))))</f>
        <v>0-10%</v>
      </c>
    </row>
    <row r="3119" spans="1:24" ht="14.4" x14ac:dyDescent="0.3">
      <c r="A3119" s="2">
        <v>3118</v>
      </c>
      <c r="B3119" s="2" t="s">
        <v>6328</v>
      </c>
      <c r="C3119" s="2">
        <f>YEAR([1]Data!$D3119)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9">
        <v>15.88</v>
      </c>
      <c r="T3119" s="2">
        <v>4</v>
      </c>
      <c r="U3119" s="25">
        <v>0</v>
      </c>
      <c r="V3119" s="25">
        <v>0.15879999999999939</v>
      </c>
      <c r="W3119" s="11">
        <f>Table_1[[#This Row],[Discount]]/Table_1[[#This Row],[Sales]]</f>
        <v>0</v>
      </c>
      <c r="X3119" t="str">
        <f>IF(Table_1[[#This Row],[Discount %]]&lt;=0.1, "0-10%", IF(Table_1[[#This Row],[Discount %]]&lt;=0.2, "10-20%", IF(Table_1[[#This Row],[Discount %]]&lt;=0.3, "20-30%", IF(Table_1[[#This Row],[Discount %]]&lt;=0.4, "30-40%", "40%+"))))</f>
        <v>0-10%</v>
      </c>
    </row>
    <row r="3120" spans="1:24" ht="14.4" x14ac:dyDescent="0.3">
      <c r="A3120" s="2">
        <v>3119</v>
      </c>
      <c r="B3120" s="2" t="s">
        <v>6331</v>
      </c>
      <c r="C3120" s="2">
        <f>YEAR([1]Data!$D3120)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9">
        <v>1123.92</v>
      </c>
      <c r="T3120" s="2">
        <v>5</v>
      </c>
      <c r="U3120" s="25">
        <v>0.2</v>
      </c>
      <c r="V3120" s="25">
        <v>-182.63700000000017</v>
      </c>
      <c r="W3120" s="11">
        <f>Table_1[[#This Row],[Discount]]/Table_1[[#This Row],[Sales]]</f>
        <v>1.7794860844188199E-4</v>
      </c>
      <c r="X3120" t="str">
        <f>IF(Table_1[[#This Row],[Discount %]]&lt;=0.1, "0-10%", IF(Table_1[[#This Row],[Discount %]]&lt;=0.2, "10-20%", IF(Table_1[[#This Row],[Discount %]]&lt;=0.3, "20-30%", IF(Table_1[[#This Row],[Discount %]]&lt;=0.4, "30-40%", "40%+"))))</f>
        <v>0-10%</v>
      </c>
    </row>
    <row r="3121" spans="1:24" ht="14.4" x14ac:dyDescent="0.3">
      <c r="A3121" s="2">
        <v>3120</v>
      </c>
      <c r="B3121" s="2" t="s">
        <v>6331</v>
      </c>
      <c r="C3121" s="2">
        <f>YEAR([1]Data!$D3121)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9">
        <v>249.58400000000003</v>
      </c>
      <c r="T3121" s="2">
        <v>2</v>
      </c>
      <c r="U3121" s="25">
        <v>0.2</v>
      </c>
      <c r="V3121" s="25">
        <v>31.197999999999986</v>
      </c>
      <c r="W3121" s="11">
        <f>Table_1[[#This Row],[Discount]]/Table_1[[#This Row],[Sales]]</f>
        <v>8.0133341880889793E-4</v>
      </c>
      <c r="X3121" t="str">
        <f>IF(Table_1[[#This Row],[Discount %]]&lt;=0.1, "0-10%", IF(Table_1[[#This Row],[Discount %]]&lt;=0.2, "10-20%", IF(Table_1[[#This Row],[Discount %]]&lt;=0.3, "20-30%", IF(Table_1[[#This Row],[Discount %]]&lt;=0.4, "30-40%", "40%+"))))</f>
        <v>0-10%</v>
      </c>
    </row>
    <row r="3122" spans="1:24" ht="14.4" x14ac:dyDescent="0.3">
      <c r="A3122" s="2">
        <v>3121</v>
      </c>
      <c r="B3122" s="2" t="s">
        <v>6331</v>
      </c>
      <c r="C3122" s="2">
        <f>YEAR([1]Data!$D3122)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9">
        <v>48.671999999999997</v>
      </c>
      <c r="T3122" s="2">
        <v>3</v>
      </c>
      <c r="U3122" s="25">
        <v>0.2</v>
      </c>
      <c r="V3122" s="25">
        <v>7.3007999999999988</v>
      </c>
      <c r="W3122" s="11">
        <f>Table_1[[#This Row],[Discount]]/Table_1[[#This Row],[Sales]]</f>
        <v>4.1091387245233407E-3</v>
      </c>
      <c r="X3122" t="str">
        <f>IF(Table_1[[#This Row],[Discount %]]&lt;=0.1, "0-10%", IF(Table_1[[#This Row],[Discount %]]&lt;=0.2, "10-20%", IF(Table_1[[#This Row],[Discount %]]&lt;=0.3, "20-30%", IF(Table_1[[#This Row],[Discount %]]&lt;=0.4, "30-40%", "40%+"))))</f>
        <v>0-10%</v>
      </c>
    </row>
    <row r="3123" spans="1:24" ht="14.4" x14ac:dyDescent="0.3">
      <c r="A3123" s="2">
        <v>3122</v>
      </c>
      <c r="B3123" s="2" t="s">
        <v>6331</v>
      </c>
      <c r="C3123" s="2">
        <f>YEAR([1]Data!$D3123)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9">
        <v>60.768000000000001</v>
      </c>
      <c r="T3123" s="2">
        <v>2</v>
      </c>
      <c r="U3123" s="25">
        <v>0.2</v>
      </c>
      <c r="V3123" s="25">
        <v>7.5959999999999894</v>
      </c>
      <c r="W3123" s="11">
        <f>Table_1[[#This Row],[Discount]]/Table_1[[#This Row],[Sales]]</f>
        <v>3.2912058978409693E-3</v>
      </c>
      <c r="X3123" t="str">
        <f>IF(Table_1[[#This Row],[Discount %]]&lt;=0.1, "0-10%", IF(Table_1[[#This Row],[Discount %]]&lt;=0.2, "10-20%", IF(Table_1[[#This Row],[Discount %]]&lt;=0.3, "20-30%", IF(Table_1[[#This Row],[Discount %]]&lt;=0.4, "30-40%", "40%+"))))</f>
        <v>0-10%</v>
      </c>
    </row>
    <row r="3124" spans="1:24" ht="14.4" x14ac:dyDescent="0.3">
      <c r="A3124" s="2">
        <v>3123</v>
      </c>
      <c r="B3124" s="2" t="s">
        <v>6331</v>
      </c>
      <c r="C3124" s="2">
        <f>YEAR([1]Data!$D3124)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9">
        <v>78.600000000000009</v>
      </c>
      <c r="T3124" s="2">
        <v>5</v>
      </c>
      <c r="U3124" s="25">
        <v>0.7</v>
      </c>
      <c r="V3124" s="25">
        <v>-62.88000000000001</v>
      </c>
      <c r="W3124" s="11">
        <f>Table_1[[#This Row],[Discount]]/Table_1[[#This Row],[Sales]]</f>
        <v>8.905852417302797E-3</v>
      </c>
      <c r="X3124" t="str">
        <f>IF(Table_1[[#This Row],[Discount %]]&lt;=0.1, "0-10%", IF(Table_1[[#This Row],[Discount %]]&lt;=0.2, "10-20%", IF(Table_1[[#This Row],[Discount %]]&lt;=0.3, "20-30%", IF(Table_1[[#This Row],[Discount %]]&lt;=0.4, "30-40%", "40%+"))))</f>
        <v>0-10%</v>
      </c>
    </row>
    <row r="3125" spans="1:24" ht="14.4" x14ac:dyDescent="0.3">
      <c r="A3125" s="2">
        <v>3124</v>
      </c>
      <c r="B3125" s="2" t="s">
        <v>6331</v>
      </c>
      <c r="C3125" s="2">
        <f>YEAR([1]Data!$D3125)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9">
        <v>3.7680000000000007</v>
      </c>
      <c r="T3125" s="2">
        <v>2</v>
      </c>
      <c r="U3125" s="25">
        <v>0.7</v>
      </c>
      <c r="V3125" s="25">
        <v>-3.1400000000000006</v>
      </c>
      <c r="W3125" s="11">
        <f>Table_1[[#This Row],[Discount]]/Table_1[[#This Row],[Sales]]</f>
        <v>0.1857749469214437</v>
      </c>
      <c r="X3125" t="str">
        <f>IF(Table_1[[#This Row],[Discount %]]&lt;=0.1, "0-10%", IF(Table_1[[#This Row],[Discount %]]&lt;=0.2, "10-20%", IF(Table_1[[#This Row],[Discount %]]&lt;=0.3, "20-30%", IF(Table_1[[#This Row],[Discount %]]&lt;=0.4, "30-40%", "40%+"))))</f>
        <v>10-20%</v>
      </c>
    </row>
    <row r="3126" spans="1:24" ht="14.4" x14ac:dyDescent="0.3">
      <c r="A3126" s="2">
        <v>3125</v>
      </c>
      <c r="B3126" s="2" t="s">
        <v>6331</v>
      </c>
      <c r="C3126" s="2">
        <f>YEAR([1]Data!$D3126)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9">
        <v>1036.624</v>
      </c>
      <c r="T3126" s="2">
        <v>2</v>
      </c>
      <c r="U3126" s="25">
        <v>0.2</v>
      </c>
      <c r="V3126" s="25">
        <v>51.831200000000024</v>
      </c>
      <c r="W3126" s="11">
        <f>Table_1[[#This Row],[Discount]]/Table_1[[#This Row],[Sales]]</f>
        <v>1.9293398570745035E-4</v>
      </c>
      <c r="X3126" t="str">
        <f>IF(Table_1[[#This Row],[Discount %]]&lt;=0.1, "0-10%", IF(Table_1[[#This Row],[Discount %]]&lt;=0.2, "10-20%", IF(Table_1[[#This Row],[Discount %]]&lt;=0.3, "20-30%", IF(Table_1[[#This Row],[Discount %]]&lt;=0.4, "30-40%", "40%+"))))</f>
        <v>0-10%</v>
      </c>
    </row>
    <row r="3127" spans="1:24" ht="14.4" x14ac:dyDescent="0.3">
      <c r="A3127" s="2">
        <v>3126</v>
      </c>
      <c r="B3127" s="2" t="s">
        <v>6331</v>
      </c>
      <c r="C3127" s="2">
        <f>YEAR([1]Data!$D3127)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9">
        <v>563.80799999999999</v>
      </c>
      <c r="T3127" s="2">
        <v>4</v>
      </c>
      <c r="U3127" s="25">
        <v>0.2</v>
      </c>
      <c r="V3127" s="25">
        <v>21.142799999999966</v>
      </c>
      <c r="W3127" s="11">
        <f>Table_1[[#This Row],[Discount]]/Table_1[[#This Row],[Sales]]</f>
        <v>3.5473068846132017E-4</v>
      </c>
      <c r="X3127" t="str">
        <f>IF(Table_1[[#This Row],[Discount %]]&lt;=0.1, "0-10%", IF(Table_1[[#This Row],[Discount %]]&lt;=0.2, "10-20%", IF(Table_1[[#This Row],[Discount %]]&lt;=0.3, "20-30%", IF(Table_1[[#This Row],[Discount %]]&lt;=0.4, "30-40%", "40%+"))))</f>
        <v>0-10%</v>
      </c>
    </row>
    <row r="3128" spans="1:24" ht="14.4" x14ac:dyDescent="0.3">
      <c r="A3128" s="2">
        <v>3127</v>
      </c>
      <c r="B3128" s="2" t="s">
        <v>6334</v>
      </c>
      <c r="C3128" s="2">
        <f>YEAR([1]Data!$D3128)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9">
        <v>258.52799999999996</v>
      </c>
      <c r="T3128" s="2">
        <v>2</v>
      </c>
      <c r="U3128" s="25">
        <v>0.4</v>
      </c>
      <c r="V3128" s="25">
        <v>-47.396800000000013</v>
      </c>
      <c r="W3128" s="11">
        <f>Table_1[[#This Row],[Discount]]/Table_1[[#This Row],[Sales]]</f>
        <v>1.5472211907414286E-3</v>
      </c>
      <c r="X3128" t="str">
        <f>IF(Table_1[[#This Row],[Discount %]]&lt;=0.1, "0-10%", IF(Table_1[[#This Row],[Discount %]]&lt;=0.2, "10-20%", IF(Table_1[[#This Row],[Discount %]]&lt;=0.3, "20-30%", IF(Table_1[[#This Row],[Discount %]]&lt;=0.4, "30-40%", "40%+"))))</f>
        <v>0-10%</v>
      </c>
    </row>
    <row r="3129" spans="1:24" ht="14.4" x14ac:dyDescent="0.3">
      <c r="A3129" s="2">
        <v>3128</v>
      </c>
      <c r="B3129" s="2" t="s">
        <v>6338</v>
      </c>
      <c r="C3129" s="2">
        <f>YEAR([1]Data!$D3129)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9">
        <v>49.12</v>
      </c>
      <c r="T3129" s="2">
        <v>4</v>
      </c>
      <c r="U3129" s="25">
        <v>0</v>
      </c>
      <c r="V3129" s="25">
        <v>23.086399999999998</v>
      </c>
      <c r="W3129" s="11">
        <f>Table_1[[#This Row],[Discount]]/Table_1[[#This Row],[Sales]]</f>
        <v>0</v>
      </c>
      <c r="X3129" t="str">
        <f>IF(Table_1[[#This Row],[Discount %]]&lt;=0.1, "0-10%", IF(Table_1[[#This Row],[Discount %]]&lt;=0.2, "10-20%", IF(Table_1[[#This Row],[Discount %]]&lt;=0.3, "20-30%", IF(Table_1[[#This Row],[Discount %]]&lt;=0.4, "30-40%", "40%+"))))</f>
        <v>0-10%</v>
      </c>
    </row>
    <row r="3130" spans="1:24" ht="14.4" x14ac:dyDescent="0.3">
      <c r="A3130" s="2">
        <v>3129</v>
      </c>
      <c r="B3130" s="2" t="s">
        <v>6341</v>
      </c>
      <c r="C3130" s="2">
        <f>YEAR([1]Data!$D3130)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9">
        <v>44.46</v>
      </c>
      <c r="T3130" s="2">
        <v>2</v>
      </c>
      <c r="U3130" s="25">
        <v>0</v>
      </c>
      <c r="V3130" s="25">
        <v>14.671799999999998</v>
      </c>
      <c r="W3130" s="11">
        <f>Table_1[[#This Row],[Discount]]/Table_1[[#This Row],[Sales]]</f>
        <v>0</v>
      </c>
      <c r="X3130" t="str">
        <f>IF(Table_1[[#This Row],[Discount %]]&lt;=0.1, "0-10%", IF(Table_1[[#This Row],[Discount %]]&lt;=0.2, "10-20%", IF(Table_1[[#This Row],[Discount %]]&lt;=0.3, "20-30%", IF(Table_1[[#This Row],[Discount %]]&lt;=0.4, "30-40%", "40%+"))))</f>
        <v>0-10%</v>
      </c>
    </row>
    <row r="3131" spans="1:24" ht="14.4" x14ac:dyDescent="0.3">
      <c r="A3131" s="2">
        <v>3130</v>
      </c>
      <c r="B3131" s="2" t="s">
        <v>6341</v>
      </c>
      <c r="C3131" s="2">
        <f>YEAR([1]Data!$D3131)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9">
        <v>241.56799999999998</v>
      </c>
      <c r="T3131" s="2">
        <v>2</v>
      </c>
      <c r="U3131" s="25">
        <v>0.2</v>
      </c>
      <c r="V3131" s="25">
        <v>18.11760000000001</v>
      </c>
      <c r="W3131" s="11">
        <f>Table_1[[#This Row],[Discount]]/Table_1[[#This Row],[Sales]]</f>
        <v>8.279242283746193E-4</v>
      </c>
      <c r="X3131" t="str">
        <f>IF(Table_1[[#This Row],[Discount %]]&lt;=0.1, "0-10%", IF(Table_1[[#This Row],[Discount %]]&lt;=0.2, "10-20%", IF(Table_1[[#This Row],[Discount %]]&lt;=0.3, "20-30%", IF(Table_1[[#This Row],[Discount %]]&lt;=0.4, "30-40%", "40%+"))))</f>
        <v>0-10%</v>
      </c>
    </row>
    <row r="3132" spans="1:24" ht="14.4" x14ac:dyDescent="0.3">
      <c r="A3132" s="2">
        <v>3131</v>
      </c>
      <c r="B3132" s="2" t="s">
        <v>6341</v>
      </c>
      <c r="C3132" s="2">
        <f>YEAR([1]Data!$D3132)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9">
        <v>395</v>
      </c>
      <c r="T3132" s="2">
        <v>5</v>
      </c>
      <c r="U3132" s="25">
        <v>0</v>
      </c>
      <c r="V3132" s="25">
        <v>39.499999999999957</v>
      </c>
      <c r="W3132" s="11">
        <f>Table_1[[#This Row],[Discount]]/Table_1[[#This Row],[Sales]]</f>
        <v>0</v>
      </c>
      <c r="X3132" t="str">
        <f>IF(Table_1[[#This Row],[Discount %]]&lt;=0.1, "0-10%", IF(Table_1[[#This Row],[Discount %]]&lt;=0.2, "10-20%", IF(Table_1[[#This Row],[Discount %]]&lt;=0.3, "20-30%", IF(Table_1[[#This Row],[Discount %]]&lt;=0.4, "30-40%", "40%+"))))</f>
        <v>0-10%</v>
      </c>
    </row>
    <row r="3133" spans="1:24" ht="14.4" x14ac:dyDescent="0.3">
      <c r="A3133" s="2">
        <v>3132</v>
      </c>
      <c r="B3133" s="2" t="s">
        <v>6341</v>
      </c>
      <c r="C3133" s="2">
        <f>YEAR([1]Data!$D3133)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9">
        <v>627.16800000000012</v>
      </c>
      <c r="T3133" s="2">
        <v>4</v>
      </c>
      <c r="U3133" s="25">
        <v>0.2</v>
      </c>
      <c r="V3133" s="25">
        <v>70.55639999999994</v>
      </c>
      <c r="W3133" s="11">
        <f>Table_1[[#This Row],[Discount]]/Table_1[[#This Row],[Sales]]</f>
        <v>3.1889382111332208E-4</v>
      </c>
      <c r="X3133" t="str">
        <f>IF(Table_1[[#This Row],[Discount %]]&lt;=0.1, "0-10%", IF(Table_1[[#This Row],[Discount %]]&lt;=0.2, "10-20%", IF(Table_1[[#This Row],[Discount %]]&lt;=0.3, "20-30%", IF(Table_1[[#This Row],[Discount %]]&lt;=0.4, "30-40%", "40%+"))))</f>
        <v>0-10%</v>
      </c>
    </row>
    <row r="3134" spans="1:24" ht="14.4" x14ac:dyDescent="0.3">
      <c r="A3134" s="2">
        <v>3133</v>
      </c>
      <c r="B3134" s="2" t="s">
        <v>6342</v>
      </c>
      <c r="C3134" s="2">
        <f>YEAR([1]Data!$D3134)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9">
        <v>13.28</v>
      </c>
      <c r="T3134" s="2">
        <v>2</v>
      </c>
      <c r="U3134" s="25">
        <v>0</v>
      </c>
      <c r="V3134" s="25">
        <v>6.3743999999999996</v>
      </c>
      <c r="W3134" s="11">
        <f>Table_1[[#This Row],[Discount]]/Table_1[[#This Row],[Sales]]</f>
        <v>0</v>
      </c>
      <c r="X3134" t="str">
        <f>IF(Table_1[[#This Row],[Discount %]]&lt;=0.1, "0-10%", IF(Table_1[[#This Row],[Discount %]]&lt;=0.2, "10-20%", IF(Table_1[[#This Row],[Discount %]]&lt;=0.3, "20-30%", IF(Table_1[[#This Row],[Discount %]]&lt;=0.4, "30-40%", "40%+"))))</f>
        <v>0-10%</v>
      </c>
    </row>
    <row r="3135" spans="1:24" ht="14.4" x14ac:dyDescent="0.3">
      <c r="A3135" s="2">
        <v>3134</v>
      </c>
      <c r="B3135" s="2" t="s">
        <v>6342</v>
      </c>
      <c r="C3135" s="2">
        <f>YEAR([1]Data!$D3135)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9">
        <v>12.672000000000001</v>
      </c>
      <c r="T3135" s="2">
        <v>3</v>
      </c>
      <c r="U3135" s="25">
        <v>0.2</v>
      </c>
      <c r="V3135" s="25">
        <v>4.4352000000000009</v>
      </c>
      <c r="W3135" s="11">
        <f>Table_1[[#This Row],[Discount]]/Table_1[[#This Row],[Sales]]</f>
        <v>1.5782828282828284E-2</v>
      </c>
      <c r="X3135" t="str">
        <f>IF(Table_1[[#This Row],[Discount %]]&lt;=0.1, "0-10%", IF(Table_1[[#This Row],[Discount %]]&lt;=0.2, "10-20%", IF(Table_1[[#This Row],[Discount %]]&lt;=0.3, "20-30%", IF(Table_1[[#This Row],[Discount %]]&lt;=0.4, "30-40%", "40%+"))))</f>
        <v>0-10%</v>
      </c>
    </row>
    <row r="3136" spans="1:24" ht="14.4" x14ac:dyDescent="0.3">
      <c r="A3136" s="2">
        <v>3135</v>
      </c>
      <c r="B3136" s="2" t="s">
        <v>6347</v>
      </c>
      <c r="C3136" s="2">
        <f>YEAR([1]Data!$D3136)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9">
        <v>30.559999999999992</v>
      </c>
      <c r="T3136" s="2">
        <v>5</v>
      </c>
      <c r="U3136" s="25">
        <v>0.8</v>
      </c>
      <c r="V3136" s="25">
        <v>-45.840000000000018</v>
      </c>
      <c r="W3136" s="11">
        <f>Table_1[[#This Row],[Discount]]/Table_1[[#This Row],[Sales]]</f>
        <v>2.6178010471204199E-2</v>
      </c>
      <c r="X3136" t="str">
        <f>IF(Table_1[[#This Row],[Discount %]]&lt;=0.1, "0-10%", IF(Table_1[[#This Row],[Discount %]]&lt;=0.2, "10-20%", IF(Table_1[[#This Row],[Discount %]]&lt;=0.3, "20-30%", IF(Table_1[[#This Row],[Discount %]]&lt;=0.4, "30-40%", "40%+"))))</f>
        <v>0-10%</v>
      </c>
    </row>
    <row r="3137" spans="1:24" ht="14.4" x14ac:dyDescent="0.3">
      <c r="A3137" s="2">
        <v>3136</v>
      </c>
      <c r="B3137" s="2" t="s">
        <v>6347</v>
      </c>
      <c r="C3137" s="2">
        <f>YEAR([1]Data!$D3137)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9">
        <v>77.951999999999998</v>
      </c>
      <c r="T3137" s="2">
        <v>3</v>
      </c>
      <c r="U3137" s="25">
        <v>0.2</v>
      </c>
      <c r="V3137" s="25">
        <v>-15.590400000000002</v>
      </c>
      <c r="W3137" s="11">
        <f>Table_1[[#This Row],[Discount]]/Table_1[[#This Row],[Sales]]</f>
        <v>2.5656814449917902E-3</v>
      </c>
      <c r="X3137" t="str">
        <f>IF(Table_1[[#This Row],[Discount %]]&lt;=0.1, "0-10%", IF(Table_1[[#This Row],[Discount %]]&lt;=0.2, "10-20%", IF(Table_1[[#This Row],[Discount %]]&lt;=0.3, "20-30%", IF(Table_1[[#This Row],[Discount %]]&lt;=0.4, "30-40%", "40%+"))))</f>
        <v>0-10%</v>
      </c>
    </row>
    <row r="3138" spans="1:24" ht="14.4" x14ac:dyDescent="0.3">
      <c r="A3138" s="2">
        <v>3137</v>
      </c>
      <c r="B3138" s="2" t="s">
        <v>6347</v>
      </c>
      <c r="C3138" s="2">
        <f>YEAR([1]Data!$D3138)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9">
        <v>67.992000000000004</v>
      </c>
      <c r="T3138" s="2">
        <v>1</v>
      </c>
      <c r="U3138" s="25">
        <v>0.2</v>
      </c>
      <c r="V3138" s="25">
        <v>8.4989999999999917</v>
      </c>
      <c r="W3138" s="11">
        <f>Table_1[[#This Row],[Discount]]/Table_1[[#This Row],[Sales]]</f>
        <v>2.9415225320625956E-3</v>
      </c>
      <c r="X3138" t="str">
        <f>IF(Table_1[[#This Row],[Discount %]]&lt;=0.1, "0-10%", IF(Table_1[[#This Row],[Discount %]]&lt;=0.2, "10-20%", IF(Table_1[[#This Row],[Discount %]]&lt;=0.3, "20-30%", IF(Table_1[[#This Row],[Discount %]]&lt;=0.4, "30-40%", "40%+"))))</f>
        <v>0-10%</v>
      </c>
    </row>
    <row r="3139" spans="1:24" ht="14.4" x14ac:dyDescent="0.3">
      <c r="A3139" s="2">
        <v>3138</v>
      </c>
      <c r="B3139" s="2" t="s">
        <v>6347</v>
      </c>
      <c r="C3139" s="2">
        <f>YEAR([1]Data!$D3139)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9">
        <v>12.224</v>
      </c>
      <c r="T3139" s="2">
        <v>2</v>
      </c>
      <c r="U3139" s="25">
        <v>0.2</v>
      </c>
      <c r="V3139" s="25">
        <v>4.4311999999999996</v>
      </c>
      <c r="W3139" s="11">
        <f>Table_1[[#This Row],[Discount]]/Table_1[[#This Row],[Sales]]</f>
        <v>1.6361256544502618E-2</v>
      </c>
      <c r="X3139" t="str">
        <f>IF(Table_1[[#This Row],[Discount %]]&lt;=0.1, "0-10%", IF(Table_1[[#This Row],[Discount %]]&lt;=0.2, "10-20%", IF(Table_1[[#This Row],[Discount %]]&lt;=0.3, "20-30%", IF(Table_1[[#This Row],[Discount %]]&lt;=0.4, "30-40%", "40%+"))))</f>
        <v>0-10%</v>
      </c>
    </row>
    <row r="3140" spans="1:24" ht="14.4" x14ac:dyDescent="0.3">
      <c r="A3140" s="2">
        <v>3139</v>
      </c>
      <c r="B3140" s="2" t="s">
        <v>6347</v>
      </c>
      <c r="C3140" s="2">
        <f>YEAR([1]Data!$D3140)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9">
        <v>44.783999999999999</v>
      </c>
      <c r="T3140" s="2">
        <v>2</v>
      </c>
      <c r="U3140" s="25">
        <v>0.2</v>
      </c>
      <c r="V3140" s="25">
        <v>-0.55980000000000452</v>
      </c>
      <c r="W3140" s="11">
        <f>Table_1[[#This Row],[Discount]]/Table_1[[#This Row],[Sales]]</f>
        <v>4.4658806716684537E-3</v>
      </c>
      <c r="X3140" t="str">
        <f>IF(Table_1[[#This Row],[Discount %]]&lt;=0.1, "0-10%", IF(Table_1[[#This Row],[Discount %]]&lt;=0.2, "10-20%", IF(Table_1[[#This Row],[Discount %]]&lt;=0.3, "20-30%", IF(Table_1[[#This Row],[Discount %]]&lt;=0.4, "30-40%", "40%+"))))</f>
        <v>0-10%</v>
      </c>
    </row>
    <row r="3141" spans="1:24" ht="14.4" x14ac:dyDescent="0.3">
      <c r="A3141" s="2">
        <v>3140</v>
      </c>
      <c r="B3141" s="2" t="s">
        <v>6347</v>
      </c>
      <c r="C3141" s="2">
        <f>YEAR([1]Data!$D3141)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9">
        <v>22.847999999999999</v>
      </c>
      <c r="T3141" s="2">
        <v>3</v>
      </c>
      <c r="U3141" s="25">
        <v>0.6</v>
      </c>
      <c r="V3141" s="25">
        <v>-17.707200000000007</v>
      </c>
      <c r="W3141" s="11">
        <f>Table_1[[#This Row],[Discount]]/Table_1[[#This Row],[Sales]]</f>
        <v>2.6260504201680673E-2</v>
      </c>
      <c r="X3141" t="str">
        <f>IF(Table_1[[#This Row],[Discount %]]&lt;=0.1, "0-10%", IF(Table_1[[#This Row],[Discount %]]&lt;=0.2, "10-20%", IF(Table_1[[#This Row],[Discount %]]&lt;=0.3, "20-30%", IF(Table_1[[#This Row],[Discount %]]&lt;=0.4, "30-40%", "40%+"))))</f>
        <v>0-10%</v>
      </c>
    </row>
    <row r="3142" spans="1:24" ht="14.4" x14ac:dyDescent="0.3">
      <c r="A3142" s="2">
        <v>3141</v>
      </c>
      <c r="B3142" s="2" t="s">
        <v>6350</v>
      </c>
      <c r="C3142" s="2">
        <f>YEAR([1]Data!$D3142)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9">
        <v>206.43</v>
      </c>
      <c r="T3142" s="2">
        <v>3</v>
      </c>
      <c r="U3142" s="25">
        <v>0</v>
      </c>
      <c r="V3142" s="25">
        <v>90.829200000000014</v>
      </c>
      <c r="W3142" s="11">
        <f>Table_1[[#This Row],[Discount]]/Table_1[[#This Row],[Sales]]</f>
        <v>0</v>
      </c>
      <c r="X3142" t="str">
        <f>IF(Table_1[[#This Row],[Discount %]]&lt;=0.1, "0-10%", IF(Table_1[[#This Row],[Discount %]]&lt;=0.2, "10-20%", IF(Table_1[[#This Row],[Discount %]]&lt;=0.3, "20-30%", IF(Table_1[[#This Row],[Discount %]]&lt;=0.4, "30-40%", "40%+"))))</f>
        <v>0-10%</v>
      </c>
    </row>
    <row r="3143" spans="1:24" ht="14.4" x14ac:dyDescent="0.3">
      <c r="A3143" s="2">
        <v>3142</v>
      </c>
      <c r="B3143" s="2" t="s">
        <v>6351</v>
      </c>
      <c r="C3143" s="2">
        <f>YEAR([1]Data!$D3143)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9">
        <v>210.39199999999997</v>
      </c>
      <c r="T3143" s="2">
        <v>2</v>
      </c>
      <c r="U3143" s="25">
        <v>0.8</v>
      </c>
      <c r="V3143" s="25">
        <v>-336.62720000000013</v>
      </c>
      <c r="W3143" s="11">
        <f>Table_1[[#This Row],[Discount]]/Table_1[[#This Row],[Sales]]</f>
        <v>3.8024259477546685E-3</v>
      </c>
      <c r="X3143" t="str">
        <f>IF(Table_1[[#This Row],[Discount %]]&lt;=0.1, "0-10%", IF(Table_1[[#This Row],[Discount %]]&lt;=0.2, "10-20%", IF(Table_1[[#This Row],[Discount %]]&lt;=0.3, "20-30%", IF(Table_1[[#This Row],[Discount %]]&lt;=0.4, "30-40%", "40%+"))))</f>
        <v>0-10%</v>
      </c>
    </row>
    <row r="3144" spans="1:24" ht="14.4" x14ac:dyDescent="0.3">
      <c r="A3144" s="2">
        <v>3143</v>
      </c>
      <c r="B3144" s="2" t="s">
        <v>6352</v>
      </c>
      <c r="C3144" s="2">
        <f>YEAR([1]Data!$D3144)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9">
        <v>119.96000000000001</v>
      </c>
      <c r="T3144" s="2">
        <v>5</v>
      </c>
      <c r="U3144" s="25">
        <v>0.2</v>
      </c>
      <c r="V3144" s="25">
        <v>35.988000000000007</v>
      </c>
      <c r="W3144" s="11">
        <f>Table_1[[#This Row],[Discount]]/Table_1[[#This Row],[Sales]]</f>
        <v>1.6672224074691564E-3</v>
      </c>
      <c r="X3144" t="str">
        <f>IF(Table_1[[#This Row],[Discount %]]&lt;=0.1, "0-10%", IF(Table_1[[#This Row],[Discount %]]&lt;=0.2, "10-20%", IF(Table_1[[#This Row],[Discount %]]&lt;=0.3, "20-30%", IF(Table_1[[#This Row],[Discount %]]&lt;=0.4, "30-40%", "40%+"))))</f>
        <v>0-10%</v>
      </c>
    </row>
    <row r="3145" spans="1:24" ht="14.4" x14ac:dyDescent="0.3">
      <c r="A3145" s="2">
        <v>3144</v>
      </c>
      <c r="B3145" s="2" t="s">
        <v>6352</v>
      </c>
      <c r="C3145" s="2">
        <f>YEAR([1]Data!$D3145)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9">
        <v>10.608000000000001</v>
      </c>
      <c r="T3145" s="2">
        <v>6</v>
      </c>
      <c r="U3145" s="25">
        <v>0.2</v>
      </c>
      <c r="V3145" s="25">
        <v>0.92819999999999991</v>
      </c>
      <c r="W3145" s="11">
        <f>Table_1[[#This Row],[Discount]]/Table_1[[#This Row],[Sales]]</f>
        <v>1.8853695324283559E-2</v>
      </c>
      <c r="X3145" t="str">
        <f>IF(Table_1[[#This Row],[Discount %]]&lt;=0.1, "0-10%", IF(Table_1[[#This Row],[Discount %]]&lt;=0.2, "10-20%", IF(Table_1[[#This Row],[Discount %]]&lt;=0.3, "20-30%", IF(Table_1[[#This Row],[Discount %]]&lt;=0.4, "30-40%", "40%+"))))</f>
        <v>0-10%</v>
      </c>
    </row>
    <row r="3146" spans="1:24" ht="14.4" x14ac:dyDescent="0.3">
      <c r="A3146" s="2">
        <v>3145</v>
      </c>
      <c r="B3146" s="2" t="s">
        <v>6353</v>
      </c>
      <c r="C3146" s="2">
        <f>YEAR([1]Data!$D3146)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9">
        <v>347.80200000000002</v>
      </c>
      <c r="T3146" s="2">
        <v>7</v>
      </c>
      <c r="U3146" s="25">
        <v>0.3</v>
      </c>
      <c r="V3146" s="25">
        <v>-24.842999999999961</v>
      </c>
      <c r="W3146" s="11">
        <f>Table_1[[#This Row],[Discount]]/Table_1[[#This Row],[Sales]]</f>
        <v>8.6255973226145898E-4</v>
      </c>
      <c r="X3146" t="str">
        <f>IF(Table_1[[#This Row],[Discount %]]&lt;=0.1, "0-10%", IF(Table_1[[#This Row],[Discount %]]&lt;=0.2, "10-20%", IF(Table_1[[#This Row],[Discount %]]&lt;=0.3, "20-30%", IF(Table_1[[#This Row],[Discount %]]&lt;=0.4, "30-40%", "40%+"))))</f>
        <v>0-10%</v>
      </c>
    </row>
    <row r="3147" spans="1:24" ht="14.4" x14ac:dyDescent="0.3">
      <c r="A3147" s="2">
        <v>3146</v>
      </c>
      <c r="B3147" s="2" t="s">
        <v>6354</v>
      </c>
      <c r="C3147" s="2">
        <f>YEAR([1]Data!$D3147)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9">
        <v>963.13600000000008</v>
      </c>
      <c r="T3147" s="2">
        <v>4</v>
      </c>
      <c r="U3147" s="25">
        <v>0.2</v>
      </c>
      <c r="V3147" s="25">
        <v>108.35279999999986</v>
      </c>
      <c r="W3147" s="11">
        <f>Table_1[[#This Row],[Discount]]/Table_1[[#This Row],[Sales]]</f>
        <v>2.0765499368728818E-4</v>
      </c>
      <c r="X3147" t="str">
        <f>IF(Table_1[[#This Row],[Discount %]]&lt;=0.1, "0-10%", IF(Table_1[[#This Row],[Discount %]]&lt;=0.2, "10-20%", IF(Table_1[[#This Row],[Discount %]]&lt;=0.3, "20-30%", IF(Table_1[[#This Row],[Discount %]]&lt;=0.4, "30-40%", "40%+"))))</f>
        <v>0-10%</v>
      </c>
    </row>
    <row r="3148" spans="1:24" ht="14.4" x14ac:dyDescent="0.3">
      <c r="A3148" s="2">
        <v>3147</v>
      </c>
      <c r="B3148" s="2" t="s">
        <v>6354</v>
      </c>
      <c r="C3148" s="2">
        <f>YEAR([1]Data!$D3148)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9">
        <v>88.77600000000001</v>
      </c>
      <c r="T3148" s="2">
        <v>3</v>
      </c>
      <c r="U3148" s="25">
        <v>0.2</v>
      </c>
      <c r="V3148" s="25">
        <v>7.7679000000000009</v>
      </c>
      <c r="W3148" s="11">
        <f>Table_1[[#This Row],[Discount]]/Table_1[[#This Row],[Sales]]</f>
        <v>2.2528611336397222E-3</v>
      </c>
      <c r="X3148" t="str">
        <f>IF(Table_1[[#This Row],[Discount %]]&lt;=0.1, "0-10%", IF(Table_1[[#This Row],[Discount %]]&lt;=0.2, "10-20%", IF(Table_1[[#This Row],[Discount %]]&lt;=0.3, "20-30%", IF(Table_1[[#This Row],[Discount %]]&lt;=0.4, "30-40%", "40%+"))))</f>
        <v>0-10%</v>
      </c>
    </row>
    <row r="3149" spans="1:24" ht="14.4" x14ac:dyDescent="0.3">
      <c r="A3149" s="2">
        <v>3148</v>
      </c>
      <c r="B3149" s="2" t="s">
        <v>6359</v>
      </c>
      <c r="C3149" s="2">
        <f>YEAR([1]Data!$D3149)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9">
        <v>32.400000000000006</v>
      </c>
      <c r="T3149" s="2">
        <v>5</v>
      </c>
      <c r="U3149" s="25">
        <v>0</v>
      </c>
      <c r="V3149" s="25">
        <v>10.367999999999999</v>
      </c>
      <c r="W3149" s="11">
        <f>Table_1[[#This Row],[Discount]]/Table_1[[#This Row],[Sales]]</f>
        <v>0</v>
      </c>
      <c r="X3149" t="str">
        <f>IF(Table_1[[#This Row],[Discount %]]&lt;=0.1, "0-10%", IF(Table_1[[#This Row],[Discount %]]&lt;=0.2, "10-20%", IF(Table_1[[#This Row],[Discount %]]&lt;=0.3, "20-30%", IF(Table_1[[#This Row],[Discount %]]&lt;=0.4, "30-40%", "40%+"))))</f>
        <v>0-10%</v>
      </c>
    </row>
    <row r="3150" spans="1:24" ht="14.4" x14ac:dyDescent="0.3">
      <c r="A3150" s="2">
        <v>3149</v>
      </c>
      <c r="B3150" s="2" t="s">
        <v>6360</v>
      </c>
      <c r="C3150" s="2">
        <f>YEAR([1]Data!$D3150)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9">
        <v>32.400000000000006</v>
      </c>
      <c r="T3150" s="2">
        <v>5</v>
      </c>
      <c r="U3150" s="25">
        <v>0</v>
      </c>
      <c r="V3150" s="25">
        <v>15.552000000000001</v>
      </c>
      <c r="W3150" s="11">
        <f>Table_1[[#This Row],[Discount]]/Table_1[[#This Row],[Sales]]</f>
        <v>0</v>
      </c>
      <c r="X3150" t="str">
        <f>IF(Table_1[[#This Row],[Discount %]]&lt;=0.1, "0-10%", IF(Table_1[[#This Row],[Discount %]]&lt;=0.2, "10-20%", IF(Table_1[[#This Row],[Discount %]]&lt;=0.3, "20-30%", IF(Table_1[[#This Row],[Discount %]]&lt;=0.4, "30-40%", "40%+"))))</f>
        <v>0-10%</v>
      </c>
    </row>
    <row r="3151" spans="1:24" ht="14.4" x14ac:dyDescent="0.3">
      <c r="A3151" s="2">
        <v>3150</v>
      </c>
      <c r="B3151" s="2" t="s">
        <v>6361</v>
      </c>
      <c r="C3151" s="2">
        <f>YEAR([1]Data!$D3151)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9">
        <v>31.049999999999997</v>
      </c>
      <c r="T3151" s="2">
        <v>3</v>
      </c>
      <c r="U3151" s="25">
        <v>0</v>
      </c>
      <c r="V3151" s="25">
        <v>14.904</v>
      </c>
      <c r="W3151" s="11">
        <f>Table_1[[#This Row],[Discount]]/Table_1[[#This Row],[Sales]]</f>
        <v>0</v>
      </c>
      <c r="X3151" t="str">
        <f>IF(Table_1[[#This Row],[Discount %]]&lt;=0.1, "0-10%", IF(Table_1[[#This Row],[Discount %]]&lt;=0.2, "10-20%", IF(Table_1[[#This Row],[Discount %]]&lt;=0.3, "20-30%", IF(Table_1[[#This Row],[Discount %]]&lt;=0.4, "30-40%", "40%+"))))</f>
        <v>0-10%</v>
      </c>
    </row>
    <row r="3152" spans="1:24" ht="14.4" x14ac:dyDescent="0.3">
      <c r="A3152" s="2">
        <v>3151</v>
      </c>
      <c r="B3152" s="2" t="s">
        <v>6362</v>
      </c>
      <c r="C3152" s="2">
        <f>YEAR([1]Data!$D3152)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9">
        <v>2025.3600000000001</v>
      </c>
      <c r="T3152" s="2">
        <v>6</v>
      </c>
      <c r="U3152" s="25">
        <v>0.2</v>
      </c>
      <c r="V3152" s="25">
        <v>607.60800000000006</v>
      </c>
      <c r="W3152" s="11">
        <f>Table_1[[#This Row],[Discount]]/Table_1[[#This Row],[Sales]]</f>
        <v>9.87478769206462E-5</v>
      </c>
      <c r="X3152" t="str">
        <f>IF(Table_1[[#This Row],[Discount %]]&lt;=0.1, "0-10%", IF(Table_1[[#This Row],[Discount %]]&lt;=0.2, "10-20%", IF(Table_1[[#This Row],[Discount %]]&lt;=0.3, "20-30%", IF(Table_1[[#This Row],[Discount %]]&lt;=0.4, "30-40%", "40%+"))))</f>
        <v>0-10%</v>
      </c>
    </row>
    <row r="3153" spans="1:24" ht="14.4" x14ac:dyDescent="0.3">
      <c r="A3153" s="2">
        <v>3152</v>
      </c>
      <c r="B3153" s="2" t="s">
        <v>6362</v>
      </c>
      <c r="C3153" s="2">
        <f>YEAR([1]Data!$D3153)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9">
        <v>1799.9940000000001</v>
      </c>
      <c r="T3153" s="2">
        <v>2</v>
      </c>
      <c r="U3153" s="25">
        <v>0.7</v>
      </c>
      <c r="V3153" s="25">
        <v>-2639.9912000000004</v>
      </c>
      <c r="W3153" s="11">
        <f>Table_1[[#This Row],[Discount]]/Table_1[[#This Row],[Sales]]</f>
        <v>3.8889018518950612E-4</v>
      </c>
      <c r="X3153" t="str">
        <f>IF(Table_1[[#This Row],[Discount %]]&lt;=0.1, "0-10%", IF(Table_1[[#This Row],[Discount %]]&lt;=0.2, "10-20%", IF(Table_1[[#This Row],[Discount %]]&lt;=0.3, "20-30%", IF(Table_1[[#This Row],[Discount %]]&lt;=0.4, "30-40%", "40%+"))))</f>
        <v>0-10%</v>
      </c>
    </row>
    <row r="3154" spans="1:24" ht="14.4" x14ac:dyDescent="0.3">
      <c r="A3154" s="2">
        <v>3153</v>
      </c>
      <c r="B3154" s="2" t="s">
        <v>6362</v>
      </c>
      <c r="C3154" s="2">
        <f>YEAR([1]Data!$D3154)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9">
        <v>101.98799999999999</v>
      </c>
      <c r="T3154" s="2">
        <v>2</v>
      </c>
      <c r="U3154" s="25">
        <v>0.4</v>
      </c>
      <c r="V3154" s="25">
        <v>-16.998000000000019</v>
      </c>
      <c r="W3154" s="11">
        <f>Table_1[[#This Row],[Discount]]/Table_1[[#This Row],[Sales]]</f>
        <v>3.9220300427501281E-3</v>
      </c>
      <c r="X3154" t="str">
        <f>IF(Table_1[[#This Row],[Discount %]]&lt;=0.1, "0-10%", IF(Table_1[[#This Row],[Discount %]]&lt;=0.2, "10-20%", IF(Table_1[[#This Row],[Discount %]]&lt;=0.3, "20-30%", IF(Table_1[[#This Row],[Discount %]]&lt;=0.4, "30-40%", "40%+"))))</f>
        <v>0-10%</v>
      </c>
    </row>
    <row r="3155" spans="1:24" ht="14.4" x14ac:dyDescent="0.3">
      <c r="A3155" s="2">
        <v>3154</v>
      </c>
      <c r="B3155" s="2" t="s">
        <v>6362</v>
      </c>
      <c r="C3155" s="2">
        <f>YEAR([1]Data!$D3155)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9">
        <v>262.86399999999998</v>
      </c>
      <c r="T3155" s="2">
        <v>7</v>
      </c>
      <c r="U3155" s="25">
        <v>0.2</v>
      </c>
      <c r="V3155" s="25">
        <v>69.001800000000017</v>
      </c>
      <c r="W3155" s="11">
        <f>Table_1[[#This Row],[Discount]]/Table_1[[#This Row],[Sales]]</f>
        <v>7.6084971696390542E-4</v>
      </c>
      <c r="X3155" t="str">
        <f>IF(Table_1[[#This Row],[Discount %]]&lt;=0.1, "0-10%", IF(Table_1[[#This Row],[Discount %]]&lt;=0.2, "10-20%", IF(Table_1[[#This Row],[Discount %]]&lt;=0.3, "20-30%", IF(Table_1[[#This Row],[Discount %]]&lt;=0.4, "30-40%", "40%+"))))</f>
        <v>0-10%</v>
      </c>
    </row>
    <row r="3156" spans="1:24" ht="14.4" x14ac:dyDescent="0.3">
      <c r="A3156" s="2">
        <v>3155</v>
      </c>
      <c r="B3156" s="2" t="s">
        <v>6365</v>
      </c>
      <c r="C3156" s="2">
        <f>YEAR([1]Data!$D3156)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9">
        <v>735.98</v>
      </c>
      <c r="T3156" s="2">
        <v>2</v>
      </c>
      <c r="U3156" s="25">
        <v>0</v>
      </c>
      <c r="V3156" s="25">
        <v>331.19099999999997</v>
      </c>
      <c r="W3156" s="11">
        <f>Table_1[[#This Row],[Discount]]/Table_1[[#This Row],[Sales]]</f>
        <v>0</v>
      </c>
      <c r="X3156" t="str">
        <f>IF(Table_1[[#This Row],[Discount %]]&lt;=0.1, "0-10%", IF(Table_1[[#This Row],[Discount %]]&lt;=0.2, "10-20%", IF(Table_1[[#This Row],[Discount %]]&lt;=0.3, "20-30%", IF(Table_1[[#This Row],[Discount %]]&lt;=0.4, "30-40%", "40%+"))))</f>
        <v>0-10%</v>
      </c>
    </row>
    <row r="3157" spans="1:24" ht="14.4" x14ac:dyDescent="0.3">
      <c r="A3157" s="2">
        <v>3156</v>
      </c>
      <c r="B3157" s="2" t="s">
        <v>6369</v>
      </c>
      <c r="C3157" s="2">
        <f>YEAR([1]Data!$D3157)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9">
        <v>93.024000000000001</v>
      </c>
      <c r="T3157" s="2">
        <v>3</v>
      </c>
      <c r="U3157" s="25">
        <v>0.2</v>
      </c>
      <c r="V3157" s="25">
        <v>33.721199999999996</v>
      </c>
      <c r="W3157" s="11">
        <f>Table_1[[#This Row],[Discount]]/Table_1[[#This Row],[Sales]]</f>
        <v>2.1499828001375989E-3</v>
      </c>
      <c r="X3157" t="str">
        <f>IF(Table_1[[#This Row],[Discount %]]&lt;=0.1, "0-10%", IF(Table_1[[#This Row],[Discount %]]&lt;=0.2, "10-20%", IF(Table_1[[#This Row],[Discount %]]&lt;=0.3, "20-30%", IF(Table_1[[#This Row],[Discount %]]&lt;=0.4, "30-40%", "40%+"))))</f>
        <v>0-10%</v>
      </c>
    </row>
    <row r="3158" spans="1:24" ht="14.4" x14ac:dyDescent="0.3">
      <c r="A3158" s="2">
        <v>3157</v>
      </c>
      <c r="B3158" s="2" t="s">
        <v>6372</v>
      </c>
      <c r="C3158" s="2">
        <f>YEAR([1]Data!$D3158)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9">
        <v>284.36399999999998</v>
      </c>
      <c r="T3158" s="2">
        <v>2</v>
      </c>
      <c r="U3158" s="25">
        <v>0.4</v>
      </c>
      <c r="V3158" s="25">
        <v>-75.830400000000054</v>
      </c>
      <c r="W3158" s="11">
        <f>Table_1[[#This Row],[Discount]]/Table_1[[#This Row],[Sales]]</f>
        <v>1.4066478175859113E-3</v>
      </c>
      <c r="X3158" t="str">
        <f>IF(Table_1[[#This Row],[Discount %]]&lt;=0.1, "0-10%", IF(Table_1[[#This Row],[Discount %]]&lt;=0.2, "10-20%", IF(Table_1[[#This Row],[Discount %]]&lt;=0.3, "20-30%", IF(Table_1[[#This Row],[Discount %]]&lt;=0.4, "30-40%", "40%+"))))</f>
        <v>0-10%</v>
      </c>
    </row>
    <row r="3159" spans="1:24" ht="14.4" x14ac:dyDescent="0.3">
      <c r="A3159" s="2">
        <v>3158</v>
      </c>
      <c r="B3159" s="2" t="s">
        <v>6372</v>
      </c>
      <c r="C3159" s="2">
        <f>YEAR([1]Data!$D3159)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9">
        <v>26</v>
      </c>
      <c r="T3159" s="2">
        <v>2</v>
      </c>
      <c r="U3159" s="25">
        <v>0</v>
      </c>
      <c r="V3159" s="25">
        <v>11.7</v>
      </c>
      <c r="W3159" s="11">
        <f>Table_1[[#This Row],[Discount]]/Table_1[[#This Row],[Sales]]</f>
        <v>0</v>
      </c>
      <c r="X3159" t="str">
        <f>IF(Table_1[[#This Row],[Discount %]]&lt;=0.1, "0-10%", IF(Table_1[[#This Row],[Discount %]]&lt;=0.2, "10-20%", IF(Table_1[[#This Row],[Discount %]]&lt;=0.3, "20-30%", IF(Table_1[[#This Row],[Discount %]]&lt;=0.4, "30-40%", "40%+"))))</f>
        <v>0-10%</v>
      </c>
    </row>
    <row r="3160" spans="1:24" ht="14.4" x14ac:dyDescent="0.3">
      <c r="A3160" s="2">
        <v>3159</v>
      </c>
      <c r="B3160" s="2" t="s">
        <v>6373</v>
      </c>
      <c r="C3160" s="2">
        <f>YEAR([1]Data!$D3160)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9">
        <v>67.64</v>
      </c>
      <c r="T3160" s="2">
        <v>5</v>
      </c>
      <c r="U3160" s="25">
        <v>0.2</v>
      </c>
      <c r="V3160" s="25">
        <v>5.9184999999999981</v>
      </c>
      <c r="W3160" s="11">
        <f>Table_1[[#This Row],[Discount]]/Table_1[[#This Row],[Sales]]</f>
        <v>2.9568302779420462E-3</v>
      </c>
      <c r="X3160" t="str">
        <f>IF(Table_1[[#This Row],[Discount %]]&lt;=0.1, "0-10%", IF(Table_1[[#This Row],[Discount %]]&lt;=0.2, "10-20%", IF(Table_1[[#This Row],[Discount %]]&lt;=0.3, "20-30%", IF(Table_1[[#This Row],[Discount %]]&lt;=0.4, "30-40%", "40%+"))))</f>
        <v>0-10%</v>
      </c>
    </row>
    <row r="3161" spans="1:24" ht="14.4" x14ac:dyDescent="0.3">
      <c r="A3161" s="2">
        <v>3160</v>
      </c>
      <c r="B3161" s="2" t="s">
        <v>6373</v>
      </c>
      <c r="C3161" s="2">
        <f>YEAR([1]Data!$D3161)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9">
        <v>119.97600000000001</v>
      </c>
      <c r="T3161" s="2">
        <v>3</v>
      </c>
      <c r="U3161" s="25">
        <v>0.2</v>
      </c>
      <c r="V3161" s="25">
        <v>-17.996400000000019</v>
      </c>
      <c r="W3161" s="11">
        <f>Table_1[[#This Row],[Discount]]/Table_1[[#This Row],[Sales]]</f>
        <v>1.6670000666800025E-3</v>
      </c>
      <c r="X3161" t="str">
        <f>IF(Table_1[[#This Row],[Discount %]]&lt;=0.1, "0-10%", IF(Table_1[[#This Row],[Discount %]]&lt;=0.2, "10-20%", IF(Table_1[[#This Row],[Discount %]]&lt;=0.3, "20-30%", IF(Table_1[[#This Row],[Discount %]]&lt;=0.4, "30-40%", "40%+"))))</f>
        <v>0-10%</v>
      </c>
    </row>
    <row r="3162" spans="1:24" ht="14.4" x14ac:dyDescent="0.3">
      <c r="A3162" s="2">
        <v>3161</v>
      </c>
      <c r="B3162" s="2" t="s">
        <v>6374</v>
      </c>
      <c r="C3162" s="2">
        <f>YEAR([1]Data!$D3162)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9">
        <v>5.1799999999999988</v>
      </c>
      <c r="T3162" s="2">
        <v>5</v>
      </c>
      <c r="U3162" s="25">
        <v>0.8</v>
      </c>
      <c r="V3162" s="25">
        <v>-8.0289999999999999</v>
      </c>
      <c r="W3162" s="11">
        <f>Table_1[[#This Row],[Discount]]/Table_1[[#This Row],[Sales]]</f>
        <v>0.15444015444015449</v>
      </c>
      <c r="X3162" t="str">
        <f>IF(Table_1[[#This Row],[Discount %]]&lt;=0.1, "0-10%", IF(Table_1[[#This Row],[Discount %]]&lt;=0.2, "10-20%", IF(Table_1[[#This Row],[Discount %]]&lt;=0.3, "20-30%", IF(Table_1[[#This Row],[Discount %]]&lt;=0.4, "30-40%", "40%+"))))</f>
        <v>10-20%</v>
      </c>
    </row>
    <row r="3163" spans="1:24" ht="14.4" x14ac:dyDescent="0.3">
      <c r="A3163" s="2">
        <v>3162</v>
      </c>
      <c r="B3163" s="2" t="s">
        <v>6379</v>
      </c>
      <c r="C3163" s="2">
        <f>YEAR([1]Data!$D3163)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9">
        <v>15.56</v>
      </c>
      <c r="T3163" s="2">
        <v>2</v>
      </c>
      <c r="U3163" s="25">
        <v>0</v>
      </c>
      <c r="V3163" s="25">
        <v>7.3132000000000001</v>
      </c>
      <c r="W3163" s="11">
        <f>Table_1[[#This Row],[Discount]]/Table_1[[#This Row],[Sales]]</f>
        <v>0</v>
      </c>
      <c r="X3163" t="str">
        <f>IF(Table_1[[#This Row],[Discount %]]&lt;=0.1, "0-10%", IF(Table_1[[#This Row],[Discount %]]&lt;=0.2, "10-20%", IF(Table_1[[#This Row],[Discount %]]&lt;=0.3, "20-30%", IF(Table_1[[#This Row],[Discount %]]&lt;=0.4, "30-40%", "40%+"))))</f>
        <v>0-10%</v>
      </c>
    </row>
    <row r="3164" spans="1:24" ht="14.4" x14ac:dyDescent="0.3">
      <c r="A3164" s="2">
        <v>3163</v>
      </c>
      <c r="B3164" s="2" t="s">
        <v>6379</v>
      </c>
      <c r="C3164" s="2">
        <f>YEAR([1]Data!$D3164)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9">
        <v>78.349999999999994</v>
      </c>
      <c r="T3164" s="2">
        <v>5</v>
      </c>
      <c r="U3164" s="25">
        <v>0</v>
      </c>
      <c r="V3164" s="25">
        <v>36.824499999999993</v>
      </c>
      <c r="W3164" s="11">
        <f>Table_1[[#This Row],[Discount]]/Table_1[[#This Row],[Sales]]</f>
        <v>0</v>
      </c>
      <c r="X3164" t="str">
        <f>IF(Table_1[[#This Row],[Discount %]]&lt;=0.1, "0-10%", IF(Table_1[[#This Row],[Discount %]]&lt;=0.2, "10-20%", IF(Table_1[[#This Row],[Discount %]]&lt;=0.3, "20-30%", IF(Table_1[[#This Row],[Discount %]]&lt;=0.4, "30-40%", "40%+"))))</f>
        <v>0-10%</v>
      </c>
    </row>
    <row r="3165" spans="1:24" ht="14.4" x14ac:dyDescent="0.3">
      <c r="A3165" s="2">
        <v>3164</v>
      </c>
      <c r="B3165" s="2" t="s">
        <v>6379</v>
      </c>
      <c r="C3165" s="2">
        <f>YEAR([1]Data!$D3165)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9">
        <v>59.519999999999996</v>
      </c>
      <c r="T3165" s="2">
        <v>3</v>
      </c>
      <c r="U3165" s="25">
        <v>0</v>
      </c>
      <c r="V3165" s="25">
        <v>15.475200000000001</v>
      </c>
      <c r="W3165" s="11">
        <f>Table_1[[#This Row],[Discount]]/Table_1[[#This Row],[Sales]]</f>
        <v>0</v>
      </c>
      <c r="X3165" t="str">
        <f>IF(Table_1[[#This Row],[Discount %]]&lt;=0.1, "0-10%", IF(Table_1[[#This Row],[Discount %]]&lt;=0.2, "10-20%", IF(Table_1[[#This Row],[Discount %]]&lt;=0.3, "20-30%", IF(Table_1[[#This Row],[Discount %]]&lt;=0.4, "30-40%", "40%+"))))</f>
        <v>0-10%</v>
      </c>
    </row>
    <row r="3166" spans="1:24" ht="14.4" x14ac:dyDescent="0.3">
      <c r="A3166" s="2">
        <v>3165</v>
      </c>
      <c r="B3166" s="2" t="s">
        <v>6379</v>
      </c>
      <c r="C3166" s="2">
        <f>YEAR([1]Data!$D3166)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9">
        <v>38.520000000000003</v>
      </c>
      <c r="T3166" s="2">
        <v>9</v>
      </c>
      <c r="U3166" s="25">
        <v>0</v>
      </c>
      <c r="V3166" s="25">
        <v>17.333999999999996</v>
      </c>
      <c r="W3166" s="11">
        <f>Table_1[[#This Row],[Discount]]/Table_1[[#This Row],[Sales]]</f>
        <v>0</v>
      </c>
      <c r="X3166" t="str">
        <f>IF(Table_1[[#This Row],[Discount %]]&lt;=0.1, "0-10%", IF(Table_1[[#This Row],[Discount %]]&lt;=0.2, "10-20%", IF(Table_1[[#This Row],[Discount %]]&lt;=0.3, "20-30%", IF(Table_1[[#This Row],[Discount %]]&lt;=0.4, "30-40%", "40%+"))))</f>
        <v>0-10%</v>
      </c>
    </row>
    <row r="3167" spans="1:24" ht="14.4" x14ac:dyDescent="0.3">
      <c r="A3167" s="2">
        <v>3166</v>
      </c>
      <c r="B3167" s="2" t="s">
        <v>6379</v>
      </c>
      <c r="C3167" s="2">
        <f>YEAR([1]Data!$D3167)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9">
        <v>239.98400000000004</v>
      </c>
      <c r="T3167" s="2">
        <v>2</v>
      </c>
      <c r="U3167" s="25">
        <v>0.2</v>
      </c>
      <c r="V3167" s="25">
        <v>23.998400000000004</v>
      </c>
      <c r="W3167" s="11">
        <f>Table_1[[#This Row],[Discount]]/Table_1[[#This Row],[Sales]]</f>
        <v>8.3338889259283939E-4</v>
      </c>
      <c r="X3167" t="str">
        <f>IF(Table_1[[#This Row],[Discount %]]&lt;=0.1, "0-10%", IF(Table_1[[#This Row],[Discount %]]&lt;=0.2, "10-20%", IF(Table_1[[#This Row],[Discount %]]&lt;=0.3, "20-30%", IF(Table_1[[#This Row],[Discount %]]&lt;=0.4, "30-40%", "40%+"))))</f>
        <v>0-10%</v>
      </c>
    </row>
    <row r="3168" spans="1:24" ht="14.4" x14ac:dyDescent="0.3">
      <c r="A3168" s="2">
        <v>3167</v>
      </c>
      <c r="B3168" s="2" t="s">
        <v>6379</v>
      </c>
      <c r="C3168" s="2">
        <f>YEAR([1]Data!$D3168)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9">
        <v>19.350000000000001</v>
      </c>
      <c r="T3168" s="2">
        <v>3</v>
      </c>
      <c r="U3168" s="25">
        <v>0</v>
      </c>
      <c r="V3168" s="25">
        <v>9.4815000000000005</v>
      </c>
      <c r="W3168" s="11">
        <f>Table_1[[#This Row],[Discount]]/Table_1[[#This Row],[Sales]]</f>
        <v>0</v>
      </c>
      <c r="X3168" t="str">
        <f>IF(Table_1[[#This Row],[Discount %]]&lt;=0.1, "0-10%", IF(Table_1[[#This Row],[Discount %]]&lt;=0.2, "10-20%", IF(Table_1[[#This Row],[Discount %]]&lt;=0.3, "20-30%", IF(Table_1[[#This Row],[Discount %]]&lt;=0.4, "30-40%", "40%+"))))</f>
        <v>0-10%</v>
      </c>
    </row>
    <row r="3169" spans="1:24" ht="14.4" x14ac:dyDescent="0.3">
      <c r="A3169" s="2">
        <v>3168</v>
      </c>
      <c r="B3169" s="2" t="s">
        <v>6384</v>
      </c>
      <c r="C3169" s="2">
        <f>YEAR([1]Data!$D3169)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9">
        <v>67</v>
      </c>
      <c r="T3169" s="2">
        <v>5</v>
      </c>
      <c r="U3169" s="25">
        <v>0</v>
      </c>
      <c r="V3169" s="25">
        <v>32.159999999999997</v>
      </c>
      <c r="W3169" s="11">
        <f>Table_1[[#This Row],[Discount]]/Table_1[[#This Row],[Sales]]</f>
        <v>0</v>
      </c>
      <c r="X3169" t="str">
        <f>IF(Table_1[[#This Row],[Discount %]]&lt;=0.1, "0-10%", IF(Table_1[[#This Row],[Discount %]]&lt;=0.2, "10-20%", IF(Table_1[[#This Row],[Discount %]]&lt;=0.3, "20-30%", IF(Table_1[[#This Row],[Discount %]]&lt;=0.4, "30-40%", "40%+"))))</f>
        <v>0-10%</v>
      </c>
    </row>
    <row r="3170" spans="1:24" ht="14.4" x14ac:dyDescent="0.3">
      <c r="A3170" s="2">
        <v>3169</v>
      </c>
      <c r="B3170" s="2" t="s">
        <v>6385</v>
      </c>
      <c r="C3170" s="2">
        <f>YEAR([1]Data!$D3170)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9">
        <v>390.27199999999999</v>
      </c>
      <c r="T3170" s="2">
        <v>8</v>
      </c>
      <c r="U3170" s="25">
        <v>0.2</v>
      </c>
      <c r="V3170" s="25">
        <v>-24.39200000000001</v>
      </c>
      <c r="W3170" s="11">
        <f>Table_1[[#This Row],[Discount]]/Table_1[[#This Row],[Sales]]</f>
        <v>5.124631026566088E-4</v>
      </c>
      <c r="X3170" t="str">
        <f>IF(Table_1[[#This Row],[Discount %]]&lt;=0.1, "0-10%", IF(Table_1[[#This Row],[Discount %]]&lt;=0.2, "10-20%", IF(Table_1[[#This Row],[Discount %]]&lt;=0.3, "20-30%", IF(Table_1[[#This Row],[Discount %]]&lt;=0.4, "30-40%", "40%+"))))</f>
        <v>0-10%</v>
      </c>
    </row>
    <row r="3171" spans="1:24" ht="14.4" x14ac:dyDescent="0.3">
      <c r="A3171" s="2">
        <v>3170</v>
      </c>
      <c r="B3171" s="2" t="s">
        <v>6385</v>
      </c>
      <c r="C3171" s="2">
        <f>YEAR([1]Data!$D3171)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9">
        <v>62.192000000000007</v>
      </c>
      <c r="T3171" s="2">
        <v>13</v>
      </c>
      <c r="U3171" s="25">
        <v>0.2</v>
      </c>
      <c r="V3171" s="25">
        <v>19.434999999999995</v>
      </c>
      <c r="W3171" s="11">
        <f>Table_1[[#This Row],[Discount]]/Table_1[[#This Row],[Sales]]</f>
        <v>3.2158476974530484E-3</v>
      </c>
      <c r="X3171" t="str">
        <f>IF(Table_1[[#This Row],[Discount %]]&lt;=0.1, "0-10%", IF(Table_1[[#This Row],[Discount %]]&lt;=0.2, "10-20%", IF(Table_1[[#This Row],[Discount %]]&lt;=0.3, "20-30%", IF(Table_1[[#This Row],[Discount %]]&lt;=0.4, "30-40%", "40%+"))))</f>
        <v>0-10%</v>
      </c>
    </row>
    <row r="3172" spans="1:24" ht="14.4" x14ac:dyDescent="0.3">
      <c r="A3172" s="2">
        <v>3171</v>
      </c>
      <c r="B3172" s="2" t="s">
        <v>6386</v>
      </c>
      <c r="C3172" s="2">
        <f>YEAR([1]Data!$D3172)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9">
        <v>23.88</v>
      </c>
      <c r="T3172" s="2">
        <v>6</v>
      </c>
      <c r="U3172" s="25">
        <v>0</v>
      </c>
      <c r="V3172" s="25">
        <v>11.223600000000001</v>
      </c>
      <c r="W3172" s="11">
        <f>Table_1[[#This Row],[Discount]]/Table_1[[#This Row],[Sales]]</f>
        <v>0</v>
      </c>
      <c r="X3172" t="str">
        <f>IF(Table_1[[#This Row],[Discount %]]&lt;=0.1, "0-10%", IF(Table_1[[#This Row],[Discount %]]&lt;=0.2, "10-20%", IF(Table_1[[#This Row],[Discount %]]&lt;=0.3, "20-30%", IF(Table_1[[#This Row],[Discount %]]&lt;=0.4, "30-40%", "40%+"))))</f>
        <v>0-10%</v>
      </c>
    </row>
    <row r="3173" spans="1:24" ht="14.4" x14ac:dyDescent="0.3">
      <c r="A3173" s="2">
        <v>3172</v>
      </c>
      <c r="B3173" s="2" t="s">
        <v>6387</v>
      </c>
      <c r="C3173" s="2">
        <f>YEAR([1]Data!$D3173)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9">
        <v>3.1679999999999993</v>
      </c>
      <c r="T3173" s="2">
        <v>2</v>
      </c>
      <c r="U3173" s="25">
        <v>0.8</v>
      </c>
      <c r="V3173" s="25">
        <v>-4.7520000000000007</v>
      </c>
      <c r="W3173" s="11">
        <f>Table_1[[#This Row],[Discount]]/Table_1[[#This Row],[Sales]]</f>
        <v>0.2525252525252526</v>
      </c>
      <c r="X3173" t="str">
        <f>IF(Table_1[[#This Row],[Discount %]]&lt;=0.1, "0-10%", IF(Table_1[[#This Row],[Discount %]]&lt;=0.2, "10-20%", IF(Table_1[[#This Row],[Discount %]]&lt;=0.3, "20-30%", IF(Table_1[[#This Row],[Discount %]]&lt;=0.4, "30-40%", "40%+"))))</f>
        <v>20-30%</v>
      </c>
    </row>
    <row r="3174" spans="1:24" ht="14.4" x14ac:dyDescent="0.3">
      <c r="A3174" s="2">
        <v>3173</v>
      </c>
      <c r="B3174" s="2" t="s">
        <v>6387</v>
      </c>
      <c r="C3174" s="2">
        <f>YEAR([1]Data!$D3174)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9">
        <v>528.42999999999995</v>
      </c>
      <c r="T3174" s="2">
        <v>5</v>
      </c>
      <c r="U3174" s="25">
        <v>0.3</v>
      </c>
      <c r="V3174" s="25">
        <v>0</v>
      </c>
      <c r="W3174" s="11">
        <f>Table_1[[#This Row],[Discount]]/Table_1[[#This Row],[Sales]]</f>
        <v>5.6771947088545319E-4</v>
      </c>
      <c r="X3174" t="str">
        <f>IF(Table_1[[#This Row],[Discount %]]&lt;=0.1, "0-10%", IF(Table_1[[#This Row],[Discount %]]&lt;=0.2, "10-20%", IF(Table_1[[#This Row],[Discount %]]&lt;=0.3, "20-30%", IF(Table_1[[#This Row],[Discount %]]&lt;=0.4, "30-40%", "40%+"))))</f>
        <v>0-10%</v>
      </c>
    </row>
    <row r="3175" spans="1:24" ht="14.4" x14ac:dyDescent="0.3">
      <c r="A3175" s="2">
        <v>3174</v>
      </c>
      <c r="B3175" s="2" t="s">
        <v>6387</v>
      </c>
      <c r="C3175" s="2">
        <f>YEAR([1]Data!$D3175)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9">
        <v>13.392000000000001</v>
      </c>
      <c r="T3175" s="2">
        <v>3</v>
      </c>
      <c r="U3175" s="25">
        <v>0.2</v>
      </c>
      <c r="V3175" s="25">
        <v>1.5065999999999975</v>
      </c>
      <c r="W3175" s="11">
        <f>Table_1[[#This Row],[Discount]]/Table_1[[#This Row],[Sales]]</f>
        <v>1.4934289127837515E-2</v>
      </c>
      <c r="X3175" t="str">
        <f>IF(Table_1[[#This Row],[Discount %]]&lt;=0.1, "0-10%", IF(Table_1[[#This Row],[Discount %]]&lt;=0.2, "10-20%", IF(Table_1[[#This Row],[Discount %]]&lt;=0.3, "20-30%", IF(Table_1[[#This Row],[Discount %]]&lt;=0.4, "30-40%", "40%+"))))</f>
        <v>0-10%</v>
      </c>
    </row>
    <row r="3176" spans="1:24" ht="14.4" x14ac:dyDescent="0.3">
      <c r="A3176" s="2">
        <v>3175</v>
      </c>
      <c r="B3176" s="2" t="s">
        <v>6388</v>
      </c>
      <c r="C3176" s="2">
        <f>YEAR([1]Data!$D3176)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9">
        <v>181.86</v>
      </c>
      <c r="T3176" s="2">
        <v>7</v>
      </c>
      <c r="U3176" s="25">
        <v>0</v>
      </c>
      <c r="V3176" s="25">
        <v>50.9208</v>
      </c>
      <c r="W3176" s="11">
        <f>Table_1[[#This Row],[Discount]]/Table_1[[#This Row],[Sales]]</f>
        <v>0</v>
      </c>
      <c r="X3176" t="str">
        <f>IF(Table_1[[#This Row],[Discount %]]&lt;=0.1, "0-10%", IF(Table_1[[#This Row],[Discount %]]&lt;=0.2, "10-20%", IF(Table_1[[#This Row],[Discount %]]&lt;=0.3, "20-30%", IF(Table_1[[#This Row],[Discount %]]&lt;=0.4, "30-40%", "40%+"))))</f>
        <v>0-10%</v>
      </c>
    </row>
    <row r="3177" spans="1:24" ht="14.4" x14ac:dyDescent="0.3">
      <c r="A3177" s="2">
        <v>3176</v>
      </c>
      <c r="B3177" s="2" t="s">
        <v>6391</v>
      </c>
      <c r="C3177" s="2">
        <f>YEAR([1]Data!$D3177)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9">
        <v>180.58800000000005</v>
      </c>
      <c r="T3177" s="2">
        <v>2</v>
      </c>
      <c r="U3177" s="25">
        <v>0.7</v>
      </c>
      <c r="V3177" s="25">
        <v>-240.78400000000005</v>
      </c>
      <c r="W3177" s="11">
        <f>Table_1[[#This Row],[Discount]]/Table_1[[#This Row],[Sales]]</f>
        <v>3.8762265488293782E-3</v>
      </c>
      <c r="X3177" t="str">
        <f>IF(Table_1[[#This Row],[Discount %]]&lt;=0.1, "0-10%", IF(Table_1[[#This Row],[Discount %]]&lt;=0.2, "10-20%", IF(Table_1[[#This Row],[Discount %]]&lt;=0.3, "20-30%", IF(Table_1[[#This Row],[Discount %]]&lt;=0.4, "30-40%", "40%+"))))</f>
        <v>0-10%</v>
      </c>
    </row>
    <row r="3178" spans="1:24" ht="14.4" x14ac:dyDescent="0.3">
      <c r="A3178" s="2">
        <v>3177</v>
      </c>
      <c r="B3178" s="2" t="s">
        <v>6391</v>
      </c>
      <c r="C3178" s="2">
        <f>YEAR([1]Data!$D3178)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9">
        <v>47.984000000000002</v>
      </c>
      <c r="T3178" s="2">
        <v>2</v>
      </c>
      <c r="U3178" s="25">
        <v>0.2</v>
      </c>
      <c r="V3178" s="25">
        <v>0.59979999999999656</v>
      </c>
      <c r="W3178" s="11">
        <f>Table_1[[#This Row],[Discount]]/Table_1[[#This Row],[Sales]]</f>
        <v>4.1680560186728912E-3</v>
      </c>
      <c r="X3178" t="str">
        <f>IF(Table_1[[#This Row],[Discount %]]&lt;=0.1, "0-10%", IF(Table_1[[#This Row],[Discount %]]&lt;=0.2, "10-20%", IF(Table_1[[#This Row],[Discount %]]&lt;=0.3, "20-30%", IF(Table_1[[#This Row],[Discount %]]&lt;=0.4, "30-40%", "40%+"))))</f>
        <v>0-10%</v>
      </c>
    </row>
    <row r="3179" spans="1:24" ht="14.4" x14ac:dyDescent="0.3">
      <c r="A3179" s="2">
        <v>3178</v>
      </c>
      <c r="B3179" s="2" t="s">
        <v>6392</v>
      </c>
      <c r="C3179" s="2">
        <f>YEAR([1]Data!$D3179)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9">
        <v>18.760000000000002</v>
      </c>
      <c r="T3179" s="2">
        <v>2</v>
      </c>
      <c r="U3179" s="25">
        <v>0</v>
      </c>
      <c r="V3179" s="25">
        <v>9.0048000000000012</v>
      </c>
      <c r="W3179" s="11">
        <f>Table_1[[#This Row],[Discount]]/Table_1[[#This Row],[Sales]]</f>
        <v>0</v>
      </c>
      <c r="X3179" t="str">
        <f>IF(Table_1[[#This Row],[Discount %]]&lt;=0.1, "0-10%", IF(Table_1[[#This Row],[Discount %]]&lt;=0.2, "10-20%", IF(Table_1[[#This Row],[Discount %]]&lt;=0.3, "20-30%", IF(Table_1[[#This Row],[Discount %]]&lt;=0.4, "30-40%", "40%+"))))</f>
        <v>0-10%</v>
      </c>
    </row>
    <row r="3180" spans="1:24" ht="14.4" x14ac:dyDescent="0.3">
      <c r="A3180" s="2">
        <v>3179</v>
      </c>
      <c r="B3180" s="2" t="s">
        <v>6393</v>
      </c>
      <c r="C3180" s="2">
        <f>YEAR([1]Data!$D3180)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9">
        <v>20.94</v>
      </c>
      <c r="T3180" s="2">
        <v>3</v>
      </c>
      <c r="U3180" s="25">
        <v>0</v>
      </c>
      <c r="V3180" s="25">
        <v>6.0725999999999987</v>
      </c>
      <c r="W3180" s="11">
        <f>Table_1[[#This Row],[Discount]]/Table_1[[#This Row],[Sales]]</f>
        <v>0</v>
      </c>
      <c r="X3180" t="str">
        <f>IF(Table_1[[#This Row],[Discount %]]&lt;=0.1, "0-10%", IF(Table_1[[#This Row],[Discount %]]&lt;=0.2, "10-20%", IF(Table_1[[#This Row],[Discount %]]&lt;=0.3, "20-30%", IF(Table_1[[#This Row],[Discount %]]&lt;=0.4, "30-40%", "40%+"))))</f>
        <v>0-10%</v>
      </c>
    </row>
    <row r="3181" spans="1:24" ht="14.4" x14ac:dyDescent="0.3">
      <c r="A3181" s="2">
        <v>3180</v>
      </c>
      <c r="B3181" s="2" t="s">
        <v>6393</v>
      </c>
      <c r="C3181" s="2">
        <f>YEAR([1]Data!$D3181)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9">
        <v>58.68</v>
      </c>
      <c r="T3181" s="2">
        <v>2</v>
      </c>
      <c r="U3181" s="25">
        <v>0</v>
      </c>
      <c r="V3181" s="25">
        <v>18.190799999999996</v>
      </c>
      <c r="W3181" s="11">
        <f>Table_1[[#This Row],[Discount]]/Table_1[[#This Row],[Sales]]</f>
        <v>0</v>
      </c>
      <c r="X3181" t="str">
        <f>IF(Table_1[[#This Row],[Discount %]]&lt;=0.1, "0-10%", IF(Table_1[[#This Row],[Discount %]]&lt;=0.2, "10-20%", IF(Table_1[[#This Row],[Discount %]]&lt;=0.3, "20-30%", IF(Table_1[[#This Row],[Discount %]]&lt;=0.4, "30-40%", "40%+"))))</f>
        <v>0-10%</v>
      </c>
    </row>
    <row r="3182" spans="1:24" ht="14.4" x14ac:dyDescent="0.3">
      <c r="A3182" s="2">
        <v>3181</v>
      </c>
      <c r="B3182" s="2" t="s">
        <v>6393</v>
      </c>
      <c r="C3182" s="2">
        <f>YEAR([1]Data!$D3182)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9">
        <v>254.89999999999998</v>
      </c>
      <c r="T3182" s="2">
        <v>5</v>
      </c>
      <c r="U3182" s="25">
        <v>0</v>
      </c>
      <c r="V3182" s="25">
        <v>68.823000000000008</v>
      </c>
      <c r="W3182" s="11">
        <f>Table_1[[#This Row],[Discount]]/Table_1[[#This Row],[Sales]]</f>
        <v>0</v>
      </c>
      <c r="X3182" t="str">
        <f>IF(Table_1[[#This Row],[Discount %]]&lt;=0.1, "0-10%", IF(Table_1[[#This Row],[Discount %]]&lt;=0.2, "10-20%", IF(Table_1[[#This Row],[Discount %]]&lt;=0.3, "20-30%", IF(Table_1[[#This Row],[Discount %]]&lt;=0.4, "30-40%", "40%+"))))</f>
        <v>0-10%</v>
      </c>
    </row>
    <row r="3183" spans="1:24" ht="14.4" x14ac:dyDescent="0.3">
      <c r="A3183" s="2">
        <v>3182</v>
      </c>
      <c r="B3183" s="2" t="s">
        <v>6394</v>
      </c>
      <c r="C3183" s="2">
        <f>YEAR([1]Data!$D3183)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9">
        <v>9.64</v>
      </c>
      <c r="T3183" s="2">
        <v>2</v>
      </c>
      <c r="U3183" s="25">
        <v>0</v>
      </c>
      <c r="V3183" s="25">
        <v>4.4344000000000001</v>
      </c>
      <c r="W3183" s="11">
        <f>Table_1[[#This Row],[Discount]]/Table_1[[#This Row],[Sales]]</f>
        <v>0</v>
      </c>
      <c r="X3183" t="str">
        <f>IF(Table_1[[#This Row],[Discount %]]&lt;=0.1, "0-10%", IF(Table_1[[#This Row],[Discount %]]&lt;=0.2, "10-20%", IF(Table_1[[#This Row],[Discount %]]&lt;=0.3, "20-30%", IF(Table_1[[#This Row],[Discount %]]&lt;=0.4, "30-40%", "40%+"))))</f>
        <v>0-10%</v>
      </c>
    </row>
    <row r="3184" spans="1:24" ht="14.4" x14ac:dyDescent="0.3">
      <c r="A3184" s="2">
        <v>3183</v>
      </c>
      <c r="B3184" s="2" t="s">
        <v>6394</v>
      </c>
      <c r="C3184" s="2">
        <f>YEAR([1]Data!$D3184)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9">
        <v>826.62000000000012</v>
      </c>
      <c r="T3184" s="2">
        <v>3</v>
      </c>
      <c r="U3184" s="25">
        <v>0</v>
      </c>
      <c r="V3184" s="25">
        <v>355.4466000000001</v>
      </c>
      <c r="W3184" s="11">
        <f>Table_1[[#This Row],[Discount]]/Table_1[[#This Row],[Sales]]</f>
        <v>0</v>
      </c>
      <c r="X3184" t="str">
        <f>IF(Table_1[[#This Row],[Discount %]]&lt;=0.1, "0-10%", IF(Table_1[[#This Row],[Discount %]]&lt;=0.2, "10-20%", IF(Table_1[[#This Row],[Discount %]]&lt;=0.3, "20-30%", IF(Table_1[[#This Row],[Discount %]]&lt;=0.4, "30-40%", "40%+"))))</f>
        <v>0-10%</v>
      </c>
    </row>
    <row r="3185" spans="1:24" ht="14.4" x14ac:dyDescent="0.3">
      <c r="A3185" s="2">
        <v>3184</v>
      </c>
      <c r="B3185" s="2" t="s">
        <v>6394</v>
      </c>
      <c r="C3185" s="2">
        <f>YEAR([1]Data!$D3185)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9">
        <v>1633.14</v>
      </c>
      <c r="T3185" s="2">
        <v>9</v>
      </c>
      <c r="U3185" s="25">
        <v>0</v>
      </c>
      <c r="V3185" s="25">
        <v>473.61059999999975</v>
      </c>
      <c r="W3185" s="11">
        <f>Table_1[[#This Row],[Discount]]/Table_1[[#This Row],[Sales]]</f>
        <v>0</v>
      </c>
      <c r="X3185" t="str">
        <f>IF(Table_1[[#This Row],[Discount %]]&lt;=0.1, "0-10%", IF(Table_1[[#This Row],[Discount %]]&lt;=0.2, "10-20%", IF(Table_1[[#This Row],[Discount %]]&lt;=0.3, "20-30%", IF(Table_1[[#This Row],[Discount %]]&lt;=0.4, "30-40%", "40%+"))))</f>
        <v>0-10%</v>
      </c>
    </row>
    <row r="3186" spans="1:24" ht="14.4" x14ac:dyDescent="0.3">
      <c r="A3186" s="2">
        <v>3185</v>
      </c>
      <c r="B3186" s="2" t="s">
        <v>6394</v>
      </c>
      <c r="C3186" s="2">
        <f>YEAR([1]Data!$D3186)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9">
        <v>544.38</v>
      </c>
      <c r="T3186" s="2">
        <v>3</v>
      </c>
      <c r="U3186" s="25">
        <v>0</v>
      </c>
      <c r="V3186" s="25">
        <v>157.87019999999993</v>
      </c>
      <c r="W3186" s="11">
        <f>Table_1[[#This Row],[Discount]]/Table_1[[#This Row],[Sales]]</f>
        <v>0</v>
      </c>
      <c r="X3186" t="str">
        <f>IF(Table_1[[#This Row],[Discount %]]&lt;=0.1, "0-10%", IF(Table_1[[#This Row],[Discount %]]&lt;=0.2, "10-20%", IF(Table_1[[#This Row],[Discount %]]&lt;=0.3, "20-30%", IF(Table_1[[#This Row],[Discount %]]&lt;=0.4, "30-40%", "40%+"))))</f>
        <v>0-10%</v>
      </c>
    </row>
    <row r="3187" spans="1:24" ht="14.4" x14ac:dyDescent="0.3">
      <c r="A3187" s="2">
        <v>3186</v>
      </c>
      <c r="B3187" s="2" t="s">
        <v>6395</v>
      </c>
      <c r="C3187" s="2">
        <f>YEAR([1]Data!$D3187)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9">
        <v>26.045999999999992</v>
      </c>
      <c r="T3187" s="2">
        <v>3</v>
      </c>
      <c r="U3187" s="25">
        <v>0.8</v>
      </c>
      <c r="V3187" s="25">
        <v>-44.278199999999998</v>
      </c>
      <c r="W3187" s="11">
        <f>Table_1[[#This Row],[Discount]]/Table_1[[#This Row],[Sales]]</f>
        <v>3.0714889042463344E-2</v>
      </c>
      <c r="X3187" t="str">
        <f>IF(Table_1[[#This Row],[Discount %]]&lt;=0.1, "0-10%", IF(Table_1[[#This Row],[Discount %]]&lt;=0.2, "10-20%", IF(Table_1[[#This Row],[Discount %]]&lt;=0.3, "20-30%", IF(Table_1[[#This Row],[Discount %]]&lt;=0.4, "30-40%", "40%+"))))</f>
        <v>0-10%</v>
      </c>
    </row>
    <row r="3188" spans="1:24" ht="14.4" x14ac:dyDescent="0.3">
      <c r="A3188" s="2">
        <v>3187</v>
      </c>
      <c r="B3188" s="2" t="s">
        <v>6395</v>
      </c>
      <c r="C3188" s="2">
        <f>YEAR([1]Data!$D3188)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9">
        <v>74.352000000000004</v>
      </c>
      <c r="T3188" s="2">
        <v>3</v>
      </c>
      <c r="U3188" s="25">
        <v>0.2</v>
      </c>
      <c r="V3188" s="25">
        <v>26.952599999999997</v>
      </c>
      <c r="W3188" s="11">
        <f>Table_1[[#This Row],[Discount]]/Table_1[[#This Row],[Sales]]</f>
        <v>2.6899074671831291E-3</v>
      </c>
      <c r="X3188" t="str">
        <f>IF(Table_1[[#This Row],[Discount %]]&lt;=0.1, "0-10%", IF(Table_1[[#This Row],[Discount %]]&lt;=0.2, "10-20%", IF(Table_1[[#This Row],[Discount %]]&lt;=0.3, "20-30%", IF(Table_1[[#This Row],[Discount %]]&lt;=0.4, "30-40%", "40%+"))))</f>
        <v>0-10%</v>
      </c>
    </row>
    <row r="3189" spans="1:24" ht="14.4" x14ac:dyDescent="0.3">
      <c r="A3189" s="2">
        <v>3188</v>
      </c>
      <c r="B3189" s="2" t="s">
        <v>6397</v>
      </c>
      <c r="C3189" s="2">
        <f>YEAR([1]Data!$D3189)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9">
        <v>69.930000000000007</v>
      </c>
      <c r="T3189" s="2">
        <v>7</v>
      </c>
      <c r="U3189" s="25">
        <v>0</v>
      </c>
      <c r="V3189" s="25">
        <v>32.1678</v>
      </c>
      <c r="W3189" s="11">
        <f>Table_1[[#This Row],[Discount]]/Table_1[[#This Row],[Sales]]</f>
        <v>0</v>
      </c>
      <c r="X3189" t="str">
        <f>IF(Table_1[[#This Row],[Discount %]]&lt;=0.1, "0-10%", IF(Table_1[[#This Row],[Discount %]]&lt;=0.2, "10-20%", IF(Table_1[[#This Row],[Discount %]]&lt;=0.3, "20-30%", IF(Table_1[[#This Row],[Discount %]]&lt;=0.4, "30-40%", "40%+"))))</f>
        <v>0-10%</v>
      </c>
    </row>
    <row r="3190" spans="1:24" ht="14.4" x14ac:dyDescent="0.3">
      <c r="A3190" s="2">
        <v>3189</v>
      </c>
      <c r="B3190" s="2" t="s">
        <v>6398</v>
      </c>
      <c r="C3190" s="2">
        <f>YEAR([1]Data!$D3190)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9">
        <v>3.75</v>
      </c>
      <c r="T3190" s="2">
        <v>1</v>
      </c>
      <c r="U3190" s="25">
        <v>0</v>
      </c>
      <c r="V3190" s="25">
        <v>1.7999999999999998</v>
      </c>
      <c r="W3190" s="11">
        <f>Table_1[[#This Row],[Discount]]/Table_1[[#This Row],[Sales]]</f>
        <v>0</v>
      </c>
      <c r="X3190" t="str">
        <f>IF(Table_1[[#This Row],[Discount %]]&lt;=0.1, "0-10%", IF(Table_1[[#This Row],[Discount %]]&lt;=0.2, "10-20%", IF(Table_1[[#This Row],[Discount %]]&lt;=0.3, "20-30%", IF(Table_1[[#This Row],[Discount %]]&lt;=0.4, "30-40%", "40%+"))))</f>
        <v>0-10%</v>
      </c>
    </row>
    <row r="3191" spans="1:24" ht="14.4" x14ac:dyDescent="0.3">
      <c r="A3191" s="2">
        <v>3190</v>
      </c>
      <c r="B3191" s="2" t="s">
        <v>6398</v>
      </c>
      <c r="C3191" s="2">
        <f>YEAR([1]Data!$D3191)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9">
        <v>20.928000000000001</v>
      </c>
      <c r="T3191" s="2">
        <v>4</v>
      </c>
      <c r="U3191" s="25">
        <v>0.2</v>
      </c>
      <c r="V3191" s="25">
        <v>7.5864000000000003</v>
      </c>
      <c r="W3191" s="11">
        <f>Table_1[[#This Row],[Discount]]/Table_1[[#This Row],[Sales]]</f>
        <v>9.5565749235474E-3</v>
      </c>
      <c r="X3191" t="str">
        <f>IF(Table_1[[#This Row],[Discount %]]&lt;=0.1, "0-10%", IF(Table_1[[#This Row],[Discount %]]&lt;=0.2, "10-20%", IF(Table_1[[#This Row],[Discount %]]&lt;=0.3, "20-30%", IF(Table_1[[#This Row],[Discount %]]&lt;=0.4, "30-40%", "40%+"))))</f>
        <v>0-10%</v>
      </c>
    </row>
    <row r="3192" spans="1:24" ht="14.4" x14ac:dyDescent="0.3">
      <c r="A3192" s="2">
        <v>3191</v>
      </c>
      <c r="B3192" s="2" t="s">
        <v>6402</v>
      </c>
      <c r="C3192" s="2">
        <f>YEAR([1]Data!$D3192)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9">
        <v>12.672000000000001</v>
      </c>
      <c r="T3192" s="2">
        <v>3</v>
      </c>
      <c r="U3192" s="25">
        <v>0.2</v>
      </c>
      <c r="V3192" s="25">
        <v>-3.1680000000000001</v>
      </c>
      <c r="W3192" s="11">
        <f>Table_1[[#This Row],[Discount]]/Table_1[[#This Row],[Sales]]</f>
        <v>1.5782828282828284E-2</v>
      </c>
      <c r="X3192" t="str">
        <f>IF(Table_1[[#This Row],[Discount %]]&lt;=0.1, "0-10%", IF(Table_1[[#This Row],[Discount %]]&lt;=0.2, "10-20%", IF(Table_1[[#This Row],[Discount %]]&lt;=0.3, "20-30%", IF(Table_1[[#This Row],[Discount %]]&lt;=0.4, "30-40%", "40%+"))))</f>
        <v>0-10%</v>
      </c>
    </row>
    <row r="3193" spans="1:24" ht="14.4" x14ac:dyDescent="0.3">
      <c r="A3193" s="2">
        <v>3192</v>
      </c>
      <c r="B3193" s="2" t="s">
        <v>6405</v>
      </c>
      <c r="C3193" s="2">
        <f>YEAR([1]Data!$D3193)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9">
        <v>65.989999999999995</v>
      </c>
      <c r="T3193" s="2">
        <v>1</v>
      </c>
      <c r="U3193" s="25">
        <v>0</v>
      </c>
      <c r="V3193" s="25">
        <v>17.157400000000003</v>
      </c>
      <c r="W3193" s="11">
        <f>Table_1[[#This Row],[Discount]]/Table_1[[#This Row],[Sales]]</f>
        <v>0</v>
      </c>
      <c r="X3193" t="str">
        <f>IF(Table_1[[#This Row],[Discount %]]&lt;=0.1, "0-10%", IF(Table_1[[#This Row],[Discount %]]&lt;=0.2, "10-20%", IF(Table_1[[#This Row],[Discount %]]&lt;=0.3, "20-30%", IF(Table_1[[#This Row],[Discount %]]&lt;=0.4, "30-40%", "40%+"))))</f>
        <v>0-10%</v>
      </c>
    </row>
    <row r="3194" spans="1:24" ht="14.4" x14ac:dyDescent="0.3">
      <c r="A3194" s="2">
        <v>3193</v>
      </c>
      <c r="B3194" s="2" t="s">
        <v>6406</v>
      </c>
      <c r="C3194" s="2">
        <f>YEAR([1]Data!$D3194)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9">
        <v>6.3699999999999983</v>
      </c>
      <c r="T3194" s="2">
        <v>7</v>
      </c>
      <c r="U3194" s="25">
        <v>0.8</v>
      </c>
      <c r="V3194" s="25">
        <v>-9.5550000000000015</v>
      </c>
      <c r="W3194" s="11">
        <f>Table_1[[#This Row],[Discount]]/Table_1[[#This Row],[Sales]]</f>
        <v>0.12558869701726849</v>
      </c>
      <c r="X3194" t="str">
        <f>IF(Table_1[[#This Row],[Discount %]]&lt;=0.1, "0-10%", IF(Table_1[[#This Row],[Discount %]]&lt;=0.2, "10-20%", IF(Table_1[[#This Row],[Discount %]]&lt;=0.3, "20-30%", IF(Table_1[[#This Row],[Discount %]]&lt;=0.4, "30-40%", "40%+"))))</f>
        <v>10-20%</v>
      </c>
    </row>
    <row r="3195" spans="1:24" ht="14.4" x14ac:dyDescent="0.3">
      <c r="A3195" s="2">
        <v>3194</v>
      </c>
      <c r="B3195" s="2" t="s">
        <v>6408</v>
      </c>
      <c r="C3195" s="2">
        <f>YEAR([1]Data!$D3195)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9">
        <v>3.6479999999999992</v>
      </c>
      <c r="T3195" s="2">
        <v>3</v>
      </c>
      <c r="U3195" s="25">
        <v>0.8</v>
      </c>
      <c r="V3195" s="25">
        <v>-6.0192000000000032</v>
      </c>
      <c r="W3195" s="11">
        <f>Table_1[[#This Row],[Discount]]/Table_1[[#This Row],[Sales]]</f>
        <v>0.21929824561403516</v>
      </c>
      <c r="X3195" t="str">
        <f>IF(Table_1[[#This Row],[Discount %]]&lt;=0.1, "0-10%", IF(Table_1[[#This Row],[Discount %]]&lt;=0.2, "10-20%", IF(Table_1[[#This Row],[Discount %]]&lt;=0.3, "20-30%", IF(Table_1[[#This Row],[Discount %]]&lt;=0.4, "30-40%", "40%+"))))</f>
        <v>20-30%</v>
      </c>
    </row>
    <row r="3196" spans="1:24" ht="14.4" x14ac:dyDescent="0.3">
      <c r="A3196" s="2">
        <v>3195</v>
      </c>
      <c r="B3196" s="2" t="s">
        <v>6408</v>
      </c>
      <c r="C3196" s="2">
        <f>YEAR([1]Data!$D3196)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9">
        <v>31.104000000000006</v>
      </c>
      <c r="T3196" s="2">
        <v>6</v>
      </c>
      <c r="U3196" s="25">
        <v>0.2</v>
      </c>
      <c r="V3196" s="25">
        <v>10.8864</v>
      </c>
      <c r="W3196" s="11">
        <f>Table_1[[#This Row],[Discount]]/Table_1[[#This Row],[Sales]]</f>
        <v>6.4300411522633738E-3</v>
      </c>
      <c r="X3196" t="str">
        <f>IF(Table_1[[#This Row],[Discount %]]&lt;=0.1, "0-10%", IF(Table_1[[#This Row],[Discount %]]&lt;=0.2, "10-20%", IF(Table_1[[#This Row],[Discount %]]&lt;=0.3, "20-30%", IF(Table_1[[#This Row],[Discount %]]&lt;=0.4, "30-40%", "40%+"))))</f>
        <v>0-10%</v>
      </c>
    </row>
    <row r="3197" spans="1:24" ht="14.4" x14ac:dyDescent="0.3">
      <c r="A3197" s="2">
        <v>3196</v>
      </c>
      <c r="B3197" s="2" t="s">
        <v>6411</v>
      </c>
      <c r="C3197" s="2">
        <f>YEAR([1]Data!$D3197)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9">
        <v>23.34</v>
      </c>
      <c r="T3197" s="2">
        <v>3</v>
      </c>
      <c r="U3197" s="25">
        <v>0</v>
      </c>
      <c r="V3197" s="25">
        <v>0.23339999999999961</v>
      </c>
      <c r="W3197" s="11">
        <f>Table_1[[#This Row],[Discount]]/Table_1[[#This Row],[Sales]]</f>
        <v>0</v>
      </c>
      <c r="X3197" t="str">
        <f>IF(Table_1[[#This Row],[Discount %]]&lt;=0.1, "0-10%", IF(Table_1[[#This Row],[Discount %]]&lt;=0.2, "10-20%", IF(Table_1[[#This Row],[Discount %]]&lt;=0.3, "20-30%", IF(Table_1[[#This Row],[Discount %]]&lt;=0.4, "30-40%", "40%+"))))</f>
        <v>0-10%</v>
      </c>
    </row>
    <row r="3198" spans="1:24" ht="14.4" x14ac:dyDescent="0.3">
      <c r="A3198" s="2">
        <v>3197</v>
      </c>
      <c r="B3198" s="2" t="s">
        <v>6414</v>
      </c>
      <c r="C3198" s="2">
        <f>YEAR([1]Data!$D3198)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9">
        <v>29.97</v>
      </c>
      <c r="T3198" s="2">
        <v>3</v>
      </c>
      <c r="U3198" s="25">
        <v>0</v>
      </c>
      <c r="V3198" s="25">
        <v>14.085899999999999</v>
      </c>
      <c r="W3198" s="11">
        <f>Table_1[[#This Row],[Discount]]/Table_1[[#This Row],[Sales]]</f>
        <v>0</v>
      </c>
      <c r="X3198" t="str">
        <f>IF(Table_1[[#This Row],[Discount %]]&lt;=0.1, "0-10%", IF(Table_1[[#This Row],[Discount %]]&lt;=0.2, "10-20%", IF(Table_1[[#This Row],[Discount %]]&lt;=0.3, "20-30%", IF(Table_1[[#This Row],[Discount %]]&lt;=0.4, "30-40%", "40%+"))))</f>
        <v>0-10%</v>
      </c>
    </row>
    <row r="3199" spans="1:24" ht="14.4" x14ac:dyDescent="0.3">
      <c r="A3199" s="2">
        <v>3198</v>
      </c>
      <c r="B3199" s="2" t="s">
        <v>6415</v>
      </c>
      <c r="C3199" s="2">
        <f>YEAR([1]Data!$D3199)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9">
        <v>3.366000000000001</v>
      </c>
      <c r="T3199" s="2">
        <v>3</v>
      </c>
      <c r="U3199" s="25">
        <v>0.7</v>
      </c>
      <c r="V3199" s="25">
        <v>-2.2439999999999989</v>
      </c>
      <c r="W3199" s="11">
        <f>Table_1[[#This Row],[Discount]]/Table_1[[#This Row],[Sales]]</f>
        <v>0.20796197266785493</v>
      </c>
      <c r="X3199" t="str">
        <f>IF(Table_1[[#This Row],[Discount %]]&lt;=0.1, "0-10%", IF(Table_1[[#This Row],[Discount %]]&lt;=0.2, "10-20%", IF(Table_1[[#This Row],[Discount %]]&lt;=0.3, "20-30%", IF(Table_1[[#This Row],[Discount %]]&lt;=0.4, "30-40%", "40%+"))))</f>
        <v>20-30%</v>
      </c>
    </row>
    <row r="3200" spans="1:24" ht="14.4" x14ac:dyDescent="0.3">
      <c r="A3200" s="2">
        <v>3199</v>
      </c>
      <c r="B3200" s="2" t="s">
        <v>6416</v>
      </c>
      <c r="C3200" s="2">
        <f>YEAR([1]Data!$D3200)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9">
        <v>95.968000000000004</v>
      </c>
      <c r="T3200" s="2">
        <v>4</v>
      </c>
      <c r="U3200" s="25">
        <v>0.2</v>
      </c>
      <c r="V3200" s="25">
        <v>9.5968000000000053</v>
      </c>
      <c r="W3200" s="11">
        <f>Table_1[[#This Row],[Discount]]/Table_1[[#This Row],[Sales]]</f>
        <v>2.0840280093364456E-3</v>
      </c>
      <c r="X3200" t="str">
        <f>IF(Table_1[[#This Row],[Discount %]]&lt;=0.1, "0-10%", IF(Table_1[[#This Row],[Discount %]]&lt;=0.2, "10-20%", IF(Table_1[[#This Row],[Discount %]]&lt;=0.3, "20-30%", IF(Table_1[[#This Row],[Discount %]]&lt;=0.4, "30-40%", "40%+"))))</f>
        <v>0-10%</v>
      </c>
    </row>
    <row r="3201" spans="1:24" ht="14.4" x14ac:dyDescent="0.3">
      <c r="A3201" s="2">
        <v>3200</v>
      </c>
      <c r="B3201" s="2" t="s">
        <v>6419</v>
      </c>
      <c r="C3201" s="2">
        <f>YEAR([1]Data!$D3201)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9">
        <v>18.704000000000001</v>
      </c>
      <c r="T3201" s="2">
        <v>7</v>
      </c>
      <c r="U3201" s="25">
        <v>0.2</v>
      </c>
      <c r="V3201" s="25">
        <v>2.3379999999999983</v>
      </c>
      <c r="W3201" s="11">
        <f>Table_1[[#This Row],[Discount]]/Table_1[[#This Row],[Sales]]</f>
        <v>1.0692899914456801E-2</v>
      </c>
      <c r="X3201" t="str">
        <f>IF(Table_1[[#This Row],[Discount %]]&lt;=0.1, "0-10%", IF(Table_1[[#This Row],[Discount %]]&lt;=0.2, "10-20%", IF(Table_1[[#This Row],[Discount %]]&lt;=0.3, "20-30%", IF(Table_1[[#This Row],[Discount %]]&lt;=0.4, "30-40%", "40%+"))))</f>
        <v>0-10%</v>
      </c>
    </row>
    <row r="3202" spans="1:24" ht="14.4" x14ac:dyDescent="0.3">
      <c r="A3202" s="2">
        <v>3201</v>
      </c>
      <c r="B3202" s="2" t="s">
        <v>6422</v>
      </c>
      <c r="C3202" s="2">
        <f>YEAR([1]Data!$D3202)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9">
        <v>149.232</v>
      </c>
      <c r="T3202" s="2">
        <v>3</v>
      </c>
      <c r="U3202" s="25">
        <v>0.2</v>
      </c>
      <c r="V3202" s="25">
        <v>3.7308000000000021</v>
      </c>
      <c r="W3202" s="11">
        <f>Table_1[[#This Row],[Discount]]/Table_1[[#This Row],[Sales]]</f>
        <v>1.3401951324112792E-3</v>
      </c>
      <c r="X3202" t="str">
        <f>IF(Table_1[[#This Row],[Discount %]]&lt;=0.1, "0-10%", IF(Table_1[[#This Row],[Discount %]]&lt;=0.2, "10-20%", IF(Table_1[[#This Row],[Discount %]]&lt;=0.3, "20-30%", IF(Table_1[[#This Row],[Discount %]]&lt;=0.4, "30-40%", "40%+"))))</f>
        <v>0-10%</v>
      </c>
    </row>
    <row r="3203" spans="1:24" ht="14.4" x14ac:dyDescent="0.3">
      <c r="A3203" s="2">
        <v>3202</v>
      </c>
      <c r="B3203" s="2" t="s">
        <v>6422</v>
      </c>
      <c r="C3203" s="2">
        <f>YEAR([1]Data!$D3203)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9">
        <v>15.936000000000002</v>
      </c>
      <c r="T3203" s="2">
        <v>4</v>
      </c>
      <c r="U3203" s="25">
        <v>0.2</v>
      </c>
      <c r="V3203" s="25">
        <v>5.7768000000000015</v>
      </c>
      <c r="W3203" s="11">
        <f>Table_1[[#This Row],[Discount]]/Table_1[[#This Row],[Sales]]</f>
        <v>1.2550200803212851E-2</v>
      </c>
      <c r="X3203" t="str">
        <f>IF(Table_1[[#This Row],[Discount %]]&lt;=0.1, "0-10%", IF(Table_1[[#This Row],[Discount %]]&lt;=0.2, "10-20%", IF(Table_1[[#This Row],[Discount %]]&lt;=0.3, "20-30%", IF(Table_1[[#This Row],[Discount %]]&lt;=0.4, "30-40%", "40%+"))))</f>
        <v>0-10%</v>
      </c>
    </row>
    <row r="3204" spans="1:24" ht="14.4" x14ac:dyDescent="0.3">
      <c r="A3204" s="2">
        <v>3203</v>
      </c>
      <c r="B3204" s="2" t="s">
        <v>6423</v>
      </c>
      <c r="C3204" s="2">
        <f>YEAR([1]Data!$D3204)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9">
        <v>601.53599999999994</v>
      </c>
      <c r="T3204" s="2">
        <v>8</v>
      </c>
      <c r="U3204" s="25">
        <v>0.2</v>
      </c>
      <c r="V3204" s="25">
        <v>60.153600000000012</v>
      </c>
      <c r="W3204" s="11">
        <f>Table_1[[#This Row],[Discount]]/Table_1[[#This Row],[Sales]]</f>
        <v>3.3248217895520807E-4</v>
      </c>
      <c r="X3204" t="str">
        <f>IF(Table_1[[#This Row],[Discount %]]&lt;=0.1, "0-10%", IF(Table_1[[#This Row],[Discount %]]&lt;=0.2, "10-20%", IF(Table_1[[#This Row],[Discount %]]&lt;=0.3, "20-30%", IF(Table_1[[#This Row],[Discount %]]&lt;=0.4, "30-40%", "40%+"))))</f>
        <v>0-10%</v>
      </c>
    </row>
    <row r="3205" spans="1:24" ht="14.4" x14ac:dyDescent="0.3">
      <c r="A3205" s="2">
        <v>3204</v>
      </c>
      <c r="B3205" s="2" t="s">
        <v>6423</v>
      </c>
      <c r="C3205" s="2">
        <f>YEAR([1]Data!$D3205)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9">
        <v>10.99</v>
      </c>
      <c r="T3205" s="2">
        <v>1</v>
      </c>
      <c r="U3205" s="25">
        <v>0</v>
      </c>
      <c r="V3205" s="25">
        <v>4.2861000000000002</v>
      </c>
      <c r="W3205" s="11">
        <f>Table_1[[#This Row],[Discount]]/Table_1[[#This Row],[Sales]]</f>
        <v>0</v>
      </c>
      <c r="X3205" t="str">
        <f>IF(Table_1[[#This Row],[Discount %]]&lt;=0.1, "0-10%", IF(Table_1[[#This Row],[Discount %]]&lt;=0.2, "10-20%", IF(Table_1[[#This Row],[Discount %]]&lt;=0.3, "20-30%", IF(Table_1[[#This Row],[Discount %]]&lt;=0.4, "30-40%", "40%+"))))</f>
        <v>0-10%</v>
      </c>
    </row>
    <row r="3206" spans="1:24" ht="14.4" x14ac:dyDescent="0.3">
      <c r="A3206" s="2">
        <v>3205</v>
      </c>
      <c r="B3206" s="2" t="s">
        <v>6423</v>
      </c>
      <c r="C3206" s="2">
        <f>YEAR([1]Data!$D3206)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9">
        <v>39.880000000000003</v>
      </c>
      <c r="T3206" s="2">
        <v>2</v>
      </c>
      <c r="U3206" s="25">
        <v>0</v>
      </c>
      <c r="V3206" s="25">
        <v>11.166400000000003</v>
      </c>
      <c r="W3206" s="11">
        <f>Table_1[[#This Row],[Discount]]/Table_1[[#This Row],[Sales]]</f>
        <v>0</v>
      </c>
      <c r="X3206" t="str">
        <f>IF(Table_1[[#This Row],[Discount %]]&lt;=0.1, "0-10%", IF(Table_1[[#This Row],[Discount %]]&lt;=0.2, "10-20%", IF(Table_1[[#This Row],[Discount %]]&lt;=0.3, "20-30%", IF(Table_1[[#This Row],[Discount %]]&lt;=0.4, "30-40%", "40%+"))))</f>
        <v>0-10%</v>
      </c>
    </row>
    <row r="3207" spans="1:24" ht="14.4" x14ac:dyDescent="0.3">
      <c r="A3207" s="2">
        <v>3206</v>
      </c>
      <c r="B3207" s="2" t="s">
        <v>6423</v>
      </c>
      <c r="C3207" s="2">
        <f>YEAR([1]Data!$D3207)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9">
        <v>62.24</v>
      </c>
      <c r="T3207" s="2">
        <v>8</v>
      </c>
      <c r="U3207" s="25">
        <v>0</v>
      </c>
      <c r="V3207" s="25">
        <v>28.007999999999996</v>
      </c>
      <c r="W3207" s="11">
        <f>Table_1[[#This Row],[Discount]]/Table_1[[#This Row],[Sales]]</f>
        <v>0</v>
      </c>
      <c r="X3207" t="str">
        <f>IF(Table_1[[#This Row],[Discount %]]&lt;=0.1, "0-10%", IF(Table_1[[#This Row],[Discount %]]&lt;=0.2, "10-20%", IF(Table_1[[#This Row],[Discount %]]&lt;=0.3, "20-30%", IF(Table_1[[#This Row],[Discount %]]&lt;=0.4, "30-40%", "40%+"))))</f>
        <v>0-10%</v>
      </c>
    </row>
    <row r="3208" spans="1:24" ht="14.4" x14ac:dyDescent="0.3">
      <c r="A3208" s="2">
        <v>3207</v>
      </c>
      <c r="B3208" s="2" t="s">
        <v>6423</v>
      </c>
      <c r="C3208" s="2">
        <f>YEAR([1]Data!$D3208)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9">
        <v>53.2</v>
      </c>
      <c r="T3208" s="2">
        <v>5</v>
      </c>
      <c r="U3208" s="25">
        <v>0</v>
      </c>
      <c r="V3208" s="25">
        <v>14.896000000000003</v>
      </c>
      <c r="W3208" s="11">
        <f>Table_1[[#This Row],[Discount]]/Table_1[[#This Row],[Sales]]</f>
        <v>0</v>
      </c>
      <c r="X3208" t="str">
        <f>IF(Table_1[[#This Row],[Discount %]]&lt;=0.1, "0-10%", IF(Table_1[[#This Row],[Discount %]]&lt;=0.2, "10-20%", IF(Table_1[[#This Row],[Discount %]]&lt;=0.3, "20-30%", IF(Table_1[[#This Row],[Discount %]]&lt;=0.4, "30-40%", "40%+"))))</f>
        <v>0-10%</v>
      </c>
    </row>
    <row r="3209" spans="1:24" ht="14.4" x14ac:dyDescent="0.3">
      <c r="A3209" s="2">
        <v>3208</v>
      </c>
      <c r="B3209" s="2" t="s">
        <v>6423</v>
      </c>
      <c r="C3209" s="2">
        <f>YEAR([1]Data!$D3209)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9">
        <v>39.840000000000003</v>
      </c>
      <c r="T3209" s="2">
        <v>8</v>
      </c>
      <c r="U3209" s="25">
        <v>0</v>
      </c>
      <c r="V3209" s="25">
        <v>18.3264</v>
      </c>
      <c r="W3209" s="11">
        <f>Table_1[[#This Row],[Discount]]/Table_1[[#This Row],[Sales]]</f>
        <v>0</v>
      </c>
      <c r="X3209" t="str">
        <f>IF(Table_1[[#This Row],[Discount %]]&lt;=0.1, "0-10%", IF(Table_1[[#This Row],[Discount %]]&lt;=0.2, "10-20%", IF(Table_1[[#This Row],[Discount %]]&lt;=0.3, "20-30%", IF(Table_1[[#This Row],[Discount %]]&lt;=0.4, "30-40%", "40%+"))))</f>
        <v>0-10%</v>
      </c>
    </row>
    <row r="3210" spans="1:24" ht="14.4" x14ac:dyDescent="0.3">
      <c r="A3210" s="2">
        <v>3209</v>
      </c>
      <c r="B3210" s="2" t="s">
        <v>6426</v>
      </c>
      <c r="C3210" s="2">
        <f>YEAR([1]Data!$D3210)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9">
        <v>349.95</v>
      </c>
      <c r="T3210" s="2">
        <v>5</v>
      </c>
      <c r="U3210" s="25">
        <v>0</v>
      </c>
      <c r="V3210" s="25">
        <v>118.98299999999999</v>
      </c>
      <c r="W3210" s="11">
        <f>Table_1[[#This Row],[Discount]]/Table_1[[#This Row],[Sales]]</f>
        <v>0</v>
      </c>
      <c r="X3210" t="str">
        <f>IF(Table_1[[#This Row],[Discount %]]&lt;=0.1, "0-10%", IF(Table_1[[#This Row],[Discount %]]&lt;=0.2, "10-20%", IF(Table_1[[#This Row],[Discount %]]&lt;=0.3, "20-30%", IF(Table_1[[#This Row],[Discount %]]&lt;=0.4, "30-40%", "40%+"))))</f>
        <v>0-10%</v>
      </c>
    </row>
    <row r="3211" spans="1:24" ht="14.4" x14ac:dyDescent="0.3">
      <c r="A3211" s="2">
        <v>3210</v>
      </c>
      <c r="B3211" s="2" t="s">
        <v>6426</v>
      </c>
      <c r="C3211" s="2">
        <f>YEAR([1]Data!$D3211)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9">
        <v>377.92800000000005</v>
      </c>
      <c r="T3211" s="2">
        <v>9</v>
      </c>
      <c r="U3211" s="25">
        <v>0.2</v>
      </c>
      <c r="V3211" s="25">
        <v>141.72300000000001</v>
      </c>
      <c r="W3211" s="11">
        <f>Table_1[[#This Row],[Discount]]/Table_1[[#This Row],[Sales]]</f>
        <v>5.2920132935373925E-4</v>
      </c>
      <c r="X3211" t="str">
        <f>IF(Table_1[[#This Row],[Discount %]]&lt;=0.1, "0-10%", IF(Table_1[[#This Row],[Discount %]]&lt;=0.2, "10-20%", IF(Table_1[[#This Row],[Discount %]]&lt;=0.3, "20-30%", IF(Table_1[[#This Row],[Discount %]]&lt;=0.4, "30-40%", "40%+"))))</f>
        <v>0-10%</v>
      </c>
    </row>
    <row r="3212" spans="1:24" ht="14.4" x14ac:dyDescent="0.3">
      <c r="A3212" s="2">
        <v>3211</v>
      </c>
      <c r="B3212" s="2" t="s">
        <v>6429</v>
      </c>
      <c r="C3212" s="2">
        <f>YEAR([1]Data!$D3212)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9">
        <v>13.392000000000001</v>
      </c>
      <c r="T3212" s="2">
        <v>3</v>
      </c>
      <c r="U3212" s="25">
        <v>0.2</v>
      </c>
      <c r="V3212" s="25">
        <v>5.0220000000000002</v>
      </c>
      <c r="W3212" s="11">
        <f>Table_1[[#This Row],[Discount]]/Table_1[[#This Row],[Sales]]</f>
        <v>1.4934289127837515E-2</v>
      </c>
      <c r="X3212" t="str">
        <f>IF(Table_1[[#This Row],[Discount %]]&lt;=0.1, "0-10%", IF(Table_1[[#This Row],[Discount %]]&lt;=0.2, "10-20%", IF(Table_1[[#This Row],[Discount %]]&lt;=0.3, "20-30%", IF(Table_1[[#This Row],[Discount %]]&lt;=0.4, "30-40%", "40%+"))))</f>
        <v>0-10%</v>
      </c>
    </row>
    <row r="3213" spans="1:24" ht="14.4" x14ac:dyDescent="0.3">
      <c r="A3213" s="2">
        <v>3212</v>
      </c>
      <c r="B3213" s="2" t="s">
        <v>6429</v>
      </c>
      <c r="C3213" s="2">
        <f>YEAR([1]Data!$D3213)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9">
        <v>11.227999999999998</v>
      </c>
      <c r="T3213" s="2">
        <v>7</v>
      </c>
      <c r="U3213" s="25">
        <v>0.8</v>
      </c>
      <c r="V3213" s="25">
        <v>-18.52620000000001</v>
      </c>
      <c r="W3213" s="11">
        <f>Table_1[[#This Row],[Discount]]/Table_1[[#This Row],[Sales]]</f>
        <v>7.125044531528324E-2</v>
      </c>
      <c r="X3213" t="str">
        <f>IF(Table_1[[#This Row],[Discount %]]&lt;=0.1, "0-10%", IF(Table_1[[#This Row],[Discount %]]&lt;=0.2, "10-20%", IF(Table_1[[#This Row],[Discount %]]&lt;=0.3, "20-30%", IF(Table_1[[#This Row],[Discount %]]&lt;=0.4, "30-40%", "40%+"))))</f>
        <v>0-10%</v>
      </c>
    </row>
    <row r="3214" spans="1:24" ht="14.4" x14ac:dyDescent="0.3">
      <c r="A3214" s="2">
        <v>3213</v>
      </c>
      <c r="B3214" s="2" t="s">
        <v>6431</v>
      </c>
      <c r="C3214" s="2">
        <f>YEAR([1]Data!$D3214)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9">
        <v>207.24</v>
      </c>
      <c r="T3214" s="2">
        <v>11</v>
      </c>
      <c r="U3214" s="25">
        <v>0</v>
      </c>
      <c r="V3214" s="25">
        <v>58.027200000000001</v>
      </c>
      <c r="W3214" s="11">
        <f>Table_1[[#This Row],[Discount]]/Table_1[[#This Row],[Sales]]</f>
        <v>0</v>
      </c>
      <c r="X3214" t="str">
        <f>IF(Table_1[[#This Row],[Discount %]]&lt;=0.1, "0-10%", IF(Table_1[[#This Row],[Discount %]]&lt;=0.2, "10-20%", IF(Table_1[[#This Row],[Discount %]]&lt;=0.3, "20-30%", IF(Table_1[[#This Row],[Discount %]]&lt;=0.4, "30-40%", "40%+"))))</f>
        <v>0-10%</v>
      </c>
    </row>
    <row r="3215" spans="1:24" ht="14.4" x14ac:dyDescent="0.3">
      <c r="A3215" s="2">
        <v>3214</v>
      </c>
      <c r="B3215" s="2" t="s">
        <v>6432</v>
      </c>
      <c r="C3215" s="2">
        <f>YEAR([1]Data!$D3215)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9">
        <v>1.504</v>
      </c>
      <c r="T3215" s="2">
        <v>1</v>
      </c>
      <c r="U3215" s="25">
        <v>0.2</v>
      </c>
      <c r="V3215" s="25">
        <v>0.16919999999999991</v>
      </c>
      <c r="W3215" s="11">
        <f>Table_1[[#This Row],[Discount]]/Table_1[[#This Row],[Sales]]</f>
        <v>0.13297872340425532</v>
      </c>
      <c r="X3215" t="str">
        <f>IF(Table_1[[#This Row],[Discount %]]&lt;=0.1, "0-10%", IF(Table_1[[#This Row],[Discount %]]&lt;=0.2, "10-20%", IF(Table_1[[#This Row],[Discount %]]&lt;=0.3, "20-30%", IF(Table_1[[#This Row],[Discount %]]&lt;=0.4, "30-40%", "40%+"))))</f>
        <v>10-20%</v>
      </c>
    </row>
    <row r="3216" spans="1:24" ht="14.4" x14ac:dyDescent="0.3">
      <c r="A3216" s="2">
        <v>3215</v>
      </c>
      <c r="B3216" s="2" t="s">
        <v>6432</v>
      </c>
      <c r="C3216" s="2">
        <f>YEAR([1]Data!$D3216)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9">
        <v>34.848000000000006</v>
      </c>
      <c r="T3216" s="2">
        <v>2</v>
      </c>
      <c r="U3216" s="25">
        <v>0.2</v>
      </c>
      <c r="V3216" s="25">
        <v>6.5339999999999971</v>
      </c>
      <c r="W3216" s="11">
        <f>Table_1[[#This Row],[Discount]]/Table_1[[#This Row],[Sales]]</f>
        <v>5.7392102846648297E-3</v>
      </c>
      <c r="X3216" t="str">
        <f>IF(Table_1[[#This Row],[Discount %]]&lt;=0.1, "0-10%", IF(Table_1[[#This Row],[Discount %]]&lt;=0.2, "10-20%", IF(Table_1[[#This Row],[Discount %]]&lt;=0.3, "20-30%", IF(Table_1[[#This Row],[Discount %]]&lt;=0.4, "30-40%", "40%+"))))</f>
        <v>0-10%</v>
      </c>
    </row>
    <row r="3217" spans="1:24" ht="14.4" x14ac:dyDescent="0.3">
      <c r="A3217" s="2">
        <v>3216</v>
      </c>
      <c r="B3217" s="2" t="s">
        <v>6433</v>
      </c>
      <c r="C3217" s="2">
        <f>YEAR([1]Data!$D3217)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9">
        <v>75.179999999999993</v>
      </c>
      <c r="T3217" s="2">
        <v>6</v>
      </c>
      <c r="U3217" s="25">
        <v>0</v>
      </c>
      <c r="V3217" s="25">
        <v>35.334599999999995</v>
      </c>
      <c r="W3217" s="11">
        <f>Table_1[[#This Row],[Discount]]/Table_1[[#This Row],[Sales]]</f>
        <v>0</v>
      </c>
      <c r="X3217" t="str">
        <f>IF(Table_1[[#This Row],[Discount %]]&lt;=0.1, "0-10%", IF(Table_1[[#This Row],[Discount %]]&lt;=0.2, "10-20%", IF(Table_1[[#This Row],[Discount %]]&lt;=0.3, "20-30%", IF(Table_1[[#This Row],[Discount %]]&lt;=0.4, "30-40%", "40%+"))))</f>
        <v>0-10%</v>
      </c>
    </row>
    <row r="3218" spans="1:24" ht="14.4" x14ac:dyDescent="0.3">
      <c r="A3218" s="2">
        <v>3217</v>
      </c>
      <c r="B3218" s="2" t="s">
        <v>6435</v>
      </c>
      <c r="C3218" s="2">
        <f>YEAR([1]Data!$D3218)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9">
        <v>149.97</v>
      </c>
      <c r="T3218" s="2">
        <v>3</v>
      </c>
      <c r="U3218" s="25">
        <v>0</v>
      </c>
      <c r="V3218" s="25">
        <v>52.489499999999992</v>
      </c>
      <c r="W3218" s="11">
        <f>Table_1[[#This Row],[Discount]]/Table_1[[#This Row],[Sales]]</f>
        <v>0</v>
      </c>
      <c r="X3218" t="str">
        <f>IF(Table_1[[#This Row],[Discount %]]&lt;=0.1, "0-10%", IF(Table_1[[#This Row],[Discount %]]&lt;=0.2, "10-20%", IF(Table_1[[#This Row],[Discount %]]&lt;=0.3, "20-30%", IF(Table_1[[#This Row],[Discount %]]&lt;=0.4, "30-40%", "40%+"))))</f>
        <v>0-10%</v>
      </c>
    </row>
    <row r="3219" spans="1:24" ht="14.4" x14ac:dyDescent="0.3">
      <c r="A3219" s="2">
        <v>3218</v>
      </c>
      <c r="B3219" s="2" t="s">
        <v>6436</v>
      </c>
      <c r="C3219" s="2">
        <f>YEAR([1]Data!$D3219)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9">
        <v>931.17600000000016</v>
      </c>
      <c r="T3219" s="2">
        <v>3</v>
      </c>
      <c r="U3219" s="25">
        <v>0.2</v>
      </c>
      <c r="V3219" s="25">
        <v>314.27190000000002</v>
      </c>
      <c r="W3219" s="11">
        <f>Table_1[[#This Row],[Discount]]/Table_1[[#This Row],[Sales]]</f>
        <v>2.1478216792529013E-4</v>
      </c>
      <c r="X3219" t="str">
        <f>IF(Table_1[[#This Row],[Discount %]]&lt;=0.1, "0-10%", IF(Table_1[[#This Row],[Discount %]]&lt;=0.2, "10-20%", IF(Table_1[[#This Row],[Discount %]]&lt;=0.3, "20-30%", IF(Table_1[[#This Row],[Discount %]]&lt;=0.4, "30-40%", "40%+"))))</f>
        <v>0-10%</v>
      </c>
    </row>
    <row r="3220" spans="1:24" ht="14.4" x14ac:dyDescent="0.3">
      <c r="A3220" s="2">
        <v>3219</v>
      </c>
      <c r="B3220" s="2" t="s">
        <v>6436</v>
      </c>
      <c r="C3220" s="2">
        <f>YEAR([1]Data!$D3220)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9">
        <v>430.88</v>
      </c>
      <c r="T3220" s="2">
        <v>2</v>
      </c>
      <c r="U3220" s="25">
        <v>0</v>
      </c>
      <c r="V3220" s="25">
        <v>124.95519999999999</v>
      </c>
      <c r="W3220" s="11">
        <f>Table_1[[#This Row],[Discount]]/Table_1[[#This Row],[Sales]]</f>
        <v>0</v>
      </c>
      <c r="X3220" t="str">
        <f>IF(Table_1[[#This Row],[Discount %]]&lt;=0.1, "0-10%", IF(Table_1[[#This Row],[Discount %]]&lt;=0.2, "10-20%", IF(Table_1[[#This Row],[Discount %]]&lt;=0.3, "20-30%", IF(Table_1[[#This Row],[Discount %]]&lt;=0.4, "30-40%", "40%+"))))</f>
        <v>0-10%</v>
      </c>
    </row>
    <row r="3221" spans="1:24" ht="14.4" x14ac:dyDescent="0.3">
      <c r="A3221" s="2">
        <v>3220</v>
      </c>
      <c r="B3221" s="2" t="s">
        <v>6437</v>
      </c>
      <c r="C3221" s="2">
        <f>YEAR([1]Data!$D3221)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9">
        <v>94.85</v>
      </c>
      <c r="T3221" s="2">
        <v>5</v>
      </c>
      <c r="U3221" s="25">
        <v>0</v>
      </c>
      <c r="V3221" s="25">
        <v>45.527999999999992</v>
      </c>
      <c r="W3221" s="11">
        <f>Table_1[[#This Row],[Discount]]/Table_1[[#This Row],[Sales]]</f>
        <v>0</v>
      </c>
      <c r="X3221" t="str">
        <f>IF(Table_1[[#This Row],[Discount %]]&lt;=0.1, "0-10%", IF(Table_1[[#This Row],[Discount %]]&lt;=0.2, "10-20%", IF(Table_1[[#This Row],[Discount %]]&lt;=0.3, "20-30%", IF(Table_1[[#This Row],[Discount %]]&lt;=0.4, "30-40%", "40%+"))))</f>
        <v>0-10%</v>
      </c>
    </row>
    <row r="3222" spans="1:24" ht="14.4" x14ac:dyDescent="0.3">
      <c r="A3222" s="2">
        <v>3221</v>
      </c>
      <c r="B3222" s="2" t="s">
        <v>6437</v>
      </c>
      <c r="C3222" s="2">
        <f>YEAR([1]Data!$D3222)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9">
        <v>51.12</v>
      </c>
      <c r="T3222" s="2">
        <v>4</v>
      </c>
      <c r="U3222" s="25">
        <v>0</v>
      </c>
      <c r="V3222" s="25">
        <v>23.003999999999998</v>
      </c>
      <c r="W3222" s="11">
        <f>Table_1[[#This Row],[Discount]]/Table_1[[#This Row],[Sales]]</f>
        <v>0</v>
      </c>
      <c r="X3222" t="str">
        <f>IF(Table_1[[#This Row],[Discount %]]&lt;=0.1, "0-10%", IF(Table_1[[#This Row],[Discount %]]&lt;=0.2, "10-20%", IF(Table_1[[#This Row],[Discount %]]&lt;=0.3, "20-30%", IF(Table_1[[#This Row],[Discount %]]&lt;=0.4, "30-40%", "40%+"))))</f>
        <v>0-10%</v>
      </c>
    </row>
    <row r="3223" spans="1:24" ht="14.4" x14ac:dyDescent="0.3">
      <c r="A3223" s="2">
        <v>3222</v>
      </c>
      <c r="B3223" s="2" t="s">
        <v>6437</v>
      </c>
      <c r="C3223" s="2">
        <f>YEAR([1]Data!$D3223)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9">
        <v>90</v>
      </c>
      <c r="T3223" s="2">
        <v>1</v>
      </c>
      <c r="U3223" s="25">
        <v>0</v>
      </c>
      <c r="V3223" s="25">
        <v>32.4</v>
      </c>
      <c r="W3223" s="11">
        <f>Table_1[[#This Row],[Discount]]/Table_1[[#This Row],[Sales]]</f>
        <v>0</v>
      </c>
      <c r="X3223" t="str">
        <f>IF(Table_1[[#This Row],[Discount %]]&lt;=0.1, "0-10%", IF(Table_1[[#This Row],[Discount %]]&lt;=0.2, "10-20%", IF(Table_1[[#This Row],[Discount %]]&lt;=0.3, "20-30%", IF(Table_1[[#This Row],[Discount %]]&lt;=0.4, "30-40%", "40%+"))))</f>
        <v>0-10%</v>
      </c>
    </row>
    <row r="3224" spans="1:24" ht="14.4" x14ac:dyDescent="0.3">
      <c r="A3224" s="2">
        <v>3223</v>
      </c>
      <c r="B3224" s="2" t="s">
        <v>6438</v>
      </c>
      <c r="C3224" s="2">
        <f>YEAR([1]Data!$D3224)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9">
        <v>9.4079999999999995</v>
      </c>
      <c r="T3224" s="2">
        <v>2</v>
      </c>
      <c r="U3224" s="25">
        <v>0.2</v>
      </c>
      <c r="V3224" s="25">
        <v>3.4103999999999997</v>
      </c>
      <c r="W3224" s="11">
        <f>Table_1[[#This Row],[Discount]]/Table_1[[#This Row],[Sales]]</f>
        <v>2.1258503401360547E-2</v>
      </c>
      <c r="X3224" t="str">
        <f>IF(Table_1[[#This Row],[Discount %]]&lt;=0.1, "0-10%", IF(Table_1[[#This Row],[Discount %]]&lt;=0.2, "10-20%", IF(Table_1[[#This Row],[Discount %]]&lt;=0.3, "20-30%", IF(Table_1[[#This Row],[Discount %]]&lt;=0.4, "30-40%", "40%+"))))</f>
        <v>0-10%</v>
      </c>
    </row>
    <row r="3225" spans="1:24" ht="14.4" x14ac:dyDescent="0.3">
      <c r="A3225" s="2">
        <v>3224</v>
      </c>
      <c r="B3225" s="2" t="s">
        <v>6438</v>
      </c>
      <c r="C3225" s="2">
        <f>YEAR([1]Data!$D3225)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9">
        <v>4.6719999999999997</v>
      </c>
      <c r="T3225" s="2">
        <v>2</v>
      </c>
      <c r="U3225" s="25">
        <v>0.2</v>
      </c>
      <c r="V3225" s="25">
        <v>1.4599999999999997</v>
      </c>
      <c r="W3225" s="11">
        <f>Table_1[[#This Row],[Discount]]/Table_1[[#This Row],[Sales]]</f>
        <v>4.2808219178082196E-2</v>
      </c>
      <c r="X3225" t="str">
        <f>IF(Table_1[[#This Row],[Discount %]]&lt;=0.1, "0-10%", IF(Table_1[[#This Row],[Discount %]]&lt;=0.2, "10-20%", IF(Table_1[[#This Row],[Discount %]]&lt;=0.3, "20-30%", IF(Table_1[[#This Row],[Discount %]]&lt;=0.4, "30-40%", "40%+"))))</f>
        <v>0-10%</v>
      </c>
    </row>
    <row r="3226" spans="1:24" ht="14.4" x14ac:dyDescent="0.3">
      <c r="A3226" s="2">
        <v>3225</v>
      </c>
      <c r="B3226" s="2" t="s">
        <v>6438</v>
      </c>
      <c r="C3226" s="2">
        <f>YEAR([1]Data!$D3226)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9">
        <v>318.40000000000003</v>
      </c>
      <c r="T3226" s="2">
        <v>2</v>
      </c>
      <c r="U3226" s="25">
        <v>0.2</v>
      </c>
      <c r="V3226" s="25">
        <v>107.46</v>
      </c>
      <c r="W3226" s="11">
        <f>Table_1[[#This Row],[Discount]]/Table_1[[#This Row],[Sales]]</f>
        <v>6.2814070351758795E-4</v>
      </c>
      <c r="X3226" t="str">
        <f>IF(Table_1[[#This Row],[Discount %]]&lt;=0.1, "0-10%", IF(Table_1[[#This Row],[Discount %]]&lt;=0.2, "10-20%", IF(Table_1[[#This Row],[Discount %]]&lt;=0.3, "20-30%", IF(Table_1[[#This Row],[Discount %]]&lt;=0.4, "30-40%", "40%+"))))</f>
        <v>0-10%</v>
      </c>
    </row>
    <row r="3227" spans="1:24" ht="14.4" x14ac:dyDescent="0.3">
      <c r="A3227" s="2">
        <v>3226</v>
      </c>
      <c r="B3227" s="2" t="s">
        <v>6438</v>
      </c>
      <c r="C3227" s="2">
        <f>YEAR([1]Data!$D3227)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9">
        <v>12.768000000000001</v>
      </c>
      <c r="T3227" s="2">
        <v>6</v>
      </c>
      <c r="U3227" s="25">
        <v>0.2</v>
      </c>
      <c r="V3227" s="25">
        <v>4.628400000000001</v>
      </c>
      <c r="W3227" s="11">
        <f>Table_1[[#This Row],[Discount]]/Table_1[[#This Row],[Sales]]</f>
        <v>1.5664160401002505E-2</v>
      </c>
      <c r="X3227" t="str">
        <f>IF(Table_1[[#This Row],[Discount %]]&lt;=0.1, "0-10%", IF(Table_1[[#This Row],[Discount %]]&lt;=0.2, "10-20%", IF(Table_1[[#This Row],[Discount %]]&lt;=0.3, "20-30%", IF(Table_1[[#This Row],[Discount %]]&lt;=0.4, "30-40%", "40%+"))))</f>
        <v>0-10%</v>
      </c>
    </row>
    <row r="3228" spans="1:24" ht="14.4" x14ac:dyDescent="0.3">
      <c r="A3228" s="2">
        <v>3227</v>
      </c>
      <c r="B3228" s="2" t="s">
        <v>6438</v>
      </c>
      <c r="C3228" s="2">
        <f>YEAR([1]Data!$D3228)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9">
        <v>15.36</v>
      </c>
      <c r="T3228" s="2">
        <v>2</v>
      </c>
      <c r="U3228" s="25">
        <v>0.2</v>
      </c>
      <c r="V3228" s="25">
        <v>-3.2639999999999993</v>
      </c>
      <c r="W3228" s="11">
        <f>Table_1[[#This Row],[Discount]]/Table_1[[#This Row],[Sales]]</f>
        <v>1.3020833333333334E-2</v>
      </c>
      <c r="X3228" t="str">
        <f>IF(Table_1[[#This Row],[Discount %]]&lt;=0.1, "0-10%", IF(Table_1[[#This Row],[Discount %]]&lt;=0.2, "10-20%", IF(Table_1[[#This Row],[Discount %]]&lt;=0.3, "20-30%", IF(Table_1[[#This Row],[Discount %]]&lt;=0.4, "30-40%", "40%+"))))</f>
        <v>0-10%</v>
      </c>
    </row>
    <row r="3229" spans="1:24" ht="14.4" x14ac:dyDescent="0.3">
      <c r="A3229" s="2">
        <v>3228</v>
      </c>
      <c r="B3229" s="2" t="s">
        <v>6438</v>
      </c>
      <c r="C3229" s="2">
        <f>YEAR([1]Data!$D3229)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9">
        <v>230.376</v>
      </c>
      <c r="T3229" s="2">
        <v>3</v>
      </c>
      <c r="U3229" s="25">
        <v>0.2</v>
      </c>
      <c r="V3229" s="25">
        <v>20.157899999999991</v>
      </c>
      <c r="W3229" s="11">
        <f>Table_1[[#This Row],[Discount]]/Table_1[[#This Row],[Sales]]</f>
        <v>8.6814598742924608E-4</v>
      </c>
      <c r="X3229" t="str">
        <f>IF(Table_1[[#This Row],[Discount %]]&lt;=0.1, "0-10%", IF(Table_1[[#This Row],[Discount %]]&lt;=0.2, "10-20%", IF(Table_1[[#This Row],[Discount %]]&lt;=0.3, "20-30%", IF(Table_1[[#This Row],[Discount %]]&lt;=0.4, "30-40%", "40%+"))))</f>
        <v>0-10%</v>
      </c>
    </row>
    <row r="3230" spans="1:24" ht="14.4" x14ac:dyDescent="0.3">
      <c r="A3230" s="2">
        <v>3229</v>
      </c>
      <c r="B3230" s="2" t="s">
        <v>6438</v>
      </c>
      <c r="C3230" s="2">
        <f>YEAR([1]Data!$D3230)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9">
        <v>7.16</v>
      </c>
      <c r="T3230" s="2">
        <v>1</v>
      </c>
      <c r="U3230" s="25">
        <v>0.2</v>
      </c>
      <c r="V3230" s="25">
        <v>-8.9500000000001023E-2</v>
      </c>
      <c r="W3230" s="11">
        <f>Table_1[[#This Row],[Discount]]/Table_1[[#This Row],[Sales]]</f>
        <v>2.793296089385475E-2</v>
      </c>
      <c r="X3230" t="str">
        <f>IF(Table_1[[#This Row],[Discount %]]&lt;=0.1, "0-10%", IF(Table_1[[#This Row],[Discount %]]&lt;=0.2, "10-20%", IF(Table_1[[#This Row],[Discount %]]&lt;=0.3, "20-30%", IF(Table_1[[#This Row],[Discount %]]&lt;=0.4, "30-40%", "40%+"))))</f>
        <v>0-10%</v>
      </c>
    </row>
    <row r="3231" spans="1:24" ht="14.4" x14ac:dyDescent="0.3">
      <c r="A3231" s="2">
        <v>3230</v>
      </c>
      <c r="B3231" s="2" t="s">
        <v>6443</v>
      </c>
      <c r="C3231" s="2">
        <f>YEAR([1]Data!$D3231)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9">
        <v>375.34</v>
      </c>
      <c r="T3231" s="2">
        <v>1</v>
      </c>
      <c r="U3231" s="25">
        <v>0</v>
      </c>
      <c r="V3231" s="25">
        <v>18.766999999999996</v>
      </c>
      <c r="W3231" s="11">
        <f>Table_1[[#This Row],[Discount]]/Table_1[[#This Row],[Sales]]</f>
        <v>0</v>
      </c>
      <c r="X3231" t="str">
        <f>IF(Table_1[[#This Row],[Discount %]]&lt;=0.1, "0-10%", IF(Table_1[[#This Row],[Discount %]]&lt;=0.2, "10-20%", IF(Table_1[[#This Row],[Discount %]]&lt;=0.3, "20-30%", IF(Table_1[[#This Row],[Discount %]]&lt;=0.4, "30-40%", "40%+"))))</f>
        <v>0-10%</v>
      </c>
    </row>
    <row r="3232" spans="1:24" ht="14.4" x14ac:dyDescent="0.3">
      <c r="A3232" s="2">
        <v>3231</v>
      </c>
      <c r="B3232" s="2" t="s">
        <v>6444</v>
      </c>
      <c r="C3232" s="2">
        <f>YEAR([1]Data!$D3232)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9">
        <v>114.9</v>
      </c>
      <c r="T3232" s="2">
        <v>5</v>
      </c>
      <c r="U3232" s="25">
        <v>0</v>
      </c>
      <c r="V3232" s="25">
        <v>39.066000000000003</v>
      </c>
      <c r="W3232" s="11">
        <f>Table_1[[#This Row],[Discount]]/Table_1[[#This Row],[Sales]]</f>
        <v>0</v>
      </c>
      <c r="X3232" t="str">
        <f>IF(Table_1[[#This Row],[Discount %]]&lt;=0.1, "0-10%", IF(Table_1[[#This Row],[Discount %]]&lt;=0.2, "10-20%", IF(Table_1[[#This Row],[Discount %]]&lt;=0.3, "20-30%", IF(Table_1[[#This Row],[Discount %]]&lt;=0.4, "30-40%", "40%+"))))</f>
        <v>0-10%</v>
      </c>
    </row>
    <row r="3233" spans="1:24" ht="14.4" x14ac:dyDescent="0.3">
      <c r="A3233" s="2">
        <v>3232</v>
      </c>
      <c r="B3233" s="2" t="s">
        <v>6445</v>
      </c>
      <c r="C3233" s="2">
        <f>YEAR([1]Data!$D3233)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9">
        <v>26.045999999999992</v>
      </c>
      <c r="T3233" s="2">
        <v>3</v>
      </c>
      <c r="U3233" s="25">
        <v>0.8</v>
      </c>
      <c r="V3233" s="25">
        <v>-44.278199999999998</v>
      </c>
      <c r="W3233" s="11">
        <f>Table_1[[#This Row],[Discount]]/Table_1[[#This Row],[Sales]]</f>
        <v>3.0714889042463344E-2</v>
      </c>
      <c r="X3233" t="str">
        <f>IF(Table_1[[#This Row],[Discount %]]&lt;=0.1, "0-10%", IF(Table_1[[#This Row],[Discount %]]&lt;=0.2, "10-20%", IF(Table_1[[#This Row],[Discount %]]&lt;=0.3, "20-30%", IF(Table_1[[#This Row],[Discount %]]&lt;=0.4, "30-40%", "40%+"))))</f>
        <v>0-10%</v>
      </c>
    </row>
    <row r="3234" spans="1:24" ht="14.4" x14ac:dyDescent="0.3">
      <c r="A3234" s="2">
        <v>3233</v>
      </c>
      <c r="B3234" s="2" t="s">
        <v>6445</v>
      </c>
      <c r="C3234" s="2">
        <f>YEAR([1]Data!$D3234)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9">
        <v>2.8959999999999995</v>
      </c>
      <c r="T3234" s="2">
        <v>1</v>
      </c>
      <c r="U3234" s="25">
        <v>0.8</v>
      </c>
      <c r="V3234" s="25">
        <v>-4.7784000000000013</v>
      </c>
      <c r="W3234" s="11">
        <f>Table_1[[#This Row],[Discount]]/Table_1[[#This Row],[Sales]]</f>
        <v>0.27624309392265201</v>
      </c>
      <c r="X3234" t="str">
        <f>IF(Table_1[[#This Row],[Discount %]]&lt;=0.1, "0-10%", IF(Table_1[[#This Row],[Discount %]]&lt;=0.2, "10-20%", IF(Table_1[[#This Row],[Discount %]]&lt;=0.3, "20-30%", IF(Table_1[[#This Row],[Discount %]]&lt;=0.4, "30-40%", "40%+"))))</f>
        <v>20-30%</v>
      </c>
    </row>
    <row r="3235" spans="1:24" ht="14.4" x14ac:dyDescent="0.3">
      <c r="A3235" s="2">
        <v>3234</v>
      </c>
      <c r="B3235" s="2" t="s">
        <v>6445</v>
      </c>
      <c r="C3235" s="2">
        <f>YEAR([1]Data!$D3235)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9">
        <v>32.544000000000004</v>
      </c>
      <c r="T3235" s="2">
        <v>2</v>
      </c>
      <c r="U3235" s="25">
        <v>0.2</v>
      </c>
      <c r="V3235" s="25">
        <v>-7.7292000000000041</v>
      </c>
      <c r="W3235" s="11">
        <f>Table_1[[#This Row],[Discount]]/Table_1[[#This Row],[Sales]]</f>
        <v>6.1455260570304811E-3</v>
      </c>
      <c r="X3235" t="str">
        <f>IF(Table_1[[#This Row],[Discount %]]&lt;=0.1, "0-10%", IF(Table_1[[#This Row],[Discount %]]&lt;=0.2, "10-20%", IF(Table_1[[#This Row],[Discount %]]&lt;=0.3, "20-30%", IF(Table_1[[#This Row],[Discount %]]&lt;=0.4, "30-40%", "40%+"))))</f>
        <v>0-10%</v>
      </c>
    </row>
    <row r="3236" spans="1:24" ht="14.4" x14ac:dyDescent="0.3">
      <c r="A3236" s="2">
        <v>3235</v>
      </c>
      <c r="B3236" s="2" t="s">
        <v>6448</v>
      </c>
      <c r="C3236" s="2">
        <f>YEAR([1]Data!$D3236)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9">
        <v>3.9840000000000004</v>
      </c>
      <c r="T3236" s="2">
        <v>1</v>
      </c>
      <c r="U3236" s="25">
        <v>0.2</v>
      </c>
      <c r="V3236" s="25">
        <v>1.3944000000000001</v>
      </c>
      <c r="W3236" s="11">
        <f>Table_1[[#This Row],[Discount]]/Table_1[[#This Row],[Sales]]</f>
        <v>5.0200803212851405E-2</v>
      </c>
      <c r="X3236" t="str">
        <f>IF(Table_1[[#This Row],[Discount %]]&lt;=0.1, "0-10%", IF(Table_1[[#This Row],[Discount %]]&lt;=0.2, "10-20%", IF(Table_1[[#This Row],[Discount %]]&lt;=0.3, "20-30%", IF(Table_1[[#This Row],[Discount %]]&lt;=0.4, "30-40%", "40%+"))))</f>
        <v>0-10%</v>
      </c>
    </row>
    <row r="3237" spans="1:24" ht="14.4" x14ac:dyDescent="0.3">
      <c r="A3237" s="2">
        <v>3236</v>
      </c>
      <c r="B3237" s="2" t="s">
        <v>6449</v>
      </c>
      <c r="C3237" s="2">
        <f>YEAR([1]Data!$D3237)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9">
        <v>181.79699999999997</v>
      </c>
      <c r="T3237" s="2">
        <v>1</v>
      </c>
      <c r="U3237" s="25">
        <v>0.3</v>
      </c>
      <c r="V3237" s="25">
        <v>-15.582599999999999</v>
      </c>
      <c r="W3237" s="11">
        <f>Table_1[[#This Row],[Discount]]/Table_1[[#This Row],[Sales]]</f>
        <v>1.650192247396822E-3</v>
      </c>
      <c r="X3237" t="str">
        <f>IF(Table_1[[#This Row],[Discount %]]&lt;=0.1, "0-10%", IF(Table_1[[#This Row],[Discount %]]&lt;=0.2, "10-20%", IF(Table_1[[#This Row],[Discount %]]&lt;=0.3, "20-30%", IF(Table_1[[#This Row],[Discount %]]&lt;=0.4, "30-40%", "40%+"))))</f>
        <v>0-10%</v>
      </c>
    </row>
    <row r="3238" spans="1:24" ht="14.4" x14ac:dyDescent="0.3">
      <c r="A3238" s="2">
        <v>3237</v>
      </c>
      <c r="B3238" s="2" t="s">
        <v>6450</v>
      </c>
      <c r="C3238" s="2">
        <f>YEAR([1]Data!$D3238)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9">
        <v>44.94</v>
      </c>
      <c r="T3238" s="2">
        <v>3</v>
      </c>
      <c r="U3238" s="25">
        <v>0</v>
      </c>
      <c r="V3238" s="25">
        <v>12.5832</v>
      </c>
      <c r="W3238" s="11">
        <f>Table_1[[#This Row],[Discount]]/Table_1[[#This Row],[Sales]]</f>
        <v>0</v>
      </c>
      <c r="X3238" t="str">
        <f>IF(Table_1[[#This Row],[Discount %]]&lt;=0.1, "0-10%", IF(Table_1[[#This Row],[Discount %]]&lt;=0.2, "10-20%", IF(Table_1[[#This Row],[Discount %]]&lt;=0.3, "20-30%", IF(Table_1[[#This Row],[Discount %]]&lt;=0.4, "30-40%", "40%+"))))</f>
        <v>0-10%</v>
      </c>
    </row>
    <row r="3239" spans="1:24" ht="14.4" x14ac:dyDescent="0.3">
      <c r="A3239" s="2">
        <v>3238</v>
      </c>
      <c r="B3239" s="2" t="s">
        <v>6450</v>
      </c>
      <c r="C3239" s="2">
        <f>YEAR([1]Data!$D3239)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9">
        <v>45.576000000000001</v>
      </c>
      <c r="T3239" s="2">
        <v>3</v>
      </c>
      <c r="U3239" s="25">
        <v>0.2</v>
      </c>
      <c r="V3239" s="25">
        <v>15.951599999999997</v>
      </c>
      <c r="W3239" s="11">
        <f>Table_1[[#This Row],[Discount]]/Table_1[[#This Row],[Sales]]</f>
        <v>4.3882745304546257E-3</v>
      </c>
      <c r="X3239" t="str">
        <f>IF(Table_1[[#This Row],[Discount %]]&lt;=0.1, "0-10%", IF(Table_1[[#This Row],[Discount %]]&lt;=0.2, "10-20%", IF(Table_1[[#This Row],[Discount %]]&lt;=0.3, "20-30%", IF(Table_1[[#This Row],[Discount %]]&lt;=0.4, "30-40%", "40%+"))))</f>
        <v>0-10%</v>
      </c>
    </row>
    <row r="3240" spans="1:24" ht="14.4" x14ac:dyDescent="0.3">
      <c r="A3240" s="2">
        <v>3239</v>
      </c>
      <c r="B3240" s="2" t="s">
        <v>6453</v>
      </c>
      <c r="C3240" s="2">
        <f>YEAR([1]Data!$D3240)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9">
        <v>318.43</v>
      </c>
      <c r="T3240" s="2">
        <v>5</v>
      </c>
      <c r="U3240" s="25">
        <v>0.3</v>
      </c>
      <c r="V3240" s="25">
        <v>-77.333000000000013</v>
      </c>
      <c r="W3240" s="11">
        <f>Table_1[[#This Row],[Discount]]/Table_1[[#This Row],[Sales]]</f>
        <v>9.4212228747291395E-4</v>
      </c>
      <c r="X3240" t="str">
        <f>IF(Table_1[[#This Row],[Discount %]]&lt;=0.1, "0-10%", IF(Table_1[[#This Row],[Discount %]]&lt;=0.2, "10-20%", IF(Table_1[[#This Row],[Discount %]]&lt;=0.3, "20-30%", IF(Table_1[[#This Row],[Discount %]]&lt;=0.4, "30-40%", "40%+"))))</f>
        <v>0-10%</v>
      </c>
    </row>
    <row r="3241" spans="1:24" ht="14.4" x14ac:dyDescent="0.3">
      <c r="A3241" s="2">
        <v>3240</v>
      </c>
      <c r="B3241" s="2" t="s">
        <v>6453</v>
      </c>
      <c r="C3241" s="2">
        <f>YEAR([1]Data!$D3241)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9">
        <v>122.91999999999999</v>
      </c>
      <c r="T3241" s="2">
        <v>7</v>
      </c>
      <c r="U3241" s="25">
        <v>0.2</v>
      </c>
      <c r="V3241" s="25">
        <v>46.095000000000006</v>
      </c>
      <c r="W3241" s="11">
        <f>Table_1[[#This Row],[Discount]]/Table_1[[#This Row],[Sales]]</f>
        <v>1.6270745200130169E-3</v>
      </c>
      <c r="X3241" t="str">
        <f>IF(Table_1[[#This Row],[Discount %]]&lt;=0.1, "0-10%", IF(Table_1[[#This Row],[Discount %]]&lt;=0.2, "10-20%", IF(Table_1[[#This Row],[Discount %]]&lt;=0.3, "20-30%", IF(Table_1[[#This Row],[Discount %]]&lt;=0.4, "30-40%", "40%+"))))</f>
        <v>0-10%</v>
      </c>
    </row>
    <row r="3242" spans="1:24" ht="14.4" x14ac:dyDescent="0.3">
      <c r="A3242" s="2">
        <v>3241</v>
      </c>
      <c r="B3242" s="2" t="s">
        <v>6453</v>
      </c>
      <c r="C3242" s="2">
        <f>YEAR([1]Data!$D3242)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9">
        <v>7.0679999999999996</v>
      </c>
      <c r="T3242" s="2">
        <v>3</v>
      </c>
      <c r="U3242" s="25">
        <v>0.6</v>
      </c>
      <c r="V3242" s="25">
        <v>-2.8271999999999995</v>
      </c>
      <c r="W3242" s="11">
        <f>Table_1[[#This Row],[Discount]]/Table_1[[#This Row],[Sales]]</f>
        <v>8.4889643463497449E-2</v>
      </c>
      <c r="X3242" t="str">
        <f>IF(Table_1[[#This Row],[Discount %]]&lt;=0.1, "0-10%", IF(Table_1[[#This Row],[Discount %]]&lt;=0.2, "10-20%", IF(Table_1[[#This Row],[Discount %]]&lt;=0.3, "20-30%", IF(Table_1[[#This Row],[Discount %]]&lt;=0.4, "30-40%", "40%+"))))</f>
        <v>0-10%</v>
      </c>
    </row>
    <row r="3243" spans="1:24" ht="14.4" x14ac:dyDescent="0.3">
      <c r="A3243" s="2">
        <v>3242</v>
      </c>
      <c r="B3243" s="2" t="s">
        <v>6458</v>
      </c>
      <c r="C3243" s="2">
        <f>YEAR([1]Data!$D3243)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9">
        <v>56.449999999999996</v>
      </c>
      <c r="T3243" s="2">
        <v>5</v>
      </c>
      <c r="U3243" s="25">
        <v>0</v>
      </c>
      <c r="V3243" s="25">
        <v>14.676999999999998</v>
      </c>
      <c r="W3243" s="11">
        <f>Table_1[[#This Row],[Discount]]/Table_1[[#This Row],[Sales]]</f>
        <v>0</v>
      </c>
      <c r="X3243" t="str">
        <f>IF(Table_1[[#This Row],[Discount %]]&lt;=0.1, "0-10%", IF(Table_1[[#This Row],[Discount %]]&lt;=0.2, "10-20%", IF(Table_1[[#This Row],[Discount %]]&lt;=0.3, "20-30%", IF(Table_1[[#This Row],[Discount %]]&lt;=0.4, "30-40%", "40%+"))))</f>
        <v>0-10%</v>
      </c>
    </row>
    <row r="3244" spans="1:24" ht="14.4" x14ac:dyDescent="0.3">
      <c r="A3244" s="2">
        <v>3243</v>
      </c>
      <c r="B3244" s="2" t="s">
        <v>6459</v>
      </c>
      <c r="C3244" s="2">
        <f>YEAR([1]Data!$D3244)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9">
        <v>13.467999999999998</v>
      </c>
      <c r="T3244" s="2">
        <v>13</v>
      </c>
      <c r="U3244" s="25">
        <v>0.8</v>
      </c>
      <c r="V3244" s="25">
        <v>-22.895600000000005</v>
      </c>
      <c r="W3244" s="11">
        <f>Table_1[[#This Row],[Discount]]/Table_1[[#This Row],[Sales]]</f>
        <v>5.9400059400059414E-2</v>
      </c>
      <c r="X3244" t="str">
        <f>IF(Table_1[[#This Row],[Discount %]]&lt;=0.1, "0-10%", IF(Table_1[[#This Row],[Discount %]]&lt;=0.2, "10-20%", IF(Table_1[[#This Row],[Discount %]]&lt;=0.3, "20-30%", IF(Table_1[[#This Row],[Discount %]]&lt;=0.4, "30-40%", "40%+"))))</f>
        <v>0-10%</v>
      </c>
    </row>
    <row r="3245" spans="1:24" ht="14.4" x14ac:dyDescent="0.3">
      <c r="A3245" s="2">
        <v>3244</v>
      </c>
      <c r="B3245" s="2" t="s">
        <v>6460</v>
      </c>
      <c r="C3245" s="2">
        <f>YEAR([1]Data!$D3245)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9">
        <v>219.80000000000004</v>
      </c>
      <c r="T3245" s="2">
        <v>5</v>
      </c>
      <c r="U3245" s="25">
        <v>0.2</v>
      </c>
      <c r="V3245" s="25">
        <v>24.727499999999971</v>
      </c>
      <c r="W3245" s="11">
        <f>Table_1[[#This Row],[Discount]]/Table_1[[#This Row],[Sales]]</f>
        <v>9.0991810737033659E-4</v>
      </c>
      <c r="X3245" t="str">
        <f>IF(Table_1[[#This Row],[Discount %]]&lt;=0.1, "0-10%", IF(Table_1[[#This Row],[Discount %]]&lt;=0.2, "10-20%", IF(Table_1[[#This Row],[Discount %]]&lt;=0.3, "20-30%", IF(Table_1[[#This Row],[Discount %]]&lt;=0.4, "30-40%", "40%+"))))</f>
        <v>0-10%</v>
      </c>
    </row>
    <row r="3246" spans="1:24" ht="14.4" x14ac:dyDescent="0.3">
      <c r="A3246" s="2">
        <v>3245</v>
      </c>
      <c r="B3246" s="2" t="s">
        <v>6460</v>
      </c>
      <c r="C3246" s="2">
        <f>YEAR([1]Data!$D3246)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9">
        <v>317.05799999999999</v>
      </c>
      <c r="T3246" s="2">
        <v>3</v>
      </c>
      <c r="U3246" s="25">
        <v>0.3</v>
      </c>
      <c r="V3246" s="25">
        <v>-18.117599999999996</v>
      </c>
      <c r="W3246" s="11">
        <f>Table_1[[#This Row],[Discount]]/Table_1[[#This Row],[Sales]]</f>
        <v>9.4619911814242184E-4</v>
      </c>
      <c r="X3246" t="str">
        <f>IF(Table_1[[#This Row],[Discount %]]&lt;=0.1, "0-10%", IF(Table_1[[#This Row],[Discount %]]&lt;=0.2, "10-20%", IF(Table_1[[#This Row],[Discount %]]&lt;=0.3, "20-30%", IF(Table_1[[#This Row],[Discount %]]&lt;=0.4, "30-40%", "40%+"))))</f>
        <v>0-10%</v>
      </c>
    </row>
    <row r="3247" spans="1:24" ht="14.4" x14ac:dyDescent="0.3">
      <c r="A3247" s="2">
        <v>3246</v>
      </c>
      <c r="B3247" s="2" t="s">
        <v>6465</v>
      </c>
      <c r="C3247" s="2">
        <f>YEAR([1]Data!$D3247)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9">
        <v>49.08</v>
      </c>
      <c r="T3247" s="2">
        <v>3</v>
      </c>
      <c r="U3247" s="25">
        <v>0</v>
      </c>
      <c r="V3247" s="25">
        <v>4.9079999999999977</v>
      </c>
      <c r="W3247" s="11">
        <f>Table_1[[#This Row],[Discount]]/Table_1[[#This Row],[Sales]]</f>
        <v>0</v>
      </c>
      <c r="X3247" t="str">
        <f>IF(Table_1[[#This Row],[Discount %]]&lt;=0.1, "0-10%", IF(Table_1[[#This Row],[Discount %]]&lt;=0.2, "10-20%", IF(Table_1[[#This Row],[Discount %]]&lt;=0.3, "20-30%", IF(Table_1[[#This Row],[Discount %]]&lt;=0.4, "30-40%", "40%+"))))</f>
        <v>0-10%</v>
      </c>
    </row>
    <row r="3248" spans="1:24" ht="14.4" x14ac:dyDescent="0.3">
      <c r="A3248" s="2">
        <v>3247</v>
      </c>
      <c r="B3248" s="2" t="s">
        <v>6465</v>
      </c>
      <c r="C3248" s="2">
        <f>YEAR([1]Data!$D3248)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9">
        <v>324.90000000000003</v>
      </c>
      <c r="T3248" s="2">
        <v>5</v>
      </c>
      <c r="U3248" s="25">
        <v>0</v>
      </c>
      <c r="V3248" s="25">
        <v>38.988000000000014</v>
      </c>
      <c r="W3248" s="11">
        <f>Table_1[[#This Row],[Discount]]/Table_1[[#This Row],[Sales]]</f>
        <v>0</v>
      </c>
      <c r="X3248" t="str">
        <f>IF(Table_1[[#This Row],[Discount %]]&lt;=0.1, "0-10%", IF(Table_1[[#This Row],[Discount %]]&lt;=0.2, "10-20%", IF(Table_1[[#This Row],[Discount %]]&lt;=0.3, "20-30%", IF(Table_1[[#This Row],[Discount %]]&lt;=0.4, "30-40%", "40%+"))))</f>
        <v>0-10%</v>
      </c>
    </row>
    <row r="3249" spans="1:24" ht="14.4" x14ac:dyDescent="0.3">
      <c r="A3249" s="2">
        <v>3248</v>
      </c>
      <c r="B3249" s="2" t="s">
        <v>6465</v>
      </c>
      <c r="C3249" s="2">
        <f>YEAR([1]Data!$D3249)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9">
        <v>18.240000000000002</v>
      </c>
      <c r="T3249" s="2">
        <v>3</v>
      </c>
      <c r="U3249" s="25">
        <v>0</v>
      </c>
      <c r="V3249" s="25">
        <v>5.2895999999999983</v>
      </c>
      <c r="W3249" s="11">
        <f>Table_1[[#This Row],[Discount]]/Table_1[[#This Row],[Sales]]</f>
        <v>0</v>
      </c>
      <c r="X3249" t="str">
        <f>IF(Table_1[[#This Row],[Discount %]]&lt;=0.1, "0-10%", IF(Table_1[[#This Row],[Discount %]]&lt;=0.2, "10-20%", IF(Table_1[[#This Row],[Discount %]]&lt;=0.3, "20-30%", IF(Table_1[[#This Row],[Discount %]]&lt;=0.4, "30-40%", "40%+"))))</f>
        <v>0-10%</v>
      </c>
    </row>
    <row r="3250" spans="1:24" ht="14.4" x14ac:dyDescent="0.3">
      <c r="A3250" s="2">
        <v>3249</v>
      </c>
      <c r="B3250" s="2" t="s">
        <v>6468</v>
      </c>
      <c r="C3250" s="2">
        <f>YEAR([1]Data!$D3250)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9">
        <v>113.88800000000002</v>
      </c>
      <c r="T3250" s="2">
        <v>2</v>
      </c>
      <c r="U3250" s="25">
        <v>0.2</v>
      </c>
      <c r="V3250" s="25">
        <v>9.9651999999999994</v>
      </c>
      <c r="W3250" s="11">
        <f>Table_1[[#This Row],[Discount]]/Table_1[[#This Row],[Sales]]</f>
        <v>1.7561112672098902E-3</v>
      </c>
      <c r="X3250" t="str">
        <f>IF(Table_1[[#This Row],[Discount %]]&lt;=0.1, "0-10%", IF(Table_1[[#This Row],[Discount %]]&lt;=0.2, "10-20%", IF(Table_1[[#This Row],[Discount %]]&lt;=0.3, "20-30%", IF(Table_1[[#This Row],[Discount %]]&lt;=0.4, "30-40%", "40%+"))))</f>
        <v>0-10%</v>
      </c>
    </row>
    <row r="3251" spans="1:24" ht="14.4" x14ac:dyDescent="0.3">
      <c r="A3251" s="2">
        <v>3250</v>
      </c>
      <c r="B3251" s="2" t="s">
        <v>6468</v>
      </c>
      <c r="C3251" s="2">
        <f>YEAR([1]Data!$D3251)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9">
        <v>105.584</v>
      </c>
      <c r="T3251" s="2">
        <v>2</v>
      </c>
      <c r="U3251" s="25">
        <v>0.2</v>
      </c>
      <c r="V3251" s="25">
        <v>7.9188000000000045</v>
      </c>
      <c r="W3251" s="11">
        <f>Table_1[[#This Row],[Discount]]/Table_1[[#This Row],[Sales]]</f>
        <v>1.8942263979390818E-3</v>
      </c>
      <c r="X3251" t="str">
        <f>IF(Table_1[[#This Row],[Discount %]]&lt;=0.1, "0-10%", IF(Table_1[[#This Row],[Discount %]]&lt;=0.2, "10-20%", IF(Table_1[[#This Row],[Discount %]]&lt;=0.3, "20-30%", IF(Table_1[[#This Row],[Discount %]]&lt;=0.4, "30-40%", "40%+"))))</f>
        <v>0-10%</v>
      </c>
    </row>
    <row r="3252" spans="1:24" ht="14.4" x14ac:dyDescent="0.3">
      <c r="A3252" s="2">
        <v>3251</v>
      </c>
      <c r="B3252" s="2" t="s">
        <v>6469</v>
      </c>
      <c r="C3252" s="2">
        <f>YEAR([1]Data!$D3252)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9">
        <v>24.849999999999998</v>
      </c>
      <c r="T3252" s="2">
        <v>7</v>
      </c>
      <c r="U3252" s="25">
        <v>0</v>
      </c>
      <c r="V3252" s="25">
        <v>11.679499999999999</v>
      </c>
      <c r="W3252" s="11">
        <f>Table_1[[#This Row],[Discount]]/Table_1[[#This Row],[Sales]]</f>
        <v>0</v>
      </c>
      <c r="X3252" t="str">
        <f>IF(Table_1[[#This Row],[Discount %]]&lt;=0.1, "0-10%", IF(Table_1[[#This Row],[Discount %]]&lt;=0.2, "10-20%", IF(Table_1[[#This Row],[Discount %]]&lt;=0.3, "20-30%", IF(Table_1[[#This Row],[Discount %]]&lt;=0.4, "30-40%", "40%+"))))</f>
        <v>0-10%</v>
      </c>
    </row>
    <row r="3253" spans="1:24" ht="14.4" x14ac:dyDescent="0.3">
      <c r="A3253" s="2">
        <v>3252</v>
      </c>
      <c r="B3253" s="2" t="s">
        <v>6471</v>
      </c>
      <c r="C3253" s="2">
        <f>YEAR([1]Data!$D3253)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9">
        <v>60.311999999999998</v>
      </c>
      <c r="T3253" s="2">
        <v>3</v>
      </c>
      <c r="U3253" s="25">
        <v>0.2</v>
      </c>
      <c r="V3253" s="25">
        <v>5.2773000000000003</v>
      </c>
      <c r="W3253" s="11">
        <f>Table_1[[#This Row],[Discount]]/Table_1[[#This Row],[Sales]]</f>
        <v>3.3160896670645979E-3</v>
      </c>
      <c r="X3253" t="str">
        <f>IF(Table_1[[#This Row],[Discount %]]&lt;=0.1, "0-10%", IF(Table_1[[#This Row],[Discount %]]&lt;=0.2, "10-20%", IF(Table_1[[#This Row],[Discount %]]&lt;=0.3, "20-30%", IF(Table_1[[#This Row],[Discount %]]&lt;=0.4, "30-40%", "40%+"))))</f>
        <v>0-10%</v>
      </c>
    </row>
    <row r="3254" spans="1:24" ht="14.4" x14ac:dyDescent="0.3">
      <c r="A3254" s="2">
        <v>3253</v>
      </c>
      <c r="B3254" s="2" t="s">
        <v>6474</v>
      </c>
      <c r="C3254" s="2">
        <f>YEAR([1]Data!$D3254)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9">
        <v>7.0559999999999992</v>
      </c>
      <c r="T3254" s="2">
        <v>3</v>
      </c>
      <c r="U3254" s="25">
        <v>0.2</v>
      </c>
      <c r="V3254" s="25">
        <v>2.2050000000000001</v>
      </c>
      <c r="W3254" s="11">
        <f>Table_1[[#This Row],[Discount]]/Table_1[[#This Row],[Sales]]</f>
        <v>2.8344671201814064E-2</v>
      </c>
      <c r="X3254" t="str">
        <f>IF(Table_1[[#This Row],[Discount %]]&lt;=0.1, "0-10%", IF(Table_1[[#This Row],[Discount %]]&lt;=0.2, "10-20%", IF(Table_1[[#This Row],[Discount %]]&lt;=0.3, "20-30%", IF(Table_1[[#This Row],[Discount %]]&lt;=0.4, "30-40%", "40%+"))))</f>
        <v>0-10%</v>
      </c>
    </row>
    <row r="3255" spans="1:24" ht="14.4" x14ac:dyDescent="0.3">
      <c r="A3255" s="2">
        <v>3254</v>
      </c>
      <c r="B3255" s="2" t="s">
        <v>6474</v>
      </c>
      <c r="C3255" s="2">
        <f>YEAR([1]Data!$D3255)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9">
        <v>27.183999999999997</v>
      </c>
      <c r="T3255" s="2">
        <v>2</v>
      </c>
      <c r="U3255" s="25">
        <v>0.2</v>
      </c>
      <c r="V3255" s="25">
        <v>2.0387999999999984</v>
      </c>
      <c r="W3255" s="11">
        <f>Table_1[[#This Row],[Discount]]/Table_1[[#This Row],[Sales]]</f>
        <v>7.3572689817539743E-3</v>
      </c>
      <c r="X3255" t="str">
        <f>IF(Table_1[[#This Row],[Discount %]]&lt;=0.1, "0-10%", IF(Table_1[[#This Row],[Discount %]]&lt;=0.2, "10-20%", IF(Table_1[[#This Row],[Discount %]]&lt;=0.3, "20-30%", IF(Table_1[[#This Row],[Discount %]]&lt;=0.4, "30-40%", "40%+"))))</f>
        <v>0-10%</v>
      </c>
    </row>
    <row r="3256" spans="1:24" ht="14.4" x14ac:dyDescent="0.3">
      <c r="A3256" s="2">
        <v>3255</v>
      </c>
      <c r="B3256" s="2" t="s">
        <v>6475</v>
      </c>
      <c r="C3256" s="2">
        <f>YEAR([1]Data!$D3256)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9">
        <v>107.98399999999999</v>
      </c>
      <c r="T3256" s="2">
        <v>1</v>
      </c>
      <c r="U3256" s="25">
        <v>0.2</v>
      </c>
      <c r="V3256" s="25">
        <v>9.4485999999999954</v>
      </c>
      <c r="W3256" s="11">
        <f>Table_1[[#This Row],[Discount]]/Table_1[[#This Row],[Sales]]</f>
        <v>1.8521262409245817E-3</v>
      </c>
      <c r="X3256" t="str">
        <f>IF(Table_1[[#This Row],[Discount %]]&lt;=0.1, "0-10%", IF(Table_1[[#This Row],[Discount %]]&lt;=0.2, "10-20%", IF(Table_1[[#This Row],[Discount %]]&lt;=0.3, "20-30%", IF(Table_1[[#This Row],[Discount %]]&lt;=0.4, "30-40%", "40%+"))))</f>
        <v>0-10%</v>
      </c>
    </row>
    <row r="3257" spans="1:24" ht="14.4" x14ac:dyDescent="0.3">
      <c r="A3257" s="2">
        <v>3256</v>
      </c>
      <c r="B3257" s="2" t="s">
        <v>6475</v>
      </c>
      <c r="C3257" s="2">
        <f>YEAR([1]Data!$D3257)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9">
        <v>19.295999999999999</v>
      </c>
      <c r="T3257" s="2">
        <v>3</v>
      </c>
      <c r="U3257" s="25">
        <v>0.2</v>
      </c>
      <c r="V3257" s="25">
        <v>6.0299999999999994</v>
      </c>
      <c r="W3257" s="11">
        <f>Table_1[[#This Row],[Discount]]/Table_1[[#This Row],[Sales]]</f>
        <v>1.0364842454394695E-2</v>
      </c>
      <c r="X3257" t="str">
        <f>IF(Table_1[[#This Row],[Discount %]]&lt;=0.1, "0-10%", IF(Table_1[[#This Row],[Discount %]]&lt;=0.2, "10-20%", IF(Table_1[[#This Row],[Discount %]]&lt;=0.3, "20-30%", IF(Table_1[[#This Row],[Discount %]]&lt;=0.4, "30-40%", "40%+"))))</f>
        <v>0-10%</v>
      </c>
    </row>
    <row r="3258" spans="1:24" ht="14.4" x14ac:dyDescent="0.3">
      <c r="A3258" s="2">
        <v>3257</v>
      </c>
      <c r="B3258" s="2" t="s">
        <v>6476</v>
      </c>
      <c r="C3258" s="2">
        <f>YEAR([1]Data!$D3258)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9">
        <v>4.6079999999999997</v>
      </c>
      <c r="T3258" s="2">
        <v>2</v>
      </c>
      <c r="U3258" s="25">
        <v>0.2</v>
      </c>
      <c r="V3258" s="25">
        <v>1.6704000000000001</v>
      </c>
      <c r="W3258" s="11">
        <f>Table_1[[#This Row],[Discount]]/Table_1[[#This Row],[Sales]]</f>
        <v>4.3402777777777783E-2</v>
      </c>
      <c r="X3258" t="str">
        <f>IF(Table_1[[#This Row],[Discount %]]&lt;=0.1, "0-10%", IF(Table_1[[#This Row],[Discount %]]&lt;=0.2, "10-20%", IF(Table_1[[#This Row],[Discount %]]&lt;=0.3, "20-30%", IF(Table_1[[#This Row],[Discount %]]&lt;=0.4, "30-40%", "40%+"))))</f>
        <v>0-10%</v>
      </c>
    </row>
    <row r="3259" spans="1:24" ht="14.4" x14ac:dyDescent="0.3">
      <c r="A3259" s="2">
        <v>3258</v>
      </c>
      <c r="B3259" s="2" t="s">
        <v>6477</v>
      </c>
      <c r="C3259" s="2">
        <f>YEAR([1]Data!$D3259)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9">
        <v>79.97399999999999</v>
      </c>
      <c r="T3259" s="2">
        <v>3</v>
      </c>
      <c r="U3259" s="25">
        <v>0.4</v>
      </c>
      <c r="V3259" s="25">
        <v>-29.323800000000006</v>
      </c>
      <c r="W3259" s="11">
        <f>Table_1[[#This Row],[Discount]]/Table_1[[#This Row],[Sales]]</f>
        <v>5.0016255282966972E-3</v>
      </c>
      <c r="X3259" t="str">
        <f>IF(Table_1[[#This Row],[Discount %]]&lt;=0.1, "0-10%", IF(Table_1[[#This Row],[Discount %]]&lt;=0.2, "10-20%", IF(Table_1[[#This Row],[Discount %]]&lt;=0.3, "20-30%", IF(Table_1[[#This Row],[Discount %]]&lt;=0.4, "30-40%", "40%+"))))</f>
        <v>0-10%</v>
      </c>
    </row>
    <row r="3260" spans="1:24" ht="14.4" x14ac:dyDescent="0.3">
      <c r="A3260" s="2">
        <v>3259</v>
      </c>
      <c r="B3260" s="2" t="s">
        <v>6477</v>
      </c>
      <c r="C3260" s="2">
        <f>YEAR([1]Data!$D3260)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9">
        <v>2.9460000000000006</v>
      </c>
      <c r="T3260" s="2">
        <v>2</v>
      </c>
      <c r="U3260" s="25">
        <v>0.7</v>
      </c>
      <c r="V3260" s="25">
        <v>-2.0621999999999998</v>
      </c>
      <c r="W3260" s="11">
        <f>Table_1[[#This Row],[Discount]]/Table_1[[#This Row],[Sales]]</f>
        <v>0.23761031907671412</v>
      </c>
      <c r="X3260" t="str">
        <f>IF(Table_1[[#This Row],[Discount %]]&lt;=0.1, "0-10%", IF(Table_1[[#This Row],[Discount %]]&lt;=0.2, "10-20%", IF(Table_1[[#This Row],[Discount %]]&lt;=0.3, "20-30%", IF(Table_1[[#This Row],[Discount %]]&lt;=0.4, "30-40%", "40%+"))))</f>
        <v>20-30%</v>
      </c>
    </row>
    <row r="3261" spans="1:24" ht="14.4" x14ac:dyDescent="0.3">
      <c r="A3261" s="2">
        <v>3260</v>
      </c>
      <c r="B3261" s="2" t="s">
        <v>6478</v>
      </c>
      <c r="C3261" s="2">
        <f>YEAR([1]Data!$D3261)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9">
        <v>3.1359999999999992</v>
      </c>
      <c r="T3261" s="2">
        <v>2</v>
      </c>
      <c r="U3261" s="25">
        <v>0.8</v>
      </c>
      <c r="V3261" s="25">
        <v>-4.7040000000000006</v>
      </c>
      <c r="W3261" s="11">
        <f>Table_1[[#This Row],[Discount]]/Table_1[[#This Row],[Sales]]</f>
        <v>0.25510204081632659</v>
      </c>
      <c r="X3261" t="str">
        <f>IF(Table_1[[#This Row],[Discount %]]&lt;=0.1, "0-10%", IF(Table_1[[#This Row],[Discount %]]&lt;=0.2, "10-20%", IF(Table_1[[#This Row],[Discount %]]&lt;=0.3, "20-30%", IF(Table_1[[#This Row],[Discount %]]&lt;=0.4, "30-40%", "40%+"))))</f>
        <v>20-30%</v>
      </c>
    </row>
    <row r="3262" spans="1:24" ht="14.4" x14ac:dyDescent="0.3">
      <c r="A3262" s="2">
        <v>3261</v>
      </c>
      <c r="B3262" s="2" t="s">
        <v>6481</v>
      </c>
      <c r="C3262" s="2">
        <f>YEAR([1]Data!$D3262)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9">
        <v>20.736000000000004</v>
      </c>
      <c r="T3262" s="2">
        <v>4</v>
      </c>
      <c r="U3262" s="25">
        <v>0.2</v>
      </c>
      <c r="V3262" s="25">
        <v>7.2576000000000001</v>
      </c>
      <c r="W3262" s="11">
        <f>Table_1[[#This Row],[Discount]]/Table_1[[#This Row],[Sales]]</f>
        <v>9.6450617283950595E-3</v>
      </c>
      <c r="X3262" t="str">
        <f>IF(Table_1[[#This Row],[Discount %]]&lt;=0.1, "0-10%", IF(Table_1[[#This Row],[Discount %]]&lt;=0.2, "10-20%", IF(Table_1[[#This Row],[Discount %]]&lt;=0.3, "20-30%", IF(Table_1[[#This Row],[Discount %]]&lt;=0.4, "30-40%", "40%+"))))</f>
        <v>0-10%</v>
      </c>
    </row>
    <row r="3263" spans="1:24" ht="14.4" x14ac:dyDescent="0.3">
      <c r="A3263" s="2">
        <v>3262</v>
      </c>
      <c r="B3263" s="2" t="s">
        <v>6486</v>
      </c>
      <c r="C3263" s="2">
        <f>YEAR([1]Data!$D3263)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9">
        <v>99.98</v>
      </c>
      <c r="T3263" s="2">
        <v>2</v>
      </c>
      <c r="U3263" s="25">
        <v>0</v>
      </c>
      <c r="V3263" s="25">
        <v>7.9983999999999895</v>
      </c>
      <c r="W3263" s="11">
        <f>Table_1[[#This Row],[Discount]]/Table_1[[#This Row],[Sales]]</f>
        <v>0</v>
      </c>
      <c r="X3263" t="str">
        <f>IF(Table_1[[#This Row],[Discount %]]&lt;=0.1, "0-10%", IF(Table_1[[#This Row],[Discount %]]&lt;=0.2, "10-20%", IF(Table_1[[#This Row],[Discount %]]&lt;=0.3, "20-30%", IF(Table_1[[#This Row],[Discount %]]&lt;=0.4, "30-40%", "40%+"))))</f>
        <v>0-10%</v>
      </c>
    </row>
    <row r="3264" spans="1:24" ht="14.4" x14ac:dyDescent="0.3">
      <c r="A3264" s="2">
        <v>3263</v>
      </c>
      <c r="B3264" s="2" t="s">
        <v>6486</v>
      </c>
      <c r="C3264" s="2">
        <f>YEAR([1]Data!$D3264)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9">
        <v>733.94999999999993</v>
      </c>
      <c r="T3264" s="2">
        <v>7</v>
      </c>
      <c r="U3264" s="25">
        <v>0</v>
      </c>
      <c r="V3264" s="25">
        <v>352.29599999999999</v>
      </c>
      <c r="W3264" s="11">
        <f>Table_1[[#This Row],[Discount]]/Table_1[[#This Row],[Sales]]</f>
        <v>0</v>
      </c>
      <c r="X3264" t="str">
        <f>IF(Table_1[[#This Row],[Discount %]]&lt;=0.1, "0-10%", IF(Table_1[[#This Row],[Discount %]]&lt;=0.2, "10-20%", IF(Table_1[[#This Row],[Discount %]]&lt;=0.3, "20-30%", IF(Table_1[[#This Row],[Discount %]]&lt;=0.4, "30-40%", "40%+"))))</f>
        <v>0-10%</v>
      </c>
    </row>
    <row r="3265" spans="1:24" ht="14.4" x14ac:dyDescent="0.3">
      <c r="A3265" s="2">
        <v>3264</v>
      </c>
      <c r="B3265" s="2" t="s">
        <v>6486</v>
      </c>
      <c r="C3265" s="2">
        <f>YEAR([1]Data!$D3265)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9">
        <v>241.44</v>
      </c>
      <c r="T3265" s="2">
        <v>3</v>
      </c>
      <c r="U3265" s="25">
        <v>0</v>
      </c>
      <c r="V3265" s="25">
        <v>72.431999999999988</v>
      </c>
      <c r="W3265" s="11">
        <f>Table_1[[#This Row],[Discount]]/Table_1[[#This Row],[Sales]]</f>
        <v>0</v>
      </c>
      <c r="X3265" t="str">
        <f>IF(Table_1[[#This Row],[Discount %]]&lt;=0.1, "0-10%", IF(Table_1[[#This Row],[Discount %]]&lt;=0.2, "10-20%", IF(Table_1[[#This Row],[Discount %]]&lt;=0.3, "20-30%", IF(Table_1[[#This Row],[Discount %]]&lt;=0.4, "30-40%", "40%+"))))</f>
        <v>0-10%</v>
      </c>
    </row>
    <row r="3266" spans="1:24" ht="14.4" x14ac:dyDescent="0.3">
      <c r="A3266" s="2">
        <v>3265</v>
      </c>
      <c r="B3266" s="2" t="s">
        <v>6487</v>
      </c>
      <c r="C3266" s="2">
        <f>YEAR([1]Data!$D3266)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9">
        <v>10.08</v>
      </c>
      <c r="T3266" s="2">
        <v>4</v>
      </c>
      <c r="U3266" s="25">
        <v>0.2</v>
      </c>
      <c r="V3266" s="25">
        <v>3.528</v>
      </c>
      <c r="W3266" s="11">
        <f>Table_1[[#This Row],[Discount]]/Table_1[[#This Row],[Sales]]</f>
        <v>1.9841269841269844E-2</v>
      </c>
      <c r="X3266" t="str">
        <f>IF(Table_1[[#This Row],[Discount %]]&lt;=0.1, "0-10%", IF(Table_1[[#This Row],[Discount %]]&lt;=0.2, "10-20%", IF(Table_1[[#This Row],[Discount %]]&lt;=0.3, "20-30%", IF(Table_1[[#This Row],[Discount %]]&lt;=0.4, "30-40%", "40%+"))))</f>
        <v>0-10%</v>
      </c>
    </row>
    <row r="3267" spans="1:24" ht="14.4" x14ac:dyDescent="0.3">
      <c r="A3267" s="2">
        <v>3266</v>
      </c>
      <c r="B3267" s="2" t="s">
        <v>6488</v>
      </c>
      <c r="C3267" s="2">
        <f>YEAR([1]Data!$D3267)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9">
        <v>281.904</v>
      </c>
      <c r="T3267" s="2">
        <v>2</v>
      </c>
      <c r="U3267" s="25">
        <v>0.2</v>
      </c>
      <c r="V3267" s="25">
        <v>10.571399999999983</v>
      </c>
      <c r="W3267" s="11">
        <f>Table_1[[#This Row],[Discount]]/Table_1[[#This Row],[Sales]]</f>
        <v>7.0946137692264033E-4</v>
      </c>
      <c r="X3267" t="str">
        <f>IF(Table_1[[#This Row],[Discount %]]&lt;=0.1, "0-10%", IF(Table_1[[#This Row],[Discount %]]&lt;=0.2, "10-20%", IF(Table_1[[#This Row],[Discount %]]&lt;=0.3, "20-30%", IF(Table_1[[#This Row],[Discount %]]&lt;=0.4, "30-40%", "40%+"))))</f>
        <v>0-10%</v>
      </c>
    </row>
    <row r="3268" spans="1:24" ht="14.4" x14ac:dyDescent="0.3">
      <c r="A3268" s="2">
        <v>3267</v>
      </c>
      <c r="B3268" s="2" t="s">
        <v>6488</v>
      </c>
      <c r="C3268" s="2">
        <f>YEAR([1]Data!$D3268)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9">
        <v>201.43200000000002</v>
      </c>
      <c r="T3268" s="2">
        <v>3</v>
      </c>
      <c r="U3268" s="25">
        <v>0.2</v>
      </c>
      <c r="V3268" s="25">
        <v>67.983299999999986</v>
      </c>
      <c r="W3268" s="11">
        <f>Table_1[[#This Row],[Discount]]/Table_1[[#This Row],[Sales]]</f>
        <v>9.9289090114778179E-4</v>
      </c>
      <c r="X3268" t="str">
        <f>IF(Table_1[[#This Row],[Discount %]]&lt;=0.1, "0-10%", IF(Table_1[[#This Row],[Discount %]]&lt;=0.2, "10-20%", IF(Table_1[[#This Row],[Discount %]]&lt;=0.3, "20-30%", IF(Table_1[[#This Row],[Discount %]]&lt;=0.4, "30-40%", "40%+"))))</f>
        <v>0-10%</v>
      </c>
    </row>
    <row r="3269" spans="1:24" ht="14.4" x14ac:dyDescent="0.3">
      <c r="A3269" s="2">
        <v>3268</v>
      </c>
      <c r="B3269" s="2" t="s">
        <v>6489</v>
      </c>
      <c r="C3269" s="2">
        <f>YEAR([1]Data!$D3269)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9">
        <v>135.97999999999999</v>
      </c>
      <c r="T3269" s="2">
        <v>2</v>
      </c>
      <c r="U3269" s="25">
        <v>0</v>
      </c>
      <c r="V3269" s="25">
        <v>33.995000000000005</v>
      </c>
      <c r="W3269" s="11">
        <f>Table_1[[#This Row],[Discount]]/Table_1[[#This Row],[Sales]]</f>
        <v>0</v>
      </c>
      <c r="X3269" t="str">
        <f>IF(Table_1[[#This Row],[Discount %]]&lt;=0.1, "0-10%", IF(Table_1[[#This Row],[Discount %]]&lt;=0.2, "10-20%", IF(Table_1[[#This Row],[Discount %]]&lt;=0.3, "20-30%", IF(Table_1[[#This Row],[Discount %]]&lt;=0.4, "30-40%", "40%+"))))</f>
        <v>0-10%</v>
      </c>
    </row>
    <row r="3270" spans="1:24" ht="14.4" x14ac:dyDescent="0.3">
      <c r="A3270" s="2">
        <v>3269</v>
      </c>
      <c r="B3270" s="2" t="s">
        <v>6489</v>
      </c>
      <c r="C3270" s="2">
        <f>YEAR([1]Data!$D3270)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9">
        <v>44.95</v>
      </c>
      <c r="T3270" s="2">
        <v>1</v>
      </c>
      <c r="U3270" s="25">
        <v>0</v>
      </c>
      <c r="V3270" s="25">
        <v>12.585999999999999</v>
      </c>
      <c r="W3270" s="11">
        <f>Table_1[[#This Row],[Discount]]/Table_1[[#This Row],[Sales]]</f>
        <v>0</v>
      </c>
      <c r="X3270" t="str">
        <f>IF(Table_1[[#This Row],[Discount %]]&lt;=0.1, "0-10%", IF(Table_1[[#This Row],[Discount %]]&lt;=0.2, "10-20%", IF(Table_1[[#This Row],[Discount %]]&lt;=0.3, "20-30%", IF(Table_1[[#This Row],[Discount %]]&lt;=0.4, "30-40%", "40%+"))))</f>
        <v>0-10%</v>
      </c>
    </row>
    <row r="3271" spans="1:24" ht="14.4" x14ac:dyDescent="0.3">
      <c r="A3271" s="2">
        <v>3270</v>
      </c>
      <c r="B3271" s="2" t="s">
        <v>6494</v>
      </c>
      <c r="C3271" s="2">
        <f>YEAR([1]Data!$D3271)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9">
        <v>2.9699999999999998</v>
      </c>
      <c r="T3271" s="2">
        <v>3</v>
      </c>
      <c r="U3271" s="25">
        <v>0</v>
      </c>
      <c r="V3271" s="25">
        <v>1.3068000000000004</v>
      </c>
      <c r="W3271" s="11">
        <f>Table_1[[#This Row],[Discount]]/Table_1[[#This Row],[Sales]]</f>
        <v>0</v>
      </c>
      <c r="X3271" t="str">
        <f>IF(Table_1[[#This Row],[Discount %]]&lt;=0.1, "0-10%", IF(Table_1[[#This Row],[Discount %]]&lt;=0.2, "10-20%", IF(Table_1[[#This Row],[Discount %]]&lt;=0.3, "20-30%", IF(Table_1[[#This Row],[Discount %]]&lt;=0.4, "30-40%", "40%+"))))</f>
        <v>0-10%</v>
      </c>
    </row>
    <row r="3272" spans="1:24" ht="14.4" x14ac:dyDescent="0.3">
      <c r="A3272" s="2">
        <v>3271</v>
      </c>
      <c r="B3272" s="2" t="s">
        <v>6494</v>
      </c>
      <c r="C3272" s="2">
        <f>YEAR([1]Data!$D3272)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9">
        <v>6.5400000000000009</v>
      </c>
      <c r="T3272" s="2">
        <v>3</v>
      </c>
      <c r="U3272" s="25">
        <v>0</v>
      </c>
      <c r="V3272" s="25">
        <v>2.6814000000000004</v>
      </c>
      <c r="W3272" s="11">
        <f>Table_1[[#This Row],[Discount]]/Table_1[[#This Row],[Sales]]</f>
        <v>0</v>
      </c>
      <c r="X3272" t="str">
        <f>IF(Table_1[[#This Row],[Discount %]]&lt;=0.1, "0-10%", IF(Table_1[[#This Row],[Discount %]]&lt;=0.2, "10-20%", IF(Table_1[[#This Row],[Discount %]]&lt;=0.3, "20-30%", IF(Table_1[[#This Row],[Discount %]]&lt;=0.4, "30-40%", "40%+"))))</f>
        <v>0-10%</v>
      </c>
    </row>
    <row r="3273" spans="1:24" ht="14.4" x14ac:dyDescent="0.3">
      <c r="A3273" s="2">
        <v>3272</v>
      </c>
      <c r="B3273" s="2" t="s">
        <v>6495</v>
      </c>
      <c r="C3273" s="2">
        <f>YEAR([1]Data!$D3273)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9">
        <v>7.92</v>
      </c>
      <c r="T3273" s="2">
        <v>8</v>
      </c>
      <c r="U3273" s="25">
        <v>0</v>
      </c>
      <c r="V3273" s="25">
        <v>3.4848000000000008</v>
      </c>
      <c r="W3273" s="11">
        <f>Table_1[[#This Row],[Discount]]/Table_1[[#This Row],[Sales]]</f>
        <v>0</v>
      </c>
      <c r="X3273" t="str">
        <f>IF(Table_1[[#This Row],[Discount %]]&lt;=0.1, "0-10%", IF(Table_1[[#This Row],[Discount %]]&lt;=0.2, "10-20%", IF(Table_1[[#This Row],[Discount %]]&lt;=0.3, "20-30%", IF(Table_1[[#This Row],[Discount %]]&lt;=0.4, "30-40%", "40%+"))))</f>
        <v>0-10%</v>
      </c>
    </row>
    <row r="3274" spans="1:24" ht="14.4" x14ac:dyDescent="0.3">
      <c r="A3274" s="2">
        <v>3273</v>
      </c>
      <c r="B3274" s="2" t="s">
        <v>6497</v>
      </c>
      <c r="C3274" s="2">
        <f>YEAR([1]Data!$D3274)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9">
        <v>203.92</v>
      </c>
      <c r="T3274" s="2">
        <v>5</v>
      </c>
      <c r="U3274" s="25">
        <v>0.2</v>
      </c>
      <c r="V3274" s="25">
        <v>22.940999999999995</v>
      </c>
      <c r="W3274" s="11">
        <f>Table_1[[#This Row],[Discount]]/Table_1[[#This Row],[Sales]]</f>
        <v>9.8077677520596327E-4</v>
      </c>
      <c r="X3274" t="str">
        <f>IF(Table_1[[#This Row],[Discount %]]&lt;=0.1, "0-10%", IF(Table_1[[#This Row],[Discount %]]&lt;=0.2, "10-20%", IF(Table_1[[#This Row],[Discount %]]&lt;=0.3, "20-30%", IF(Table_1[[#This Row],[Discount %]]&lt;=0.4, "30-40%", "40%+"))))</f>
        <v>0-10%</v>
      </c>
    </row>
    <row r="3275" spans="1:24" ht="14.4" x14ac:dyDescent="0.3">
      <c r="A3275" s="2">
        <v>3274</v>
      </c>
      <c r="B3275" s="2" t="s">
        <v>6498</v>
      </c>
      <c r="C3275" s="2">
        <f>YEAR([1]Data!$D3275)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9">
        <v>3359.9520000000002</v>
      </c>
      <c r="T3275" s="2">
        <v>6</v>
      </c>
      <c r="U3275" s="25">
        <v>0.2</v>
      </c>
      <c r="V3275" s="25">
        <v>1049.9849999999999</v>
      </c>
      <c r="W3275" s="11">
        <f>Table_1[[#This Row],[Discount]]/Table_1[[#This Row],[Sales]]</f>
        <v>5.9524659876093466E-5</v>
      </c>
      <c r="X3275" t="str">
        <f>IF(Table_1[[#This Row],[Discount %]]&lt;=0.1, "0-10%", IF(Table_1[[#This Row],[Discount %]]&lt;=0.2, "10-20%", IF(Table_1[[#This Row],[Discount %]]&lt;=0.3, "20-30%", IF(Table_1[[#This Row],[Discount %]]&lt;=0.4, "30-40%", "40%+"))))</f>
        <v>0-10%</v>
      </c>
    </row>
    <row r="3276" spans="1:24" ht="14.4" x14ac:dyDescent="0.3">
      <c r="A3276" s="2">
        <v>3275</v>
      </c>
      <c r="B3276" s="2" t="s">
        <v>6499</v>
      </c>
      <c r="C3276" s="2">
        <f>YEAR([1]Data!$D3276)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9">
        <v>18.240000000000002</v>
      </c>
      <c r="T3276" s="2">
        <v>3</v>
      </c>
      <c r="U3276" s="25">
        <v>0</v>
      </c>
      <c r="V3276" s="25">
        <v>9.120000000000001</v>
      </c>
      <c r="W3276" s="11">
        <f>Table_1[[#This Row],[Discount]]/Table_1[[#This Row],[Sales]]</f>
        <v>0</v>
      </c>
      <c r="X3276" t="str">
        <f>IF(Table_1[[#This Row],[Discount %]]&lt;=0.1, "0-10%", IF(Table_1[[#This Row],[Discount %]]&lt;=0.2, "10-20%", IF(Table_1[[#This Row],[Discount %]]&lt;=0.3, "20-30%", IF(Table_1[[#This Row],[Discount %]]&lt;=0.4, "30-40%", "40%+"))))</f>
        <v>0-10%</v>
      </c>
    </row>
    <row r="3277" spans="1:24" ht="14.4" x14ac:dyDescent="0.3">
      <c r="A3277" s="2">
        <v>3276</v>
      </c>
      <c r="B3277" s="2" t="s">
        <v>6499</v>
      </c>
      <c r="C3277" s="2">
        <f>YEAR([1]Data!$D3277)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9">
        <v>27.78</v>
      </c>
      <c r="T3277" s="2">
        <v>6</v>
      </c>
      <c r="U3277" s="25">
        <v>0</v>
      </c>
      <c r="V3277" s="25">
        <v>9.1673999999999989</v>
      </c>
      <c r="W3277" s="11">
        <f>Table_1[[#This Row],[Discount]]/Table_1[[#This Row],[Sales]]</f>
        <v>0</v>
      </c>
      <c r="X3277" t="str">
        <f>IF(Table_1[[#This Row],[Discount %]]&lt;=0.1, "0-10%", IF(Table_1[[#This Row],[Discount %]]&lt;=0.2, "10-20%", IF(Table_1[[#This Row],[Discount %]]&lt;=0.3, "20-30%", IF(Table_1[[#This Row],[Discount %]]&lt;=0.4, "30-40%", "40%+"))))</f>
        <v>0-10%</v>
      </c>
    </row>
    <row r="3278" spans="1:24" ht="14.4" x14ac:dyDescent="0.3">
      <c r="A3278" s="2">
        <v>3277</v>
      </c>
      <c r="B3278" s="2" t="s">
        <v>6501</v>
      </c>
      <c r="C3278" s="2">
        <f>YEAR([1]Data!$D3278)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9">
        <v>22.959999999999997</v>
      </c>
      <c r="T3278" s="2">
        <v>7</v>
      </c>
      <c r="U3278" s="25">
        <v>0</v>
      </c>
      <c r="V3278" s="25">
        <v>7.5767999999999986</v>
      </c>
      <c r="W3278" s="11">
        <f>Table_1[[#This Row],[Discount]]/Table_1[[#This Row],[Sales]]</f>
        <v>0</v>
      </c>
      <c r="X3278" t="str">
        <f>IF(Table_1[[#This Row],[Discount %]]&lt;=0.1, "0-10%", IF(Table_1[[#This Row],[Discount %]]&lt;=0.2, "10-20%", IF(Table_1[[#This Row],[Discount %]]&lt;=0.3, "20-30%", IF(Table_1[[#This Row],[Discount %]]&lt;=0.4, "30-40%", "40%+"))))</f>
        <v>0-10%</v>
      </c>
    </row>
    <row r="3279" spans="1:24" ht="14.4" x14ac:dyDescent="0.3">
      <c r="A3279" s="2">
        <v>3278</v>
      </c>
      <c r="B3279" s="2" t="s">
        <v>6501</v>
      </c>
      <c r="C3279" s="2">
        <f>YEAR([1]Data!$D3279)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9">
        <v>28.99</v>
      </c>
      <c r="T3279" s="2">
        <v>1</v>
      </c>
      <c r="U3279" s="25">
        <v>0</v>
      </c>
      <c r="V3279" s="25">
        <v>8.4070999999999962</v>
      </c>
      <c r="W3279" s="11">
        <f>Table_1[[#This Row],[Discount]]/Table_1[[#This Row],[Sales]]</f>
        <v>0</v>
      </c>
      <c r="X3279" t="str">
        <f>IF(Table_1[[#This Row],[Discount %]]&lt;=0.1, "0-10%", IF(Table_1[[#This Row],[Discount %]]&lt;=0.2, "10-20%", IF(Table_1[[#This Row],[Discount %]]&lt;=0.3, "20-30%", IF(Table_1[[#This Row],[Discount %]]&lt;=0.4, "30-40%", "40%+"))))</f>
        <v>0-10%</v>
      </c>
    </row>
    <row r="3280" spans="1:24" ht="14.4" x14ac:dyDescent="0.3">
      <c r="A3280" s="2">
        <v>3279</v>
      </c>
      <c r="B3280" s="2" t="s">
        <v>6501</v>
      </c>
      <c r="C3280" s="2">
        <f>YEAR([1]Data!$D3280)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9">
        <v>12.96</v>
      </c>
      <c r="T3280" s="2">
        <v>2</v>
      </c>
      <c r="U3280" s="25">
        <v>0</v>
      </c>
      <c r="V3280" s="25">
        <v>6.3504000000000005</v>
      </c>
      <c r="W3280" s="11">
        <f>Table_1[[#This Row],[Discount]]/Table_1[[#This Row],[Sales]]</f>
        <v>0</v>
      </c>
      <c r="X3280" t="str">
        <f>IF(Table_1[[#This Row],[Discount %]]&lt;=0.1, "0-10%", IF(Table_1[[#This Row],[Discount %]]&lt;=0.2, "10-20%", IF(Table_1[[#This Row],[Discount %]]&lt;=0.3, "20-30%", IF(Table_1[[#This Row],[Discount %]]&lt;=0.4, "30-40%", "40%+"))))</f>
        <v>0-10%</v>
      </c>
    </row>
    <row r="3281" spans="1:24" ht="14.4" x14ac:dyDescent="0.3">
      <c r="A3281" s="2">
        <v>3280</v>
      </c>
      <c r="B3281" s="2" t="s">
        <v>6501</v>
      </c>
      <c r="C3281" s="2">
        <f>YEAR([1]Data!$D3281)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9">
        <v>22.959999999999997</v>
      </c>
      <c r="T3281" s="2">
        <v>7</v>
      </c>
      <c r="U3281" s="25">
        <v>0</v>
      </c>
      <c r="V3281" s="25">
        <v>6.6583999999999968</v>
      </c>
      <c r="W3281" s="11">
        <f>Table_1[[#This Row],[Discount]]/Table_1[[#This Row],[Sales]]</f>
        <v>0</v>
      </c>
      <c r="X3281" t="str">
        <f>IF(Table_1[[#This Row],[Discount %]]&lt;=0.1, "0-10%", IF(Table_1[[#This Row],[Discount %]]&lt;=0.2, "10-20%", IF(Table_1[[#This Row],[Discount %]]&lt;=0.3, "20-30%", IF(Table_1[[#This Row],[Discount %]]&lt;=0.4, "30-40%", "40%+"))))</f>
        <v>0-10%</v>
      </c>
    </row>
    <row r="3282" spans="1:24" ht="14.4" x14ac:dyDescent="0.3">
      <c r="A3282" s="2">
        <v>3281</v>
      </c>
      <c r="B3282" s="2" t="s">
        <v>6501</v>
      </c>
      <c r="C3282" s="2">
        <f>YEAR([1]Data!$D3282)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9">
        <v>4164.0499999999993</v>
      </c>
      <c r="T3282" s="2">
        <v>5</v>
      </c>
      <c r="U3282" s="25">
        <v>0</v>
      </c>
      <c r="V3282" s="25">
        <v>83.281000000000063</v>
      </c>
      <c r="W3282" s="11">
        <f>Table_1[[#This Row],[Discount]]/Table_1[[#This Row],[Sales]]</f>
        <v>0</v>
      </c>
      <c r="X3282" t="str">
        <f>IF(Table_1[[#This Row],[Discount %]]&lt;=0.1, "0-10%", IF(Table_1[[#This Row],[Discount %]]&lt;=0.2, "10-20%", IF(Table_1[[#This Row],[Discount %]]&lt;=0.3, "20-30%", IF(Table_1[[#This Row],[Discount %]]&lt;=0.4, "30-40%", "40%+"))))</f>
        <v>0-10%</v>
      </c>
    </row>
    <row r="3283" spans="1:24" ht="14.4" x14ac:dyDescent="0.3">
      <c r="A3283" s="2">
        <v>3282</v>
      </c>
      <c r="B3283" s="2" t="s">
        <v>6502</v>
      </c>
      <c r="C3283" s="2">
        <f>YEAR([1]Data!$D3283)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9">
        <v>47.984000000000002</v>
      </c>
      <c r="T3283" s="2">
        <v>2</v>
      </c>
      <c r="U3283" s="25">
        <v>0.2</v>
      </c>
      <c r="V3283" s="25">
        <v>13.195600000000001</v>
      </c>
      <c r="W3283" s="11">
        <f>Table_1[[#This Row],[Discount]]/Table_1[[#This Row],[Sales]]</f>
        <v>4.1680560186728912E-3</v>
      </c>
      <c r="X3283" t="str">
        <f>IF(Table_1[[#This Row],[Discount %]]&lt;=0.1, "0-10%", IF(Table_1[[#This Row],[Discount %]]&lt;=0.2, "10-20%", IF(Table_1[[#This Row],[Discount %]]&lt;=0.3, "20-30%", IF(Table_1[[#This Row],[Discount %]]&lt;=0.4, "30-40%", "40%+"))))</f>
        <v>0-10%</v>
      </c>
    </row>
    <row r="3284" spans="1:24" ht="14.4" x14ac:dyDescent="0.3">
      <c r="A3284" s="2">
        <v>3283</v>
      </c>
      <c r="B3284" s="2" t="s">
        <v>6502</v>
      </c>
      <c r="C3284" s="2">
        <f>YEAR([1]Data!$D3284)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9">
        <v>4.6240000000000006</v>
      </c>
      <c r="T3284" s="2">
        <v>1</v>
      </c>
      <c r="U3284" s="25">
        <v>0.2</v>
      </c>
      <c r="V3284" s="25">
        <v>1.6762000000000001</v>
      </c>
      <c r="W3284" s="11">
        <f>Table_1[[#This Row],[Discount]]/Table_1[[#This Row],[Sales]]</f>
        <v>4.3252595155709339E-2</v>
      </c>
      <c r="X3284" t="str">
        <f>IF(Table_1[[#This Row],[Discount %]]&lt;=0.1, "0-10%", IF(Table_1[[#This Row],[Discount %]]&lt;=0.2, "10-20%", IF(Table_1[[#This Row],[Discount %]]&lt;=0.3, "20-30%", IF(Table_1[[#This Row],[Discount %]]&lt;=0.4, "30-40%", "40%+"))))</f>
        <v>0-10%</v>
      </c>
    </row>
    <row r="3285" spans="1:24" ht="14.4" x14ac:dyDescent="0.3">
      <c r="A3285" s="2">
        <v>3284</v>
      </c>
      <c r="B3285" s="2" t="s">
        <v>6503</v>
      </c>
      <c r="C3285" s="2">
        <f>YEAR([1]Data!$D3285)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9">
        <v>15.24</v>
      </c>
      <c r="T3285" s="2">
        <v>3</v>
      </c>
      <c r="U3285" s="25">
        <v>0</v>
      </c>
      <c r="V3285" s="25">
        <v>5.1815999999999995</v>
      </c>
      <c r="W3285" s="11">
        <f>Table_1[[#This Row],[Discount]]/Table_1[[#This Row],[Sales]]</f>
        <v>0</v>
      </c>
      <c r="X3285" t="str">
        <f>IF(Table_1[[#This Row],[Discount %]]&lt;=0.1, "0-10%", IF(Table_1[[#This Row],[Discount %]]&lt;=0.2, "10-20%", IF(Table_1[[#This Row],[Discount %]]&lt;=0.3, "20-30%", IF(Table_1[[#This Row],[Discount %]]&lt;=0.4, "30-40%", "40%+"))))</f>
        <v>0-10%</v>
      </c>
    </row>
    <row r="3286" spans="1:24" ht="14.4" x14ac:dyDescent="0.3">
      <c r="A3286" s="2">
        <v>3285</v>
      </c>
      <c r="B3286" s="2" t="s">
        <v>6504</v>
      </c>
      <c r="C3286" s="2">
        <f>YEAR([1]Data!$D3286)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9">
        <v>63.924000000000007</v>
      </c>
      <c r="T3286" s="2">
        <v>7</v>
      </c>
      <c r="U3286" s="25">
        <v>0.7</v>
      </c>
      <c r="V3286" s="25">
        <v>-46.877600000000001</v>
      </c>
      <c r="W3286" s="11">
        <f>Table_1[[#This Row],[Discount]]/Table_1[[#This Row],[Sales]]</f>
        <v>1.0950503723171265E-2</v>
      </c>
      <c r="X3286" t="str">
        <f>IF(Table_1[[#This Row],[Discount %]]&lt;=0.1, "0-10%", IF(Table_1[[#This Row],[Discount %]]&lt;=0.2, "10-20%", IF(Table_1[[#This Row],[Discount %]]&lt;=0.3, "20-30%", IF(Table_1[[#This Row],[Discount %]]&lt;=0.4, "30-40%", "40%+"))))</f>
        <v>0-10%</v>
      </c>
    </row>
    <row r="3287" spans="1:24" ht="14.4" x14ac:dyDescent="0.3">
      <c r="A3287" s="2">
        <v>3286</v>
      </c>
      <c r="B3287" s="2" t="s">
        <v>6505</v>
      </c>
      <c r="C3287" s="2">
        <f>YEAR([1]Data!$D3287)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9">
        <v>6.56</v>
      </c>
      <c r="T3287" s="2">
        <v>2</v>
      </c>
      <c r="U3287" s="25">
        <v>0</v>
      </c>
      <c r="V3287" s="25">
        <v>1.9023999999999992</v>
      </c>
      <c r="W3287" s="11">
        <f>Table_1[[#This Row],[Discount]]/Table_1[[#This Row],[Sales]]</f>
        <v>0</v>
      </c>
      <c r="X3287" t="str">
        <f>IF(Table_1[[#This Row],[Discount %]]&lt;=0.1, "0-10%", IF(Table_1[[#This Row],[Discount %]]&lt;=0.2, "10-20%", IF(Table_1[[#This Row],[Discount %]]&lt;=0.3, "20-30%", IF(Table_1[[#This Row],[Discount %]]&lt;=0.4, "30-40%", "40%+"))))</f>
        <v>0-10%</v>
      </c>
    </row>
    <row r="3288" spans="1:24" ht="14.4" x14ac:dyDescent="0.3">
      <c r="A3288" s="2">
        <v>3287</v>
      </c>
      <c r="B3288" s="2" t="s">
        <v>6505</v>
      </c>
      <c r="C3288" s="2">
        <f>YEAR([1]Data!$D3288)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9">
        <v>13.11</v>
      </c>
      <c r="T3288" s="2">
        <v>3</v>
      </c>
      <c r="U3288" s="25">
        <v>0</v>
      </c>
      <c r="V3288" s="25">
        <v>3.4086000000000003</v>
      </c>
      <c r="W3288" s="11">
        <f>Table_1[[#This Row],[Discount]]/Table_1[[#This Row],[Sales]]</f>
        <v>0</v>
      </c>
      <c r="X3288" t="str">
        <f>IF(Table_1[[#This Row],[Discount %]]&lt;=0.1, "0-10%", IF(Table_1[[#This Row],[Discount %]]&lt;=0.2, "10-20%", IF(Table_1[[#This Row],[Discount %]]&lt;=0.3, "20-30%", IF(Table_1[[#This Row],[Discount %]]&lt;=0.4, "30-40%", "40%+"))))</f>
        <v>0-10%</v>
      </c>
    </row>
    <row r="3289" spans="1:24" ht="14.4" x14ac:dyDescent="0.3">
      <c r="A3289" s="2">
        <v>3288</v>
      </c>
      <c r="B3289" s="2" t="s">
        <v>6508</v>
      </c>
      <c r="C3289" s="2">
        <f>YEAR([1]Data!$D3289)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9">
        <v>494.37600000000009</v>
      </c>
      <c r="T3289" s="2">
        <v>3</v>
      </c>
      <c r="U3289" s="25">
        <v>0.2</v>
      </c>
      <c r="V3289" s="25">
        <v>49.437599999999975</v>
      </c>
      <c r="W3289" s="11">
        <f>Table_1[[#This Row],[Discount]]/Table_1[[#This Row],[Sales]]</f>
        <v>4.0455038270466201E-4</v>
      </c>
      <c r="X3289" t="str">
        <f>IF(Table_1[[#This Row],[Discount %]]&lt;=0.1, "0-10%", IF(Table_1[[#This Row],[Discount %]]&lt;=0.2, "10-20%", IF(Table_1[[#This Row],[Discount %]]&lt;=0.3, "20-30%", IF(Table_1[[#This Row],[Discount %]]&lt;=0.4, "30-40%", "40%+"))))</f>
        <v>0-10%</v>
      </c>
    </row>
    <row r="3290" spans="1:24" ht="14.4" x14ac:dyDescent="0.3">
      <c r="A3290" s="2">
        <v>3289</v>
      </c>
      <c r="B3290" s="2" t="s">
        <v>6508</v>
      </c>
      <c r="C3290" s="2">
        <f>YEAR([1]Data!$D3290)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9">
        <v>29.2</v>
      </c>
      <c r="T3290" s="2">
        <v>5</v>
      </c>
      <c r="U3290" s="25">
        <v>0.2</v>
      </c>
      <c r="V3290" s="25">
        <v>9.8549999999999969</v>
      </c>
      <c r="W3290" s="11">
        <f>Table_1[[#This Row],[Discount]]/Table_1[[#This Row],[Sales]]</f>
        <v>6.8493150684931512E-3</v>
      </c>
      <c r="X3290" t="str">
        <f>IF(Table_1[[#This Row],[Discount %]]&lt;=0.1, "0-10%", IF(Table_1[[#This Row],[Discount %]]&lt;=0.2, "10-20%", IF(Table_1[[#This Row],[Discount %]]&lt;=0.3, "20-30%", IF(Table_1[[#This Row],[Discount %]]&lt;=0.4, "30-40%", "40%+"))))</f>
        <v>0-10%</v>
      </c>
    </row>
    <row r="3291" spans="1:24" ht="14.4" x14ac:dyDescent="0.3">
      <c r="A3291" s="2">
        <v>3290</v>
      </c>
      <c r="B3291" s="2" t="s">
        <v>6508</v>
      </c>
      <c r="C3291" s="2">
        <f>YEAR([1]Data!$D3291)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9">
        <v>248.85000000000002</v>
      </c>
      <c r="T3291" s="2">
        <v>5</v>
      </c>
      <c r="U3291" s="25">
        <v>0</v>
      </c>
      <c r="V3291" s="25">
        <v>27.373499999999993</v>
      </c>
      <c r="W3291" s="11">
        <f>Table_1[[#This Row],[Discount]]/Table_1[[#This Row],[Sales]]</f>
        <v>0</v>
      </c>
      <c r="X3291" t="str">
        <f>IF(Table_1[[#This Row],[Discount %]]&lt;=0.1, "0-10%", IF(Table_1[[#This Row],[Discount %]]&lt;=0.2, "10-20%", IF(Table_1[[#This Row],[Discount %]]&lt;=0.3, "20-30%", IF(Table_1[[#This Row],[Discount %]]&lt;=0.4, "30-40%", "40%+"))))</f>
        <v>0-10%</v>
      </c>
    </row>
    <row r="3292" spans="1:24" ht="14.4" x14ac:dyDescent="0.3">
      <c r="A3292" s="2">
        <v>3291</v>
      </c>
      <c r="B3292" s="2" t="s">
        <v>6508</v>
      </c>
      <c r="C3292" s="2">
        <f>YEAR([1]Data!$D3292)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9">
        <v>36.24</v>
      </c>
      <c r="T3292" s="2">
        <v>1</v>
      </c>
      <c r="U3292" s="25">
        <v>0</v>
      </c>
      <c r="V3292" s="25">
        <v>15.220800000000001</v>
      </c>
      <c r="W3292" s="11">
        <f>Table_1[[#This Row],[Discount]]/Table_1[[#This Row],[Sales]]</f>
        <v>0</v>
      </c>
      <c r="X3292" t="str">
        <f>IF(Table_1[[#This Row],[Discount %]]&lt;=0.1, "0-10%", IF(Table_1[[#This Row],[Discount %]]&lt;=0.2, "10-20%", IF(Table_1[[#This Row],[Discount %]]&lt;=0.3, "20-30%", IF(Table_1[[#This Row],[Discount %]]&lt;=0.4, "30-40%", "40%+"))))</f>
        <v>0-10%</v>
      </c>
    </row>
    <row r="3293" spans="1:24" ht="14.4" x14ac:dyDescent="0.3">
      <c r="A3293" s="2">
        <v>3292</v>
      </c>
      <c r="B3293" s="2" t="s">
        <v>6512</v>
      </c>
      <c r="C3293" s="2">
        <f>YEAR([1]Data!$D3293)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9">
        <v>11.68</v>
      </c>
      <c r="T3293" s="2">
        <v>2</v>
      </c>
      <c r="U3293" s="25">
        <v>0</v>
      </c>
      <c r="V3293" s="25">
        <v>3.5039999999999996</v>
      </c>
      <c r="W3293" s="11">
        <f>Table_1[[#This Row],[Discount]]/Table_1[[#This Row],[Sales]]</f>
        <v>0</v>
      </c>
      <c r="X3293" t="str">
        <f>IF(Table_1[[#This Row],[Discount %]]&lt;=0.1, "0-10%", IF(Table_1[[#This Row],[Discount %]]&lt;=0.2, "10-20%", IF(Table_1[[#This Row],[Discount %]]&lt;=0.3, "20-30%", IF(Table_1[[#This Row],[Discount %]]&lt;=0.4, "30-40%", "40%+"))))</f>
        <v>0-10%</v>
      </c>
    </row>
    <row r="3294" spans="1:24" ht="14.4" x14ac:dyDescent="0.3">
      <c r="A3294" s="2">
        <v>3293</v>
      </c>
      <c r="B3294" s="2" t="s">
        <v>6513</v>
      </c>
      <c r="C3294" s="2">
        <f>YEAR([1]Data!$D3294)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9">
        <v>11.91</v>
      </c>
      <c r="T3294" s="2">
        <v>3</v>
      </c>
      <c r="U3294" s="25">
        <v>0</v>
      </c>
      <c r="V3294" s="25">
        <v>0.11909999999999954</v>
      </c>
      <c r="W3294" s="11">
        <f>Table_1[[#This Row],[Discount]]/Table_1[[#This Row],[Sales]]</f>
        <v>0</v>
      </c>
      <c r="X3294" t="str">
        <f>IF(Table_1[[#This Row],[Discount %]]&lt;=0.1, "0-10%", IF(Table_1[[#This Row],[Discount %]]&lt;=0.2, "10-20%", IF(Table_1[[#This Row],[Discount %]]&lt;=0.3, "20-30%", IF(Table_1[[#This Row],[Discount %]]&lt;=0.4, "30-40%", "40%+"))))</f>
        <v>0-10%</v>
      </c>
    </row>
    <row r="3295" spans="1:24" ht="14.4" x14ac:dyDescent="0.3">
      <c r="A3295" s="2">
        <v>3294</v>
      </c>
      <c r="B3295" s="2" t="s">
        <v>6513</v>
      </c>
      <c r="C3295" s="2">
        <f>YEAR([1]Data!$D3295)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9">
        <v>3.48</v>
      </c>
      <c r="T3295" s="2">
        <v>2</v>
      </c>
      <c r="U3295" s="25">
        <v>0</v>
      </c>
      <c r="V3295" s="25">
        <v>1.1135999999999999</v>
      </c>
      <c r="W3295" s="11">
        <f>Table_1[[#This Row],[Discount]]/Table_1[[#This Row],[Sales]]</f>
        <v>0</v>
      </c>
      <c r="X3295" t="str">
        <f>IF(Table_1[[#This Row],[Discount %]]&lt;=0.1, "0-10%", IF(Table_1[[#This Row],[Discount %]]&lt;=0.2, "10-20%", IF(Table_1[[#This Row],[Discount %]]&lt;=0.3, "20-30%", IF(Table_1[[#This Row],[Discount %]]&lt;=0.4, "30-40%", "40%+"))))</f>
        <v>0-10%</v>
      </c>
    </row>
    <row r="3296" spans="1:24" ht="14.4" x14ac:dyDescent="0.3">
      <c r="A3296" s="2">
        <v>3295</v>
      </c>
      <c r="B3296" s="2" t="s">
        <v>6514</v>
      </c>
      <c r="C3296" s="2">
        <f>YEAR([1]Data!$D3296)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9">
        <v>30.959999999999994</v>
      </c>
      <c r="T3296" s="2">
        <v>8</v>
      </c>
      <c r="U3296" s="25">
        <v>0.8</v>
      </c>
      <c r="V3296" s="25">
        <v>-52.632000000000019</v>
      </c>
      <c r="W3296" s="11">
        <f>Table_1[[#This Row],[Discount]]/Table_1[[#This Row],[Sales]]</f>
        <v>2.5839793281653752E-2</v>
      </c>
      <c r="X3296" t="str">
        <f>IF(Table_1[[#This Row],[Discount %]]&lt;=0.1, "0-10%", IF(Table_1[[#This Row],[Discount %]]&lt;=0.2, "10-20%", IF(Table_1[[#This Row],[Discount %]]&lt;=0.3, "20-30%", IF(Table_1[[#This Row],[Discount %]]&lt;=0.4, "30-40%", "40%+"))))</f>
        <v>0-10%</v>
      </c>
    </row>
    <row r="3297" spans="1:24" ht="14.4" x14ac:dyDescent="0.3">
      <c r="A3297" s="2">
        <v>3296</v>
      </c>
      <c r="B3297" s="2" t="s">
        <v>6515</v>
      </c>
      <c r="C3297" s="2">
        <f>YEAR([1]Data!$D3297)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9">
        <v>1704.89</v>
      </c>
      <c r="T3297" s="2">
        <v>11</v>
      </c>
      <c r="U3297" s="25">
        <v>0</v>
      </c>
      <c r="V3297" s="25">
        <v>767.20049999999992</v>
      </c>
      <c r="W3297" s="11">
        <f>Table_1[[#This Row],[Discount]]/Table_1[[#This Row],[Sales]]</f>
        <v>0</v>
      </c>
      <c r="X3297" t="str">
        <f>IF(Table_1[[#This Row],[Discount %]]&lt;=0.1, "0-10%", IF(Table_1[[#This Row],[Discount %]]&lt;=0.2, "10-20%", IF(Table_1[[#This Row],[Discount %]]&lt;=0.3, "20-30%", IF(Table_1[[#This Row],[Discount %]]&lt;=0.4, "30-40%", "40%+"))))</f>
        <v>0-10%</v>
      </c>
    </row>
    <row r="3298" spans="1:24" ht="14.4" x14ac:dyDescent="0.3">
      <c r="A3298" s="2">
        <v>3297</v>
      </c>
      <c r="B3298" s="2" t="s">
        <v>6518</v>
      </c>
      <c r="C3298" s="2">
        <f>YEAR([1]Data!$D3298)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9">
        <v>19.194000000000003</v>
      </c>
      <c r="T3298" s="2">
        <v>7</v>
      </c>
      <c r="U3298" s="25">
        <v>0.7</v>
      </c>
      <c r="V3298" s="25">
        <v>-12.795999999999999</v>
      </c>
      <c r="W3298" s="11">
        <f>Table_1[[#This Row],[Discount]]/Table_1[[#This Row],[Sales]]</f>
        <v>3.6469730123997075E-2</v>
      </c>
      <c r="X3298" t="str">
        <f>IF(Table_1[[#This Row],[Discount %]]&lt;=0.1, "0-10%", IF(Table_1[[#This Row],[Discount %]]&lt;=0.2, "10-20%", IF(Table_1[[#This Row],[Discount %]]&lt;=0.3, "20-30%", IF(Table_1[[#This Row],[Discount %]]&lt;=0.4, "30-40%", "40%+"))))</f>
        <v>0-10%</v>
      </c>
    </row>
    <row r="3299" spans="1:24" ht="14.4" x14ac:dyDescent="0.3">
      <c r="A3299" s="2">
        <v>3298</v>
      </c>
      <c r="B3299" s="2" t="s">
        <v>6518</v>
      </c>
      <c r="C3299" s="2">
        <f>YEAR([1]Data!$D3299)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9">
        <v>121.79200000000002</v>
      </c>
      <c r="T3299" s="2">
        <v>4</v>
      </c>
      <c r="U3299" s="25">
        <v>0.2</v>
      </c>
      <c r="V3299" s="25">
        <v>13.701599999999988</v>
      </c>
      <c r="W3299" s="11">
        <f>Table_1[[#This Row],[Discount]]/Table_1[[#This Row],[Sales]]</f>
        <v>1.6421439831844455E-3</v>
      </c>
      <c r="X3299" t="str">
        <f>IF(Table_1[[#This Row],[Discount %]]&lt;=0.1, "0-10%", IF(Table_1[[#This Row],[Discount %]]&lt;=0.2, "10-20%", IF(Table_1[[#This Row],[Discount %]]&lt;=0.3, "20-30%", IF(Table_1[[#This Row],[Discount %]]&lt;=0.4, "30-40%", "40%+"))))</f>
        <v>0-10%</v>
      </c>
    </row>
    <row r="3300" spans="1:24" ht="14.4" x14ac:dyDescent="0.3">
      <c r="A3300" s="2">
        <v>3299</v>
      </c>
      <c r="B3300" s="2" t="s">
        <v>6519</v>
      </c>
      <c r="C3300" s="2">
        <f>YEAR([1]Data!$D3300)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9">
        <v>1919.9760000000001</v>
      </c>
      <c r="T3300" s="2">
        <v>3</v>
      </c>
      <c r="U3300" s="25">
        <v>0.2</v>
      </c>
      <c r="V3300" s="25">
        <v>215.99729999999977</v>
      </c>
      <c r="W3300" s="11">
        <f>Table_1[[#This Row],[Discount]]/Table_1[[#This Row],[Sales]]</f>
        <v>1.0416796876627625E-4</v>
      </c>
      <c r="X3300" t="str">
        <f>IF(Table_1[[#This Row],[Discount %]]&lt;=0.1, "0-10%", IF(Table_1[[#This Row],[Discount %]]&lt;=0.2, "10-20%", IF(Table_1[[#This Row],[Discount %]]&lt;=0.3, "20-30%", IF(Table_1[[#This Row],[Discount %]]&lt;=0.4, "30-40%", "40%+"))))</f>
        <v>0-10%</v>
      </c>
    </row>
    <row r="3301" spans="1:24" ht="14.4" x14ac:dyDescent="0.3">
      <c r="A3301" s="2">
        <v>3300</v>
      </c>
      <c r="B3301" s="2" t="s">
        <v>6520</v>
      </c>
      <c r="C3301" s="2">
        <f>YEAR([1]Data!$D3301)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9">
        <v>50.997000000000007</v>
      </c>
      <c r="T3301" s="2">
        <v>1</v>
      </c>
      <c r="U3301" s="25">
        <v>0.7</v>
      </c>
      <c r="V3301" s="25">
        <v>-40.797600000000003</v>
      </c>
      <c r="W3301" s="11">
        <f>Table_1[[#This Row],[Discount]]/Table_1[[#This Row],[Sales]]</f>
        <v>1.3726297625350508E-2</v>
      </c>
      <c r="X3301" t="str">
        <f>IF(Table_1[[#This Row],[Discount %]]&lt;=0.1, "0-10%", IF(Table_1[[#This Row],[Discount %]]&lt;=0.2, "10-20%", IF(Table_1[[#This Row],[Discount %]]&lt;=0.3, "20-30%", IF(Table_1[[#This Row],[Discount %]]&lt;=0.4, "30-40%", "40%+"))))</f>
        <v>0-10%</v>
      </c>
    </row>
    <row r="3302" spans="1:24" ht="14.4" x14ac:dyDescent="0.3">
      <c r="A3302" s="2">
        <v>3301</v>
      </c>
      <c r="B3302" s="2" t="s">
        <v>6520</v>
      </c>
      <c r="C3302" s="2">
        <f>YEAR([1]Data!$D3302)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9">
        <v>76.792000000000002</v>
      </c>
      <c r="T3302" s="2">
        <v>1</v>
      </c>
      <c r="U3302" s="25">
        <v>0.2</v>
      </c>
      <c r="V3302" s="25">
        <v>-16.318300000000001</v>
      </c>
      <c r="W3302" s="11">
        <f>Table_1[[#This Row],[Discount]]/Table_1[[#This Row],[Sales]]</f>
        <v>2.6044379622877385E-3</v>
      </c>
      <c r="X3302" t="str">
        <f>IF(Table_1[[#This Row],[Discount %]]&lt;=0.1, "0-10%", IF(Table_1[[#This Row],[Discount %]]&lt;=0.2, "10-20%", IF(Table_1[[#This Row],[Discount %]]&lt;=0.3, "20-30%", IF(Table_1[[#This Row],[Discount %]]&lt;=0.4, "30-40%", "40%+"))))</f>
        <v>0-10%</v>
      </c>
    </row>
    <row r="3303" spans="1:24" ht="14.4" x14ac:dyDescent="0.3">
      <c r="A3303" s="2">
        <v>3302</v>
      </c>
      <c r="B3303" s="2" t="s">
        <v>6520</v>
      </c>
      <c r="C3303" s="2">
        <f>YEAR([1]Data!$D3303)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9">
        <v>539.96399999999994</v>
      </c>
      <c r="T3303" s="2">
        <v>6</v>
      </c>
      <c r="U3303" s="25">
        <v>0.4</v>
      </c>
      <c r="V3303" s="25">
        <v>-107.99280000000002</v>
      </c>
      <c r="W3303" s="11">
        <f>Table_1[[#This Row],[Discount]]/Table_1[[#This Row],[Sales]]</f>
        <v>7.4079012674919086E-4</v>
      </c>
      <c r="X3303" t="str">
        <f>IF(Table_1[[#This Row],[Discount %]]&lt;=0.1, "0-10%", IF(Table_1[[#This Row],[Discount %]]&lt;=0.2, "10-20%", IF(Table_1[[#This Row],[Discount %]]&lt;=0.3, "20-30%", IF(Table_1[[#This Row],[Discount %]]&lt;=0.4, "30-40%", "40%+"))))</f>
        <v>0-10%</v>
      </c>
    </row>
    <row r="3304" spans="1:24" ht="14.4" x14ac:dyDescent="0.3">
      <c r="A3304" s="2">
        <v>3303</v>
      </c>
      <c r="B3304" s="2" t="s">
        <v>6520</v>
      </c>
      <c r="C3304" s="2">
        <f>YEAR([1]Data!$D3304)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9">
        <v>60.311999999999998</v>
      </c>
      <c r="T3304" s="2">
        <v>3</v>
      </c>
      <c r="U3304" s="25">
        <v>0.2</v>
      </c>
      <c r="V3304" s="25">
        <v>5.2773000000000003</v>
      </c>
      <c r="W3304" s="11">
        <f>Table_1[[#This Row],[Discount]]/Table_1[[#This Row],[Sales]]</f>
        <v>3.3160896670645979E-3</v>
      </c>
      <c r="X3304" t="str">
        <f>IF(Table_1[[#This Row],[Discount %]]&lt;=0.1, "0-10%", IF(Table_1[[#This Row],[Discount %]]&lt;=0.2, "10-20%", IF(Table_1[[#This Row],[Discount %]]&lt;=0.3, "20-30%", IF(Table_1[[#This Row],[Discount %]]&lt;=0.4, "30-40%", "40%+"))))</f>
        <v>0-10%</v>
      </c>
    </row>
    <row r="3305" spans="1:24" ht="14.4" x14ac:dyDescent="0.3">
      <c r="A3305" s="2">
        <v>3304</v>
      </c>
      <c r="B3305" s="2" t="s">
        <v>6520</v>
      </c>
      <c r="C3305" s="2">
        <f>YEAR([1]Data!$D3305)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9">
        <v>1.9440000000000004</v>
      </c>
      <c r="T3305" s="2">
        <v>3</v>
      </c>
      <c r="U3305" s="25">
        <v>0.7</v>
      </c>
      <c r="V3305" s="25">
        <v>-1.4255999999999998</v>
      </c>
      <c r="W3305" s="11">
        <f>Table_1[[#This Row],[Discount]]/Table_1[[#This Row],[Sales]]</f>
        <v>0.36008230452674889</v>
      </c>
      <c r="X3305" t="str">
        <f>IF(Table_1[[#This Row],[Discount %]]&lt;=0.1, "0-10%", IF(Table_1[[#This Row],[Discount %]]&lt;=0.2, "10-20%", IF(Table_1[[#This Row],[Discount %]]&lt;=0.3, "20-30%", IF(Table_1[[#This Row],[Discount %]]&lt;=0.4, "30-40%", "40%+"))))</f>
        <v>30-40%</v>
      </c>
    </row>
    <row r="3306" spans="1:24" ht="14.4" x14ac:dyDescent="0.3">
      <c r="A3306" s="2">
        <v>3305</v>
      </c>
      <c r="B3306" s="2" t="s">
        <v>6523</v>
      </c>
      <c r="C3306" s="2">
        <f>YEAR([1]Data!$D3306)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9">
        <v>12.984000000000002</v>
      </c>
      <c r="T3306" s="2">
        <v>3</v>
      </c>
      <c r="U3306" s="25">
        <v>0.2</v>
      </c>
      <c r="V3306" s="25">
        <v>4.7066999999999997</v>
      </c>
      <c r="W3306" s="11">
        <f>Table_1[[#This Row],[Discount]]/Table_1[[#This Row],[Sales]]</f>
        <v>1.5403573629081947E-2</v>
      </c>
      <c r="X3306" t="str">
        <f>IF(Table_1[[#This Row],[Discount %]]&lt;=0.1, "0-10%", IF(Table_1[[#This Row],[Discount %]]&lt;=0.2, "10-20%", IF(Table_1[[#This Row],[Discount %]]&lt;=0.3, "20-30%", IF(Table_1[[#This Row],[Discount %]]&lt;=0.4, "30-40%", "40%+"))))</f>
        <v>0-10%</v>
      </c>
    </row>
    <row r="3307" spans="1:24" ht="14.4" x14ac:dyDescent="0.3">
      <c r="A3307" s="2">
        <v>3306</v>
      </c>
      <c r="B3307" s="2" t="s">
        <v>6523</v>
      </c>
      <c r="C3307" s="2">
        <f>YEAR([1]Data!$D3307)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9">
        <v>217.58400000000003</v>
      </c>
      <c r="T3307" s="2">
        <v>2</v>
      </c>
      <c r="U3307" s="25">
        <v>0.2</v>
      </c>
      <c r="V3307" s="25">
        <v>19.03860000000001</v>
      </c>
      <c r="W3307" s="11">
        <f>Table_1[[#This Row],[Discount]]/Table_1[[#This Row],[Sales]]</f>
        <v>9.1918523420839757E-4</v>
      </c>
      <c r="X3307" t="str">
        <f>IF(Table_1[[#This Row],[Discount %]]&lt;=0.1, "0-10%", IF(Table_1[[#This Row],[Discount %]]&lt;=0.2, "10-20%", IF(Table_1[[#This Row],[Discount %]]&lt;=0.3, "20-30%", IF(Table_1[[#This Row],[Discount %]]&lt;=0.4, "30-40%", "40%+"))))</f>
        <v>0-10%</v>
      </c>
    </row>
    <row r="3308" spans="1:24" ht="14.4" x14ac:dyDescent="0.3">
      <c r="A3308" s="2">
        <v>3307</v>
      </c>
      <c r="B3308" s="2" t="s">
        <v>6523</v>
      </c>
      <c r="C3308" s="2">
        <f>YEAR([1]Data!$D3308)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9">
        <v>328.77600000000007</v>
      </c>
      <c r="T3308" s="2">
        <v>3</v>
      </c>
      <c r="U3308" s="25">
        <v>0.2</v>
      </c>
      <c r="V3308" s="25">
        <v>28.767899999999997</v>
      </c>
      <c r="W3308" s="11">
        <f>Table_1[[#This Row],[Discount]]/Table_1[[#This Row],[Sales]]</f>
        <v>6.0831690877679624E-4</v>
      </c>
      <c r="X3308" t="str">
        <f>IF(Table_1[[#This Row],[Discount %]]&lt;=0.1, "0-10%", IF(Table_1[[#This Row],[Discount %]]&lt;=0.2, "10-20%", IF(Table_1[[#This Row],[Discount %]]&lt;=0.3, "20-30%", IF(Table_1[[#This Row],[Discount %]]&lt;=0.4, "30-40%", "40%+"))))</f>
        <v>0-10%</v>
      </c>
    </row>
    <row r="3309" spans="1:24" ht="14.4" x14ac:dyDescent="0.3">
      <c r="A3309" s="2">
        <v>3308</v>
      </c>
      <c r="B3309" s="2" t="s">
        <v>6523</v>
      </c>
      <c r="C3309" s="2">
        <f>YEAR([1]Data!$D3309)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9">
        <v>2.2859999999999996</v>
      </c>
      <c r="T3309" s="2">
        <v>3</v>
      </c>
      <c r="U3309" s="25">
        <v>0.8</v>
      </c>
      <c r="V3309" s="25">
        <v>-3.6576000000000004</v>
      </c>
      <c r="W3309" s="11">
        <f>Table_1[[#This Row],[Discount]]/Table_1[[#This Row],[Sales]]</f>
        <v>0.34995625546806658</v>
      </c>
      <c r="X3309" t="str">
        <f>IF(Table_1[[#This Row],[Discount %]]&lt;=0.1, "0-10%", IF(Table_1[[#This Row],[Discount %]]&lt;=0.2, "10-20%", IF(Table_1[[#This Row],[Discount %]]&lt;=0.3, "20-30%", IF(Table_1[[#This Row],[Discount %]]&lt;=0.4, "30-40%", "40%+"))))</f>
        <v>30-40%</v>
      </c>
    </row>
    <row r="3310" spans="1:24" ht="14.4" x14ac:dyDescent="0.3">
      <c r="A3310" s="2">
        <v>3309</v>
      </c>
      <c r="B3310" s="2" t="s">
        <v>6523</v>
      </c>
      <c r="C3310" s="2">
        <f>YEAR([1]Data!$D3310)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9">
        <v>47.984000000000002</v>
      </c>
      <c r="T3310" s="2">
        <v>2</v>
      </c>
      <c r="U3310" s="25">
        <v>0.2</v>
      </c>
      <c r="V3310" s="25">
        <v>14.395200000000004</v>
      </c>
      <c r="W3310" s="11">
        <f>Table_1[[#This Row],[Discount]]/Table_1[[#This Row],[Sales]]</f>
        <v>4.1680560186728912E-3</v>
      </c>
      <c r="X3310" t="str">
        <f>IF(Table_1[[#This Row],[Discount %]]&lt;=0.1, "0-10%", IF(Table_1[[#This Row],[Discount %]]&lt;=0.2, "10-20%", IF(Table_1[[#This Row],[Discount %]]&lt;=0.3, "20-30%", IF(Table_1[[#This Row],[Discount %]]&lt;=0.4, "30-40%", "40%+"))))</f>
        <v>0-10%</v>
      </c>
    </row>
    <row r="3311" spans="1:24" ht="14.4" x14ac:dyDescent="0.3">
      <c r="A3311" s="2">
        <v>3310</v>
      </c>
      <c r="B3311" s="2" t="s">
        <v>6524</v>
      </c>
      <c r="C3311" s="2">
        <f>YEAR([1]Data!$D3311)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9">
        <v>25.344000000000001</v>
      </c>
      <c r="T3311" s="2">
        <v>6</v>
      </c>
      <c r="U3311" s="25">
        <v>0.2</v>
      </c>
      <c r="V3311" s="25">
        <v>8.8704000000000018</v>
      </c>
      <c r="W3311" s="11">
        <f>Table_1[[#This Row],[Discount]]/Table_1[[#This Row],[Sales]]</f>
        <v>7.8914141414141419E-3</v>
      </c>
      <c r="X3311" t="str">
        <f>IF(Table_1[[#This Row],[Discount %]]&lt;=0.1, "0-10%", IF(Table_1[[#This Row],[Discount %]]&lt;=0.2, "10-20%", IF(Table_1[[#This Row],[Discount %]]&lt;=0.3, "20-30%", IF(Table_1[[#This Row],[Discount %]]&lt;=0.4, "30-40%", "40%+"))))</f>
        <v>0-10%</v>
      </c>
    </row>
    <row r="3312" spans="1:24" ht="14.4" x14ac:dyDescent="0.3">
      <c r="A3312" s="2">
        <v>3311</v>
      </c>
      <c r="B3312" s="2" t="s">
        <v>6525</v>
      </c>
      <c r="C3312" s="2">
        <f>YEAR([1]Data!$D3312)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9">
        <v>232.40000000000003</v>
      </c>
      <c r="T3312" s="2">
        <v>5</v>
      </c>
      <c r="U3312" s="25">
        <v>0.2</v>
      </c>
      <c r="V3312" s="25">
        <v>78.434999999999988</v>
      </c>
      <c r="W3312" s="11">
        <f>Table_1[[#This Row],[Discount]]/Table_1[[#This Row],[Sales]]</f>
        <v>8.6058519793459545E-4</v>
      </c>
      <c r="X3312" t="str">
        <f>IF(Table_1[[#This Row],[Discount %]]&lt;=0.1, "0-10%", IF(Table_1[[#This Row],[Discount %]]&lt;=0.2, "10-20%", IF(Table_1[[#This Row],[Discount %]]&lt;=0.3, "20-30%", IF(Table_1[[#This Row],[Discount %]]&lt;=0.4, "30-40%", "40%+"))))</f>
        <v>0-10%</v>
      </c>
    </row>
    <row r="3313" spans="1:24" ht="14.4" x14ac:dyDescent="0.3">
      <c r="A3313" s="2">
        <v>3312</v>
      </c>
      <c r="B3313" s="2" t="s">
        <v>6526</v>
      </c>
      <c r="C3313" s="2">
        <f>YEAR([1]Data!$D3313)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9">
        <v>86.45</v>
      </c>
      <c r="T3313" s="2">
        <v>7</v>
      </c>
      <c r="U3313" s="25">
        <v>0</v>
      </c>
      <c r="V3313" s="25">
        <v>38.038000000000004</v>
      </c>
      <c r="W3313" s="11">
        <f>Table_1[[#This Row],[Discount]]/Table_1[[#This Row],[Sales]]</f>
        <v>0</v>
      </c>
      <c r="X3313" t="str">
        <f>IF(Table_1[[#This Row],[Discount %]]&lt;=0.1, "0-10%", IF(Table_1[[#This Row],[Discount %]]&lt;=0.2, "10-20%", IF(Table_1[[#This Row],[Discount %]]&lt;=0.3, "20-30%", IF(Table_1[[#This Row],[Discount %]]&lt;=0.4, "30-40%", "40%+"))))</f>
        <v>0-10%</v>
      </c>
    </row>
    <row r="3314" spans="1:24" ht="14.4" x14ac:dyDescent="0.3">
      <c r="A3314" s="2">
        <v>3313</v>
      </c>
      <c r="B3314" s="2" t="s">
        <v>6527</v>
      </c>
      <c r="C3314" s="2">
        <f>YEAR([1]Data!$D3314)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9">
        <v>603.91999999999996</v>
      </c>
      <c r="T3314" s="2">
        <v>5</v>
      </c>
      <c r="U3314" s="25">
        <v>0.2</v>
      </c>
      <c r="V3314" s="25">
        <v>45.294000000000011</v>
      </c>
      <c r="W3314" s="11">
        <f>Table_1[[#This Row],[Discount]]/Table_1[[#This Row],[Sales]]</f>
        <v>3.3116969134984768E-4</v>
      </c>
      <c r="X3314" t="str">
        <f>IF(Table_1[[#This Row],[Discount %]]&lt;=0.1, "0-10%", IF(Table_1[[#This Row],[Discount %]]&lt;=0.2, "10-20%", IF(Table_1[[#This Row],[Discount %]]&lt;=0.3, "20-30%", IF(Table_1[[#This Row],[Discount %]]&lt;=0.4, "30-40%", "40%+"))))</f>
        <v>0-10%</v>
      </c>
    </row>
    <row r="3315" spans="1:24" ht="14.4" x14ac:dyDescent="0.3">
      <c r="A3315" s="2">
        <v>3314</v>
      </c>
      <c r="B3315" s="2" t="s">
        <v>6527</v>
      </c>
      <c r="C3315" s="2">
        <f>YEAR([1]Data!$D3315)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9">
        <v>81.98</v>
      </c>
      <c r="T3315" s="2">
        <v>2</v>
      </c>
      <c r="U3315" s="25">
        <v>0</v>
      </c>
      <c r="V3315" s="25">
        <v>40.170200000000001</v>
      </c>
      <c r="W3315" s="11">
        <f>Table_1[[#This Row],[Discount]]/Table_1[[#This Row],[Sales]]</f>
        <v>0</v>
      </c>
      <c r="X3315" t="str">
        <f>IF(Table_1[[#This Row],[Discount %]]&lt;=0.1, "0-10%", IF(Table_1[[#This Row],[Discount %]]&lt;=0.2, "10-20%", IF(Table_1[[#This Row],[Discount %]]&lt;=0.3, "20-30%", IF(Table_1[[#This Row],[Discount %]]&lt;=0.4, "30-40%", "40%+"))))</f>
        <v>0-10%</v>
      </c>
    </row>
    <row r="3316" spans="1:24" ht="14.4" x14ac:dyDescent="0.3">
      <c r="A3316" s="2">
        <v>3315</v>
      </c>
      <c r="B3316" s="2" t="s">
        <v>6528</v>
      </c>
      <c r="C3316" s="2">
        <f>YEAR([1]Data!$D3316)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9">
        <v>271.76400000000001</v>
      </c>
      <c r="T3316" s="2">
        <v>2</v>
      </c>
      <c r="U3316" s="25">
        <v>0.1</v>
      </c>
      <c r="V3316" s="25">
        <v>48.313600000000008</v>
      </c>
      <c r="W3316" s="11">
        <f>Table_1[[#This Row],[Discount]]/Table_1[[#This Row],[Sales]]</f>
        <v>3.6796632372205297E-4</v>
      </c>
      <c r="X3316" t="str">
        <f>IF(Table_1[[#This Row],[Discount %]]&lt;=0.1, "0-10%", IF(Table_1[[#This Row],[Discount %]]&lt;=0.2, "10-20%", IF(Table_1[[#This Row],[Discount %]]&lt;=0.3, "20-30%", IF(Table_1[[#This Row],[Discount %]]&lt;=0.4, "30-40%", "40%+"))))</f>
        <v>0-10%</v>
      </c>
    </row>
    <row r="3317" spans="1:24" ht="14.4" x14ac:dyDescent="0.3">
      <c r="A3317" s="2">
        <v>3316</v>
      </c>
      <c r="B3317" s="2" t="s">
        <v>6528</v>
      </c>
      <c r="C3317" s="2">
        <f>YEAR([1]Data!$D3317)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9">
        <v>14.376000000000001</v>
      </c>
      <c r="T3317" s="2">
        <v>3</v>
      </c>
      <c r="U3317" s="25">
        <v>0.2</v>
      </c>
      <c r="V3317" s="25">
        <v>4.8518999999999997</v>
      </c>
      <c r="W3317" s="11">
        <f>Table_1[[#This Row],[Discount]]/Table_1[[#This Row],[Sales]]</f>
        <v>1.3912075681691708E-2</v>
      </c>
      <c r="X3317" t="str">
        <f>IF(Table_1[[#This Row],[Discount %]]&lt;=0.1, "0-10%", IF(Table_1[[#This Row],[Discount %]]&lt;=0.2, "10-20%", IF(Table_1[[#This Row],[Discount %]]&lt;=0.3, "20-30%", IF(Table_1[[#This Row],[Discount %]]&lt;=0.4, "30-40%", "40%+"))))</f>
        <v>0-10%</v>
      </c>
    </row>
    <row r="3318" spans="1:24" ht="14.4" x14ac:dyDescent="0.3">
      <c r="A3318" s="2">
        <v>3317</v>
      </c>
      <c r="B3318" s="2" t="s">
        <v>6529</v>
      </c>
      <c r="C3318" s="2">
        <f>YEAR([1]Data!$D3318)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9">
        <v>341.96</v>
      </c>
      <c r="T3318" s="2">
        <v>5</v>
      </c>
      <c r="U3318" s="25">
        <v>0.6</v>
      </c>
      <c r="V3318" s="25">
        <v>-427.45000000000005</v>
      </c>
      <c r="W3318" s="11">
        <f>Table_1[[#This Row],[Discount]]/Table_1[[#This Row],[Sales]]</f>
        <v>1.7545911802550006E-3</v>
      </c>
      <c r="X3318" t="str">
        <f>IF(Table_1[[#This Row],[Discount %]]&lt;=0.1, "0-10%", IF(Table_1[[#This Row],[Discount %]]&lt;=0.2, "10-20%", IF(Table_1[[#This Row],[Discount %]]&lt;=0.3, "20-30%", IF(Table_1[[#This Row],[Discount %]]&lt;=0.4, "30-40%", "40%+"))))</f>
        <v>0-10%</v>
      </c>
    </row>
    <row r="3319" spans="1:24" ht="14.4" x14ac:dyDescent="0.3">
      <c r="A3319" s="2">
        <v>3318</v>
      </c>
      <c r="B3319" s="2" t="s">
        <v>6530</v>
      </c>
      <c r="C3319" s="2">
        <f>YEAR([1]Data!$D3319)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9">
        <v>181.35</v>
      </c>
      <c r="T3319" s="2">
        <v>9</v>
      </c>
      <c r="U3319" s="25">
        <v>0</v>
      </c>
      <c r="V3319" s="25">
        <v>48.964500000000001</v>
      </c>
      <c r="W3319" s="11">
        <f>Table_1[[#This Row],[Discount]]/Table_1[[#This Row],[Sales]]</f>
        <v>0</v>
      </c>
      <c r="X3319" t="str">
        <f>IF(Table_1[[#This Row],[Discount %]]&lt;=0.1, "0-10%", IF(Table_1[[#This Row],[Discount %]]&lt;=0.2, "10-20%", IF(Table_1[[#This Row],[Discount %]]&lt;=0.3, "20-30%", IF(Table_1[[#This Row],[Discount %]]&lt;=0.4, "30-40%", "40%+"))))</f>
        <v>0-10%</v>
      </c>
    </row>
    <row r="3320" spans="1:24" ht="14.4" x14ac:dyDescent="0.3">
      <c r="A3320" s="2">
        <v>3319</v>
      </c>
      <c r="B3320" s="2" t="s">
        <v>6530</v>
      </c>
      <c r="C3320" s="2">
        <f>YEAR([1]Data!$D3320)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9">
        <v>8.64</v>
      </c>
      <c r="T3320" s="2">
        <v>3</v>
      </c>
      <c r="U3320" s="25">
        <v>0</v>
      </c>
      <c r="V3320" s="25">
        <v>4.2336</v>
      </c>
      <c r="W3320" s="11">
        <f>Table_1[[#This Row],[Discount]]/Table_1[[#This Row],[Sales]]</f>
        <v>0</v>
      </c>
      <c r="X3320" t="str">
        <f>IF(Table_1[[#This Row],[Discount %]]&lt;=0.1, "0-10%", IF(Table_1[[#This Row],[Discount %]]&lt;=0.2, "10-20%", IF(Table_1[[#This Row],[Discount %]]&lt;=0.3, "20-30%", IF(Table_1[[#This Row],[Discount %]]&lt;=0.4, "30-40%", "40%+"))))</f>
        <v>0-10%</v>
      </c>
    </row>
    <row r="3321" spans="1:24" ht="14.4" x14ac:dyDescent="0.3">
      <c r="A3321" s="2">
        <v>3320</v>
      </c>
      <c r="B3321" s="2" t="s">
        <v>6531</v>
      </c>
      <c r="C3321" s="2">
        <f>YEAR([1]Data!$D3321)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9">
        <v>43.512</v>
      </c>
      <c r="T3321" s="2">
        <v>7</v>
      </c>
      <c r="U3321" s="25">
        <v>0.2</v>
      </c>
      <c r="V3321" s="25">
        <v>3.8073000000000015</v>
      </c>
      <c r="W3321" s="11">
        <f>Table_1[[#This Row],[Discount]]/Table_1[[#This Row],[Sales]]</f>
        <v>4.5964331678617397E-3</v>
      </c>
      <c r="X3321" t="str">
        <f>IF(Table_1[[#This Row],[Discount %]]&lt;=0.1, "0-10%", IF(Table_1[[#This Row],[Discount %]]&lt;=0.2, "10-20%", IF(Table_1[[#This Row],[Discount %]]&lt;=0.3, "20-30%", IF(Table_1[[#This Row],[Discount %]]&lt;=0.4, "30-40%", "40%+"))))</f>
        <v>0-10%</v>
      </c>
    </row>
    <row r="3322" spans="1:24" ht="14.4" x14ac:dyDescent="0.3">
      <c r="A3322" s="2">
        <v>3321</v>
      </c>
      <c r="B3322" s="2" t="s">
        <v>6531</v>
      </c>
      <c r="C3322" s="2">
        <f>YEAR([1]Data!$D3322)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9">
        <v>662.88</v>
      </c>
      <c r="T3322" s="2">
        <v>3</v>
      </c>
      <c r="U3322" s="25">
        <v>0.2</v>
      </c>
      <c r="V3322" s="25">
        <v>74.573999999999955</v>
      </c>
      <c r="W3322" s="11">
        <f>Table_1[[#This Row],[Discount]]/Table_1[[#This Row],[Sales]]</f>
        <v>3.0171373400917213E-4</v>
      </c>
      <c r="X3322" t="str">
        <f>IF(Table_1[[#This Row],[Discount %]]&lt;=0.1, "0-10%", IF(Table_1[[#This Row],[Discount %]]&lt;=0.2, "10-20%", IF(Table_1[[#This Row],[Discount %]]&lt;=0.3, "20-30%", IF(Table_1[[#This Row],[Discount %]]&lt;=0.4, "30-40%", "40%+"))))</f>
        <v>0-10%</v>
      </c>
    </row>
    <row r="3323" spans="1:24" ht="14.4" x14ac:dyDescent="0.3">
      <c r="A3323" s="2">
        <v>3322</v>
      </c>
      <c r="B3323" s="2" t="s">
        <v>6531</v>
      </c>
      <c r="C3323" s="2">
        <f>YEAR([1]Data!$D3323)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9">
        <v>25.920000000000005</v>
      </c>
      <c r="T3323" s="2">
        <v>5</v>
      </c>
      <c r="U3323" s="25">
        <v>0.2</v>
      </c>
      <c r="V3323" s="25">
        <v>9.0719999999999992</v>
      </c>
      <c r="W3323" s="11">
        <f>Table_1[[#This Row],[Discount]]/Table_1[[#This Row],[Sales]]</f>
        <v>7.7160493827160481E-3</v>
      </c>
      <c r="X3323" t="str">
        <f>IF(Table_1[[#This Row],[Discount %]]&lt;=0.1, "0-10%", IF(Table_1[[#This Row],[Discount %]]&lt;=0.2, "10-20%", IF(Table_1[[#This Row],[Discount %]]&lt;=0.3, "20-30%", IF(Table_1[[#This Row],[Discount %]]&lt;=0.4, "30-40%", "40%+"))))</f>
        <v>0-10%</v>
      </c>
    </row>
    <row r="3324" spans="1:24" ht="14.4" x14ac:dyDescent="0.3">
      <c r="A3324" s="2">
        <v>3323</v>
      </c>
      <c r="B3324" s="2" t="s">
        <v>6534</v>
      </c>
      <c r="C3324" s="2">
        <f>YEAR([1]Data!$D3324)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9">
        <v>68.94</v>
      </c>
      <c r="T3324" s="2">
        <v>3</v>
      </c>
      <c r="U3324" s="25">
        <v>0</v>
      </c>
      <c r="V3324" s="25">
        <v>20.681999999999995</v>
      </c>
      <c r="W3324" s="11">
        <f>Table_1[[#This Row],[Discount]]/Table_1[[#This Row],[Sales]]</f>
        <v>0</v>
      </c>
      <c r="X3324" t="str">
        <f>IF(Table_1[[#This Row],[Discount %]]&lt;=0.1, "0-10%", IF(Table_1[[#This Row],[Discount %]]&lt;=0.2, "10-20%", IF(Table_1[[#This Row],[Discount %]]&lt;=0.3, "20-30%", IF(Table_1[[#This Row],[Discount %]]&lt;=0.4, "30-40%", "40%+"))))</f>
        <v>0-10%</v>
      </c>
    </row>
    <row r="3325" spans="1:24" ht="14.4" x14ac:dyDescent="0.3">
      <c r="A3325" s="2">
        <v>3324</v>
      </c>
      <c r="B3325" s="2" t="s">
        <v>6534</v>
      </c>
      <c r="C3325" s="2">
        <f>YEAR([1]Data!$D3325)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9">
        <v>128.82</v>
      </c>
      <c r="T3325" s="2">
        <v>3</v>
      </c>
      <c r="U3325" s="25">
        <v>0</v>
      </c>
      <c r="V3325" s="25">
        <v>50.239800000000002</v>
      </c>
      <c r="W3325" s="11">
        <f>Table_1[[#This Row],[Discount]]/Table_1[[#This Row],[Sales]]</f>
        <v>0</v>
      </c>
      <c r="X3325" t="str">
        <f>IF(Table_1[[#This Row],[Discount %]]&lt;=0.1, "0-10%", IF(Table_1[[#This Row],[Discount %]]&lt;=0.2, "10-20%", IF(Table_1[[#This Row],[Discount %]]&lt;=0.3, "20-30%", IF(Table_1[[#This Row],[Discount %]]&lt;=0.4, "30-40%", "40%+"))))</f>
        <v>0-10%</v>
      </c>
    </row>
    <row r="3326" spans="1:24" ht="14.4" x14ac:dyDescent="0.3">
      <c r="A3326" s="2">
        <v>3325</v>
      </c>
      <c r="B3326" s="2" t="s">
        <v>6535</v>
      </c>
      <c r="C3326" s="2">
        <f>YEAR([1]Data!$D3326)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9">
        <v>896.98999999999978</v>
      </c>
      <c r="T3326" s="2">
        <v>5</v>
      </c>
      <c r="U3326" s="25">
        <v>0.8</v>
      </c>
      <c r="V3326" s="25">
        <v>-1480.0335000000009</v>
      </c>
      <c r="W3326" s="11">
        <f>Table_1[[#This Row],[Discount]]/Table_1[[#This Row],[Sales]]</f>
        <v>8.9187170425534309E-4</v>
      </c>
      <c r="X3326" t="str">
        <f>IF(Table_1[[#This Row],[Discount %]]&lt;=0.1, "0-10%", IF(Table_1[[#This Row],[Discount %]]&lt;=0.2, "10-20%", IF(Table_1[[#This Row],[Discount %]]&lt;=0.3, "20-30%", IF(Table_1[[#This Row],[Discount %]]&lt;=0.4, "30-40%", "40%+"))))</f>
        <v>0-10%</v>
      </c>
    </row>
    <row r="3327" spans="1:24" ht="14.4" x14ac:dyDescent="0.3">
      <c r="A3327" s="2">
        <v>3326</v>
      </c>
      <c r="B3327" s="2" t="s">
        <v>6535</v>
      </c>
      <c r="C3327" s="2">
        <f>YEAR([1]Data!$D3327)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9">
        <v>1.2339999999999998</v>
      </c>
      <c r="T3327" s="2">
        <v>1</v>
      </c>
      <c r="U3327" s="25">
        <v>0.8</v>
      </c>
      <c r="V3327" s="25">
        <v>-1.9744000000000002</v>
      </c>
      <c r="W3327" s="11">
        <f>Table_1[[#This Row],[Discount]]/Table_1[[#This Row],[Sales]]</f>
        <v>0.64829821717990288</v>
      </c>
      <c r="X3327" t="str">
        <f>IF(Table_1[[#This Row],[Discount %]]&lt;=0.1, "0-10%", IF(Table_1[[#This Row],[Discount %]]&lt;=0.2, "10-20%", IF(Table_1[[#This Row],[Discount %]]&lt;=0.3, "20-30%", IF(Table_1[[#This Row],[Discount %]]&lt;=0.4, "30-40%", "40%+"))))</f>
        <v>40%+</v>
      </c>
    </row>
    <row r="3328" spans="1:24" ht="14.4" x14ac:dyDescent="0.3">
      <c r="A3328" s="2">
        <v>3327</v>
      </c>
      <c r="B3328" s="2" t="s">
        <v>6535</v>
      </c>
      <c r="C3328" s="2">
        <f>YEAR([1]Data!$D3328)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9">
        <v>67.56</v>
      </c>
      <c r="T3328" s="2">
        <v>3</v>
      </c>
      <c r="U3328" s="25">
        <v>0.2</v>
      </c>
      <c r="V3328" s="25">
        <v>6.7560000000000038</v>
      </c>
      <c r="W3328" s="11">
        <f>Table_1[[#This Row],[Discount]]/Table_1[[#This Row],[Sales]]</f>
        <v>2.960331557134399E-3</v>
      </c>
      <c r="X3328" t="str">
        <f>IF(Table_1[[#This Row],[Discount %]]&lt;=0.1, "0-10%", IF(Table_1[[#This Row],[Discount %]]&lt;=0.2, "10-20%", IF(Table_1[[#This Row],[Discount %]]&lt;=0.3, "20-30%", IF(Table_1[[#This Row],[Discount %]]&lt;=0.4, "30-40%", "40%+"))))</f>
        <v>0-10%</v>
      </c>
    </row>
    <row r="3329" spans="1:24" ht="14.4" x14ac:dyDescent="0.3">
      <c r="A3329" s="2">
        <v>3328</v>
      </c>
      <c r="B3329" s="2" t="s">
        <v>6535</v>
      </c>
      <c r="C3329" s="2">
        <f>YEAR([1]Data!$D3329)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9">
        <v>21.720000000000002</v>
      </c>
      <c r="T3329" s="2">
        <v>5</v>
      </c>
      <c r="U3329" s="25">
        <v>0.2</v>
      </c>
      <c r="V3329" s="25">
        <v>7.8734999999999991</v>
      </c>
      <c r="W3329" s="11">
        <f>Table_1[[#This Row],[Discount]]/Table_1[[#This Row],[Sales]]</f>
        <v>9.2081031307550635E-3</v>
      </c>
      <c r="X3329" t="str">
        <f>IF(Table_1[[#This Row],[Discount %]]&lt;=0.1, "0-10%", IF(Table_1[[#This Row],[Discount %]]&lt;=0.2, "10-20%", IF(Table_1[[#This Row],[Discount %]]&lt;=0.3, "20-30%", IF(Table_1[[#This Row],[Discount %]]&lt;=0.4, "30-40%", "40%+"))))</f>
        <v>0-10%</v>
      </c>
    </row>
    <row r="3330" spans="1:24" ht="14.4" x14ac:dyDescent="0.3">
      <c r="A3330" s="2">
        <v>3329</v>
      </c>
      <c r="B3330" s="2" t="s">
        <v>6535</v>
      </c>
      <c r="C3330" s="2">
        <f>YEAR([1]Data!$D3330)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9">
        <v>262.33600000000001</v>
      </c>
      <c r="T3330" s="2">
        <v>8</v>
      </c>
      <c r="U3330" s="25">
        <v>0.2</v>
      </c>
      <c r="V3330" s="25">
        <v>95.096800000000002</v>
      </c>
      <c r="W3330" s="11">
        <f>Table_1[[#This Row],[Discount]]/Table_1[[#This Row],[Sales]]</f>
        <v>7.6238106855330574E-4</v>
      </c>
      <c r="X3330" t="str">
        <f>IF(Table_1[[#This Row],[Discount %]]&lt;=0.1, "0-10%", IF(Table_1[[#This Row],[Discount %]]&lt;=0.2, "10-20%", IF(Table_1[[#This Row],[Discount %]]&lt;=0.3, "20-30%", IF(Table_1[[#This Row],[Discount %]]&lt;=0.4, "30-40%", "40%+"))))</f>
        <v>0-10%</v>
      </c>
    </row>
    <row r="3331" spans="1:24" ht="14.4" x14ac:dyDescent="0.3">
      <c r="A3331" s="2">
        <v>3330</v>
      </c>
      <c r="B3331" s="2" t="s">
        <v>6535</v>
      </c>
      <c r="C3331" s="2">
        <f>YEAR([1]Data!$D3331)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9">
        <v>148.47999999999999</v>
      </c>
      <c r="T3331" s="2">
        <v>2</v>
      </c>
      <c r="U3331" s="25">
        <v>0.2</v>
      </c>
      <c r="V3331" s="25">
        <v>16.703999999999986</v>
      </c>
      <c r="W3331" s="11">
        <f>Table_1[[#This Row],[Discount]]/Table_1[[#This Row],[Sales]]</f>
        <v>1.3469827586206897E-3</v>
      </c>
      <c r="X3331" t="str">
        <f>IF(Table_1[[#This Row],[Discount %]]&lt;=0.1, "0-10%", IF(Table_1[[#This Row],[Discount %]]&lt;=0.2, "10-20%", IF(Table_1[[#This Row],[Discount %]]&lt;=0.3, "20-30%", IF(Table_1[[#This Row],[Discount %]]&lt;=0.4, "30-40%", "40%+"))))</f>
        <v>0-10%</v>
      </c>
    </row>
    <row r="3332" spans="1:24" ht="14.4" x14ac:dyDescent="0.3">
      <c r="A3332" s="2">
        <v>3331</v>
      </c>
      <c r="B3332" s="2" t="s">
        <v>6535</v>
      </c>
      <c r="C3332" s="2">
        <f>YEAR([1]Data!$D3332)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9">
        <v>241.17599999999999</v>
      </c>
      <c r="T3332" s="2">
        <v>3</v>
      </c>
      <c r="U3332" s="25">
        <v>0.2</v>
      </c>
      <c r="V3332" s="25">
        <v>15.07350000000001</v>
      </c>
      <c r="W3332" s="11">
        <f>Table_1[[#This Row],[Discount]]/Table_1[[#This Row],[Sales]]</f>
        <v>8.292699107705577E-4</v>
      </c>
      <c r="X3332" t="str">
        <f>IF(Table_1[[#This Row],[Discount %]]&lt;=0.1, "0-10%", IF(Table_1[[#This Row],[Discount %]]&lt;=0.2, "10-20%", IF(Table_1[[#This Row],[Discount %]]&lt;=0.3, "20-30%", IF(Table_1[[#This Row],[Discount %]]&lt;=0.4, "30-40%", "40%+"))))</f>
        <v>0-10%</v>
      </c>
    </row>
    <row r="3333" spans="1:24" ht="14.4" x14ac:dyDescent="0.3">
      <c r="A3333" s="2">
        <v>3332</v>
      </c>
      <c r="B3333" s="2" t="s">
        <v>6538</v>
      </c>
      <c r="C3333" s="2">
        <f>YEAR([1]Data!$D3333)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9">
        <v>227.976</v>
      </c>
      <c r="T3333" s="2">
        <v>3</v>
      </c>
      <c r="U3333" s="25">
        <v>0.2</v>
      </c>
      <c r="V3333" s="25">
        <v>28.496999999999957</v>
      </c>
      <c r="W3333" s="11">
        <f>Table_1[[#This Row],[Discount]]/Table_1[[#This Row],[Sales]]</f>
        <v>8.7728532828016987E-4</v>
      </c>
      <c r="X3333" t="str">
        <f>IF(Table_1[[#This Row],[Discount %]]&lt;=0.1, "0-10%", IF(Table_1[[#This Row],[Discount %]]&lt;=0.2, "10-20%", IF(Table_1[[#This Row],[Discount %]]&lt;=0.3, "20-30%", IF(Table_1[[#This Row],[Discount %]]&lt;=0.4, "30-40%", "40%+"))))</f>
        <v>0-10%</v>
      </c>
    </row>
    <row r="3334" spans="1:24" ht="14.4" x14ac:dyDescent="0.3">
      <c r="A3334" s="2">
        <v>3333</v>
      </c>
      <c r="B3334" s="2" t="s">
        <v>6538</v>
      </c>
      <c r="C3334" s="2">
        <f>YEAR([1]Data!$D3334)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9">
        <v>52.679999999999993</v>
      </c>
      <c r="T3334" s="2">
        <v>3</v>
      </c>
      <c r="U3334" s="25">
        <v>0.2</v>
      </c>
      <c r="V3334" s="25">
        <v>19.754999999999999</v>
      </c>
      <c r="W3334" s="11">
        <f>Table_1[[#This Row],[Discount]]/Table_1[[#This Row],[Sales]]</f>
        <v>3.7965072133637062E-3</v>
      </c>
      <c r="X3334" t="str">
        <f>IF(Table_1[[#This Row],[Discount %]]&lt;=0.1, "0-10%", IF(Table_1[[#This Row],[Discount %]]&lt;=0.2, "10-20%", IF(Table_1[[#This Row],[Discount %]]&lt;=0.3, "20-30%", IF(Table_1[[#This Row],[Discount %]]&lt;=0.4, "30-40%", "40%+"))))</f>
        <v>0-10%</v>
      </c>
    </row>
    <row r="3335" spans="1:24" ht="14.4" x14ac:dyDescent="0.3">
      <c r="A3335" s="2">
        <v>3334</v>
      </c>
      <c r="B3335" s="2" t="s">
        <v>6538</v>
      </c>
      <c r="C3335" s="2">
        <f>YEAR([1]Data!$D3335)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9">
        <v>2.032</v>
      </c>
      <c r="T3335" s="2">
        <v>1</v>
      </c>
      <c r="U3335" s="25">
        <v>0.6</v>
      </c>
      <c r="V3335" s="25">
        <v>-1.3208000000000002</v>
      </c>
      <c r="W3335" s="11">
        <f>Table_1[[#This Row],[Discount]]/Table_1[[#This Row],[Sales]]</f>
        <v>0.29527559055118108</v>
      </c>
      <c r="X3335" t="str">
        <f>IF(Table_1[[#This Row],[Discount %]]&lt;=0.1, "0-10%", IF(Table_1[[#This Row],[Discount %]]&lt;=0.2, "10-20%", IF(Table_1[[#This Row],[Discount %]]&lt;=0.3, "20-30%", IF(Table_1[[#This Row],[Discount %]]&lt;=0.4, "30-40%", "40%+"))))</f>
        <v>20-30%</v>
      </c>
    </row>
    <row r="3336" spans="1:24" ht="14.4" x14ac:dyDescent="0.3">
      <c r="A3336" s="2">
        <v>3335</v>
      </c>
      <c r="B3336" s="2" t="s">
        <v>6543</v>
      </c>
      <c r="C3336" s="2">
        <f>YEAR([1]Data!$D3336)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9">
        <v>17.12</v>
      </c>
      <c r="T3336" s="2">
        <v>4</v>
      </c>
      <c r="U3336" s="25">
        <v>0</v>
      </c>
      <c r="V3336" s="25">
        <v>4.9647999999999985</v>
      </c>
      <c r="W3336" s="11">
        <f>Table_1[[#This Row],[Discount]]/Table_1[[#This Row],[Sales]]</f>
        <v>0</v>
      </c>
      <c r="X3336" t="str">
        <f>IF(Table_1[[#This Row],[Discount %]]&lt;=0.1, "0-10%", IF(Table_1[[#This Row],[Discount %]]&lt;=0.2, "10-20%", IF(Table_1[[#This Row],[Discount %]]&lt;=0.3, "20-30%", IF(Table_1[[#This Row],[Discount %]]&lt;=0.4, "30-40%", "40%+"))))</f>
        <v>0-10%</v>
      </c>
    </row>
    <row r="3337" spans="1:24" ht="14.4" x14ac:dyDescent="0.3">
      <c r="A3337" s="2">
        <v>3336</v>
      </c>
      <c r="B3337" s="2" t="s">
        <v>6543</v>
      </c>
      <c r="C3337" s="2">
        <f>YEAR([1]Data!$D3337)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9">
        <v>431.96800000000007</v>
      </c>
      <c r="T3337" s="2">
        <v>4</v>
      </c>
      <c r="U3337" s="25">
        <v>0.2</v>
      </c>
      <c r="V3337" s="25">
        <v>37.797199999999975</v>
      </c>
      <c r="W3337" s="11">
        <f>Table_1[[#This Row],[Discount]]/Table_1[[#This Row],[Sales]]</f>
        <v>4.6299725905622633E-4</v>
      </c>
      <c r="X3337" t="str">
        <f>IF(Table_1[[#This Row],[Discount %]]&lt;=0.1, "0-10%", IF(Table_1[[#This Row],[Discount %]]&lt;=0.2, "10-20%", IF(Table_1[[#This Row],[Discount %]]&lt;=0.3, "20-30%", IF(Table_1[[#This Row],[Discount %]]&lt;=0.4, "30-40%", "40%+"))))</f>
        <v>0-10%</v>
      </c>
    </row>
    <row r="3338" spans="1:24" ht="14.4" x14ac:dyDescent="0.3">
      <c r="A3338" s="2">
        <v>3337</v>
      </c>
      <c r="B3338" s="2" t="s">
        <v>6543</v>
      </c>
      <c r="C3338" s="2">
        <f>YEAR([1]Data!$D3338)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9">
        <v>129.91999999999999</v>
      </c>
      <c r="T3338" s="2">
        <v>4</v>
      </c>
      <c r="U3338" s="25">
        <v>0</v>
      </c>
      <c r="V3338" s="25">
        <v>10.393599999999992</v>
      </c>
      <c r="W3338" s="11">
        <f>Table_1[[#This Row],[Discount]]/Table_1[[#This Row],[Sales]]</f>
        <v>0</v>
      </c>
      <c r="X3338" t="str">
        <f>IF(Table_1[[#This Row],[Discount %]]&lt;=0.1, "0-10%", IF(Table_1[[#This Row],[Discount %]]&lt;=0.2, "10-20%", IF(Table_1[[#This Row],[Discount %]]&lt;=0.3, "20-30%", IF(Table_1[[#This Row],[Discount %]]&lt;=0.4, "30-40%", "40%+"))))</f>
        <v>0-10%</v>
      </c>
    </row>
    <row r="3339" spans="1:24" ht="14.4" x14ac:dyDescent="0.3">
      <c r="A3339" s="2">
        <v>3338</v>
      </c>
      <c r="B3339" s="2" t="s">
        <v>6543</v>
      </c>
      <c r="C3339" s="2">
        <f>YEAR([1]Data!$D3339)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9">
        <v>568.72800000000007</v>
      </c>
      <c r="T3339" s="2">
        <v>3</v>
      </c>
      <c r="U3339" s="25">
        <v>0.2</v>
      </c>
      <c r="V3339" s="25">
        <v>28.436399999999935</v>
      </c>
      <c r="W3339" s="11">
        <f>Table_1[[#This Row],[Discount]]/Table_1[[#This Row],[Sales]]</f>
        <v>3.5166195439647772E-4</v>
      </c>
      <c r="X3339" t="str">
        <f>IF(Table_1[[#This Row],[Discount %]]&lt;=0.1, "0-10%", IF(Table_1[[#This Row],[Discount %]]&lt;=0.2, "10-20%", IF(Table_1[[#This Row],[Discount %]]&lt;=0.3, "20-30%", IF(Table_1[[#This Row],[Discount %]]&lt;=0.4, "30-40%", "40%+"))))</f>
        <v>0-10%</v>
      </c>
    </row>
    <row r="3340" spans="1:24" ht="14.4" x14ac:dyDescent="0.3">
      <c r="A3340" s="2">
        <v>3339</v>
      </c>
      <c r="B3340" s="2" t="s">
        <v>6543</v>
      </c>
      <c r="C3340" s="2">
        <f>YEAR([1]Data!$D3340)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9">
        <v>117.14400000000001</v>
      </c>
      <c r="T3340" s="2">
        <v>9</v>
      </c>
      <c r="U3340" s="25">
        <v>0.2</v>
      </c>
      <c r="V3340" s="25">
        <v>42.464699999999993</v>
      </c>
      <c r="W3340" s="11">
        <f>Table_1[[#This Row],[Discount]]/Table_1[[#This Row],[Sales]]</f>
        <v>1.7073004165813017E-3</v>
      </c>
      <c r="X3340" t="str">
        <f>IF(Table_1[[#This Row],[Discount %]]&lt;=0.1, "0-10%", IF(Table_1[[#This Row],[Discount %]]&lt;=0.2, "10-20%", IF(Table_1[[#This Row],[Discount %]]&lt;=0.3, "20-30%", IF(Table_1[[#This Row],[Discount %]]&lt;=0.4, "30-40%", "40%+"))))</f>
        <v>0-10%</v>
      </c>
    </row>
    <row r="3341" spans="1:24" ht="14.4" x14ac:dyDescent="0.3">
      <c r="A3341" s="2">
        <v>3340</v>
      </c>
      <c r="B3341" s="2" t="s">
        <v>6543</v>
      </c>
      <c r="C3341" s="2">
        <f>YEAR([1]Data!$D3341)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9">
        <v>203.52</v>
      </c>
      <c r="T3341" s="2">
        <v>3</v>
      </c>
      <c r="U3341" s="25">
        <v>0</v>
      </c>
      <c r="V3341" s="25">
        <v>54.950400000000002</v>
      </c>
      <c r="W3341" s="11">
        <f>Table_1[[#This Row],[Discount]]/Table_1[[#This Row],[Sales]]</f>
        <v>0</v>
      </c>
      <c r="X3341" t="str">
        <f>IF(Table_1[[#This Row],[Discount %]]&lt;=0.1, "0-10%", IF(Table_1[[#This Row],[Discount %]]&lt;=0.2, "10-20%", IF(Table_1[[#This Row],[Discount %]]&lt;=0.3, "20-30%", IF(Table_1[[#This Row],[Discount %]]&lt;=0.4, "30-40%", "40%+"))))</f>
        <v>0-10%</v>
      </c>
    </row>
    <row r="3342" spans="1:24" ht="14.4" x14ac:dyDescent="0.3">
      <c r="A3342" s="2">
        <v>3341</v>
      </c>
      <c r="B3342" s="2" t="s">
        <v>6543</v>
      </c>
      <c r="C3342" s="2">
        <f>YEAR([1]Data!$D3342)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9">
        <v>51.75</v>
      </c>
      <c r="T3342" s="2">
        <v>5</v>
      </c>
      <c r="U3342" s="25">
        <v>0</v>
      </c>
      <c r="V3342" s="25">
        <v>24.84</v>
      </c>
      <c r="W3342" s="11">
        <f>Table_1[[#This Row],[Discount]]/Table_1[[#This Row],[Sales]]</f>
        <v>0</v>
      </c>
      <c r="X3342" t="str">
        <f>IF(Table_1[[#This Row],[Discount %]]&lt;=0.1, "0-10%", IF(Table_1[[#This Row],[Discount %]]&lt;=0.2, "10-20%", IF(Table_1[[#This Row],[Discount %]]&lt;=0.3, "20-30%", IF(Table_1[[#This Row],[Discount %]]&lt;=0.4, "30-40%", "40%+"))))</f>
        <v>0-10%</v>
      </c>
    </row>
    <row r="3343" spans="1:24" ht="14.4" x14ac:dyDescent="0.3">
      <c r="A3343" s="2">
        <v>3342</v>
      </c>
      <c r="B3343" s="2" t="s">
        <v>6552</v>
      </c>
      <c r="C3343" s="2">
        <f>YEAR([1]Data!$D3343)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9">
        <v>122.97</v>
      </c>
      <c r="T3343" s="2">
        <v>3</v>
      </c>
      <c r="U3343" s="25">
        <v>0</v>
      </c>
      <c r="V3343" s="25">
        <v>60.255300000000005</v>
      </c>
      <c r="W3343" s="11">
        <f>Table_1[[#This Row],[Discount]]/Table_1[[#This Row],[Sales]]</f>
        <v>0</v>
      </c>
      <c r="X3343" t="str">
        <f>IF(Table_1[[#This Row],[Discount %]]&lt;=0.1, "0-10%", IF(Table_1[[#This Row],[Discount %]]&lt;=0.2, "10-20%", IF(Table_1[[#This Row],[Discount %]]&lt;=0.3, "20-30%", IF(Table_1[[#This Row],[Discount %]]&lt;=0.4, "30-40%", "40%+"))))</f>
        <v>0-10%</v>
      </c>
    </row>
    <row r="3344" spans="1:24" ht="14.4" x14ac:dyDescent="0.3">
      <c r="A3344" s="2">
        <v>3343</v>
      </c>
      <c r="B3344" s="2" t="s">
        <v>6552</v>
      </c>
      <c r="C3344" s="2">
        <f>YEAR([1]Data!$D3344)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9">
        <v>244.61499999999998</v>
      </c>
      <c r="T3344" s="2">
        <v>1</v>
      </c>
      <c r="U3344" s="25">
        <v>0.3</v>
      </c>
      <c r="V3344" s="25">
        <v>20.966999999999999</v>
      </c>
      <c r="W3344" s="11">
        <f>Table_1[[#This Row],[Discount]]/Table_1[[#This Row],[Sales]]</f>
        <v>1.2264170226682746E-3</v>
      </c>
      <c r="X3344" t="str">
        <f>IF(Table_1[[#This Row],[Discount %]]&lt;=0.1, "0-10%", IF(Table_1[[#This Row],[Discount %]]&lt;=0.2, "10-20%", IF(Table_1[[#This Row],[Discount %]]&lt;=0.3, "20-30%", IF(Table_1[[#This Row],[Discount %]]&lt;=0.4, "30-40%", "40%+"))))</f>
        <v>0-10%</v>
      </c>
    </row>
    <row r="3345" spans="1:24" ht="14.4" x14ac:dyDescent="0.3">
      <c r="A3345" s="2">
        <v>3344</v>
      </c>
      <c r="B3345" s="2" t="s">
        <v>6552</v>
      </c>
      <c r="C3345" s="2">
        <f>YEAR([1]Data!$D3345)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9">
        <v>59.97</v>
      </c>
      <c r="T3345" s="2">
        <v>3</v>
      </c>
      <c r="U3345" s="25">
        <v>0</v>
      </c>
      <c r="V3345" s="25">
        <v>28.785599999999995</v>
      </c>
      <c r="W3345" s="11">
        <f>Table_1[[#This Row],[Discount]]/Table_1[[#This Row],[Sales]]</f>
        <v>0</v>
      </c>
      <c r="X3345" t="str">
        <f>IF(Table_1[[#This Row],[Discount %]]&lt;=0.1, "0-10%", IF(Table_1[[#This Row],[Discount %]]&lt;=0.2, "10-20%", IF(Table_1[[#This Row],[Discount %]]&lt;=0.3, "20-30%", IF(Table_1[[#This Row],[Discount %]]&lt;=0.4, "30-40%", "40%+"))))</f>
        <v>0-10%</v>
      </c>
    </row>
    <row r="3346" spans="1:24" ht="14.4" x14ac:dyDescent="0.3">
      <c r="A3346" s="2">
        <v>3345</v>
      </c>
      <c r="B3346" s="2" t="s">
        <v>6552</v>
      </c>
      <c r="C3346" s="2">
        <f>YEAR([1]Data!$D3346)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9">
        <v>81.540000000000006</v>
      </c>
      <c r="T3346" s="2">
        <v>9</v>
      </c>
      <c r="U3346" s="25">
        <v>0</v>
      </c>
      <c r="V3346" s="25">
        <v>36.692999999999998</v>
      </c>
      <c r="W3346" s="11">
        <f>Table_1[[#This Row],[Discount]]/Table_1[[#This Row],[Sales]]</f>
        <v>0</v>
      </c>
      <c r="X3346" t="str">
        <f>IF(Table_1[[#This Row],[Discount %]]&lt;=0.1, "0-10%", IF(Table_1[[#This Row],[Discount %]]&lt;=0.2, "10-20%", IF(Table_1[[#This Row],[Discount %]]&lt;=0.3, "20-30%", IF(Table_1[[#This Row],[Discount %]]&lt;=0.4, "30-40%", "40%+"))))</f>
        <v>0-10%</v>
      </c>
    </row>
    <row r="3347" spans="1:24" ht="14.4" x14ac:dyDescent="0.3">
      <c r="A3347" s="2">
        <v>3346</v>
      </c>
      <c r="B3347" s="2" t="s">
        <v>6552</v>
      </c>
      <c r="C3347" s="2">
        <f>YEAR([1]Data!$D3347)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9">
        <v>11.68</v>
      </c>
      <c r="T3347" s="2">
        <v>4</v>
      </c>
      <c r="U3347" s="25">
        <v>0</v>
      </c>
      <c r="V3347" s="25">
        <v>5.2559999999999993</v>
      </c>
      <c r="W3347" s="11">
        <f>Table_1[[#This Row],[Discount]]/Table_1[[#This Row],[Sales]]</f>
        <v>0</v>
      </c>
      <c r="X3347" t="str">
        <f>IF(Table_1[[#This Row],[Discount %]]&lt;=0.1, "0-10%", IF(Table_1[[#This Row],[Discount %]]&lt;=0.2, "10-20%", IF(Table_1[[#This Row],[Discount %]]&lt;=0.3, "20-30%", IF(Table_1[[#This Row],[Discount %]]&lt;=0.4, "30-40%", "40%+"))))</f>
        <v>0-10%</v>
      </c>
    </row>
    <row r="3348" spans="1:24" ht="14.4" x14ac:dyDescent="0.3">
      <c r="A3348" s="2">
        <v>3347</v>
      </c>
      <c r="B3348" s="2" t="s">
        <v>6552</v>
      </c>
      <c r="C3348" s="2">
        <f>YEAR([1]Data!$D3348)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9">
        <v>29</v>
      </c>
      <c r="T3348" s="2">
        <v>5</v>
      </c>
      <c r="U3348" s="25">
        <v>0</v>
      </c>
      <c r="V3348" s="25">
        <v>13.919999999999998</v>
      </c>
      <c r="W3348" s="11">
        <f>Table_1[[#This Row],[Discount]]/Table_1[[#This Row],[Sales]]</f>
        <v>0</v>
      </c>
      <c r="X3348" t="str">
        <f>IF(Table_1[[#This Row],[Discount %]]&lt;=0.1, "0-10%", IF(Table_1[[#This Row],[Discount %]]&lt;=0.2, "10-20%", IF(Table_1[[#This Row],[Discount %]]&lt;=0.3, "20-30%", IF(Table_1[[#This Row],[Discount %]]&lt;=0.4, "30-40%", "40%+"))))</f>
        <v>0-10%</v>
      </c>
    </row>
    <row r="3349" spans="1:24" ht="14.4" x14ac:dyDescent="0.3">
      <c r="A3349" s="2">
        <v>3348</v>
      </c>
      <c r="B3349" s="2" t="s">
        <v>6553</v>
      </c>
      <c r="C3349" s="2">
        <f>YEAR([1]Data!$D3349)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9">
        <v>50.8</v>
      </c>
      <c r="T3349" s="2">
        <v>5</v>
      </c>
      <c r="U3349" s="25">
        <v>0</v>
      </c>
      <c r="V3349" s="25">
        <v>13.208000000000002</v>
      </c>
      <c r="W3349" s="11">
        <f>Table_1[[#This Row],[Discount]]/Table_1[[#This Row],[Sales]]</f>
        <v>0</v>
      </c>
      <c r="X3349" t="str">
        <f>IF(Table_1[[#This Row],[Discount %]]&lt;=0.1, "0-10%", IF(Table_1[[#This Row],[Discount %]]&lt;=0.2, "10-20%", IF(Table_1[[#This Row],[Discount %]]&lt;=0.3, "20-30%", IF(Table_1[[#This Row],[Discount %]]&lt;=0.4, "30-40%", "40%+"))))</f>
        <v>0-10%</v>
      </c>
    </row>
    <row r="3350" spans="1:24" ht="14.4" x14ac:dyDescent="0.3">
      <c r="A3350" s="2">
        <v>3349</v>
      </c>
      <c r="B3350" s="2" t="s">
        <v>6555</v>
      </c>
      <c r="C3350" s="2">
        <f>YEAR([1]Data!$D3350)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9">
        <v>16.029999999999998</v>
      </c>
      <c r="T3350" s="2">
        <v>5</v>
      </c>
      <c r="U3350" s="25">
        <v>0.8</v>
      </c>
      <c r="V3350" s="25">
        <v>-25.648000000000003</v>
      </c>
      <c r="W3350" s="11">
        <f>Table_1[[#This Row],[Discount]]/Table_1[[#This Row],[Sales]]</f>
        <v>4.9906425452276991E-2</v>
      </c>
      <c r="X3350" t="str">
        <f>IF(Table_1[[#This Row],[Discount %]]&lt;=0.1, "0-10%", IF(Table_1[[#This Row],[Discount %]]&lt;=0.2, "10-20%", IF(Table_1[[#This Row],[Discount %]]&lt;=0.3, "20-30%", IF(Table_1[[#This Row],[Discount %]]&lt;=0.4, "30-40%", "40%+"))))</f>
        <v>0-10%</v>
      </c>
    </row>
    <row r="3351" spans="1:24" ht="14.4" x14ac:dyDescent="0.3">
      <c r="A3351" s="2">
        <v>3350</v>
      </c>
      <c r="B3351" s="2" t="s">
        <v>6556</v>
      </c>
      <c r="C3351" s="2">
        <f>YEAR([1]Data!$D3351)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9">
        <v>15.712000000000002</v>
      </c>
      <c r="T3351" s="2">
        <v>4</v>
      </c>
      <c r="U3351" s="25">
        <v>0.2</v>
      </c>
      <c r="V3351" s="25">
        <v>5.6955999999999989</v>
      </c>
      <c r="W3351" s="11">
        <f>Table_1[[#This Row],[Discount]]/Table_1[[#This Row],[Sales]]</f>
        <v>1.2729124236252545E-2</v>
      </c>
      <c r="X3351" t="str">
        <f>IF(Table_1[[#This Row],[Discount %]]&lt;=0.1, "0-10%", IF(Table_1[[#This Row],[Discount %]]&lt;=0.2, "10-20%", IF(Table_1[[#This Row],[Discount %]]&lt;=0.3, "20-30%", IF(Table_1[[#This Row],[Discount %]]&lt;=0.4, "30-40%", "40%+"))))</f>
        <v>0-10%</v>
      </c>
    </row>
    <row r="3352" spans="1:24" ht="14.4" x14ac:dyDescent="0.3">
      <c r="A3352" s="2">
        <v>3351</v>
      </c>
      <c r="B3352" s="2" t="s">
        <v>6557</v>
      </c>
      <c r="C3352" s="2">
        <f>YEAR([1]Data!$D3352)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9">
        <v>89.97</v>
      </c>
      <c r="T3352" s="2">
        <v>3</v>
      </c>
      <c r="U3352" s="25">
        <v>0</v>
      </c>
      <c r="V3352" s="25">
        <v>18.893699999999995</v>
      </c>
      <c r="W3352" s="11">
        <f>Table_1[[#This Row],[Discount]]/Table_1[[#This Row],[Sales]]</f>
        <v>0</v>
      </c>
      <c r="X3352" t="str">
        <f>IF(Table_1[[#This Row],[Discount %]]&lt;=0.1, "0-10%", IF(Table_1[[#This Row],[Discount %]]&lt;=0.2, "10-20%", IF(Table_1[[#This Row],[Discount %]]&lt;=0.3, "20-30%", IF(Table_1[[#This Row],[Discount %]]&lt;=0.4, "30-40%", "40%+"))))</f>
        <v>0-10%</v>
      </c>
    </row>
    <row r="3353" spans="1:24" ht="14.4" x14ac:dyDescent="0.3">
      <c r="A3353" s="2">
        <v>3352</v>
      </c>
      <c r="B3353" s="2" t="s">
        <v>6558</v>
      </c>
      <c r="C3353" s="2">
        <f>YEAR([1]Data!$D3353)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9">
        <v>435.99900000000002</v>
      </c>
      <c r="T3353" s="2">
        <v>3</v>
      </c>
      <c r="U3353" s="25">
        <v>0.15</v>
      </c>
      <c r="V3353" s="25">
        <v>20.517599999999987</v>
      </c>
      <c r="W3353" s="11">
        <f>Table_1[[#This Row],[Discount]]/Table_1[[#This Row],[Sales]]</f>
        <v>3.4403748632450991E-4</v>
      </c>
      <c r="X3353" t="str">
        <f>IF(Table_1[[#This Row],[Discount %]]&lt;=0.1, "0-10%", IF(Table_1[[#This Row],[Discount %]]&lt;=0.2, "10-20%", IF(Table_1[[#This Row],[Discount %]]&lt;=0.3, "20-30%", IF(Table_1[[#This Row],[Discount %]]&lt;=0.4, "30-40%", "40%+"))))</f>
        <v>0-10%</v>
      </c>
    </row>
    <row r="3354" spans="1:24" ht="14.4" x14ac:dyDescent="0.3">
      <c r="A3354" s="2">
        <v>3353</v>
      </c>
      <c r="B3354" s="2" t="s">
        <v>6558</v>
      </c>
      <c r="C3354" s="2">
        <f>YEAR([1]Data!$D3354)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9">
        <v>83.984000000000009</v>
      </c>
      <c r="T3354" s="2">
        <v>2</v>
      </c>
      <c r="U3354" s="25">
        <v>0.2</v>
      </c>
      <c r="V3354" s="25">
        <v>31.494</v>
      </c>
      <c r="W3354" s="11">
        <f>Table_1[[#This Row],[Discount]]/Table_1[[#This Row],[Sales]]</f>
        <v>2.3814059820918268E-3</v>
      </c>
      <c r="X3354" t="str">
        <f>IF(Table_1[[#This Row],[Discount %]]&lt;=0.1, "0-10%", IF(Table_1[[#This Row],[Discount %]]&lt;=0.2, "10-20%", IF(Table_1[[#This Row],[Discount %]]&lt;=0.3, "20-30%", IF(Table_1[[#This Row],[Discount %]]&lt;=0.4, "30-40%", "40%+"))))</f>
        <v>0-10%</v>
      </c>
    </row>
    <row r="3355" spans="1:24" ht="14.4" x14ac:dyDescent="0.3">
      <c r="A3355" s="2">
        <v>3354</v>
      </c>
      <c r="B3355" s="2" t="s">
        <v>6561</v>
      </c>
      <c r="C3355" s="2">
        <f>YEAR([1]Data!$D3355)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9">
        <v>359.98</v>
      </c>
      <c r="T3355" s="2">
        <v>2</v>
      </c>
      <c r="U3355" s="25">
        <v>0</v>
      </c>
      <c r="V3355" s="25">
        <v>93.594800000000021</v>
      </c>
      <c r="W3355" s="11">
        <f>Table_1[[#This Row],[Discount]]/Table_1[[#This Row],[Sales]]</f>
        <v>0</v>
      </c>
      <c r="X3355" t="str">
        <f>IF(Table_1[[#This Row],[Discount %]]&lt;=0.1, "0-10%", IF(Table_1[[#This Row],[Discount %]]&lt;=0.2, "10-20%", IF(Table_1[[#This Row],[Discount %]]&lt;=0.3, "20-30%", IF(Table_1[[#This Row],[Discount %]]&lt;=0.4, "30-40%", "40%+"))))</f>
        <v>0-10%</v>
      </c>
    </row>
    <row r="3356" spans="1:24" ht="14.4" x14ac:dyDescent="0.3">
      <c r="A3356" s="2">
        <v>3355</v>
      </c>
      <c r="B3356" s="2" t="s">
        <v>6561</v>
      </c>
      <c r="C3356" s="2">
        <f>YEAR([1]Data!$D3356)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9">
        <v>70.559999999999988</v>
      </c>
      <c r="T3356" s="2">
        <v>1</v>
      </c>
      <c r="U3356" s="25">
        <v>0.3</v>
      </c>
      <c r="V3356" s="25">
        <v>-4.032</v>
      </c>
      <c r="W3356" s="11">
        <f>Table_1[[#This Row],[Discount]]/Table_1[[#This Row],[Sales]]</f>
        <v>4.2517006802721092E-3</v>
      </c>
      <c r="X3356" t="str">
        <f>IF(Table_1[[#This Row],[Discount %]]&lt;=0.1, "0-10%", IF(Table_1[[#This Row],[Discount %]]&lt;=0.2, "10-20%", IF(Table_1[[#This Row],[Discount %]]&lt;=0.3, "20-30%", IF(Table_1[[#This Row],[Discount %]]&lt;=0.4, "30-40%", "40%+"))))</f>
        <v>0-10%</v>
      </c>
    </row>
    <row r="3357" spans="1:24" ht="14.4" x14ac:dyDescent="0.3">
      <c r="A3357" s="2">
        <v>3356</v>
      </c>
      <c r="B3357" s="2" t="s">
        <v>6561</v>
      </c>
      <c r="C3357" s="2">
        <f>YEAR([1]Data!$D3357)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9">
        <v>20.88</v>
      </c>
      <c r="T3357" s="2">
        <v>2</v>
      </c>
      <c r="U3357" s="25">
        <v>0</v>
      </c>
      <c r="V3357" s="25">
        <v>9.6047999999999991</v>
      </c>
      <c r="W3357" s="11">
        <f>Table_1[[#This Row],[Discount]]/Table_1[[#This Row],[Sales]]</f>
        <v>0</v>
      </c>
      <c r="X3357" t="str">
        <f>IF(Table_1[[#This Row],[Discount %]]&lt;=0.1, "0-10%", IF(Table_1[[#This Row],[Discount %]]&lt;=0.2, "10-20%", IF(Table_1[[#This Row],[Discount %]]&lt;=0.3, "20-30%", IF(Table_1[[#This Row],[Discount %]]&lt;=0.4, "30-40%", "40%+"))))</f>
        <v>0-10%</v>
      </c>
    </row>
    <row r="3358" spans="1:24" ht="14.4" x14ac:dyDescent="0.3">
      <c r="A3358" s="2">
        <v>3357</v>
      </c>
      <c r="B3358" s="2" t="s">
        <v>6561</v>
      </c>
      <c r="C3358" s="2">
        <f>YEAR([1]Data!$D3358)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9">
        <v>3.81</v>
      </c>
      <c r="T3358" s="2">
        <v>1</v>
      </c>
      <c r="U3358" s="25">
        <v>0</v>
      </c>
      <c r="V3358" s="25">
        <v>1.8288</v>
      </c>
      <c r="W3358" s="11">
        <f>Table_1[[#This Row],[Discount]]/Table_1[[#This Row],[Sales]]</f>
        <v>0</v>
      </c>
      <c r="X3358" t="str">
        <f>IF(Table_1[[#This Row],[Discount %]]&lt;=0.1, "0-10%", IF(Table_1[[#This Row],[Discount %]]&lt;=0.2, "10-20%", IF(Table_1[[#This Row],[Discount %]]&lt;=0.3, "20-30%", IF(Table_1[[#This Row],[Discount %]]&lt;=0.4, "30-40%", "40%+"))))</f>
        <v>0-10%</v>
      </c>
    </row>
    <row r="3359" spans="1:24" ht="14.4" x14ac:dyDescent="0.3">
      <c r="A3359" s="2">
        <v>3358</v>
      </c>
      <c r="B3359" s="2" t="s">
        <v>6564</v>
      </c>
      <c r="C3359" s="2">
        <f>YEAR([1]Data!$D3359)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9">
        <v>73.007999999999996</v>
      </c>
      <c r="T3359" s="2">
        <v>9</v>
      </c>
      <c r="U3359" s="25">
        <v>0.2</v>
      </c>
      <c r="V3359" s="25">
        <v>26.465400000000006</v>
      </c>
      <c r="W3359" s="11">
        <f>Table_1[[#This Row],[Discount]]/Table_1[[#This Row],[Sales]]</f>
        <v>2.7394258163488936E-3</v>
      </c>
      <c r="X3359" t="str">
        <f>IF(Table_1[[#This Row],[Discount %]]&lt;=0.1, "0-10%", IF(Table_1[[#This Row],[Discount %]]&lt;=0.2, "10-20%", IF(Table_1[[#This Row],[Discount %]]&lt;=0.3, "20-30%", IF(Table_1[[#This Row],[Discount %]]&lt;=0.4, "30-40%", "40%+"))))</f>
        <v>0-10%</v>
      </c>
    </row>
    <row r="3360" spans="1:24" ht="14.4" x14ac:dyDescent="0.3">
      <c r="A3360" s="2">
        <v>3359</v>
      </c>
      <c r="B3360" s="2" t="s">
        <v>6565</v>
      </c>
      <c r="C3360" s="2">
        <f>YEAR([1]Data!$D3360)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9">
        <v>3.2079999999999993</v>
      </c>
      <c r="T3360" s="2">
        <v>2</v>
      </c>
      <c r="U3360" s="25">
        <v>0.8</v>
      </c>
      <c r="V3360" s="25">
        <v>-5.2932000000000023</v>
      </c>
      <c r="W3360" s="11">
        <f>Table_1[[#This Row],[Discount]]/Table_1[[#This Row],[Sales]]</f>
        <v>0.24937655860349134</v>
      </c>
      <c r="X3360" t="str">
        <f>IF(Table_1[[#This Row],[Discount %]]&lt;=0.1, "0-10%", IF(Table_1[[#This Row],[Discount %]]&lt;=0.2, "10-20%", IF(Table_1[[#This Row],[Discount %]]&lt;=0.3, "20-30%", IF(Table_1[[#This Row],[Discount %]]&lt;=0.4, "30-40%", "40%+"))))</f>
        <v>20-30%</v>
      </c>
    </row>
    <row r="3361" spans="1:24" ht="14.4" x14ac:dyDescent="0.3">
      <c r="A3361" s="2">
        <v>3360</v>
      </c>
      <c r="B3361" s="2" t="s">
        <v>6565</v>
      </c>
      <c r="C3361" s="2">
        <f>YEAR([1]Data!$D3361)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9">
        <v>26.176000000000002</v>
      </c>
      <c r="T3361" s="2">
        <v>2</v>
      </c>
      <c r="U3361" s="25">
        <v>0.2</v>
      </c>
      <c r="V3361" s="25">
        <v>-3.272000000000002</v>
      </c>
      <c r="W3361" s="11">
        <f>Table_1[[#This Row],[Discount]]/Table_1[[#This Row],[Sales]]</f>
        <v>7.6405867970660143E-3</v>
      </c>
      <c r="X3361" t="str">
        <f>IF(Table_1[[#This Row],[Discount %]]&lt;=0.1, "0-10%", IF(Table_1[[#This Row],[Discount %]]&lt;=0.2, "10-20%", IF(Table_1[[#This Row],[Discount %]]&lt;=0.3, "20-30%", IF(Table_1[[#This Row],[Discount %]]&lt;=0.4, "30-40%", "40%+"))))</f>
        <v>0-10%</v>
      </c>
    </row>
    <row r="3362" spans="1:24" ht="14.4" x14ac:dyDescent="0.3">
      <c r="A3362" s="2">
        <v>3361</v>
      </c>
      <c r="B3362" s="2" t="s">
        <v>6566</v>
      </c>
      <c r="C3362" s="2">
        <f>YEAR([1]Data!$D3362)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9">
        <v>30.44</v>
      </c>
      <c r="T3362" s="2">
        <v>4</v>
      </c>
      <c r="U3362" s="25">
        <v>0</v>
      </c>
      <c r="V3362" s="25">
        <v>14.306799999999999</v>
      </c>
      <c r="W3362" s="11">
        <f>Table_1[[#This Row],[Discount]]/Table_1[[#This Row],[Sales]]</f>
        <v>0</v>
      </c>
      <c r="X3362" t="str">
        <f>IF(Table_1[[#This Row],[Discount %]]&lt;=0.1, "0-10%", IF(Table_1[[#This Row],[Discount %]]&lt;=0.2, "10-20%", IF(Table_1[[#This Row],[Discount %]]&lt;=0.3, "20-30%", IF(Table_1[[#This Row],[Discount %]]&lt;=0.4, "30-40%", "40%+"))))</f>
        <v>0-10%</v>
      </c>
    </row>
    <row r="3363" spans="1:24" ht="14.4" x14ac:dyDescent="0.3">
      <c r="A3363" s="2">
        <v>3362</v>
      </c>
      <c r="B3363" s="2" t="s">
        <v>6566</v>
      </c>
      <c r="C3363" s="2">
        <f>YEAR([1]Data!$D3363)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9">
        <v>35.28</v>
      </c>
      <c r="T3363" s="2">
        <v>3</v>
      </c>
      <c r="U3363" s="25">
        <v>0</v>
      </c>
      <c r="V3363" s="25">
        <v>11.995199999999997</v>
      </c>
      <c r="W3363" s="11">
        <f>Table_1[[#This Row],[Discount]]/Table_1[[#This Row],[Sales]]</f>
        <v>0</v>
      </c>
      <c r="X3363" t="str">
        <f>IF(Table_1[[#This Row],[Discount %]]&lt;=0.1, "0-10%", IF(Table_1[[#This Row],[Discount %]]&lt;=0.2, "10-20%", IF(Table_1[[#This Row],[Discount %]]&lt;=0.3, "20-30%", IF(Table_1[[#This Row],[Discount %]]&lt;=0.4, "30-40%", "40%+"))))</f>
        <v>0-10%</v>
      </c>
    </row>
    <row r="3364" spans="1:24" ht="14.4" x14ac:dyDescent="0.3">
      <c r="A3364" s="2">
        <v>3363</v>
      </c>
      <c r="B3364" s="2" t="s">
        <v>6569</v>
      </c>
      <c r="C3364" s="2">
        <f>YEAR([1]Data!$D3364)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9">
        <v>19.440000000000001</v>
      </c>
      <c r="T3364" s="2">
        <v>3</v>
      </c>
      <c r="U3364" s="25">
        <v>0</v>
      </c>
      <c r="V3364" s="25">
        <v>9.3312000000000008</v>
      </c>
      <c r="W3364" s="11">
        <f>Table_1[[#This Row],[Discount]]/Table_1[[#This Row],[Sales]]</f>
        <v>0</v>
      </c>
      <c r="X3364" t="str">
        <f>IF(Table_1[[#This Row],[Discount %]]&lt;=0.1, "0-10%", IF(Table_1[[#This Row],[Discount %]]&lt;=0.2, "10-20%", IF(Table_1[[#This Row],[Discount %]]&lt;=0.3, "20-30%", IF(Table_1[[#This Row],[Discount %]]&lt;=0.4, "30-40%", "40%+"))))</f>
        <v>0-10%</v>
      </c>
    </row>
    <row r="3365" spans="1:24" ht="14.4" x14ac:dyDescent="0.3">
      <c r="A3365" s="2">
        <v>3364</v>
      </c>
      <c r="B3365" s="2" t="s">
        <v>6569</v>
      </c>
      <c r="C3365" s="2">
        <f>YEAR([1]Data!$D3365)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9">
        <v>37.880000000000003</v>
      </c>
      <c r="T3365" s="2">
        <v>2</v>
      </c>
      <c r="U3365" s="25">
        <v>0</v>
      </c>
      <c r="V3365" s="25">
        <v>18.940000000000001</v>
      </c>
      <c r="W3365" s="11">
        <f>Table_1[[#This Row],[Discount]]/Table_1[[#This Row],[Sales]]</f>
        <v>0</v>
      </c>
      <c r="X3365" t="str">
        <f>IF(Table_1[[#This Row],[Discount %]]&lt;=0.1, "0-10%", IF(Table_1[[#This Row],[Discount %]]&lt;=0.2, "10-20%", IF(Table_1[[#This Row],[Discount %]]&lt;=0.3, "20-30%", IF(Table_1[[#This Row],[Discount %]]&lt;=0.4, "30-40%", "40%+"))))</f>
        <v>0-10%</v>
      </c>
    </row>
    <row r="3366" spans="1:24" ht="14.4" x14ac:dyDescent="0.3">
      <c r="A3366" s="2">
        <v>3365</v>
      </c>
      <c r="B3366" s="2" t="s">
        <v>6571</v>
      </c>
      <c r="C3366" s="2">
        <f>YEAR([1]Data!$D3366)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9">
        <v>9.5519999999999996</v>
      </c>
      <c r="T3366" s="2">
        <v>3</v>
      </c>
      <c r="U3366" s="25">
        <v>0.6</v>
      </c>
      <c r="V3366" s="25">
        <v>-3.8207999999999984</v>
      </c>
      <c r="W3366" s="11">
        <f>Table_1[[#This Row],[Discount]]/Table_1[[#This Row],[Sales]]</f>
        <v>6.2814070351758788E-2</v>
      </c>
      <c r="X3366" t="str">
        <f>IF(Table_1[[#This Row],[Discount %]]&lt;=0.1, "0-10%", IF(Table_1[[#This Row],[Discount %]]&lt;=0.2, "10-20%", IF(Table_1[[#This Row],[Discount %]]&lt;=0.3, "20-30%", IF(Table_1[[#This Row],[Discount %]]&lt;=0.4, "30-40%", "40%+"))))</f>
        <v>0-10%</v>
      </c>
    </row>
    <row r="3367" spans="1:24" ht="14.4" x14ac:dyDescent="0.3">
      <c r="A3367" s="2">
        <v>3366</v>
      </c>
      <c r="B3367" s="2" t="s">
        <v>6572</v>
      </c>
      <c r="C3367" s="2">
        <f>YEAR([1]Data!$D3367)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9">
        <v>290.666</v>
      </c>
      <c r="T3367" s="2">
        <v>2</v>
      </c>
      <c r="U3367" s="25">
        <v>0.15</v>
      </c>
      <c r="V3367" s="25">
        <v>3.4195999999999884</v>
      </c>
      <c r="W3367" s="11">
        <f>Table_1[[#This Row],[Discount]]/Table_1[[#This Row],[Sales]]</f>
        <v>5.1605622948676486E-4</v>
      </c>
      <c r="X3367" t="str">
        <f>IF(Table_1[[#This Row],[Discount %]]&lt;=0.1, "0-10%", IF(Table_1[[#This Row],[Discount %]]&lt;=0.2, "10-20%", IF(Table_1[[#This Row],[Discount %]]&lt;=0.3, "20-30%", IF(Table_1[[#This Row],[Discount %]]&lt;=0.4, "30-40%", "40%+"))))</f>
        <v>0-10%</v>
      </c>
    </row>
    <row r="3368" spans="1:24" ht="14.4" x14ac:dyDescent="0.3">
      <c r="A3368" s="2">
        <v>3367</v>
      </c>
      <c r="B3368" s="2" t="s">
        <v>6575</v>
      </c>
      <c r="C3368" s="2">
        <f>YEAR([1]Data!$D3368)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9">
        <v>10.368000000000002</v>
      </c>
      <c r="T3368" s="2">
        <v>2</v>
      </c>
      <c r="U3368" s="25">
        <v>0.2</v>
      </c>
      <c r="V3368" s="25">
        <v>3.6288</v>
      </c>
      <c r="W3368" s="11">
        <f>Table_1[[#This Row],[Discount]]/Table_1[[#This Row],[Sales]]</f>
        <v>1.9290123456790119E-2</v>
      </c>
      <c r="X3368" t="str">
        <f>IF(Table_1[[#This Row],[Discount %]]&lt;=0.1, "0-10%", IF(Table_1[[#This Row],[Discount %]]&lt;=0.2, "10-20%", IF(Table_1[[#This Row],[Discount %]]&lt;=0.3, "20-30%", IF(Table_1[[#This Row],[Discount %]]&lt;=0.4, "30-40%", "40%+"))))</f>
        <v>0-10%</v>
      </c>
    </row>
    <row r="3369" spans="1:24" ht="14.4" x14ac:dyDescent="0.3">
      <c r="A3369" s="2">
        <v>3368</v>
      </c>
      <c r="B3369" s="2" t="s">
        <v>6575</v>
      </c>
      <c r="C3369" s="2">
        <f>YEAR([1]Data!$D3369)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9">
        <v>14.352000000000002</v>
      </c>
      <c r="T3369" s="2">
        <v>3</v>
      </c>
      <c r="U3369" s="25">
        <v>0.2</v>
      </c>
      <c r="V3369" s="25">
        <v>4.4849999999999994</v>
      </c>
      <c r="W3369" s="11">
        <f>Table_1[[#This Row],[Discount]]/Table_1[[#This Row],[Sales]]</f>
        <v>1.3935340022296542E-2</v>
      </c>
      <c r="X3369" t="str">
        <f>IF(Table_1[[#This Row],[Discount %]]&lt;=0.1, "0-10%", IF(Table_1[[#This Row],[Discount %]]&lt;=0.2, "10-20%", IF(Table_1[[#This Row],[Discount %]]&lt;=0.3, "20-30%", IF(Table_1[[#This Row],[Discount %]]&lt;=0.4, "30-40%", "40%+"))))</f>
        <v>0-10%</v>
      </c>
    </row>
    <row r="3370" spans="1:24" ht="14.4" x14ac:dyDescent="0.3">
      <c r="A3370" s="2">
        <v>3369</v>
      </c>
      <c r="B3370" s="2" t="s">
        <v>6576</v>
      </c>
      <c r="C3370" s="2">
        <f>YEAR([1]Data!$D3370)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9">
        <v>141.96</v>
      </c>
      <c r="T3370" s="2">
        <v>2</v>
      </c>
      <c r="U3370" s="25">
        <v>0</v>
      </c>
      <c r="V3370" s="25">
        <v>41.168399999999991</v>
      </c>
      <c r="W3370" s="11">
        <f>Table_1[[#This Row],[Discount]]/Table_1[[#This Row],[Sales]]</f>
        <v>0</v>
      </c>
      <c r="X3370" t="str">
        <f>IF(Table_1[[#This Row],[Discount %]]&lt;=0.1, "0-10%", IF(Table_1[[#This Row],[Discount %]]&lt;=0.2, "10-20%", IF(Table_1[[#This Row],[Discount %]]&lt;=0.3, "20-30%", IF(Table_1[[#This Row],[Discount %]]&lt;=0.4, "30-40%", "40%+"))))</f>
        <v>0-10%</v>
      </c>
    </row>
    <row r="3371" spans="1:24" ht="14.4" x14ac:dyDescent="0.3">
      <c r="A3371" s="2">
        <v>3370</v>
      </c>
      <c r="B3371" s="2" t="s">
        <v>6576</v>
      </c>
      <c r="C3371" s="2">
        <f>YEAR([1]Data!$D3371)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9">
        <v>66.048000000000002</v>
      </c>
      <c r="T3371" s="2">
        <v>4</v>
      </c>
      <c r="U3371" s="25">
        <v>0.2</v>
      </c>
      <c r="V3371" s="25">
        <v>23.116799999999998</v>
      </c>
      <c r="W3371" s="11">
        <f>Table_1[[#This Row],[Discount]]/Table_1[[#This Row],[Sales]]</f>
        <v>3.0281007751937986E-3</v>
      </c>
      <c r="X3371" t="str">
        <f>IF(Table_1[[#This Row],[Discount %]]&lt;=0.1, "0-10%", IF(Table_1[[#This Row],[Discount %]]&lt;=0.2, "10-20%", IF(Table_1[[#This Row],[Discount %]]&lt;=0.3, "20-30%", IF(Table_1[[#This Row],[Discount %]]&lt;=0.4, "30-40%", "40%+"))))</f>
        <v>0-10%</v>
      </c>
    </row>
    <row r="3372" spans="1:24" ht="14.4" x14ac:dyDescent="0.3">
      <c r="A3372" s="2">
        <v>3371</v>
      </c>
      <c r="B3372" s="2" t="s">
        <v>6579</v>
      </c>
      <c r="C3372" s="2">
        <f>YEAR([1]Data!$D3372)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9">
        <v>1287.45</v>
      </c>
      <c r="T3372" s="2">
        <v>5</v>
      </c>
      <c r="U3372" s="25">
        <v>0</v>
      </c>
      <c r="V3372" s="25">
        <v>244.61549999999988</v>
      </c>
      <c r="W3372" s="11">
        <f>Table_1[[#This Row],[Discount]]/Table_1[[#This Row],[Sales]]</f>
        <v>0</v>
      </c>
      <c r="X3372" t="str">
        <f>IF(Table_1[[#This Row],[Discount %]]&lt;=0.1, "0-10%", IF(Table_1[[#This Row],[Discount %]]&lt;=0.2, "10-20%", IF(Table_1[[#This Row],[Discount %]]&lt;=0.3, "20-30%", IF(Table_1[[#This Row],[Discount %]]&lt;=0.4, "30-40%", "40%+"))))</f>
        <v>0-10%</v>
      </c>
    </row>
    <row r="3373" spans="1:24" ht="14.4" x14ac:dyDescent="0.3">
      <c r="A3373" s="2">
        <v>3372</v>
      </c>
      <c r="B3373" s="2" t="s">
        <v>6580</v>
      </c>
      <c r="C3373" s="2">
        <f>YEAR([1]Data!$D3373)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9">
        <v>25.824000000000002</v>
      </c>
      <c r="T3373" s="2">
        <v>6</v>
      </c>
      <c r="U3373" s="25">
        <v>0.2</v>
      </c>
      <c r="V3373" s="25">
        <v>9.0383999999999993</v>
      </c>
      <c r="W3373" s="11">
        <f>Table_1[[#This Row],[Discount]]/Table_1[[#This Row],[Sales]]</f>
        <v>7.7447335811648083E-3</v>
      </c>
      <c r="X3373" t="str">
        <f>IF(Table_1[[#This Row],[Discount %]]&lt;=0.1, "0-10%", IF(Table_1[[#This Row],[Discount %]]&lt;=0.2, "10-20%", IF(Table_1[[#This Row],[Discount %]]&lt;=0.3, "20-30%", IF(Table_1[[#This Row],[Discount %]]&lt;=0.4, "30-40%", "40%+"))))</f>
        <v>0-10%</v>
      </c>
    </row>
    <row r="3374" spans="1:24" ht="14.4" x14ac:dyDescent="0.3">
      <c r="A3374" s="2">
        <v>3373</v>
      </c>
      <c r="B3374" s="2" t="s">
        <v>6580</v>
      </c>
      <c r="C3374" s="2">
        <f>YEAR([1]Data!$D3374)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9">
        <v>160.96</v>
      </c>
      <c r="T3374" s="2">
        <v>2</v>
      </c>
      <c r="U3374" s="25">
        <v>0</v>
      </c>
      <c r="V3374" s="25">
        <v>48.287999999999997</v>
      </c>
      <c r="W3374" s="11">
        <f>Table_1[[#This Row],[Discount]]/Table_1[[#This Row],[Sales]]</f>
        <v>0</v>
      </c>
      <c r="X3374" t="str">
        <f>IF(Table_1[[#This Row],[Discount %]]&lt;=0.1, "0-10%", IF(Table_1[[#This Row],[Discount %]]&lt;=0.2, "10-20%", IF(Table_1[[#This Row],[Discount %]]&lt;=0.3, "20-30%", IF(Table_1[[#This Row],[Discount %]]&lt;=0.4, "30-40%", "40%+"))))</f>
        <v>0-10%</v>
      </c>
    </row>
    <row r="3375" spans="1:24" ht="14.4" x14ac:dyDescent="0.3">
      <c r="A3375" s="2">
        <v>3374</v>
      </c>
      <c r="B3375" s="2" t="s">
        <v>6581</v>
      </c>
      <c r="C3375" s="2">
        <f>YEAR([1]Data!$D3375)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9">
        <v>28.44</v>
      </c>
      <c r="T3375" s="2">
        <v>3</v>
      </c>
      <c r="U3375" s="25">
        <v>0</v>
      </c>
      <c r="V3375" s="25">
        <v>11.376000000000001</v>
      </c>
      <c r="W3375" s="11">
        <f>Table_1[[#This Row],[Discount]]/Table_1[[#This Row],[Sales]]</f>
        <v>0</v>
      </c>
      <c r="X3375" t="str">
        <f>IF(Table_1[[#This Row],[Discount %]]&lt;=0.1, "0-10%", IF(Table_1[[#This Row],[Discount %]]&lt;=0.2, "10-20%", IF(Table_1[[#This Row],[Discount %]]&lt;=0.3, "20-30%", IF(Table_1[[#This Row],[Discount %]]&lt;=0.4, "30-40%", "40%+"))))</f>
        <v>0-10%</v>
      </c>
    </row>
    <row r="3376" spans="1:24" ht="14.4" x14ac:dyDescent="0.3">
      <c r="A3376" s="2">
        <v>3375</v>
      </c>
      <c r="B3376" s="2" t="s">
        <v>6581</v>
      </c>
      <c r="C3376" s="2">
        <f>YEAR([1]Data!$D3376)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9">
        <v>364.41</v>
      </c>
      <c r="T3376" s="2">
        <v>5</v>
      </c>
      <c r="U3376" s="25">
        <v>0.1</v>
      </c>
      <c r="V3376" s="25">
        <v>8.0980000000000203</v>
      </c>
      <c r="W3376" s="11">
        <f>Table_1[[#This Row],[Discount]]/Table_1[[#This Row],[Sales]]</f>
        <v>2.7441617957794793E-4</v>
      </c>
      <c r="X3376" t="str">
        <f>IF(Table_1[[#This Row],[Discount %]]&lt;=0.1, "0-10%", IF(Table_1[[#This Row],[Discount %]]&lt;=0.2, "10-20%", IF(Table_1[[#This Row],[Discount %]]&lt;=0.3, "20-30%", IF(Table_1[[#This Row],[Discount %]]&lt;=0.4, "30-40%", "40%+"))))</f>
        <v>0-10%</v>
      </c>
    </row>
    <row r="3377" spans="1:24" ht="14.4" x14ac:dyDescent="0.3">
      <c r="A3377" s="2">
        <v>3376</v>
      </c>
      <c r="B3377" s="2" t="s">
        <v>6581</v>
      </c>
      <c r="C3377" s="2">
        <f>YEAR([1]Data!$D3377)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9">
        <v>39.96</v>
      </c>
      <c r="T3377" s="2">
        <v>4</v>
      </c>
      <c r="U3377" s="25">
        <v>0</v>
      </c>
      <c r="V3377" s="25">
        <v>10.389600000000002</v>
      </c>
      <c r="W3377" s="11">
        <f>Table_1[[#This Row],[Discount]]/Table_1[[#This Row],[Sales]]</f>
        <v>0</v>
      </c>
      <c r="X3377" t="str">
        <f>IF(Table_1[[#This Row],[Discount %]]&lt;=0.1, "0-10%", IF(Table_1[[#This Row],[Discount %]]&lt;=0.2, "10-20%", IF(Table_1[[#This Row],[Discount %]]&lt;=0.3, "20-30%", IF(Table_1[[#This Row],[Discount %]]&lt;=0.4, "30-40%", "40%+"))))</f>
        <v>0-10%</v>
      </c>
    </row>
    <row r="3378" spans="1:24" ht="14.4" x14ac:dyDescent="0.3">
      <c r="A3378" s="2">
        <v>3377</v>
      </c>
      <c r="B3378" s="2" t="s">
        <v>6581</v>
      </c>
      <c r="C3378" s="2">
        <f>YEAR([1]Data!$D3378)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9">
        <v>361.76400000000001</v>
      </c>
      <c r="T3378" s="2">
        <v>2</v>
      </c>
      <c r="U3378" s="25">
        <v>0.1</v>
      </c>
      <c r="V3378" s="25">
        <v>68.333200000000005</v>
      </c>
      <c r="W3378" s="11">
        <f>Table_1[[#This Row],[Discount]]/Table_1[[#This Row],[Sales]]</f>
        <v>2.764233035901859E-4</v>
      </c>
      <c r="X3378" t="str">
        <f>IF(Table_1[[#This Row],[Discount %]]&lt;=0.1, "0-10%", IF(Table_1[[#This Row],[Discount %]]&lt;=0.2, "10-20%", IF(Table_1[[#This Row],[Discount %]]&lt;=0.3, "20-30%", IF(Table_1[[#This Row],[Discount %]]&lt;=0.4, "30-40%", "40%+"))))</f>
        <v>0-10%</v>
      </c>
    </row>
    <row r="3379" spans="1:24" ht="14.4" x14ac:dyDescent="0.3">
      <c r="A3379" s="2">
        <v>3378</v>
      </c>
      <c r="B3379" s="2" t="s">
        <v>6582</v>
      </c>
      <c r="C3379" s="2">
        <f>YEAR([1]Data!$D3379)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9">
        <v>111.67200000000001</v>
      </c>
      <c r="T3379" s="2">
        <v>9</v>
      </c>
      <c r="U3379" s="25">
        <v>0.2</v>
      </c>
      <c r="V3379" s="25">
        <v>6.9794999999999909</v>
      </c>
      <c r="W3379" s="11">
        <f>Table_1[[#This Row],[Discount]]/Table_1[[#This Row],[Sales]]</f>
        <v>1.7909592377677484E-3</v>
      </c>
      <c r="X3379" t="str">
        <f>IF(Table_1[[#This Row],[Discount %]]&lt;=0.1, "0-10%", IF(Table_1[[#This Row],[Discount %]]&lt;=0.2, "10-20%", IF(Table_1[[#This Row],[Discount %]]&lt;=0.3, "20-30%", IF(Table_1[[#This Row],[Discount %]]&lt;=0.4, "30-40%", "40%+"))))</f>
        <v>0-10%</v>
      </c>
    </row>
    <row r="3380" spans="1:24" ht="14.4" x14ac:dyDescent="0.3">
      <c r="A3380" s="2">
        <v>3379</v>
      </c>
      <c r="B3380" s="2" t="s">
        <v>6587</v>
      </c>
      <c r="C3380" s="2">
        <f>YEAR([1]Data!$D3380)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9">
        <v>13.775999999999996</v>
      </c>
      <c r="T3380" s="2">
        <v>6</v>
      </c>
      <c r="U3380" s="25">
        <v>0.8</v>
      </c>
      <c r="V3380" s="25">
        <v>-22.04160000000001</v>
      </c>
      <c r="W3380" s="11">
        <f>Table_1[[#This Row],[Discount]]/Table_1[[#This Row],[Sales]]</f>
        <v>5.8072009291521509E-2</v>
      </c>
      <c r="X3380" t="str">
        <f>IF(Table_1[[#This Row],[Discount %]]&lt;=0.1, "0-10%", IF(Table_1[[#This Row],[Discount %]]&lt;=0.2, "10-20%", IF(Table_1[[#This Row],[Discount %]]&lt;=0.3, "20-30%", IF(Table_1[[#This Row],[Discount %]]&lt;=0.4, "30-40%", "40%+"))))</f>
        <v>0-10%</v>
      </c>
    </row>
    <row r="3381" spans="1:24" ht="14.4" x14ac:dyDescent="0.3">
      <c r="A3381" s="2">
        <v>3380</v>
      </c>
      <c r="B3381" s="2" t="s">
        <v>6587</v>
      </c>
      <c r="C3381" s="2">
        <f>YEAR([1]Data!$D3381)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9">
        <v>10.272000000000002</v>
      </c>
      <c r="T3381" s="2">
        <v>3</v>
      </c>
      <c r="U3381" s="25">
        <v>0.2</v>
      </c>
      <c r="V3381" s="25">
        <v>3.2099999999999982</v>
      </c>
      <c r="W3381" s="11">
        <f>Table_1[[#This Row],[Discount]]/Table_1[[#This Row],[Sales]]</f>
        <v>1.9470404984423675E-2</v>
      </c>
      <c r="X3381" t="str">
        <f>IF(Table_1[[#This Row],[Discount %]]&lt;=0.1, "0-10%", IF(Table_1[[#This Row],[Discount %]]&lt;=0.2, "10-20%", IF(Table_1[[#This Row],[Discount %]]&lt;=0.3, "20-30%", IF(Table_1[[#This Row],[Discount %]]&lt;=0.4, "30-40%", "40%+"))))</f>
        <v>0-10%</v>
      </c>
    </row>
    <row r="3382" spans="1:24" ht="14.4" x14ac:dyDescent="0.3">
      <c r="A3382" s="2">
        <v>3381</v>
      </c>
      <c r="B3382" s="2" t="s">
        <v>6590</v>
      </c>
      <c r="C3382" s="2">
        <f>YEAR([1]Data!$D3382)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9">
        <v>24.048000000000002</v>
      </c>
      <c r="T3382" s="2">
        <v>9</v>
      </c>
      <c r="U3382" s="25">
        <v>0.2</v>
      </c>
      <c r="V3382" s="25">
        <v>7.2144000000000013</v>
      </c>
      <c r="W3382" s="11">
        <f>Table_1[[#This Row],[Discount]]/Table_1[[#This Row],[Sales]]</f>
        <v>8.3166999334664E-3</v>
      </c>
      <c r="X3382" t="str">
        <f>IF(Table_1[[#This Row],[Discount %]]&lt;=0.1, "0-10%", IF(Table_1[[#This Row],[Discount %]]&lt;=0.2, "10-20%", IF(Table_1[[#This Row],[Discount %]]&lt;=0.3, "20-30%", IF(Table_1[[#This Row],[Discount %]]&lt;=0.4, "30-40%", "40%+"))))</f>
        <v>0-10%</v>
      </c>
    </row>
    <row r="3383" spans="1:24" ht="14.4" x14ac:dyDescent="0.3">
      <c r="A3383" s="2">
        <v>3382</v>
      </c>
      <c r="B3383" s="2" t="s">
        <v>6593</v>
      </c>
      <c r="C3383" s="2">
        <f>YEAR([1]Data!$D3383)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9">
        <v>2.8960000000000004</v>
      </c>
      <c r="T3383" s="2">
        <v>1</v>
      </c>
      <c r="U3383" s="25">
        <v>0.2</v>
      </c>
      <c r="V3383" s="25">
        <v>0.97739999999999994</v>
      </c>
      <c r="W3383" s="11">
        <f>Table_1[[#This Row],[Discount]]/Table_1[[#This Row],[Sales]]</f>
        <v>6.9060773480662974E-2</v>
      </c>
      <c r="X3383" t="str">
        <f>IF(Table_1[[#This Row],[Discount %]]&lt;=0.1, "0-10%", IF(Table_1[[#This Row],[Discount %]]&lt;=0.2, "10-20%", IF(Table_1[[#This Row],[Discount %]]&lt;=0.3, "20-30%", IF(Table_1[[#This Row],[Discount %]]&lt;=0.4, "30-40%", "40%+"))))</f>
        <v>0-10%</v>
      </c>
    </row>
    <row r="3384" spans="1:24" ht="14.4" x14ac:dyDescent="0.3">
      <c r="A3384" s="2">
        <v>3383</v>
      </c>
      <c r="B3384" s="2" t="s">
        <v>6594</v>
      </c>
      <c r="C3384" s="2">
        <f>YEAR([1]Data!$D3384)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9">
        <v>17.940000000000001</v>
      </c>
      <c r="T3384" s="2">
        <v>3</v>
      </c>
      <c r="U3384" s="25">
        <v>0</v>
      </c>
      <c r="V3384" s="25">
        <v>8.7906000000000013</v>
      </c>
      <c r="W3384" s="11">
        <f>Table_1[[#This Row],[Discount]]/Table_1[[#This Row],[Sales]]</f>
        <v>0</v>
      </c>
      <c r="X3384" t="str">
        <f>IF(Table_1[[#This Row],[Discount %]]&lt;=0.1, "0-10%", IF(Table_1[[#This Row],[Discount %]]&lt;=0.2, "10-20%", IF(Table_1[[#This Row],[Discount %]]&lt;=0.3, "20-30%", IF(Table_1[[#This Row],[Discount %]]&lt;=0.4, "30-40%", "40%+"))))</f>
        <v>0-10%</v>
      </c>
    </row>
    <row r="3385" spans="1:24" ht="14.4" x14ac:dyDescent="0.3">
      <c r="A3385" s="2">
        <v>3384</v>
      </c>
      <c r="B3385" s="2" t="s">
        <v>6594</v>
      </c>
      <c r="C3385" s="2">
        <f>YEAR([1]Data!$D3385)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9">
        <v>384.17399999999998</v>
      </c>
      <c r="T3385" s="2">
        <v>7</v>
      </c>
      <c r="U3385" s="25">
        <v>0.1</v>
      </c>
      <c r="V3385" s="25">
        <v>29.880199999999981</v>
      </c>
      <c r="W3385" s="11">
        <f>Table_1[[#This Row],[Discount]]/Table_1[[#This Row],[Sales]]</f>
        <v>2.6029871880970605E-4</v>
      </c>
      <c r="X3385" t="str">
        <f>IF(Table_1[[#This Row],[Discount %]]&lt;=0.1, "0-10%", IF(Table_1[[#This Row],[Discount %]]&lt;=0.2, "10-20%", IF(Table_1[[#This Row],[Discount %]]&lt;=0.3, "20-30%", IF(Table_1[[#This Row],[Discount %]]&lt;=0.4, "30-40%", "40%+"))))</f>
        <v>0-10%</v>
      </c>
    </row>
    <row r="3386" spans="1:24" ht="14.4" x14ac:dyDescent="0.3">
      <c r="A3386" s="2">
        <v>3385</v>
      </c>
      <c r="B3386" s="2" t="s">
        <v>6594</v>
      </c>
      <c r="C3386" s="2">
        <f>YEAR([1]Data!$D3386)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9">
        <v>1799.75</v>
      </c>
      <c r="T3386" s="2">
        <v>5</v>
      </c>
      <c r="U3386" s="25">
        <v>0</v>
      </c>
      <c r="V3386" s="25">
        <v>539.92499999999995</v>
      </c>
      <c r="W3386" s="11">
        <f>Table_1[[#This Row],[Discount]]/Table_1[[#This Row],[Sales]]</f>
        <v>0</v>
      </c>
      <c r="X3386" t="str">
        <f>IF(Table_1[[#This Row],[Discount %]]&lt;=0.1, "0-10%", IF(Table_1[[#This Row],[Discount %]]&lt;=0.2, "10-20%", IF(Table_1[[#This Row],[Discount %]]&lt;=0.3, "20-30%", IF(Table_1[[#This Row],[Discount %]]&lt;=0.4, "30-40%", "40%+"))))</f>
        <v>0-10%</v>
      </c>
    </row>
    <row r="3387" spans="1:24" ht="14.4" x14ac:dyDescent="0.3">
      <c r="A3387" s="2">
        <v>3386</v>
      </c>
      <c r="B3387" s="2" t="s">
        <v>6597</v>
      </c>
      <c r="C3387" s="2">
        <f>YEAR([1]Data!$D3387)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9">
        <v>580.67200000000003</v>
      </c>
      <c r="T3387" s="2">
        <v>4</v>
      </c>
      <c r="U3387" s="25">
        <v>0.2</v>
      </c>
      <c r="V3387" s="25">
        <v>65.325599999999895</v>
      </c>
      <c r="W3387" s="11">
        <f>Table_1[[#This Row],[Discount]]/Table_1[[#This Row],[Sales]]</f>
        <v>3.4442852419265952E-4</v>
      </c>
      <c r="X3387" t="str">
        <f>IF(Table_1[[#This Row],[Discount %]]&lt;=0.1, "0-10%", IF(Table_1[[#This Row],[Discount %]]&lt;=0.2, "10-20%", IF(Table_1[[#This Row],[Discount %]]&lt;=0.3, "20-30%", IF(Table_1[[#This Row],[Discount %]]&lt;=0.4, "30-40%", "40%+"))))</f>
        <v>0-10%</v>
      </c>
    </row>
    <row r="3388" spans="1:24" ht="14.4" x14ac:dyDescent="0.3">
      <c r="A3388" s="2">
        <v>3387</v>
      </c>
      <c r="B3388" s="2" t="s">
        <v>6597</v>
      </c>
      <c r="C3388" s="2">
        <f>YEAR([1]Data!$D3388)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9">
        <v>18.936</v>
      </c>
      <c r="T3388" s="2">
        <v>3</v>
      </c>
      <c r="U3388" s="25">
        <v>0.2</v>
      </c>
      <c r="V3388" s="25">
        <v>5.9174999999999986</v>
      </c>
      <c r="W3388" s="11">
        <f>Table_1[[#This Row],[Discount]]/Table_1[[#This Row],[Sales]]</f>
        <v>1.0561892691170258E-2</v>
      </c>
      <c r="X3388" t="str">
        <f>IF(Table_1[[#This Row],[Discount %]]&lt;=0.1, "0-10%", IF(Table_1[[#This Row],[Discount %]]&lt;=0.2, "10-20%", IF(Table_1[[#This Row],[Discount %]]&lt;=0.3, "20-30%", IF(Table_1[[#This Row],[Discount %]]&lt;=0.4, "30-40%", "40%+"))))</f>
        <v>0-10%</v>
      </c>
    </row>
    <row r="3389" spans="1:24" ht="14.4" x14ac:dyDescent="0.3">
      <c r="A3389" s="2">
        <v>3388</v>
      </c>
      <c r="B3389" s="2" t="s">
        <v>6597</v>
      </c>
      <c r="C3389" s="2">
        <f>YEAR([1]Data!$D3389)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9">
        <v>222.38400000000001</v>
      </c>
      <c r="T3389" s="2">
        <v>2</v>
      </c>
      <c r="U3389" s="25">
        <v>0.2</v>
      </c>
      <c r="V3389" s="25">
        <v>16.678799999999995</v>
      </c>
      <c r="W3389" s="11">
        <f>Table_1[[#This Row],[Discount]]/Table_1[[#This Row],[Sales]]</f>
        <v>8.9934527663860706E-4</v>
      </c>
      <c r="X3389" t="str">
        <f>IF(Table_1[[#This Row],[Discount %]]&lt;=0.1, "0-10%", IF(Table_1[[#This Row],[Discount %]]&lt;=0.2, "10-20%", IF(Table_1[[#This Row],[Discount %]]&lt;=0.3, "20-30%", IF(Table_1[[#This Row],[Discount %]]&lt;=0.4, "30-40%", "40%+"))))</f>
        <v>0-10%</v>
      </c>
    </row>
    <row r="3390" spans="1:24" ht="14.4" x14ac:dyDescent="0.3">
      <c r="A3390" s="2">
        <v>3389</v>
      </c>
      <c r="B3390" s="2" t="s">
        <v>6597</v>
      </c>
      <c r="C3390" s="2">
        <f>YEAR([1]Data!$D3390)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9">
        <v>50.454000000000015</v>
      </c>
      <c r="T3390" s="2">
        <v>6</v>
      </c>
      <c r="U3390" s="25">
        <v>0.7</v>
      </c>
      <c r="V3390" s="25">
        <v>-33.635999999999996</v>
      </c>
      <c r="W3390" s="11">
        <f>Table_1[[#This Row],[Discount]]/Table_1[[#This Row],[Sales]]</f>
        <v>1.3874023863321041E-2</v>
      </c>
      <c r="X3390" t="str">
        <f>IF(Table_1[[#This Row],[Discount %]]&lt;=0.1, "0-10%", IF(Table_1[[#This Row],[Discount %]]&lt;=0.2, "10-20%", IF(Table_1[[#This Row],[Discount %]]&lt;=0.3, "20-30%", IF(Table_1[[#This Row],[Discount %]]&lt;=0.4, "30-40%", "40%+"))))</f>
        <v>0-10%</v>
      </c>
    </row>
    <row r="3391" spans="1:24" ht="14.4" x14ac:dyDescent="0.3">
      <c r="A3391" s="2">
        <v>3390</v>
      </c>
      <c r="B3391" s="2" t="s">
        <v>6597</v>
      </c>
      <c r="C3391" s="2">
        <f>YEAR([1]Data!$D3391)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9">
        <v>154.76400000000001</v>
      </c>
      <c r="T3391" s="2">
        <v>3</v>
      </c>
      <c r="U3391" s="25">
        <v>0.4</v>
      </c>
      <c r="V3391" s="25">
        <v>-36.11160000000001</v>
      </c>
      <c r="W3391" s="11">
        <f>Table_1[[#This Row],[Discount]]/Table_1[[#This Row],[Sales]]</f>
        <v>2.5845803933731357E-3</v>
      </c>
      <c r="X3391" t="str">
        <f>IF(Table_1[[#This Row],[Discount %]]&lt;=0.1, "0-10%", IF(Table_1[[#This Row],[Discount %]]&lt;=0.2, "10-20%", IF(Table_1[[#This Row],[Discount %]]&lt;=0.3, "20-30%", IF(Table_1[[#This Row],[Discount %]]&lt;=0.4, "30-40%", "40%+"))))</f>
        <v>0-10%</v>
      </c>
    </row>
    <row r="3392" spans="1:24" ht="14.4" x14ac:dyDescent="0.3">
      <c r="A3392" s="2">
        <v>3391</v>
      </c>
      <c r="B3392" s="2" t="s">
        <v>6598</v>
      </c>
      <c r="C3392" s="2">
        <f>YEAR([1]Data!$D3392)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9">
        <v>6.8480000000000008</v>
      </c>
      <c r="T3392" s="2">
        <v>2</v>
      </c>
      <c r="U3392" s="25">
        <v>0.2</v>
      </c>
      <c r="V3392" s="25">
        <v>2.1399999999999992</v>
      </c>
      <c r="W3392" s="11">
        <f>Table_1[[#This Row],[Discount]]/Table_1[[#This Row],[Sales]]</f>
        <v>2.9205607476635514E-2</v>
      </c>
      <c r="X3392" t="str">
        <f>IF(Table_1[[#This Row],[Discount %]]&lt;=0.1, "0-10%", IF(Table_1[[#This Row],[Discount %]]&lt;=0.2, "10-20%", IF(Table_1[[#This Row],[Discount %]]&lt;=0.3, "20-30%", IF(Table_1[[#This Row],[Discount %]]&lt;=0.4, "30-40%", "40%+"))))</f>
        <v>0-10%</v>
      </c>
    </row>
    <row r="3393" spans="1:24" ht="14.4" x14ac:dyDescent="0.3">
      <c r="A3393" s="2">
        <v>3392</v>
      </c>
      <c r="B3393" s="2" t="s">
        <v>6599</v>
      </c>
      <c r="C3393" s="2">
        <f>YEAR([1]Data!$D3393)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9">
        <v>1091.1680000000001</v>
      </c>
      <c r="T3393" s="2">
        <v>4</v>
      </c>
      <c r="U3393" s="25">
        <v>0.2</v>
      </c>
      <c r="V3393" s="25">
        <v>68.197999999999979</v>
      </c>
      <c r="W3393" s="11">
        <f>Table_1[[#This Row],[Discount]]/Table_1[[#This Row],[Sales]]</f>
        <v>1.8328983254640898E-4</v>
      </c>
      <c r="X3393" t="str">
        <f>IF(Table_1[[#This Row],[Discount %]]&lt;=0.1, "0-10%", IF(Table_1[[#This Row],[Discount %]]&lt;=0.2, "10-20%", IF(Table_1[[#This Row],[Discount %]]&lt;=0.3, "20-30%", IF(Table_1[[#This Row],[Discount %]]&lt;=0.4, "30-40%", "40%+"))))</f>
        <v>0-10%</v>
      </c>
    </row>
    <row r="3394" spans="1:24" ht="14.4" x14ac:dyDescent="0.3">
      <c r="A3394" s="2">
        <v>3393</v>
      </c>
      <c r="B3394" s="2" t="s">
        <v>6599</v>
      </c>
      <c r="C3394" s="2">
        <f>YEAR([1]Data!$D3394)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9">
        <v>219.16800000000001</v>
      </c>
      <c r="T3394" s="2">
        <v>2</v>
      </c>
      <c r="U3394" s="25">
        <v>0.2</v>
      </c>
      <c r="V3394" s="25">
        <v>-43.833600000000018</v>
      </c>
      <c r="W3394" s="11">
        <f>Table_1[[#This Row],[Discount]]/Table_1[[#This Row],[Sales]]</f>
        <v>9.1254197693093882E-4</v>
      </c>
      <c r="X3394" t="str">
        <f>IF(Table_1[[#This Row],[Discount %]]&lt;=0.1, "0-10%", IF(Table_1[[#This Row],[Discount %]]&lt;=0.2, "10-20%", IF(Table_1[[#This Row],[Discount %]]&lt;=0.3, "20-30%", IF(Table_1[[#This Row],[Discount %]]&lt;=0.4, "30-40%", "40%+"))))</f>
        <v>0-10%</v>
      </c>
    </row>
    <row r="3395" spans="1:24" ht="14.4" x14ac:dyDescent="0.3">
      <c r="A3395" s="2">
        <v>3394</v>
      </c>
      <c r="B3395" s="2" t="s">
        <v>6600</v>
      </c>
      <c r="C3395" s="2">
        <f>YEAR([1]Data!$D3395)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9">
        <v>6.9279999999999982</v>
      </c>
      <c r="T3395" s="2">
        <v>1</v>
      </c>
      <c r="U3395" s="25">
        <v>0.8</v>
      </c>
      <c r="V3395" s="25">
        <v>-11.084800000000005</v>
      </c>
      <c r="W3395" s="11">
        <f>Table_1[[#This Row],[Discount]]/Table_1[[#This Row],[Sales]]</f>
        <v>0.11547344110854507</v>
      </c>
      <c r="X3395" t="str">
        <f>IF(Table_1[[#This Row],[Discount %]]&lt;=0.1, "0-10%", IF(Table_1[[#This Row],[Discount %]]&lt;=0.2, "10-20%", IF(Table_1[[#This Row],[Discount %]]&lt;=0.3, "20-30%", IF(Table_1[[#This Row],[Discount %]]&lt;=0.4, "30-40%", "40%+"))))</f>
        <v>10-20%</v>
      </c>
    </row>
    <row r="3396" spans="1:24" ht="14.4" x14ac:dyDescent="0.3">
      <c r="A3396" s="2">
        <v>3395</v>
      </c>
      <c r="B3396" s="2" t="s">
        <v>6601</v>
      </c>
      <c r="C3396" s="2">
        <f>YEAR([1]Data!$D3396)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9">
        <v>40.032000000000004</v>
      </c>
      <c r="T3396" s="2">
        <v>6</v>
      </c>
      <c r="U3396" s="25">
        <v>0.2</v>
      </c>
      <c r="V3396" s="25">
        <v>15.011999999999999</v>
      </c>
      <c r="W3396" s="11">
        <f>Table_1[[#This Row],[Discount]]/Table_1[[#This Row],[Sales]]</f>
        <v>4.9960031974420459E-3</v>
      </c>
      <c r="X3396" t="str">
        <f>IF(Table_1[[#This Row],[Discount %]]&lt;=0.1, "0-10%", IF(Table_1[[#This Row],[Discount %]]&lt;=0.2, "10-20%", IF(Table_1[[#This Row],[Discount %]]&lt;=0.3, "20-30%", IF(Table_1[[#This Row],[Discount %]]&lt;=0.4, "30-40%", "40%+"))))</f>
        <v>0-10%</v>
      </c>
    </row>
    <row r="3397" spans="1:24" ht="14.4" x14ac:dyDescent="0.3">
      <c r="A3397" s="2">
        <v>3396</v>
      </c>
      <c r="B3397" s="2" t="s">
        <v>6602</v>
      </c>
      <c r="C3397" s="2">
        <f>YEAR([1]Data!$D3397)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9">
        <v>443.92</v>
      </c>
      <c r="T3397" s="2">
        <v>4</v>
      </c>
      <c r="U3397" s="25">
        <v>0</v>
      </c>
      <c r="V3397" s="25">
        <v>13.317600000000027</v>
      </c>
      <c r="W3397" s="11">
        <f>Table_1[[#This Row],[Discount]]/Table_1[[#This Row],[Sales]]</f>
        <v>0</v>
      </c>
      <c r="X3397" t="str">
        <f>IF(Table_1[[#This Row],[Discount %]]&lt;=0.1, "0-10%", IF(Table_1[[#This Row],[Discount %]]&lt;=0.2, "10-20%", IF(Table_1[[#This Row],[Discount %]]&lt;=0.3, "20-30%", IF(Table_1[[#This Row],[Discount %]]&lt;=0.4, "30-40%", "40%+"))))</f>
        <v>0-10%</v>
      </c>
    </row>
    <row r="3398" spans="1:24" ht="14.4" x14ac:dyDescent="0.3">
      <c r="A3398" s="2">
        <v>3397</v>
      </c>
      <c r="B3398" s="2" t="s">
        <v>6602</v>
      </c>
      <c r="C3398" s="2">
        <f>YEAR([1]Data!$D3398)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9">
        <v>169.99</v>
      </c>
      <c r="T3398" s="2">
        <v>1</v>
      </c>
      <c r="U3398" s="25">
        <v>0</v>
      </c>
      <c r="V3398" s="25">
        <v>78.195399999999992</v>
      </c>
      <c r="W3398" s="11">
        <f>Table_1[[#This Row],[Discount]]/Table_1[[#This Row],[Sales]]</f>
        <v>0</v>
      </c>
      <c r="X3398" t="str">
        <f>IF(Table_1[[#This Row],[Discount %]]&lt;=0.1, "0-10%", IF(Table_1[[#This Row],[Discount %]]&lt;=0.2, "10-20%", IF(Table_1[[#This Row],[Discount %]]&lt;=0.3, "20-30%", IF(Table_1[[#This Row],[Discount %]]&lt;=0.4, "30-40%", "40%+"))))</f>
        <v>0-10%</v>
      </c>
    </row>
    <row r="3399" spans="1:24" ht="14.4" x14ac:dyDescent="0.3">
      <c r="A3399" s="2">
        <v>3398</v>
      </c>
      <c r="B3399" s="2" t="s">
        <v>6602</v>
      </c>
      <c r="C3399" s="2">
        <f>YEAR([1]Data!$D3399)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9">
        <v>25.92</v>
      </c>
      <c r="T3399" s="2">
        <v>4</v>
      </c>
      <c r="U3399" s="25">
        <v>0</v>
      </c>
      <c r="V3399" s="25">
        <v>12.441600000000001</v>
      </c>
      <c r="W3399" s="11">
        <f>Table_1[[#This Row],[Discount]]/Table_1[[#This Row],[Sales]]</f>
        <v>0</v>
      </c>
      <c r="X3399" t="str">
        <f>IF(Table_1[[#This Row],[Discount %]]&lt;=0.1, "0-10%", IF(Table_1[[#This Row],[Discount %]]&lt;=0.2, "10-20%", IF(Table_1[[#This Row],[Discount %]]&lt;=0.3, "20-30%", IF(Table_1[[#This Row],[Discount %]]&lt;=0.4, "30-40%", "40%+"))))</f>
        <v>0-10%</v>
      </c>
    </row>
    <row r="3400" spans="1:24" ht="14.4" x14ac:dyDescent="0.3">
      <c r="A3400" s="2">
        <v>3399</v>
      </c>
      <c r="B3400" s="2" t="s">
        <v>6603</v>
      </c>
      <c r="C3400" s="2">
        <f>YEAR([1]Data!$D3400)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9">
        <v>36.99</v>
      </c>
      <c r="T3400" s="2">
        <v>1</v>
      </c>
      <c r="U3400" s="25">
        <v>0</v>
      </c>
      <c r="V3400" s="25">
        <v>9.9873000000000012</v>
      </c>
      <c r="W3400" s="11">
        <f>Table_1[[#This Row],[Discount]]/Table_1[[#This Row],[Sales]]</f>
        <v>0</v>
      </c>
      <c r="X3400" t="str">
        <f>IF(Table_1[[#This Row],[Discount %]]&lt;=0.1, "0-10%", IF(Table_1[[#This Row],[Discount %]]&lt;=0.2, "10-20%", IF(Table_1[[#This Row],[Discount %]]&lt;=0.3, "20-30%", IF(Table_1[[#This Row],[Discount %]]&lt;=0.4, "30-40%", "40%+"))))</f>
        <v>0-10%</v>
      </c>
    </row>
    <row r="3401" spans="1:24" ht="14.4" x14ac:dyDescent="0.3">
      <c r="A3401" s="2">
        <v>3400</v>
      </c>
      <c r="B3401" s="2" t="s">
        <v>6603</v>
      </c>
      <c r="C3401" s="2">
        <f>YEAR([1]Data!$D3401)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9">
        <v>629.09999999999991</v>
      </c>
      <c r="T3401" s="2">
        <v>6</v>
      </c>
      <c r="U3401" s="25">
        <v>0</v>
      </c>
      <c r="V3401" s="25">
        <v>301.96799999999996</v>
      </c>
      <c r="W3401" s="11">
        <f>Table_1[[#This Row],[Discount]]/Table_1[[#This Row],[Sales]]</f>
        <v>0</v>
      </c>
      <c r="X3401" t="str">
        <f>IF(Table_1[[#This Row],[Discount %]]&lt;=0.1, "0-10%", IF(Table_1[[#This Row],[Discount %]]&lt;=0.2, "10-20%", IF(Table_1[[#This Row],[Discount %]]&lt;=0.3, "20-30%", IF(Table_1[[#This Row],[Discount %]]&lt;=0.4, "30-40%", "40%+"))))</f>
        <v>0-10%</v>
      </c>
    </row>
    <row r="3402" spans="1:24" ht="14.4" x14ac:dyDescent="0.3">
      <c r="A3402" s="2">
        <v>3401</v>
      </c>
      <c r="B3402" s="2" t="s">
        <v>6603</v>
      </c>
      <c r="C3402" s="2">
        <f>YEAR([1]Data!$D3402)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9">
        <v>193.95000000000002</v>
      </c>
      <c r="T3402" s="2">
        <v>3</v>
      </c>
      <c r="U3402" s="25">
        <v>0</v>
      </c>
      <c r="V3402" s="25">
        <v>9.6974999999999838</v>
      </c>
      <c r="W3402" s="11">
        <f>Table_1[[#This Row],[Discount]]/Table_1[[#This Row],[Sales]]</f>
        <v>0</v>
      </c>
      <c r="X3402" t="str">
        <f>IF(Table_1[[#This Row],[Discount %]]&lt;=0.1, "0-10%", IF(Table_1[[#This Row],[Discount %]]&lt;=0.2, "10-20%", IF(Table_1[[#This Row],[Discount %]]&lt;=0.3, "20-30%", IF(Table_1[[#This Row],[Discount %]]&lt;=0.4, "30-40%", "40%+"))))</f>
        <v>0-10%</v>
      </c>
    </row>
    <row r="3403" spans="1:24" ht="14.4" x14ac:dyDescent="0.3">
      <c r="A3403" s="2">
        <v>3402</v>
      </c>
      <c r="B3403" s="2" t="s">
        <v>6603</v>
      </c>
      <c r="C3403" s="2">
        <f>YEAR([1]Data!$D3403)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9">
        <v>5.46</v>
      </c>
      <c r="T3403" s="2">
        <v>3</v>
      </c>
      <c r="U3403" s="25">
        <v>0</v>
      </c>
      <c r="V3403" s="25">
        <v>1.4742000000000002</v>
      </c>
      <c r="W3403" s="11">
        <f>Table_1[[#This Row],[Discount]]/Table_1[[#This Row],[Sales]]</f>
        <v>0</v>
      </c>
      <c r="X3403" t="str">
        <f>IF(Table_1[[#This Row],[Discount %]]&lt;=0.1, "0-10%", IF(Table_1[[#This Row],[Discount %]]&lt;=0.2, "10-20%", IF(Table_1[[#This Row],[Discount %]]&lt;=0.3, "20-30%", IF(Table_1[[#This Row],[Discount %]]&lt;=0.4, "30-40%", "40%+"))))</f>
        <v>0-10%</v>
      </c>
    </row>
    <row r="3404" spans="1:24" ht="14.4" x14ac:dyDescent="0.3">
      <c r="A3404" s="2">
        <v>3403</v>
      </c>
      <c r="B3404" s="2" t="s">
        <v>6606</v>
      </c>
      <c r="C3404" s="2">
        <f>YEAR([1]Data!$D3404)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9">
        <v>22.288</v>
      </c>
      <c r="T3404" s="2">
        <v>7</v>
      </c>
      <c r="U3404" s="25">
        <v>0.6</v>
      </c>
      <c r="V3404" s="25">
        <v>-8.9151999999999987</v>
      </c>
      <c r="W3404" s="11">
        <f>Table_1[[#This Row],[Discount]]/Table_1[[#This Row],[Sales]]</f>
        <v>2.6920315865039481E-2</v>
      </c>
      <c r="X3404" t="str">
        <f>IF(Table_1[[#This Row],[Discount %]]&lt;=0.1, "0-10%", IF(Table_1[[#This Row],[Discount %]]&lt;=0.2, "10-20%", IF(Table_1[[#This Row],[Discount %]]&lt;=0.3, "20-30%", IF(Table_1[[#This Row],[Discount %]]&lt;=0.4, "30-40%", "40%+"))))</f>
        <v>0-10%</v>
      </c>
    </row>
    <row r="3405" spans="1:24" ht="14.4" x14ac:dyDescent="0.3">
      <c r="A3405" s="2">
        <v>3404</v>
      </c>
      <c r="B3405" s="2" t="s">
        <v>6608</v>
      </c>
      <c r="C3405" s="2">
        <f>YEAR([1]Data!$D3405)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9">
        <v>65.424000000000007</v>
      </c>
      <c r="T3405" s="2">
        <v>4</v>
      </c>
      <c r="U3405" s="25">
        <v>0.6</v>
      </c>
      <c r="V3405" s="25">
        <v>-52.339199999999991</v>
      </c>
      <c r="W3405" s="11">
        <f>Table_1[[#This Row],[Discount]]/Table_1[[#This Row],[Sales]]</f>
        <v>9.1709464416727792E-3</v>
      </c>
      <c r="X3405" t="str">
        <f>IF(Table_1[[#This Row],[Discount %]]&lt;=0.1, "0-10%", IF(Table_1[[#This Row],[Discount %]]&lt;=0.2, "10-20%", IF(Table_1[[#This Row],[Discount %]]&lt;=0.3, "20-30%", IF(Table_1[[#This Row],[Discount %]]&lt;=0.4, "30-40%", "40%+"))))</f>
        <v>0-10%</v>
      </c>
    </row>
    <row r="3406" spans="1:24" ht="14.4" x14ac:dyDescent="0.3">
      <c r="A3406" s="2">
        <v>3405</v>
      </c>
      <c r="B3406" s="2" t="s">
        <v>6611</v>
      </c>
      <c r="C3406" s="2">
        <f>YEAR([1]Data!$D3406)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9">
        <v>77.88</v>
      </c>
      <c r="T3406" s="2">
        <v>2</v>
      </c>
      <c r="U3406" s="25">
        <v>0</v>
      </c>
      <c r="V3406" s="25">
        <v>3.8939999999999912</v>
      </c>
      <c r="W3406" s="11">
        <f>Table_1[[#This Row],[Discount]]/Table_1[[#This Row],[Sales]]</f>
        <v>0</v>
      </c>
      <c r="X3406" t="str">
        <f>IF(Table_1[[#This Row],[Discount %]]&lt;=0.1, "0-10%", IF(Table_1[[#This Row],[Discount %]]&lt;=0.2, "10-20%", IF(Table_1[[#This Row],[Discount %]]&lt;=0.3, "20-30%", IF(Table_1[[#This Row],[Discount %]]&lt;=0.4, "30-40%", "40%+"))))</f>
        <v>0-10%</v>
      </c>
    </row>
    <row r="3407" spans="1:24" ht="14.4" x14ac:dyDescent="0.3">
      <c r="A3407" s="2">
        <v>3406</v>
      </c>
      <c r="B3407" s="2" t="s">
        <v>6612</v>
      </c>
      <c r="C3407" s="2">
        <f>YEAR([1]Data!$D3407)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9">
        <v>281.37199999999996</v>
      </c>
      <c r="T3407" s="2">
        <v>2</v>
      </c>
      <c r="U3407" s="25">
        <v>0.3</v>
      </c>
      <c r="V3407" s="25">
        <v>-12.058799999999991</v>
      </c>
      <c r="W3407" s="11">
        <f>Table_1[[#This Row],[Discount]]/Table_1[[#This Row],[Sales]]</f>
        <v>1.0662041709907171E-3</v>
      </c>
      <c r="X3407" t="str">
        <f>IF(Table_1[[#This Row],[Discount %]]&lt;=0.1, "0-10%", IF(Table_1[[#This Row],[Discount %]]&lt;=0.2, "10-20%", IF(Table_1[[#This Row],[Discount %]]&lt;=0.3, "20-30%", IF(Table_1[[#This Row],[Discount %]]&lt;=0.4, "30-40%", "40%+"))))</f>
        <v>0-10%</v>
      </c>
    </row>
    <row r="3408" spans="1:24" ht="14.4" x14ac:dyDescent="0.3">
      <c r="A3408" s="2">
        <v>3407</v>
      </c>
      <c r="B3408" s="2" t="s">
        <v>6612</v>
      </c>
      <c r="C3408" s="2">
        <f>YEAR([1]Data!$D3408)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9">
        <v>281.37199999999996</v>
      </c>
      <c r="T3408" s="2">
        <v>2</v>
      </c>
      <c r="U3408" s="25">
        <v>0.3</v>
      </c>
      <c r="V3408" s="25">
        <v>-12.058799999999991</v>
      </c>
      <c r="W3408" s="11">
        <f>Table_1[[#This Row],[Discount]]/Table_1[[#This Row],[Sales]]</f>
        <v>1.0662041709907171E-3</v>
      </c>
      <c r="X3408" t="str">
        <f>IF(Table_1[[#This Row],[Discount %]]&lt;=0.1, "0-10%", IF(Table_1[[#This Row],[Discount %]]&lt;=0.2, "10-20%", IF(Table_1[[#This Row],[Discount %]]&lt;=0.3, "20-30%", IF(Table_1[[#This Row],[Discount %]]&lt;=0.4, "30-40%", "40%+"))))</f>
        <v>0-10%</v>
      </c>
    </row>
    <row r="3409" spans="1:24" ht="14.4" x14ac:dyDescent="0.3">
      <c r="A3409" s="2">
        <v>3408</v>
      </c>
      <c r="B3409" s="2" t="s">
        <v>6612</v>
      </c>
      <c r="C3409" s="2">
        <f>YEAR([1]Data!$D3409)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9">
        <v>7.4880000000000013</v>
      </c>
      <c r="T3409" s="2">
        <v>8</v>
      </c>
      <c r="U3409" s="25">
        <v>0.7</v>
      </c>
      <c r="V3409" s="25">
        <v>-5.2415999999999983</v>
      </c>
      <c r="W3409" s="11">
        <f>Table_1[[#This Row],[Discount]]/Table_1[[#This Row],[Sales]]</f>
        <v>9.3482905982905956E-2</v>
      </c>
      <c r="X3409" t="str">
        <f>IF(Table_1[[#This Row],[Discount %]]&lt;=0.1, "0-10%", IF(Table_1[[#This Row],[Discount %]]&lt;=0.2, "10-20%", IF(Table_1[[#This Row],[Discount %]]&lt;=0.3, "20-30%", IF(Table_1[[#This Row],[Discount %]]&lt;=0.4, "30-40%", "40%+"))))</f>
        <v>0-10%</v>
      </c>
    </row>
    <row r="3410" spans="1:24" ht="14.4" x14ac:dyDescent="0.3">
      <c r="A3410" s="2">
        <v>3409</v>
      </c>
      <c r="B3410" s="2" t="s">
        <v>6612</v>
      </c>
      <c r="C3410" s="2">
        <f>YEAR([1]Data!$D3410)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9">
        <v>22.336000000000002</v>
      </c>
      <c r="T3410" s="2">
        <v>4</v>
      </c>
      <c r="U3410" s="25">
        <v>0.2</v>
      </c>
      <c r="V3410" s="25">
        <v>7.8175999999999997</v>
      </c>
      <c r="W3410" s="11">
        <f>Table_1[[#This Row],[Discount]]/Table_1[[#This Row],[Sales]]</f>
        <v>8.9541547277936957E-3</v>
      </c>
      <c r="X3410" t="str">
        <f>IF(Table_1[[#This Row],[Discount %]]&lt;=0.1, "0-10%", IF(Table_1[[#This Row],[Discount %]]&lt;=0.2, "10-20%", IF(Table_1[[#This Row],[Discount %]]&lt;=0.3, "20-30%", IF(Table_1[[#This Row],[Discount %]]&lt;=0.4, "30-40%", "40%+"))))</f>
        <v>0-10%</v>
      </c>
    </row>
    <row r="3411" spans="1:24" ht="14.4" x14ac:dyDescent="0.3">
      <c r="A3411" s="2">
        <v>3410</v>
      </c>
      <c r="B3411" s="2" t="s">
        <v>6613</v>
      </c>
      <c r="C3411" s="2">
        <f>YEAR([1]Data!$D3411)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9">
        <v>10.368000000000002</v>
      </c>
      <c r="T3411" s="2">
        <v>2</v>
      </c>
      <c r="U3411" s="25">
        <v>0.2</v>
      </c>
      <c r="V3411" s="25">
        <v>3.6288</v>
      </c>
      <c r="W3411" s="11">
        <f>Table_1[[#This Row],[Discount]]/Table_1[[#This Row],[Sales]]</f>
        <v>1.9290123456790119E-2</v>
      </c>
      <c r="X3411" t="str">
        <f>IF(Table_1[[#This Row],[Discount %]]&lt;=0.1, "0-10%", IF(Table_1[[#This Row],[Discount %]]&lt;=0.2, "10-20%", IF(Table_1[[#This Row],[Discount %]]&lt;=0.3, "20-30%", IF(Table_1[[#This Row],[Discount %]]&lt;=0.4, "30-40%", "40%+"))))</f>
        <v>0-10%</v>
      </c>
    </row>
    <row r="3412" spans="1:24" ht="14.4" x14ac:dyDescent="0.3">
      <c r="A3412" s="2">
        <v>3411</v>
      </c>
      <c r="B3412" s="2" t="s">
        <v>6614</v>
      </c>
      <c r="C3412" s="2">
        <f>YEAR([1]Data!$D3412)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9">
        <v>65.789999999999992</v>
      </c>
      <c r="T3412" s="2">
        <v>9</v>
      </c>
      <c r="U3412" s="25">
        <v>0</v>
      </c>
      <c r="V3412" s="25">
        <v>30.263399999999997</v>
      </c>
      <c r="W3412" s="11">
        <f>Table_1[[#This Row],[Discount]]/Table_1[[#This Row],[Sales]]</f>
        <v>0</v>
      </c>
      <c r="X3412" t="str">
        <f>IF(Table_1[[#This Row],[Discount %]]&lt;=0.1, "0-10%", IF(Table_1[[#This Row],[Discount %]]&lt;=0.2, "10-20%", IF(Table_1[[#This Row],[Discount %]]&lt;=0.3, "20-30%", IF(Table_1[[#This Row],[Discount %]]&lt;=0.4, "30-40%", "40%+"))))</f>
        <v>0-10%</v>
      </c>
    </row>
    <row r="3413" spans="1:24" ht="14.4" x14ac:dyDescent="0.3">
      <c r="A3413" s="2">
        <v>3412</v>
      </c>
      <c r="B3413" s="2" t="s">
        <v>6614</v>
      </c>
      <c r="C3413" s="2">
        <f>YEAR([1]Data!$D3413)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9">
        <v>271.98400000000004</v>
      </c>
      <c r="T3413" s="2">
        <v>2</v>
      </c>
      <c r="U3413" s="25">
        <v>0.2</v>
      </c>
      <c r="V3413" s="25">
        <v>88.394799999999975</v>
      </c>
      <c r="W3413" s="11">
        <f>Table_1[[#This Row],[Discount]]/Table_1[[#This Row],[Sales]]</f>
        <v>7.3533737278663443E-4</v>
      </c>
      <c r="X3413" t="str">
        <f>IF(Table_1[[#This Row],[Discount %]]&lt;=0.1, "0-10%", IF(Table_1[[#This Row],[Discount %]]&lt;=0.2, "10-20%", IF(Table_1[[#This Row],[Discount %]]&lt;=0.3, "20-30%", IF(Table_1[[#This Row],[Discount %]]&lt;=0.4, "30-40%", "40%+"))))</f>
        <v>0-10%</v>
      </c>
    </row>
    <row r="3414" spans="1:24" ht="14.4" x14ac:dyDescent="0.3">
      <c r="A3414" s="2">
        <v>3413</v>
      </c>
      <c r="B3414" s="2" t="s">
        <v>6614</v>
      </c>
      <c r="C3414" s="2">
        <f>YEAR([1]Data!$D3414)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9">
        <v>11.76</v>
      </c>
      <c r="T3414" s="2">
        <v>4</v>
      </c>
      <c r="U3414" s="25">
        <v>0</v>
      </c>
      <c r="V3414" s="25">
        <v>3.1752000000000002</v>
      </c>
      <c r="W3414" s="11">
        <f>Table_1[[#This Row],[Discount]]/Table_1[[#This Row],[Sales]]</f>
        <v>0</v>
      </c>
      <c r="X3414" t="str">
        <f>IF(Table_1[[#This Row],[Discount %]]&lt;=0.1, "0-10%", IF(Table_1[[#This Row],[Discount %]]&lt;=0.2, "10-20%", IF(Table_1[[#This Row],[Discount %]]&lt;=0.3, "20-30%", IF(Table_1[[#This Row],[Discount %]]&lt;=0.4, "30-40%", "40%+"))))</f>
        <v>0-10%</v>
      </c>
    </row>
    <row r="3415" spans="1:24" ht="14.4" x14ac:dyDescent="0.3">
      <c r="A3415" s="2">
        <v>3414</v>
      </c>
      <c r="B3415" s="2" t="s">
        <v>6614</v>
      </c>
      <c r="C3415" s="2">
        <f>YEAR([1]Data!$D3415)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9">
        <v>77.52</v>
      </c>
      <c r="T3415" s="2">
        <v>2</v>
      </c>
      <c r="U3415" s="25">
        <v>0</v>
      </c>
      <c r="V3415" s="25">
        <v>37.9848</v>
      </c>
      <c r="W3415" s="11">
        <f>Table_1[[#This Row],[Discount]]/Table_1[[#This Row],[Sales]]</f>
        <v>0</v>
      </c>
      <c r="X3415" t="str">
        <f>IF(Table_1[[#This Row],[Discount %]]&lt;=0.1, "0-10%", IF(Table_1[[#This Row],[Discount %]]&lt;=0.2, "10-20%", IF(Table_1[[#This Row],[Discount %]]&lt;=0.3, "20-30%", IF(Table_1[[#This Row],[Discount %]]&lt;=0.4, "30-40%", "40%+"))))</f>
        <v>0-10%</v>
      </c>
    </row>
    <row r="3416" spans="1:24" ht="14.4" x14ac:dyDescent="0.3">
      <c r="A3416" s="2">
        <v>3415</v>
      </c>
      <c r="B3416" s="2" t="s">
        <v>6614</v>
      </c>
      <c r="C3416" s="2">
        <f>YEAR([1]Data!$D3416)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9">
        <v>48.64</v>
      </c>
      <c r="T3416" s="2">
        <v>2</v>
      </c>
      <c r="U3416" s="25">
        <v>0.2</v>
      </c>
      <c r="V3416" s="25">
        <v>15.807999999999996</v>
      </c>
      <c r="W3416" s="11">
        <f>Table_1[[#This Row],[Discount]]/Table_1[[#This Row],[Sales]]</f>
        <v>4.1118421052631577E-3</v>
      </c>
      <c r="X3416" t="str">
        <f>IF(Table_1[[#This Row],[Discount %]]&lt;=0.1, "0-10%", IF(Table_1[[#This Row],[Discount %]]&lt;=0.2, "10-20%", IF(Table_1[[#This Row],[Discount %]]&lt;=0.3, "20-30%", IF(Table_1[[#This Row],[Discount %]]&lt;=0.4, "30-40%", "40%+"))))</f>
        <v>0-10%</v>
      </c>
    </row>
    <row r="3417" spans="1:24" ht="14.4" x14ac:dyDescent="0.3">
      <c r="A3417" s="2">
        <v>3416</v>
      </c>
      <c r="B3417" s="2" t="s">
        <v>6615</v>
      </c>
      <c r="C3417" s="2">
        <f>YEAR([1]Data!$D3417)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9">
        <v>1.81</v>
      </c>
      <c r="T3417" s="2">
        <v>1</v>
      </c>
      <c r="U3417" s="25">
        <v>0</v>
      </c>
      <c r="V3417" s="25">
        <v>0.65159999999999996</v>
      </c>
      <c r="W3417" s="11">
        <f>Table_1[[#This Row],[Discount]]/Table_1[[#This Row],[Sales]]</f>
        <v>0</v>
      </c>
      <c r="X3417" t="str">
        <f>IF(Table_1[[#This Row],[Discount %]]&lt;=0.1, "0-10%", IF(Table_1[[#This Row],[Discount %]]&lt;=0.2, "10-20%", IF(Table_1[[#This Row],[Discount %]]&lt;=0.3, "20-30%", IF(Table_1[[#This Row],[Discount %]]&lt;=0.4, "30-40%", "40%+"))))</f>
        <v>0-10%</v>
      </c>
    </row>
    <row r="3418" spans="1:24" ht="14.4" x14ac:dyDescent="0.3">
      <c r="A3418" s="2">
        <v>3417</v>
      </c>
      <c r="B3418" s="2" t="s">
        <v>6615</v>
      </c>
      <c r="C3418" s="2">
        <f>YEAR([1]Data!$D3418)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9">
        <v>8.26</v>
      </c>
      <c r="T3418" s="2">
        <v>2</v>
      </c>
      <c r="U3418" s="25">
        <v>0</v>
      </c>
      <c r="V3418" s="25">
        <v>3.8822000000000001</v>
      </c>
      <c r="W3418" s="11">
        <f>Table_1[[#This Row],[Discount]]/Table_1[[#This Row],[Sales]]</f>
        <v>0</v>
      </c>
      <c r="X3418" t="str">
        <f>IF(Table_1[[#This Row],[Discount %]]&lt;=0.1, "0-10%", IF(Table_1[[#This Row],[Discount %]]&lt;=0.2, "10-20%", IF(Table_1[[#This Row],[Discount %]]&lt;=0.3, "20-30%", IF(Table_1[[#This Row],[Discount %]]&lt;=0.4, "30-40%", "40%+"))))</f>
        <v>0-10%</v>
      </c>
    </row>
    <row r="3419" spans="1:24" ht="14.4" x14ac:dyDescent="0.3">
      <c r="A3419" s="2">
        <v>3418</v>
      </c>
      <c r="B3419" s="2" t="s">
        <v>6616</v>
      </c>
      <c r="C3419" s="2">
        <f>YEAR([1]Data!$D3419)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9">
        <v>43.560000000000009</v>
      </c>
      <c r="T3419" s="2">
        <v>5</v>
      </c>
      <c r="U3419" s="25">
        <v>0.2</v>
      </c>
      <c r="V3419" s="25">
        <v>3.2669999999999995</v>
      </c>
      <c r="W3419" s="11">
        <f>Table_1[[#This Row],[Discount]]/Table_1[[#This Row],[Sales]]</f>
        <v>4.5913682277318631E-3</v>
      </c>
      <c r="X3419" t="str">
        <f>IF(Table_1[[#This Row],[Discount %]]&lt;=0.1, "0-10%", IF(Table_1[[#This Row],[Discount %]]&lt;=0.2, "10-20%", IF(Table_1[[#This Row],[Discount %]]&lt;=0.3, "20-30%", IF(Table_1[[#This Row],[Discount %]]&lt;=0.4, "30-40%", "40%+"))))</f>
        <v>0-10%</v>
      </c>
    </row>
    <row r="3420" spans="1:24" ht="14.4" x14ac:dyDescent="0.3">
      <c r="A3420" s="2">
        <v>3419</v>
      </c>
      <c r="B3420" s="2" t="s">
        <v>6616</v>
      </c>
      <c r="C3420" s="2">
        <f>YEAR([1]Data!$D3420)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9">
        <v>5.84</v>
      </c>
      <c r="T3420" s="2">
        <v>2</v>
      </c>
      <c r="U3420" s="25">
        <v>0.2</v>
      </c>
      <c r="V3420" s="25">
        <v>0.72999999999999954</v>
      </c>
      <c r="W3420" s="11">
        <f>Table_1[[#This Row],[Discount]]/Table_1[[#This Row],[Sales]]</f>
        <v>3.4246575342465758E-2</v>
      </c>
      <c r="X3420" t="str">
        <f>IF(Table_1[[#This Row],[Discount %]]&lt;=0.1, "0-10%", IF(Table_1[[#This Row],[Discount %]]&lt;=0.2, "10-20%", IF(Table_1[[#This Row],[Discount %]]&lt;=0.3, "20-30%", IF(Table_1[[#This Row],[Discount %]]&lt;=0.4, "30-40%", "40%+"))))</f>
        <v>0-10%</v>
      </c>
    </row>
    <row r="3421" spans="1:24" ht="14.4" x14ac:dyDescent="0.3">
      <c r="A3421" s="2">
        <v>3420</v>
      </c>
      <c r="B3421" s="2" t="s">
        <v>6617</v>
      </c>
      <c r="C3421" s="2">
        <f>YEAR([1]Data!$D3421)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9">
        <v>271.76400000000001</v>
      </c>
      <c r="T3421" s="2">
        <v>2</v>
      </c>
      <c r="U3421" s="25">
        <v>0.1</v>
      </c>
      <c r="V3421" s="25">
        <v>60.391999999999967</v>
      </c>
      <c r="W3421" s="11">
        <f>Table_1[[#This Row],[Discount]]/Table_1[[#This Row],[Sales]]</f>
        <v>3.6796632372205297E-4</v>
      </c>
      <c r="X3421" t="str">
        <f>IF(Table_1[[#This Row],[Discount %]]&lt;=0.1, "0-10%", IF(Table_1[[#This Row],[Discount %]]&lt;=0.2, "10-20%", IF(Table_1[[#This Row],[Discount %]]&lt;=0.3, "20-30%", IF(Table_1[[#This Row],[Discount %]]&lt;=0.4, "30-40%", "40%+"))))</f>
        <v>0-10%</v>
      </c>
    </row>
    <row r="3422" spans="1:24" ht="14.4" x14ac:dyDescent="0.3">
      <c r="A3422" s="2">
        <v>3421</v>
      </c>
      <c r="B3422" s="2" t="s">
        <v>6618</v>
      </c>
      <c r="C3422" s="2">
        <f>YEAR([1]Data!$D3422)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9">
        <v>262.24</v>
      </c>
      <c r="T3422" s="2">
        <v>2</v>
      </c>
      <c r="U3422" s="25">
        <v>0</v>
      </c>
      <c r="V3422" s="25">
        <v>78.671999999999997</v>
      </c>
      <c r="W3422" s="11">
        <f>Table_1[[#This Row],[Discount]]/Table_1[[#This Row],[Sales]]</f>
        <v>0</v>
      </c>
      <c r="X3422" t="str">
        <f>IF(Table_1[[#This Row],[Discount %]]&lt;=0.1, "0-10%", IF(Table_1[[#This Row],[Discount %]]&lt;=0.2, "10-20%", IF(Table_1[[#This Row],[Discount %]]&lt;=0.3, "20-30%", IF(Table_1[[#This Row],[Discount %]]&lt;=0.4, "30-40%", "40%+"))))</f>
        <v>0-10%</v>
      </c>
    </row>
    <row r="3423" spans="1:24" ht="14.4" x14ac:dyDescent="0.3">
      <c r="A3423" s="2">
        <v>3422</v>
      </c>
      <c r="B3423" s="2" t="s">
        <v>6618</v>
      </c>
      <c r="C3423" s="2">
        <f>YEAR([1]Data!$D3423)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9">
        <v>182.72</v>
      </c>
      <c r="T3423" s="2">
        <v>8</v>
      </c>
      <c r="U3423" s="25">
        <v>0</v>
      </c>
      <c r="V3423" s="25">
        <v>84.051199999999994</v>
      </c>
      <c r="W3423" s="11">
        <f>Table_1[[#This Row],[Discount]]/Table_1[[#This Row],[Sales]]</f>
        <v>0</v>
      </c>
      <c r="X3423" t="str">
        <f>IF(Table_1[[#This Row],[Discount %]]&lt;=0.1, "0-10%", IF(Table_1[[#This Row],[Discount %]]&lt;=0.2, "10-20%", IF(Table_1[[#This Row],[Discount %]]&lt;=0.3, "20-30%", IF(Table_1[[#This Row],[Discount %]]&lt;=0.4, "30-40%", "40%+"))))</f>
        <v>0-10%</v>
      </c>
    </row>
    <row r="3424" spans="1:24" ht="14.4" x14ac:dyDescent="0.3">
      <c r="A3424" s="2">
        <v>3423</v>
      </c>
      <c r="B3424" s="2" t="s">
        <v>6618</v>
      </c>
      <c r="C3424" s="2">
        <f>YEAR([1]Data!$D3424)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9">
        <v>131.6</v>
      </c>
      <c r="T3424" s="2">
        <v>7</v>
      </c>
      <c r="U3424" s="25">
        <v>0</v>
      </c>
      <c r="V3424" s="25">
        <v>7.8960000000000008</v>
      </c>
      <c r="W3424" s="11">
        <f>Table_1[[#This Row],[Discount]]/Table_1[[#This Row],[Sales]]</f>
        <v>0</v>
      </c>
      <c r="X3424" t="str">
        <f>IF(Table_1[[#This Row],[Discount %]]&lt;=0.1, "0-10%", IF(Table_1[[#This Row],[Discount %]]&lt;=0.2, "10-20%", IF(Table_1[[#This Row],[Discount %]]&lt;=0.3, "20-30%", IF(Table_1[[#This Row],[Discount %]]&lt;=0.4, "30-40%", "40%+"))))</f>
        <v>0-10%</v>
      </c>
    </row>
    <row r="3425" spans="1:24" ht="14.4" x14ac:dyDescent="0.3">
      <c r="A3425" s="2">
        <v>3424</v>
      </c>
      <c r="B3425" s="2" t="s">
        <v>6618</v>
      </c>
      <c r="C3425" s="2">
        <f>YEAR([1]Data!$D3425)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9">
        <v>22.72</v>
      </c>
      <c r="T3425" s="2">
        <v>4</v>
      </c>
      <c r="U3425" s="25">
        <v>0.2</v>
      </c>
      <c r="V3425" s="25">
        <v>7.3839999999999986</v>
      </c>
      <c r="W3425" s="11">
        <f>Table_1[[#This Row],[Discount]]/Table_1[[#This Row],[Sales]]</f>
        <v>8.8028169014084511E-3</v>
      </c>
      <c r="X3425" t="str">
        <f>IF(Table_1[[#This Row],[Discount %]]&lt;=0.1, "0-10%", IF(Table_1[[#This Row],[Discount %]]&lt;=0.2, "10-20%", IF(Table_1[[#This Row],[Discount %]]&lt;=0.3, "20-30%", IF(Table_1[[#This Row],[Discount %]]&lt;=0.4, "30-40%", "40%+"))))</f>
        <v>0-10%</v>
      </c>
    </row>
    <row r="3426" spans="1:24" ht="14.4" x14ac:dyDescent="0.3">
      <c r="A3426" s="2">
        <v>3425</v>
      </c>
      <c r="B3426" s="2" t="s">
        <v>6618</v>
      </c>
      <c r="C3426" s="2">
        <f>YEAR([1]Data!$D3426)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9">
        <v>558.4</v>
      </c>
      <c r="T3426" s="2">
        <v>2</v>
      </c>
      <c r="U3426" s="25">
        <v>0.2</v>
      </c>
      <c r="V3426" s="25">
        <v>41.880000000000024</v>
      </c>
      <c r="W3426" s="11">
        <f>Table_1[[#This Row],[Discount]]/Table_1[[#This Row],[Sales]]</f>
        <v>3.5816618911174789E-4</v>
      </c>
      <c r="X3426" t="str">
        <f>IF(Table_1[[#This Row],[Discount %]]&lt;=0.1, "0-10%", IF(Table_1[[#This Row],[Discount %]]&lt;=0.2, "10-20%", IF(Table_1[[#This Row],[Discount %]]&lt;=0.3, "20-30%", IF(Table_1[[#This Row],[Discount %]]&lt;=0.4, "30-40%", "40%+"))))</f>
        <v>0-10%</v>
      </c>
    </row>
    <row r="3427" spans="1:24" ht="14.4" x14ac:dyDescent="0.3">
      <c r="A3427" s="2">
        <v>3426</v>
      </c>
      <c r="B3427" s="2" t="s">
        <v>6619</v>
      </c>
      <c r="C3427" s="2">
        <f>YEAR([1]Data!$D3427)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9">
        <v>15.24</v>
      </c>
      <c r="T3427" s="2">
        <v>4</v>
      </c>
      <c r="U3427" s="25">
        <v>0</v>
      </c>
      <c r="V3427" s="25">
        <v>6.8579999999999988</v>
      </c>
      <c r="W3427" s="11">
        <f>Table_1[[#This Row],[Discount]]/Table_1[[#This Row],[Sales]]</f>
        <v>0</v>
      </c>
      <c r="X3427" t="str">
        <f>IF(Table_1[[#This Row],[Discount %]]&lt;=0.1, "0-10%", IF(Table_1[[#This Row],[Discount %]]&lt;=0.2, "10-20%", IF(Table_1[[#This Row],[Discount %]]&lt;=0.3, "20-30%", IF(Table_1[[#This Row],[Discount %]]&lt;=0.4, "30-40%", "40%+"))))</f>
        <v>0-10%</v>
      </c>
    </row>
    <row r="3428" spans="1:24" ht="14.4" x14ac:dyDescent="0.3">
      <c r="A3428" s="2">
        <v>3427</v>
      </c>
      <c r="B3428" s="2" t="s">
        <v>6619</v>
      </c>
      <c r="C3428" s="2">
        <f>YEAR([1]Data!$D3428)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9">
        <v>1408.1</v>
      </c>
      <c r="T3428" s="2">
        <v>10</v>
      </c>
      <c r="U3428" s="25">
        <v>0</v>
      </c>
      <c r="V3428" s="25">
        <v>394.26800000000003</v>
      </c>
      <c r="W3428" s="11">
        <f>Table_1[[#This Row],[Discount]]/Table_1[[#This Row],[Sales]]</f>
        <v>0</v>
      </c>
      <c r="X3428" t="str">
        <f>IF(Table_1[[#This Row],[Discount %]]&lt;=0.1, "0-10%", IF(Table_1[[#This Row],[Discount %]]&lt;=0.2, "10-20%", IF(Table_1[[#This Row],[Discount %]]&lt;=0.3, "20-30%", IF(Table_1[[#This Row],[Discount %]]&lt;=0.4, "30-40%", "40%+"))))</f>
        <v>0-10%</v>
      </c>
    </row>
    <row r="3429" spans="1:24" ht="14.4" x14ac:dyDescent="0.3">
      <c r="A3429" s="2">
        <v>3428</v>
      </c>
      <c r="B3429" s="2" t="s">
        <v>6621</v>
      </c>
      <c r="C3429" s="2">
        <f>YEAR([1]Data!$D3429)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9">
        <v>32.896000000000001</v>
      </c>
      <c r="T3429" s="2">
        <v>4</v>
      </c>
      <c r="U3429" s="25">
        <v>0.2</v>
      </c>
      <c r="V3429" s="25">
        <v>11.102399999999996</v>
      </c>
      <c r="W3429" s="11">
        <f>Table_1[[#This Row],[Discount]]/Table_1[[#This Row],[Sales]]</f>
        <v>6.0797665369649806E-3</v>
      </c>
      <c r="X3429" t="str">
        <f>IF(Table_1[[#This Row],[Discount %]]&lt;=0.1, "0-10%", IF(Table_1[[#This Row],[Discount %]]&lt;=0.2, "10-20%", IF(Table_1[[#This Row],[Discount %]]&lt;=0.3, "20-30%", IF(Table_1[[#This Row],[Discount %]]&lt;=0.4, "30-40%", "40%+"))))</f>
        <v>0-10%</v>
      </c>
    </row>
    <row r="3430" spans="1:24" ht="14.4" x14ac:dyDescent="0.3">
      <c r="A3430" s="2">
        <v>3429</v>
      </c>
      <c r="B3430" s="2" t="s">
        <v>6621</v>
      </c>
      <c r="C3430" s="2">
        <f>YEAR([1]Data!$D3430)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9">
        <v>215.148</v>
      </c>
      <c r="T3430" s="2">
        <v>2</v>
      </c>
      <c r="U3430" s="25">
        <v>0.4</v>
      </c>
      <c r="V3430" s="25">
        <v>-103.98819999999998</v>
      </c>
      <c r="W3430" s="11">
        <f>Table_1[[#This Row],[Discount]]/Table_1[[#This Row],[Sales]]</f>
        <v>1.8591853049993495E-3</v>
      </c>
      <c r="X3430" t="str">
        <f>IF(Table_1[[#This Row],[Discount %]]&lt;=0.1, "0-10%", IF(Table_1[[#This Row],[Discount %]]&lt;=0.2, "10-20%", IF(Table_1[[#This Row],[Discount %]]&lt;=0.3, "20-30%", IF(Table_1[[#This Row],[Discount %]]&lt;=0.4, "30-40%", "40%+"))))</f>
        <v>0-10%</v>
      </c>
    </row>
    <row r="3431" spans="1:24" ht="14.4" x14ac:dyDescent="0.3">
      <c r="A3431" s="2">
        <v>3430</v>
      </c>
      <c r="B3431" s="2" t="s">
        <v>6621</v>
      </c>
      <c r="C3431" s="2">
        <f>YEAR([1]Data!$D3431)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9">
        <v>30.96</v>
      </c>
      <c r="T3431" s="2">
        <v>6</v>
      </c>
      <c r="U3431" s="25">
        <v>0.2</v>
      </c>
      <c r="V3431" s="25">
        <v>11.223000000000001</v>
      </c>
      <c r="W3431" s="11">
        <f>Table_1[[#This Row],[Discount]]/Table_1[[#This Row],[Sales]]</f>
        <v>6.4599483204134372E-3</v>
      </c>
      <c r="X3431" t="str">
        <f>IF(Table_1[[#This Row],[Discount %]]&lt;=0.1, "0-10%", IF(Table_1[[#This Row],[Discount %]]&lt;=0.2, "10-20%", IF(Table_1[[#This Row],[Discount %]]&lt;=0.3, "20-30%", IF(Table_1[[#This Row],[Discount %]]&lt;=0.4, "30-40%", "40%+"))))</f>
        <v>0-10%</v>
      </c>
    </row>
    <row r="3432" spans="1:24" ht="14.4" x14ac:dyDescent="0.3">
      <c r="A3432" s="2">
        <v>3431</v>
      </c>
      <c r="B3432" s="2" t="s">
        <v>6624</v>
      </c>
      <c r="C3432" s="2">
        <f>YEAR([1]Data!$D3432)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9">
        <v>29.79</v>
      </c>
      <c r="T3432" s="2">
        <v>3</v>
      </c>
      <c r="U3432" s="25">
        <v>0</v>
      </c>
      <c r="V3432" s="25">
        <v>8.6390999999999956</v>
      </c>
      <c r="W3432" s="11">
        <f>Table_1[[#This Row],[Discount]]/Table_1[[#This Row],[Sales]]</f>
        <v>0</v>
      </c>
      <c r="X3432" t="str">
        <f>IF(Table_1[[#This Row],[Discount %]]&lt;=0.1, "0-10%", IF(Table_1[[#This Row],[Discount %]]&lt;=0.2, "10-20%", IF(Table_1[[#This Row],[Discount %]]&lt;=0.3, "20-30%", IF(Table_1[[#This Row],[Discount %]]&lt;=0.4, "30-40%", "40%+"))))</f>
        <v>0-10%</v>
      </c>
    </row>
    <row r="3433" spans="1:24" ht="14.4" x14ac:dyDescent="0.3">
      <c r="A3433" s="2">
        <v>3432</v>
      </c>
      <c r="B3433" s="2" t="s">
        <v>6624</v>
      </c>
      <c r="C3433" s="2">
        <f>YEAR([1]Data!$D3433)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9">
        <v>128.9</v>
      </c>
      <c r="T3433" s="2">
        <v>2</v>
      </c>
      <c r="U3433" s="25">
        <v>0</v>
      </c>
      <c r="V3433" s="25">
        <v>15.468000000000004</v>
      </c>
      <c r="W3433" s="11">
        <f>Table_1[[#This Row],[Discount]]/Table_1[[#This Row],[Sales]]</f>
        <v>0</v>
      </c>
      <c r="X3433" t="str">
        <f>IF(Table_1[[#This Row],[Discount %]]&lt;=0.1, "0-10%", IF(Table_1[[#This Row],[Discount %]]&lt;=0.2, "10-20%", IF(Table_1[[#This Row],[Discount %]]&lt;=0.3, "20-30%", IF(Table_1[[#This Row],[Discount %]]&lt;=0.4, "30-40%", "40%+"))))</f>
        <v>0-10%</v>
      </c>
    </row>
    <row r="3434" spans="1:24" ht="14.4" x14ac:dyDescent="0.3">
      <c r="A3434" s="2">
        <v>3433</v>
      </c>
      <c r="B3434" s="2" t="s">
        <v>6624</v>
      </c>
      <c r="C3434" s="2">
        <f>YEAR([1]Data!$D3434)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9">
        <v>60.12</v>
      </c>
      <c r="T3434" s="2">
        <v>9</v>
      </c>
      <c r="U3434" s="25">
        <v>0</v>
      </c>
      <c r="V3434" s="25">
        <v>28.857599999999998</v>
      </c>
      <c r="W3434" s="11">
        <f>Table_1[[#This Row],[Discount]]/Table_1[[#This Row],[Sales]]</f>
        <v>0</v>
      </c>
      <c r="X3434" t="str">
        <f>IF(Table_1[[#This Row],[Discount %]]&lt;=0.1, "0-10%", IF(Table_1[[#This Row],[Discount %]]&lt;=0.2, "10-20%", IF(Table_1[[#This Row],[Discount %]]&lt;=0.3, "20-30%", IF(Table_1[[#This Row],[Discount %]]&lt;=0.4, "30-40%", "40%+"))))</f>
        <v>0-10%</v>
      </c>
    </row>
    <row r="3435" spans="1:24" ht="14.4" x14ac:dyDescent="0.3">
      <c r="A3435" s="2">
        <v>3434</v>
      </c>
      <c r="B3435" s="2" t="s">
        <v>6627</v>
      </c>
      <c r="C3435" s="2">
        <f>YEAR([1]Data!$D3435)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9">
        <v>24.816000000000003</v>
      </c>
      <c r="T3435" s="2">
        <v>3</v>
      </c>
      <c r="U3435" s="25">
        <v>0.2</v>
      </c>
      <c r="V3435" s="25">
        <v>8.3753999999999991</v>
      </c>
      <c r="W3435" s="11">
        <f>Table_1[[#This Row],[Discount]]/Table_1[[#This Row],[Sales]]</f>
        <v>8.0593165699548667E-3</v>
      </c>
      <c r="X3435" t="str">
        <f>IF(Table_1[[#This Row],[Discount %]]&lt;=0.1, "0-10%", IF(Table_1[[#This Row],[Discount %]]&lt;=0.2, "10-20%", IF(Table_1[[#This Row],[Discount %]]&lt;=0.3, "20-30%", IF(Table_1[[#This Row],[Discount %]]&lt;=0.4, "30-40%", "40%+"))))</f>
        <v>0-10%</v>
      </c>
    </row>
    <row r="3436" spans="1:24" ht="14.4" x14ac:dyDescent="0.3">
      <c r="A3436" s="2">
        <v>3435</v>
      </c>
      <c r="B3436" s="2" t="s">
        <v>6627</v>
      </c>
      <c r="C3436" s="2">
        <f>YEAR([1]Data!$D3436)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9">
        <v>14.976000000000003</v>
      </c>
      <c r="T3436" s="2">
        <v>6</v>
      </c>
      <c r="U3436" s="25">
        <v>0.2</v>
      </c>
      <c r="V3436" s="25">
        <v>5.4287999999999981</v>
      </c>
      <c r="W3436" s="11">
        <f>Table_1[[#This Row],[Discount]]/Table_1[[#This Row],[Sales]]</f>
        <v>1.3354700854700852E-2</v>
      </c>
      <c r="X3436" t="str">
        <f>IF(Table_1[[#This Row],[Discount %]]&lt;=0.1, "0-10%", IF(Table_1[[#This Row],[Discount %]]&lt;=0.2, "10-20%", IF(Table_1[[#This Row],[Discount %]]&lt;=0.3, "20-30%", IF(Table_1[[#This Row],[Discount %]]&lt;=0.4, "30-40%", "40%+"))))</f>
        <v>0-10%</v>
      </c>
    </row>
    <row r="3437" spans="1:24" ht="14.4" x14ac:dyDescent="0.3">
      <c r="A3437" s="2">
        <v>3436</v>
      </c>
      <c r="B3437" s="2" t="s">
        <v>6628</v>
      </c>
      <c r="C3437" s="2">
        <f>YEAR([1]Data!$D3437)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9">
        <v>15.079999999999998</v>
      </c>
      <c r="T3437" s="2">
        <v>2</v>
      </c>
      <c r="U3437" s="25">
        <v>0.8</v>
      </c>
      <c r="V3437" s="25">
        <v>-22.620000000000005</v>
      </c>
      <c r="W3437" s="11">
        <f>Table_1[[#This Row],[Discount]]/Table_1[[#This Row],[Sales]]</f>
        <v>5.3050397877984094E-2</v>
      </c>
      <c r="X3437" t="str">
        <f>IF(Table_1[[#This Row],[Discount %]]&lt;=0.1, "0-10%", IF(Table_1[[#This Row],[Discount %]]&lt;=0.2, "10-20%", IF(Table_1[[#This Row],[Discount %]]&lt;=0.3, "20-30%", IF(Table_1[[#This Row],[Discount %]]&lt;=0.4, "30-40%", "40%+"))))</f>
        <v>0-10%</v>
      </c>
    </row>
    <row r="3438" spans="1:24" ht="14.4" x14ac:dyDescent="0.3">
      <c r="A3438" s="2">
        <v>3437</v>
      </c>
      <c r="B3438" s="2" t="s">
        <v>6628</v>
      </c>
      <c r="C3438" s="2">
        <f>YEAR([1]Data!$D3438)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9">
        <v>24.288</v>
      </c>
      <c r="T3438" s="2">
        <v>3</v>
      </c>
      <c r="U3438" s="25">
        <v>0.6</v>
      </c>
      <c r="V3438" s="25">
        <v>-12.751199999999997</v>
      </c>
      <c r="W3438" s="11">
        <f>Table_1[[#This Row],[Discount]]/Table_1[[#This Row],[Sales]]</f>
        <v>2.4703557312252964E-2</v>
      </c>
      <c r="X3438" t="str">
        <f>IF(Table_1[[#This Row],[Discount %]]&lt;=0.1, "0-10%", IF(Table_1[[#This Row],[Discount %]]&lt;=0.2, "10-20%", IF(Table_1[[#This Row],[Discount %]]&lt;=0.3, "20-30%", IF(Table_1[[#This Row],[Discount %]]&lt;=0.4, "30-40%", "40%+"))))</f>
        <v>0-10%</v>
      </c>
    </row>
    <row r="3439" spans="1:24" ht="14.4" x14ac:dyDescent="0.3">
      <c r="A3439" s="2">
        <v>3438</v>
      </c>
      <c r="B3439" s="2" t="s">
        <v>6629</v>
      </c>
      <c r="C3439" s="2">
        <f>YEAR([1]Data!$D3439)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9">
        <v>16.192</v>
      </c>
      <c r="T3439" s="2">
        <v>2</v>
      </c>
      <c r="U3439" s="25">
        <v>0.6</v>
      </c>
      <c r="V3439" s="25">
        <v>-8.5007999999999981</v>
      </c>
      <c r="W3439" s="11">
        <f>Table_1[[#This Row],[Discount]]/Table_1[[#This Row],[Sales]]</f>
        <v>3.7055335968379448E-2</v>
      </c>
      <c r="X3439" t="str">
        <f>IF(Table_1[[#This Row],[Discount %]]&lt;=0.1, "0-10%", IF(Table_1[[#This Row],[Discount %]]&lt;=0.2, "10-20%", IF(Table_1[[#This Row],[Discount %]]&lt;=0.3, "20-30%", IF(Table_1[[#This Row],[Discount %]]&lt;=0.4, "30-40%", "40%+"))))</f>
        <v>0-10%</v>
      </c>
    </row>
    <row r="3440" spans="1:24" ht="14.4" x14ac:dyDescent="0.3">
      <c r="A3440" s="2">
        <v>3439</v>
      </c>
      <c r="B3440" s="2" t="s">
        <v>6629</v>
      </c>
      <c r="C3440" s="2">
        <f>YEAR([1]Data!$D3440)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9">
        <v>251.00599999999997</v>
      </c>
      <c r="T3440" s="2">
        <v>2</v>
      </c>
      <c r="U3440" s="25">
        <v>0.3</v>
      </c>
      <c r="V3440" s="25">
        <v>-68.130199999999988</v>
      </c>
      <c r="W3440" s="11">
        <f>Table_1[[#This Row],[Discount]]/Table_1[[#This Row],[Sales]]</f>
        <v>1.1951905532138676E-3</v>
      </c>
      <c r="X3440" t="str">
        <f>IF(Table_1[[#This Row],[Discount %]]&lt;=0.1, "0-10%", IF(Table_1[[#This Row],[Discount %]]&lt;=0.2, "10-20%", IF(Table_1[[#This Row],[Discount %]]&lt;=0.3, "20-30%", IF(Table_1[[#This Row],[Discount %]]&lt;=0.4, "30-40%", "40%+"))))</f>
        <v>0-10%</v>
      </c>
    </row>
    <row r="3441" spans="1:24" ht="14.4" x14ac:dyDescent="0.3">
      <c r="A3441" s="2">
        <v>3440</v>
      </c>
      <c r="B3441" s="2" t="s">
        <v>6629</v>
      </c>
      <c r="C3441" s="2">
        <f>YEAR([1]Data!$D3441)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9">
        <v>54.192</v>
      </c>
      <c r="T3441" s="2">
        <v>6</v>
      </c>
      <c r="U3441" s="25">
        <v>0.2</v>
      </c>
      <c r="V3441" s="25">
        <v>4.0643999999999973</v>
      </c>
      <c r="W3441" s="11">
        <f>Table_1[[#This Row],[Discount]]/Table_1[[#This Row],[Sales]]</f>
        <v>3.6905816356657809E-3</v>
      </c>
      <c r="X3441" t="str">
        <f>IF(Table_1[[#This Row],[Discount %]]&lt;=0.1, "0-10%", IF(Table_1[[#This Row],[Discount %]]&lt;=0.2, "10-20%", IF(Table_1[[#This Row],[Discount %]]&lt;=0.3, "20-30%", IF(Table_1[[#This Row],[Discount %]]&lt;=0.4, "30-40%", "40%+"))))</f>
        <v>0-10%</v>
      </c>
    </row>
    <row r="3442" spans="1:24" ht="14.4" x14ac:dyDescent="0.3">
      <c r="A3442" s="2">
        <v>3441</v>
      </c>
      <c r="B3442" s="2" t="s">
        <v>6630</v>
      </c>
      <c r="C3442" s="2">
        <f>YEAR([1]Data!$D3442)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9">
        <v>4.3040000000000003</v>
      </c>
      <c r="T3442" s="2">
        <v>1</v>
      </c>
      <c r="U3442" s="25">
        <v>0.2</v>
      </c>
      <c r="V3442" s="25">
        <v>1.5602</v>
      </c>
      <c r="W3442" s="11">
        <f>Table_1[[#This Row],[Discount]]/Table_1[[#This Row],[Sales]]</f>
        <v>4.6468401486988845E-2</v>
      </c>
      <c r="X3442" t="str">
        <f>IF(Table_1[[#This Row],[Discount %]]&lt;=0.1, "0-10%", IF(Table_1[[#This Row],[Discount %]]&lt;=0.2, "10-20%", IF(Table_1[[#This Row],[Discount %]]&lt;=0.3, "20-30%", IF(Table_1[[#This Row],[Discount %]]&lt;=0.4, "30-40%", "40%+"))))</f>
        <v>0-10%</v>
      </c>
    </row>
    <row r="3443" spans="1:24" ht="14.4" x14ac:dyDescent="0.3">
      <c r="A3443" s="2">
        <v>3442</v>
      </c>
      <c r="B3443" s="2" t="s">
        <v>6631</v>
      </c>
      <c r="C3443" s="2">
        <f>YEAR([1]Data!$D3443)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9">
        <v>108.92</v>
      </c>
      <c r="T3443" s="2">
        <v>14</v>
      </c>
      <c r="U3443" s="25">
        <v>0</v>
      </c>
      <c r="V3443" s="25">
        <v>49.013999999999996</v>
      </c>
      <c r="W3443" s="11">
        <f>Table_1[[#This Row],[Discount]]/Table_1[[#This Row],[Sales]]</f>
        <v>0</v>
      </c>
      <c r="X3443" t="str">
        <f>IF(Table_1[[#This Row],[Discount %]]&lt;=0.1, "0-10%", IF(Table_1[[#This Row],[Discount %]]&lt;=0.2, "10-20%", IF(Table_1[[#This Row],[Discount %]]&lt;=0.3, "20-30%", IF(Table_1[[#This Row],[Discount %]]&lt;=0.4, "30-40%", "40%+"))))</f>
        <v>0-10%</v>
      </c>
    </row>
    <row r="3444" spans="1:24" ht="14.4" x14ac:dyDescent="0.3">
      <c r="A3444" s="2">
        <v>3443</v>
      </c>
      <c r="B3444" s="2" t="s">
        <v>6632</v>
      </c>
      <c r="C3444" s="2">
        <f>YEAR([1]Data!$D3444)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9">
        <v>16.740000000000002</v>
      </c>
      <c r="T3444" s="2">
        <v>3</v>
      </c>
      <c r="U3444" s="25">
        <v>0</v>
      </c>
      <c r="V3444" s="25">
        <v>8.370000000000001</v>
      </c>
      <c r="W3444" s="11">
        <f>Table_1[[#This Row],[Discount]]/Table_1[[#This Row],[Sales]]</f>
        <v>0</v>
      </c>
      <c r="X3444" t="str">
        <f>IF(Table_1[[#This Row],[Discount %]]&lt;=0.1, "0-10%", IF(Table_1[[#This Row],[Discount %]]&lt;=0.2, "10-20%", IF(Table_1[[#This Row],[Discount %]]&lt;=0.3, "20-30%", IF(Table_1[[#This Row],[Discount %]]&lt;=0.4, "30-40%", "40%+"))))</f>
        <v>0-10%</v>
      </c>
    </row>
    <row r="3445" spans="1:24" ht="14.4" x14ac:dyDescent="0.3">
      <c r="A3445" s="2">
        <v>3444</v>
      </c>
      <c r="B3445" s="2" t="s">
        <v>6632</v>
      </c>
      <c r="C3445" s="2">
        <f>YEAR([1]Data!$D3445)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9">
        <v>2504.7399999999998</v>
      </c>
      <c r="T3445" s="2">
        <v>7</v>
      </c>
      <c r="U3445" s="25">
        <v>0</v>
      </c>
      <c r="V3445" s="25">
        <v>626.18499999999995</v>
      </c>
      <c r="W3445" s="11">
        <f>Table_1[[#This Row],[Discount]]/Table_1[[#This Row],[Sales]]</f>
        <v>0</v>
      </c>
      <c r="X3445" t="str">
        <f>IF(Table_1[[#This Row],[Discount %]]&lt;=0.1, "0-10%", IF(Table_1[[#This Row],[Discount %]]&lt;=0.2, "10-20%", IF(Table_1[[#This Row],[Discount %]]&lt;=0.3, "20-30%", IF(Table_1[[#This Row],[Discount %]]&lt;=0.4, "30-40%", "40%+"))))</f>
        <v>0-10%</v>
      </c>
    </row>
    <row r="3446" spans="1:24" ht="14.4" x14ac:dyDescent="0.3">
      <c r="A3446" s="2">
        <v>3445</v>
      </c>
      <c r="B3446" s="2" t="s">
        <v>6633</v>
      </c>
      <c r="C3446" s="2">
        <f>YEAR([1]Data!$D3446)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9">
        <v>84.784000000000006</v>
      </c>
      <c r="T3446" s="2">
        <v>2</v>
      </c>
      <c r="U3446" s="25">
        <v>0.2</v>
      </c>
      <c r="V3446" s="25">
        <v>-16.956800000000005</v>
      </c>
      <c r="W3446" s="11">
        <f>Table_1[[#This Row],[Discount]]/Table_1[[#This Row],[Sales]]</f>
        <v>2.358935648235516E-3</v>
      </c>
      <c r="X3446" t="str">
        <f>IF(Table_1[[#This Row],[Discount %]]&lt;=0.1, "0-10%", IF(Table_1[[#This Row],[Discount %]]&lt;=0.2, "10-20%", IF(Table_1[[#This Row],[Discount %]]&lt;=0.3, "20-30%", IF(Table_1[[#This Row],[Discount %]]&lt;=0.4, "30-40%", "40%+"))))</f>
        <v>0-10%</v>
      </c>
    </row>
    <row r="3447" spans="1:24" ht="14.4" x14ac:dyDescent="0.3">
      <c r="A3447" s="2">
        <v>3446</v>
      </c>
      <c r="B3447" s="2" t="s">
        <v>6636</v>
      </c>
      <c r="C3447" s="2">
        <f>YEAR([1]Data!$D3447)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9">
        <v>29.900000000000002</v>
      </c>
      <c r="T3447" s="2">
        <v>5</v>
      </c>
      <c r="U3447" s="25">
        <v>0</v>
      </c>
      <c r="V3447" s="25">
        <v>5.0829999999999975</v>
      </c>
      <c r="W3447" s="11">
        <f>Table_1[[#This Row],[Discount]]/Table_1[[#This Row],[Sales]]</f>
        <v>0</v>
      </c>
      <c r="X3447" t="str">
        <f>IF(Table_1[[#This Row],[Discount %]]&lt;=0.1, "0-10%", IF(Table_1[[#This Row],[Discount %]]&lt;=0.2, "10-20%", IF(Table_1[[#This Row],[Discount %]]&lt;=0.3, "20-30%", IF(Table_1[[#This Row],[Discount %]]&lt;=0.4, "30-40%", "40%+"))))</f>
        <v>0-10%</v>
      </c>
    </row>
    <row r="3448" spans="1:24" ht="14.4" x14ac:dyDescent="0.3">
      <c r="A3448" s="2">
        <v>3447</v>
      </c>
      <c r="B3448" s="2" t="s">
        <v>6637</v>
      </c>
      <c r="C3448" s="2">
        <f>YEAR([1]Data!$D3448)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9">
        <v>70.88</v>
      </c>
      <c r="T3448" s="2">
        <v>2</v>
      </c>
      <c r="U3448" s="25">
        <v>0</v>
      </c>
      <c r="V3448" s="25">
        <v>33.313599999999994</v>
      </c>
      <c r="W3448" s="11">
        <f>Table_1[[#This Row],[Discount]]/Table_1[[#This Row],[Sales]]</f>
        <v>0</v>
      </c>
      <c r="X3448" t="str">
        <f>IF(Table_1[[#This Row],[Discount %]]&lt;=0.1, "0-10%", IF(Table_1[[#This Row],[Discount %]]&lt;=0.2, "10-20%", IF(Table_1[[#This Row],[Discount %]]&lt;=0.3, "20-30%", IF(Table_1[[#This Row],[Discount %]]&lt;=0.4, "30-40%", "40%+"))))</f>
        <v>0-10%</v>
      </c>
    </row>
    <row r="3449" spans="1:24" ht="14.4" x14ac:dyDescent="0.3">
      <c r="A3449" s="2">
        <v>3448</v>
      </c>
      <c r="B3449" s="2" t="s">
        <v>6640</v>
      </c>
      <c r="C3449" s="2">
        <f>YEAR([1]Data!$D3449)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9">
        <v>3.76</v>
      </c>
      <c r="T3449" s="2">
        <v>2</v>
      </c>
      <c r="U3449" s="25">
        <v>0</v>
      </c>
      <c r="V3449" s="25">
        <v>1.0903999999999998</v>
      </c>
      <c r="W3449" s="11">
        <f>Table_1[[#This Row],[Discount]]/Table_1[[#This Row],[Sales]]</f>
        <v>0</v>
      </c>
      <c r="X3449" t="str">
        <f>IF(Table_1[[#This Row],[Discount %]]&lt;=0.1, "0-10%", IF(Table_1[[#This Row],[Discount %]]&lt;=0.2, "10-20%", IF(Table_1[[#This Row],[Discount %]]&lt;=0.3, "20-30%", IF(Table_1[[#This Row],[Discount %]]&lt;=0.4, "30-40%", "40%+"))))</f>
        <v>0-10%</v>
      </c>
    </row>
    <row r="3450" spans="1:24" ht="14.4" x14ac:dyDescent="0.3">
      <c r="A3450" s="2">
        <v>3449</v>
      </c>
      <c r="B3450" s="2" t="s">
        <v>6641</v>
      </c>
      <c r="C3450" s="2">
        <f>YEAR([1]Data!$D3450)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9">
        <v>27.263999999999999</v>
      </c>
      <c r="T3450" s="2">
        <v>2</v>
      </c>
      <c r="U3450" s="25">
        <v>0.2</v>
      </c>
      <c r="V3450" s="25">
        <v>8.8607999999999976</v>
      </c>
      <c r="W3450" s="11">
        <f>Table_1[[#This Row],[Discount]]/Table_1[[#This Row],[Sales]]</f>
        <v>7.3356807511737098E-3</v>
      </c>
      <c r="X3450" t="str">
        <f>IF(Table_1[[#This Row],[Discount %]]&lt;=0.1, "0-10%", IF(Table_1[[#This Row],[Discount %]]&lt;=0.2, "10-20%", IF(Table_1[[#This Row],[Discount %]]&lt;=0.3, "20-30%", IF(Table_1[[#This Row],[Discount %]]&lt;=0.4, "30-40%", "40%+"))))</f>
        <v>0-10%</v>
      </c>
    </row>
    <row r="3451" spans="1:24" ht="14.4" x14ac:dyDescent="0.3">
      <c r="A3451" s="2">
        <v>3450</v>
      </c>
      <c r="B3451" s="2" t="s">
        <v>6642</v>
      </c>
      <c r="C3451" s="2">
        <f>YEAR([1]Data!$D3451)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9">
        <v>56.65</v>
      </c>
      <c r="T3451" s="2">
        <v>5</v>
      </c>
      <c r="U3451" s="25">
        <v>0</v>
      </c>
      <c r="V3451" s="25">
        <v>24.359500000000004</v>
      </c>
      <c r="W3451" s="11">
        <f>Table_1[[#This Row],[Discount]]/Table_1[[#This Row],[Sales]]</f>
        <v>0</v>
      </c>
      <c r="X3451" t="str">
        <f>IF(Table_1[[#This Row],[Discount %]]&lt;=0.1, "0-10%", IF(Table_1[[#This Row],[Discount %]]&lt;=0.2, "10-20%", IF(Table_1[[#This Row],[Discount %]]&lt;=0.3, "20-30%", IF(Table_1[[#This Row],[Discount %]]&lt;=0.4, "30-40%", "40%+"))))</f>
        <v>0-10%</v>
      </c>
    </row>
    <row r="3452" spans="1:24" ht="14.4" x14ac:dyDescent="0.3">
      <c r="A3452" s="2">
        <v>3451</v>
      </c>
      <c r="B3452" s="2" t="s">
        <v>6642</v>
      </c>
      <c r="C3452" s="2">
        <f>YEAR([1]Data!$D3452)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9">
        <v>14.97</v>
      </c>
      <c r="T3452" s="2">
        <v>1</v>
      </c>
      <c r="U3452" s="25">
        <v>0</v>
      </c>
      <c r="V3452" s="25">
        <v>4.1916000000000011</v>
      </c>
      <c r="W3452" s="11">
        <f>Table_1[[#This Row],[Discount]]/Table_1[[#This Row],[Sales]]</f>
        <v>0</v>
      </c>
      <c r="X3452" t="str">
        <f>IF(Table_1[[#This Row],[Discount %]]&lt;=0.1, "0-10%", IF(Table_1[[#This Row],[Discount %]]&lt;=0.2, "10-20%", IF(Table_1[[#This Row],[Discount %]]&lt;=0.3, "20-30%", IF(Table_1[[#This Row],[Discount %]]&lt;=0.4, "30-40%", "40%+"))))</f>
        <v>0-10%</v>
      </c>
    </row>
    <row r="3453" spans="1:24" ht="14.4" x14ac:dyDescent="0.3">
      <c r="A3453" s="2">
        <v>3452</v>
      </c>
      <c r="B3453" s="2" t="s">
        <v>6642</v>
      </c>
      <c r="C3453" s="2">
        <f>YEAR([1]Data!$D3453)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9">
        <v>4.0199999999999996</v>
      </c>
      <c r="T3453" s="2">
        <v>2</v>
      </c>
      <c r="U3453" s="25">
        <v>0</v>
      </c>
      <c r="V3453" s="25">
        <v>1.9697999999999998</v>
      </c>
      <c r="W3453" s="11">
        <f>Table_1[[#This Row],[Discount]]/Table_1[[#This Row],[Sales]]</f>
        <v>0</v>
      </c>
      <c r="X3453" t="str">
        <f>IF(Table_1[[#This Row],[Discount %]]&lt;=0.1, "0-10%", IF(Table_1[[#This Row],[Discount %]]&lt;=0.2, "10-20%", IF(Table_1[[#This Row],[Discount %]]&lt;=0.3, "20-30%", IF(Table_1[[#This Row],[Discount %]]&lt;=0.4, "30-40%", "40%+"))))</f>
        <v>0-10%</v>
      </c>
    </row>
    <row r="3454" spans="1:24" ht="14.4" x14ac:dyDescent="0.3">
      <c r="A3454" s="2">
        <v>3453</v>
      </c>
      <c r="B3454" s="2" t="s">
        <v>6643</v>
      </c>
      <c r="C3454" s="2">
        <f>YEAR([1]Data!$D3454)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9">
        <v>471.92</v>
      </c>
      <c r="T3454" s="2">
        <v>2</v>
      </c>
      <c r="U3454" s="25">
        <v>0.2</v>
      </c>
      <c r="V3454" s="25">
        <v>29.495000000000019</v>
      </c>
      <c r="W3454" s="11">
        <f>Table_1[[#This Row],[Discount]]/Table_1[[#This Row],[Sales]]</f>
        <v>4.2380064417697918E-4</v>
      </c>
      <c r="X3454" t="str">
        <f>IF(Table_1[[#This Row],[Discount %]]&lt;=0.1, "0-10%", IF(Table_1[[#This Row],[Discount %]]&lt;=0.2, "10-20%", IF(Table_1[[#This Row],[Discount %]]&lt;=0.3, "20-30%", IF(Table_1[[#This Row],[Discount %]]&lt;=0.4, "30-40%", "40%+"))))</f>
        <v>0-10%</v>
      </c>
    </row>
    <row r="3455" spans="1:24" ht="14.4" x14ac:dyDescent="0.3">
      <c r="A3455" s="2">
        <v>3454</v>
      </c>
      <c r="B3455" s="2" t="s">
        <v>6646</v>
      </c>
      <c r="C3455" s="2">
        <f>YEAR([1]Data!$D3455)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9">
        <v>58.72</v>
      </c>
      <c r="T3455" s="2">
        <v>4</v>
      </c>
      <c r="U3455" s="25">
        <v>0</v>
      </c>
      <c r="V3455" s="25">
        <v>27.011199999999999</v>
      </c>
      <c r="W3455" s="11">
        <f>Table_1[[#This Row],[Discount]]/Table_1[[#This Row],[Sales]]</f>
        <v>0</v>
      </c>
      <c r="X3455" t="str">
        <f>IF(Table_1[[#This Row],[Discount %]]&lt;=0.1, "0-10%", IF(Table_1[[#This Row],[Discount %]]&lt;=0.2, "10-20%", IF(Table_1[[#This Row],[Discount %]]&lt;=0.3, "20-30%", IF(Table_1[[#This Row],[Discount %]]&lt;=0.4, "30-40%", "40%+"))))</f>
        <v>0-10%</v>
      </c>
    </row>
    <row r="3456" spans="1:24" ht="14.4" x14ac:dyDescent="0.3">
      <c r="A3456" s="2">
        <v>3455</v>
      </c>
      <c r="B3456" s="2" t="s">
        <v>6647</v>
      </c>
      <c r="C3456" s="2">
        <f>YEAR([1]Data!$D3456)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9">
        <v>5.16</v>
      </c>
      <c r="T3456" s="2">
        <v>3</v>
      </c>
      <c r="U3456" s="25">
        <v>0.2</v>
      </c>
      <c r="V3456" s="25">
        <v>0.83849999999999936</v>
      </c>
      <c r="W3456" s="11">
        <f>Table_1[[#This Row],[Discount]]/Table_1[[#This Row],[Sales]]</f>
        <v>3.875968992248062E-2</v>
      </c>
      <c r="X3456" t="str">
        <f>IF(Table_1[[#This Row],[Discount %]]&lt;=0.1, "0-10%", IF(Table_1[[#This Row],[Discount %]]&lt;=0.2, "10-20%", IF(Table_1[[#This Row],[Discount %]]&lt;=0.3, "20-30%", IF(Table_1[[#This Row],[Discount %]]&lt;=0.4, "30-40%", "40%+"))))</f>
        <v>0-10%</v>
      </c>
    </row>
    <row r="3457" spans="1:24" ht="14.4" x14ac:dyDescent="0.3">
      <c r="A3457" s="2">
        <v>3456</v>
      </c>
      <c r="B3457" s="2" t="s">
        <v>6650</v>
      </c>
      <c r="C3457" s="2">
        <f>YEAR([1]Data!$D3457)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9">
        <v>16.496000000000002</v>
      </c>
      <c r="T3457" s="2">
        <v>2</v>
      </c>
      <c r="U3457" s="25">
        <v>0.2</v>
      </c>
      <c r="V3457" s="25">
        <v>5.5673999999999992</v>
      </c>
      <c r="W3457" s="11">
        <f>Table_1[[#This Row],[Discount]]/Table_1[[#This Row],[Sales]]</f>
        <v>1.2124151309408341E-2</v>
      </c>
      <c r="X3457" t="str">
        <f>IF(Table_1[[#This Row],[Discount %]]&lt;=0.1, "0-10%", IF(Table_1[[#This Row],[Discount %]]&lt;=0.2, "10-20%", IF(Table_1[[#This Row],[Discount %]]&lt;=0.3, "20-30%", IF(Table_1[[#This Row],[Discount %]]&lt;=0.4, "30-40%", "40%+"))))</f>
        <v>0-10%</v>
      </c>
    </row>
    <row r="3458" spans="1:24" ht="14.4" x14ac:dyDescent="0.3">
      <c r="A3458" s="2">
        <v>3457</v>
      </c>
      <c r="B3458" s="2" t="s">
        <v>6653</v>
      </c>
      <c r="C3458" s="2">
        <f>YEAR([1]Data!$D3458)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9">
        <v>71.975999999999999</v>
      </c>
      <c r="T3458" s="2">
        <v>3</v>
      </c>
      <c r="U3458" s="25">
        <v>0.2</v>
      </c>
      <c r="V3458" s="25">
        <v>19.793400000000005</v>
      </c>
      <c r="W3458" s="11">
        <f>Table_1[[#This Row],[Discount]]/Table_1[[#This Row],[Sales]]</f>
        <v>2.7787040124485941E-3</v>
      </c>
      <c r="X3458" t="str">
        <f>IF(Table_1[[#This Row],[Discount %]]&lt;=0.1, "0-10%", IF(Table_1[[#This Row],[Discount %]]&lt;=0.2, "10-20%", IF(Table_1[[#This Row],[Discount %]]&lt;=0.3, "20-30%", IF(Table_1[[#This Row],[Discount %]]&lt;=0.4, "30-40%", "40%+"))))</f>
        <v>0-10%</v>
      </c>
    </row>
    <row r="3459" spans="1:24" ht="14.4" x14ac:dyDescent="0.3">
      <c r="A3459" s="2">
        <v>3458</v>
      </c>
      <c r="B3459" s="2" t="s">
        <v>6653</v>
      </c>
      <c r="C3459" s="2">
        <f>YEAR([1]Data!$D3459)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9">
        <v>22.512000000000004</v>
      </c>
      <c r="T3459" s="2">
        <v>3</v>
      </c>
      <c r="U3459" s="25">
        <v>0.2</v>
      </c>
      <c r="V3459" s="25">
        <v>2.2511999999999999</v>
      </c>
      <c r="W3459" s="11">
        <f>Table_1[[#This Row],[Discount]]/Table_1[[#This Row],[Sales]]</f>
        <v>8.8841506751954503E-3</v>
      </c>
      <c r="X3459" t="str">
        <f>IF(Table_1[[#This Row],[Discount %]]&lt;=0.1, "0-10%", IF(Table_1[[#This Row],[Discount %]]&lt;=0.2, "10-20%", IF(Table_1[[#This Row],[Discount %]]&lt;=0.3, "20-30%", IF(Table_1[[#This Row],[Discount %]]&lt;=0.4, "30-40%", "40%+"))))</f>
        <v>0-10%</v>
      </c>
    </row>
    <row r="3460" spans="1:24" ht="14.4" x14ac:dyDescent="0.3">
      <c r="A3460" s="2">
        <v>3459</v>
      </c>
      <c r="B3460" s="2" t="s">
        <v>6653</v>
      </c>
      <c r="C3460" s="2">
        <f>YEAR([1]Data!$D3460)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9">
        <v>3.4440000000000008</v>
      </c>
      <c r="T3460" s="2">
        <v>2</v>
      </c>
      <c r="U3460" s="25">
        <v>0.7</v>
      </c>
      <c r="V3460" s="25">
        <v>-2.7551999999999994</v>
      </c>
      <c r="W3460" s="11">
        <f>Table_1[[#This Row],[Discount]]/Table_1[[#This Row],[Sales]]</f>
        <v>0.20325203252032514</v>
      </c>
      <c r="X3460" t="str">
        <f>IF(Table_1[[#This Row],[Discount %]]&lt;=0.1, "0-10%", IF(Table_1[[#This Row],[Discount %]]&lt;=0.2, "10-20%", IF(Table_1[[#This Row],[Discount %]]&lt;=0.3, "20-30%", IF(Table_1[[#This Row],[Discount %]]&lt;=0.4, "30-40%", "40%+"))))</f>
        <v>20-30%</v>
      </c>
    </row>
    <row r="3461" spans="1:24" ht="14.4" x14ac:dyDescent="0.3">
      <c r="A3461" s="2">
        <v>3460</v>
      </c>
      <c r="B3461" s="2" t="s">
        <v>6653</v>
      </c>
      <c r="C3461" s="2">
        <f>YEAR([1]Data!$D3461)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9">
        <v>538.19400000000007</v>
      </c>
      <c r="T3461" s="2">
        <v>2</v>
      </c>
      <c r="U3461" s="25">
        <v>0.7</v>
      </c>
      <c r="V3461" s="25">
        <v>-412.61539999999991</v>
      </c>
      <c r="W3461" s="11">
        <f>Table_1[[#This Row],[Discount]]/Table_1[[#This Row],[Sales]]</f>
        <v>1.3006462353723747E-3</v>
      </c>
      <c r="X3461" t="str">
        <f>IF(Table_1[[#This Row],[Discount %]]&lt;=0.1, "0-10%", IF(Table_1[[#This Row],[Discount %]]&lt;=0.2, "10-20%", IF(Table_1[[#This Row],[Discount %]]&lt;=0.3, "20-30%", IF(Table_1[[#This Row],[Discount %]]&lt;=0.4, "30-40%", "40%+"))))</f>
        <v>0-10%</v>
      </c>
    </row>
    <row r="3462" spans="1:24" ht="14.4" x14ac:dyDescent="0.3">
      <c r="A3462" s="2">
        <v>3461</v>
      </c>
      <c r="B3462" s="2" t="s">
        <v>6653</v>
      </c>
      <c r="C3462" s="2">
        <f>YEAR([1]Data!$D3462)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9">
        <v>47.984000000000002</v>
      </c>
      <c r="T3462" s="2">
        <v>2</v>
      </c>
      <c r="U3462" s="25">
        <v>0.2</v>
      </c>
      <c r="V3462" s="25">
        <v>14.395200000000004</v>
      </c>
      <c r="W3462" s="11">
        <f>Table_1[[#This Row],[Discount]]/Table_1[[#This Row],[Sales]]</f>
        <v>4.1680560186728912E-3</v>
      </c>
      <c r="X3462" t="str">
        <f>IF(Table_1[[#This Row],[Discount %]]&lt;=0.1, "0-10%", IF(Table_1[[#This Row],[Discount %]]&lt;=0.2, "10-20%", IF(Table_1[[#This Row],[Discount %]]&lt;=0.3, "20-30%", IF(Table_1[[#This Row],[Discount %]]&lt;=0.4, "30-40%", "40%+"))))</f>
        <v>0-10%</v>
      </c>
    </row>
    <row r="3463" spans="1:24" ht="14.4" x14ac:dyDescent="0.3">
      <c r="A3463" s="2">
        <v>3462</v>
      </c>
      <c r="B3463" s="2" t="s">
        <v>6654</v>
      </c>
      <c r="C3463" s="2">
        <f>YEAR([1]Data!$D3463)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9">
        <v>492.76800000000003</v>
      </c>
      <c r="T3463" s="2">
        <v>4</v>
      </c>
      <c r="U3463" s="25">
        <v>0.2</v>
      </c>
      <c r="V3463" s="25">
        <v>55.436399999999935</v>
      </c>
      <c r="W3463" s="11">
        <f>Table_1[[#This Row],[Discount]]/Table_1[[#This Row],[Sales]]</f>
        <v>4.0587051107214756E-4</v>
      </c>
      <c r="X3463" t="str">
        <f>IF(Table_1[[#This Row],[Discount %]]&lt;=0.1, "0-10%", IF(Table_1[[#This Row],[Discount %]]&lt;=0.2, "10-20%", IF(Table_1[[#This Row],[Discount %]]&lt;=0.3, "20-30%", IF(Table_1[[#This Row],[Discount %]]&lt;=0.4, "30-40%", "40%+"))))</f>
        <v>0-10%</v>
      </c>
    </row>
    <row r="3464" spans="1:24" ht="14.4" x14ac:dyDescent="0.3">
      <c r="A3464" s="2">
        <v>3463</v>
      </c>
      <c r="B3464" s="2" t="s">
        <v>6655</v>
      </c>
      <c r="C3464" s="2">
        <f>YEAR([1]Data!$D3464)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9">
        <v>286.78999999999996</v>
      </c>
      <c r="T3464" s="2">
        <v>7</v>
      </c>
      <c r="U3464" s="25">
        <v>0</v>
      </c>
      <c r="V3464" s="25">
        <v>74.565400000000011</v>
      </c>
      <c r="W3464" s="11">
        <f>Table_1[[#This Row],[Discount]]/Table_1[[#This Row],[Sales]]</f>
        <v>0</v>
      </c>
      <c r="X3464" t="str">
        <f>IF(Table_1[[#This Row],[Discount %]]&lt;=0.1, "0-10%", IF(Table_1[[#This Row],[Discount %]]&lt;=0.2, "10-20%", IF(Table_1[[#This Row],[Discount %]]&lt;=0.3, "20-30%", IF(Table_1[[#This Row],[Discount %]]&lt;=0.4, "30-40%", "40%+"))))</f>
        <v>0-10%</v>
      </c>
    </row>
    <row r="3465" spans="1:24" ht="14.4" x14ac:dyDescent="0.3">
      <c r="A3465" s="2">
        <v>3464</v>
      </c>
      <c r="B3465" s="2" t="s">
        <v>6656</v>
      </c>
      <c r="C3465" s="2">
        <f>YEAR([1]Data!$D3465)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9">
        <v>5.08</v>
      </c>
      <c r="T3465" s="2">
        <v>1</v>
      </c>
      <c r="U3465" s="25">
        <v>0.2</v>
      </c>
      <c r="V3465" s="25">
        <v>1.6509999999999998</v>
      </c>
      <c r="W3465" s="11">
        <f>Table_1[[#This Row],[Discount]]/Table_1[[#This Row],[Sales]]</f>
        <v>3.937007874015748E-2</v>
      </c>
      <c r="X3465" t="str">
        <f>IF(Table_1[[#This Row],[Discount %]]&lt;=0.1, "0-10%", IF(Table_1[[#This Row],[Discount %]]&lt;=0.2, "10-20%", IF(Table_1[[#This Row],[Discount %]]&lt;=0.3, "20-30%", IF(Table_1[[#This Row],[Discount %]]&lt;=0.4, "30-40%", "40%+"))))</f>
        <v>0-10%</v>
      </c>
    </row>
    <row r="3466" spans="1:24" ht="14.4" x14ac:dyDescent="0.3">
      <c r="A3466" s="2">
        <v>3465</v>
      </c>
      <c r="B3466" s="2" t="s">
        <v>6659</v>
      </c>
      <c r="C3466" s="2">
        <f>YEAR([1]Data!$D3466)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9">
        <v>47.992000000000004</v>
      </c>
      <c r="T3466" s="2">
        <v>1</v>
      </c>
      <c r="U3466" s="25">
        <v>0.2</v>
      </c>
      <c r="V3466" s="25">
        <v>7.198799999999995</v>
      </c>
      <c r="W3466" s="11">
        <f>Table_1[[#This Row],[Discount]]/Table_1[[#This Row],[Sales]]</f>
        <v>4.1673612268711448E-3</v>
      </c>
      <c r="X3466" t="str">
        <f>IF(Table_1[[#This Row],[Discount %]]&lt;=0.1, "0-10%", IF(Table_1[[#This Row],[Discount %]]&lt;=0.2, "10-20%", IF(Table_1[[#This Row],[Discount %]]&lt;=0.3, "20-30%", IF(Table_1[[#This Row],[Discount %]]&lt;=0.4, "30-40%", "40%+"))))</f>
        <v>0-10%</v>
      </c>
    </row>
    <row r="3467" spans="1:24" ht="14.4" x14ac:dyDescent="0.3">
      <c r="A3467" s="2">
        <v>3466</v>
      </c>
      <c r="B3467" s="2" t="s">
        <v>6660</v>
      </c>
      <c r="C3467" s="2">
        <f>YEAR([1]Data!$D3467)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9">
        <v>61.96</v>
      </c>
      <c r="T3467" s="2">
        <v>2</v>
      </c>
      <c r="U3467" s="25">
        <v>0</v>
      </c>
      <c r="V3467" s="25">
        <v>16.1096</v>
      </c>
      <c r="W3467" s="11">
        <f>Table_1[[#This Row],[Discount]]/Table_1[[#This Row],[Sales]]</f>
        <v>0</v>
      </c>
      <c r="X3467" t="str">
        <f>IF(Table_1[[#This Row],[Discount %]]&lt;=0.1, "0-10%", IF(Table_1[[#This Row],[Discount %]]&lt;=0.2, "10-20%", IF(Table_1[[#This Row],[Discount %]]&lt;=0.3, "20-30%", IF(Table_1[[#This Row],[Discount %]]&lt;=0.4, "30-40%", "40%+"))))</f>
        <v>0-10%</v>
      </c>
    </row>
    <row r="3468" spans="1:24" ht="14.4" x14ac:dyDescent="0.3">
      <c r="A3468" s="2">
        <v>3467</v>
      </c>
      <c r="B3468" s="2" t="s">
        <v>6660</v>
      </c>
      <c r="C3468" s="2">
        <f>YEAR([1]Data!$D3468)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9">
        <v>361.96</v>
      </c>
      <c r="T3468" s="2">
        <v>2</v>
      </c>
      <c r="U3468" s="25">
        <v>0</v>
      </c>
      <c r="V3468" s="25">
        <v>83.25079999999997</v>
      </c>
      <c r="W3468" s="11">
        <f>Table_1[[#This Row],[Discount]]/Table_1[[#This Row],[Sales]]</f>
        <v>0</v>
      </c>
      <c r="X3468" t="str">
        <f>IF(Table_1[[#This Row],[Discount %]]&lt;=0.1, "0-10%", IF(Table_1[[#This Row],[Discount %]]&lt;=0.2, "10-20%", IF(Table_1[[#This Row],[Discount %]]&lt;=0.3, "20-30%", IF(Table_1[[#This Row],[Discount %]]&lt;=0.4, "30-40%", "40%+"))))</f>
        <v>0-10%</v>
      </c>
    </row>
    <row r="3469" spans="1:24" ht="14.4" x14ac:dyDescent="0.3">
      <c r="A3469" s="2">
        <v>3468</v>
      </c>
      <c r="B3469" s="2" t="s">
        <v>6660</v>
      </c>
      <c r="C3469" s="2">
        <f>YEAR([1]Data!$D3469)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9">
        <v>278.82</v>
      </c>
      <c r="T3469" s="2">
        <v>9</v>
      </c>
      <c r="U3469" s="25">
        <v>0</v>
      </c>
      <c r="V3469" s="25">
        <v>125.46899999999999</v>
      </c>
      <c r="W3469" s="11">
        <f>Table_1[[#This Row],[Discount]]/Table_1[[#This Row],[Sales]]</f>
        <v>0</v>
      </c>
      <c r="X3469" t="str">
        <f>IF(Table_1[[#This Row],[Discount %]]&lt;=0.1, "0-10%", IF(Table_1[[#This Row],[Discount %]]&lt;=0.2, "10-20%", IF(Table_1[[#This Row],[Discount %]]&lt;=0.3, "20-30%", IF(Table_1[[#This Row],[Discount %]]&lt;=0.4, "30-40%", "40%+"))))</f>
        <v>0-10%</v>
      </c>
    </row>
    <row r="3470" spans="1:24" ht="14.4" x14ac:dyDescent="0.3">
      <c r="A3470" s="2">
        <v>3469</v>
      </c>
      <c r="B3470" s="2" t="s">
        <v>6661</v>
      </c>
      <c r="C3470" s="2">
        <f>YEAR([1]Data!$D3470)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9">
        <v>133.38</v>
      </c>
      <c r="T3470" s="2">
        <v>6</v>
      </c>
      <c r="U3470" s="25">
        <v>0</v>
      </c>
      <c r="V3470" s="25">
        <v>58.687200000000011</v>
      </c>
      <c r="W3470" s="11">
        <f>Table_1[[#This Row],[Discount]]/Table_1[[#This Row],[Sales]]</f>
        <v>0</v>
      </c>
      <c r="X3470" t="str">
        <f>IF(Table_1[[#This Row],[Discount %]]&lt;=0.1, "0-10%", IF(Table_1[[#This Row],[Discount %]]&lt;=0.2, "10-20%", IF(Table_1[[#This Row],[Discount %]]&lt;=0.3, "20-30%", IF(Table_1[[#This Row],[Discount %]]&lt;=0.4, "30-40%", "40%+"))))</f>
        <v>0-10%</v>
      </c>
    </row>
    <row r="3471" spans="1:24" ht="14.4" x14ac:dyDescent="0.3">
      <c r="A3471" s="2">
        <v>3470</v>
      </c>
      <c r="B3471" s="2" t="s">
        <v>6662</v>
      </c>
      <c r="C3471" s="2">
        <f>YEAR([1]Data!$D3471)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9">
        <v>47.952000000000005</v>
      </c>
      <c r="T3471" s="2">
        <v>3</v>
      </c>
      <c r="U3471" s="25">
        <v>0.2</v>
      </c>
      <c r="V3471" s="25">
        <v>16.183799999999998</v>
      </c>
      <c r="W3471" s="11">
        <f>Table_1[[#This Row],[Discount]]/Table_1[[#This Row],[Sales]]</f>
        <v>4.1708375041708372E-3</v>
      </c>
      <c r="X3471" t="str">
        <f>IF(Table_1[[#This Row],[Discount %]]&lt;=0.1, "0-10%", IF(Table_1[[#This Row],[Discount %]]&lt;=0.2, "10-20%", IF(Table_1[[#This Row],[Discount %]]&lt;=0.3, "20-30%", IF(Table_1[[#This Row],[Discount %]]&lt;=0.4, "30-40%", "40%+"))))</f>
        <v>0-10%</v>
      </c>
    </row>
    <row r="3472" spans="1:24" ht="14.4" x14ac:dyDescent="0.3">
      <c r="A3472" s="2">
        <v>3471</v>
      </c>
      <c r="B3472" s="2" t="s">
        <v>6665</v>
      </c>
      <c r="C3472" s="2">
        <f>YEAR([1]Data!$D3472)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9">
        <v>16.739999999999998</v>
      </c>
      <c r="T3472" s="2">
        <v>2</v>
      </c>
      <c r="U3472" s="25">
        <v>0</v>
      </c>
      <c r="V3472" s="25">
        <v>4.3523999999999994</v>
      </c>
      <c r="W3472" s="11">
        <f>Table_1[[#This Row],[Discount]]/Table_1[[#This Row],[Sales]]</f>
        <v>0</v>
      </c>
      <c r="X3472" t="str">
        <f>IF(Table_1[[#This Row],[Discount %]]&lt;=0.1, "0-10%", IF(Table_1[[#This Row],[Discount %]]&lt;=0.2, "10-20%", IF(Table_1[[#This Row],[Discount %]]&lt;=0.3, "20-30%", IF(Table_1[[#This Row],[Discount %]]&lt;=0.4, "30-40%", "40%+"))))</f>
        <v>0-10%</v>
      </c>
    </row>
    <row r="3473" spans="1:24" ht="14.4" x14ac:dyDescent="0.3">
      <c r="A3473" s="2">
        <v>3472</v>
      </c>
      <c r="B3473" s="2" t="s">
        <v>6666</v>
      </c>
      <c r="C3473" s="2">
        <f>YEAR([1]Data!$D3473)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9">
        <v>10.848000000000001</v>
      </c>
      <c r="T3473" s="2">
        <v>2</v>
      </c>
      <c r="U3473" s="25">
        <v>0.2</v>
      </c>
      <c r="V3473" s="25">
        <v>3.5255999999999994</v>
      </c>
      <c r="W3473" s="11">
        <f>Table_1[[#This Row],[Discount]]/Table_1[[#This Row],[Sales]]</f>
        <v>1.8436578171091445E-2</v>
      </c>
      <c r="X3473" t="str">
        <f>IF(Table_1[[#This Row],[Discount %]]&lt;=0.1, "0-10%", IF(Table_1[[#This Row],[Discount %]]&lt;=0.2, "10-20%", IF(Table_1[[#This Row],[Discount %]]&lt;=0.3, "20-30%", IF(Table_1[[#This Row],[Discount %]]&lt;=0.4, "30-40%", "40%+"))))</f>
        <v>0-10%</v>
      </c>
    </row>
    <row r="3474" spans="1:24" ht="14.4" x14ac:dyDescent="0.3">
      <c r="A3474" s="2">
        <v>3473</v>
      </c>
      <c r="B3474" s="2" t="s">
        <v>6666</v>
      </c>
      <c r="C3474" s="2">
        <f>YEAR([1]Data!$D3474)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9">
        <v>18.544</v>
      </c>
      <c r="T3474" s="2">
        <v>2</v>
      </c>
      <c r="U3474" s="25">
        <v>0.2</v>
      </c>
      <c r="V3474" s="25">
        <v>3.0133999999999981</v>
      </c>
      <c r="W3474" s="11">
        <f>Table_1[[#This Row],[Discount]]/Table_1[[#This Row],[Sales]]</f>
        <v>1.0785159620362382E-2</v>
      </c>
      <c r="X3474" t="str">
        <f>IF(Table_1[[#This Row],[Discount %]]&lt;=0.1, "0-10%", IF(Table_1[[#This Row],[Discount %]]&lt;=0.2, "10-20%", IF(Table_1[[#This Row],[Discount %]]&lt;=0.3, "20-30%", IF(Table_1[[#This Row],[Discount %]]&lt;=0.4, "30-40%", "40%+"))))</f>
        <v>0-10%</v>
      </c>
    </row>
    <row r="3475" spans="1:24" ht="14.4" x14ac:dyDescent="0.3">
      <c r="A3475" s="2">
        <v>3474</v>
      </c>
      <c r="B3475" s="2" t="s">
        <v>6667</v>
      </c>
      <c r="C3475" s="2">
        <f>YEAR([1]Data!$D3475)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9">
        <v>180.98</v>
      </c>
      <c r="T3475" s="2">
        <v>1</v>
      </c>
      <c r="U3475" s="25">
        <v>0</v>
      </c>
      <c r="V3475" s="25">
        <v>47.0548</v>
      </c>
      <c r="W3475" s="11">
        <f>Table_1[[#This Row],[Discount]]/Table_1[[#This Row],[Sales]]</f>
        <v>0</v>
      </c>
      <c r="X3475" t="str">
        <f>IF(Table_1[[#This Row],[Discount %]]&lt;=0.1, "0-10%", IF(Table_1[[#This Row],[Discount %]]&lt;=0.2, "10-20%", IF(Table_1[[#This Row],[Discount %]]&lt;=0.3, "20-30%", IF(Table_1[[#This Row],[Discount %]]&lt;=0.4, "30-40%", "40%+"))))</f>
        <v>0-10%</v>
      </c>
    </row>
    <row r="3476" spans="1:24" ht="14.4" x14ac:dyDescent="0.3">
      <c r="A3476" s="2">
        <v>3475</v>
      </c>
      <c r="B3476" s="2" t="s">
        <v>6667</v>
      </c>
      <c r="C3476" s="2">
        <f>YEAR([1]Data!$D3476)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9">
        <v>99.98</v>
      </c>
      <c r="T3476" s="2">
        <v>2</v>
      </c>
      <c r="U3476" s="25">
        <v>0</v>
      </c>
      <c r="V3476" s="25">
        <v>42.991400000000006</v>
      </c>
      <c r="W3476" s="11">
        <f>Table_1[[#This Row],[Discount]]/Table_1[[#This Row],[Sales]]</f>
        <v>0</v>
      </c>
      <c r="X3476" t="str">
        <f>IF(Table_1[[#This Row],[Discount %]]&lt;=0.1, "0-10%", IF(Table_1[[#This Row],[Discount %]]&lt;=0.2, "10-20%", IF(Table_1[[#This Row],[Discount %]]&lt;=0.3, "20-30%", IF(Table_1[[#This Row],[Discount %]]&lt;=0.4, "30-40%", "40%+"))))</f>
        <v>0-10%</v>
      </c>
    </row>
    <row r="3477" spans="1:24" ht="14.4" x14ac:dyDescent="0.3">
      <c r="A3477" s="2">
        <v>3476</v>
      </c>
      <c r="B3477" s="2" t="s">
        <v>6669</v>
      </c>
      <c r="C3477" s="2">
        <f>YEAR([1]Data!$D3477)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9">
        <v>34.950000000000003</v>
      </c>
      <c r="T3477" s="2">
        <v>5</v>
      </c>
      <c r="U3477" s="25">
        <v>0</v>
      </c>
      <c r="V3477" s="25">
        <v>15.378000000000004</v>
      </c>
      <c r="W3477" s="11">
        <f>Table_1[[#This Row],[Discount]]/Table_1[[#This Row],[Sales]]</f>
        <v>0</v>
      </c>
      <c r="X3477" t="str">
        <f>IF(Table_1[[#This Row],[Discount %]]&lt;=0.1, "0-10%", IF(Table_1[[#This Row],[Discount %]]&lt;=0.2, "10-20%", IF(Table_1[[#This Row],[Discount %]]&lt;=0.3, "20-30%", IF(Table_1[[#This Row],[Discount %]]&lt;=0.4, "30-40%", "40%+"))))</f>
        <v>0-10%</v>
      </c>
    </row>
    <row r="3478" spans="1:24" ht="14.4" x14ac:dyDescent="0.3">
      <c r="A3478" s="2">
        <v>3477</v>
      </c>
      <c r="B3478" s="2" t="s">
        <v>6669</v>
      </c>
      <c r="C3478" s="2">
        <f>YEAR([1]Data!$D3478)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9">
        <v>152</v>
      </c>
      <c r="T3478" s="2">
        <v>5</v>
      </c>
      <c r="U3478" s="25">
        <v>0</v>
      </c>
      <c r="V3478" s="25">
        <v>69.919999999999987</v>
      </c>
      <c r="W3478" s="11">
        <f>Table_1[[#This Row],[Discount]]/Table_1[[#This Row],[Sales]]</f>
        <v>0</v>
      </c>
      <c r="X3478" t="str">
        <f>IF(Table_1[[#This Row],[Discount %]]&lt;=0.1, "0-10%", IF(Table_1[[#This Row],[Discount %]]&lt;=0.2, "10-20%", IF(Table_1[[#This Row],[Discount %]]&lt;=0.3, "20-30%", IF(Table_1[[#This Row],[Discount %]]&lt;=0.4, "30-40%", "40%+"))))</f>
        <v>0-10%</v>
      </c>
    </row>
    <row r="3479" spans="1:24" ht="14.4" x14ac:dyDescent="0.3">
      <c r="A3479" s="2">
        <v>3478</v>
      </c>
      <c r="B3479" s="2" t="s">
        <v>6670</v>
      </c>
      <c r="C3479" s="2">
        <f>YEAR([1]Data!$D3479)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9">
        <v>92.52</v>
      </c>
      <c r="T3479" s="2">
        <v>9</v>
      </c>
      <c r="U3479" s="25">
        <v>0</v>
      </c>
      <c r="V3479" s="25">
        <v>18.503999999999991</v>
      </c>
      <c r="W3479" s="11">
        <f>Table_1[[#This Row],[Discount]]/Table_1[[#This Row],[Sales]]</f>
        <v>0</v>
      </c>
      <c r="X3479" t="str">
        <f>IF(Table_1[[#This Row],[Discount %]]&lt;=0.1, "0-10%", IF(Table_1[[#This Row],[Discount %]]&lt;=0.2, "10-20%", IF(Table_1[[#This Row],[Discount %]]&lt;=0.3, "20-30%", IF(Table_1[[#This Row],[Discount %]]&lt;=0.4, "30-40%", "40%+"))))</f>
        <v>0-10%</v>
      </c>
    </row>
    <row r="3480" spans="1:24" ht="14.4" x14ac:dyDescent="0.3">
      <c r="A3480" s="2">
        <v>3479</v>
      </c>
      <c r="B3480" s="2" t="s">
        <v>6672</v>
      </c>
      <c r="C3480" s="2">
        <f>YEAR([1]Data!$D3480)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9">
        <v>8.56</v>
      </c>
      <c r="T3480" s="2">
        <v>2</v>
      </c>
      <c r="U3480" s="25">
        <v>0</v>
      </c>
      <c r="V3480" s="25">
        <v>2.4823999999999993</v>
      </c>
      <c r="W3480" s="11">
        <f>Table_1[[#This Row],[Discount]]/Table_1[[#This Row],[Sales]]</f>
        <v>0</v>
      </c>
      <c r="X3480" t="str">
        <f>IF(Table_1[[#This Row],[Discount %]]&lt;=0.1, "0-10%", IF(Table_1[[#This Row],[Discount %]]&lt;=0.2, "10-20%", IF(Table_1[[#This Row],[Discount %]]&lt;=0.3, "20-30%", IF(Table_1[[#This Row],[Discount %]]&lt;=0.4, "30-40%", "40%+"))))</f>
        <v>0-10%</v>
      </c>
    </row>
    <row r="3481" spans="1:24" ht="14.4" x14ac:dyDescent="0.3">
      <c r="A3481" s="2">
        <v>3480</v>
      </c>
      <c r="B3481" s="2" t="s">
        <v>6672</v>
      </c>
      <c r="C3481" s="2">
        <f>YEAR([1]Data!$D3481)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9">
        <v>45.36</v>
      </c>
      <c r="T3481" s="2">
        <v>7</v>
      </c>
      <c r="U3481" s="25">
        <v>0</v>
      </c>
      <c r="V3481" s="25">
        <v>21.772800000000004</v>
      </c>
      <c r="W3481" s="11">
        <f>Table_1[[#This Row],[Discount]]/Table_1[[#This Row],[Sales]]</f>
        <v>0</v>
      </c>
      <c r="X3481" t="str">
        <f>IF(Table_1[[#This Row],[Discount %]]&lt;=0.1, "0-10%", IF(Table_1[[#This Row],[Discount %]]&lt;=0.2, "10-20%", IF(Table_1[[#This Row],[Discount %]]&lt;=0.3, "20-30%", IF(Table_1[[#This Row],[Discount %]]&lt;=0.4, "30-40%", "40%+"))))</f>
        <v>0-10%</v>
      </c>
    </row>
    <row r="3482" spans="1:24" ht="14.4" x14ac:dyDescent="0.3">
      <c r="A3482" s="2">
        <v>3481</v>
      </c>
      <c r="B3482" s="2" t="s">
        <v>6672</v>
      </c>
      <c r="C3482" s="2">
        <f>YEAR([1]Data!$D3482)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9">
        <v>1421.6640000000002</v>
      </c>
      <c r="T3482" s="2">
        <v>6</v>
      </c>
      <c r="U3482" s="25">
        <v>0.2</v>
      </c>
      <c r="V3482" s="25">
        <v>-195.47879999999998</v>
      </c>
      <c r="W3482" s="11">
        <f>Table_1[[#This Row],[Discount]]/Table_1[[#This Row],[Sales]]</f>
        <v>1.4068021698516667E-4</v>
      </c>
      <c r="X3482" t="str">
        <f>IF(Table_1[[#This Row],[Discount %]]&lt;=0.1, "0-10%", IF(Table_1[[#This Row],[Discount %]]&lt;=0.2, "10-20%", IF(Table_1[[#This Row],[Discount %]]&lt;=0.3, "20-30%", IF(Table_1[[#This Row],[Discount %]]&lt;=0.4, "30-40%", "40%+"))))</f>
        <v>0-10%</v>
      </c>
    </row>
    <row r="3483" spans="1:24" ht="14.4" x14ac:dyDescent="0.3">
      <c r="A3483" s="2">
        <v>3482</v>
      </c>
      <c r="B3483" s="2" t="s">
        <v>6675</v>
      </c>
      <c r="C3483" s="2">
        <f>YEAR([1]Data!$D3483)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9">
        <v>8.9600000000000009</v>
      </c>
      <c r="T3483" s="2">
        <v>2</v>
      </c>
      <c r="U3483" s="25">
        <v>0</v>
      </c>
      <c r="V3483" s="25">
        <v>2.7775999999999996</v>
      </c>
      <c r="W3483" s="11">
        <f>Table_1[[#This Row],[Discount]]/Table_1[[#This Row],[Sales]]</f>
        <v>0</v>
      </c>
      <c r="X3483" t="str">
        <f>IF(Table_1[[#This Row],[Discount %]]&lt;=0.1, "0-10%", IF(Table_1[[#This Row],[Discount %]]&lt;=0.2, "10-20%", IF(Table_1[[#This Row],[Discount %]]&lt;=0.3, "20-30%", IF(Table_1[[#This Row],[Discount %]]&lt;=0.4, "30-40%", "40%+"))))</f>
        <v>0-10%</v>
      </c>
    </row>
    <row r="3484" spans="1:24" ht="14.4" x14ac:dyDescent="0.3">
      <c r="A3484" s="2">
        <v>3483</v>
      </c>
      <c r="B3484" s="2" t="s">
        <v>6676</v>
      </c>
      <c r="C3484" s="2">
        <f>YEAR([1]Data!$D3484)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9">
        <v>579.94999999999993</v>
      </c>
      <c r="T3484" s="2">
        <v>5</v>
      </c>
      <c r="U3484" s="25">
        <v>0</v>
      </c>
      <c r="V3484" s="25">
        <v>168.18549999999993</v>
      </c>
      <c r="W3484" s="11">
        <f>Table_1[[#This Row],[Discount]]/Table_1[[#This Row],[Sales]]</f>
        <v>0</v>
      </c>
      <c r="X3484" t="str">
        <f>IF(Table_1[[#This Row],[Discount %]]&lt;=0.1, "0-10%", IF(Table_1[[#This Row],[Discount %]]&lt;=0.2, "10-20%", IF(Table_1[[#This Row],[Discount %]]&lt;=0.3, "20-30%", IF(Table_1[[#This Row],[Discount %]]&lt;=0.4, "30-40%", "40%+"))))</f>
        <v>0-10%</v>
      </c>
    </row>
    <row r="3485" spans="1:24" ht="14.4" x14ac:dyDescent="0.3">
      <c r="A3485" s="2">
        <v>3484</v>
      </c>
      <c r="B3485" s="2" t="s">
        <v>6676</v>
      </c>
      <c r="C3485" s="2">
        <f>YEAR([1]Data!$D3485)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9">
        <v>29.12</v>
      </c>
      <c r="T3485" s="2">
        <v>4</v>
      </c>
      <c r="U3485" s="25">
        <v>0</v>
      </c>
      <c r="V3485" s="25">
        <v>12.521600000000003</v>
      </c>
      <c r="W3485" s="11">
        <f>Table_1[[#This Row],[Discount]]/Table_1[[#This Row],[Sales]]</f>
        <v>0</v>
      </c>
      <c r="X3485" t="str">
        <f>IF(Table_1[[#This Row],[Discount %]]&lt;=0.1, "0-10%", IF(Table_1[[#This Row],[Discount %]]&lt;=0.2, "10-20%", IF(Table_1[[#This Row],[Discount %]]&lt;=0.3, "20-30%", IF(Table_1[[#This Row],[Discount %]]&lt;=0.4, "30-40%", "40%+"))))</f>
        <v>0-10%</v>
      </c>
    </row>
    <row r="3486" spans="1:24" ht="14.4" x14ac:dyDescent="0.3">
      <c r="A3486" s="2">
        <v>3485</v>
      </c>
      <c r="B3486" s="2" t="s">
        <v>6676</v>
      </c>
      <c r="C3486" s="2">
        <f>YEAR([1]Data!$D3486)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9">
        <v>1202.94</v>
      </c>
      <c r="T3486" s="2">
        <v>3</v>
      </c>
      <c r="U3486" s="25">
        <v>0</v>
      </c>
      <c r="V3486" s="25">
        <v>300.73500000000001</v>
      </c>
      <c r="W3486" s="11">
        <f>Table_1[[#This Row],[Discount]]/Table_1[[#This Row],[Sales]]</f>
        <v>0</v>
      </c>
      <c r="X3486" t="str">
        <f>IF(Table_1[[#This Row],[Discount %]]&lt;=0.1, "0-10%", IF(Table_1[[#This Row],[Discount %]]&lt;=0.2, "10-20%", IF(Table_1[[#This Row],[Discount %]]&lt;=0.3, "20-30%", IF(Table_1[[#This Row],[Discount %]]&lt;=0.4, "30-40%", "40%+"))))</f>
        <v>0-10%</v>
      </c>
    </row>
    <row r="3487" spans="1:24" ht="14.4" x14ac:dyDescent="0.3">
      <c r="A3487" s="2">
        <v>3486</v>
      </c>
      <c r="B3487" s="2" t="s">
        <v>6677</v>
      </c>
      <c r="C3487" s="2">
        <f>YEAR([1]Data!$D3487)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9">
        <v>7.92</v>
      </c>
      <c r="T3487" s="2">
        <v>4</v>
      </c>
      <c r="U3487" s="25">
        <v>0</v>
      </c>
      <c r="V3487" s="25">
        <v>3.5640000000000001</v>
      </c>
      <c r="W3487" s="11">
        <f>Table_1[[#This Row],[Discount]]/Table_1[[#This Row],[Sales]]</f>
        <v>0</v>
      </c>
      <c r="X3487" t="str">
        <f>IF(Table_1[[#This Row],[Discount %]]&lt;=0.1, "0-10%", IF(Table_1[[#This Row],[Discount %]]&lt;=0.2, "10-20%", IF(Table_1[[#This Row],[Discount %]]&lt;=0.3, "20-30%", IF(Table_1[[#This Row],[Discount %]]&lt;=0.4, "30-40%", "40%+"))))</f>
        <v>0-10%</v>
      </c>
    </row>
    <row r="3488" spans="1:24" ht="14.4" x14ac:dyDescent="0.3">
      <c r="A3488" s="2">
        <v>3487</v>
      </c>
      <c r="B3488" s="2" t="s">
        <v>6678</v>
      </c>
      <c r="C3488" s="2">
        <f>YEAR([1]Data!$D3488)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9">
        <v>36.192</v>
      </c>
      <c r="T3488" s="2">
        <v>1</v>
      </c>
      <c r="U3488" s="25">
        <v>0.2</v>
      </c>
      <c r="V3488" s="25">
        <v>2.7143999999999995</v>
      </c>
      <c r="W3488" s="11">
        <f>Table_1[[#This Row],[Discount]]/Table_1[[#This Row],[Sales]]</f>
        <v>5.5260831122900091E-3</v>
      </c>
      <c r="X3488" t="str">
        <f>IF(Table_1[[#This Row],[Discount %]]&lt;=0.1, "0-10%", IF(Table_1[[#This Row],[Discount %]]&lt;=0.2, "10-20%", IF(Table_1[[#This Row],[Discount %]]&lt;=0.3, "20-30%", IF(Table_1[[#This Row],[Discount %]]&lt;=0.4, "30-40%", "40%+"))))</f>
        <v>0-10%</v>
      </c>
    </row>
    <row r="3489" spans="1:24" ht="14.4" x14ac:dyDescent="0.3">
      <c r="A3489" s="2">
        <v>3488</v>
      </c>
      <c r="B3489" s="2" t="s">
        <v>6680</v>
      </c>
      <c r="C3489" s="2">
        <f>YEAR([1]Data!$D3489)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9">
        <v>147.184</v>
      </c>
      <c r="T3489" s="2">
        <v>2</v>
      </c>
      <c r="U3489" s="25">
        <v>0.2</v>
      </c>
      <c r="V3489" s="25">
        <v>-29.436800000000012</v>
      </c>
      <c r="W3489" s="11">
        <f>Table_1[[#This Row],[Discount]]/Table_1[[#This Row],[Sales]]</f>
        <v>1.3588433525383195E-3</v>
      </c>
      <c r="X3489" t="str">
        <f>IF(Table_1[[#This Row],[Discount %]]&lt;=0.1, "0-10%", IF(Table_1[[#This Row],[Discount %]]&lt;=0.2, "10-20%", IF(Table_1[[#This Row],[Discount %]]&lt;=0.3, "20-30%", IF(Table_1[[#This Row],[Discount %]]&lt;=0.4, "30-40%", "40%+"))))</f>
        <v>0-10%</v>
      </c>
    </row>
    <row r="3490" spans="1:24" ht="14.4" x14ac:dyDescent="0.3">
      <c r="A3490" s="2">
        <v>3489</v>
      </c>
      <c r="B3490" s="2" t="s">
        <v>6681</v>
      </c>
      <c r="C3490" s="2">
        <f>YEAR([1]Data!$D3490)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9">
        <v>408.42200000000003</v>
      </c>
      <c r="T3490" s="2">
        <v>2</v>
      </c>
      <c r="U3490" s="25">
        <v>0.3</v>
      </c>
      <c r="V3490" s="25">
        <v>-5.8346000000000231</v>
      </c>
      <c r="W3490" s="11">
        <f>Table_1[[#This Row],[Discount]]/Table_1[[#This Row],[Sales]]</f>
        <v>7.3453437865736904E-4</v>
      </c>
      <c r="X3490" t="str">
        <f>IF(Table_1[[#This Row],[Discount %]]&lt;=0.1, "0-10%", IF(Table_1[[#This Row],[Discount %]]&lt;=0.2, "10-20%", IF(Table_1[[#This Row],[Discount %]]&lt;=0.3, "20-30%", IF(Table_1[[#This Row],[Discount %]]&lt;=0.4, "30-40%", "40%+"))))</f>
        <v>0-10%</v>
      </c>
    </row>
    <row r="3491" spans="1:24" ht="14.4" x14ac:dyDescent="0.3">
      <c r="A3491" s="2">
        <v>3490</v>
      </c>
      <c r="B3491" s="2" t="s">
        <v>6681</v>
      </c>
      <c r="C3491" s="2">
        <f>YEAR([1]Data!$D3491)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9">
        <v>382.11599999999999</v>
      </c>
      <c r="T3491" s="2">
        <v>6</v>
      </c>
      <c r="U3491" s="25">
        <v>0.3</v>
      </c>
      <c r="V3491" s="25">
        <v>-92.799600000000027</v>
      </c>
      <c r="W3491" s="11">
        <f>Table_1[[#This Row],[Discount]]/Table_1[[#This Row],[Sales]]</f>
        <v>7.8510190622742835E-4</v>
      </c>
      <c r="X3491" t="str">
        <f>IF(Table_1[[#This Row],[Discount %]]&lt;=0.1, "0-10%", IF(Table_1[[#This Row],[Discount %]]&lt;=0.2, "10-20%", IF(Table_1[[#This Row],[Discount %]]&lt;=0.3, "20-30%", IF(Table_1[[#This Row],[Discount %]]&lt;=0.4, "30-40%", "40%+"))))</f>
        <v>0-10%</v>
      </c>
    </row>
    <row r="3492" spans="1:24" ht="14.4" x14ac:dyDescent="0.3">
      <c r="A3492" s="2">
        <v>3491</v>
      </c>
      <c r="B3492" s="2" t="s">
        <v>6681</v>
      </c>
      <c r="C3492" s="2">
        <f>YEAR([1]Data!$D3492)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9">
        <v>68.599999999999994</v>
      </c>
      <c r="T3492" s="2">
        <v>5</v>
      </c>
      <c r="U3492" s="25">
        <v>0.2</v>
      </c>
      <c r="V3492" s="25">
        <v>6.0024999999999977</v>
      </c>
      <c r="W3492" s="11">
        <f>Table_1[[#This Row],[Discount]]/Table_1[[#This Row],[Sales]]</f>
        <v>2.9154518950437322E-3</v>
      </c>
      <c r="X3492" t="str">
        <f>IF(Table_1[[#This Row],[Discount %]]&lt;=0.1, "0-10%", IF(Table_1[[#This Row],[Discount %]]&lt;=0.2, "10-20%", IF(Table_1[[#This Row],[Discount %]]&lt;=0.3, "20-30%", IF(Table_1[[#This Row],[Discount %]]&lt;=0.4, "30-40%", "40%+"))))</f>
        <v>0-10%</v>
      </c>
    </row>
    <row r="3493" spans="1:24" ht="14.4" x14ac:dyDescent="0.3">
      <c r="A3493" s="2">
        <v>3492</v>
      </c>
      <c r="B3493" s="2" t="s">
        <v>6681</v>
      </c>
      <c r="C3493" s="2">
        <f>YEAR([1]Data!$D3493)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9">
        <v>435.50400000000002</v>
      </c>
      <c r="T3493" s="2">
        <v>3</v>
      </c>
      <c r="U3493" s="25">
        <v>0.2</v>
      </c>
      <c r="V3493" s="25">
        <v>48.994199999999921</v>
      </c>
      <c r="W3493" s="11">
        <f>Table_1[[#This Row],[Discount]]/Table_1[[#This Row],[Sales]]</f>
        <v>4.592380322568794E-4</v>
      </c>
      <c r="X3493" t="str">
        <f>IF(Table_1[[#This Row],[Discount %]]&lt;=0.1, "0-10%", IF(Table_1[[#This Row],[Discount %]]&lt;=0.2, "10-20%", IF(Table_1[[#This Row],[Discount %]]&lt;=0.3, "20-30%", IF(Table_1[[#This Row],[Discount %]]&lt;=0.4, "30-40%", "40%+"))))</f>
        <v>0-10%</v>
      </c>
    </row>
    <row r="3494" spans="1:24" ht="14.4" x14ac:dyDescent="0.3">
      <c r="A3494" s="2">
        <v>3493</v>
      </c>
      <c r="B3494" s="2" t="s">
        <v>6681</v>
      </c>
      <c r="C3494" s="2">
        <f>YEAR([1]Data!$D3494)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9">
        <v>11.168000000000001</v>
      </c>
      <c r="T3494" s="2">
        <v>2</v>
      </c>
      <c r="U3494" s="25">
        <v>0.2</v>
      </c>
      <c r="V3494" s="25">
        <v>3.7692000000000001</v>
      </c>
      <c r="W3494" s="11">
        <f>Table_1[[#This Row],[Discount]]/Table_1[[#This Row],[Sales]]</f>
        <v>1.7908309455587391E-2</v>
      </c>
      <c r="X3494" t="str">
        <f>IF(Table_1[[#This Row],[Discount %]]&lt;=0.1, "0-10%", IF(Table_1[[#This Row],[Discount %]]&lt;=0.2, "10-20%", IF(Table_1[[#This Row],[Discount %]]&lt;=0.3, "20-30%", IF(Table_1[[#This Row],[Discount %]]&lt;=0.4, "30-40%", "40%+"))))</f>
        <v>0-10%</v>
      </c>
    </row>
    <row r="3495" spans="1:24" ht="14.4" x14ac:dyDescent="0.3">
      <c r="A3495" s="2">
        <v>3494</v>
      </c>
      <c r="B3495" s="2" t="s">
        <v>6683</v>
      </c>
      <c r="C3495" s="2">
        <f>YEAR([1]Data!$D3495)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9">
        <v>72</v>
      </c>
      <c r="T3495" s="2">
        <v>4</v>
      </c>
      <c r="U3495" s="25">
        <v>0</v>
      </c>
      <c r="V3495" s="25">
        <v>12.959999999999994</v>
      </c>
      <c r="W3495" s="11">
        <f>Table_1[[#This Row],[Discount]]/Table_1[[#This Row],[Sales]]</f>
        <v>0</v>
      </c>
      <c r="X3495" t="str">
        <f>IF(Table_1[[#This Row],[Discount %]]&lt;=0.1, "0-10%", IF(Table_1[[#This Row],[Discount %]]&lt;=0.2, "10-20%", IF(Table_1[[#This Row],[Discount %]]&lt;=0.3, "20-30%", IF(Table_1[[#This Row],[Discount %]]&lt;=0.4, "30-40%", "40%+"))))</f>
        <v>0-10%</v>
      </c>
    </row>
    <row r="3496" spans="1:24" ht="14.4" x14ac:dyDescent="0.3">
      <c r="A3496" s="2">
        <v>3495</v>
      </c>
      <c r="B3496" s="2" t="s">
        <v>6683</v>
      </c>
      <c r="C3496" s="2">
        <f>YEAR([1]Data!$D3496)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9">
        <v>655.90000000000009</v>
      </c>
      <c r="T3496" s="2">
        <v>5</v>
      </c>
      <c r="U3496" s="25">
        <v>0</v>
      </c>
      <c r="V3496" s="25">
        <v>275.47800000000001</v>
      </c>
      <c r="W3496" s="11">
        <f>Table_1[[#This Row],[Discount]]/Table_1[[#This Row],[Sales]]</f>
        <v>0</v>
      </c>
      <c r="X3496" t="str">
        <f>IF(Table_1[[#This Row],[Discount %]]&lt;=0.1, "0-10%", IF(Table_1[[#This Row],[Discount %]]&lt;=0.2, "10-20%", IF(Table_1[[#This Row],[Discount %]]&lt;=0.3, "20-30%", IF(Table_1[[#This Row],[Discount %]]&lt;=0.4, "30-40%", "40%+"))))</f>
        <v>0-10%</v>
      </c>
    </row>
    <row r="3497" spans="1:24" ht="14.4" x14ac:dyDescent="0.3">
      <c r="A3497" s="2">
        <v>3496</v>
      </c>
      <c r="B3497" s="2" t="s">
        <v>6683</v>
      </c>
      <c r="C3497" s="2">
        <f>YEAR([1]Data!$D3497)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9">
        <v>603.91999999999996</v>
      </c>
      <c r="T3497" s="2">
        <v>4</v>
      </c>
      <c r="U3497" s="25">
        <v>0</v>
      </c>
      <c r="V3497" s="25">
        <v>181.17599999999993</v>
      </c>
      <c r="W3497" s="11">
        <f>Table_1[[#This Row],[Discount]]/Table_1[[#This Row],[Sales]]</f>
        <v>0</v>
      </c>
      <c r="X3497" t="str">
        <f>IF(Table_1[[#This Row],[Discount %]]&lt;=0.1, "0-10%", IF(Table_1[[#This Row],[Discount %]]&lt;=0.2, "10-20%", IF(Table_1[[#This Row],[Discount %]]&lt;=0.3, "20-30%", IF(Table_1[[#This Row],[Discount %]]&lt;=0.4, "30-40%", "40%+"))))</f>
        <v>0-10%</v>
      </c>
    </row>
    <row r="3498" spans="1:24" ht="14.4" x14ac:dyDescent="0.3">
      <c r="A3498" s="2">
        <v>3497</v>
      </c>
      <c r="B3498" s="2" t="s">
        <v>6689</v>
      </c>
      <c r="C3498" s="2">
        <f>YEAR([1]Data!$D3498)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9">
        <v>513.024</v>
      </c>
      <c r="T3498" s="2">
        <v>2</v>
      </c>
      <c r="U3498" s="25">
        <v>0.2</v>
      </c>
      <c r="V3498" s="25">
        <v>12.82559999999998</v>
      </c>
      <c r="W3498" s="11">
        <f>Table_1[[#This Row],[Discount]]/Table_1[[#This Row],[Sales]]</f>
        <v>3.8984530938123753E-4</v>
      </c>
      <c r="X3498" t="str">
        <f>IF(Table_1[[#This Row],[Discount %]]&lt;=0.1, "0-10%", IF(Table_1[[#This Row],[Discount %]]&lt;=0.2, "10-20%", IF(Table_1[[#This Row],[Discount %]]&lt;=0.3, "20-30%", IF(Table_1[[#This Row],[Discount %]]&lt;=0.4, "30-40%", "40%+"))))</f>
        <v>0-10%</v>
      </c>
    </row>
    <row r="3499" spans="1:24" ht="14.4" x14ac:dyDescent="0.3">
      <c r="A3499" s="2">
        <v>3498</v>
      </c>
      <c r="B3499" s="2" t="s">
        <v>6689</v>
      </c>
      <c r="C3499" s="2">
        <f>YEAR([1]Data!$D3499)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9">
        <v>487.91999999999996</v>
      </c>
      <c r="T3499" s="2">
        <v>6</v>
      </c>
      <c r="U3499" s="25">
        <v>0</v>
      </c>
      <c r="V3499" s="25">
        <v>136.61759999999998</v>
      </c>
      <c r="W3499" s="11">
        <f>Table_1[[#This Row],[Discount]]/Table_1[[#This Row],[Sales]]</f>
        <v>0</v>
      </c>
      <c r="X3499" t="str">
        <f>IF(Table_1[[#This Row],[Discount %]]&lt;=0.1, "0-10%", IF(Table_1[[#This Row],[Discount %]]&lt;=0.2, "10-20%", IF(Table_1[[#This Row],[Discount %]]&lt;=0.3, "20-30%", IF(Table_1[[#This Row],[Discount %]]&lt;=0.4, "30-40%", "40%+"))))</f>
        <v>0-10%</v>
      </c>
    </row>
    <row r="3500" spans="1:24" ht="14.4" x14ac:dyDescent="0.3">
      <c r="A3500" s="2">
        <v>3499</v>
      </c>
      <c r="B3500" s="2" t="s">
        <v>6689</v>
      </c>
      <c r="C3500" s="2">
        <f>YEAR([1]Data!$D3500)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9">
        <v>15.24</v>
      </c>
      <c r="T3500" s="2">
        <v>5</v>
      </c>
      <c r="U3500" s="25">
        <v>0.2</v>
      </c>
      <c r="V3500" s="25">
        <v>5.3339999999999996</v>
      </c>
      <c r="W3500" s="11">
        <f>Table_1[[#This Row],[Discount]]/Table_1[[#This Row],[Sales]]</f>
        <v>1.3123359580052493E-2</v>
      </c>
      <c r="X3500" t="str">
        <f>IF(Table_1[[#This Row],[Discount %]]&lt;=0.1, "0-10%", IF(Table_1[[#This Row],[Discount %]]&lt;=0.2, "10-20%", IF(Table_1[[#This Row],[Discount %]]&lt;=0.3, "20-30%", IF(Table_1[[#This Row],[Discount %]]&lt;=0.4, "30-40%", "40%+"))))</f>
        <v>0-10%</v>
      </c>
    </row>
    <row r="3501" spans="1:24" ht="14.4" x14ac:dyDescent="0.3">
      <c r="A3501" s="2">
        <v>3500</v>
      </c>
      <c r="B3501" s="2" t="s">
        <v>6690</v>
      </c>
      <c r="C3501" s="2">
        <f>YEAR([1]Data!$D3501)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9">
        <v>209.96999999999997</v>
      </c>
      <c r="T3501" s="2">
        <v>3</v>
      </c>
      <c r="U3501" s="25">
        <v>0</v>
      </c>
      <c r="V3501" s="25">
        <v>71.389799999999994</v>
      </c>
      <c r="W3501" s="11">
        <f>Table_1[[#This Row],[Discount]]/Table_1[[#This Row],[Sales]]</f>
        <v>0</v>
      </c>
      <c r="X3501" t="str">
        <f>IF(Table_1[[#This Row],[Discount %]]&lt;=0.1, "0-10%", IF(Table_1[[#This Row],[Discount %]]&lt;=0.2, "10-20%", IF(Table_1[[#This Row],[Discount %]]&lt;=0.3, "20-30%", IF(Table_1[[#This Row],[Discount %]]&lt;=0.4, "30-40%", "40%+"))))</f>
        <v>0-10%</v>
      </c>
    </row>
    <row r="3502" spans="1:24" ht="14.4" x14ac:dyDescent="0.3">
      <c r="A3502" s="2">
        <v>3501</v>
      </c>
      <c r="B3502" s="2" t="s">
        <v>6690</v>
      </c>
      <c r="C3502" s="2">
        <f>YEAR([1]Data!$D3502)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9">
        <v>62.94</v>
      </c>
      <c r="T3502" s="2">
        <v>3</v>
      </c>
      <c r="U3502" s="25">
        <v>0</v>
      </c>
      <c r="V3502" s="25">
        <v>30.211199999999998</v>
      </c>
      <c r="W3502" s="11">
        <f>Table_1[[#This Row],[Discount]]/Table_1[[#This Row],[Sales]]</f>
        <v>0</v>
      </c>
      <c r="X3502" t="str">
        <f>IF(Table_1[[#This Row],[Discount %]]&lt;=0.1, "0-10%", IF(Table_1[[#This Row],[Discount %]]&lt;=0.2, "10-20%", IF(Table_1[[#This Row],[Discount %]]&lt;=0.3, "20-30%", IF(Table_1[[#This Row],[Discount %]]&lt;=0.4, "30-40%", "40%+"))))</f>
        <v>0-10%</v>
      </c>
    </row>
    <row r="3503" spans="1:24" ht="14.4" x14ac:dyDescent="0.3">
      <c r="A3503" s="2">
        <v>3502</v>
      </c>
      <c r="B3503" s="2" t="s">
        <v>6690</v>
      </c>
      <c r="C3503" s="2">
        <f>YEAR([1]Data!$D3503)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9">
        <v>25.919999999999998</v>
      </c>
      <c r="T3503" s="2">
        <v>9</v>
      </c>
      <c r="U3503" s="25">
        <v>0</v>
      </c>
      <c r="V3503" s="25">
        <v>7.7759999999999989</v>
      </c>
      <c r="W3503" s="11">
        <f>Table_1[[#This Row],[Discount]]/Table_1[[#This Row],[Sales]]</f>
        <v>0</v>
      </c>
      <c r="X3503" t="str">
        <f>IF(Table_1[[#This Row],[Discount %]]&lt;=0.1, "0-10%", IF(Table_1[[#This Row],[Discount %]]&lt;=0.2, "10-20%", IF(Table_1[[#This Row],[Discount %]]&lt;=0.3, "20-30%", IF(Table_1[[#This Row],[Discount %]]&lt;=0.4, "30-40%", "40%+"))))</f>
        <v>0-10%</v>
      </c>
    </row>
    <row r="3504" spans="1:24" ht="14.4" x14ac:dyDescent="0.3">
      <c r="A3504" s="2">
        <v>3503</v>
      </c>
      <c r="B3504" s="2" t="s">
        <v>6691</v>
      </c>
      <c r="C3504" s="2">
        <f>YEAR([1]Data!$D3504)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9">
        <v>10.368000000000002</v>
      </c>
      <c r="T3504" s="2">
        <v>2</v>
      </c>
      <c r="U3504" s="25">
        <v>0.2</v>
      </c>
      <c r="V3504" s="25">
        <v>3.6288</v>
      </c>
      <c r="W3504" s="11">
        <f>Table_1[[#This Row],[Discount]]/Table_1[[#This Row],[Sales]]</f>
        <v>1.9290123456790119E-2</v>
      </c>
      <c r="X3504" t="str">
        <f>IF(Table_1[[#This Row],[Discount %]]&lt;=0.1, "0-10%", IF(Table_1[[#This Row],[Discount %]]&lt;=0.2, "10-20%", IF(Table_1[[#This Row],[Discount %]]&lt;=0.3, "20-30%", IF(Table_1[[#This Row],[Discount %]]&lt;=0.4, "30-40%", "40%+"))))</f>
        <v>0-10%</v>
      </c>
    </row>
    <row r="3505" spans="1:24" ht="14.4" x14ac:dyDescent="0.3">
      <c r="A3505" s="2">
        <v>3504</v>
      </c>
      <c r="B3505" s="2" t="s">
        <v>6691</v>
      </c>
      <c r="C3505" s="2">
        <f>YEAR([1]Data!$D3505)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9">
        <v>95.736000000000004</v>
      </c>
      <c r="T3505" s="2">
        <v>3</v>
      </c>
      <c r="U3505" s="25">
        <v>0.2</v>
      </c>
      <c r="V3505" s="25">
        <v>20.343900000000001</v>
      </c>
      <c r="W3505" s="11">
        <f>Table_1[[#This Row],[Discount]]/Table_1[[#This Row],[Sales]]</f>
        <v>2.0890782986546334E-3</v>
      </c>
      <c r="X3505" t="str">
        <f>IF(Table_1[[#This Row],[Discount %]]&lt;=0.1, "0-10%", IF(Table_1[[#This Row],[Discount %]]&lt;=0.2, "10-20%", IF(Table_1[[#This Row],[Discount %]]&lt;=0.3, "20-30%", IF(Table_1[[#This Row],[Discount %]]&lt;=0.4, "30-40%", "40%+"))))</f>
        <v>0-10%</v>
      </c>
    </row>
    <row r="3506" spans="1:24" ht="14.4" x14ac:dyDescent="0.3">
      <c r="A3506" s="2">
        <v>3505</v>
      </c>
      <c r="B3506" s="2" t="s">
        <v>6694</v>
      </c>
      <c r="C3506" s="2">
        <f>YEAR([1]Data!$D3506)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9">
        <v>900.08</v>
      </c>
      <c r="T3506" s="2">
        <v>4</v>
      </c>
      <c r="U3506" s="25">
        <v>0</v>
      </c>
      <c r="V3506" s="25">
        <v>117.0104</v>
      </c>
      <c r="W3506" s="11">
        <f>Table_1[[#This Row],[Discount]]/Table_1[[#This Row],[Sales]]</f>
        <v>0</v>
      </c>
      <c r="X3506" t="str">
        <f>IF(Table_1[[#This Row],[Discount %]]&lt;=0.1, "0-10%", IF(Table_1[[#This Row],[Discount %]]&lt;=0.2, "10-20%", IF(Table_1[[#This Row],[Discount %]]&lt;=0.3, "20-30%", IF(Table_1[[#This Row],[Discount %]]&lt;=0.4, "30-40%", "40%+"))))</f>
        <v>0-10%</v>
      </c>
    </row>
    <row r="3507" spans="1:24" ht="14.4" x14ac:dyDescent="0.3">
      <c r="A3507" s="2">
        <v>3506</v>
      </c>
      <c r="B3507" s="2" t="s">
        <v>6695</v>
      </c>
      <c r="C3507" s="2">
        <f>YEAR([1]Data!$D3507)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9">
        <v>201.584</v>
      </c>
      <c r="T3507" s="2">
        <v>2</v>
      </c>
      <c r="U3507" s="25">
        <v>0.2</v>
      </c>
      <c r="V3507" s="25">
        <v>20.158400000000015</v>
      </c>
      <c r="W3507" s="11">
        <f>Table_1[[#This Row],[Discount]]/Table_1[[#This Row],[Sales]]</f>
        <v>9.9214223351059617E-4</v>
      </c>
      <c r="X3507" t="str">
        <f>IF(Table_1[[#This Row],[Discount %]]&lt;=0.1, "0-10%", IF(Table_1[[#This Row],[Discount %]]&lt;=0.2, "10-20%", IF(Table_1[[#This Row],[Discount %]]&lt;=0.3, "20-30%", IF(Table_1[[#This Row],[Discount %]]&lt;=0.4, "30-40%", "40%+"))))</f>
        <v>0-10%</v>
      </c>
    </row>
    <row r="3508" spans="1:24" ht="14.4" x14ac:dyDescent="0.3">
      <c r="A3508" s="2">
        <v>3507</v>
      </c>
      <c r="B3508" s="2" t="s">
        <v>6695</v>
      </c>
      <c r="C3508" s="2">
        <f>YEAR([1]Data!$D3508)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9">
        <v>3.3919999999999995</v>
      </c>
      <c r="T3508" s="2">
        <v>4</v>
      </c>
      <c r="U3508" s="25">
        <v>0.8</v>
      </c>
      <c r="V3508" s="25">
        <v>-5.088000000000001</v>
      </c>
      <c r="W3508" s="11">
        <f>Table_1[[#This Row],[Discount]]/Table_1[[#This Row],[Sales]]</f>
        <v>0.23584905660377364</v>
      </c>
      <c r="X3508" t="str">
        <f>IF(Table_1[[#This Row],[Discount %]]&lt;=0.1, "0-10%", IF(Table_1[[#This Row],[Discount %]]&lt;=0.2, "10-20%", IF(Table_1[[#This Row],[Discount %]]&lt;=0.3, "20-30%", IF(Table_1[[#This Row],[Discount %]]&lt;=0.4, "30-40%", "40%+"))))</f>
        <v>20-30%</v>
      </c>
    </row>
    <row r="3509" spans="1:24" ht="14.4" x14ac:dyDescent="0.3">
      <c r="A3509" s="2">
        <v>3508</v>
      </c>
      <c r="B3509" s="2" t="s">
        <v>6695</v>
      </c>
      <c r="C3509" s="2">
        <f>YEAR([1]Data!$D3509)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9">
        <v>193.06559999999999</v>
      </c>
      <c r="T3509" s="2">
        <v>4</v>
      </c>
      <c r="U3509" s="25">
        <v>0.32</v>
      </c>
      <c r="V3509" s="25">
        <v>-19.874399999999994</v>
      </c>
      <c r="W3509" s="11">
        <f>Table_1[[#This Row],[Discount]]/Table_1[[#This Row],[Sales]]</f>
        <v>1.6574677208161372E-3</v>
      </c>
      <c r="X3509" t="str">
        <f>IF(Table_1[[#This Row],[Discount %]]&lt;=0.1, "0-10%", IF(Table_1[[#This Row],[Discount %]]&lt;=0.2, "10-20%", IF(Table_1[[#This Row],[Discount %]]&lt;=0.3, "20-30%", IF(Table_1[[#This Row],[Discount %]]&lt;=0.4, "30-40%", "40%+"))))</f>
        <v>0-10%</v>
      </c>
    </row>
    <row r="3510" spans="1:24" ht="14.4" x14ac:dyDescent="0.3">
      <c r="A3510" s="2">
        <v>3509</v>
      </c>
      <c r="B3510" s="2" t="s">
        <v>6695</v>
      </c>
      <c r="C3510" s="2">
        <f>YEAR([1]Data!$D3510)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9">
        <v>15.552000000000003</v>
      </c>
      <c r="T3510" s="2">
        <v>3</v>
      </c>
      <c r="U3510" s="25">
        <v>0.2</v>
      </c>
      <c r="V3510" s="25">
        <v>5.4432</v>
      </c>
      <c r="W3510" s="11">
        <f>Table_1[[#This Row],[Discount]]/Table_1[[#This Row],[Sales]]</f>
        <v>1.2860082304526748E-2</v>
      </c>
      <c r="X3510" t="str">
        <f>IF(Table_1[[#This Row],[Discount %]]&lt;=0.1, "0-10%", IF(Table_1[[#This Row],[Discount %]]&lt;=0.2, "10-20%", IF(Table_1[[#This Row],[Discount %]]&lt;=0.3, "20-30%", IF(Table_1[[#This Row],[Discount %]]&lt;=0.4, "30-40%", "40%+"))))</f>
        <v>0-10%</v>
      </c>
    </row>
    <row r="3511" spans="1:24" ht="14.4" x14ac:dyDescent="0.3">
      <c r="A3511" s="2">
        <v>3510</v>
      </c>
      <c r="B3511" s="2" t="s">
        <v>6695</v>
      </c>
      <c r="C3511" s="2">
        <f>YEAR([1]Data!$D3511)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9">
        <v>11.648000000000001</v>
      </c>
      <c r="T3511" s="2">
        <v>2</v>
      </c>
      <c r="U3511" s="25">
        <v>0.2</v>
      </c>
      <c r="V3511" s="25">
        <v>4.0768000000000004</v>
      </c>
      <c r="W3511" s="11">
        <f>Table_1[[#This Row],[Discount]]/Table_1[[#This Row],[Sales]]</f>
        <v>1.7170329670329668E-2</v>
      </c>
      <c r="X3511" t="str">
        <f>IF(Table_1[[#This Row],[Discount %]]&lt;=0.1, "0-10%", IF(Table_1[[#This Row],[Discount %]]&lt;=0.2, "10-20%", IF(Table_1[[#This Row],[Discount %]]&lt;=0.3, "20-30%", IF(Table_1[[#This Row],[Discount %]]&lt;=0.4, "30-40%", "40%+"))))</f>
        <v>0-10%</v>
      </c>
    </row>
    <row r="3512" spans="1:24" ht="14.4" x14ac:dyDescent="0.3">
      <c r="A3512" s="2">
        <v>3511</v>
      </c>
      <c r="B3512" s="2" t="s">
        <v>6695</v>
      </c>
      <c r="C3512" s="2">
        <f>YEAR([1]Data!$D3512)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9">
        <v>418.8</v>
      </c>
      <c r="T3512" s="2">
        <v>2</v>
      </c>
      <c r="U3512" s="25">
        <v>0.4</v>
      </c>
      <c r="V3512" s="25">
        <v>-97.71999999999997</v>
      </c>
      <c r="W3512" s="11">
        <f>Table_1[[#This Row],[Discount]]/Table_1[[#This Row],[Sales]]</f>
        <v>9.5510983763132768E-4</v>
      </c>
      <c r="X3512" t="str">
        <f>IF(Table_1[[#This Row],[Discount %]]&lt;=0.1, "0-10%", IF(Table_1[[#This Row],[Discount %]]&lt;=0.2, "10-20%", IF(Table_1[[#This Row],[Discount %]]&lt;=0.3, "20-30%", IF(Table_1[[#This Row],[Discount %]]&lt;=0.4, "30-40%", "40%+"))))</f>
        <v>0-10%</v>
      </c>
    </row>
    <row r="3513" spans="1:24" ht="14.4" x14ac:dyDescent="0.3">
      <c r="A3513" s="2">
        <v>3512</v>
      </c>
      <c r="B3513" s="2" t="s">
        <v>6695</v>
      </c>
      <c r="C3513" s="2">
        <f>YEAR([1]Data!$D3513)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9">
        <v>509.48800000000006</v>
      </c>
      <c r="T3513" s="2">
        <v>7</v>
      </c>
      <c r="U3513" s="25">
        <v>0.2</v>
      </c>
      <c r="V3513" s="25">
        <v>-127.37200000000001</v>
      </c>
      <c r="W3513" s="11">
        <f>Table_1[[#This Row],[Discount]]/Table_1[[#This Row],[Sales]]</f>
        <v>3.9255095311371412E-4</v>
      </c>
      <c r="X3513" t="str">
        <f>IF(Table_1[[#This Row],[Discount %]]&lt;=0.1, "0-10%", IF(Table_1[[#This Row],[Discount %]]&lt;=0.2, "10-20%", IF(Table_1[[#This Row],[Discount %]]&lt;=0.3, "20-30%", IF(Table_1[[#This Row],[Discount %]]&lt;=0.4, "30-40%", "40%+"))))</f>
        <v>0-10%</v>
      </c>
    </row>
    <row r="3514" spans="1:24" ht="14.4" x14ac:dyDescent="0.3">
      <c r="A3514" s="2">
        <v>3513</v>
      </c>
      <c r="B3514" s="2" t="s">
        <v>6700</v>
      </c>
      <c r="C3514" s="2">
        <f>YEAR([1]Data!$D3514)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9">
        <v>825.17399999999998</v>
      </c>
      <c r="T3514" s="2">
        <v>9</v>
      </c>
      <c r="U3514" s="25">
        <v>0.3</v>
      </c>
      <c r="V3514" s="25">
        <v>-117.88199999999998</v>
      </c>
      <c r="W3514" s="11">
        <f>Table_1[[#This Row],[Discount]]/Table_1[[#This Row],[Sales]]</f>
        <v>3.6355968559358392E-4</v>
      </c>
      <c r="X3514" t="str">
        <f>IF(Table_1[[#This Row],[Discount %]]&lt;=0.1, "0-10%", IF(Table_1[[#This Row],[Discount %]]&lt;=0.2, "10-20%", IF(Table_1[[#This Row],[Discount %]]&lt;=0.3, "20-30%", IF(Table_1[[#This Row],[Discount %]]&lt;=0.4, "30-40%", "40%+"))))</f>
        <v>0-10%</v>
      </c>
    </row>
    <row r="3515" spans="1:24" ht="14.4" x14ac:dyDescent="0.3">
      <c r="A3515" s="2">
        <v>3514</v>
      </c>
      <c r="B3515" s="2" t="s">
        <v>6700</v>
      </c>
      <c r="C3515" s="2">
        <f>YEAR([1]Data!$D3515)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9">
        <v>17.760000000000002</v>
      </c>
      <c r="T3515" s="2">
        <v>3</v>
      </c>
      <c r="U3515" s="25">
        <v>0.2</v>
      </c>
      <c r="V3515" s="25">
        <v>5.55</v>
      </c>
      <c r="W3515" s="11">
        <f>Table_1[[#This Row],[Discount]]/Table_1[[#This Row],[Sales]]</f>
        <v>1.1261261261261261E-2</v>
      </c>
      <c r="X3515" t="str">
        <f>IF(Table_1[[#This Row],[Discount %]]&lt;=0.1, "0-10%", IF(Table_1[[#This Row],[Discount %]]&lt;=0.2, "10-20%", IF(Table_1[[#This Row],[Discount %]]&lt;=0.3, "20-30%", IF(Table_1[[#This Row],[Discount %]]&lt;=0.4, "30-40%", "40%+"))))</f>
        <v>0-10%</v>
      </c>
    </row>
    <row r="3516" spans="1:24" ht="14.4" x14ac:dyDescent="0.3">
      <c r="A3516" s="2">
        <v>3515</v>
      </c>
      <c r="B3516" s="2" t="s">
        <v>6700</v>
      </c>
      <c r="C3516" s="2">
        <f>YEAR([1]Data!$D3516)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9">
        <v>6.911999999999999</v>
      </c>
      <c r="T3516" s="2">
        <v>3</v>
      </c>
      <c r="U3516" s="25">
        <v>0.2</v>
      </c>
      <c r="V3516" s="25">
        <v>0.86399999999999988</v>
      </c>
      <c r="W3516" s="11">
        <f>Table_1[[#This Row],[Discount]]/Table_1[[#This Row],[Sales]]</f>
        <v>2.8935185185185192E-2</v>
      </c>
      <c r="X3516" t="str">
        <f>IF(Table_1[[#This Row],[Discount %]]&lt;=0.1, "0-10%", IF(Table_1[[#This Row],[Discount %]]&lt;=0.2, "10-20%", IF(Table_1[[#This Row],[Discount %]]&lt;=0.3, "20-30%", IF(Table_1[[#This Row],[Discount %]]&lt;=0.4, "30-40%", "40%+"))))</f>
        <v>0-10%</v>
      </c>
    </row>
    <row r="3517" spans="1:24" ht="14.4" x14ac:dyDescent="0.3">
      <c r="A3517" s="2">
        <v>3516</v>
      </c>
      <c r="B3517" s="2" t="s">
        <v>6703</v>
      </c>
      <c r="C3517" s="2">
        <f>YEAR([1]Data!$D3517)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9">
        <v>66.300000000000011</v>
      </c>
      <c r="T3517" s="2">
        <v>3</v>
      </c>
      <c r="U3517" s="25">
        <v>0</v>
      </c>
      <c r="V3517" s="25">
        <v>8.6190000000000033</v>
      </c>
      <c r="W3517" s="11">
        <f>Table_1[[#This Row],[Discount]]/Table_1[[#This Row],[Sales]]</f>
        <v>0</v>
      </c>
      <c r="X3517" t="str">
        <f>IF(Table_1[[#This Row],[Discount %]]&lt;=0.1, "0-10%", IF(Table_1[[#This Row],[Discount %]]&lt;=0.2, "10-20%", IF(Table_1[[#This Row],[Discount %]]&lt;=0.3, "20-30%", IF(Table_1[[#This Row],[Discount %]]&lt;=0.4, "30-40%", "40%+"))))</f>
        <v>0-10%</v>
      </c>
    </row>
    <row r="3518" spans="1:24" ht="14.4" x14ac:dyDescent="0.3">
      <c r="A3518" s="2">
        <v>3517</v>
      </c>
      <c r="B3518" s="2" t="s">
        <v>6704</v>
      </c>
      <c r="C3518" s="2">
        <f>YEAR([1]Data!$D3518)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9">
        <v>30.816000000000003</v>
      </c>
      <c r="T3518" s="2">
        <v>9</v>
      </c>
      <c r="U3518" s="25">
        <v>0.2</v>
      </c>
      <c r="V3518" s="25">
        <v>9.6299999999999955</v>
      </c>
      <c r="W3518" s="11">
        <f>Table_1[[#This Row],[Discount]]/Table_1[[#This Row],[Sales]]</f>
        <v>6.4901349948078921E-3</v>
      </c>
      <c r="X3518" t="str">
        <f>IF(Table_1[[#This Row],[Discount %]]&lt;=0.1, "0-10%", IF(Table_1[[#This Row],[Discount %]]&lt;=0.2, "10-20%", IF(Table_1[[#This Row],[Discount %]]&lt;=0.3, "20-30%", IF(Table_1[[#This Row],[Discount %]]&lt;=0.4, "30-40%", "40%+"))))</f>
        <v>0-10%</v>
      </c>
    </row>
    <row r="3519" spans="1:24" ht="14.4" x14ac:dyDescent="0.3">
      <c r="A3519" s="2">
        <v>3518</v>
      </c>
      <c r="B3519" s="2" t="s">
        <v>6704</v>
      </c>
      <c r="C3519" s="2">
        <f>YEAR([1]Data!$D3519)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9">
        <v>44.783999999999999</v>
      </c>
      <c r="T3519" s="2">
        <v>2</v>
      </c>
      <c r="U3519" s="25">
        <v>0.2</v>
      </c>
      <c r="V3519" s="25">
        <v>4.4783999999999988</v>
      </c>
      <c r="W3519" s="11">
        <f>Table_1[[#This Row],[Discount]]/Table_1[[#This Row],[Sales]]</f>
        <v>4.4658806716684537E-3</v>
      </c>
      <c r="X3519" t="str">
        <f>IF(Table_1[[#This Row],[Discount %]]&lt;=0.1, "0-10%", IF(Table_1[[#This Row],[Discount %]]&lt;=0.2, "10-20%", IF(Table_1[[#This Row],[Discount %]]&lt;=0.3, "20-30%", IF(Table_1[[#This Row],[Discount %]]&lt;=0.4, "30-40%", "40%+"))))</f>
        <v>0-10%</v>
      </c>
    </row>
    <row r="3520" spans="1:24" ht="14.4" x14ac:dyDescent="0.3">
      <c r="A3520" s="2">
        <v>3519</v>
      </c>
      <c r="B3520" s="2" t="s">
        <v>6704</v>
      </c>
      <c r="C3520" s="2">
        <f>YEAR([1]Data!$D3520)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9">
        <v>569.53599999999994</v>
      </c>
      <c r="T3520" s="2">
        <v>4</v>
      </c>
      <c r="U3520" s="25">
        <v>0.2</v>
      </c>
      <c r="V3520" s="25">
        <v>64.072799999999944</v>
      </c>
      <c r="W3520" s="11">
        <f>Table_1[[#This Row],[Discount]]/Table_1[[#This Row],[Sales]]</f>
        <v>3.5116305202831784E-4</v>
      </c>
      <c r="X3520" t="str">
        <f>IF(Table_1[[#This Row],[Discount %]]&lt;=0.1, "0-10%", IF(Table_1[[#This Row],[Discount %]]&lt;=0.2, "10-20%", IF(Table_1[[#This Row],[Discount %]]&lt;=0.3, "20-30%", IF(Table_1[[#This Row],[Discount %]]&lt;=0.4, "30-40%", "40%+"))))</f>
        <v>0-10%</v>
      </c>
    </row>
    <row r="3521" spans="1:24" ht="14.4" x14ac:dyDescent="0.3">
      <c r="A3521" s="2">
        <v>3520</v>
      </c>
      <c r="B3521" s="2" t="s">
        <v>6705</v>
      </c>
      <c r="C3521" s="2">
        <f>YEAR([1]Data!$D3521)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9">
        <v>796.42500000000007</v>
      </c>
      <c r="T3521" s="2">
        <v>7</v>
      </c>
      <c r="U3521" s="25">
        <v>0.5</v>
      </c>
      <c r="V3521" s="25">
        <v>-525.6405000000002</v>
      </c>
      <c r="W3521" s="11">
        <f>Table_1[[#This Row],[Discount]]/Table_1[[#This Row],[Sales]]</f>
        <v>6.2780550585428624E-4</v>
      </c>
      <c r="X3521" t="str">
        <f>IF(Table_1[[#This Row],[Discount %]]&lt;=0.1, "0-10%", IF(Table_1[[#This Row],[Discount %]]&lt;=0.2, "10-20%", IF(Table_1[[#This Row],[Discount %]]&lt;=0.3, "20-30%", IF(Table_1[[#This Row],[Discount %]]&lt;=0.4, "30-40%", "40%+"))))</f>
        <v>0-10%</v>
      </c>
    </row>
    <row r="3522" spans="1:24" ht="14.4" x14ac:dyDescent="0.3">
      <c r="A3522" s="2">
        <v>3521</v>
      </c>
      <c r="B3522" s="2" t="s">
        <v>6706</v>
      </c>
      <c r="C3522" s="2">
        <f>YEAR([1]Data!$D3522)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9">
        <v>12.832000000000001</v>
      </c>
      <c r="T3522" s="2">
        <v>2</v>
      </c>
      <c r="U3522" s="25">
        <v>0.2</v>
      </c>
      <c r="V3522" s="25">
        <v>4.3307999999999982</v>
      </c>
      <c r="W3522" s="11">
        <f>Table_1[[#This Row],[Discount]]/Table_1[[#This Row],[Sales]]</f>
        <v>1.5586034912718205E-2</v>
      </c>
      <c r="X3522" t="str">
        <f>IF(Table_1[[#This Row],[Discount %]]&lt;=0.1, "0-10%", IF(Table_1[[#This Row],[Discount %]]&lt;=0.2, "10-20%", IF(Table_1[[#This Row],[Discount %]]&lt;=0.3, "20-30%", IF(Table_1[[#This Row],[Discount %]]&lt;=0.4, "30-40%", "40%+"))))</f>
        <v>0-10%</v>
      </c>
    </row>
    <row r="3523" spans="1:24" ht="14.4" x14ac:dyDescent="0.3">
      <c r="A3523" s="2">
        <v>3522</v>
      </c>
      <c r="B3523" s="2" t="s">
        <v>6707</v>
      </c>
      <c r="C3523" s="2">
        <f>YEAR([1]Data!$D3523)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9">
        <v>40.46</v>
      </c>
      <c r="T3523" s="2">
        <v>7</v>
      </c>
      <c r="U3523" s="25">
        <v>0</v>
      </c>
      <c r="V3523" s="25">
        <v>19.825400000000002</v>
      </c>
      <c r="W3523" s="11">
        <f>Table_1[[#This Row],[Discount]]/Table_1[[#This Row],[Sales]]</f>
        <v>0</v>
      </c>
      <c r="X3523" t="str">
        <f>IF(Table_1[[#This Row],[Discount %]]&lt;=0.1, "0-10%", IF(Table_1[[#This Row],[Discount %]]&lt;=0.2, "10-20%", IF(Table_1[[#This Row],[Discount %]]&lt;=0.3, "20-30%", IF(Table_1[[#This Row],[Discount %]]&lt;=0.4, "30-40%", "40%+"))))</f>
        <v>0-10%</v>
      </c>
    </row>
    <row r="3524" spans="1:24" ht="14.4" x14ac:dyDescent="0.3">
      <c r="A3524" s="2">
        <v>3523</v>
      </c>
      <c r="B3524" s="2" t="s">
        <v>6707</v>
      </c>
      <c r="C3524" s="2">
        <f>YEAR([1]Data!$D3524)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9">
        <v>404.93999999999994</v>
      </c>
      <c r="T3524" s="2">
        <v>3</v>
      </c>
      <c r="U3524" s="25">
        <v>0</v>
      </c>
      <c r="V3524" s="25">
        <v>109.33379999999998</v>
      </c>
      <c r="W3524" s="11">
        <f>Table_1[[#This Row],[Discount]]/Table_1[[#This Row],[Sales]]</f>
        <v>0</v>
      </c>
      <c r="X3524" t="str">
        <f>IF(Table_1[[#This Row],[Discount %]]&lt;=0.1, "0-10%", IF(Table_1[[#This Row],[Discount %]]&lt;=0.2, "10-20%", IF(Table_1[[#This Row],[Discount %]]&lt;=0.3, "20-30%", IF(Table_1[[#This Row],[Discount %]]&lt;=0.4, "30-40%", "40%+"))))</f>
        <v>0-10%</v>
      </c>
    </row>
    <row r="3525" spans="1:24" ht="14.4" x14ac:dyDescent="0.3">
      <c r="A3525" s="2">
        <v>3524</v>
      </c>
      <c r="B3525" s="2" t="s">
        <v>6708</v>
      </c>
      <c r="C3525" s="2">
        <f>YEAR([1]Data!$D3525)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9">
        <v>116</v>
      </c>
      <c r="T3525" s="2">
        <v>8</v>
      </c>
      <c r="U3525" s="25">
        <v>0</v>
      </c>
      <c r="V3525" s="25">
        <v>29</v>
      </c>
      <c r="W3525" s="11">
        <f>Table_1[[#This Row],[Discount]]/Table_1[[#This Row],[Sales]]</f>
        <v>0</v>
      </c>
      <c r="X3525" t="str">
        <f>IF(Table_1[[#This Row],[Discount %]]&lt;=0.1, "0-10%", IF(Table_1[[#This Row],[Discount %]]&lt;=0.2, "10-20%", IF(Table_1[[#This Row],[Discount %]]&lt;=0.3, "20-30%", IF(Table_1[[#This Row],[Discount %]]&lt;=0.4, "30-40%", "40%+"))))</f>
        <v>0-10%</v>
      </c>
    </row>
    <row r="3526" spans="1:24" ht="14.4" x14ac:dyDescent="0.3">
      <c r="A3526" s="2">
        <v>3525</v>
      </c>
      <c r="B3526" s="2" t="s">
        <v>6709</v>
      </c>
      <c r="C3526" s="2">
        <f>YEAR([1]Data!$D3526)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9">
        <v>657.55200000000013</v>
      </c>
      <c r="T3526" s="2">
        <v>6</v>
      </c>
      <c r="U3526" s="25">
        <v>0.2</v>
      </c>
      <c r="V3526" s="25">
        <v>49.316399999999987</v>
      </c>
      <c r="W3526" s="11">
        <f>Table_1[[#This Row],[Discount]]/Table_1[[#This Row],[Sales]]</f>
        <v>3.0415845438839812E-4</v>
      </c>
      <c r="X3526" t="str">
        <f>IF(Table_1[[#This Row],[Discount %]]&lt;=0.1, "0-10%", IF(Table_1[[#This Row],[Discount %]]&lt;=0.2, "10-20%", IF(Table_1[[#This Row],[Discount %]]&lt;=0.3, "20-30%", IF(Table_1[[#This Row],[Discount %]]&lt;=0.4, "30-40%", "40%+"))))</f>
        <v>0-10%</v>
      </c>
    </row>
    <row r="3527" spans="1:24" ht="14.4" x14ac:dyDescent="0.3">
      <c r="A3527" s="2">
        <v>3526</v>
      </c>
      <c r="B3527" s="2" t="s">
        <v>6712</v>
      </c>
      <c r="C3527" s="2">
        <f>YEAR([1]Data!$D3527)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9">
        <v>599.97</v>
      </c>
      <c r="T3527" s="2">
        <v>3</v>
      </c>
      <c r="U3527" s="25">
        <v>0</v>
      </c>
      <c r="V3527" s="25">
        <v>257.98710000000005</v>
      </c>
      <c r="W3527" s="11">
        <f>Table_1[[#This Row],[Discount]]/Table_1[[#This Row],[Sales]]</f>
        <v>0</v>
      </c>
      <c r="X3527" t="str">
        <f>IF(Table_1[[#This Row],[Discount %]]&lt;=0.1, "0-10%", IF(Table_1[[#This Row],[Discount %]]&lt;=0.2, "10-20%", IF(Table_1[[#This Row],[Discount %]]&lt;=0.3, "20-30%", IF(Table_1[[#This Row],[Discount %]]&lt;=0.4, "30-40%", "40%+"))))</f>
        <v>0-10%</v>
      </c>
    </row>
    <row r="3528" spans="1:24" ht="14.4" x14ac:dyDescent="0.3">
      <c r="A3528" s="2">
        <v>3527</v>
      </c>
      <c r="B3528" s="2" t="s">
        <v>6712</v>
      </c>
      <c r="C3528" s="2">
        <f>YEAR([1]Data!$D3528)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9">
        <v>38.97</v>
      </c>
      <c r="T3528" s="2">
        <v>3</v>
      </c>
      <c r="U3528" s="25">
        <v>0</v>
      </c>
      <c r="V3528" s="25">
        <v>0.77940000000000076</v>
      </c>
      <c r="W3528" s="11">
        <f>Table_1[[#This Row],[Discount]]/Table_1[[#This Row],[Sales]]</f>
        <v>0</v>
      </c>
      <c r="X3528" t="str">
        <f>IF(Table_1[[#This Row],[Discount %]]&lt;=0.1, "0-10%", IF(Table_1[[#This Row],[Discount %]]&lt;=0.2, "10-20%", IF(Table_1[[#This Row],[Discount %]]&lt;=0.3, "20-30%", IF(Table_1[[#This Row],[Discount %]]&lt;=0.4, "30-40%", "40%+"))))</f>
        <v>0-10%</v>
      </c>
    </row>
    <row r="3529" spans="1:24" ht="14.4" x14ac:dyDescent="0.3">
      <c r="A3529" s="2">
        <v>3528</v>
      </c>
      <c r="B3529" s="2" t="s">
        <v>6712</v>
      </c>
      <c r="C3529" s="2">
        <f>YEAR([1]Data!$D3529)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9">
        <v>45.84</v>
      </c>
      <c r="T3529" s="2">
        <v>8</v>
      </c>
      <c r="U3529" s="25">
        <v>0</v>
      </c>
      <c r="V3529" s="25">
        <v>22.0032</v>
      </c>
      <c r="W3529" s="11">
        <f>Table_1[[#This Row],[Discount]]/Table_1[[#This Row],[Sales]]</f>
        <v>0</v>
      </c>
      <c r="X3529" t="str">
        <f>IF(Table_1[[#This Row],[Discount %]]&lt;=0.1, "0-10%", IF(Table_1[[#This Row],[Discount %]]&lt;=0.2, "10-20%", IF(Table_1[[#This Row],[Discount %]]&lt;=0.3, "20-30%", IF(Table_1[[#This Row],[Discount %]]&lt;=0.4, "30-40%", "40%+"))))</f>
        <v>0-10%</v>
      </c>
    </row>
    <row r="3530" spans="1:24" ht="14.4" x14ac:dyDescent="0.3">
      <c r="A3530" s="2">
        <v>3529</v>
      </c>
      <c r="B3530" s="2" t="s">
        <v>6717</v>
      </c>
      <c r="C3530" s="2">
        <f>YEAR([1]Data!$D3530)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9">
        <v>38.24</v>
      </c>
      <c r="T3530" s="2">
        <v>4</v>
      </c>
      <c r="U3530" s="25">
        <v>0.2</v>
      </c>
      <c r="V3530" s="25">
        <v>-9.56</v>
      </c>
      <c r="W3530" s="11">
        <f>Table_1[[#This Row],[Discount]]/Table_1[[#This Row],[Sales]]</f>
        <v>5.2301255230125521E-3</v>
      </c>
      <c r="X3530" t="str">
        <f>IF(Table_1[[#This Row],[Discount %]]&lt;=0.1, "0-10%", IF(Table_1[[#This Row],[Discount %]]&lt;=0.2, "10-20%", IF(Table_1[[#This Row],[Discount %]]&lt;=0.3, "20-30%", IF(Table_1[[#This Row],[Discount %]]&lt;=0.4, "30-40%", "40%+"))))</f>
        <v>0-10%</v>
      </c>
    </row>
    <row r="3531" spans="1:24" ht="14.4" x14ac:dyDescent="0.3">
      <c r="A3531" s="2">
        <v>3530</v>
      </c>
      <c r="B3531" s="2" t="s">
        <v>6718</v>
      </c>
      <c r="C3531" s="2">
        <f>YEAR([1]Data!$D3531)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9">
        <v>87.168000000000006</v>
      </c>
      <c r="T3531" s="2">
        <v>3</v>
      </c>
      <c r="U3531" s="25">
        <v>0.2</v>
      </c>
      <c r="V3531" s="25">
        <v>10.895999999999987</v>
      </c>
      <c r="W3531" s="11">
        <f>Table_1[[#This Row],[Discount]]/Table_1[[#This Row],[Sales]]</f>
        <v>2.2944199706314244E-3</v>
      </c>
      <c r="X3531" t="str">
        <f>IF(Table_1[[#This Row],[Discount %]]&lt;=0.1, "0-10%", IF(Table_1[[#This Row],[Discount %]]&lt;=0.2, "10-20%", IF(Table_1[[#This Row],[Discount %]]&lt;=0.3, "20-30%", IF(Table_1[[#This Row],[Discount %]]&lt;=0.4, "30-40%", "40%+"))))</f>
        <v>0-10%</v>
      </c>
    </row>
    <row r="3532" spans="1:24" ht="14.4" x14ac:dyDescent="0.3">
      <c r="A3532" s="2">
        <v>3531</v>
      </c>
      <c r="B3532" s="2" t="s">
        <v>6719</v>
      </c>
      <c r="C3532" s="2">
        <f>YEAR([1]Data!$D3532)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9">
        <v>21.400000000000002</v>
      </c>
      <c r="T3532" s="2">
        <v>5</v>
      </c>
      <c r="U3532" s="25">
        <v>0</v>
      </c>
      <c r="V3532" s="25">
        <v>6.2059999999999977</v>
      </c>
      <c r="W3532" s="11">
        <f>Table_1[[#This Row],[Discount]]/Table_1[[#This Row],[Sales]]</f>
        <v>0</v>
      </c>
      <c r="X3532" t="str">
        <f>IF(Table_1[[#This Row],[Discount %]]&lt;=0.1, "0-10%", IF(Table_1[[#This Row],[Discount %]]&lt;=0.2, "10-20%", IF(Table_1[[#This Row],[Discount %]]&lt;=0.3, "20-30%", IF(Table_1[[#This Row],[Discount %]]&lt;=0.4, "30-40%", "40%+"))))</f>
        <v>0-10%</v>
      </c>
    </row>
    <row r="3533" spans="1:24" ht="14.4" x14ac:dyDescent="0.3">
      <c r="A3533" s="2">
        <v>3532</v>
      </c>
      <c r="B3533" s="2" t="s">
        <v>6720</v>
      </c>
      <c r="C3533" s="2">
        <f>YEAR([1]Data!$D3533)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9">
        <v>54.900000000000006</v>
      </c>
      <c r="T3533" s="2">
        <v>5</v>
      </c>
      <c r="U3533" s="25">
        <v>0</v>
      </c>
      <c r="V3533" s="25">
        <v>15.372000000000003</v>
      </c>
      <c r="W3533" s="11">
        <f>Table_1[[#This Row],[Discount]]/Table_1[[#This Row],[Sales]]</f>
        <v>0</v>
      </c>
      <c r="X3533" t="str">
        <f>IF(Table_1[[#This Row],[Discount %]]&lt;=0.1, "0-10%", IF(Table_1[[#This Row],[Discount %]]&lt;=0.2, "10-20%", IF(Table_1[[#This Row],[Discount %]]&lt;=0.3, "20-30%", IF(Table_1[[#This Row],[Discount %]]&lt;=0.4, "30-40%", "40%+"))))</f>
        <v>0-10%</v>
      </c>
    </row>
    <row r="3534" spans="1:24" ht="14.4" x14ac:dyDescent="0.3">
      <c r="A3534" s="2">
        <v>3533</v>
      </c>
      <c r="B3534" s="2" t="s">
        <v>6721</v>
      </c>
      <c r="C3534" s="2">
        <f>YEAR([1]Data!$D3534)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9">
        <v>287.96800000000002</v>
      </c>
      <c r="T3534" s="2">
        <v>4</v>
      </c>
      <c r="U3534" s="25">
        <v>0.2</v>
      </c>
      <c r="V3534" s="25">
        <v>97.189199999999985</v>
      </c>
      <c r="W3534" s="11">
        <f>Table_1[[#This Row],[Discount]]/Table_1[[#This Row],[Sales]]</f>
        <v>6.9452161351261248E-4</v>
      </c>
      <c r="X3534" t="str">
        <f>IF(Table_1[[#This Row],[Discount %]]&lt;=0.1, "0-10%", IF(Table_1[[#This Row],[Discount %]]&lt;=0.2, "10-20%", IF(Table_1[[#This Row],[Discount %]]&lt;=0.3, "20-30%", IF(Table_1[[#This Row],[Discount %]]&lt;=0.4, "30-40%", "40%+"))))</f>
        <v>0-10%</v>
      </c>
    </row>
    <row r="3535" spans="1:24" ht="14.4" x14ac:dyDescent="0.3">
      <c r="A3535" s="2">
        <v>3534</v>
      </c>
      <c r="B3535" s="2" t="s">
        <v>6721</v>
      </c>
      <c r="C3535" s="2">
        <f>YEAR([1]Data!$D3535)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9">
        <v>13.12</v>
      </c>
      <c r="T3535" s="2">
        <v>4</v>
      </c>
      <c r="U3535" s="25">
        <v>0</v>
      </c>
      <c r="V3535" s="25">
        <v>3.8047999999999984</v>
      </c>
      <c r="W3535" s="11">
        <f>Table_1[[#This Row],[Discount]]/Table_1[[#This Row],[Sales]]</f>
        <v>0</v>
      </c>
      <c r="X3535" t="str">
        <f>IF(Table_1[[#This Row],[Discount %]]&lt;=0.1, "0-10%", IF(Table_1[[#This Row],[Discount %]]&lt;=0.2, "10-20%", IF(Table_1[[#This Row],[Discount %]]&lt;=0.3, "20-30%", IF(Table_1[[#This Row],[Discount %]]&lt;=0.4, "30-40%", "40%+"))))</f>
        <v>0-10%</v>
      </c>
    </row>
    <row r="3536" spans="1:24" ht="14.4" x14ac:dyDescent="0.3">
      <c r="A3536" s="2">
        <v>3535</v>
      </c>
      <c r="B3536" s="2" t="s">
        <v>6721</v>
      </c>
      <c r="C3536" s="2">
        <f>YEAR([1]Data!$D3536)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9">
        <v>10.75</v>
      </c>
      <c r="T3536" s="2">
        <v>5</v>
      </c>
      <c r="U3536" s="25">
        <v>0</v>
      </c>
      <c r="V3536" s="25">
        <v>3.547499999999999</v>
      </c>
      <c r="W3536" s="11">
        <f>Table_1[[#This Row],[Discount]]/Table_1[[#This Row],[Sales]]</f>
        <v>0</v>
      </c>
      <c r="X3536" t="str">
        <f>IF(Table_1[[#This Row],[Discount %]]&lt;=0.1, "0-10%", IF(Table_1[[#This Row],[Discount %]]&lt;=0.2, "10-20%", IF(Table_1[[#This Row],[Discount %]]&lt;=0.3, "20-30%", IF(Table_1[[#This Row],[Discount %]]&lt;=0.4, "30-40%", "40%+"))))</f>
        <v>0-10%</v>
      </c>
    </row>
    <row r="3537" spans="1:24" ht="14.4" x14ac:dyDescent="0.3">
      <c r="A3537" s="2">
        <v>3536</v>
      </c>
      <c r="B3537" s="2" t="s">
        <v>6721</v>
      </c>
      <c r="C3537" s="2">
        <f>YEAR([1]Data!$D3537)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9">
        <v>11.62</v>
      </c>
      <c r="T3537" s="2">
        <v>2</v>
      </c>
      <c r="U3537" s="25">
        <v>0</v>
      </c>
      <c r="V3537" s="25">
        <v>3.6021999999999998</v>
      </c>
      <c r="W3537" s="11">
        <f>Table_1[[#This Row],[Discount]]/Table_1[[#This Row],[Sales]]</f>
        <v>0</v>
      </c>
      <c r="X3537" t="str">
        <f>IF(Table_1[[#This Row],[Discount %]]&lt;=0.1, "0-10%", IF(Table_1[[#This Row],[Discount %]]&lt;=0.2, "10-20%", IF(Table_1[[#This Row],[Discount %]]&lt;=0.3, "20-30%", IF(Table_1[[#This Row],[Discount %]]&lt;=0.4, "30-40%", "40%+"))))</f>
        <v>0-10%</v>
      </c>
    </row>
    <row r="3538" spans="1:24" ht="14.4" x14ac:dyDescent="0.3">
      <c r="A3538" s="2">
        <v>3537</v>
      </c>
      <c r="B3538" s="2" t="s">
        <v>6724</v>
      </c>
      <c r="C3538" s="2">
        <f>YEAR([1]Data!$D3538)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9">
        <v>40.74</v>
      </c>
      <c r="T3538" s="2">
        <v>3</v>
      </c>
      <c r="U3538" s="25">
        <v>0</v>
      </c>
      <c r="V3538" s="25">
        <v>0.4073999999999991</v>
      </c>
      <c r="W3538" s="11">
        <f>Table_1[[#This Row],[Discount]]/Table_1[[#This Row],[Sales]]</f>
        <v>0</v>
      </c>
      <c r="X3538" t="str">
        <f>IF(Table_1[[#This Row],[Discount %]]&lt;=0.1, "0-10%", IF(Table_1[[#This Row],[Discount %]]&lt;=0.2, "10-20%", IF(Table_1[[#This Row],[Discount %]]&lt;=0.3, "20-30%", IF(Table_1[[#This Row],[Discount %]]&lt;=0.4, "30-40%", "40%+"))))</f>
        <v>0-10%</v>
      </c>
    </row>
    <row r="3539" spans="1:24" ht="14.4" x14ac:dyDescent="0.3">
      <c r="A3539" s="2">
        <v>3538</v>
      </c>
      <c r="B3539" s="2" t="s">
        <v>6725</v>
      </c>
      <c r="C3539" s="2">
        <f>YEAR([1]Data!$D3539)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9">
        <v>83.25</v>
      </c>
      <c r="T3539" s="2">
        <v>3</v>
      </c>
      <c r="U3539" s="25">
        <v>0</v>
      </c>
      <c r="V3539" s="25">
        <v>14.984999999999992</v>
      </c>
      <c r="W3539" s="11">
        <f>Table_1[[#This Row],[Discount]]/Table_1[[#This Row],[Sales]]</f>
        <v>0</v>
      </c>
      <c r="X3539" t="str">
        <f>IF(Table_1[[#This Row],[Discount %]]&lt;=0.1, "0-10%", IF(Table_1[[#This Row],[Discount %]]&lt;=0.2, "10-20%", IF(Table_1[[#This Row],[Discount %]]&lt;=0.3, "20-30%", IF(Table_1[[#This Row],[Discount %]]&lt;=0.4, "30-40%", "40%+"))))</f>
        <v>0-10%</v>
      </c>
    </row>
    <row r="3540" spans="1:24" ht="14.4" x14ac:dyDescent="0.3">
      <c r="A3540" s="2">
        <v>3539</v>
      </c>
      <c r="B3540" s="2" t="s">
        <v>6725</v>
      </c>
      <c r="C3540" s="2">
        <f>YEAR([1]Data!$D3540)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9">
        <v>9.4499999999999993</v>
      </c>
      <c r="T3540" s="2">
        <v>3</v>
      </c>
      <c r="U3540" s="25">
        <v>0</v>
      </c>
      <c r="V3540" s="25">
        <v>4.5359999999999996</v>
      </c>
      <c r="W3540" s="11">
        <f>Table_1[[#This Row],[Discount]]/Table_1[[#This Row],[Sales]]</f>
        <v>0</v>
      </c>
      <c r="X3540" t="str">
        <f>IF(Table_1[[#This Row],[Discount %]]&lt;=0.1, "0-10%", IF(Table_1[[#This Row],[Discount %]]&lt;=0.2, "10-20%", IF(Table_1[[#This Row],[Discount %]]&lt;=0.3, "20-30%", IF(Table_1[[#This Row],[Discount %]]&lt;=0.4, "30-40%", "40%+"))))</f>
        <v>0-10%</v>
      </c>
    </row>
    <row r="3541" spans="1:24" ht="14.4" x14ac:dyDescent="0.3">
      <c r="A3541" s="2">
        <v>3540</v>
      </c>
      <c r="B3541" s="2" t="s">
        <v>6725</v>
      </c>
      <c r="C3541" s="2">
        <f>YEAR([1]Data!$D3541)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9">
        <v>20.65</v>
      </c>
      <c r="T3541" s="2">
        <v>5</v>
      </c>
      <c r="U3541" s="25">
        <v>0</v>
      </c>
      <c r="V3541" s="25">
        <v>9.4989999999999988</v>
      </c>
      <c r="W3541" s="11">
        <f>Table_1[[#This Row],[Discount]]/Table_1[[#This Row],[Sales]]</f>
        <v>0</v>
      </c>
      <c r="X3541" t="str">
        <f>IF(Table_1[[#This Row],[Discount %]]&lt;=0.1, "0-10%", IF(Table_1[[#This Row],[Discount %]]&lt;=0.2, "10-20%", IF(Table_1[[#This Row],[Discount %]]&lt;=0.3, "20-30%", IF(Table_1[[#This Row],[Discount %]]&lt;=0.4, "30-40%", "40%+"))))</f>
        <v>0-10%</v>
      </c>
    </row>
    <row r="3542" spans="1:24" ht="14.4" x14ac:dyDescent="0.3">
      <c r="A3542" s="2">
        <v>3541</v>
      </c>
      <c r="B3542" s="2" t="s">
        <v>6725</v>
      </c>
      <c r="C3542" s="2">
        <f>YEAR([1]Data!$D3542)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9">
        <v>45.36</v>
      </c>
      <c r="T3542" s="2">
        <v>7</v>
      </c>
      <c r="U3542" s="25">
        <v>0</v>
      </c>
      <c r="V3542" s="25">
        <v>21.772800000000004</v>
      </c>
      <c r="W3542" s="11">
        <f>Table_1[[#This Row],[Discount]]/Table_1[[#This Row],[Sales]]</f>
        <v>0</v>
      </c>
      <c r="X3542" t="str">
        <f>IF(Table_1[[#This Row],[Discount %]]&lt;=0.1, "0-10%", IF(Table_1[[#This Row],[Discount %]]&lt;=0.2, "10-20%", IF(Table_1[[#This Row],[Discount %]]&lt;=0.3, "20-30%", IF(Table_1[[#This Row],[Discount %]]&lt;=0.4, "30-40%", "40%+"))))</f>
        <v>0-10%</v>
      </c>
    </row>
    <row r="3543" spans="1:24" ht="14.4" x14ac:dyDescent="0.3">
      <c r="A3543" s="2">
        <v>3542</v>
      </c>
      <c r="B3543" s="2" t="s">
        <v>6726</v>
      </c>
      <c r="C3543" s="2">
        <f>YEAR([1]Data!$D3543)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9">
        <v>5.3520000000000003</v>
      </c>
      <c r="T3543" s="2">
        <v>3</v>
      </c>
      <c r="U3543" s="25">
        <v>0.2</v>
      </c>
      <c r="V3543" s="25">
        <v>1.6055999999999999</v>
      </c>
      <c r="W3543" s="11">
        <f>Table_1[[#This Row],[Discount]]/Table_1[[#This Row],[Sales]]</f>
        <v>3.7369207772795218E-2</v>
      </c>
      <c r="X3543" t="str">
        <f>IF(Table_1[[#This Row],[Discount %]]&lt;=0.1, "0-10%", IF(Table_1[[#This Row],[Discount %]]&lt;=0.2, "10-20%", IF(Table_1[[#This Row],[Discount %]]&lt;=0.3, "20-30%", IF(Table_1[[#This Row],[Discount %]]&lt;=0.4, "30-40%", "40%+"))))</f>
        <v>0-10%</v>
      </c>
    </row>
    <row r="3544" spans="1:24" ht="14.4" x14ac:dyDescent="0.3">
      <c r="A3544" s="2">
        <v>3543</v>
      </c>
      <c r="B3544" s="2" t="s">
        <v>6726</v>
      </c>
      <c r="C3544" s="2">
        <f>YEAR([1]Data!$D3544)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9">
        <v>99.372</v>
      </c>
      <c r="T3544" s="2">
        <v>2</v>
      </c>
      <c r="U3544" s="25">
        <v>0.3</v>
      </c>
      <c r="V3544" s="25">
        <v>-7.0979999999999919</v>
      </c>
      <c r="W3544" s="11">
        <f>Table_1[[#This Row],[Discount]]/Table_1[[#This Row],[Sales]]</f>
        <v>3.0189590629151066E-3</v>
      </c>
      <c r="X3544" t="str">
        <f>IF(Table_1[[#This Row],[Discount %]]&lt;=0.1, "0-10%", IF(Table_1[[#This Row],[Discount %]]&lt;=0.2, "10-20%", IF(Table_1[[#This Row],[Discount %]]&lt;=0.3, "20-30%", IF(Table_1[[#This Row],[Discount %]]&lt;=0.4, "30-40%", "40%+"))))</f>
        <v>0-10%</v>
      </c>
    </row>
    <row r="3545" spans="1:24" ht="14.4" x14ac:dyDescent="0.3">
      <c r="A3545" s="2">
        <v>3544</v>
      </c>
      <c r="B3545" s="2" t="s">
        <v>6726</v>
      </c>
      <c r="C3545" s="2">
        <f>YEAR([1]Data!$D3545)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9">
        <v>2.6720000000000002</v>
      </c>
      <c r="T3545" s="2">
        <v>1</v>
      </c>
      <c r="U3545" s="25">
        <v>0.2</v>
      </c>
      <c r="V3545" s="25">
        <v>0.36739999999999962</v>
      </c>
      <c r="W3545" s="11">
        <f>Table_1[[#This Row],[Discount]]/Table_1[[#This Row],[Sales]]</f>
        <v>7.4850299401197598E-2</v>
      </c>
      <c r="X3545" t="str">
        <f>IF(Table_1[[#This Row],[Discount %]]&lt;=0.1, "0-10%", IF(Table_1[[#This Row],[Discount %]]&lt;=0.2, "10-20%", IF(Table_1[[#This Row],[Discount %]]&lt;=0.3, "20-30%", IF(Table_1[[#This Row],[Discount %]]&lt;=0.4, "30-40%", "40%+"))))</f>
        <v>0-10%</v>
      </c>
    </row>
    <row r="3546" spans="1:24" ht="14.4" x14ac:dyDescent="0.3">
      <c r="A3546" s="2">
        <v>3545</v>
      </c>
      <c r="B3546" s="2" t="s">
        <v>6727</v>
      </c>
      <c r="C3546" s="2">
        <f>YEAR([1]Data!$D3546)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9">
        <v>28.672000000000004</v>
      </c>
      <c r="T3546" s="2">
        <v>8</v>
      </c>
      <c r="U3546" s="25">
        <v>0.2</v>
      </c>
      <c r="V3546" s="25">
        <v>10.393600000000001</v>
      </c>
      <c r="W3546" s="11">
        <f>Table_1[[#This Row],[Discount]]/Table_1[[#This Row],[Sales]]</f>
        <v>6.9754464285714281E-3</v>
      </c>
      <c r="X3546" t="str">
        <f>IF(Table_1[[#This Row],[Discount %]]&lt;=0.1, "0-10%", IF(Table_1[[#This Row],[Discount %]]&lt;=0.2, "10-20%", IF(Table_1[[#This Row],[Discount %]]&lt;=0.3, "20-30%", IF(Table_1[[#This Row],[Discount %]]&lt;=0.4, "30-40%", "40%+"))))</f>
        <v>0-10%</v>
      </c>
    </row>
    <row r="3547" spans="1:24" ht="14.4" x14ac:dyDescent="0.3">
      <c r="A3547" s="2">
        <v>3546</v>
      </c>
      <c r="B3547" s="2" t="s">
        <v>6727</v>
      </c>
      <c r="C3547" s="2">
        <f>YEAR([1]Data!$D3547)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9">
        <v>29.311999999999994</v>
      </c>
      <c r="T3547" s="2">
        <v>8</v>
      </c>
      <c r="U3547" s="25">
        <v>0.8</v>
      </c>
      <c r="V3547" s="25">
        <v>-74.74560000000001</v>
      </c>
      <c r="W3547" s="11">
        <f>Table_1[[#This Row],[Discount]]/Table_1[[#This Row],[Sales]]</f>
        <v>2.7292576419213982E-2</v>
      </c>
      <c r="X3547" t="str">
        <f>IF(Table_1[[#This Row],[Discount %]]&lt;=0.1, "0-10%", IF(Table_1[[#This Row],[Discount %]]&lt;=0.2, "10-20%", IF(Table_1[[#This Row],[Discount %]]&lt;=0.3, "20-30%", IF(Table_1[[#This Row],[Discount %]]&lt;=0.4, "30-40%", "40%+"))))</f>
        <v>0-10%</v>
      </c>
    </row>
    <row r="3548" spans="1:24" ht="14.4" x14ac:dyDescent="0.3">
      <c r="A3548" s="2">
        <v>3547</v>
      </c>
      <c r="B3548" s="2" t="s">
        <v>6730</v>
      </c>
      <c r="C3548" s="2">
        <f>YEAR([1]Data!$D3548)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9">
        <v>105.98</v>
      </c>
      <c r="T3548" s="2">
        <v>7</v>
      </c>
      <c r="U3548" s="25">
        <v>0</v>
      </c>
      <c r="V3548" s="25">
        <v>4.2391999999999932</v>
      </c>
      <c r="W3548" s="11">
        <f>Table_1[[#This Row],[Discount]]/Table_1[[#This Row],[Sales]]</f>
        <v>0</v>
      </c>
      <c r="X3548" t="str">
        <f>IF(Table_1[[#This Row],[Discount %]]&lt;=0.1, "0-10%", IF(Table_1[[#This Row],[Discount %]]&lt;=0.2, "10-20%", IF(Table_1[[#This Row],[Discount %]]&lt;=0.3, "20-30%", IF(Table_1[[#This Row],[Discount %]]&lt;=0.4, "30-40%", "40%+"))))</f>
        <v>0-10%</v>
      </c>
    </row>
    <row r="3549" spans="1:24" ht="14.4" x14ac:dyDescent="0.3">
      <c r="A3549" s="2">
        <v>3548</v>
      </c>
      <c r="B3549" s="2" t="s">
        <v>6730</v>
      </c>
      <c r="C3549" s="2">
        <f>YEAR([1]Data!$D3549)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9">
        <v>35.06</v>
      </c>
      <c r="T3549" s="2">
        <v>2</v>
      </c>
      <c r="U3549" s="25">
        <v>0</v>
      </c>
      <c r="V3549" s="25">
        <v>10.517999999999997</v>
      </c>
      <c r="W3549" s="11">
        <f>Table_1[[#This Row],[Discount]]/Table_1[[#This Row],[Sales]]</f>
        <v>0</v>
      </c>
      <c r="X3549" t="str">
        <f>IF(Table_1[[#This Row],[Discount %]]&lt;=0.1, "0-10%", IF(Table_1[[#This Row],[Discount %]]&lt;=0.2, "10-20%", IF(Table_1[[#This Row],[Discount %]]&lt;=0.3, "20-30%", IF(Table_1[[#This Row],[Discount %]]&lt;=0.4, "30-40%", "40%+"))))</f>
        <v>0-10%</v>
      </c>
    </row>
    <row r="3550" spans="1:24" ht="14.4" x14ac:dyDescent="0.3">
      <c r="A3550" s="2">
        <v>3549</v>
      </c>
      <c r="B3550" s="2" t="s">
        <v>6730</v>
      </c>
      <c r="C3550" s="2">
        <f>YEAR([1]Data!$D3550)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9">
        <v>33.94</v>
      </c>
      <c r="T3550" s="2">
        <v>1</v>
      </c>
      <c r="U3550" s="25">
        <v>0</v>
      </c>
      <c r="V3550" s="25">
        <v>9.1637999999999984</v>
      </c>
      <c r="W3550" s="11">
        <f>Table_1[[#This Row],[Discount]]/Table_1[[#This Row],[Sales]]</f>
        <v>0</v>
      </c>
      <c r="X3550" t="str">
        <f>IF(Table_1[[#This Row],[Discount %]]&lt;=0.1, "0-10%", IF(Table_1[[#This Row],[Discount %]]&lt;=0.2, "10-20%", IF(Table_1[[#This Row],[Discount %]]&lt;=0.3, "20-30%", IF(Table_1[[#This Row],[Discount %]]&lt;=0.4, "30-40%", "40%+"))))</f>
        <v>0-10%</v>
      </c>
    </row>
    <row r="3551" spans="1:24" ht="14.4" x14ac:dyDescent="0.3">
      <c r="A3551" s="2">
        <v>3550</v>
      </c>
      <c r="B3551" s="2" t="s">
        <v>6730</v>
      </c>
      <c r="C3551" s="2">
        <f>YEAR([1]Data!$D3551)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9">
        <v>30</v>
      </c>
      <c r="T3551" s="2">
        <v>8</v>
      </c>
      <c r="U3551" s="25">
        <v>0</v>
      </c>
      <c r="V3551" s="25">
        <v>14.399999999999999</v>
      </c>
      <c r="W3551" s="11">
        <f>Table_1[[#This Row],[Discount]]/Table_1[[#This Row],[Sales]]</f>
        <v>0</v>
      </c>
      <c r="X3551" t="str">
        <f>IF(Table_1[[#This Row],[Discount %]]&lt;=0.1, "0-10%", IF(Table_1[[#This Row],[Discount %]]&lt;=0.2, "10-20%", IF(Table_1[[#This Row],[Discount %]]&lt;=0.3, "20-30%", IF(Table_1[[#This Row],[Discount %]]&lt;=0.4, "30-40%", "40%+"))))</f>
        <v>0-10%</v>
      </c>
    </row>
    <row r="3552" spans="1:24" ht="14.4" x14ac:dyDescent="0.3">
      <c r="A3552" s="2">
        <v>3551</v>
      </c>
      <c r="B3552" s="2" t="s">
        <v>6733</v>
      </c>
      <c r="C3552" s="2">
        <f>YEAR([1]Data!$D3552)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9">
        <v>45.527999999999999</v>
      </c>
      <c r="T3552" s="2">
        <v>3</v>
      </c>
      <c r="U3552" s="25">
        <v>0.2</v>
      </c>
      <c r="V3552" s="25">
        <v>15.934799999999997</v>
      </c>
      <c r="W3552" s="11">
        <f>Table_1[[#This Row],[Discount]]/Table_1[[#This Row],[Sales]]</f>
        <v>4.3929010718678618E-3</v>
      </c>
      <c r="X3552" t="str">
        <f>IF(Table_1[[#This Row],[Discount %]]&lt;=0.1, "0-10%", IF(Table_1[[#This Row],[Discount %]]&lt;=0.2, "10-20%", IF(Table_1[[#This Row],[Discount %]]&lt;=0.3, "20-30%", IF(Table_1[[#This Row],[Discount %]]&lt;=0.4, "30-40%", "40%+"))))</f>
        <v>0-10%</v>
      </c>
    </row>
    <row r="3553" spans="1:24" ht="14.4" x14ac:dyDescent="0.3">
      <c r="A3553" s="2">
        <v>3552</v>
      </c>
      <c r="B3553" s="2" t="s">
        <v>6733</v>
      </c>
      <c r="C3553" s="2">
        <f>YEAR([1]Data!$D3553)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9">
        <v>844.11599999999987</v>
      </c>
      <c r="T3553" s="2">
        <v>6</v>
      </c>
      <c r="U3553" s="25">
        <v>0.3</v>
      </c>
      <c r="V3553" s="25">
        <v>-36.176400000000001</v>
      </c>
      <c r="W3553" s="11">
        <f>Table_1[[#This Row],[Discount]]/Table_1[[#This Row],[Sales]]</f>
        <v>3.5540139033023903E-4</v>
      </c>
      <c r="X3553" t="str">
        <f>IF(Table_1[[#This Row],[Discount %]]&lt;=0.1, "0-10%", IF(Table_1[[#This Row],[Discount %]]&lt;=0.2, "10-20%", IF(Table_1[[#This Row],[Discount %]]&lt;=0.3, "20-30%", IF(Table_1[[#This Row],[Discount %]]&lt;=0.4, "30-40%", "40%+"))))</f>
        <v>0-10%</v>
      </c>
    </row>
    <row r="3554" spans="1:24" ht="14.4" x14ac:dyDescent="0.3">
      <c r="A3554" s="2">
        <v>3553</v>
      </c>
      <c r="B3554" s="2" t="s">
        <v>6733</v>
      </c>
      <c r="C3554" s="2">
        <f>YEAR([1]Data!$D3554)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9">
        <v>812.73599999999999</v>
      </c>
      <c r="T3554" s="2">
        <v>8</v>
      </c>
      <c r="U3554" s="25">
        <v>0.2</v>
      </c>
      <c r="V3554" s="25">
        <v>60.955199999999962</v>
      </c>
      <c r="W3554" s="11">
        <f>Table_1[[#This Row],[Discount]]/Table_1[[#This Row],[Sales]]</f>
        <v>2.4608236869044808E-4</v>
      </c>
      <c r="X3554" t="str">
        <f>IF(Table_1[[#This Row],[Discount %]]&lt;=0.1, "0-10%", IF(Table_1[[#This Row],[Discount %]]&lt;=0.2, "10-20%", IF(Table_1[[#This Row],[Discount %]]&lt;=0.3, "20-30%", IF(Table_1[[#This Row],[Discount %]]&lt;=0.4, "30-40%", "40%+"))))</f>
        <v>0-10%</v>
      </c>
    </row>
    <row r="3555" spans="1:24" ht="14.4" x14ac:dyDescent="0.3">
      <c r="A3555" s="2">
        <v>3554</v>
      </c>
      <c r="B3555" s="2" t="s">
        <v>6734</v>
      </c>
      <c r="C3555" s="2">
        <f>YEAR([1]Data!$D3555)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9">
        <v>7.4760000000000018</v>
      </c>
      <c r="T3555" s="2">
        <v>1</v>
      </c>
      <c r="U3555" s="25">
        <v>0.7</v>
      </c>
      <c r="V3555" s="25">
        <v>-5.9807999999999986</v>
      </c>
      <c r="W3555" s="11">
        <f>Table_1[[#This Row],[Discount]]/Table_1[[#This Row],[Sales]]</f>
        <v>9.3632958801498106E-2</v>
      </c>
      <c r="X3555" t="str">
        <f>IF(Table_1[[#This Row],[Discount %]]&lt;=0.1, "0-10%", IF(Table_1[[#This Row],[Discount %]]&lt;=0.2, "10-20%", IF(Table_1[[#This Row],[Discount %]]&lt;=0.3, "20-30%", IF(Table_1[[#This Row],[Discount %]]&lt;=0.4, "30-40%", "40%+"))))</f>
        <v>0-10%</v>
      </c>
    </row>
    <row r="3556" spans="1:24" ht="14.4" x14ac:dyDescent="0.3">
      <c r="A3556" s="2">
        <v>3555</v>
      </c>
      <c r="B3556" s="2" t="s">
        <v>6735</v>
      </c>
      <c r="C3556" s="2">
        <f>YEAR([1]Data!$D3556)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9">
        <v>330.4</v>
      </c>
      <c r="T3556" s="2">
        <v>2</v>
      </c>
      <c r="U3556" s="25">
        <v>0</v>
      </c>
      <c r="V3556" s="25">
        <v>85.903999999999996</v>
      </c>
      <c r="W3556" s="11">
        <f>Table_1[[#This Row],[Discount]]/Table_1[[#This Row],[Sales]]</f>
        <v>0</v>
      </c>
      <c r="X3556" t="str">
        <f>IF(Table_1[[#This Row],[Discount %]]&lt;=0.1, "0-10%", IF(Table_1[[#This Row],[Discount %]]&lt;=0.2, "10-20%", IF(Table_1[[#This Row],[Discount %]]&lt;=0.3, "20-30%", IF(Table_1[[#This Row],[Discount %]]&lt;=0.4, "30-40%", "40%+"))))</f>
        <v>0-10%</v>
      </c>
    </row>
    <row r="3557" spans="1:24" ht="14.4" x14ac:dyDescent="0.3">
      <c r="A3557" s="2">
        <v>3556</v>
      </c>
      <c r="B3557" s="2" t="s">
        <v>6735</v>
      </c>
      <c r="C3557" s="2">
        <f>YEAR([1]Data!$D3557)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9">
        <v>604.75199999999995</v>
      </c>
      <c r="T3557" s="2">
        <v>6</v>
      </c>
      <c r="U3557" s="25">
        <v>0.2</v>
      </c>
      <c r="V3557" s="25">
        <v>37.797000000000025</v>
      </c>
      <c r="W3557" s="11">
        <f>Table_1[[#This Row],[Discount]]/Table_1[[#This Row],[Sales]]</f>
        <v>3.3071407783686539E-4</v>
      </c>
      <c r="X3557" t="str">
        <f>IF(Table_1[[#This Row],[Discount %]]&lt;=0.1, "0-10%", IF(Table_1[[#This Row],[Discount %]]&lt;=0.2, "10-20%", IF(Table_1[[#This Row],[Discount %]]&lt;=0.3, "20-30%", IF(Table_1[[#This Row],[Discount %]]&lt;=0.4, "30-40%", "40%+"))))</f>
        <v>0-10%</v>
      </c>
    </row>
    <row r="3558" spans="1:24" ht="14.4" x14ac:dyDescent="0.3">
      <c r="A3558" s="2">
        <v>3557</v>
      </c>
      <c r="B3558" s="2" t="s">
        <v>6738</v>
      </c>
      <c r="C3558" s="2">
        <f>YEAR([1]Data!$D3558)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9">
        <v>45.36</v>
      </c>
      <c r="T3558" s="2">
        <v>7</v>
      </c>
      <c r="U3558" s="25">
        <v>0</v>
      </c>
      <c r="V3558" s="25">
        <v>21.772800000000004</v>
      </c>
      <c r="W3558" s="11">
        <f>Table_1[[#This Row],[Discount]]/Table_1[[#This Row],[Sales]]</f>
        <v>0</v>
      </c>
      <c r="X3558" t="str">
        <f>IF(Table_1[[#This Row],[Discount %]]&lt;=0.1, "0-10%", IF(Table_1[[#This Row],[Discount %]]&lt;=0.2, "10-20%", IF(Table_1[[#This Row],[Discount %]]&lt;=0.3, "20-30%", IF(Table_1[[#This Row],[Discount %]]&lt;=0.4, "30-40%", "40%+"))))</f>
        <v>0-10%</v>
      </c>
    </row>
    <row r="3559" spans="1:24" ht="14.4" x14ac:dyDescent="0.3">
      <c r="A3559" s="2">
        <v>3558</v>
      </c>
      <c r="B3559" s="2" t="s">
        <v>6738</v>
      </c>
      <c r="C3559" s="2">
        <f>YEAR([1]Data!$D3559)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9">
        <v>10.128</v>
      </c>
      <c r="T3559" s="2">
        <v>2</v>
      </c>
      <c r="U3559" s="25">
        <v>0.2</v>
      </c>
      <c r="V3559" s="25">
        <v>3.6714000000000002</v>
      </c>
      <c r="W3559" s="11">
        <f>Table_1[[#This Row],[Discount]]/Table_1[[#This Row],[Sales]]</f>
        <v>1.9747235387045814E-2</v>
      </c>
      <c r="X3559" t="str">
        <f>IF(Table_1[[#This Row],[Discount %]]&lt;=0.1, "0-10%", IF(Table_1[[#This Row],[Discount %]]&lt;=0.2, "10-20%", IF(Table_1[[#This Row],[Discount %]]&lt;=0.3, "20-30%", IF(Table_1[[#This Row],[Discount %]]&lt;=0.4, "30-40%", "40%+"))))</f>
        <v>0-10%</v>
      </c>
    </row>
    <row r="3560" spans="1:24" ht="14.4" x14ac:dyDescent="0.3">
      <c r="A3560" s="2">
        <v>3559</v>
      </c>
      <c r="B3560" s="2" t="s">
        <v>6739</v>
      </c>
      <c r="C3560" s="2">
        <f>YEAR([1]Data!$D3560)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9">
        <v>21.792000000000002</v>
      </c>
      <c r="T3560" s="2">
        <v>4</v>
      </c>
      <c r="U3560" s="25">
        <v>0.2</v>
      </c>
      <c r="V3560" s="25">
        <v>7.6271999999999984</v>
      </c>
      <c r="W3560" s="11">
        <f>Table_1[[#This Row],[Discount]]/Table_1[[#This Row],[Sales]]</f>
        <v>9.1776798825256977E-3</v>
      </c>
      <c r="X3560" t="str">
        <f>IF(Table_1[[#This Row],[Discount %]]&lt;=0.1, "0-10%", IF(Table_1[[#This Row],[Discount %]]&lt;=0.2, "10-20%", IF(Table_1[[#This Row],[Discount %]]&lt;=0.3, "20-30%", IF(Table_1[[#This Row],[Discount %]]&lt;=0.4, "30-40%", "40%+"))))</f>
        <v>0-10%</v>
      </c>
    </row>
    <row r="3561" spans="1:24" ht="14.4" x14ac:dyDescent="0.3">
      <c r="A3561" s="2">
        <v>3560</v>
      </c>
      <c r="B3561" s="2" t="s">
        <v>6739</v>
      </c>
      <c r="C3561" s="2">
        <f>YEAR([1]Data!$D3561)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9">
        <v>439.8</v>
      </c>
      <c r="T3561" s="2">
        <v>4</v>
      </c>
      <c r="U3561" s="25">
        <v>0</v>
      </c>
      <c r="V3561" s="25">
        <v>145.13400000000001</v>
      </c>
      <c r="W3561" s="11">
        <f>Table_1[[#This Row],[Discount]]/Table_1[[#This Row],[Sales]]</f>
        <v>0</v>
      </c>
      <c r="X3561" t="str">
        <f>IF(Table_1[[#This Row],[Discount %]]&lt;=0.1, "0-10%", IF(Table_1[[#This Row],[Discount %]]&lt;=0.2, "10-20%", IF(Table_1[[#This Row],[Discount %]]&lt;=0.3, "20-30%", IF(Table_1[[#This Row],[Discount %]]&lt;=0.4, "30-40%", "40%+"))))</f>
        <v>0-10%</v>
      </c>
    </row>
    <row r="3562" spans="1:24" ht="14.4" x14ac:dyDescent="0.3">
      <c r="A3562" s="2">
        <v>3561</v>
      </c>
      <c r="B3562" s="2" t="s">
        <v>6740</v>
      </c>
      <c r="C3562" s="2">
        <f>YEAR([1]Data!$D3562)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9">
        <v>8.2560000000000002</v>
      </c>
      <c r="T3562" s="2">
        <v>4</v>
      </c>
      <c r="U3562" s="25">
        <v>0.2</v>
      </c>
      <c r="V3562" s="25">
        <v>0.61920000000000019</v>
      </c>
      <c r="W3562" s="11">
        <f>Table_1[[#This Row],[Discount]]/Table_1[[#This Row],[Sales]]</f>
        <v>2.4224806201550389E-2</v>
      </c>
      <c r="X3562" t="str">
        <f>IF(Table_1[[#This Row],[Discount %]]&lt;=0.1, "0-10%", IF(Table_1[[#This Row],[Discount %]]&lt;=0.2, "10-20%", IF(Table_1[[#This Row],[Discount %]]&lt;=0.3, "20-30%", IF(Table_1[[#This Row],[Discount %]]&lt;=0.4, "30-40%", "40%+"))))</f>
        <v>0-10%</v>
      </c>
    </row>
    <row r="3563" spans="1:24" ht="14.4" x14ac:dyDescent="0.3">
      <c r="A3563" s="2">
        <v>3562</v>
      </c>
      <c r="B3563" s="2" t="s">
        <v>6740</v>
      </c>
      <c r="C3563" s="2">
        <f>YEAR([1]Data!$D3563)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9">
        <v>25.560000000000002</v>
      </c>
      <c r="T3563" s="2">
        <v>5</v>
      </c>
      <c r="U3563" s="25">
        <v>0.7</v>
      </c>
      <c r="V3563" s="25">
        <v>-20.448</v>
      </c>
      <c r="W3563" s="11">
        <f>Table_1[[#This Row],[Discount]]/Table_1[[#This Row],[Sales]]</f>
        <v>2.738654147104851E-2</v>
      </c>
      <c r="X3563" t="str">
        <f>IF(Table_1[[#This Row],[Discount %]]&lt;=0.1, "0-10%", IF(Table_1[[#This Row],[Discount %]]&lt;=0.2, "10-20%", IF(Table_1[[#This Row],[Discount %]]&lt;=0.3, "20-30%", IF(Table_1[[#This Row],[Discount %]]&lt;=0.4, "30-40%", "40%+"))))</f>
        <v>0-10%</v>
      </c>
    </row>
    <row r="3564" spans="1:24" ht="14.4" x14ac:dyDescent="0.3">
      <c r="A3564" s="2">
        <v>3563</v>
      </c>
      <c r="B3564" s="2" t="s">
        <v>6740</v>
      </c>
      <c r="C3564" s="2">
        <f>YEAR([1]Data!$D3564)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9">
        <v>4.3680000000000012</v>
      </c>
      <c r="T3564" s="2">
        <v>2</v>
      </c>
      <c r="U3564" s="25">
        <v>0.7</v>
      </c>
      <c r="V3564" s="25">
        <v>-3.0575999999999999</v>
      </c>
      <c r="W3564" s="11">
        <f>Table_1[[#This Row],[Discount]]/Table_1[[#This Row],[Sales]]</f>
        <v>0.16025641025641021</v>
      </c>
      <c r="X3564" t="str">
        <f>IF(Table_1[[#This Row],[Discount %]]&lt;=0.1, "0-10%", IF(Table_1[[#This Row],[Discount %]]&lt;=0.2, "10-20%", IF(Table_1[[#This Row],[Discount %]]&lt;=0.3, "20-30%", IF(Table_1[[#This Row],[Discount %]]&lt;=0.4, "30-40%", "40%+"))))</f>
        <v>10-20%</v>
      </c>
    </row>
    <row r="3565" spans="1:24" ht="14.4" x14ac:dyDescent="0.3">
      <c r="A3565" s="2">
        <v>3564</v>
      </c>
      <c r="B3565" s="2" t="s">
        <v>6740</v>
      </c>
      <c r="C3565" s="2">
        <f>YEAR([1]Data!$D3565)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9">
        <v>11.520000000000001</v>
      </c>
      <c r="T3565" s="2">
        <v>4</v>
      </c>
      <c r="U3565" s="25">
        <v>0.2</v>
      </c>
      <c r="V3565" s="25">
        <v>3.7439999999999993</v>
      </c>
      <c r="W3565" s="11">
        <f>Table_1[[#This Row],[Discount]]/Table_1[[#This Row],[Sales]]</f>
        <v>1.7361111111111108E-2</v>
      </c>
      <c r="X3565" t="str">
        <f>IF(Table_1[[#This Row],[Discount %]]&lt;=0.1, "0-10%", IF(Table_1[[#This Row],[Discount %]]&lt;=0.2, "10-20%", IF(Table_1[[#This Row],[Discount %]]&lt;=0.3, "20-30%", IF(Table_1[[#This Row],[Discount %]]&lt;=0.4, "30-40%", "40%+"))))</f>
        <v>0-10%</v>
      </c>
    </row>
    <row r="3566" spans="1:24" ht="14.4" x14ac:dyDescent="0.3">
      <c r="A3566" s="2">
        <v>3565</v>
      </c>
      <c r="B3566" s="2" t="s">
        <v>6743</v>
      </c>
      <c r="C3566" s="2">
        <f>YEAR([1]Data!$D3566)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9">
        <v>12.96</v>
      </c>
      <c r="T3566" s="2">
        <v>2</v>
      </c>
      <c r="U3566" s="25">
        <v>0</v>
      </c>
      <c r="V3566" s="25">
        <v>6.2208000000000006</v>
      </c>
      <c r="W3566" s="11">
        <f>Table_1[[#This Row],[Discount]]/Table_1[[#This Row],[Sales]]</f>
        <v>0</v>
      </c>
      <c r="X3566" t="str">
        <f>IF(Table_1[[#This Row],[Discount %]]&lt;=0.1, "0-10%", IF(Table_1[[#This Row],[Discount %]]&lt;=0.2, "10-20%", IF(Table_1[[#This Row],[Discount %]]&lt;=0.3, "20-30%", IF(Table_1[[#This Row],[Discount %]]&lt;=0.4, "30-40%", "40%+"))))</f>
        <v>0-10%</v>
      </c>
    </row>
    <row r="3567" spans="1:24" ht="14.4" x14ac:dyDescent="0.3">
      <c r="A3567" s="2">
        <v>3566</v>
      </c>
      <c r="B3567" s="2" t="s">
        <v>6743</v>
      </c>
      <c r="C3567" s="2">
        <f>YEAR([1]Data!$D3567)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9">
        <v>3.96</v>
      </c>
      <c r="T3567" s="2">
        <v>2</v>
      </c>
      <c r="U3567" s="25">
        <v>0</v>
      </c>
      <c r="V3567" s="25">
        <v>7.9200000000000159E-2</v>
      </c>
      <c r="W3567" s="11">
        <f>Table_1[[#This Row],[Discount]]/Table_1[[#This Row],[Sales]]</f>
        <v>0</v>
      </c>
      <c r="X3567" t="str">
        <f>IF(Table_1[[#This Row],[Discount %]]&lt;=0.1, "0-10%", IF(Table_1[[#This Row],[Discount %]]&lt;=0.2, "10-20%", IF(Table_1[[#This Row],[Discount %]]&lt;=0.3, "20-30%", IF(Table_1[[#This Row],[Discount %]]&lt;=0.4, "30-40%", "40%+"))))</f>
        <v>0-10%</v>
      </c>
    </row>
    <row r="3568" spans="1:24" ht="14.4" x14ac:dyDescent="0.3">
      <c r="A3568" s="2">
        <v>3567</v>
      </c>
      <c r="B3568" s="2" t="s">
        <v>6746</v>
      </c>
      <c r="C3568" s="2">
        <f>YEAR([1]Data!$D3568)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9">
        <v>1577.94</v>
      </c>
      <c r="T3568" s="2">
        <v>3</v>
      </c>
      <c r="U3568" s="25">
        <v>0</v>
      </c>
      <c r="V3568" s="25">
        <v>757.41120000000001</v>
      </c>
      <c r="W3568" s="11">
        <f>Table_1[[#This Row],[Discount]]/Table_1[[#This Row],[Sales]]</f>
        <v>0</v>
      </c>
      <c r="X3568" t="str">
        <f>IF(Table_1[[#This Row],[Discount %]]&lt;=0.1, "0-10%", IF(Table_1[[#This Row],[Discount %]]&lt;=0.2, "10-20%", IF(Table_1[[#This Row],[Discount %]]&lt;=0.3, "20-30%", IF(Table_1[[#This Row],[Discount %]]&lt;=0.4, "30-40%", "40%+"))))</f>
        <v>0-10%</v>
      </c>
    </row>
    <row r="3569" spans="1:24" ht="14.4" x14ac:dyDescent="0.3">
      <c r="A3569" s="2">
        <v>3568</v>
      </c>
      <c r="B3569" s="2" t="s">
        <v>6747</v>
      </c>
      <c r="C3569" s="2">
        <f>YEAR([1]Data!$D3569)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9">
        <v>15.008000000000003</v>
      </c>
      <c r="T3569" s="2">
        <v>4</v>
      </c>
      <c r="U3569" s="25">
        <v>0.6</v>
      </c>
      <c r="V3569" s="25">
        <v>-12.006399999999999</v>
      </c>
      <c r="W3569" s="11">
        <f>Table_1[[#This Row],[Discount]]/Table_1[[#This Row],[Sales]]</f>
        <v>3.9978678038379525E-2</v>
      </c>
      <c r="X3569" t="str">
        <f>IF(Table_1[[#This Row],[Discount %]]&lt;=0.1, "0-10%", IF(Table_1[[#This Row],[Discount %]]&lt;=0.2, "10-20%", IF(Table_1[[#This Row],[Discount %]]&lt;=0.3, "20-30%", IF(Table_1[[#This Row],[Discount %]]&lt;=0.4, "30-40%", "40%+"))))</f>
        <v>0-10%</v>
      </c>
    </row>
    <row r="3570" spans="1:24" ht="14.4" x14ac:dyDescent="0.3">
      <c r="A3570" s="2">
        <v>3569</v>
      </c>
      <c r="B3570" s="2" t="s">
        <v>6748</v>
      </c>
      <c r="C3570" s="2">
        <f>YEAR([1]Data!$D3570)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9">
        <v>59.98</v>
      </c>
      <c r="T3570" s="2">
        <v>2</v>
      </c>
      <c r="U3570" s="25">
        <v>0</v>
      </c>
      <c r="V3570" s="25">
        <v>26.391200000000005</v>
      </c>
      <c r="W3570" s="11">
        <f>Table_1[[#This Row],[Discount]]/Table_1[[#This Row],[Sales]]</f>
        <v>0</v>
      </c>
      <c r="X3570" t="str">
        <f>IF(Table_1[[#This Row],[Discount %]]&lt;=0.1, "0-10%", IF(Table_1[[#This Row],[Discount %]]&lt;=0.2, "10-20%", IF(Table_1[[#This Row],[Discount %]]&lt;=0.3, "20-30%", IF(Table_1[[#This Row],[Discount %]]&lt;=0.4, "30-40%", "40%+"))))</f>
        <v>0-10%</v>
      </c>
    </row>
    <row r="3571" spans="1:24" ht="14.4" x14ac:dyDescent="0.3">
      <c r="A3571" s="2">
        <v>3570</v>
      </c>
      <c r="B3571" s="2" t="s">
        <v>6748</v>
      </c>
      <c r="C3571" s="2">
        <f>YEAR([1]Data!$D3571)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9">
        <v>2395.2000000000003</v>
      </c>
      <c r="T3571" s="2">
        <v>6</v>
      </c>
      <c r="U3571" s="25">
        <v>0.2</v>
      </c>
      <c r="V3571" s="25">
        <v>209.58000000000004</v>
      </c>
      <c r="W3571" s="11">
        <f>Table_1[[#This Row],[Discount]]/Table_1[[#This Row],[Sales]]</f>
        <v>8.3500334001335998E-5</v>
      </c>
      <c r="X3571" t="str">
        <f>IF(Table_1[[#This Row],[Discount %]]&lt;=0.1, "0-10%", IF(Table_1[[#This Row],[Discount %]]&lt;=0.2, "10-20%", IF(Table_1[[#This Row],[Discount %]]&lt;=0.3, "20-30%", IF(Table_1[[#This Row],[Discount %]]&lt;=0.4, "30-40%", "40%+"))))</f>
        <v>0-10%</v>
      </c>
    </row>
    <row r="3572" spans="1:24" ht="14.4" x14ac:dyDescent="0.3">
      <c r="A3572" s="2">
        <v>3571</v>
      </c>
      <c r="B3572" s="2" t="s">
        <v>6748</v>
      </c>
      <c r="C3572" s="2">
        <f>YEAR([1]Data!$D3572)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9">
        <v>1687.8</v>
      </c>
      <c r="T3572" s="2">
        <v>4</v>
      </c>
      <c r="U3572" s="25">
        <v>0</v>
      </c>
      <c r="V3572" s="25">
        <v>742.63200000000006</v>
      </c>
      <c r="W3572" s="11">
        <f>Table_1[[#This Row],[Discount]]/Table_1[[#This Row],[Sales]]</f>
        <v>0</v>
      </c>
      <c r="X3572" t="str">
        <f>IF(Table_1[[#This Row],[Discount %]]&lt;=0.1, "0-10%", IF(Table_1[[#This Row],[Discount %]]&lt;=0.2, "10-20%", IF(Table_1[[#This Row],[Discount %]]&lt;=0.3, "20-30%", IF(Table_1[[#This Row],[Discount %]]&lt;=0.4, "30-40%", "40%+"))))</f>
        <v>0-10%</v>
      </c>
    </row>
    <row r="3573" spans="1:24" ht="14.4" x14ac:dyDescent="0.3">
      <c r="A3573" s="2">
        <v>3572</v>
      </c>
      <c r="B3573" s="2" t="s">
        <v>6748</v>
      </c>
      <c r="C3573" s="2">
        <f>YEAR([1]Data!$D3573)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9">
        <v>7.9920000000000009</v>
      </c>
      <c r="T3573" s="2">
        <v>1</v>
      </c>
      <c r="U3573" s="25">
        <v>0.2</v>
      </c>
      <c r="V3573" s="25">
        <v>2.6972999999999994</v>
      </c>
      <c r="W3573" s="11">
        <f>Table_1[[#This Row],[Discount]]/Table_1[[#This Row],[Sales]]</f>
        <v>2.5025025025025023E-2</v>
      </c>
      <c r="X3573" t="str">
        <f>IF(Table_1[[#This Row],[Discount %]]&lt;=0.1, "0-10%", IF(Table_1[[#This Row],[Discount %]]&lt;=0.2, "10-20%", IF(Table_1[[#This Row],[Discount %]]&lt;=0.3, "20-30%", IF(Table_1[[#This Row],[Discount %]]&lt;=0.4, "30-40%", "40%+"))))</f>
        <v>0-10%</v>
      </c>
    </row>
    <row r="3574" spans="1:24" ht="14.4" x14ac:dyDescent="0.3">
      <c r="A3574" s="2">
        <v>3573</v>
      </c>
      <c r="B3574" s="2" t="s">
        <v>6750</v>
      </c>
      <c r="C3574" s="2">
        <f>YEAR([1]Data!$D3574)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9">
        <v>5.1840000000000011</v>
      </c>
      <c r="T3574" s="2">
        <v>1</v>
      </c>
      <c r="U3574" s="25">
        <v>0.2</v>
      </c>
      <c r="V3574" s="25">
        <v>1.8144</v>
      </c>
      <c r="W3574" s="11">
        <f>Table_1[[#This Row],[Discount]]/Table_1[[#This Row],[Sales]]</f>
        <v>3.8580246913580238E-2</v>
      </c>
      <c r="X3574" t="str">
        <f>IF(Table_1[[#This Row],[Discount %]]&lt;=0.1, "0-10%", IF(Table_1[[#This Row],[Discount %]]&lt;=0.2, "10-20%", IF(Table_1[[#This Row],[Discount %]]&lt;=0.3, "20-30%", IF(Table_1[[#This Row],[Discount %]]&lt;=0.4, "30-40%", "40%+"))))</f>
        <v>0-10%</v>
      </c>
    </row>
    <row r="3575" spans="1:24" ht="14.4" x14ac:dyDescent="0.3">
      <c r="A3575" s="2">
        <v>3574</v>
      </c>
      <c r="B3575" s="2" t="s">
        <v>6753</v>
      </c>
      <c r="C3575" s="2">
        <f>YEAR([1]Data!$D3575)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9">
        <v>11.68</v>
      </c>
      <c r="T3575" s="2">
        <v>2</v>
      </c>
      <c r="U3575" s="25">
        <v>0</v>
      </c>
      <c r="V3575" s="25">
        <v>5.4895999999999994</v>
      </c>
      <c r="W3575" s="11">
        <f>Table_1[[#This Row],[Discount]]/Table_1[[#This Row],[Sales]]</f>
        <v>0</v>
      </c>
      <c r="X3575" t="str">
        <f>IF(Table_1[[#This Row],[Discount %]]&lt;=0.1, "0-10%", IF(Table_1[[#This Row],[Discount %]]&lt;=0.2, "10-20%", IF(Table_1[[#This Row],[Discount %]]&lt;=0.3, "20-30%", IF(Table_1[[#This Row],[Discount %]]&lt;=0.4, "30-40%", "40%+"))))</f>
        <v>0-10%</v>
      </c>
    </row>
    <row r="3576" spans="1:24" ht="14.4" x14ac:dyDescent="0.3">
      <c r="A3576" s="2">
        <v>3575</v>
      </c>
      <c r="B3576" s="2" t="s">
        <v>6753</v>
      </c>
      <c r="C3576" s="2">
        <f>YEAR([1]Data!$D3576)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9">
        <v>104.80000000000001</v>
      </c>
      <c r="T3576" s="2">
        <v>10</v>
      </c>
      <c r="U3576" s="25">
        <v>0</v>
      </c>
      <c r="V3576" s="25">
        <v>26.200000000000003</v>
      </c>
      <c r="W3576" s="11">
        <f>Table_1[[#This Row],[Discount]]/Table_1[[#This Row],[Sales]]</f>
        <v>0</v>
      </c>
      <c r="X3576" t="str">
        <f>IF(Table_1[[#This Row],[Discount %]]&lt;=0.1, "0-10%", IF(Table_1[[#This Row],[Discount %]]&lt;=0.2, "10-20%", IF(Table_1[[#This Row],[Discount %]]&lt;=0.3, "20-30%", IF(Table_1[[#This Row],[Discount %]]&lt;=0.4, "30-40%", "40%+"))))</f>
        <v>0-10%</v>
      </c>
    </row>
    <row r="3577" spans="1:24" ht="14.4" x14ac:dyDescent="0.3">
      <c r="A3577" s="2">
        <v>3576</v>
      </c>
      <c r="B3577" s="2" t="s">
        <v>6755</v>
      </c>
      <c r="C3577" s="2">
        <f>YEAR([1]Data!$D3577)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9">
        <v>14.496000000000002</v>
      </c>
      <c r="T3577" s="2">
        <v>3</v>
      </c>
      <c r="U3577" s="25">
        <v>0.2</v>
      </c>
      <c r="V3577" s="25">
        <v>4.8924000000000003</v>
      </c>
      <c r="W3577" s="11">
        <f>Table_1[[#This Row],[Discount]]/Table_1[[#This Row],[Sales]]</f>
        <v>1.379690949227373E-2</v>
      </c>
      <c r="X3577" t="str">
        <f>IF(Table_1[[#This Row],[Discount %]]&lt;=0.1, "0-10%", IF(Table_1[[#This Row],[Discount %]]&lt;=0.2, "10-20%", IF(Table_1[[#This Row],[Discount %]]&lt;=0.3, "20-30%", IF(Table_1[[#This Row],[Discount %]]&lt;=0.4, "30-40%", "40%+"))))</f>
        <v>0-10%</v>
      </c>
    </row>
    <row r="3578" spans="1:24" ht="14.4" x14ac:dyDescent="0.3">
      <c r="A3578" s="2">
        <v>3577</v>
      </c>
      <c r="B3578" s="2" t="s">
        <v>6757</v>
      </c>
      <c r="C3578" s="2">
        <f>YEAR([1]Data!$D3578)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9">
        <v>4.7840000000000007</v>
      </c>
      <c r="T3578" s="2">
        <v>1</v>
      </c>
      <c r="U3578" s="25">
        <v>0.2</v>
      </c>
      <c r="V3578" s="25">
        <v>1.5547999999999997</v>
      </c>
      <c r="W3578" s="11">
        <f>Table_1[[#This Row],[Discount]]/Table_1[[#This Row],[Sales]]</f>
        <v>4.1806020066889625E-2</v>
      </c>
      <c r="X3578" t="str">
        <f>IF(Table_1[[#This Row],[Discount %]]&lt;=0.1, "0-10%", IF(Table_1[[#This Row],[Discount %]]&lt;=0.2, "10-20%", IF(Table_1[[#This Row],[Discount %]]&lt;=0.3, "20-30%", IF(Table_1[[#This Row],[Discount %]]&lt;=0.4, "30-40%", "40%+"))))</f>
        <v>0-10%</v>
      </c>
    </row>
    <row r="3579" spans="1:24" ht="14.4" x14ac:dyDescent="0.3">
      <c r="A3579" s="2">
        <v>3578</v>
      </c>
      <c r="B3579" s="2" t="s">
        <v>6757</v>
      </c>
      <c r="C3579" s="2">
        <f>YEAR([1]Data!$D3579)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9">
        <v>4.7300000000000004</v>
      </c>
      <c r="T3579" s="2">
        <v>1</v>
      </c>
      <c r="U3579" s="25">
        <v>0</v>
      </c>
      <c r="V3579" s="25">
        <v>2.3177000000000003</v>
      </c>
      <c r="W3579" s="11">
        <f>Table_1[[#This Row],[Discount]]/Table_1[[#This Row],[Sales]]</f>
        <v>0</v>
      </c>
      <c r="X3579" t="str">
        <f>IF(Table_1[[#This Row],[Discount %]]&lt;=0.1, "0-10%", IF(Table_1[[#This Row],[Discount %]]&lt;=0.2, "10-20%", IF(Table_1[[#This Row],[Discount %]]&lt;=0.3, "20-30%", IF(Table_1[[#This Row],[Discount %]]&lt;=0.4, "30-40%", "40%+"))))</f>
        <v>0-10%</v>
      </c>
    </row>
    <row r="3580" spans="1:24" ht="14.4" x14ac:dyDescent="0.3">
      <c r="A3580" s="2">
        <v>3579</v>
      </c>
      <c r="B3580" s="2" t="s">
        <v>6758</v>
      </c>
      <c r="C3580" s="2">
        <f>YEAR([1]Data!$D3580)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9">
        <v>7.89</v>
      </c>
      <c r="T3580" s="2">
        <v>1</v>
      </c>
      <c r="U3580" s="25">
        <v>0</v>
      </c>
      <c r="V3580" s="25">
        <v>0.31559999999999899</v>
      </c>
      <c r="W3580" s="11">
        <f>Table_1[[#This Row],[Discount]]/Table_1[[#This Row],[Sales]]</f>
        <v>0</v>
      </c>
      <c r="X3580" t="str">
        <f>IF(Table_1[[#This Row],[Discount %]]&lt;=0.1, "0-10%", IF(Table_1[[#This Row],[Discount %]]&lt;=0.2, "10-20%", IF(Table_1[[#This Row],[Discount %]]&lt;=0.3, "20-30%", IF(Table_1[[#This Row],[Discount %]]&lt;=0.4, "30-40%", "40%+"))))</f>
        <v>0-10%</v>
      </c>
    </row>
    <row r="3581" spans="1:24" ht="14.4" x14ac:dyDescent="0.3">
      <c r="A3581" s="2">
        <v>3580</v>
      </c>
      <c r="B3581" s="2" t="s">
        <v>6758</v>
      </c>
      <c r="C3581" s="2">
        <f>YEAR([1]Data!$D3581)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9">
        <v>65.5</v>
      </c>
      <c r="T3581" s="2">
        <v>5</v>
      </c>
      <c r="U3581" s="25">
        <v>0</v>
      </c>
      <c r="V3581" s="25">
        <v>32.094999999999999</v>
      </c>
      <c r="W3581" s="11">
        <f>Table_1[[#This Row],[Discount]]/Table_1[[#This Row],[Sales]]</f>
        <v>0</v>
      </c>
      <c r="X3581" t="str">
        <f>IF(Table_1[[#This Row],[Discount %]]&lt;=0.1, "0-10%", IF(Table_1[[#This Row],[Discount %]]&lt;=0.2, "10-20%", IF(Table_1[[#This Row],[Discount %]]&lt;=0.3, "20-30%", IF(Table_1[[#This Row],[Discount %]]&lt;=0.4, "30-40%", "40%+"))))</f>
        <v>0-10%</v>
      </c>
    </row>
    <row r="3582" spans="1:24" ht="14.4" x14ac:dyDescent="0.3">
      <c r="A3582" s="2">
        <v>3581</v>
      </c>
      <c r="B3582" s="2" t="s">
        <v>6758</v>
      </c>
      <c r="C3582" s="2">
        <f>YEAR([1]Data!$D3582)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9">
        <v>2430.08</v>
      </c>
      <c r="T3582" s="2">
        <v>8</v>
      </c>
      <c r="U3582" s="25">
        <v>0</v>
      </c>
      <c r="V3582" s="25">
        <v>388.81280000000015</v>
      </c>
      <c r="W3582" s="11">
        <f>Table_1[[#This Row],[Discount]]/Table_1[[#This Row],[Sales]]</f>
        <v>0</v>
      </c>
      <c r="X3582" t="str">
        <f>IF(Table_1[[#This Row],[Discount %]]&lt;=0.1, "0-10%", IF(Table_1[[#This Row],[Discount %]]&lt;=0.2, "10-20%", IF(Table_1[[#This Row],[Discount %]]&lt;=0.3, "20-30%", IF(Table_1[[#This Row],[Discount %]]&lt;=0.4, "30-40%", "40%+"))))</f>
        <v>0-10%</v>
      </c>
    </row>
    <row r="3583" spans="1:24" ht="14.4" x14ac:dyDescent="0.3">
      <c r="A3583" s="2">
        <v>3582</v>
      </c>
      <c r="B3583" s="2" t="s">
        <v>6761</v>
      </c>
      <c r="C3583" s="2">
        <f>YEAR([1]Data!$D3583)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9">
        <v>104.85</v>
      </c>
      <c r="T3583" s="2">
        <v>1</v>
      </c>
      <c r="U3583" s="25">
        <v>0</v>
      </c>
      <c r="V3583" s="25">
        <v>50.327999999999996</v>
      </c>
      <c r="W3583" s="11">
        <f>Table_1[[#This Row],[Discount]]/Table_1[[#This Row],[Sales]]</f>
        <v>0</v>
      </c>
      <c r="X3583" t="str">
        <f>IF(Table_1[[#This Row],[Discount %]]&lt;=0.1, "0-10%", IF(Table_1[[#This Row],[Discount %]]&lt;=0.2, "10-20%", IF(Table_1[[#This Row],[Discount %]]&lt;=0.3, "20-30%", IF(Table_1[[#This Row],[Discount %]]&lt;=0.4, "30-40%", "40%+"))))</f>
        <v>0-10%</v>
      </c>
    </row>
    <row r="3584" spans="1:24" ht="14.4" x14ac:dyDescent="0.3">
      <c r="A3584" s="2">
        <v>3583</v>
      </c>
      <c r="B3584" s="2" t="s">
        <v>6762</v>
      </c>
      <c r="C3584" s="2">
        <f>YEAR([1]Data!$D3584)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9">
        <v>3.9</v>
      </c>
      <c r="T3584" s="2">
        <v>2</v>
      </c>
      <c r="U3584" s="25">
        <v>0</v>
      </c>
      <c r="V3584" s="25">
        <v>1.5209999999999999</v>
      </c>
      <c r="W3584" s="11">
        <f>Table_1[[#This Row],[Discount]]/Table_1[[#This Row],[Sales]]</f>
        <v>0</v>
      </c>
      <c r="X3584" t="str">
        <f>IF(Table_1[[#This Row],[Discount %]]&lt;=0.1, "0-10%", IF(Table_1[[#This Row],[Discount %]]&lt;=0.2, "10-20%", IF(Table_1[[#This Row],[Discount %]]&lt;=0.3, "20-30%", IF(Table_1[[#This Row],[Discount %]]&lt;=0.4, "30-40%", "40%+"))))</f>
        <v>0-10%</v>
      </c>
    </row>
    <row r="3585" spans="1:24" ht="14.4" x14ac:dyDescent="0.3">
      <c r="A3585" s="2">
        <v>3584</v>
      </c>
      <c r="B3585" s="2" t="s">
        <v>6762</v>
      </c>
      <c r="C3585" s="2">
        <f>YEAR([1]Data!$D3585)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9">
        <v>801.96</v>
      </c>
      <c r="T3585" s="2">
        <v>2</v>
      </c>
      <c r="U3585" s="25">
        <v>0</v>
      </c>
      <c r="V3585" s="25">
        <v>200.49</v>
      </c>
      <c r="W3585" s="11">
        <f>Table_1[[#This Row],[Discount]]/Table_1[[#This Row],[Sales]]</f>
        <v>0</v>
      </c>
      <c r="X3585" t="str">
        <f>IF(Table_1[[#This Row],[Discount %]]&lt;=0.1, "0-10%", IF(Table_1[[#This Row],[Discount %]]&lt;=0.2, "10-20%", IF(Table_1[[#This Row],[Discount %]]&lt;=0.3, "20-30%", IF(Table_1[[#This Row],[Discount %]]&lt;=0.4, "30-40%", "40%+"))))</f>
        <v>0-10%</v>
      </c>
    </row>
    <row r="3586" spans="1:24" ht="14.4" x14ac:dyDescent="0.3">
      <c r="A3586" s="2">
        <v>3585</v>
      </c>
      <c r="B3586" s="2" t="s">
        <v>6762</v>
      </c>
      <c r="C3586" s="2">
        <f>YEAR([1]Data!$D3586)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9">
        <v>191.96</v>
      </c>
      <c r="T3586" s="2">
        <v>2</v>
      </c>
      <c r="U3586" s="25">
        <v>0</v>
      </c>
      <c r="V3586" s="25">
        <v>32.633199999999988</v>
      </c>
      <c r="W3586" s="11">
        <f>Table_1[[#This Row],[Discount]]/Table_1[[#This Row],[Sales]]</f>
        <v>0</v>
      </c>
      <c r="X3586" t="str">
        <f>IF(Table_1[[#This Row],[Discount %]]&lt;=0.1, "0-10%", IF(Table_1[[#This Row],[Discount %]]&lt;=0.2, "10-20%", IF(Table_1[[#This Row],[Discount %]]&lt;=0.3, "20-30%", IF(Table_1[[#This Row],[Discount %]]&lt;=0.4, "30-40%", "40%+"))))</f>
        <v>0-10%</v>
      </c>
    </row>
    <row r="3587" spans="1:24" ht="14.4" x14ac:dyDescent="0.3">
      <c r="A3587" s="2">
        <v>3586</v>
      </c>
      <c r="B3587" s="2" t="s">
        <v>6762</v>
      </c>
      <c r="C3587" s="2">
        <f>YEAR([1]Data!$D3587)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9">
        <v>2.61</v>
      </c>
      <c r="T3587" s="2">
        <v>1</v>
      </c>
      <c r="U3587" s="25">
        <v>0</v>
      </c>
      <c r="V3587" s="25">
        <v>1.2005999999999999</v>
      </c>
      <c r="W3587" s="11">
        <f>Table_1[[#This Row],[Discount]]/Table_1[[#This Row],[Sales]]</f>
        <v>0</v>
      </c>
      <c r="X3587" t="str">
        <f>IF(Table_1[[#This Row],[Discount %]]&lt;=0.1, "0-10%", IF(Table_1[[#This Row],[Discount %]]&lt;=0.2, "10-20%", IF(Table_1[[#This Row],[Discount %]]&lt;=0.3, "20-30%", IF(Table_1[[#This Row],[Discount %]]&lt;=0.4, "30-40%", "40%+"))))</f>
        <v>0-10%</v>
      </c>
    </row>
    <row r="3588" spans="1:24" ht="14.4" x14ac:dyDescent="0.3">
      <c r="A3588" s="2">
        <v>3587</v>
      </c>
      <c r="B3588" s="2" t="s">
        <v>6764</v>
      </c>
      <c r="C3588" s="2">
        <f>YEAR([1]Data!$D3588)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9">
        <v>5.96</v>
      </c>
      <c r="T3588" s="2">
        <v>2</v>
      </c>
      <c r="U3588" s="25">
        <v>0</v>
      </c>
      <c r="V3588" s="25">
        <v>1.6688000000000001</v>
      </c>
      <c r="W3588" s="11">
        <f>Table_1[[#This Row],[Discount]]/Table_1[[#This Row],[Sales]]</f>
        <v>0</v>
      </c>
      <c r="X3588" t="str">
        <f>IF(Table_1[[#This Row],[Discount %]]&lt;=0.1, "0-10%", IF(Table_1[[#This Row],[Discount %]]&lt;=0.2, "10-20%", IF(Table_1[[#This Row],[Discount %]]&lt;=0.3, "20-30%", IF(Table_1[[#This Row],[Discount %]]&lt;=0.4, "30-40%", "40%+"))))</f>
        <v>0-10%</v>
      </c>
    </row>
    <row r="3589" spans="1:24" ht="14.4" x14ac:dyDescent="0.3">
      <c r="A3589" s="2">
        <v>3588</v>
      </c>
      <c r="B3589" s="2" t="s">
        <v>6765</v>
      </c>
      <c r="C3589" s="2">
        <f>YEAR([1]Data!$D3589)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9">
        <v>1169.694</v>
      </c>
      <c r="T3589" s="2">
        <v>3</v>
      </c>
      <c r="U3589" s="25">
        <v>0.4</v>
      </c>
      <c r="V3589" s="25">
        <v>-253.43369999999993</v>
      </c>
      <c r="W3589" s="11">
        <f>Table_1[[#This Row],[Discount]]/Table_1[[#This Row],[Sales]]</f>
        <v>3.4196978013052991E-4</v>
      </c>
      <c r="X3589" t="str">
        <f>IF(Table_1[[#This Row],[Discount %]]&lt;=0.1, "0-10%", IF(Table_1[[#This Row],[Discount %]]&lt;=0.2, "10-20%", IF(Table_1[[#This Row],[Discount %]]&lt;=0.3, "20-30%", IF(Table_1[[#This Row],[Discount %]]&lt;=0.4, "30-40%", "40%+"))))</f>
        <v>0-10%</v>
      </c>
    </row>
    <row r="3590" spans="1:24" ht="14.4" x14ac:dyDescent="0.3">
      <c r="A3590" s="2">
        <v>3589</v>
      </c>
      <c r="B3590" s="2" t="s">
        <v>6766</v>
      </c>
      <c r="C3590" s="2">
        <f>YEAR([1]Data!$D3590)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9">
        <v>1665.62</v>
      </c>
      <c r="T3590" s="2">
        <v>2</v>
      </c>
      <c r="U3590" s="25">
        <v>0</v>
      </c>
      <c r="V3590" s="25">
        <v>33.312400000000025</v>
      </c>
      <c r="W3590" s="11">
        <f>Table_1[[#This Row],[Discount]]/Table_1[[#This Row],[Sales]]</f>
        <v>0</v>
      </c>
      <c r="X3590" t="str">
        <f>IF(Table_1[[#This Row],[Discount %]]&lt;=0.1, "0-10%", IF(Table_1[[#This Row],[Discount %]]&lt;=0.2, "10-20%", IF(Table_1[[#This Row],[Discount %]]&lt;=0.3, "20-30%", IF(Table_1[[#This Row],[Discount %]]&lt;=0.4, "30-40%", "40%+"))))</f>
        <v>0-10%</v>
      </c>
    </row>
    <row r="3591" spans="1:24" ht="14.4" x14ac:dyDescent="0.3">
      <c r="A3591" s="2">
        <v>3590</v>
      </c>
      <c r="B3591" s="2" t="s">
        <v>6767</v>
      </c>
      <c r="C3591" s="2">
        <f>YEAR([1]Data!$D3591)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9">
        <v>2.88</v>
      </c>
      <c r="T3591" s="2">
        <v>1</v>
      </c>
      <c r="U3591" s="25">
        <v>0</v>
      </c>
      <c r="V3591" s="25">
        <v>1.4112</v>
      </c>
      <c r="W3591" s="11">
        <f>Table_1[[#This Row],[Discount]]/Table_1[[#This Row],[Sales]]</f>
        <v>0</v>
      </c>
      <c r="X3591" t="str">
        <f>IF(Table_1[[#This Row],[Discount %]]&lt;=0.1, "0-10%", IF(Table_1[[#This Row],[Discount %]]&lt;=0.2, "10-20%", IF(Table_1[[#This Row],[Discount %]]&lt;=0.3, "20-30%", IF(Table_1[[#This Row],[Discount %]]&lt;=0.4, "30-40%", "40%+"))))</f>
        <v>0-10%</v>
      </c>
    </row>
    <row r="3592" spans="1:24" ht="14.4" x14ac:dyDescent="0.3">
      <c r="A3592" s="2">
        <v>3591</v>
      </c>
      <c r="B3592" s="2" t="s">
        <v>6767</v>
      </c>
      <c r="C3592" s="2">
        <f>YEAR([1]Data!$D3592)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9">
        <v>1443.96</v>
      </c>
      <c r="T3592" s="2">
        <v>12</v>
      </c>
      <c r="U3592" s="25">
        <v>0</v>
      </c>
      <c r="V3592" s="25">
        <v>375.42959999999994</v>
      </c>
      <c r="W3592" s="11">
        <f>Table_1[[#This Row],[Discount]]/Table_1[[#This Row],[Sales]]</f>
        <v>0</v>
      </c>
      <c r="X3592" t="str">
        <f>IF(Table_1[[#This Row],[Discount %]]&lt;=0.1, "0-10%", IF(Table_1[[#This Row],[Discount %]]&lt;=0.2, "10-20%", IF(Table_1[[#This Row],[Discount %]]&lt;=0.3, "20-30%", IF(Table_1[[#This Row],[Discount %]]&lt;=0.4, "30-40%", "40%+"))))</f>
        <v>0-10%</v>
      </c>
    </row>
    <row r="3593" spans="1:24" ht="14.4" x14ac:dyDescent="0.3">
      <c r="A3593" s="2">
        <v>3592</v>
      </c>
      <c r="B3593" s="2" t="s">
        <v>6768</v>
      </c>
      <c r="C3593" s="2">
        <f>YEAR([1]Data!$D3593)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9">
        <v>2.92</v>
      </c>
      <c r="T3593" s="2">
        <v>1</v>
      </c>
      <c r="U3593" s="25">
        <v>0.2</v>
      </c>
      <c r="V3593" s="25">
        <v>0.36499999999999977</v>
      </c>
      <c r="W3593" s="11">
        <f>Table_1[[#This Row],[Discount]]/Table_1[[#This Row],[Sales]]</f>
        <v>6.8493150684931517E-2</v>
      </c>
      <c r="X3593" t="str">
        <f>IF(Table_1[[#This Row],[Discount %]]&lt;=0.1, "0-10%", IF(Table_1[[#This Row],[Discount %]]&lt;=0.2, "10-20%", IF(Table_1[[#This Row],[Discount %]]&lt;=0.3, "20-30%", IF(Table_1[[#This Row],[Discount %]]&lt;=0.4, "30-40%", "40%+"))))</f>
        <v>0-10%</v>
      </c>
    </row>
    <row r="3594" spans="1:24" ht="14.4" x14ac:dyDescent="0.3">
      <c r="A3594" s="2">
        <v>3593</v>
      </c>
      <c r="B3594" s="2" t="s">
        <v>6769</v>
      </c>
      <c r="C3594" s="2">
        <f>YEAR([1]Data!$D3594)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9">
        <v>465.18</v>
      </c>
      <c r="T3594" s="2">
        <v>3</v>
      </c>
      <c r="U3594" s="25">
        <v>0</v>
      </c>
      <c r="V3594" s="25">
        <v>120.94680000000001</v>
      </c>
      <c r="W3594" s="11">
        <f>Table_1[[#This Row],[Discount]]/Table_1[[#This Row],[Sales]]</f>
        <v>0</v>
      </c>
      <c r="X3594" t="str">
        <f>IF(Table_1[[#This Row],[Discount %]]&lt;=0.1, "0-10%", IF(Table_1[[#This Row],[Discount %]]&lt;=0.2, "10-20%", IF(Table_1[[#This Row],[Discount %]]&lt;=0.3, "20-30%", IF(Table_1[[#This Row],[Discount %]]&lt;=0.4, "30-40%", "40%+"))))</f>
        <v>0-10%</v>
      </c>
    </row>
    <row r="3595" spans="1:24" ht="14.4" x14ac:dyDescent="0.3">
      <c r="A3595" s="2">
        <v>3594</v>
      </c>
      <c r="B3595" s="2" t="s">
        <v>6770</v>
      </c>
      <c r="C3595" s="2">
        <f>YEAR([1]Data!$D3595)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9">
        <v>22.428000000000004</v>
      </c>
      <c r="T3595" s="2">
        <v>3</v>
      </c>
      <c r="U3595" s="25">
        <v>0.7</v>
      </c>
      <c r="V3595" s="25">
        <v>-17.942399999999992</v>
      </c>
      <c r="W3595" s="11">
        <f>Table_1[[#This Row],[Discount]]/Table_1[[#This Row],[Sales]]</f>
        <v>3.1210986267166035E-2</v>
      </c>
      <c r="X3595" t="str">
        <f>IF(Table_1[[#This Row],[Discount %]]&lt;=0.1, "0-10%", IF(Table_1[[#This Row],[Discount %]]&lt;=0.2, "10-20%", IF(Table_1[[#This Row],[Discount %]]&lt;=0.3, "20-30%", IF(Table_1[[#This Row],[Discount %]]&lt;=0.4, "30-40%", "40%+"))))</f>
        <v>0-10%</v>
      </c>
    </row>
    <row r="3596" spans="1:24" ht="14.4" x14ac:dyDescent="0.3">
      <c r="A3596" s="2">
        <v>3595</v>
      </c>
      <c r="B3596" s="2" t="s">
        <v>6770</v>
      </c>
      <c r="C3596" s="2">
        <f>YEAR([1]Data!$D3596)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9">
        <v>37.52000000000001</v>
      </c>
      <c r="T3596" s="2">
        <v>5</v>
      </c>
      <c r="U3596" s="25">
        <v>0.2</v>
      </c>
      <c r="V3596" s="25">
        <v>3.7519999999999989</v>
      </c>
      <c r="W3596" s="11">
        <f>Table_1[[#This Row],[Discount]]/Table_1[[#This Row],[Sales]]</f>
        <v>5.3304904051172698E-3</v>
      </c>
      <c r="X3596" t="str">
        <f>IF(Table_1[[#This Row],[Discount %]]&lt;=0.1, "0-10%", IF(Table_1[[#This Row],[Discount %]]&lt;=0.2, "10-20%", IF(Table_1[[#This Row],[Discount %]]&lt;=0.3, "20-30%", IF(Table_1[[#This Row],[Discount %]]&lt;=0.4, "30-40%", "40%+"))))</f>
        <v>0-10%</v>
      </c>
    </row>
    <row r="3597" spans="1:24" ht="14.4" x14ac:dyDescent="0.3">
      <c r="A3597" s="2">
        <v>3596</v>
      </c>
      <c r="B3597" s="2" t="s">
        <v>6771</v>
      </c>
      <c r="C3597" s="2">
        <f>YEAR([1]Data!$D3597)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9">
        <v>2.6240000000000001</v>
      </c>
      <c r="T3597" s="2">
        <v>1</v>
      </c>
      <c r="U3597" s="25">
        <v>0.2</v>
      </c>
      <c r="V3597" s="25">
        <v>0.42639999999999978</v>
      </c>
      <c r="W3597" s="11">
        <f>Table_1[[#This Row],[Discount]]/Table_1[[#This Row],[Sales]]</f>
        <v>7.621951219512195E-2</v>
      </c>
      <c r="X3597" t="str">
        <f>IF(Table_1[[#This Row],[Discount %]]&lt;=0.1, "0-10%", IF(Table_1[[#This Row],[Discount %]]&lt;=0.2, "10-20%", IF(Table_1[[#This Row],[Discount %]]&lt;=0.3, "20-30%", IF(Table_1[[#This Row],[Discount %]]&lt;=0.4, "30-40%", "40%+"))))</f>
        <v>0-10%</v>
      </c>
    </row>
    <row r="3598" spans="1:24" ht="14.4" x14ac:dyDescent="0.3">
      <c r="A3598" s="2">
        <v>3597</v>
      </c>
      <c r="B3598" s="2" t="s">
        <v>6772</v>
      </c>
      <c r="C3598" s="2">
        <f>YEAR([1]Data!$D3598)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9">
        <v>15.552000000000003</v>
      </c>
      <c r="T3598" s="2">
        <v>3</v>
      </c>
      <c r="U3598" s="25">
        <v>0.2</v>
      </c>
      <c r="V3598" s="25">
        <v>5.4432</v>
      </c>
      <c r="W3598" s="11">
        <f>Table_1[[#This Row],[Discount]]/Table_1[[#This Row],[Sales]]</f>
        <v>1.2860082304526748E-2</v>
      </c>
      <c r="X3598" t="str">
        <f>IF(Table_1[[#This Row],[Discount %]]&lt;=0.1, "0-10%", IF(Table_1[[#This Row],[Discount %]]&lt;=0.2, "10-20%", IF(Table_1[[#This Row],[Discount %]]&lt;=0.3, "20-30%", IF(Table_1[[#This Row],[Discount %]]&lt;=0.4, "30-40%", "40%+"))))</f>
        <v>0-10%</v>
      </c>
    </row>
    <row r="3599" spans="1:24" ht="14.4" x14ac:dyDescent="0.3">
      <c r="A3599" s="2">
        <v>3598</v>
      </c>
      <c r="B3599" s="2" t="s">
        <v>6772</v>
      </c>
      <c r="C3599" s="2">
        <f>YEAR([1]Data!$D3599)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9">
        <v>64.704000000000008</v>
      </c>
      <c r="T3599" s="2">
        <v>6</v>
      </c>
      <c r="U3599" s="25">
        <v>0.2</v>
      </c>
      <c r="V3599" s="25">
        <v>-4.852800000000002</v>
      </c>
      <c r="W3599" s="11">
        <f>Table_1[[#This Row],[Discount]]/Table_1[[#This Row],[Sales]]</f>
        <v>3.0909990108803163E-3</v>
      </c>
      <c r="X3599" t="str">
        <f>IF(Table_1[[#This Row],[Discount %]]&lt;=0.1, "0-10%", IF(Table_1[[#This Row],[Discount %]]&lt;=0.2, "10-20%", IF(Table_1[[#This Row],[Discount %]]&lt;=0.3, "20-30%", IF(Table_1[[#This Row],[Discount %]]&lt;=0.4, "30-40%", "40%+"))))</f>
        <v>0-10%</v>
      </c>
    </row>
    <row r="3600" spans="1:24" ht="14.4" x14ac:dyDescent="0.3">
      <c r="A3600" s="2">
        <v>3599</v>
      </c>
      <c r="B3600" s="2" t="s">
        <v>6772</v>
      </c>
      <c r="C3600" s="2">
        <f>YEAR([1]Data!$D3600)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9">
        <v>17.472000000000001</v>
      </c>
      <c r="T3600" s="2">
        <v>3</v>
      </c>
      <c r="U3600" s="25">
        <v>0.2</v>
      </c>
      <c r="V3600" s="25">
        <v>5.023200000000001</v>
      </c>
      <c r="W3600" s="11">
        <f>Table_1[[#This Row],[Discount]]/Table_1[[#This Row],[Sales]]</f>
        <v>1.1446886446886446E-2</v>
      </c>
      <c r="X3600" t="str">
        <f>IF(Table_1[[#This Row],[Discount %]]&lt;=0.1, "0-10%", IF(Table_1[[#This Row],[Discount %]]&lt;=0.2, "10-20%", IF(Table_1[[#This Row],[Discount %]]&lt;=0.3, "20-30%", IF(Table_1[[#This Row],[Discount %]]&lt;=0.4, "30-40%", "40%+"))))</f>
        <v>0-10%</v>
      </c>
    </row>
    <row r="3601" spans="1:24" ht="14.4" x14ac:dyDescent="0.3">
      <c r="A3601" s="2">
        <v>3600</v>
      </c>
      <c r="B3601" s="2" t="s">
        <v>6772</v>
      </c>
      <c r="C3601" s="2">
        <f>YEAR([1]Data!$D3601)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9">
        <v>135.51599999999999</v>
      </c>
      <c r="T3601" s="2">
        <v>1</v>
      </c>
      <c r="U3601" s="25">
        <v>0.4</v>
      </c>
      <c r="V3601" s="25">
        <v>-31.620400000000004</v>
      </c>
      <c r="W3601" s="11">
        <f>Table_1[[#This Row],[Discount]]/Table_1[[#This Row],[Sales]]</f>
        <v>2.9516809823194315E-3</v>
      </c>
      <c r="X3601" t="str">
        <f>IF(Table_1[[#This Row],[Discount %]]&lt;=0.1, "0-10%", IF(Table_1[[#This Row],[Discount %]]&lt;=0.2, "10-20%", IF(Table_1[[#This Row],[Discount %]]&lt;=0.3, "20-30%", IF(Table_1[[#This Row],[Discount %]]&lt;=0.4, "30-40%", "40%+"))))</f>
        <v>0-10%</v>
      </c>
    </row>
    <row r="3602" spans="1:24" ht="14.4" x14ac:dyDescent="0.3">
      <c r="A3602" s="2">
        <v>3601</v>
      </c>
      <c r="B3602" s="2" t="s">
        <v>6775</v>
      </c>
      <c r="C3602" s="2">
        <f>YEAR([1]Data!$D3602)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9">
        <v>431.92800000000005</v>
      </c>
      <c r="T3602" s="2">
        <v>9</v>
      </c>
      <c r="U3602" s="25">
        <v>0.2</v>
      </c>
      <c r="V3602" s="25">
        <v>64.789199999999951</v>
      </c>
      <c r="W3602" s="11">
        <f>Table_1[[#This Row],[Discount]]/Table_1[[#This Row],[Sales]]</f>
        <v>4.6304013631901609E-4</v>
      </c>
      <c r="X3602" t="str">
        <f>IF(Table_1[[#This Row],[Discount %]]&lt;=0.1, "0-10%", IF(Table_1[[#This Row],[Discount %]]&lt;=0.2, "10-20%", IF(Table_1[[#This Row],[Discount %]]&lt;=0.3, "20-30%", IF(Table_1[[#This Row],[Discount %]]&lt;=0.4, "30-40%", "40%+"))))</f>
        <v>0-10%</v>
      </c>
    </row>
    <row r="3603" spans="1:24" ht="14.4" x14ac:dyDescent="0.3">
      <c r="A3603" s="2">
        <v>3602</v>
      </c>
      <c r="B3603" s="2" t="s">
        <v>6776</v>
      </c>
      <c r="C3603" s="2">
        <f>YEAR([1]Data!$D3603)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9">
        <v>12.448</v>
      </c>
      <c r="T3603" s="2">
        <v>2</v>
      </c>
      <c r="U3603" s="25">
        <v>0.2</v>
      </c>
      <c r="V3603" s="25">
        <v>3.8899999999999988</v>
      </c>
      <c r="W3603" s="11">
        <f>Table_1[[#This Row],[Discount]]/Table_1[[#This Row],[Sales]]</f>
        <v>1.6066838046272493E-2</v>
      </c>
      <c r="X3603" t="str">
        <f>IF(Table_1[[#This Row],[Discount %]]&lt;=0.1, "0-10%", IF(Table_1[[#This Row],[Discount %]]&lt;=0.2, "10-20%", IF(Table_1[[#This Row],[Discount %]]&lt;=0.3, "20-30%", IF(Table_1[[#This Row],[Discount %]]&lt;=0.4, "30-40%", "40%+"))))</f>
        <v>0-10%</v>
      </c>
    </row>
    <row r="3604" spans="1:24" ht="14.4" x14ac:dyDescent="0.3">
      <c r="A3604" s="2">
        <v>3603</v>
      </c>
      <c r="B3604" s="2" t="s">
        <v>6776</v>
      </c>
      <c r="C3604" s="2">
        <f>YEAR([1]Data!$D3604)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9">
        <v>657.93</v>
      </c>
      <c r="T3604" s="2">
        <v>5</v>
      </c>
      <c r="U3604" s="25">
        <v>0.3</v>
      </c>
      <c r="V3604" s="25">
        <v>-93.989999999999952</v>
      </c>
      <c r="W3604" s="11">
        <f>Table_1[[#This Row],[Discount]]/Table_1[[#This Row],[Sales]]</f>
        <v>4.5597555970999955E-4</v>
      </c>
      <c r="X3604" t="str">
        <f>IF(Table_1[[#This Row],[Discount %]]&lt;=0.1, "0-10%", IF(Table_1[[#This Row],[Discount %]]&lt;=0.2, "10-20%", IF(Table_1[[#This Row],[Discount %]]&lt;=0.3, "20-30%", IF(Table_1[[#This Row],[Discount %]]&lt;=0.4, "30-40%", "40%+"))))</f>
        <v>0-10%</v>
      </c>
    </row>
    <row r="3605" spans="1:24" ht="14.4" x14ac:dyDescent="0.3">
      <c r="A3605" s="2">
        <v>3604</v>
      </c>
      <c r="B3605" s="2" t="s">
        <v>6779</v>
      </c>
      <c r="C3605" s="2">
        <f>YEAR([1]Data!$D3605)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9">
        <v>277.39999999999998</v>
      </c>
      <c r="T3605" s="2">
        <v>5</v>
      </c>
      <c r="U3605" s="25">
        <v>0</v>
      </c>
      <c r="V3605" s="25">
        <v>133.15199999999999</v>
      </c>
      <c r="W3605" s="11">
        <f>Table_1[[#This Row],[Discount]]/Table_1[[#This Row],[Sales]]</f>
        <v>0</v>
      </c>
      <c r="X3605" t="str">
        <f>IF(Table_1[[#This Row],[Discount %]]&lt;=0.1, "0-10%", IF(Table_1[[#This Row],[Discount %]]&lt;=0.2, "10-20%", IF(Table_1[[#This Row],[Discount %]]&lt;=0.3, "20-30%", IF(Table_1[[#This Row],[Discount %]]&lt;=0.4, "30-40%", "40%+"))))</f>
        <v>0-10%</v>
      </c>
    </row>
    <row r="3606" spans="1:24" ht="14.4" x14ac:dyDescent="0.3">
      <c r="A3606" s="2">
        <v>3605</v>
      </c>
      <c r="B3606" s="2" t="s">
        <v>6779</v>
      </c>
      <c r="C3606" s="2">
        <f>YEAR([1]Data!$D3606)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9">
        <v>25.16</v>
      </c>
      <c r="T3606" s="2">
        <v>2</v>
      </c>
      <c r="U3606" s="25">
        <v>0</v>
      </c>
      <c r="V3606" s="25">
        <v>8.5543999999999976</v>
      </c>
      <c r="W3606" s="11">
        <f>Table_1[[#This Row],[Discount]]/Table_1[[#This Row],[Sales]]</f>
        <v>0</v>
      </c>
      <c r="X3606" t="str">
        <f>IF(Table_1[[#This Row],[Discount %]]&lt;=0.1, "0-10%", IF(Table_1[[#This Row],[Discount %]]&lt;=0.2, "10-20%", IF(Table_1[[#This Row],[Discount %]]&lt;=0.3, "20-30%", IF(Table_1[[#This Row],[Discount %]]&lt;=0.4, "30-40%", "40%+"))))</f>
        <v>0-10%</v>
      </c>
    </row>
    <row r="3607" spans="1:24" ht="14.4" x14ac:dyDescent="0.3">
      <c r="A3607" s="2">
        <v>3606</v>
      </c>
      <c r="B3607" s="2" t="s">
        <v>6779</v>
      </c>
      <c r="C3607" s="2">
        <f>YEAR([1]Data!$D3607)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9">
        <v>91.92</v>
      </c>
      <c r="T3607" s="2">
        <v>4</v>
      </c>
      <c r="U3607" s="25">
        <v>0</v>
      </c>
      <c r="V3607" s="25">
        <v>31.252800000000001</v>
      </c>
      <c r="W3607" s="11">
        <f>Table_1[[#This Row],[Discount]]/Table_1[[#This Row],[Sales]]</f>
        <v>0</v>
      </c>
      <c r="X3607" t="str">
        <f>IF(Table_1[[#This Row],[Discount %]]&lt;=0.1, "0-10%", IF(Table_1[[#This Row],[Discount %]]&lt;=0.2, "10-20%", IF(Table_1[[#This Row],[Discount %]]&lt;=0.3, "20-30%", IF(Table_1[[#This Row],[Discount %]]&lt;=0.4, "30-40%", "40%+"))))</f>
        <v>0-10%</v>
      </c>
    </row>
    <row r="3608" spans="1:24" ht="14.4" x14ac:dyDescent="0.3">
      <c r="A3608" s="2">
        <v>3607</v>
      </c>
      <c r="B3608" s="2" t="s">
        <v>6780</v>
      </c>
      <c r="C3608" s="2">
        <f>YEAR([1]Data!$D3608)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9">
        <v>29.339999999999996</v>
      </c>
      <c r="T3608" s="2">
        <v>3</v>
      </c>
      <c r="U3608" s="25">
        <v>0</v>
      </c>
      <c r="V3608" s="25">
        <v>13.496399999999998</v>
      </c>
      <c r="W3608" s="11">
        <f>Table_1[[#This Row],[Discount]]/Table_1[[#This Row],[Sales]]</f>
        <v>0</v>
      </c>
      <c r="X3608" t="str">
        <f>IF(Table_1[[#This Row],[Discount %]]&lt;=0.1, "0-10%", IF(Table_1[[#This Row],[Discount %]]&lt;=0.2, "10-20%", IF(Table_1[[#This Row],[Discount %]]&lt;=0.3, "20-30%", IF(Table_1[[#This Row],[Discount %]]&lt;=0.4, "30-40%", "40%+"))))</f>
        <v>0-10%</v>
      </c>
    </row>
    <row r="3609" spans="1:24" ht="14.4" x14ac:dyDescent="0.3">
      <c r="A3609" s="2">
        <v>3608</v>
      </c>
      <c r="B3609" s="2" t="s">
        <v>6781</v>
      </c>
      <c r="C3609" s="2">
        <f>YEAR([1]Data!$D3609)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9">
        <v>139.44</v>
      </c>
      <c r="T3609" s="2">
        <v>3</v>
      </c>
      <c r="U3609" s="25">
        <v>0.2</v>
      </c>
      <c r="V3609" s="25">
        <v>47.060999999999993</v>
      </c>
      <c r="W3609" s="11">
        <f>Table_1[[#This Row],[Discount]]/Table_1[[#This Row],[Sales]]</f>
        <v>1.434308663224326E-3</v>
      </c>
      <c r="X3609" t="str">
        <f>IF(Table_1[[#This Row],[Discount %]]&lt;=0.1, "0-10%", IF(Table_1[[#This Row],[Discount %]]&lt;=0.2, "10-20%", IF(Table_1[[#This Row],[Discount %]]&lt;=0.3, "20-30%", IF(Table_1[[#This Row],[Discount %]]&lt;=0.4, "30-40%", "40%+"))))</f>
        <v>0-10%</v>
      </c>
    </row>
    <row r="3610" spans="1:24" ht="14.4" x14ac:dyDescent="0.3">
      <c r="A3610" s="2">
        <v>3609</v>
      </c>
      <c r="B3610" s="2" t="s">
        <v>6782</v>
      </c>
      <c r="C3610" s="2">
        <f>YEAR([1]Data!$D3610)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9">
        <v>6.911999999999999</v>
      </c>
      <c r="T3610" s="2">
        <v>3</v>
      </c>
      <c r="U3610" s="25">
        <v>0.2</v>
      </c>
      <c r="V3610" s="25">
        <v>2.5056000000000003</v>
      </c>
      <c r="W3610" s="11">
        <f>Table_1[[#This Row],[Discount]]/Table_1[[#This Row],[Sales]]</f>
        <v>2.8935185185185192E-2</v>
      </c>
      <c r="X3610" t="str">
        <f>IF(Table_1[[#This Row],[Discount %]]&lt;=0.1, "0-10%", IF(Table_1[[#This Row],[Discount %]]&lt;=0.2, "10-20%", IF(Table_1[[#This Row],[Discount %]]&lt;=0.3, "20-30%", IF(Table_1[[#This Row],[Discount %]]&lt;=0.4, "30-40%", "40%+"))))</f>
        <v>0-10%</v>
      </c>
    </row>
    <row r="3611" spans="1:24" ht="14.4" x14ac:dyDescent="0.3">
      <c r="A3611" s="2">
        <v>3610</v>
      </c>
      <c r="B3611" s="2" t="s">
        <v>6782</v>
      </c>
      <c r="C3611" s="2">
        <f>YEAR([1]Data!$D3611)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9">
        <v>27.096</v>
      </c>
      <c r="T3611" s="2">
        <v>3</v>
      </c>
      <c r="U3611" s="25">
        <v>0.2</v>
      </c>
      <c r="V3611" s="25">
        <v>2.0321999999999987</v>
      </c>
      <c r="W3611" s="11">
        <f>Table_1[[#This Row],[Discount]]/Table_1[[#This Row],[Sales]]</f>
        <v>7.3811632713315619E-3</v>
      </c>
      <c r="X3611" t="str">
        <f>IF(Table_1[[#This Row],[Discount %]]&lt;=0.1, "0-10%", IF(Table_1[[#This Row],[Discount %]]&lt;=0.2, "10-20%", IF(Table_1[[#This Row],[Discount %]]&lt;=0.3, "20-30%", IF(Table_1[[#This Row],[Discount %]]&lt;=0.4, "30-40%", "40%+"))))</f>
        <v>0-10%</v>
      </c>
    </row>
    <row r="3612" spans="1:24" ht="14.4" x14ac:dyDescent="0.3">
      <c r="A3612" s="2">
        <v>3611</v>
      </c>
      <c r="B3612" s="2" t="s">
        <v>6782</v>
      </c>
      <c r="C3612" s="2">
        <f>YEAR([1]Data!$D3612)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9">
        <v>177.56800000000001</v>
      </c>
      <c r="T3612" s="2">
        <v>2</v>
      </c>
      <c r="U3612" s="25">
        <v>0.2</v>
      </c>
      <c r="V3612" s="25">
        <v>-37.733199999999989</v>
      </c>
      <c r="W3612" s="11">
        <f>Table_1[[#This Row],[Discount]]/Table_1[[#This Row],[Sales]]</f>
        <v>1.1263290683005947E-3</v>
      </c>
      <c r="X3612" t="str">
        <f>IF(Table_1[[#This Row],[Discount %]]&lt;=0.1, "0-10%", IF(Table_1[[#This Row],[Discount %]]&lt;=0.2, "10-20%", IF(Table_1[[#This Row],[Discount %]]&lt;=0.3, "20-30%", IF(Table_1[[#This Row],[Discount %]]&lt;=0.4, "30-40%", "40%+"))))</f>
        <v>0-10%</v>
      </c>
    </row>
    <row r="3613" spans="1:24" ht="14.4" x14ac:dyDescent="0.3">
      <c r="A3613" s="2">
        <v>3612</v>
      </c>
      <c r="B3613" s="2" t="s">
        <v>6783</v>
      </c>
      <c r="C3613" s="2">
        <f>YEAR([1]Data!$D3613)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9">
        <v>58.415999999999997</v>
      </c>
      <c r="T3613" s="2">
        <v>2</v>
      </c>
      <c r="U3613" s="25">
        <v>0.2</v>
      </c>
      <c r="V3613" s="25">
        <v>16.794600000000003</v>
      </c>
      <c r="W3613" s="11">
        <f>Table_1[[#This Row],[Discount]]/Table_1[[#This Row],[Sales]]</f>
        <v>3.4237195288961933E-3</v>
      </c>
      <c r="X3613" t="str">
        <f>IF(Table_1[[#This Row],[Discount %]]&lt;=0.1, "0-10%", IF(Table_1[[#This Row],[Discount %]]&lt;=0.2, "10-20%", IF(Table_1[[#This Row],[Discount %]]&lt;=0.3, "20-30%", IF(Table_1[[#This Row],[Discount %]]&lt;=0.4, "30-40%", "40%+"))))</f>
        <v>0-10%</v>
      </c>
    </row>
    <row r="3614" spans="1:24" ht="14.4" x14ac:dyDescent="0.3">
      <c r="A3614" s="2">
        <v>3613</v>
      </c>
      <c r="B3614" s="2" t="s">
        <v>6786</v>
      </c>
      <c r="C3614" s="2">
        <f>YEAR([1]Data!$D3614)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9">
        <v>16.448</v>
      </c>
      <c r="T3614" s="2">
        <v>2</v>
      </c>
      <c r="U3614" s="25">
        <v>0.2</v>
      </c>
      <c r="V3614" s="25">
        <v>5.5511999999999979</v>
      </c>
      <c r="W3614" s="11">
        <f>Table_1[[#This Row],[Discount]]/Table_1[[#This Row],[Sales]]</f>
        <v>1.2159533073929961E-2</v>
      </c>
      <c r="X3614" t="str">
        <f>IF(Table_1[[#This Row],[Discount %]]&lt;=0.1, "0-10%", IF(Table_1[[#This Row],[Discount %]]&lt;=0.2, "10-20%", IF(Table_1[[#This Row],[Discount %]]&lt;=0.3, "20-30%", IF(Table_1[[#This Row],[Discount %]]&lt;=0.4, "30-40%", "40%+"))))</f>
        <v>0-10%</v>
      </c>
    </row>
    <row r="3615" spans="1:24" ht="14.4" x14ac:dyDescent="0.3">
      <c r="A3615" s="2">
        <v>3614</v>
      </c>
      <c r="B3615" s="2" t="s">
        <v>6786</v>
      </c>
      <c r="C3615" s="2">
        <f>YEAR([1]Data!$D3615)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9">
        <v>36.783999999999999</v>
      </c>
      <c r="T3615" s="2">
        <v>2</v>
      </c>
      <c r="U3615" s="25">
        <v>0.2</v>
      </c>
      <c r="V3615" s="25">
        <v>10.5754</v>
      </c>
      <c r="W3615" s="11">
        <f>Table_1[[#This Row],[Discount]]/Table_1[[#This Row],[Sales]]</f>
        <v>5.4371465854719447E-3</v>
      </c>
      <c r="X3615" t="str">
        <f>IF(Table_1[[#This Row],[Discount %]]&lt;=0.1, "0-10%", IF(Table_1[[#This Row],[Discount %]]&lt;=0.2, "10-20%", IF(Table_1[[#This Row],[Discount %]]&lt;=0.3, "20-30%", IF(Table_1[[#This Row],[Discount %]]&lt;=0.4, "30-40%", "40%+"))))</f>
        <v>0-10%</v>
      </c>
    </row>
    <row r="3616" spans="1:24" ht="14.4" x14ac:dyDescent="0.3">
      <c r="A3616" s="2">
        <v>3615</v>
      </c>
      <c r="B3616" s="2" t="s">
        <v>6787</v>
      </c>
      <c r="C3616" s="2">
        <f>YEAR([1]Data!$D3616)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9">
        <v>718.11599999999987</v>
      </c>
      <c r="T3616" s="2">
        <v>6</v>
      </c>
      <c r="U3616" s="25">
        <v>0.3</v>
      </c>
      <c r="V3616" s="25">
        <v>-71.811599999999999</v>
      </c>
      <c r="W3616" s="11">
        <f>Table_1[[#This Row],[Discount]]/Table_1[[#This Row],[Sales]]</f>
        <v>4.1775980482261927E-4</v>
      </c>
      <c r="X3616" t="str">
        <f>IF(Table_1[[#This Row],[Discount %]]&lt;=0.1, "0-10%", IF(Table_1[[#This Row],[Discount %]]&lt;=0.2, "10-20%", IF(Table_1[[#This Row],[Discount %]]&lt;=0.3, "20-30%", IF(Table_1[[#This Row],[Discount %]]&lt;=0.4, "30-40%", "40%+"))))</f>
        <v>0-10%</v>
      </c>
    </row>
    <row r="3617" spans="1:24" ht="14.4" x14ac:dyDescent="0.3">
      <c r="A3617" s="2">
        <v>3616</v>
      </c>
      <c r="B3617" s="2" t="s">
        <v>6787</v>
      </c>
      <c r="C3617" s="2">
        <f>YEAR([1]Data!$D3617)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9">
        <v>31.776</v>
      </c>
      <c r="T3617" s="2">
        <v>4</v>
      </c>
      <c r="U3617" s="25">
        <v>0.2</v>
      </c>
      <c r="V3617" s="25">
        <v>8.7384000000000022</v>
      </c>
      <c r="W3617" s="11">
        <f>Table_1[[#This Row],[Discount]]/Table_1[[#This Row],[Sales]]</f>
        <v>6.2940584088620345E-3</v>
      </c>
      <c r="X3617" t="str">
        <f>IF(Table_1[[#This Row],[Discount %]]&lt;=0.1, "0-10%", IF(Table_1[[#This Row],[Discount %]]&lt;=0.2, "10-20%", IF(Table_1[[#This Row],[Discount %]]&lt;=0.3, "20-30%", IF(Table_1[[#This Row],[Discount %]]&lt;=0.4, "30-40%", "40%+"))))</f>
        <v>0-10%</v>
      </c>
    </row>
    <row r="3618" spans="1:24" ht="14.4" x14ac:dyDescent="0.3">
      <c r="A3618" s="2">
        <v>3617</v>
      </c>
      <c r="B3618" s="2" t="s">
        <v>6788</v>
      </c>
      <c r="C3618" s="2">
        <f>YEAR([1]Data!$D3618)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9">
        <v>9.5550000000000015</v>
      </c>
      <c r="T3618" s="2">
        <v>5</v>
      </c>
      <c r="U3618" s="25">
        <v>0.7</v>
      </c>
      <c r="V3618" s="25">
        <v>-7.3254999999999981</v>
      </c>
      <c r="W3618" s="11">
        <f>Table_1[[#This Row],[Discount]]/Table_1[[#This Row],[Sales]]</f>
        <v>7.326007326007325E-2</v>
      </c>
      <c r="X3618" t="str">
        <f>IF(Table_1[[#This Row],[Discount %]]&lt;=0.1, "0-10%", IF(Table_1[[#This Row],[Discount %]]&lt;=0.2, "10-20%", IF(Table_1[[#This Row],[Discount %]]&lt;=0.3, "20-30%", IF(Table_1[[#This Row],[Discount %]]&lt;=0.4, "30-40%", "40%+"))))</f>
        <v>0-10%</v>
      </c>
    </row>
    <row r="3619" spans="1:24" ht="14.4" x14ac:dyDescent="0.3">
      <c r="A3619" s="2">
        <v>3618</v>
      </c>
      <c r="B3619" s="2" t="s">
        <v>6789</v>
      </c>
      <c r="C3619" s="2">
        <f>YEAR([1]Data!$D3619)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9">
        <v>487.98400000000004</v>
      </c>
      <c r="T3619" s="2">
        <v>2</v>
      </c>
      <c r="U3619" s="25">
        <v>0.2</v>
      </c>
      <c r="V3619" s="25">
        <v>152.49499999999998</v>
      </c>
      <c r="W3619" s="11">
        <f>Table_1[[#This Row],[Discount]]/Table_1[[#This Row],[Sales]]</f>
        <v>4.0984950326240202E-4</v>
      </c>
      <c r="X3619" t="str">
        <f>IF(Table_1[[#This Row],[Discount %]]&lt;=0.1, "0-10%", IF(Table_1[[#This Row],[Discount %]]&lt;=0.2, "10-20%", IF(Table_1[[#This Row],[Discount %]]&lt;=0.3, "20-30%", IF(Table_1[[#This Row],[Discount %]]&lt;=0.4, "30-40%", "40%+"))))</f>
        <v>0-10%</v>
      </c>
    </row>
    <row r="3620" spans="1:24" ht="14.4" x14ac:dyDescent="0.3">
      <c r="A3620" s="2">
        <v>3619</v>
      </c>
      <c r="B3620" s="2" t="s">
        <v>6789</v>
      </c>
      <c r="C3620" s="2">
        <f>YEAR([1]Data!$D3620)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9">
        <v>5.5600000000000005</v>
      </c>
      <c r="T3620" s="2">
        <v>1</v>
      </c>
      <c r="U3620" s="25">
        <v>0.2</v>
      </c>
      <c r="V3620" s="25">
        <v>1.7374999999999998</v>
      </c>
      <c r="W3620" s="11">
        <f>Table_1[[#This Row],[Discount]]/Table_1[[#This Row],[Sales]]</f>
        <v>3.5971223021582732E-2</v>
      </c>
      <c r="X3620" t="str">
        <f>IF(Table_1[[#This Row],[Discount %]]&lt;=0.1, "0-10%", IF(Table_1[[#This Row],[Discount %]]&lt;=0.2, "10-20%", IF(Table_1[[#This Row],[Discount %]]&lt;=0.3, "20-30%", IF(Table_1[[#This Row],[Discount %]]&lt;=0.4, "30-40%", "40%+"))))</f>
        <v>0-10%</v>
      </c>
    </row>
    <row r="3621" spans="1:24" ht="14.4" x14ac:dyDescent="0.3">
      <c r="A3621" s="2">
        <v>3620</v>
      </c>
      <c r="B3621" s="2" t="s">
        <v>6789</v>
      </c>
      <c r="C3621" s="2">
        <f>YEAR([1]Data!$D3621)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9">
        <v>217.85</v>
      </c>
      <c r="T3621" s="2">
        <v>5</v>
      </c>
      <c r="U3621" s="25">
        <v>0</v>
      </c>
      <c r="V3621" s="25">
        <v>65.35499999999999</v>
      </c>
      <c r="W3621" s="11">
        <f>Table_1[[#This Row],[Discount]]/Table_1[[#This Row],[Sales]]</f>
        <v>0</v>
      </c>
      <c r="X3621" t="str">
        <f>IF(Table_1[[#This Row],[Discount %]]&lt;=0.1, "0-10%", IF(Table_1[[#This Row],[Discount %]]&lt;=0.2, "10-20%", IF(Table_1[[#This Row],[Discount %]]&lt;=0.3, "20-30%", IF(Table_1[[#This Row],[Discount %]]&lt;=0.4, "30-40%", "40%+"))))</f>
        <v>0-10%</v>
      </c>
    </row>
    <row r="3622" spans="1:24" ht="14.4" x14ac:dyDescent="0.3">
      <c r="A3622" s="2">
        <v>3621</v>
      </c>
      <c r="B3622" s="2" t="s">
        <v>6790</v>
      </c>
      <c r="C3622" s="2">
        <f>YEAR([1]Data!$D3622)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9">
        <v>40.775999999999996</v>
      </c>
      <c r="T3622" s="2">
        <v>3</v>
      </c>
      <c r="U3622" s="25">
        <v>0.2</v>
      </c>
      <c r="V3622" s="25">
        <v>4.5872999999999937</v>
      </c>
      <c r="W3622" s="11">
        <f>Table_1[[#This Row],[Discount]]/Table_1[[#This Row],[Sales]]</f>
        <v>4.9048459878359828E-3</v>
      </c>
      <c r="X3622" t="str">
        <f>IF(Table_1[[#This Row],[Discount %]]&lt;=0.1, "0-10%", IF(Table_1[[#This Row],[Discount %]]&lt;=0.2, "10-20%", IF(Table_1[[#This Row],[Discount %]]&lt;=0.3, "20-30%", IF(Table_1[[#This Row],[Discount %]]&lt;=0.4, "30-40%", "40%+"))))</f>
        <v>0-10%</v>
      </c>
    </row>
    <row r="3623" spans="1:24" ht="14.4" x14ac:dyDescent="0.3">
      <c r="A3623" s="2">
        <v>3622</v>
      </c>
      <c r="B3623" s="2" t="s">
        <v>6790</v>
      </c>
      <c r="C3623" s="2">
        <f>YEAR([1]Data!$D3623)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9">
        <v>63.936000000000007</v>
      </c>
      <c r="T3623" s="2">
        <v>8</v>
      </c>
      <c r="U3623" s="25">
        <v>0.2</v>
      </c>
      <c r="V3623" s="25">
        <v>5.5944000000000003</v>
      </c>
      <c r="W3623" s="11">
        <f>Table_1[[#This Row],[Discount]]/Table_1[[#This Row],[Sales]]</f>
        <v>3.1281281281281279E-3</v>
      </c>
      <c r="X3623" t="str">
        <f>IF(Table_1[[#This Row],[Discount %]]&lt;=0.1, "0-10%", IF(Table_1[[#This Row],[Discount %]]&lt;=0.2, "10-20%", IF(Table_1[[#This Row],[Discount %]]&lt;=0.3, "20-30%", IF(Table_1[[#This Row],[Discount %]]&lt;=0.4, "30-40%", "40%+"))))</f>
        <v>0-10%</v>
      </c>
    </row>
    <row r="3624" spans="1:24" ht="14.4" x14ac:dyDescent="0.3">
      <c r="A3624" s="2">
        <v>3623</v>
      </c>
      <c r="B3624" s="2" t="s">
        <v>6793</v>
      </c>
      <c r="C3624" s="2">
        <f>YEAR([1]Data!$D3624)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9">
        <v>142.4</v>
      </c>
      <c r="T3624" s="2">
        <v>5</v>
      </c>
      <c r="U3624" s="25">
        <v>0</v>
      </c>
      <c r="V3624" s="25">
        <v>52.688000000000002</v>
      </c>
      <c r="W3624" s="11">
        <f>Table_1[[#This Row],[Discount]]/Table_1[[#This Row],[Sales]]</f>
        <v>0</v>
      </c>
      <c r="X3624" t="str">
        <f>IF(Table_1[[#This Row],[Discount %]]&lt;=0.1, "0-10%", IF(Table_1[[#This Row],[Discount %]]&lt;=0.2, "10-20%", IF(Table_1[[#This Row],[Discount %]]&lt;=0.3, "20-30%", IF(Table_1[[#This Row],[Discount %]]&lt;=0.4, "30-40%", "40%+"))))</f>
        <v>0-10%</v>
      </c>
    </row>
    <row r="3625" spans="1:24" ht="14.4" x14ac:dyDescent="0.3">
      <c r="A3625" s="2">
        <v>3624</v>
      </c>
      <c r="B3625" s="2" t="s">
        <v>6793</v>
      </c>
      <c r="C3625" s="2">
        <f>YEAR([1]Data!$D3625)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9">
        <v>7.16</v>
      </c>
      <c r="T3625" s="2">
        <v>2</v>
      </c>
      <c r="U3625" s="25">
        <v>0</v>
      </c>
      <c r="V3625" s="25">
        <v>3.4367999999999999</v>
      </c>
      <c r="W3625" s="11">
        <f>Table_1[[#This Row],[Discount]]/Table_1[[#This Row],[Sales]]</f>
        <v>0</v>
      </c>
      <c r="X3625" t="str">
        <f>IF(Table_1[[#This Row],[Discount %]]&lt;=0.1, "0-10%", IF(Table_1[[#This Row],[Discount %]]&lt;=0.2, "10-20%", IF(Table_1[[#This Row],[Discount %]]&lt;=0.3, "20-30%", IF(Table_1[[#This Row],[Discount %]]&lt;=0.4, "30-40%", "40%+"))))</f>
        <v>0-10%</v>
      </c>
    </row>
    <row r="3626" spans="1:24" ht="14.4" x14ac:dyDescent="0.3">
      <c r="A3626" s="2">
        <v>3625</v>
      </c>
      <c r="B3626" s="2" t="s">
        <v>6794</v>
      </c>
      <c r="C3626" s="2">
        <f>YEAR([1]Data!$D3626)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9">
        <v>681.40800000000013</v>
      </c>
      <c r="T3626" s="2">
        <v>12</v>
      </c>
      <c r="U3626" s="25">
        <v>0.2</v>
      </c>
      <c r="V3626" s="25">
        <v>42.588000000000022</v>
      </c>
      <c r="W3626" s="11">
        <f>Table_1[[#This Row],[Discount]]/Table_1[[#This Row],[Sales]]</f>
        <v>2.9350990889452422E-4</v>
      </c>
      <c r="X3626" t="str">
        <f>IF(Table_1[[#This Row],[Discount %]]&lt;=0.1, "0-10%", IF(Table_1[[#This Row],[Discount %]]&lt;=0.2, "10-20%", IF(Table_1[[#This Row],[Discount %]]&lt;=0.3, "20-30%", IF(Table_1[[#This Row],[Discount %]]&lt;=0.4, "30-40%", "40%+"))))</f>
        <v>0-10%</v>
      </c>
    </row>
    <row r="3627" spans="1:24" ht="14.4" x14ac:dyDescent="0.3">
      <c r="A3627" s="2">
        <v>3626</v>
      </c>
      <c r="B3627" s="2" t="s">
        <v>6794</v>
      </c>
      <c r="C3627" s="2">
        <f>YEAR([1]Data!$D3627)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9">
        <v>3.52</v>
      </c>
      <c r="T3627" s="2">
        <v>2</v>
      </c>
      <c r="U3627" s="25">
        <v>0</v>
      </c>
      <c r="V3627" s="25">
        <v>1.0207999999999999</v>
      </c>
      <c r="W3627" s="11">
        <f>Table_1[[#This Row],[Discount]]/Table_1[[#This Row],[Sales]]</f>
        <v>0</v>
      </c>
      <c r="X3627" t="str">
        <f>IF(Table_1[[#This Row],[Discount %]]&lt;=0.1, "0-10%", IF(Table_1[[#This Row],[Discount %]]&lt;=0.2, "10-20%", IF(Table_1[[#This Row],[Discount %]]&lt;=0.3, "20-30%", IF(Table_1[[#This Row],[Discount %]]&lt;=0.4, "30-40%", "40%+"))))</f>
        <v>0-10%</v>
      </c>
    </row>
    <row r="3628" spans="1:24" ht="14.4" x14ac:dyDescent="0.3">
      <c r="A3628" s="2">
        <v>3627</v>
      </c>
      <c r="B3628" s="2" t="s">
        <v>6794</v>
      </c>
      <c r="C3628" s="2">
        <f>YEAR([1]Data!$D3628)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9">
        <v>5.58</v>
      </c>
      <c r="T3628" s="2">
        <v>1</v>
      </c>
      <c r="U3628" s="25">
        <v>0</v>
      </c>
      <c r="V3628" s="25">
        <v>1.3949999999999996</v>
      </c>
      <c r="W3628" s="11">
        <f>Table_1[[#This Row],[Discount]]/Table_1[[#This Row],[Sales]]</f>
        <v>0</v>
      </c>
      <c r="X3628" t="str">
        <f>IF(Table_1[[#This Row],[Discount %]]&lt;=0.1, "0-10%", IF(Table_1[[#This Row],[Discount %]]&lt;=0.2, "10-20%", IF(Table_1[[#This Row],[Discount %]]&lt;=0.3, "20-30%", IF(Table_1[[#This Row],[Discount %]]&lt;=0.4, "30-40%", "40%+"))))</f>
        <v>0-10%</v>
      </c>
    </row>
    <row r="3629" spans="1:24" ht="14.4" x14ac:dyDescent="0.3">
      <c r="A3629" s="2">
        <v>3628</v>
      </c>
      <c r="B3629" s="2" t="s">
        <v>6794</v>
      </c>
      <c r="C3629" s="2">
        <f>YEAR([1]Data!$D3629)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9">
        <v>36.32</v>
      </c>
      <c r="T3629" s="2">
        <v>1</v>
      </c>
      <c r="U3629" s="25">
        <v>0</v>
      </c>
      <c r="V3629" s="25">
        <v>10.895999999999997</v>
      </c>
      <c r="W3629" s="11">
        <f>Table_1[[#This Row],[Discount]]/Table_1[[#This Row],[Sales]]</f>
        <v>0</v>
      </c>
      <c r="X3629" t="str">
        <f>IF(Table_1[[#This Row],[Discount %]]&lt;=0.1, "0-10%", IF(Table_1[[#This Row],[Discount %]]&lt;=0.2, "10-20%", IF(Table_1[[#This Row],[Discount %]]&lt;=0.3, "20-30%", IF(Table_1[[#This Row],[Discount %]]&lt;=0.4, "30-40%", "40%+"))))</f>
        <v>0-10%</v>
      </c>
    </row>
    <row r="3630" spans="1:24" ht="14.4" x14ac:dyDescent="0.3">
      <c r="A3630" s="2">
        <v>3629</v>
      </c>
      <c r="B3630" s="2" t="s">
        <v>6795</v>
      </c>
      <c r="C3630" s="2">
        <f>YEAR([1]Data!$D3630)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9">
        <v>2060.7440000000001</v>
      </c>
      <c r="T3630" s="2">
        <v>7</v>
      </c>
      <c r="U3630" s="25">
        <v>0.2</v>
      </c>
      <c r="V3630" s="25">
        <v>643.98249999999996</v>
      </c>
      <c r="W3630" s="11">
        <f>Table_1[[#This Row],[Discount]]/Table_1[[#This Row],[Sales]]</f>
        <v>9.7052326732481082E-5</v>
      </c>
      <c r="X3630" t="str">
        <f>IF(Table_1[[#This Row],[Discount %]]&lt;=0.1, "0-10%", IF(Table_1[[#This Row],[Discount %]]&lt;=0.2, "10-20%", IF(Table_1[[#This Row],[Discount %]]&lt;=0.3, "20-30%", IF(Table_1[[#This Row],[Discount %]]&lt;=0.4, "30-40%", "40%+"))))</f>
        <v>0-10%</v>
      </c>
    </row>
    <row r="3631" spans="1:24" ht="14.4" x14ac:dyDescent="0.3">
      <c r="A3631" s="2">
        <v>3630</v>
      </c>
      <c r="B3631" s="2" t="s">
        <v>6796</v>
      </c>
      <c r="C3631" s="2">
        <f>YEAR([1]Data!$D3631)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9">
        <v>52.272000000000006</v>
      </c>
      <c r="T3631" s="2">
        <v>3</v>
      </c>
      <c r="U3631" s="25">
        <v>0.2</v>
      </c>
      <c r="V3631" s="25">
        <v>9.8009999999999984</v>
      </c>
      <c r="W3631" s="11">
        <f>Table_1[[#This Row],[Discount]]/Table_1[[#This Row],[Sales]]</f>
        <v>3.8261401897765534E-3</v>
      </c>
      <c r="X3631" t="str">
        <f>IF(Table_1[[#This Row],[Discount %]]&lt;=0.1, "0-10%", IF(Table_1[[#This Row],[Discount %]]&lt;=0.2, "10-20%", IF(Table_1[[#This Row],[Discount %]]&lt;=0.3, "20-30%", IF(Table_1[[#This Row],[Discount %]]&lt;=0.4, "30-40%", "40%+"))))</f>
        <v>0-10%</v>
      </c>
    </row>
    <row r="3632" spans="1:24" ht="14.4" x14ac:dyDescent="0.3">
      <c r="A3632" s="2">
        <v>3631</v>
      </c>
      <c r="B3632" s="2" t="s">
        <v>6796</v>
      </c>
      <c r="C3632" s="2">
        <f>YEAR([1]Data!$D3632)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9">
        <v>213.13600000000002</v>
      </c>
      <c r="T3632" s="2">
        <v>7</v>
      </c>
      <c r="U3632" s="25">
        <v>0.2</v>
      </c>
      <c r="V3632" s="25">
        <v>23.977799999999988</v>
      </c>
      <c r="W3632" s="11">
        <f>Table_1[[#This Row],[Discount]]/Table_1[[#This Row],[Sales]]</f>
        <v>9.3836799039111174E-4</v>
      </c>
      <c r="X3632" t="str">
        <f>IF(Table_1[[#This Row],[Discount %]]&lt;=0.1, "0-10%", IF(Table_1[[#This Row],[Discount %]]&lt;=0.2, "10-20%", IF(Table_1[[#This Row],[Discount %]]&lt;=0.3, "20-30%", IF(Table_1[[#This Row],[Discount %]]&lt;=0.4, "30-40%", "40%+"))))</f>
        <v>0-10%</v>
      </c>
    </row>
    <row r="3633" spans="1:24" ht="14.4" x14ac:dyDescent="0.3">
      <c r="A3633" s="2">
        <v>3632</v>
      </c>
      <c r="B3633" s="2" t="s">
        <v>6797</v>
      </c>
      <c r="C3633" s="2">
        <f>YEAR([1]Data!$D3633)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9">
        <v>69.52</v>
      </c>
      <c r="T3633" s="2">
        <v>2</v>
      </c>
      <c r="U3633" s="25">
        <v>0</v>
      </c>
      <c r="V3633" s="25">
        <v>19.465600000000002</v>
      </c>
      <c r="W3633" s="11">
        <f>Table_1[[#This Row],[Discount]]/Table_1[[#This Row],[Sales]]</f>
        <v>0</v>
      </c>
      <c r="X3633" t="str">
        <f>IF(Table_1[[#This Row],[Discount %]]&lt;=0.1, "0-10%", IF(Table_1[[#This Row],[Discount %]]&lt;=0.2, "10-20%", IF(Table_1[[#This Row],[Discount %]]&lt;=0.3, "20-30%", IF(Table_1[[#This Row],[Discount %]]&lt;=0.4, "30-40%", "40%+"))))</f>
        <v>0-10%</v>
      </c>
    </row>
    <row r="3634" spans="1:24" ht="14.4" x14ac:dyDescent="0.3">
      <c r="A3634" s="2">
        <v>3633</v>
      </c>
      <c r="B3634" s="2" t="s">
        <v>6797</v>
      </c>
      <c r="C3634" s="2">
        <f>YEAR([1]Data!$D3634)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9">
        <v>763.44</v>
      </c>
      <c r="T3634" s="2">
        <v>8</v>
      </c>
      <c r="U3634" s="25">
        <v>0</v>
      </c>
      <c r="V3634" s="25">
        <v>45.80639999999994</v>
      </c>
      <c r="W3634" s="11">
        <f>Table_1[[#This Row],[Discount]]/Table_1[[#This Row],[Sales]]</f>
        <v>0</v>
      </c>
      <c r="X3634" t="str">
        <f>IF(Table_1[[#This Row],[Discount %]]&lt;=0.1, "0-10%", IF(Table_1[[#This Row],[Discount %]]&lt;=0.2, "10-20%", IF(Table_1[[#This Row],[Discount %]]&lt;=0.3, "20-30%", IF(Table_1[[#This Row],[Discount %]]&lt;=0.4, "30-40%", "40%+"))))</f>
        <v>0-10%</v>
      </c>
    </row>
    <row r="3635" spans="1:24" ht="14.4" x14ac:dyDescent="0.3">
      <c r="A3635" s="2">
        <v>3634</v>
      </c>
      <c r="B3635" s="2" t="s">
        <v>6800</v>
      </c>
      <c r="C3635" s="2">
        <f>YEAR([1]Data!$D3635)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9">
        <v>9.2159999999999993</v>
      </c>
      <c r="T3635" s="2">
        <v>4</v>
      </c>
      <c r="U3635" s="25">
        <v>0.2</v>
      </c>
      <c r="V3635" s="25">
        <v>3.3408000000000002</v>
      </c>
      <c r="W3635" s="11">
        <f>Table_1[[#This Row],[Discount]]/Table_1[[#This Row],[Sales]]</f>
        <v>2.1701388888888892E-2</v>
      </c>
      <c r="X3635" t="str">
        <f>IF(Table_1[[#This Row],[Discount %]]&lt;=0.1, "0-10%", IF(Table_1[[#This Row],[Discount %]]&lt;=0.2, "10-20%", IF(Table_1[[#This Row],[Discount %]]&lt;=0.3, "20-30%", IF(Table_1[[#This Row],[Discount %]]&lt;=0.4, "30-40%", "40%+"))))</f>
        <v>0-10%</v>
      </c>
    </row>
    <row r="3636" spans="1:24" ht="14.4" x14ac:dyDescent="0.3">
      <c r="A3636" s="2">
        <v>3635</v>
      </c>
      <c r="B3636" s="2" t="s">
        <v>6800</v>
      </c>
      <c r="C3636" s="2">
        <f>YEAR([1]Data!$D3636)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9">
        <v>41.957999999999998</v>
      </c>
      <c r="T3636" s="2">
        <v>7</v>
      </c>
      <c r="U3636" s="25">
        <v>0.4</v>
      </c>
      <c r="V3636" s="25">
        <v>-9.7901999999999987</v>
      </c>
      <c r="W3636" s="11">
        <f>Table_1[[#This Row],[Discount]]/Table_1[[#This Row],[Sales]]</f>
        <v>9.5333428666762015E-3</v>
      </c>
      <c r="X3636" t="str">
        <f>IF(Table_1[[#This Row],[Discount %]]&lt;=0.1, "0-10%", IF(Table_1[[#This Row],[Discount %]]&lt;=0.2, "10-20%", IF(Table_1[[#This Row],[Discount %]]&lt;=0.3, "20-30%", IF(Table_1[[#This Row],[Discount %]]&lt;=0.4, "30-40%", "40%+"))))</f>
        <v>0-10%</v>
      </c>
    </row>
    <row r="3637" spans="1:24" ht="14.4" x14ac:dyDescent="0.3">
      <c r="A3637" s="2">
        <v>3636</v>
      </c>
      <c r="B3637" s="2" t="s">
        <v>6800</v>
      </c>
      <c r="C3637" s="2">
        <f>YEAR([1]Data!$D3637)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9">
        <v>89.567999999999998</v>
      </c>
      <c r="T3637" s="2">
        <v>2</v>
      </c>
      <c r="U3637" s="25">
        <v>0.2</v>
      </c>
      <c r="V3637" s="25">
        <v>32.468400000000003</v>
      </c>
      <c r="W3637" s="11">
        <f>Table_1[[#This Row],[Discount]]/Table_1[[#This Row],[Sales]]</f>
        <v>2.2329403358342268E-3</v>
      </c>
      <c r="X3637" t="str">
        <f>IF(Table_1[[#This Row],[Discount %]]&lt;=0.1, "0-10%", IF(Table_1[[#This Row],[Discount %]]&lt;=0.2, "10-20%", IF(Table_1[[#This Row],[Discount %]]&lt;=0.3, "20-30%", IF(Table_1[[#This Row],[Discount %]]&lt;=0.4, "30-40%", "40%+"))))</f>
        <v>0-10%</v>
      </c>
    </row>
    <row r="3638" spans="1:24" ht="14.4" x14ac:dyDescent="0.3">
      <c r="A3638" s="2">
        <v>3637</v>
      </c>
      <c r="B3638" s="2" t="s">
        <v>6800</v>
      </c>
      <c r="C3638" s="2">
        <f>YEAR([1]Data!$D3638)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9">
        <v>22.248000000000001</v>
      </c>
      <c r="T3638" s="2">
        <v>3</v>
      </c>
      <c r="U3638" s="25">
        <v>0.2</v>
      </c>
      <c r="V3638" s="25">
        <v>7.5086999999999984</v>
      </c>
      <c r="W3638" s="11">
        <f>Table_1[[#This Row],[Discount]]/Table_1[[#This Row],[Sales]]</f>
        <v>8.9895720963682132E-3</v>
      </c>
      <c r="X3638" t="str">
        <f>IF(Table_1[[#This Row],[Discount %]]&lt;=0.1, "0-10%", IF(Table_1[[#This Row],[Discount %]]&lt;=0.2, "10-20%", IF(Table_1[[#This Row],[Discount %]]&lt;=0.3, "20-30%", IF(Table_1[[#This Row],[Discount %]]&lt;=0.4, "30-40%", "40%+"))))</f>
        <v>0-10%</v>
      </c>
    </row>
    <row r="3639" spans="1:24" ht="14.4" x14ac:dyDescent="0.3">
      <c r="A3639" s="2">
        <v>3638</v>
      </c>
      <c r="B3639" s="2" t="s">
        <v>6800</v>
      </c>
      <c r="C3639" s="2">
        <f>YEAR([1]Data!$D3639)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9">
        <v>334.88000000000005</v>
      </c>
      <c r="T3639" s="2">
        <v>4</v>
      </c>
      <c r="U3639" s="25">
        <v>0.2</v>
      </c>
      <c r="V3639" s="25">
        <v>29.301999999999978</v>
      </c>
      <c r="W3639" s="11">
        <f>Table_1[[#This Row],[Discount]]/Table_1[[#This Row],[Sales]]</f>
        <v>5.9722885809842326E-4</v>
      </c>
      <c r="X3639" t="str">
        <f>IF(Table_1[[#This Row],[Discount %]]&lt;=0.1, "0-10%", IF(Table_1[[#This Row],[Discount %]]&lt;=0.2, "10-20%", IF(Table_1[[#This Row],[Discount %]]&lt;=0.3, "20-30%", IF(Table_1[[#This Row],[Discount %]]&lt;=0.4, "30-40%", "40%+"))))</f>
        <v>0-10%</v>
      </c>
    </row>
    <row r="3640" spans="1:24" ht="14.4" x14ac:dyDescent="0.3">
      <c r="A3640" s="2">
        <v>3639</v>
      </c>
      <c r="B3640" s="2" t="s">
        <v>6800</v>
      </c>
      <c r="C3640" s="2">
        <f>YEAR([1]Data!$D3640)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9">
        <v>148.28800000000001</v>
      </c>
      <c r="T3640" s="2">
        <v>7</v>
      </c>
      <c r="U3640" s="25">
        <v>0.2</v>
      </c>
      <c r="V3640" s="25">
        <v>29.657599999999988</v>
      </c>
      <c r="W3640" s="11">
        <f>Table_1[[#This Row],[Discount]]/Table_1[[#This Row],[Sales]]</f>
        <v>1.3487268018990072E-3</v>
      </c>
      <c r="X3640" t="str">
        <f>IF(Table_1[[#This Row],[Discount %]]&lt;=0.1, "0-10%", IF(Table_1[[#This Row],[Discount %]]&lt;=0.2, "10-20%", IF(Table_1[[#This Row],[Discount %]]&lt;=0.3, "20-30%", IF(Table_1[[#This Row],[Discount %]]&lt;=0.4, "30-40%", "40%+"))))</f>
        <v>0-10%</v>
      </c>
    </row>
    <row r="3641" spans="1:24" ht="14.4" x14ac:dyDescent="0.3">
      <c r="A3641" s="2">
        <v>3640</v>
      </c>
      <c r="B3641" s="2" t="s">
        <v>6800</v>
      </c>
      <c r="C3641" s="2">
        <f>YEAR([1]Data!$D3641)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9">
        <v>4.6240000000000006</v>
      </c>
      <c r="T3641" s="2">
        <v>1</v>
      </c>
      <c r="U3641" s="25">
        <v>0.2</v>
      </c>
      <c r="V3641" s="25">
        <v>1.6762000000000001</v>
      </c>
      <c r="W3641" s="11">
        <f>Table_1[[#This Row],[Discount]]/Table_1[[#This Row],[Sales]]</f>
        <v>4.3252595155709339E-2</v>
      </c>
      <c r="X3641" t="str">
        <f>IF(Table_1[[#This Row],[Discount %]]&lt;=0.1, "0-10%", IF(Table_1[[#This Row],[Discount %]]&lt;=0.2, "10-20%", IF(Table_1[[#This Row],[Discount %]]&lt;=0.3, "20-30%", IF(Table_1[[#This Row],[Discount %]]&lt;=0.4, "30-40%", "40%+"))))</f>
        <v>0-10%</v>
      </c>
    </row>
    <row r="3642" spans="1:24" ht="14.4" x14ac:dyDescent="0.3">
      <c r="A3642" s="2">
        <v>3641</v>
      </c>
      <c r="B3642" s="2" t="s">
        <v>6800</v>
      </c>
      <c r="C3642" s="2">
        <f>YEAR([1]Data!$D3642)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9">
        <v>178.92000000000002</v>
      </c>
      <c r="T3642" s="2">
        <v>7</v>
      </c>
      <c r="U3642" s="25">
        <v>0.2</v>
      </c>
      <c r="V3642" s="25">
        <v>-29.074500000000008</v>
      </c>
      <c r="W3642" s="11">
        <f>Table_1[[#This Row],[Discount]]/Table_1[[#This Row],[Sales]]</f>
        <v>1.1178180192264698E-3</v>
      </c>
      <c r="X3642" t="str">
        <f>IF(Table_1[[#This Row],[Discount %]]&lt;=0.1, "0-10%", IF(Table_1[[#This Row],[Discount %]]&lt;=0.2, "10-20%", IF(Table_1[[#This Row],[Discount %]]&lt;=0.3, "20-30%", IF(Table_1[[#This Row],[Discount %]]&lt;=0.4, "30-40%", "40%+"))))</f>
        <v>0-10%</v>
      </c>
    </row>
    <row r="3643" spans="1:24" ht="14.4" x14ac:dyDescent="0.3">
      <c r="A3643" s="2">
        <v>3642</v>
      </c>
      <c r="B3643" s="2" t="s">
        <v>6800</v>
      </c>
      <c r="C3643" s="2">
        <f>YEAR([1]Data!$D3643)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9">
        <v>69.888000000000005</v>
      </c>
      <c r="T3643" s="2">
        <v>7</v>
      </c>
      <c r="U3643" s="25">
        <v>0.7</v>
      </c>
      <c r="V3643" s="25">
        <v>-46.591999999999999</v>
      </c>
      <c r="W3643" s="11">
        <f>Table_1[[#This Row],[Discount]]/Table_1[[#This Row],[Sales]]</f>
        <v>1.001602564102564E-2</v>
      </c>
      <c r="X3643" t="str">
        <f>IF(Table_1[[#This Row],[Discount %]]&lt;=0.1, "0-10%", IF(Table_1[[#This Row],[Discount %]]&lt;=0.2, "10-20%", IF(Table_1[[#This Row],[Discount %]]&lt;=0.3, "20-30%", IF(Table_1[[#This Row],[Discount %]]&lt;=0.4, "30-40%", "40%+"))))</f>
        <v>0-10%</v>
      </c>
    </row>
    <row r="3644" spans="1:24" ht="14.4" x14ac:dyDescent="0.3">
      <c r="A3644" s="2">
        <v>3643</v>
      </c>
      <c r="B3644" s="2" t="s">
        <v>6804</v>
      </c>
      <c r="C3644" s="2">
        <f>YEAR([1]Data!$D3644)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9">
        <v>487.98400000000004</v>
      </c>
      <c r="T3644" s="2">
        <v>2</v>
      </c>
      <c r="U3644" s="25">
        <v>0.2</v>
      </c>
      <c r="V3644" s="25">
        <v>152.49499999999998</v>
      </c>
      <c r="W3644" s="11">
        <f>Table_1[[#This Row],[Discount]]/Table_1[[#This Row],[Sales]]</f>
        <v>4.0984950326240202E-4</v>
      </c>
      <c r="X3644" t="str">
        <f>IF(Table_1[[#This Row],[Discount %]]&lt;=0.1, "0-10%", IF(Table_1[[#This Row],[Discount %]]&lt;=0.2, "10-20%", IF(Table_1[[#This Row],[Discount %]]&lt;=0.3, "20-30%", IF(Table_1[[#This Row],[Discount %]]&lt;=0.4, "30-40%", "40%+"))))</f>
        <v>0-10%</v>
      </c>
    </row>
    <row r="3645" spans="1:24" ht="14.4" x14ac:dyDescent="0.3">
      <c r="A3645" s="2">
        <v>3644</v>
      </c>
      <c r="B3645" s="2" t="s">
        <v>6804</v>
      </c>
      <c r="C3645" s="2">
        <f>YEAR([1]Data!$D3645)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9">
        <v>47.3</v>
      </c>
      <c r="T3645" s="2">
        <v>2</v>
      </c>
      <c r="U3645" s="25">
        <v>0</v>
      </c>
      <c r="V3645" s="25">
        <v>12.298000000000002</v>
      </c>
      <c r="W3645" s="11">
        <f>Table_1[[#This Row],[Discount]]/Table_1[[#This Row],[Sales]]</f>
        <v>0</v>
      </c>
      <c r="X3645" t="str">
        <f>IF(Table_1[[#This Row],[Discount %]]&lt;=0.1, "0-10%", IF(Table_1[[#This Row],[Discount %]]&lt;=0.2, "10-20%", IF(Table_1[[#This Row],[Discount %]]&lt;=0.3, "20-30%", IF(Table_1[[#This Row],[Discount %]]&lt;=0.4, "30-40%", "40%+"))))</f>
        <v>0-10%</v>
      </c>
    </row>
    <row r="3646" spans="1:24" ht="14.4" x14ac:dyDescent="0.3">
      <c r="A3646" s="2">
        <v>3645</v>
      </c>
      <c r="B3646" s="2" t="s">
        <v>6804</v>
      </c>
      <c r="C3646" s="2">
        <f>YEAR([1]Data!$D3646)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9">
        <v>4.13</v>
      </c>
      <c r="T3646" s="2">
        <v>1</v>
      </c>
      <c r="U3646" s="25">
        <v>0</v>
      </c>
      <c r="V3646" s="25">
        <v>1.1564000000000001</v>
      </c>
      <c r="W3646" s="11">
        <f>Table_1[[#This Row],[Discount]]/Table_1[[#This Row],[Sales]]</f>
        <v>0</v>
      </c>
      <c r="X3646" t="str">
        <f>IF(Table_1[[#This Row],[Discount %]]&lt;=0.1, "0-10%", IF(Table_1[[#This Row],[Discount %]]&lt;=0.2, "10-20%", IF(Table_1[[#This Row],[Discount %]]&lt;=0.3, "20-30%", IF(Table_1[[#This Row],[Discount %]]&lt;=0.4, "30-40%", "40%+"))))</f>
        <v>0-10%</v>
      </c>
    </row>
    <row r="3647" spans="1:24" ht="14.4" x14ac:dyDescent="0.3">
      <c r="A3647" s="2">
        <v>3646</v>
      </c>
      <c r="B3647" s="2" t="s">
        <v>6804</v>
      </c>
      <c r="C3647" s="2">
        <f>YEAR([1]Data!$D3647)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9">
        <v>155.12</v>
      </c>
      <c r="T3647" s="2">
        <v>5</v>
      </c>
      <c r="U3647" s="25">
        <v>0.2</v>
      </c>
      <c r="V3647" s="25">
        <v>50.413999999999987</v>
      </c>
      <c r="W3647" s="11">
        <f>Table_1[[#This Row],[Discount]]/Table_1[[#This Row],[Sales]]</f>
        <v>1.2893243940175349E-3</v>
      </c>
      <c r="X3647" t="str">
        <f>IF(Table_1[[#This Row],[Discount %]]&lt;=0.1, "0-10%", IF(Table_1[[#This Row],[Discount %]]&lt;=0.2, "10-20%", IF(Table_1[[#This Row],[Discount %]]&lt;=0.3, "20-30%", IF(Table_1[[#This Row],[Discount %]]&lt;=0.4, "30-40%", "40%+"))))</f>
        <v>0-10%</v>
      </c>
    </row>
    <row r="3648" spans="1:24" ht="14.4" x14ac:dyDescent="0.3">
      <c r="A3648" s="2">
        <v>3647</v>
      </c>
      <c r="B3648" s="2" t="s">
        <v>6811</v>
      </c>
      <c r="C3648" s="2">
        <f>YEAR([1]Data!$D3648)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9">
        <v>6.48</v>
      </c>
      <c r="T3648" s="2">
        <v>1</v>
      </c>
      <c r="U3648" s="25">
        <v>0</v>
      </c>
      <c r="V3648" s="25">
        <v>3.1752000000000002</v>
      </c>
      <c r="W3648" s="11">
        <f>Table_1[[#This Row],[Discount]]/Table_1[[#This Row],[Sales]]</f>
        <v>0</v>
      </c>
      <c r="X3648" t="str">
        <f>IF(Table_1[[#This Row],[Discount %]]&lt;=0.1, "0-10%", IF(Table_1[[#This Row],[Discount %]]&lt;=0.2, "10-20%", IF(Table_1[[#This Row],[Discount %]]&lt;=0.3, "20-30%", IF(Table_1[[#This Row],[Discount %]]&lt;=0.4, "30-40%", "40%+"))))</f>
        <v>0-10%</v>
      </c>
    </row>
    <row r="3649" spans="1:24" ht="14.4" x14ac:dyDescent="0.3">
      <c r="A3649" s="2">
        <v>3648</v>
      </c>
      <c r="B3649" s="2" t="s">
        <v>6811</v>
      </c>
      <c r="C3649" s="2">
        <f>YEAR([1]Data!$D3649)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9">
        <v>15.52</v>
      </c>
      <c r="T3649" s="2">
        <v>4</v>
      </c>
      <c r="U3649" s="25">
        <v>0</v>
      </c>
      <c r="V3649" s="25">
        <v>4.5007999999999981</v>
      </c>
      <c r="W3649" s="11">
        <f>Table_1[[#This Row],[Discount]]/Table_1[[#This Row],[Sales]]</f>
        <v>0</v>
      </c>
      <c r="X3649" t="str">
        <f>IF(Table_1[[#This Row],[Discount %]]&lt;=0.1, "0-10%", IF(Table_1[[#This Row],[Discount %]]&lt;=0.2, "10-20%", IF(Table_1[[#This Row],[Discount %]]&lt;=0.3, "20-30%", IF(Table_1[[#This Row],[Discount %]]&lt;=0.4, "30-40%", "40%+"))))</f>
        <v>0-10%</v>
      </c>
    </row>
    <row r="3650" spans="1:24" ht="14.4" x14ac:dyDescent="0.3">
      <c r="A3650" s="2">
        <v>3649</v>
      </c>
      <c r="B3650" s="2" t="s">
        <v>6815</v>
      </c>
      <c r="C3650" s="2">
        <f>YEAR([1]Data!$D3650)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9">
        <v>2.9460000000000006</v>
      </c>
      <c r="T3650" s="2">
        <v>2</v>
      </c>
      <c r="U3650" s="25">
        <v>0.7</v>
      </c>
      <c r="V3650" s="25">
        <v>-2.0621999999999998</v>
      </c>
      <c r="W3650" s="11">
        <f>Table_1[[#This Row],[Discount]]/Table_1[[#This Row],[Sales]]</f>
        <v>0.23761031907671412</v>
      </c>
      <c r="X3650" t="str">
        <f>IF(Table_1[[#This Row],[Discount %]]&lt;=0.1, "0-10%", IF(Table_1[[#This Row],[Discount %]]&lt;=0.2, "10-20%", IF(Table_1[[#This Row],[Discount %]]&lt;=0.3, "20-30%", IF(Table_1[[#This Row],[Discount %]]&lt;=0.4, "30-40%", "40%+"))))</f>
        <v>20-30%</v>
      </c>
    </row>
    <row r="3651" spans="1:24" ht="14.4" x14ac:dyDescent="0.3">
      <c r="A3651" s="2">
        <v>3650</v>
      </c>
      <c r="B3651" s="2" t="s">
        <v>6815</v>
      </c>
      <c r="C3651" s="2">
        <f>YEAR([1]Data!$D3651)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9">
        <v>55.104000000000006</v>
      </c>
      <c r="T3651" s="2">
        <v>6</v>
      </c>
      <c r="U3651" s="25">
        <v>0.2</v>
      </c>
      <c r="V3651" s="25">
        <v>18.597599999999993</v>
      </c>
      <c r="W3651" s="11">
        <f>Table_1[[#This Row],[Discount]]/Table_1[[#This Row],[Sales]]</f>
        <v>3.6295005807200926E-3</v>
      </c>
      <c r="X3651" t="str">
        <f>IF(Table_1[[#This Row],[Discount %]]&lt;=0.1, "0-10%", IF(Table_1[[#This Row],[Discount %]]&lt;=0.2, "10-20%", IF(Table_1[[#This Row],[Discount %]]&lt;=0.3, "20-30%", IF(Table_1[[#This Row],[Discount %]]&lt;=0.4, "30-40%", "40%+"))))</f>
        <v>0-10%</v>
      </c>
    </row>
    <row r="3652" spans="1:24" ht="14.4" x14ac:dyDescent="0.3">
      <c r="A3652" s="2">
        <v>3651</v>
      </c>
      <c r="B3652" s="2" t="s">
        <v>6816</v>
      </c>
      <c r="C3652" s="2">
        <f>YEAR([1]Data!$D3652)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9">
        <v>104.88</v>
      </c>
      <c r="T3652" s="2">
        <v>6</v>
      </c>
      <c r="U3652" s="25">
        <v>0</v>
      </c>
      <c r="V3652" s="25">
        <v>41.952000000000005</v>
      </c>
      <c r="W3652" s="11">
        <f>Table_1[[#This Row],[Discount]]/Table_1[[#This Row],[Sales]]</f>
        <v>0</v>
      </c>
      <c r="X3652" t="str">
        <f>IF(Table_1[[#This Row],[Discount %]]&lt;=0.1, "0-10%", IF(Table_1[[#This Row],[Discount %]]&lt;=0.2, "10-20%", IF(Table_1[[#This Row],[Discount %]]&lt;=0.3, "20-30%", IF(Table_1[[#This Row],[Discount %]]&lt;=0.4, "30-40%", "40%+"))))</f>
        <v>0-10%</v>
      </c>
    </row>
    <row r="3653" spans="1:24" ht="14.4" x14ac:dyDescent="0.3">
      <c r="A3653" s="2">
        <v>3652</v>
      </c>
      <c r="B3653" s="2" t="s">
        <v>6816</v>
      </c>
      <c r="C3653" s="2">
        <f>YEAR([1]Data!$D3653)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9">
        <v>34.700000000000003</v>
      </c>
      <c r="T3653" s="2">
        <v>5</v>
      </c>
      <c r="U3653" s="25">
        <v>0</v>
      </c>
      <c r="V3653" s="25">
        <v>12.492000000000001</v>
      </c>
      <c r="W3653" s="11">
        <f>Table_1[[#This Row],[Discount]]/Table_1[[#This Row],[Sales]]</f>
        <v>0</v>
      </c>
      <c r="X3653" t="str">
        <f>IF(Table_1[[#This Row],[Discount %]]&lt;=0.1, "0-10%", IF(Table_1[[#This Row],[Discount %]]&lt;=0.2, "10-20%", IF(Table_1[[#This Row],[Discount %]]&lt;=0.3, "20-30%", IF(Table_1[[#This Row],[Discount %]]&lt;=0.4, "30-40%", "40%+"))))</f>
        <v>0-10%</v>
      </c>
    </row>
    <row r="3654" spans="1:24" ht="14.4" x14ac:dyDescent="0.3">
      <c r="A3654" s="2">
        <v>3653</v>
      </c>
      <c r="B3654" s="2" t="s">
        <v>6816</v>
      </c>
      <c r="C3654" s="2">
        <f>YEAR([1]Data!$D3654)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9">
        <v>33.72</v>
      </c>
      <c r="T3654" s="2">
        <v>4</v>
      </c>
      <c r="U3654" s="25">
        <v>0</v>
      </c>
      <c r="V3654" s="25">
        <v>15.511199999999999</v>
      </c>
      <c r="W3654" s="11">
        <f>Table_1[[#This Row],[Discount]]/Table_1[[#This Row],[Sales]]</f>
        <v>0</v>
      </c>
      <c r="X3654" t="str">
        <f>IF(Table_1[[#This Row],[Discount %]]&lt;=0.1, "0-10%", IF(Table_1[[#This Row],[Discount %]]&lt;=0.2, "10-20%", IF(Table_1[[#This Row],[Discount %]]&lt;=0.3, "20-30%", IF(Table_1[[#This Row],[Discount %]]&lt;=0.4, "30-40%", "40%+"))))</f>
        <v>0-10%</v>
      </c>
    </row>
    <row r="3655" spans="1:24" ht="14.4" x14ac:dyDescent="0.3">
      <c r="A3655" s="2">
        <v>3654</v>
      </c>
      <c r="B3655" s="2" t="s">
        <v>6816</v>
      </c>
      <c r="C3655" s="2">
        <f>YEAR([1]Data!$D3655)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9">
        <v>14.940000000000001</v>
      </c>
      <c r="T3655" s="2">
        <v>3</v>
      </c>
      <c r="U3655" s="25">
        <v>0</v>
      </c>
      <c r="V3655" s="25">
        <v>7.0218000000000007</v>
      </c>
      <c r="W3655" s="11">
        <f>Table_1[[#This Row],[Discount]]/Table_1[[#This Row],[Sales]]</f>
        <v>0</v>
      </c>
      <c r="X3655" t="str">
        <f>IF(Table_1[[#This Row],[Discount %]]&lt;=0.1, "0-10%", IF(Table_1[[#This Row],[Discount %]]&lt;=0.2, "10-20%", IF(Table_1[[#This Row],[Discount %]]&lt;=0.3, "20-30%", IF(Table_1[[#This Row],[Discount %]]&lt;=0.4, "30-40%", "40%+"))))</f>
        <v>0-10%</v>
      </c>
    </row>
    <row r="3656" spans="1:24" ht="14.4" x14ac:dyDescent="0.3">
      <c r="A3656" s="2">
        <v>3655</v>
      </c>
      <c r="B3656" s="2" t="s">
        <v>6819</v>
      </c>
      <c r="C3656" s="2">
        <f>YEAR([1]Data!$D3656)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9">
        <v>638.73</v>
      </c>
      <c r="T3656" s="2">
        <v>9</v>
      </c>
      <c r="U3656" s="25">
        <v>0</v>
      </c>
      <c r="V3656" s="25">
        <v>166.06979999999999</v>
      </c>
      <c r="W3656" s="11">
        <f>Table_1[[#This Row],[Discount]]/Table_1[[#This Row],[Sales]]</f>
        <v>0</v>
      </c>
      <c r="X3656" t="str">
        <f>IF(Table_1[[#This Row],[Discount %]]&lt;=0.1, "0-10%", IF(Table_1[[#This Row],[Discount %]]&lt;=0.2, "10-20%", IF(Table_1[[#This Row],[Discount %]]&lt;=0.3, "20-30%", IF(Table_1[[#This Row],[Discount %]]&lt;=0.4, "30-40%", "40%+"))))</f>
        <v>0-10%</v>
      </c>
    </row>
    <row r="3657" spans="1:24" ht="14.4" x14ac:dyDescent="0.3">
      <c r="A3657" s="2">
        <v>3656</v>
      </c>
      <c r="B3657" s="2" t="s">
        <v>6820</v>
      </c>
      <c r="C3657" s="2">
        <f>YEAR([1]Data!$D3657)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9">
        <v>113.56800000000001</v>
      </c>
      <c r="T3657" s="2">
        <v>2</v>
      </c>
      <c r="U3657" s="25">
        <v>0.2</v>
      </c>
      <c r="V3657" s="25">
        <v>-21.294000000000018</v>
      </c>
      <c r="W3657" s="11">
        <f>Table_1[[#This Row],[Discount]]/Table_1[[#This Row],[Sales]]</f>
        <v>1.7610594533671456E-3</v>
      </c>
      <c r="X3657" t="str">
        <f>IF(Table_1[[#This Row],[Discount %]]&lt;=0.1, "0-10%", IF(Table_1[[#This Row],[Discount %]]&lt;=0.2, "10-20%", IF(Table_1[[#This Row],[Discount %]]&lt;=0.3, "20-30%", IF(Table_1[[#This Row],[Discount %]]&lt;=0.4, "30-40%", "40%+"))))</f>
        <v>0-10%</v>
      </c>
    </row>
    <row r="3658" spans="1:24" ht="14.4" x14ac:dyDescent="0.3">
      <c r="A3658" s="2">
        <v>3657</v>
      </c>
      <c r="B3658" s="2" t="s">
        <v>6821</v>
      </c>
      <c r="C3658" s="2">
        <f>YEAR([1]Data!$D3658)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9">
        <v>9.0960000000000001</v>
      </c>
      <c r="T3658" s="2">
        <v>1</v>
      </c>
      <c r="U3658" s="25">
        <v>0.2</v>
      </c>
      <c r="V3658" s="25">
        <v>1.7054999999999998</v>
      </c>
      <c r="W3658" s="11">
        <f>Table_1[[#This Row],[Discount]]/Table_1[[#This Row],[Sales]]</f>
        <v>2.1987686895338612E-2</v>
      </c>
      <c r="X3658" t="str">
        <f>IF(Table_1[[#This Row],[Discount %]]&lt;=0.1, "0-10%", IF(Table_1[[#This Row],[Discount %]]&lt;=0.2, "10-20%", IF(Table_1[[#This Row],[Discount %]]&lt;=0.3, "20-30%", IF(Table_1[[#This Row],[Discount %]]&lt;=0.4, "30-40%", "40%+"))))</f>
        <v>0-10%</v>
      </c>
    </row>
    <row r="3659" spans="1:24" ht="14.4" x14ac:dyDescent="0.3">
      <c r="A3659" s="2">
        <v>3658</v>
      </c>
      <c r="B3659" s="2" t="s">
        <v>6824</v>
      </c>
      <c r="C3659" s="2">
        <f>YEAR([1]Data!$D3659)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9">
        <v>8.6880000000000006</v>
      </c>
      <c r="T3659" s="2">
        <v>3</v>
      </c>
      <c r="U3659" s="25">
        <v>0.2</v>
      </c>
      <c r="V3659" s="25">
        <v>2.9322000000000004</v>
      </c>
      <c r="W3659" s="11">
        <f>Table_1[[#This Row],[Discount]]/Table_1[[#This Row],[Sales]]</f>
        <v>2.3020257826887661E-2</v>
      </c>
      <c r="X3659" t="str">
        <f>IF(Table_1[[#This Row],[Discount %]]&lt;=0.1, "0-10%", IF(Table_1[[#This Row],[Discount %]]&lt;=0.2, "10-20%", IF(Table_1[[#This Row],[Discount %]]&lt;=0.3, "20-30%", IF(Table_1[[#This Row],[Discount %]]&lt;=0.4, "30-40%", "40%+"))))</f>
        <v>0-10%</v>
      </c>
    </row>
    <row r="3660" spans="1:24" ht="14.4" x14ac:dyDescent="0.3">
      <c r="A3660" s="2">
        <v>3659</v>
      </c>
      <c r="B3660" s="2" t="s">
        <v>6824</v>
      </c>
      <c r="C3660" s="2">
        <f>YEAR([1]Data!$D3660)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9">
        <v>30.880000000000003</v>
      </c>
      <c r="T3660" s="2">
        <v>4</v>
      </c>
      <c r="U3660" s="25">
        <v>0.2</v>
      </c>
      <c r="V3660" s="25">
        <v>3.8599999999999977</v>
      </c>
      <c r="W3660" s="11">
        <f>Table_1[[#This Row],[Discount]]/Table_1[[#This Row],[Sales]]</f>
        <v>6.4766839378238338E-3</v>
      </c>
      <c r="X3660" t="str">
        <f>IF(Table_1[[#This Row],[Discount %]]&lt;=0.1, "0-10%", IF(Table_1[[#This Row],[Discount %]]&lt;=0.2, "10-20%", IF(Table_1[[#This Row],[Discount %]]&lt;=0.3, "20-30%", IF(Table_1[[#This Row],[Discount %]]&lt;=0.4, "30-40%", "40%+"))))</f>
        <v>0-10%</v>
      </c>
    </row>
    <row r="3661" spans="1:24" ht="14.4" x14ac:dyDescent="0.3">
      <c r="A3661" s="2">
        <v>3660</v>
      </c>
      <c r="B3661" s="2" t="s">
        <v>6824</v>
      </c>
      <c r="C3661" s="2">
        <f>YEAR([1]Data!$D3661)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9">
        <v>6.4080000000000004</v>
      </c>
      <c r="T3661" s="2">
        <v>3</v>
      </c>
      <c r="U3661" s="25">
        <v>0.2</v>
      </c>
      <c r="V3661" s="25">
        <v>1.4418</v>
      </c>
      <c r="W3661" s="11">
        <f>Table_1[[#This Row],[Discount]]/Table_1[[#This Row],[Sales]]</f>
        <v>3.1210986267166042E-2</v>
      </c>
      <c r="X3661" t="str">
        <f>IF(Table_1[[#This Row],[Discount %]]&lt;=0.1, "0-10%", IF(Table_1[[#This Row],[Discount %]]&lt;=0.2, "10-20%", IF(Table_1[[#This Row],[Discount %]]&lt;=0.3, "20-30%", IF(Table_1[[#This Row],[Discount %]]&lt;=0.4, "30-40%", "40%+"))))</f>
        <v>0-10%</v>
      </c>
    </row>
    <row r="3662" spans="1:24" ht="14.4" x14ac:dyDescent="0.3">
      <c r="A3662" s="2">
        <v>3661</v>
      </c>
      <c r="B3662" s="2" t="s">
        <v>6828</v>
      </c>
      <c r="C3662" s="2">
        <f>YEAR([1]Data!$D3662)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9">
        <v>33.799999999999997</v>
      </c>
      <c r="T3662" s="2">
        <v>5</v>
      </c>
      <c r="U3662" s="25">
        <v>0.2</v>
      </c>
      <c r="V3662" s="25">
        <v>4.2249999999999979</v>
      </c>
      <c r="W3662" s="11">
        <f>Table_1[[#This Row],[Discount]]/Table_1[[#This Row],[Sales]]</f>
        <v>5.9171597633136102E-3</v>
      </c>
      <c r="X3662" t="str">
        <f>IF(Table_1[[#This Row],[Discount %]]&lt;=0.1, "0-10%", IF(Table_1[[#This Row],[Discount %]]&lt;=0.2, "10-20%", IF(Table_1[[#This Row],[Discount %]]&lt;=0.3, "20-30%", IF(Table_1[[#This Row],[Discount %]]&lt;=0.4, "30-40%", "40%+"))))</f>
        <v>0-10%</v>
      </c>
    </row>
    <row r="3663" spans="1:24" ht="14.4" x14ac:dyDescent="0.3">
      <c r="A3663" s="2">
        <v>3662</v>
      </c>
      <c r="B3663" s="2" t="s">
        <v>6831</v>
      </c>
      <c r="C3663" s="2">
        <f>YEAR([1]Data!$D3663)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9">
        <v>377.96999999999997</v>
      </c>
      <c r="T3663" s="2">
        <v>3</v>
      </c>
      <c r="U3663" s="25">
        <v>0</v>
      </c>
      <c r="V3663" s="25">
        <v>94.492500000000007</v>
      </c>
      <c r="W3663" s="11">
        <f>Table_1[[#This Row],[Discount]]/Table_1[[#This Row],[Sales]]</f>
        <v>0</v>
      </c>
      <c r="X3663" t="str">
        <f>IF(Table_1[[#This Row],[Discount %]]&lt;=0.1, "0-10%", IF(Table_1[[#This Row],[Discount %]]&lt;=0.2, "10-20%", IF(Table_1[[#This Row],[Discount %]]&lt;=0.3, "20-30%", IF(Table_1[[#This Row],[Discount %]]&lt;=0.4, "30-40%", "40%+"))))</f>
        <v>0-10%</v>
      </c>
    </row>
    <row r="3664" spans="1:24" ht="14.4" x14ac:dyDescent="0.3">
      <c r="A3664" s="2">
        <v>3663</v>
      </c>
      <c r="B3664" s="2" t="s">
        <v>6832</v>
      </c>
      <c r="C3664" s="2">
        <f>YEAR([1]Data!$D3664)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9">
        <v>258.89999999999998</v>
      </c>
      <c r="T3664" s="2">
        <v>10</v>
      </c>
      <c r="U3664" s="25">
        <v>0</v>
      </c>
      <c r="V3664" s="25">
        <v>93.203999999999994</v>
      </c>
      <c r="W3664" s="11">
        <f>Table_1[[#This Row],[Discount]]/Table_1[[#This Row],[Sales]]</f>
        <v>0</v>
      </c>
      <c r="X3664" t="str">
        <f>IF(Table_1[[#This Row],[Discount %]]&lt;=0.1, "0-10%", IF(Table_1[[#This Row],[Discount %]]&lt;=0.2, "10-20%", IF(Table_1[[#This Row],[Discount %]]&lt;=0.3, "20-30%", IF(Table_1[[#This Row],[Discount %]]&lt;=0.4, "30-40%", "40%+"))))</f>
        <v>0-10%</v>
      </c>
    </row>
    <row r="3665" spans="1:24" ht="14.4" x14ac:dyDescent="0.3">
      <c r="A3665" s="2">
        <v>3664</v>
      </c>
      <c r="B3665" s="2" t="s">
        <v>6832</v>
      </c>
      <c r="C3665" s="2">
        <f>YEAR([1]Data!$D3665)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9">
        <v>24.56</v>
      </c>
      <c r="T3665" s="2">
        <v>2</v>
      </c>
      <c r="U3665" s="25">
        <v>0</v>
      </c>
      <c r="V3665" s="25">
        <v>11.543199999999999</v>
      </c>
      <c r="W3665" s="11">
        <f>Table_1[[#This Row],[Discount]]/Table_1[[#This Row],[Sales]]</f>
        <v>0</v>
      </c>
      <c r="X3665" t="str">
        <f>IF(Table_1[[#This Row],[Discount %]]&lt;=0.1, "0-10%", IF(Table_1[[#This Row],[Discount %]]&lt;=0.2, "10-20%", IF(Table_1[[#This Row],[Discount %]]&lt;=0.3, "20-30%", IF(Table_1[[#This Row],[Discount %]]&lt;=0.4, "30-40%", "40%+"))))</f>
        <v>0-10%</v>
      </c>
    </row>
    <row r="3666" spans="1:24" ht="14.4" x14ac:dyDescent="0.3">
      <c r="A3666" s="2">
        <v>3665</v>
      </c>
      <c r="B3666" s="2" t="s">
        <v>6833</v>
      </c>
      <c r="C3666" s="2">
        <f>YEAR([1]Data!$D3666)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9">
        <v>27.888000000000002</v>
      </c>
      <c r="T3666" s="2">
        <v>7</v>
      </c>
      <c r="U3666" s="25">
        <v>0.2</v>
      </c>
      <c r="V3666" s="25">
        <v>9.0635999999999974</v>
      </c>
      <c r="W3666" s="11">
        <f>Table_1[[#This Row],[Discount]]/Table_1[[#This Row],[Sales]]</f>
        <v>7.1715433161216296E-3</v>
      </c>
      <c r="X3666" t="str">
        <f>IF(Table_1[[#This Row],[Discount %]]&lt;=0.1, "0-10%", IF(Table_1[[#This Row],[Discount %]]&lt;=0.2, "10-20%", IF(Table_1[[#This Row],[Discount %]]&lt;=0.3, "20-30%", IF(Table_1[[#This Row],[Discount %]]&lt;=0.4, "30-40%", "40%+"))))</f>
        <v>0-10%</v>
      </c>
    </row>
    <row r="3667" spans="1:24" ht="14.4" x14ac:dyDescent="0.3">
      <c r="A3667" s="2">
        <v>3666</v>
      </c>
      <c r="B3667" s="2" t="s">
        <v>6833</v>
      </c>
      <c r="C3667" s="2">
        <f>YEAR([1]Data!$D3667)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9">
        <v>6.4560000000000004</v>
      </c>
      <c r="T3667" s="2">
        <v>4</v>
      </c>
      <c r="U3667" s="25">
        <v>0.7</v>
      </c>
      <c r="V3667" s="25">
        <v>-4.5191999999999979</v>
      </c>
      <c r="W3667" s="11">
        <f>Table_1[[#This Row],[Discount]]/Table_1[[#This Row],[Sales]]</f>
        <v>0.1084262701363073</v>
      </c>
      <c r="X3667" t="str">
        <f>IF(Table_1[[#This Row],[Discount %]]&lt;=0.1, "0-10%", IF(Table_1[[#This Row],[Discount %]]&lt;=0.2, "10-20%", IF(Table_1[[#This Row],[Discount %]]&lt;=0.3, "20-30%", IF(Table_1[[#This Row],[Discount %]]&lt;=0.4, "30-40%", "40%+"))))</f>
        <v>10-20%</v>
      </c>
    </row>
    <row r="3668" spans="1:24" ht="14.4" x14ac:dyDescent="0.3">
      <c r="A3668" s="2">
        <v>3667</v>
      </c>
      <c r="B3668" s="2" t="s">
        <v>6833</v>
      </c>
      <c r="C3668" s="2">
        <f>YEAR([1]Data!$D3668)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9">
        <v>52.679999999999993</v>
      </c>
      <c r="T3668" s="2">
        <v>3</v>
      </c>
      <c r="U3668" s="25">
        <v>0.2</v>
      </c>
      <c r="V3668" s="25">
        <v>19.754999999999999</v>
      </c>
      <c r="W3668" s="11">
        <f>Table_1[[#This Row],[Discount]]/Table_1[[#This Row],[Sales]]</f>
        <v>3.7965072133637062E-3</v>
      </c>
      <c r="X3668" t="str">
        <f>IF(Table_1[[#This Row],[Discount %]]&lt;=0.1, "0-10%", IF(Table_1[[#This Row],[Discount %]]&lt;=0.2, "10-20%", IF(Table_1[[#This Row],[Discount %]]&lt;=0.3, "20-30%", IF(Table_1[[#This Row],[Discount %]]&lt;=0.4, "30-40%", "40%+"))))</f>
        <v>0-10%</v>
      </c>
    </row>
    <row r="3669" spans="1:24" ht="14.4" x14ac:dyDescent="0.3">
      <c r="A3669" s="2">
        <v>3668</v>
      </c>
      <c r="B3669" s="2" t="s">
        <v>6833</v>
      </c>
      <c r="C3669" s="2">
        <f>YEAR([1]Data!$D3669)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9">
        <v>13.88</v>
      </c>
      <c r="T3669" s="2">
        <v>5</v>
      </c>
      <c r="U3669" s="25">
        <v>0.2</v>
      </c>
      <c r="V3669" s="25">
        <v>-2.6025000000000014</v>
      </c>
      <c r="W3669" s="11">
        <f>Table_1[[#This Row],[Discount]]/Table_1[[#This Row],[Sales]]</f>
        <v>1.4409221902017291E-2</v>
      </c>
      <c r="X3669" t="str">
        <f>IF(Table_1[[#This Row],[Discount %]]&lt;=0.1, "0-10%", IF(Table_1[[#This Row],[Discount %]]&lt;=0.2, "10-20%", IF(Table_1[[#This Row],[Discount %]]&lt;=0.3, "20-30%", IF(Table_1[[#This Row],[Discount %]]&lt;=0.4, "30-40%", "40%+"))))</f>
        <v>0-10%</v>
      </c>
    </row>
    <row r="3670" spans="1:24" ht="14.4" x14ac:dyDescent="0.3">
      <c r="A3670" s="2">
        <v>3669</v>
      </c>
      <c r="B3670" s="2" t="s">
        <v>6833</v>
      </c>
      <c r="C3670" s="2">
        <f>YEAR([1]Data!$D3670)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9">
        <v>103.92000000000002</v>
      </c>
      <c r="T3670" s="2">
        <v>10</v>
      </c>
      <c r="U3670" s="25">
        <v>0.2</v>
      </c>
      <c r="V3670" s="25">
        <v>-18.186000000000014</v>
      </c>
      <c r="W3670" s="11">
        <f>Table_1[[#This Row],[Discount]]/Table_1[[#This Row],[Sales]]</f>
        <v>1.9245573518090837E-3</v>
      </c>
      <c r="X3670" t="str">
        <f>IF(Table_1[[#This Row],[Discount %]]&lt;=0.1, "0-10%", IF(Table_1[[#This Row],[Discount %]]&lt;=0.2, "10-20%", IF(Table_1[[#This Row],[Discount %]]&lt;=0.3, "20-30%", IF(Table_1[[#This Row],[Discount %]]&lt;=0.4, "30-40%", "40%+"))))</f>
        <v>0-10%</v>
      </c>
    </row>
    <row r="3671" spans="1:24" ht="14.4" x14ac:dyDescent="0.3">
      <c r="A3671" s="2">
        <v>3670</v>
      </c>
      <c r="B3671" s="2" t="s">
        <v>6833</v>
      </c>
      <c r="C3671" s="2">
        <f>YEAR([1]Data!$D3671)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9">
        <v>11.52</v>
      </c>
      <c r="T3671" s="2">
        <v>5</v>
      </c>
      <c r="U3671" s="25">
        <v>0.2</v>
      </c>
      <c r="V3671" s="25">
        <v>3.7439999999999989</v>
      </c>
      <c r="W3671" s="11">
        <f>Table_1[[#This Row],[Discount]]/Table_1[[#This Row],[Sales]]</f>
        <v>1.7361111111111112E-2</v>
      </c>
      <c r="X3671" t="str">
        <f>IF(Table_1[[#This Row],[Discount %]]&lt;=0.1, "0-10%", IF(Table_1[[#This Row],[Discount %]]&lt;=0.2, "10-20%", IF(Table_1[[#This Row],[Discount %]]&lt;=0.3, "20-30%", IF(Table_1[[#This Row],[Discount %]]&lt;=0.4, "30-40%", "40%+"))))</f>
        <v>0-10%</v>
      </c>
    </row>
    <row r="3672" spans="1:24" ht="14.4" x14ac:dyDescent="0.3">
      <c r="A3672" s="2">
        <v>3671</v>
      </c>
      <c r="B3672" s="2" t="s">
        <v>6833</v>
      </c>
      <c r="C3672" s="2">
        <f>YEAR([1]Data!$D3672)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9">
        <v>10.368000000000002</v>
      </c>
      <c r="T3672" s="2">
        <v>2</v>
      </c>
      <c r="U3672" s="25">
        <v>0.2</v>
      </c>
      <c r="V3672" s="25">
        <v>3.6288</v>
      </c>
      <c r="W3672" s="11">
        <f>Table_1[[#This Row],[Discount]]/Table_1[[#This Row],[Sales]]</f>
        <v>1.9290123456790119E-2</v>
      </c>
      <c r="X3672" t="str">
        <f>IF(Table_1[[#This Row],[Discount %]]&lt;=0.1, "0-10%", IF(Table_1[[#This Row],[Discount %]]&lt;=0.2, "10-20%", IF(Table_1[[#This Row],[Discount %]]&lt;=0.3, "20-30%", IF(Table_1[[#This Row],[Discount %]]&lt;=0.4, "30-40%", "40%+"))))</f>
        <v>0-10%</v>
      </c>
    </row>
    <row r="3673" spans="1:24" ht="14.4" x14ac:dyDescent="0.3">
      <c r="A3673" s="2">
        <v>3672</v>
      </c>
      <c r="B3673" s="2" t="s">
        <v>6833</v>
      </c>
      <c r="C3673" s="2">
        <f>YEAR([1]Data!$D3673)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9">
        <v>39.072000000000003</v>
      </c>
      <c r="T3673" s="2">
        <v>3</v>
      </c>
      <c r="U3673" s="25">
        <v>0.2</v>
      </c>
      <c r="V3673" s="25">
        <v>2.9304000000000023</v>
      </c>
      <c r="W3673" s="11">
        <f>Table_1[[#This Row],[Discount]]/Table_1[[#This Row],[Sales]]</f>
        <v>5.1187551187551186E-3</v>
      </c>
      <c r="X3673" t="str">
        <f>IF(Table_1[[#This Row],[Discount %]]&lt;=0.1, "0-10%", IF(Table_1[[#This Row],[Discount %]]&lt;=0.2, "10-20%", IF(Table_1[[#This Row],[Discount %]]&lt;=0.3, "20-30%", IF(Table_1[[#This Row],[Discount %]]&lt;=0.4, "30-40%", "40%+"))))</f>
        <v>0-10%</v>
      </c>
    </row>
    <row r="3674" spans="1:24" ht="14.4" x14ac:dyDescent="0.3">
      <c r="A3674" s="2">
        <v>3673</v>
      </c>
      <c r="B3674" s="2" t="s">
        <v>6840</v>
      </c>
      <c r="C3674" s="2">
        <f>YEAR([1]Data!$D3674)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9">
        <v>8.8719999999999999</v>
      </c>
      <c r="T3674" s="2">
        <v>1</v>
      </c>
      <c r="U3674" s="25">
        <v>0.2</v>
      </c>
      <c r="V3674" s="25">
        <v>3.2161</v>
      </c>
      <c r="W3674" s="11">
        <f>Table_1[[#This Row],[Discount]]/Table_1[[#This Row],[Sales]]</f>
        <v>2.2542831379621282E-2</v>
      </c>
      <c r="X3674" t="str">
        <f>IF(Table_1[[#This Row],[Discount %]]&lt;=0.1, "0-10%", IF(Table_1[[#This Row],[Discount %]]&lt;=0.2, "10-20%", IF(Table_1[[#This Row],[Discount %]]&lt;=0.3, "20-30%", IF(Table_1[[#This Row],[Discount %]]&lt;=0.4, "30-40%", "40%+"))))</f>
        <v>0-10%</v>
      </c>
    </row>
    <row r="3675" spans="1:24" ht="14.4" x14ac:dyDescent="0.3">
      <c r="A3675" s="2">
        <v>3674</v>
      </c>
      <c r="B3675" s="2" t="s">
        <v>6840</v>
      </c>
      <c r="C3675" s="2">
        <f>YEAR([1]Data!$D3675)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9">
        <v>121.10400000000003</v>
      </c>
      <c r="T3675" s="2">
        <v>6</v>
      </c>
      <c r="U3675" s="25">
        <v>0.7</v>
      </c>
      <c r="V3675" s="25">
        <v>-100.91999999999999</v>
      </c>
      <c r="W3675" s="11">
        <f>Table_1[[#This Row],[Discount]]/Table_1[[#This Row],[Sales]]</f>
        <v>5.7801558990619615E-3</v>
      </c>
      <c r="X3675" t="str">
        <f>IF(Table_1[[#This Row],[Discount %]]&lt;=0.1, "0-10%", IF(Table_1[[#This Row],[Discount %]]&lt;=0.2, "10-20%", IF(Table_1[[#This Row],[Discount %]]&lt;=0.3, "20-30%", IF(Table_1[[#This Row],[Discount %]]&lt;=0.4, "30-40%", "40%+"))))</f>
        <v>0-10%</v>
      </c>
    </row>
    <row r="3676" spans="1:24" ht="14.4" x14ac:dyDescent="0.3">
      <c r="A3676" s="2">
        <v>3675</v>
      </c>
      <c r="B3676" s="2" t="s">
        <v>6841</v>
      </c>
      <c r="C3676" s="2">
        <f>YEAR([1]Data!$D3676)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9">
        <v>127.372</v>
      </c>
      <c r="T3676" s="2">
        <v>2</v>
      </c>
      <c r="U3676" s="25">
        <v>0.3</v>
      </c>
      <c r="V3676" s="25">
        <v>-30.933200000000006</v>
      </c>
      <c r="W3676" s="11">
        <f>Table_1[[#This Row],[Discount]]/Table_1[[#This Row],[Sales]]</f>
        <v>2.3553057186822849E-3</v>
      </c>
      <c r="X3676" t="str">
        <f>IF(Table_1[[#This Row],[Discount %]]&lt;=0.1, "0-10%", IF(Table_1[[#This Row],[Discount %]]&lt;=0.2, "10-20%", IF(Table_1[[#This Row],[Discount %]]&lt;=0.3, "20-30%", IF(Table_1[[#This Row],[Discount %]]&lt;=0.4, "30-40%", "40%+"))))</f>
        <v>0-10%</v>
      </c>
    </row>
    <row r="3677" spans="1:24" ht="14.4" x14ac:dyDescent="0.3">
      <c r="A3677" s="2">
        <v>3676</v>
      </c>
      <c r="B3677" s="2" t="s">
        <v>6841</v>
      </c>
      <c r="C3677" s="2">
        <f>YEAR([1]Data!$D3677)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9">
        <v>47.952000000000005</v>
      </c>
      <c r="T3677" s="2">
        <v>3</v>
      </c>
      <c r="U3677" s="25">
        <v>0.2</v>
      </c>
      <c r="V3677" s="25">
        <v>16.183799999999998</v>
      </c>
      <c r="W3677" s="11">
        <f>Table_1[[#This Row],[Discount]]/Table_1[[#This Row],[Sales]]</f>
        <v>4.1708375041708372E-3</v>
      </c>
      <c r="X3677" t="str">
        <f>IF(Table_1[[#This Row],[Discount %]]&lt;=0.1, "0-10%", IF(Table_1[[#This Row],[Discount %]]&lt;=0.2, "10-20%", IF(Table_1[[#This Row],[Discount %]]&lt;=0.3, "20-30%", IF(Table_1[[#This Row],[Discount %]]&lt;=0.4, "30-40%", "40%+"))))</f>
        <v>0-10%</v>
      </c>
    </row>
    <row r="3678" spans="1:24" ht="14.4" x14ac:dyDescent="0.3">
      <c r="A3678" s="2">
        <v>3677</v>
      </c>
      <c r="B3678" s="2" t="s">
        <v>6842</v>
      </c>
      <c r="C3678" s="2">
        <f>YEAR([1]Data!$D3678)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9">
        <v>44.46</v>
      </c>
      <c r="T3678" s="2">
        <v>2</v>
      </c>
      <c r="U3678" s="25">
        <v>0</v>
      </c>
      <c r="V3678" s="25">
        <v>14.671799999999998</v>
      </c>
      <c r="W3678" s="11">
        <f>Table_1[[#This Row],[Discount]]/Table_1[[#This Row],[Sales]]</f>
        <v>0</v>
      </c>
      <c r="X3678" t="str">
        <f>IF(Table_1[[#This Row],[Discount %]]&lt;=0.1, "0-10%", IF(Table_1[[#This Row],[Discount %]]&lt;=0.2, "10-20%", IF(Table_1[[#This Row],[Discount %]]&lt;=0.3, "20-30%", IF(Table_1[[#This Row],[Discount %]]&lt;=0.4, "30-40%", "40%+"))))</f>
        <v>0-10%</v>
      </c>
    </row>
    <row r="3679" spans="1:24" ht="14.4" x14ac:dyDescent="0.3">
      <c r="A3679" s="2">
        <v>3678</v>
      </c>
      <c r="B3679" s="2" t="s">
        <v>6843</v>
      </c>
      <c r="C3679" s="2">
        <f>YEAR([1]Data!$D3679)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9">
        <v>15.8</v>
      </c>
      <c r="T3679" s="2">
        <v>4</v>
      </c>
      <c r="U3679" s="25">
        <v>0</v>
      </c>
      <c r="V3679" s="25">
        <v>5.0559999999999992</v>
      </c>
      <c r="W3679" s="11">
        <f>Table_1[[#This Row],[Discount]]/Table_1[[#This Row],[Sales]]</f>
        <v>0</v>
      </c>
      <c r="X3679" t="str">
        <f>IF(Table_1[[#This Row],[Discount %]]&lt;=0.1, "0-10%", IF(Table_1[[#This Row],[Discount %]]&lt;=0.2, "10-20%", IF(Table_1[[#This Row],[Discount %]]&lt;=0.3, "20-30%", IF(Table_1[[#This Row],[Discount %]]&lt;=0.4, "30-40%", "40%+"))))</f>
        <v>0-10%</v>
      </c>
    </row>
    <row r="3680" spans="1:24" ht="14.4" x14ac:dyDescent="0.3">
      <c r="A3680" s="2">
        <v>3679</v>
      </c>
      <c r="B3680" s="2" t="s">
        <v>6843</v>
      </c>
      <c r="C3680" s="2">
        <f>YEAR([1]Data!$D3680)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9">
        <v>464.97</v>
      </c>
      <c r="T3680" s="2">
        <v>3</v>
      </c>
      <c r="U3680" s="25">
        <v>0</v>
      </c>
      <c r="V3680" s="25">
        <v>209.23649999999998</v>
      </c>
      <c r="W3680" s="11">
        <f>Table_1[[#This Row],[Discount]]/Table_1[[#This Row],[Sales]]</f>
        <v>0</v>
      </c>
      <c r="X3680" t="str">
        <f>IF(Table_1[[#This Row],[Discount %]]&lt;=0.1, "0-10%", IF(Table_1[[#This Row],[Discount %]]&lt;=0.2, "10-20%", IF(Table_1[[#This Row],[Discount %]]&lt;=0.3, "20-30%", IF(Table_1[[#This Row],[Discount %]]&lt;=0.4, "30-40%", "40%+"))))</f>
        <v>0-10%</v>
      </c>
    </row>
    <row r="3681" spans="1:24" ht="14.4" x14ac:dyDescent="0.3">
      <c r="A3681" s="2">
        <v>3680</v>
      </c>
      <c r="B3681" s="2" t="s">
        <v>6843</v>
      </c>
      <c r="C3681" s="2">
        <f>YEAR([1]Data!$D3681)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9">
        <v>181.96</v>
      </c>
      <c r="T3681" s="2">
        <v>2</v>
      </c>
      <c r="U3681" s="25">
        <v>0</v>
      </c>
      <c r="V3681" s="25">
        <v>20.015600000000006</v>
      </c>
      <c r="W3681" s="11">
        <f>Table_1[[#This Row],[Discount]]/Table_1[[#This Row],[Sales]]</f>
        <v>0</v>
      </c>
      <c r="X3681" t="str">
        <f>IF(Table_1[[#This Row],[Discount %]]&lt;=0.1, "0-10%", IF(Table_1[[#This Row],[Discount %]]&lt;=0.2, "10-20%", IF(Table_1[[#This Row],[Discount %]]&lt;=0.3, "20-30%", IF(Table_1[[#This Row],[Discount %]]&lt;=0.4, "30-40%", "40%+"))))</f>
        <v>0-10%</v>
      </c>
    </row>
    <row r="3682" spans="1:24" ht="14.4" x14ac:dyDescent="0.3">
      <c r="A3682" s="2">
        <v>3681</v>
      </c>
      <c r="B3682" s="2" t="s">
        <v>6843</v>
      </c>
      <c r="C3682" s="2">
        <f>YEAR([1]Data!$D3682)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9">
        <v>12.39</v>
      </c>
      <c r="T3682" s="2">
        <v>3</v>
      </c>
      <c r="U3682" s="25">
        <v>0</v>
      </c>
      <c r="V3682" s="25">
        <v>5.6993999999999998</v>
      </c>
      <c r="W3682" s="11">
        <f>Table_1[[#This Row],[Discount]]/Table_1[[#This Row],[Sales]]</f>
        <v>0</v>
      </c>
      <c r="X3682" t="str">
        <f>IF(Table_1[[#This Row],[Discount %]]&lt;=0.1, "0-10%", IF(Table_1[[#This Row],[Discount %]]&lt;=0.2, "10-20%", IF(Table_1[[#This Row],[Discount %]]&lt;=0.3, "20-30%", IF(Table_1[[#This Row],[Discount %]]&lt;=0.4, "30-40%", "40%+"))))</f>
        <v>0-10%</v>
      </c>
    </row>
    <row r="3683" spans="1:24" ht="14.4" x14ac:dyDescent="0.3">
      <c r="A3683" s="2">
        <v>3682</v>
      </c>
      <c r="B3683" s="2" t="s">
        <v>6843</v>
      </c>
      <c r="C3683" s="2">
        <f>YEAR([1]Data!$D3683)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9">
        <v>84.09</v>
      </c>
      <c r="T3683" s="2">
        <v>3</v>
      </c>
      <c r="U3683" s="25">
        <v>0</v>
      </c>
      <c r="V3683" s="25">
        <v>42.045000000000002</v>
      </c>
      <c r="W3683" s="11">
        <f>Table_1[[#This Row],[Discount]]/Table_1[[#This Row],[Sales]]</f>
        <v>0</v>
      </c>
      <c r="X3683" t="str">
        <f>IF(Table_1[[#This Row],[Discount %]]&lt;=0.1, "0-10%", IF(Table_1[[#This Row],[Discount %]]&lt;=0.2, "10-20%", IF(Table_1[[#This Row],[Discount %]]&lt;=0.3, "20-30%", IF(Table_1[[#This Row],[Discount %]]&lt;=0.4, "30-40%", "40%+"))))</f>
        <v>0-10%</v>
      </c>
    </row>
    <row r="3684" spans="1:24" ht="14.4" x14ac:dyDescent="0.3">
      <c r="A3684" s="2">
        <v>3683</v>
      </c>
      <c r="B3684" s="2" t="s">
        <v>6843</v>
      </c>
      <c r="C3684" s="2">
        <f>YEAR([1]Data!$D3684)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9">
        <v>79.36</v>
      </c>
      <c r="T3684" s="2">
        <v>4</v>
      </c>
      <c r="U3684" s="25">
        <v>0</v>
      </c>
      <c r="V3684" s="25">
        <v>32.537600000000005</v>
      </c>
      <c r="W3684" s="11">
        <f>Table_1[[#This Row],[Discount]]/Table_1[[#This Row],[Sales]]</f>
        <v>0</v>
      </c>
      <c r="X3684" t="str">
        <f>IF(Table_1[[#This Row],[Discount %]]&lt;=0.1, "0-10%", IF(Table_1[[#This Row],[Discount %]]&lt;=0.2, "10-20%", IF(Table_1[[#This Row],[Discount %]]&lt;=0.3, "20-30%", IF(Table_1[[#This Row],[Discount %]]&lt;=0.4, "30-40%", "40%+"))))</f>
        <v>0-10%</v>
      </c>
    </row>
    <row r="3685" spans="1:24" ht="14.4" x14ac:dyDescent="0.3">
      <c r="A3685" s="2">
        <v>3684</v>
      </c>
      <c r="B3685" s="2" t="s">
        <v>6843</v>
      </c>
      <c r="C3685" s="2">
        <f>YEAR([1]Data!$D3685)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9">
        <v>153.35999999999999</v>
      </c>
      <c r="T3685" s="2">
        <v>9</v>
      </c>
      <c r="U3685" s="25">
        <v>0</v>
      </c>
      <c r="V3685" s="25">
        <v>70.545599999999979</v>
      </c>
      <c r="W3685" s="11">
        <f>Table_1[[#This Row],[Discount]]/Table_1[[#This Row],[Sales]]</f>
        <v>0</v>
      </c>
      <c r="X3685" t="str">
        <f>IF(Table_1[[#This Row],[Discount %]]&lt;=0.1, "0-10%", IF(Table_1[[#This Row],[Discount %]]&lt;=0.2, "10-20%", IF(Table_1[[#This Row],[Discount %]]&lt;=0.3, "20-30%", IF(Table_1[[#This Row],[Discount %]]&lt;=0.4, "30-40%", "40%+"))))</f>
        <v>0-10%</v>
      </c>
    </row>
    <row r="3686" spans="1:24" ht="14.4" x14ac:dyDescent="0.3">
      <c r="A3686" s="2">
        <v>3685</v>
      </c>
      <c r="B3686" s="2" t="s">
        <v>6843</v>
      </c>
      <c r="C3686" s="2">
        <f>YEAR([1]Data!$D3686)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9">
        <v>43.68</v>
      </c>
      <c r="T3686" s="2">
        <v>6</v>
      </c>
      <c r="U3686" s="25">
        <v>0</v>
      </c>
      <c r="V3686" s="25">
        <v>21.403200000000002</v>
      </c>
      <c r="W3686" s="11">
        <f>Table_1[[#This Row],[Discount]]/Table_1[[#This Row],[Sales]]</f>
        <v>0</v>
      </c>
      <c r="X3686" t="str">
        <f>IF(Table_1[[#This Row],[Discount %]]&lt;=0.1, "0-10%", IF(Table_1[[#This Row],[Discount %]]&lt;=0.2, "10-20%", IF(Table_1[[#This Row],[Discount %]]&lt;=0.3, "20-30%", IF(Table_1[[#This Row],[Discount %]]&lt;=0.4, "30-40%", "40%+"))))</f>
        <v>0-10%</v>
      </c>
    </row>
    <row r="3687" spans="1:24" ht="14.4" x14ac:dyDescent="0.3">
      <c r="A3687" s="2">
        <v>3686</v>
      </c>
      <c r="B3687" s="2" t="s">
        <v>6843</v>
      </c>
      <c r="C3687" s="2">
        <f>YEAR([1]Data!$D3687)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9">
        <v>98.21</v>
      </c>
      <c r="T3687" s="2">
        <v>7</v>
      </c>
      <c r="U3687" s="25">
        <v>0</v>
      </c>
      <c r="V3687" s="25">
        <v>28.480899999999984</v>
      </c>
      <c r="W3687" s="11">
        <f>Table_1[[#This Row],[Discount]]/Table_1[[#This Row],[Sales]]</f>
        <v>0</v>
      </c>
      <c r="X3687" t="str">
        <f>IF(Table_1[[#This Row],[Discount %]]&lt;=0.1, "0-10%", IF(Table_1[[#This Row],[Discount %]]&lt;=0.2, "10-20%", IF(Table_1[[#This Row],[Discount %]]&lt;=0.3, "20-30%", IF(Table_1[[#This Row],[Discount %]]&lt;=0.4, "30-40%", "40%+"))))</f>
        <v>0-10%</v>
      </c>
    </row>
    <row r="3688" spans="1:24" ht="14.4" x14ac:dyDescent="0.3">
      <c r="A3688" s="2">
        <v>3687</v>
      </c>
      <c r="B3688" s="2" t="s">
        <v>6848</v>
      </c>
      <c r="C3688" s="2">
        <f>YEAR([1]Data!$D3688)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9">
        <v>9.84</v>
      </c>
      <c r="T3688" s="2">
        <v>3</v>
      </c>
      <c r="U3688" s="25">
        <v>0</v>
      </c>
      <c r="V3688" s="25">
        <v>3.2471999999999994</v>
      </c>
      <c r="W3688" s="11">
        <f>Table_1[[#This Row],[Discount]]/Table_1[[#This Row],[Sales]]</f>
        <v>0</v>
      </c>
      <c r="X3688" t="str">
        <f>IF(Table_1[[#This Row],[Discount %]]&lt;=0.1, "0-10%", IF(Table_1[[#This Row],[Discount %]]&lt;=0.2, "10-20%", IF(Table_1[[#This Row],[Discount %]]&lt;=0.3, "20-30%", IF(Table_1[[#This Row],[Discount %]]&lt;=0.4, "30-40%", "40%+"))))</f>
        <v>0-10%</v>
      </c>
    </row>
    <row r="3689" spans="1:24" ht="14.4" x14ac:dyDescent="0.3">
      <c r="A3689" s="2">
        <v>3688</v>
      </c>
      <c r="B3689" s="2" t="s">
        <v>6849</v>
      </c>
      <c r="C3689" s="2">
        <f>YEAR([1]Data!$D3689)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9">
        <v>2.6940000000000004</v>
      </c>
      <c r="T3689" s="2">
        <v>2</v>
      </c>
      <c r="U3689" s="25">
        <v>0.7</v>
      </c>
      <c r="V3689" s="25">
        <v>-2.2450000000000001</v>
      </c>
      <c r="W3689" s="11">
        <f>Table_1[[#This Row],[Discount]]/Table_1[[#This Row],[Sales]]</f>
        <v>0.2598366740905716</v>
      </c>
      <c r="X3689" t="str">
        <f>IF(Table_1[[#This Row],[Discount %]]&lt;=0.1, "0-10%", IF(Table_1[[#This Row],[Discount %]]&lt;=0.2, "10-20%", IF(Table_1[[#This Row],[Discount %]]&lt;=0.3, "20-30%", IF(Table_1[[#This Row],[Discount %]]&lt;=0.4, "30-40%", "40%+"))))</f>
        <v>20-30%</v>
      </c>
    </row>
    <row r="3690" spans="1:24" ht="14.4" x14ac:dyDescent="0.3">
      <c r="A3690" s="2">
        <v>3689</v>
      </c>
      <c r="B3690" s="2" t="s">
        <v>6851</v>
      </c>
      <c r="C3690" s="2">
        <f>YEAR([1]Data!$D3690)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9">
        <v>25.344000000000001</v>
      </c>
      <c r="T3690" s="2">
        <v>6</v>
      </c>
      <c r="U3690" s="25">
        <v>0.2</v>
      </c>
      <c r="V3690" s="25">
        <v>7.92</v>
      </c>
      <c r="W3690" s="11">
        <f>Table_1[[#This Row],[Discount]]/Table_1[[#This Row],[Sales]]</f>
        <v>7.8914141414141419E-3</v>
      </c>
      <c r="X3690" t="str">
        <f>IF(Table_1[[#This Row],[Discount %]]&lt;=0.1, "0-10%", IF(Table_1[[#This Row],[Discount %]]&lt;=0.2, "10-20%", IF(Table_1[[#This Row],[Discount %]]&lt;=0.3, "20-30%", IF(Table_1[[#This Row],[Discount %]]&lt;=0.4, "30-40%", "40%+"))))</f>
        <v>0-10%</v>
      </c>
    </row>
    <row r="3691" spans="1:24" ht="14.4" x14ac:dyDescent="0.3">
      <c r="A3691" s="2">
        <v>3690</v>
      </c>
      <c r="B3691" s="2" t="s">
        <v>6851</v>
      </c>
      <c r="C3691" s="2">
        <f>YEAR([1]Data!$D3691)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9">
        <v>43.92</v>
      </c>
      <c r="T3691" s="2">
        <v>5</v>
      </c>
      <c r="U3691" s="25">
        <v>0.2</v>
      </c>
      <c r="V3691" s="25">
        <v>15.921000000000003</v>
      </c>
      <c r="W3691" s="11">
        <f>Table_1[[#This Row],[Discount]]/Table_1[[#This Row],[Sales]]</f>
        <v>4.5537340619307837E-3</v>
      </c>
      <c r="X3691" t="str">
        <f>IF(Table_1[[#This Row],[Discount %]]&lt;=0.1, "0-10%", IF(Table_1[[#This Row],[Discount %]]&lt;=0.2, "10-20%", IF(Table_1[[#This Row],[Discount %]]&lt;=0.3, "20-30%", IF(Table_1[[#This Row],[Discount %]]&lt;=0.4, "30-40%", "40%+"))))</f>
        <v>0-10%</v>
      </c>
    </row>
    <row r="3692" spans="1:24" ht="14.4" x14ac:dyDescent="0.3">
      <c r="A3692" s="2">
        <v>3691</v>
      </c>
      <c r="B3692" s="2" t="s">
        <v>6852</v>
      </c>
      <c r="C3692" s="2">
        <f>YEAR([1]Data!$D3692)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9">
        <v>59.994000000000007</v>
      </c>
      <c r="T3692" s="2">
        <v>2</v>
      </c>
      <c r="U3692" s="25">
        <v>0.7</v>
      </c>
      <c r="V3692" s="25">
        <v>-45.995400000000004</v>
      </c>
      <c r="W3692" s="11">
        <f>Table_1[[#This Row],[Discount]]/Table_1[[#This Row],[Sales]]</f>
        <v>1.1667833450011666E-2</v>
      </c>
      <c r="X3692" t="str">
        <f>IF(Table_1[[#This Row],[Discount %]]&lt;=0.1, "0-10%", IF(Table_1[[#This Row],[Discount %]]&lt;=0.2, "10-20%", IF(Table_1[[#This Row],[Discount %]]&lt;=0.3, "20-30%", IF(Table_1[[#This Row],[Discount %]]&lt;=0.4, "30-40%", "40%+"))))</f>
        <v>0-10%</v>
      </c>
    </row>
    <row r="3693" spans="1:24" ht="14.4" x14ac:dyDescent="0.3">
      <c r="A3693" s="2">
        <v>3692</v>
      </c>
      <c r="B3693" s="2" t="s">
        <v>6852</v>
      </c>
      <c r="C3693" s="2">
        <f>YEAR([1]Data!$D3693)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9">
        <v>439.99200000000002</v>
      </c>
      <c r="T3693" s="2">
        <v>1</v>
      </c>
      <c r="U3693" s="25">
        <v>0.2</v>
      </c>
      <c r="V3693" s="25">
        <v>164.99700000000001</v>
      </c>
      <c r="W3693" s="11">
        <f>Table_1[[#This Row],[Discount]]/Table_1[[#This Row],[Sales]]</f>
        <v>4.5455371915853015E-4</v>
      </c>
      <c r="X3693" t="str">
        <f>IF(Table_1[[#This Row],[Discount %]]&lt;=0.1, "0-10%", IF(Table_1[[#This Row],[Discount %]]&lt;=0.2, "10-20%", IF(Table_1[[#This Row],[Discount %]]&lt;=0.3, "20-30%", IF(Table_1[[#This Row],[Discount %]]&lt;=0.4, "30-40%", "40%+"))))</f>
        <v>0-10%</v>
      </c>
    </row>
    <row r="3694" spans="1:24" ht="14.4" x14ac:dyDescent="0.3">
      <c r="A3694" s="2">
        <v>3693</v>
      </c>
      <c r="B3694" s="2" t="s">
        <v>6852</v>
      </c>
      <c r="C3694" s="2">
        <f>YEAR([1]Data!$D3694)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9">
        <v>87.96</v>
      </c>
      <c r="T3694" s="2">
        <v>5</v>
      </c>
      <c r="U3694" s="25">
        <v>0.2</v>
      </c>
      <c r="V3694" s="25">
        <v>30.785999999999998</v>
      </c>
      <c r="W3694" s="11">
        <f>Table_1[[#This Row],[Discount]]/Table_1[[#This Row],[Sales]]</f>
        <v>2.2737608003638018E-3</v>
      </c>
      <c r="X3694" t="str">
        <f>IF(Table_1[[#This Row],[Discount %]]&lt;=0.1, "0-10%", IF(Table_1[[#This Row],[Discount %]]&lt;=0.2, "10-20%", IF(Table_1[[#This Row],[Discount %]]&lt;=0.3, "20-30%", IF(Table_1[[#This Row],[Discount %]]&lt;=0.4, "30-40%", "40%+"))))</f>
        <v>0-10%</v>
      </c>
    </row>
    <row r="3695" spans="1:24" ht="14.4" x14ac:dyDescent="0.3">
      <c r="A3695" s="2">
        <v>3694</v>
      </c>
      <c r="B3695" s="2" t="s">
        <v>6852</v>
      </c>
      <c r="C3695" s="2">
        <f>YEAR([1]Data!$D3695)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9">
        <v>15.488</v>
      </c>
      <c r="T3695" s="2">
        <v>4</v>
      </c>
      <c r="U3695" s="25">
        <v>0.2</v>
      </c>
      <c r="V3695" s="25">
        <v>3.6783999999999999</v>
      </c>
      <c r="W3695" s="11">
        <f>Table_1[[#This Row],[Discount]]/Table_1[[#This Row],[Sales]]</f>
        <v>1.2913223140495868E-2</v>
      </c>
      <c r="X3695" t="str">
        <f>IF(Table_1[[#This Row],[Discount %]]&lt;=0.1, "0-10%", IF(Table_1[[#This Row],[Discount %]]&lt;=0.2, "10-20%", IF(Table_1[[#This Row],[Discount %]]&lt;=0.3, "20-30%", IF(Table_1[[#This Row],[Discount %]]&lt;=0.4, "30-40%", "40%+"))))</f>
        <v>0-10%</v>
      </c>
    </row>
    <row r="3696" spans="1:24" ht="14.4" x14ac:dyDescent="0.3">
      <c r="A3696" s="2">
        <v>3695</v>
      </c>
      <c r="B3696" s="2" t="s">
        <v>6857</v>
      </c>
      <c r="C3696" s="2">
        <f>YEAR([1]Data!$D3696)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9">
        <v>232.96</v>
      </c>
      <c r="T3696" s="2">
        <v>7</v>
      </c>
      <c r="U3696" s="25">
        <v>0</v>
      </c>
      <c r="V3696" s="25">
        <v>116.48</v>
      </c>
      <c r="W3696" s="11">
        <f>Table_1[[#This Row],[Discount]]/Table_1[[#This Row],[Sales]]</f>
        <v>0</v>
      </c>
      <c r="X3696" t="str">
        <f>IF(Table_1[[#This Row],[Discount %]]&lt;=0.1, "0-10%", IF(Table_1[[#This Row],[Discount %]]&lt;=0.2, "10-20%", IF(Table_1[[#This Row],[Discount %]]&lt;=0.3, "20-30%", IF(Table_1[[#This Row],[Discount %]]&lt;=0.4, "30-40%", "40%+"))))</f>
        <v>0-10%</v>
      </c>
    </row>
    <row r="3697" spans="1:24" ht="14.4" x14ac:dyDescent="0.3">
      <c r="A3697" s="2">
        <v>3696</v>
      </c>
      <c r="B3697" s="2" t="s">
        <v>6857</v>
      </c>
      <c r="C3697" s="2">
        <f>YEAR([1]Data!$D3697)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9">
        <v>66.539999999999992</v>
      </c>
      <c r="T3697" s="2">
        <v>6</v>
      </c>
      <c r="U3697" s="25">
        <v>0</v>
      </c>
      <c r="V3697" s="25">
        <v>32.604599999999998</v>
      </c>
      <c r="W3697" s="11">
        <f>Table_1[[#This Row],[Discount]]/Table_1[[#This Row],[Sales]]</f>
        <v>0</v>
      </c>
      <c r="X3697" t="str">
        <f>IF(Table_1[[#This Row],[Discount %]]&lt;=0.1, "0-10%", IF(Table_1[[#This Row],[Discount %]]&lt;=0.2, "10-20%", IF(Table_1[[#This Row],[Discount %]]&lt;=0.3, "20-30%", IF(Table_1[[#This Row],[Discount %]]&lt;=0.4, "30-40%", "40%+"))))</f>
        <v>0-10%</v>
      </c>
    </row>
    <row r="3698" spans="1:24" ht="14.4" x14ac:dyDescent="0.3">
      <c r="A3698" s="2">
        <v>3697</v>
      </c>
      <c r="B3698" s="2" t="s">
        <v>6857</v>
      </c>
      <c r="C3698" s="2">
        <f>YEAR([1]Data!$D3698)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9">
        <v>43.26</v>
      </c>
      <c r="T3698" s="2">
        <v>3</v>
      </c>
      <c r="U3698" s="25">
        <v>0</v>
      </c>
      <c r="V3698" s="25">
        <v>14.275799999999998</v>
      </c>
      <c r="W3698" s="11">
        <f>Table_1[[#This Row],[Discount]]/Table_1[[#This Row],[Sales]]</f>
        <v>0</v>
      </c>
      <c r="X3698" t="str">
        <f>IF(Table_1[[#This Row],[Discount %]]&lt;=0.1, "0-10%", IF(Table_1[[#This Row],[Discount %]]&lt;=0.2, "10-20%", IF(Table_1[[#This Row],[Discount %]]&lt;=0.3, "20-30%", IF(Table_1[[#This Row],[Discount %]]&lt;=0.4, "30-40%", "40%+"))))</f>
        <v>0-10%</v>
      </c>
    </row>
    <row r="3699" spans="1:24" ht="14.4" x14ac:dyDescent="0.3">
      <c r="A3699" s="2">
        <v>3698</v>
      </c>
      <c r="B3699" s="2" t="s">
        <v>6858</v>
      </c>
      <c r="C3699" s="2">
        <f>YEAR([1]Data!$D3699)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9">
        <v>141.96</v>
      </c>
      <c r="T3699" s="2">
        <v>2</v>
      </c>
      <c r="U3699" s="25">
        <v>0</v>
      </c>
      <c r="V3699" s="25">
        <v>22.7136</v>
      </c>
      <c r="W3699" s="11">
        <f>Table_1[[#This Row],[Discount]]/Table_1[[#This Row],[Sales]]</f>
        <v>0</v>
      </c>
      <c r="X3699" t="str">
        <f>IF(Table_1[[#This Row],[Discount %]]&lt;=0.1, "0-10%", IF(Table_1[[#This Row],[Discount %]]&lt;=0.2, "10-20%", IF(Table_1[[#This Row],[Discount %]]&lt;=0.3, "20-30%", IF(Table_1[[#This Row],[Discount %]]&lt;=0.4, "30-40%", "40%+"))))</f>
        <v>0-10%</v>
      </c>
    </row>
    <row r="3700" spans="1:24" ht="14.4" x14ac:dyDescent="0.3">
      <c r="A3700" s="2">
        <v>3699</v>
      </c>
      <c r="B3700" s="2" t="s">
        <v>6859</v>
      </c>
      <c r="C3700" s="2">
        <f>YEAR([1]Data!$D3700)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9">
        <v>79.400000000000006</v>
      </c>
      <c r="T3700" s="2">
        <v>5</v>
      </c>
      <c r="U3700" s="25">
        <v>0.2</v>
      </c>
      <c r="V3700" s="25">
        <v>5.9550000000000054</v>
      </c>
      <c r="W3700" s="11">
        <f>Table_1[[#This Row],[Discount]]/Table_1[[#This Row],[Sales]]</f>
        <v>2.5188916876574307E-3</v>
      </c>
      <c r="X3700" t="str">
        <f>IF(Table_1[[#This Row],[Discount %]]&lt;=0.1, "0-10%", IF(Table_1[[#This Row],[Discount %]]&lt;=0.2, "10-20%", IF(Table_1[[#This Row],[Discount %]]&lt;=0.3, "20-30%", IF(Table_1[[#This Row],[Discount %]]&lt;=0.4, "30-40%", "40%+"))))</f>
        <v>0-10%</v>
      </c>
    </row>
    <row r="3701" spans="1:24" ht="14.4" x14ac:dyDescent="0.3">
      <c r="A3701" s="2">
        <v>3700</v>
      </c>
      <c r="B3701" s="2" t="s">
        <v>6862</v>
      </c>
      <c r="C3701" s="2">
        <f>YEAR([1]Data!$D3701)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9">
        <v>163.96</v>
      </c>
      <c r="T3701" s="2">
        <v>4</v>
      </c>
      <c r="U3701" s="25">
        <v>0</v>
      </c>
      <c r="V3701" s="25">
        <v>70.502800000000008</v>
      </c>
      <c r="W3701" s="11">
        <f>Table_1[[#This Row],[Discount]]/Table_1[[#This Row],[Sales]]</f>
        <v>0</v>
      </c>
      <c r="X3701" t="str">
        <f>IF(Table_1[[#This Row],[Discount %]]&lt;=0.1, "0-10%", IF(Table_1[[#This Row],[Discount %]]&lt;=0.2, "10-20%", IF(Table_1[[#This Row],[Discount %]]&lt;=0.3, "20-30%", IF(Table_1[[#This Row],[Discount %]]&lt;=0.4, "30-40%", "40%+"))))</f>
        <v>0-10%</v>
      </c>
    </row>
    <row r="3702" spans="1:24" ht="14.4" x14ac:dyDescent="0.3">
      <c r="A3702" s="2">
        <v>3701</v>
      </c>
      <c r="B3702" s="2" t="s">
        <v>6863</v>
      </c>
      <c r="C3702" s="2">
        <f>YEAR([1]Data!$D3702)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9">
        <v>37.93</v>
      </c>
      <c r="T3702" s="2">
        <v>1</v>
      </c>
      <c r="U3702" s="25">
        <v>0</v>
      </c>
      <c r="V3702" s="25">
        <v>6.8273999999999972</v>
      </c>
      <c r="W3702" s="11">
        <f>Table_1[[#This Row],[Discount]]/Table_1[[#This Row],[Sales]]</f>
        <v>0</v>
      </c>
      <c r="X3702" t="str">
        <f>IF(Table_1[[#This Row],[Discount %]]&lt;=0.1, "0-10%", IF(Table_1[[#This Row],[Discount %]]&lt;=0.2, "10-20%", IF(Table_1[[#This Row],[Discount %]]&lt;=0.3, "20-30%", IF(Table_1[[#This Row],[Discount %]]&lt;=0.4, "30-40%", "40%+"))))</f>
        <v>0-10%</v>
      </c>
    </row>
    <row r="3703" spans="1:24" ht="14.4" x14ac:dyDescent="0.3">
      <c r="A3703" s="2">
        <v>3702</v>
      </c>
      <c r="B3703" s="2" t="s">
        <v>6864</v>
      </c>
      <c r="C3703" s="2">
        <f>YEAR([1]Data!$D3703)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9">
        <v>15.168000000000001</v>
      </c>
      <c r="T3703" s="2">
        <v>2</v>
      </c>
      <c r="U3703" s="25">
        <v>0.2</v>
      </c>
      <c r="V3703" s="25">
        <v>3.7920000000000011</v>
      </c>
      <c r="W3703" s="11">
        <f>Table_1[[#This Row],[Discount]]/Table_1[[#This Row],[Sales]]</f>
        <v>1.3185654008438819E-2</v>
      </c>
      <c r="X3703" t="str">
        <f>IF(Table_1[[#This Row],[Discount %]]&lt;=0.1, "0-10%", IF(Table_1[[#This Row],[Discount %]]&lt;=0.2, "10-20%", IF(Table_1[[#This Row],[Discount %]]&lt;=0.3, "20-30%", IF(Table_1[[#This Row],[Discount %]]&lt;=0.4, "30-40%", "40%+"))))</f>
        <v>0-10%</v>
      </c>
    </row>
    <row r="3704" spans="1:24" ht="14.4" x14ac:dyDescent="0.3">
      <c r="A3704" s="2">
        <v>3703</v>
      </c>
      <c r="B3704" s="2" t="s">
        <v>6867</v>
      </c>
      <c r="C3704" s="2">
        <f>YEAR([1]Data!$D3704)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9">
        <v>24.78</v>
      </c>
      <c r="T3704" s="2">
        <v>6</v>
      </c>
      <c r="U3704" s="25">
        <v>0</v>
      </c>
      <c r="V3704" s="25">
        <v>6.9384000000000006</v>
      </c>
      <c r="W3704" s="11">
        <f>Table_1[[#This Row],[Discount]]/Table_1[[#This Row],[Sales]]</f>
        <v>0</v>
      </c>
      <c r="X3704" t="str">
        <f>IF(Table_1[[#This Row],[Discount %]]&lt;=0.1, "0-10%", IF(Table_1[[#This Row],[Discount %]]&lt;=0.2, "10-20%", IF(Table_1[[#This Row],[Discount %]]&lt;=0.3, "20-30%", IF(Table_1[[#This Row],[Discount %]]&lt;=0.4, "30-40%", "40%+"))))</f>
        <v>0-10%</v>
      </c>
    </row>
    <row r="3705" spans="1:24" ht="14.4" x14ac:dyDescent="0.3">
      <c r="A3705" s="2">
        <v>3704</v>
      </c>
      <c r="B3705" s="2" t="s">
        <v>6867</v>
      </c>
      <c r="C3705" s="2">
        <f>YEAR([1]Data!$D3705)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9">
        <v>19.14</v>
      </c>
      <c r="T3705" s="2">
        <v>3</v>
      </c>
      <c r="U3705" s="25">
        <v>0</v>
      </c>
      <c r="V3705" s="25">
        <v>8.8043999999999993</v>
      </c>
      <c r="W3705" s="11">
        <f>Table_1[[#This Row],[Discount]]/Table_1[[#This Row],[Sales]]</f>
        <v>0</v>
      </c>
      <c r="X3705" t="str">
        <f>IF(Table_1[[#This Row],[Discount %]]&lt;=0.1, "0-10%", IF(Table_1[[#This Row],[Discount %]]&lt;=0.2, "10-20%", IF(Table_1[[#This Row],[Discount %]]&lt;=0.3, "20-30%", IF(Table_1[[#This Row],[Discount %]]&lt;=0.4, "30-40%", "40%+"))))</f>
        <v>0-10%</v>
      </c>
    </row>
    <row r="3706" spans="1:24" ht="14.4" x14ac:dyDescent="0.3">
      <c r="A3706" s="2">
        <v>3705</v>
      </c>
      <c r="B3706" s="2" t="s">
        <v>6867</v>
      </c>
      <c r="C3706" s="2">
        <f>YEAR([1]Data!$D3706)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9">
        <v>899.97</v>
      </c>
      <c r="T3706" s="2">
        <v>3</v>
      </c>
      <c r="U3706" s="25">
        <v>0</v>
      </c>
      <c r="V3706" s="25">
        <v>314.98950000000002</v>
      </c>
      <c r="W3706" s="11">
        <f>Table_1[[#This Row],[Discount]]/Table_1[[#This Row],[Sales]]</f>
        <v>0</v>
      </c>
      <c r="X3706" t="str">
        <f>IF(Table_1[[#This Row],[Discount %]]&lt;=0.1, "0-10%", IF(Table_1[[#This Row],[Discount %]]&lt;=0.2, "10-20%", IF(Table_1[[#This Row],[Discount %]]&lt;=0.3, "20-30%", IF(Table_1[[#This Row],[Discount %]]&lt;=0.4, "30-40%", "40%+"))))</f>
        <v>0-10%</v>
      </c>
    </row>
    <row r="3707" spans="1:24" ht="14.4" x14ac:dyDescent="0.3">
      <c r="A3707" s="2">
        <v>3706</v>
      </c>
      <c r="B3707" s="2" t="s">
        <v>6867</v>
      </c>
      <c r="C3707" s="2">
        <f>YEAR([1]Data!$D3707)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9">
        <v>32.400000000000006</v>
      </c>
      <c r="T3707" s="2">
        <v>5</v>
      </c>
      <c r="U3707" s="25">
        <v>0</v>
      </c>
      <c r="V3707" s="25">
        <v>15.552000000000001</v>
      </c>
      <c r="W3707" s="11">
        <f>Table_1[[#This Row],[Discount]]/Table_1[[#This Row],[Sales]]</f>
        <v>0</v>
      </c>
      <c r="X3707" t="str">
        <f>IF(Table_1[[#This Row],[Discount %]]&lt;=0.1, "0-10%", IF(Table_1[[#This Row],[Discount %]]&lt;=0.2, "10-20%", IF(Table_1[[#This Row],[Discount %]]&lt;=0.3, "20-30%", IF(Table_1[[#This Row],[Discount %]]&lt;=0.4, "30-40%", "40%+"))))</f>
        <v>0-10%</v>
      </c>
    </row>
    <row r="3708" spans="1:24" ht="14.4" x14ac:dyDescent="0.3">
      <c r="A3708" s="2">
        <v>3707</v>
      </c>
      <c r="B3708" s="2" t="s">
        <v>6868</v>
      </c>
      <c r="C3708" s="2">
        <f>YEAR([1]Data!$D3708)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9">
        <v>23.832000000000001</v>
      </c>
      <c r="T3708" s="2">
        <v>3</v>
      </c>
      <c r="U3708" s="25">
        <v>0.2</v>
      </c>
      <c r="V3708" s="25">
        <v>6.5538000000000007</v>
      </c>
      <c r="W3708" s="11">
        <f>Table_1[[#This Row],[Discount]]/Table_1[[#This Row],[Sales]]</f>
        <v>8.3920778784827132E-3</v>
      </c>
      <c r="X3708" t="str">
        <f>IF(Table_1[[#This Row],[Discount %]]&lt;=0.1, "0-10%", IF(Table_1[[#This Row],[Discount %]]&lt;=0.2, "10-20%", IF(Table_1[[#This Row],[Discount %]]&lt;=0.3, "20-30%", IF(Table_1[[#This Row],[Discount %]]&lt;=0.4, "30-40%", "40%+"))))</f>
        <v>0-10%</v>
      </c>
    </row>
    <row r="3709" spans="1:24" ht="14.4" x14ac:dyDescent="0.3">
      <c r="A3709" s="2">
        <v>3708</v>
      </c>
      <c r="B3709" s="2" t="s">
        <v>6869</v>
      </c>
      <c r="C3709" s="2">
        <f>YEAR([1]Data!$D3709)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9">
        <v>6.3680000000000003</v>
      </c>
      <c r="T3709" s="2">
        <v>2</v>
      </c>
      <c r="U3709" s="25">
        <v>0.6</v>
      </c>
      <c r="V3709" s="25">
        <v>-2.5471999999999984</v>
      </c>
      <c r="W3709" s="11">
        <f>Table_1[[#This Row],[Discount]]/Table_1[[#This Row],[Sales]]</f>
        <v>9.4221105527638183E-2</v>
      </c>
      <c r="X3709" t="str">
        <f>IF(Table_1[[#This Row],[Discount %]]&lt;=0.1, "0-10%", IF(Table_1[[#This Row],[Discount %]]&lt;=0.2, "10-20%", IF(Table_1[[#This Row],[Discount %]]&lt;=0.3, "20-30%", IF(Table_1[[#This Row],[Discount %]]&lt;=0.4, "30-40%", "40%+"))))</f>
        <v>0-10%</v>
      </c>
    </row>
    <row r="3710" spans="1:24" ht="14.4" x14ac:dyDescent="0.3">
      <c r="A3710" s="2">
        <v>3709</v>
      </c>
      <c r="B3710" s="2" t="s">
        <v>6869</v>
      </c>
      <c r="C3710" s="2">
        <f>YEAR([1]Data!$D3710)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9">
        <v>34.175999999999995</v>
      </c>
      <c r="T3710" s="2">
        <v>3</v>
      </c>
      <c r="U3710" s="25">
        <v>0.8</v>
      </c>
      <c r="V3710" s="25">
        <v>-87.148800000000023</v>
      </c>
      <c r="W3710" s="11">
        <f>Table_1[[#This Row],[Discount]]/Table_1[[#This Row],[Sales]]</f>
        <v>2.3408239700374537E-2</v>
      </c>
      <c r="X3710" t="str">
        <f>IF(Table_1[[#This Row],[Discount %]]&lt;=0.1, "0-10%", IF(Table_1[[#This Row],[Discount %]]&lt;=0.2, "10-20%", IF(Table_1[[#This Row],[Discount %]]&lt;=0.3, "20-30%", IF(Table_1[[#This Row],[Discount %]]&lt;=0.4, "30-40%", "40%+"))))</f>
        <v>0-10%</v>
      </c>
    </row>
    <row r="3711" spans="1:24" ht="14.4" x14ac:dyDescent="0.3">
      <c r="A3711" s="2">
        <v>3710</v>
      </c>
      <c r="B3711" s="2" t="s">
        <v>6869</v>
      </c>
      <c r="C3711" s="2">
        <f>YEAR([1]Data!$D3711)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9">
        <v>5.5440000000000005</v>
      </c>
      <c r="T3711" s="2">
        <v>7</v>
      </c>
      <c r="U3711" s="25">
        <v>0.2</v>
      </c>
      <c r="V3711" s="25">
        <v>1.6632000000000007</v>
      </c>
      <c r="W3711" s="11">
        <f>Table_1[[#This Row],[Discount]]/Table_1[[#This Row],[Sales]]</f>
        <v>3.6075036075036072E-2</v>
      </c>
      <c r="X3711" t="str">
        <f>IF(Table_1[[#This Row],[Discount %]]&lt;=0.1, "0-10%", IF(Table_1[[#This Row],[Discount %]]&lt;=0.2, "10-20%", IF(Table_1[[#This Row],[Discount %]]&lt;=0.3, "20-30%", IF(Table_1[[#This Row],[Discount %]]&lt;=0.4, "30-40%", "40%+"))))</f>
        <v>0-10%</v>
      </c>
    </row>
    <row r="3712" spans="1:24" ht="14.4" x14ac:dyDescent="0.3">
      <c r="A3712" s="2">
        <v>3711</v>
      </c>
      <c r="B3712" s="2" t="s">
        <v>6870</v>
      </c>
      <c r="C3712" s="2">
        <f>YEAR([1]Data!$D3712)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9">
        <v>510.24</v>
      </c>
      <c r="T3712" s="2">
        <v>3</v>
      </c>
      <c r="U3712" s="25">
        <v>0.2</v>
      </c>
      <c r="V3712" s="25">
        <v>6.3779999999999575</v>
      </c>
      <c r="W3712" s="11">
        <f>Table_1[[#This Row],[Discount]]/Table_1[[#This Row],[Sales]]</f>
        <v>3.9197240514267796E-4</v>
      </c>
      <c r="X3712" t="str">
        <f>IF(Table_1[[#This Row],[Discount %]]&lt;=0.1, "0-10%", IF(Table_1[[#This Row],[Discount %]]&lt;=0.2, "10-20%", IF(Table_1[[#This Row],[Discount %]]&lt;=0.3, "20-30%", IF(Table_1[[#This Row],[Discount %]]&lt;=0.4, "30-40%", "40%+"))))</f>
        <v>0-10%</v>
      </c>
    </row>
    <row r="3713" spans="1:24" ht="14.4" x14ac:dyDescent="0.3">
      <c r="A3713" s="2">
        <v>3712</v>
      </c>
      <c r="B3713" s="2" t="s">
        <v>6870</v>
      </c>
      <c r="C3713" s="2">
        <f>YEAR([1]Data!$D3713)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9">
        <v>204.95000000000002</v>
      </c>
      <c r="T3713" s="2">
        <v>5</v>
      </c>
      <c r="U3713" s="25">
        <v>0</v>
      </c>
      <c r="V3713" s="25">
        <v>100.4255</v>
      </c>
      <c r="W3713" s="11">
        <f>Table_1[[#This Row],[Discount]]/Table_1[[#This Row],[Sales]]</f>
        <v>0</v>
      </c>
      <c r="X3713" t="str">
        <f>IF(Table_1[[#This Row],[Discount %]]&lt;=0.1, "0-10%", IF(Table_1[[#This Row],[Discount %]]&lt;=0.2, "10-20%", IF(Table_1[[#This Row],[Discount %]]&lt;=0.3, "20-30%", IF(Table_1[[#This Row],[Discount %]]&lt;=0.4, "30-40%", "40%+"))))</f>
        <v>0-10%</v>
      </c>
    </row>
    <row r="3714" spans="1:24" ht="14.4" x14ac:dyDescent="0.3">
      <c r="A3714" s="2">
        <v>3713</v>
      </c>
      <c r="B3714" s="2" t="s">
        <v>6871</v>
      </c>
      <c r="C3714" s="2">
        <f>YEAR([1]Data!$D3714)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9">
        <v>11.54</v>
      </c>
      <c r="T3714" s="2">
        <v>1</v>
      </c>
      <c r="U3714" s="25">
        <v>0</v>
      </c>
      <c r="V3714" s="25">
        <v>3.4619999999999997</v>
      </c>
      <c r="W3714" s="11">
        <f>Table_1[[#This Row],[Discount]]/Table_1[[#This Row],[Sales]]</f>
        <v>0</v>
      </c>
      <c r="X3714" t="str">
        <f>IF(Table_1[[#This Row],[Discount %]]&lt;=0.1, "0-10%", IF(Table_1[[#This Row],[Discount %]]&lt;=0.2, "10-20%", IF(Table_1[[#This Row],[Discount %]]&lt;=0.3, "20-30%", IF(Table_1[[#This Row],[Discount %]]&lt;=0.4, "30-40%", "40%+"))))</f>
        <v>0-10%</v>
      </c>
    </row>
    <row r="3715" spans="1:24" ht="14.4" x14ac:dyDescent="0.3">
      <c r="A3715" s="2">
        <v>3714</v>
      </c>
      <c r="B3715" s="2" t="s">
        <v>6871</v>
      </c>
      <c r="C3715" s="2">
        <f>YEAR([1]Data!$D3715)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9">
        <v>162.60000000000002</v>
      </c>
      <c r="T3715" s="2">
        <v>3</v>
      </c>
      <c r="U3715" s="25">
        <v>0</v>
      </c>
      <c r="V3715" s="25">
        <v>34.145999999999994</v>
      </c>
      <c r="W3715" s="11">
        <f>Table_1[[#This Row],[Discount]]/Table_1[[#This Row],[Sales]]</f>
        <v>0</v>
      </c>
      <c r="X3715" t="str">
        <f>IF(Table_1[[#This Row],[Discount %]]&lt;=0.1, "0-10%", IF(Table_1[[#This Row],[Discount %]]&lt;=0.2, "10-20%", IF(Table_1[[#This Row],[Discount %]]&lt;=0.3, "20-30%", IF(Table_1[[#This Row],[Discount %]]&lt;=0.4, "30-40%", "40%+"))))</f>
        <v>0-10%</v>
      </c>
    </row>
    <row r="3716" spans="1:24" ht="14.4" x14ac:dyDescent="0.3">
      <c r="A3716" s="2">
        <v>3715</v>
      </c>
      <c r="B3716" s="2" t="s">
        <v>6874</v>
      </c>
      <c r="C3716" s="2">
        <f>YEAR([1]Data!$D3716)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9">
        <v>45.68</v>
      </c>
      <c r="T3716" s="2">
        <v>2</v>
      </c>
      <c r="U3716" s="25">
        <v>0</v>
      </c>
      <c r="V3716" s="25">
        <v>21.012799999999999</v>
      </c>
      <c r="W3716" s="11">
        <f>Table_1[[#This Row],[Discount]]/Table_1[[#This Row],[Sales]]</f>
        <v>0</v>
      </c>
      <c r="X3716" t="str">
        <f>IF(Table_1[[#This Row],[Discount %]]&lt;=0.1, "0-10%", IF(Table_1[[#This Row],[Discount %]]&lt;=0.2, "10-20%", IF(Table_1[[#This Row],[Discount %]]&lt;=0.3, "20-30%", IF(Table_1[[#This Row],[Discount %]]&lt;=0.4, "30-40%", "40%+"))))</f>
        <v>0-10%</v>
      </c>
    </row>
    <row r="3717" spans="1:24" ht="14.4" x14ac:dyDescent="0.3">
      <c r="A3717" s="2">
        <v>3716</v>
      </c>
      <c r="B3717" s="2" t="s">
        <v>6874</v>
      </c>
      <c r="C3717" s="2">
        <f>YEAR([1]Data!$D3717)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9">
        <v>603.91999999999996</v>
      </c>
      <c r="T3717" s="2">
        <v>5</v>
      </c>
      <c r="U3717" s="25">
        <v>0.2</v>
      </c>
      <c r="V3717" s="25">
        <v>45.294000000000011</v>
      </c>
      <c r="W3717" s="11">
        <f>Table_1[[#This Row],[Discount]]/Table_1[[#This Row],[Sales]]</f>
        <v>3.3116969134984768E-4</v>
      </c>
      <c r="X3717" t="str">
        <f>IF(Table_1[[#This Row],[Discount %]]&lt;=0.1, "0-10%", IF(Table_1[[#This Row],[Discount %]]&lt;=0.2, "10-20%", IF(Table_1[[#This Row],[Discount %]]&lt;=0.3, "20-30%", IF(Table_1[[#This Row],[Discount %]]&lt;=0.4, "30-40%", "40%+"))))</f>
        <v>0-10%</v>
      </c>
    </row>
    <row r="3718" spans="1:24" ht="14.4" x14ac:dyDescent="0.3">
      <c r="A3718" s="2">
        <v>3717</v>
      </c>
      <c r="B3718" s="2" t="s">
        <v>6875</v>
      </c>
      <c r="C3718" s="2">
        <f>YEAR([1]Data!$D3718)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9">
        <v>23.55</v>
      </c>
      <c r="T3718" s="2">
        <v>5</v>
      </c>
      <c r="U3718" s="25">
        <v>0</v>
      </c>
      <c r="V3718" s="25">
        <v>1.1775000000000002</v>
      </c>
      <c r="W3718" s="11">
        <f>Table_1[[#This Row],[Discount]]/Table_1[[#This Row],[Sales]]</f>
        <v>0</v>
      </c>
      <c r="X3718" t="str">
        <f>IF(Table_1[[#This Row],[Discount %]]&lt;=0.1, "0-10%", IF(Table_1[[#This Row],[Discount %]]&lt;=0.2, "10-20%", IF(Table_1[[#This Row],[Discount %]]&lt;=0.3, "20-30%", IF(Table_1[[#This Row],[Discount %]]&lt;=0.4, "30-40%", "40%+"))))</f>
        <v>0-10%</v>
      </c>
    </row>
    <row r="3719" spans="1:24" ht="14.4" x14ac:dyDescent="0.3">
      <c r="A3719" s="2">
        <v>3718</v>
      </c>
      <c r="B3719" s="2" t="s">
        <v>6876</v>
      </c>
      <c r="C3719" s="2">
        <f>YEAR([1]Data!$D3719)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9">
        <v>5.04</v>
      </c>
      <c r="T3719" s="2">
        <v>2</v>
      </c>
      <c r="U3719" s="25">
        <v>0</v>
      </c>
      <c r="V3719" s="25">
        <v>0.15120000000000022</v>
      </c>
      <c r="W3719" s="11">
        <f>Table_1[[#This Row],[Discount]]/Table_1[[#This Row],[Sales]]</f>
        <v>0</v>
      </c>
      <c r="X3719" t="str">
        <f>IF(Table_1[[#This Row],[Discount %]]&lt;=0.1, "0-10%", IF(Table_1[[#This Row],[Discount %]]&lt;=0.2, "10-20%", IF(Table_1[[#This Row],[Discount %]]&lt;=0.3, "20-30%", IF(Table_1[[#This Row],[Discount %]]&lt;=0.4, "30-40%", "40%+"))))</f>
        <v>0-10%</v>
      </c>
    </row>
    <row r="3720" spans="1:24" ht="14.4" x14ac:dyDescent="0.3">
      <c r="A3720" s="2">
        <v>3719</v>
      </c>
      <c r="B3720" s="2" t="s">
        <v>6876</v>
      </c>
      <c r="C3720" s="2">
        <f>YEAR([1]Data!$D3720)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9">
        <v>249.95000000000002</v>
      </c>
      <c r="T3720" s="2">
        <v>5</v>
      </c>
      <c r="U3720" s="25">
        <v>0</v>
      </c>
      <c r="V3720" s="25">
        <v>107.47850000000001</v>
      </c>
      <c r="W3720" s="11">
        <f>Table_1[[#This Row],[Discount]]/Table_1[[#This Row],[Sales]]</f>
        <v>0</v>
      </c>
      <c r="X3720" t="str">
        <f>IF(Table_1[[#This Row],[Discount %]]&lt;=0.1, "0-10%", IF(Table_1[[#This Row],[Discount %]]&lt;=0.2, "10-20%", IF(Table_1[[#This Row],[Discount %]]&lt;=0.3, "20-30%", IF(Table_1[[#This Row],[Discount %]]&lt;=0.4, "30-40%", "40%+"))))</f>
        <v>0-10%</v>
      </c>
    </row>
    <row r="3721" spans="1:24" ht="14.4" x14ac:dyDescent="0.3">
      <c r="A3721" s="2">
        <v>3720</v>
      </c>
      <c r="B3721" s="2" t="s">
        <v>6879</v>
      </c>
      <c r="C3721" s="2">
        <f>YEAR([1]Data!$D3721)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9">
        <v>33.4</v>
      </c>
      <c r="T3721" s="2">
        <v>5</v>
      </c>
      <c r="U3721" s="25">
        <v>0</v>
      </c>
      <c r="V3721" s="25">
        <v>12.357999999999997</v>
      </c>
      <c r="W3721" s="11">
        <f>Table_1[[#This Row],[Discount]]/Table_1[[#This Row],[Sales]]</f>
        <v>0</v>
      </c>
      <c r="X3721" t="str">
        <f>IF(Table_1[[#This Row],[Discount %]]&lt;=0.1, "0-10%", IF(Table_1[[#This Row],[Discount %]]&lt;=0.2, "10-20%", IF(Table_1[[#This Row],[Discount %]]&lt;=0.3, "20-30%", IF(Table_1[[#This Row],[Discount %]]&lt;=0.4, "30-40%", "40%+"))))</f>
        <v>0-10%</v>
      </c>
    </row>
    <row r="3722" spans="1:24" ht="14.4" x14ac:dyDescent="0.3">
      <c r="A3722" s="2">
        <v>3721</v>
      </c>
      <c r="B3722" s="2" t="s">
        <v>6880</v>
      </c>
      <c r="C3722" s="2">
        <f>YEAR([1]Data!$D3722)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9">
        <v>18.920000000000002</v>
      </c>
      <c r="T3722" s="2">
        <v>4</v>
      </c>
      <c r="U3722" s="25">
        <v>0</v>
      </c>
      <c r="V3722" s="25">
        <v>7.3788000000000018</v>
      </c>
      <c r="W3722" s="11">
        <f>Table_1[[#This Row],[Discount]]/Table_1[[#This Row],[Sales]]</f>
        <v>0</v>
      </c>
      <c r="X3722" t="str">
        <f>IF(Table_1[[#This Row],[Discount %]]&lt;=0.1, "0-10%", IF(Table_1[[#This Row],[Discount %]]&lt;=0.2, "10-20%", IF(Table_1[[#This Row],[Discount %]]&lt;=0.3, "20-30%", IF(Table_1[[#This Row],[Discount %]]&lt;=0.4, "30-40%", "40%+"))))</f>
        <v>0-10%</v>
      </c>
    </row>
    <row r="3723" spans="1:24" ht="14.4" x14ac:dyDescent="0.3">
      <c r="A3723" s="2">
        <v>3722</v>
      </c>
      <c r="B3723" s="2" t="s">
        <v>6880</v>
      </c>
      <c r="C3723" s="2">
        <f>YEAR([1]Data!$D3723)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9">
        <v>15.42</v>
      </c>
      <c r="T3723" s="2">
        <v>2</v>
      </c>
      <c r="U3723" s="25">
        <v>0</v>
      </c>
      <c r="V3723" s="25">
        <v>6.9390000000000001</v>
      </c>
      <c r="W3723" s="11">
        <f>Table_1[[#This Row],[Discount]]/Table_1[[#This Row],[Sales]]</f>
        <v>0</v>
      </c>
      <c r="X3723" t="str">
        <f>IF(Table_1[[#This Row],[Discount %]]&lt;=0.1, "0-10%", IF(Table_1[[#This Row],[Discount %]]&lt;=0.2, "10-20%", IF(Table_1[[#This Row],[Discount %]]&lt;=0.3, "20-30%", IF(Table_1[[#This Row],[Discount %]]&lt;=0.4, "30-40%", "40%+"))))</f>
        <v>0-10%</v>
      </c>
    </row>
    <row r="3724" spans="1:24" ht="14.4" x14ac:dyDescent="0.3">
      <c r="A3724" s="2">
        <v>3723</v>
      </c>
      <c r="B3724" s="2" t="s">
        <v>6881</v>
      </c>
      <c r="C3724" s="2">
        <f>YEAR([1]Data!$D3724)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9">
        <v>35.712000000000003</v>
      </c>
      <c r="T3724" s="2">
        <v>8</v>
      </c>
      <c r="U3724" s="25">
        <v>0.2</v>
      </c>
      <c r="V3724" s="25">
        <v>2.2319999999999958</v>
      </c>
      <c r="W3724" s="11">
        <f>Table_1[[#This Row],[Discount]]/Table_1[[#This Row],[Sales]]</f>
        <v>5.600358422939068E-3</v>
      </c>
      <c r="X3724" t="str">
        <f>IF(Table_1[[#This Row],[Discount %]]&lt;=0.1, "0-10%", IF(Table_1[[#This Row],[Discount %]]&lt;=0.2, "10-20%", IF(Table_1[[#This Row],[Discount %]]&lt;=0.3, "20-30%", IF(Table_1[[#This Row],[Discount %]]&lt;=0.4, "30-40%", "40%+"))))</f>
        <v>0-10%</v>
      </c>
    </row>
    <row r="3725" spans="1:24" ht="14.4" x14ac:dyDescent="0.3">
      <c r="A3725" s="2">
        <v>3724</v>
      </c>
      <c r="B3725" s="2" t="s">
        <v>6882</v>
      </c>
      <c r="C3725" s="2">
        <f>YEAR([1]Data!$D3725)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9">
        <v>551.98500000000013</v>
      </c>
      <c r="T3725" s="2">
        <v>5</v>
      </c>
      <c r="U3725" s="25">
        <v>0.7</v>
      </c>
      <c r="V3725" s="25">
        <v>-459.98750000000018</v>
      </c>
      <c r="W3725" s="11">
        <f>Table_1[[#This Row],[Discount]]/Table_1[[#This Row],[Sales]]</f>
        <v>1.2681504026377526E-3</v>
      </c>
      <c r="X3725" t="str">
        <f>IF(Table_1[[#This Row],[Discount %]]&lt;=0.1, "0-10%", IF(Table_1[[#This Row],[Discount %]]&lt;=0.2, "10-20%", IF(Table_1[[#This Row],[Discount %]]&lt;=0.3, "20-30%", IF(Table_1[[#This Row],[Discount %]]&lt;=0.4, "30-40%", "40%+"))))</f>
        <v>0-10%</v>
      </c>
    </row>
    <row r="3726" spans="1:24" ht="14.4" x14ac:dyDescent="0.3">
      <c r="A3726" s="2">
        <v>3725</v>
      </c>
      <c r="B3726" s="2" t="s">
        <v>6883</v>
      </c>
      <c r="C3726" s="2">
        <f>YEAR([1]Data!$D3726)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9">
        <v>7.0559999999999992</v>
      </c>
      <c r="T3726" s="2">
        <v>3</v>
      </c>
      <c r="U3726" s="25">
        <v>0.2</v>
      </c>
      <c r="V3726" s="25">
        <v>2.2050000000000001</v>
      </c>
      <c r="W3726" s="11">
        <f>Table_1[[#This Row],[Discount]]/Table_1[[#This Row],[Sales]]</f>
        <v>2.8344671201814064E-2</v>
      </c>
      <c r="X3726" t="str">
        <f>IF(Table_1[[#This Row],[Discount %]]&lt;=0.1, "0-10%", IF(Table_1[[#This Row],[Discount %]]&lt;=0.2, "10-20%", IF(Table_1[[#This Row],[Discount %]]&lt;=0.3, "20-30%", IF(Table_1[[#This Row],[Discount %]]&lt;=0.4, "30-40%", "40%+"))))</f>
        <v>0-10%</v>
      </c>
    </row>
    <row r="3727" spans="1:24" ht="14.4" x14ac:dyDescent="0.3">
      <c r="A3727" s="2">
        <v>3726</v>
      </c>
      <c r="B3727" s="2" t="s">
        <v>6884</v>
      </c>
      <c r="C3727" s="2">
        <f>YEAR([1]Data!$D3727)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9">
        <v>18.72</v>
      </c>
      <c r="T3727" s="2">
        <v>2</v>
      </c>
      <c r="U3727" s="25">
        <v>0.2</v>
      </c>
      <c r="V3727" s="25">
        <v>3.51</v>
      </c>
      <c r="W3727" s="11">
        <f>Table_1[[#This Row],[Discount]]/Table_1[[#This Row],[Sales]]</f>
        <v>1.0683760683760686E-2</v>
      </c>
      <c r="X3727" t="str">
        <f>IF(Table_1[[#This Row],[Discount %]]&lt;=0.1, "0-10%", IF(Table_1[[#This Row],[Discount %]]&lt;=0.2, "10-20%", IF(Table_1[[#This Row],[Discount %]]&lt;=0.3, "20-30%", IF(Table_1[[#This Row],[Discount %]]&lt;=0.4, "30-40%", "40%+"))))</f>
        <v>0-10%</v>
      </c>
    </row>
    <row r="3728" spans="1:24" ht="14.4" x14ac:dyDescent="0.3">
      <c r="A3728" s="2">
        <v>3727</v>
      </c>
      <c r="B3728" s="2" t="s">
        <v>6885</v>
      </c>
      <c r="C3728" s="2">
        <f>YEAR([1]Data!$D3728)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9">
        <v>360.38</v>
      </c>
      <c r="T3728" s="2">
        <v>2</v>
      </c>
      <c r="U3728" s="25">
        <v>0</v>
      </c>
      <c r="V3728" s="25">
        <v>93.698800000000006</v>
      </c>
      <c r="W3728" s="11">
        <f>Table_1[[#This Row],[Discount]]/Table_1[[#This Row],[Sales]]</f>
        <v>0</v>
      </c>
      <c r="X3728" t="str">
        <f>IF(Table_1[[#This Row],[Discount %]]&lt;=0.1, "0-10%", IF(Table_1[[#This Row],[Discount %]]&lt;=0.2, "10-20%", IF(Table_1[[#This Row],[Discount %]]&lt;=0.3, "20-30%", IF(Table_1[[#This Row],[Discount %]]&lt;=0.4, "30-40%", "40%+"))))</f>
        <v>0-10%</v>
      </c>
    </row>
    <row r="3729" spans="1:24" ht="14.4" x14ac:dyDescent="0.3">
      <c r="A3729" s="2">
        <v>3728</v>
      </c>
      <c r="B3729" s="2" t="s">
        <v>6885</v>
      </c>
      <c r="C3729" s="2">
        <f>YEAR([1]Data!$D3729)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9">
        <v>11.16</v>
      </c>
      <c r="T3729" s="2">
        <v>2</v>
      </c>
      <c r="U3729" s="25">
        <v>0</v>
      </c>
      <c r="V3729" s="25">
        <v>2.7899999999999991</v>
      </c>
      <c r="W3729" s="11">
        <f>Table_1[[#This Row],[Discount]]/Table_1[[#This Row],[Sales]]</f>
        <v>0</v>
      </c>
      <c r="X3729" t="str">
        <f>IF(Table_1[[#This Row],[Discount %]]&lt;=0.1, "0-10%", IF(Table_1[[#This Row],[Discount %]]&lt;=0.2, "10-20%", IF(Table_1[[#This Row],[Discount %]]&lt;=0.3, "20-30%", IF(Table_1[[#This Row],[Discount %]]&lt;=0.4, "30-40%", "40%+"))))</f>
        <v>0-10%</v>
      </c>
    </row>
    <row r="3730" spans="1:24" ht="14.4" x14ac:dyDescent="0.3">
      <c r="A3730" s="2">
        <v>3729</v>
      </c>
      <c r="B3730" s="2" t="s">
        <v>6885</v>
      </c>
      <c r="C3730" s="2">
        <f>YEAR([1]Data!$D3730)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9">
        <v>14.940000000000001</v>
      </c>
      <c r="T3730" s="2">
        <v>3</v>
      </c>
      <c r="U3730" s="25">
        <v>0</v>
      </c>
      <c r="V3730" s="25">
        <v>6.8723999999999998</v>
      </c>
      <c r="W3730" s="11">
        <f>Table_1[[#This Row],[Discount]]/Table_1[[#This Row],[Sales]]</f>
        <v>0</v>
      </c>
      <c r="X3730" t="str">
        <f>IF(Table_1[[#This Row],[Discount %]]&lt;=0.1, "0-10%", IF(Table_1[[#This Row],[Discount %]]&lt;=0.2, "10-20%", IF(Table_1[[#This Row],[Discount %]]&lt;=0.3, "20-30%", IF(Table_1[[#This Row],[Discount %]]&lt;=0.4, "30-40%", "40%+"))))</f>
        <v>0-10%</v>
      </c>
    </row>
    <row r="3731" spans="1:24" ht="14.4" x14ac:dyDescent="0.3">
      <c r="A3731" s="2">
        <v>3730</v>
      </c>
      <c r="B3731" s="2" t="s">
        <v>6886</v>
      </c>
      <c r="C3731" s="2">
        <f>YEAR([1]Data!$D3731)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9">
        <v>41.96</v>
      </c>
      <c r="T3731" s="2">
        <v>2</v>
      </c>
      <c r="U3731" s="25">
        <v>0</v>
      </c>
      <c r="V3731" s="25">
        <v>7.9724000000000004</v>
      </c>
      <c r="W3731" s="11">
        <f>Table_1[[#This Row],[Discount]]/Table_1[[#This Row],[Sales]]</f>
        <v>0</v>
      </c>
      <c r="X3731" t="str">
        <f>IF(Table_1[[#This Row],[Discount %]]&lt;=0.1, "0-10%", IF(Table_1[[#This Row],[Discount %]]&lt;=0.2, "10-20%", IF(Table_1[[#This Row],[Discount %]]&lt;=0.3, "20-30%", IF(Table_1[[#This Row],[Discount %]]&lt;=0.4, "30-40%", "40%+"))))</f>
        <v>0-10%</v>
      </c>
    </row>
    <row r="3732" spans="1:24" ht="14.4" x14ac:dyDescent="0.3">
      <c r="A3732" s="2">
        <v>3731</v>
      </c>
      <c r="B3732" s="2" t="s">
        <v>6886</v>
      </c>
      <c r="C3732" s="2">
        <f>YEAR([1]Data!$D3732)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9">
        <v>636.86</v>
      </c>
      <c r="T3732" s="2">
        <v>7</v>
      </c>
      <c r="U3732" s="25">
        <v>0</v>
      </c>
      <c r="V3732" s="25">
        <v>0</v>
      </c>
      <c r="W3732" s="11">
        <f>Table_1[[#This Row],[Discount]]/Table_1[[#This Row],[Sales]]</f>
        <v>0</v>
      </c>
      <c r="X3732" t="str">
        <f>IF(Table_1[[#This Row],[Discount %]]&lt;=0.1, "0-10%", IF(Table_1[[#This Row],[Discount %]]&lt;=0.2, "10-20%", IF(Table_1[[#This Row],[Discount %]]&lt;=0.3, "20-30%", IF(Table_1[[#This Row],[Discount %]]&lt;=0.4, "30-40%", "40%+"))))</f>
        <v>0-10%</v>
      </c>
    </row>
    <row r="3733" spans="1:24" ht="14.4" x14ac:dyDescent="0.3">
      <c r="A3733" s="2">
        <v>3732</v>
      </c>
      <c r="B3733" s="2" t="s">
        <v>6886</v>
      </c>
      <c r="C3733" s="2">
        <f>YEAR([1]Data!$D3733)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9">
        <v>499.99</v>
      </c>
      <c r="T3733" s="2">
        <v>1</v>
      </c>
      <c r="U3733" s="25">
        <v>0</v>
      </c>
      <c r="V3733" s="25">
        <v>129.99740000000003</v>
      </c>
      <c r="W3733" s="11">
        <f>Table_1[[#This Row],[Discount]]/Table_1[[#This Row],[Sales]]</f>
        <v>0</v>
      </c>
      <c r="X3733" t="str">
        <f>IF(Table_1[[#This Row],[Discount %]]&lt;=0.1, "0-10%", IF(Table_1[[#This Row],[Discount %]]&lt;=0.2, "10-20%", IF(Table_1[[#This Row],[Discount %]]&lt;=0.3, "20-30%", IF(Table_1[[#This Row],[Discount %]]&lt;=0.4, "30-40%", "40%+"))))</f>
        <v>0-10%</v>
      </c>
    </row>
    <row r="3734" spans="1:24" ht="14.4" x14ac:dyDescent="0.3">
      <c r="A3734" s="2">
        <v>3733</v>
      </c>
      <c r="B3734" s="2" t="s">
        <v>6886</v>
      </c>
      <c r="C3734" s="2">
        <f>YEAR([1]Data!$D3734)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9">
        <v>1259.93</v>
      </c>
      <c r="T3734" s="2">
        <v>7</v>
      </c>
      <c r="U3734" s="25">
        <v>0</v>
      </c>
      <c r="V3734" s="25">
        <v>327.58180000000004</v>
      </c>
      <c r="W3734" s="11">
        <f>Table_1[[#This Row],[Discount]]/Table_1[[#This Row],[Sales]]</f>
        <v>0</v>
      </c>
      <c r="X3734" t="str">
        <f>IF(Table_1[[#This Row],[Discount %]]&lt;=0.1, "0-10%", IF(Table_1[[#This Row],[Discount %]]&lt;=0.2, "10-20%", IF(Table_1[[#This Row],[Discount %]]&lt;=0.3, "20-30%", IF(Table_1[[#This Row],[Discount %]]&lt;=0.4, "30-40%", "40%+"))))</f>
        <v>0-10%</v>
      </c>
    </row>
    <row r="3735" spans="1:24" ht="14.4" x14ac:dyDescent="0.3">
      <c r="A3735" s="2">
        <v>3734</v>
      </c>
      <c r="B3735" s="2" t="s">
        <v>6886</v>
      </c>
      <c r="C3735" s="2">
        <f>YEAR([1]Data!$D3735)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9">
        <v>65.08</v>
      </c>
      <c r="T3735" s="2">
        <v>4</v>
      </c>
      <c r="U3735" s="25">
        <v>0</v>
      </c>
      <c r="V3735" s="25">
        <v>31.889199999999995</v>
      </c>
      <c r="W3735" s="11">
        <f>Table_1[[#This Row],[Discount]]/Table_1[[#This Row],[Sales]]</f>
        <v>0</v>
      </c>
      <c r="X3735" t="str">
        <f>IF(Table_1[[#This Row],[Discount %]]&lt;=0.1, "0-10%", IF(Table_1[[#This Row],[Discount %]]&lt;=0.2, "10-20%", IF(Table_1[[#This Row],[Discount %]]&lt;=0.3, "20-30%", IF(Table_1[[#This Row],[Discount %]]&lt;=0.4, "30-40%", "40%+"))))</f>
        <v>0-10%</v>
      </c>
    </row>
    <row r="3736" spans="1:24" ht="14.4" x14ac:dyDescent="0.3">
      <c r="A3736" s="2">
        <v>3735</v>
      </c>
      <c r="B3736" s="2" t="s">
        <v>6889</v>
      </c>
      <c r="C3736" s="2">
        <f>YEAR([1]Data!$D3736)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9">
        <v>26.38</v>
      </c>
      <c r="T3736" s="2">
        <v>1</v>
      </c>
      <c r="U3736" s="25">
        <v>0</v>
      </c>
      <c r="V3736" s="25">
        <v>12.134799999999998</v>
      </c>
      <c r="W3736" s="11">
        <f>Table_1[[#This Row],[Discount]]/Table_1[[#This Row],[Sales]]</f>
        <v>0</v>
      </c>
      <c r="X3736" t="str">
        <f>IF(Table_1[[#This Row],[Discount %]]&lt;=0.1, "0-10%", IF(Table_1[[#This Row],[Discount %]]&lt;=0.2, "10-20%", IF(Table_1[[#This Row],[Discount %]]&lt;=0.3, "20-30%", IF(Table_1[[#This Row],[Discount %]]&lt;=0.4, "30-40%", "40%+"))))</f>
        <v>0-10%</v>
      </c>
    </row>
    <row r="3737" spans="1:24" ht="14.4" x14ac:dyDescent="0.3">
      <c r="A3737" s="2">
        <v>3736</v>
      </c>
      <c r="B3737" s="2" t="s">
        <v>6889</v>
      </c>
      <c r="C3737" s="2">
        <f>YEAR([1]Data!$D3737)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9">
        <v>71.97</v>
      </c>
      <c r="T3737" s="2">
        <v>3</v>
      </c>
      <c r="U3737" s="25">
        <v>0</v>
      </c>
      <c r="V3737" s="25">
        <v>16.553099999999993</v>
      </c>
      <c r="W3737" s="11">
        <f>Table_1[[#This Row],[Discount]]/Table_1[[#This Row],[Sales]]</f>
        <v>0</v>
      </c>
      <c r="X3737" t="str">
        <f>IF(Table_1[[#This Row],[Discount %]]&lt;=0.1, "0-10%", IF(Table_1[[#This Row],[Discount %]]&lt;=0.2, "10-20%", IF(Table_1[[#This Row],[Discount %]]&lt;=0.3, "20-30%", IF(Table_1[[#This Row],[Discount %]]&lt;=0.4, "30-40%", "40%+"))))</f>
        <v>0-10%</v>
      </c>
    </row>
    <row r="3738" spans="1:24" ht="14.4" x14ac:dyDescent="0.3">
      <c r="A3738" s="2">
        <v>3737</v>
      </c>
      <c r="B3738" s="2" t="s">
        <v>6892</v>
      </c>
      <c r="C3738" s="2">
        <f>YEAR([1]Data!$D3738)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9">
        <v>129.97999999999999</v>
      </c>
      <c r="T3738" s="2">
        <v>2</v>
      </c>
      <c r="U3738" s="25">
        <v>0</v>
      </c>
      <c r="V3738" s="25">
        <v>62.3904</v>
      </c>
      <c r="W3738" s="11">
        <f>Table_1[[#This Row],[Discount]]/Table_1[[#This Row],[Sales]]</f>
        <v>0</v>
      </c>
      <c r="X3738" t="str">
        <f>IF(Table_1[[#This Row],[Discount %]]&lt;=0.1, "0-10%", IF(Table_1[[#This Row],[Discount %]]&lt;=0.2, "10-20%", IF(Table_1[[#This Row],[Discount %]]&lt;=0.3, "20-30%", IF(Table_1[[#This Row],[Discount %]]&lt;=0.4, "30-40%", "40%+"))))</f>
        <v>0-10%</v>
      </c>
    </row>
    <row r="3739" spans="1:24" ht="14.4" x14ac:dyDescent="0.3">
      <c r="A3739" s="2">
        <v>3738</v>
      </c>
      <c r="B3739" s="2" t="s">
        <v>6892</v>
      </c>
      <c r="C3739" s="2">
        <f>YEAR([1]Data!$D3739)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9">
        <v>32.54</v>
      </c>
      <c r="T3739" s="2">
        <v>2</v>
      </c>
      <c r="U3739" s="25">
        <v>0</v>
      </c>
      <c r="V3739" s="25">
        <v>15.944599999999998</v>
      </c>
      <c r="W3739" s="11">
        <f>Table_1[[#This Row],[Discount]]/Table_1[[#This Row],[Sales]]</f>
        <v>0</v>
      </c>
      <c r="X3739" t="str">
        <f>IF(Table_1[[#This Row],[Discount %]]&lt;=0.1, "0-10%", IF(Table_1[[#This Row],[Discount %]]&lt;=0.2, "10-20%", IF(Table_1[[#This Row],[Discount %]]&lt;=0.3, "20-30%", IF(Table_1[[#This Row],[Discount %]]&lt;=0.4, "30-40%", "40%+"))))</f>
        <v>0-10%</v>
      </c>
    </row>
    <row r="3740" spans="1:24" ht="14.4" x14ac:dyDescent="0.3">
      <c r="A3740" s="2">
        <v>3739</v>
      </c>
      <c r="B3740" s="2" t="s">
        <v>6895</v>
      </c>
      <c r="C3740" s="2">
        <f>YEAR([1]Data!$D3740)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9">
        <v>10.9</v>
      </c>
      <c r="T3740" s="2">
        <v>1</v>
      </c>
      <c r="U3740" s="25">
        <v>0</v>
      </c>
      <c r="V3740" s="25">
        <v>3.0520000000000005</v>
      </c>
      <c r="W3740" s="11">
        <f>Table_1[[#This Row],[Discount]]/Table_1[[#This Row],[Sales]]</f>
        <v>0</v>
      </c>
      <c r="X3740" t="str">
        <f>IF(Table_1[[#This Row],[Discount %]]&lt;=0.1, "0-10%", IF(Table_1[[#This Row],[Discount %]]&lt;=0.2, "10-20%", IF(Table_1[[#This Row],[Discount %]]&lt;=0.3, "20-30%", IF(Table_1[[#This Row],[Discount %]]&lt;=0.4, "30-40%", "40%+"))))</f>
        <v>0-10%</v>
      </c>
    </row>
    <row r="3741" spans="1:24" ht="14.4" x14ac:dyDescent="0.3">
      <c r="A3741" s="2">
        <v>3740</v>
      </c>
      <c r="B3741" s="2" t="s">
        <v>6895</v>
      </c>
      <c r="C3741" s="2">
        <f>YEAR([1]Data!$D3741)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9">
        <v>59.98</v>
      </c>
      <c r="T3741" s="2">
        <v>2</v>
      </c>
      <c r="U3741" s="25">
        <v>0</v>
      </c>
      <c r="V3741" s="25">
        <v>25.191600000000001</v>
      </c>
      <c r="W3741" s="11">
        <f>Table_1[[#This Row],[Discount]]/Table_1[[#This Row],[Sales]]</f>
        <v>0</v>
      </c>
      <c r="X3741" t="str">
        <f>IF(Table_1[[#This Row],[Discount %]]&lt;=0.1, "0-10%", IF(Table_1[[#This Row],[Discount %]]&lt;=0.2, "10-20%", IF(Table_1[[#This Row],[Discount %]]&lt;=0.3, "20-30%", IF(Table_1[[#This Row],[Discount %]]&lt;=0.4, "30-40%", "40%+"))))</f>
        <v>0-10%</v>
      </c>
    </row>
    <row r="3742" spans="1:24" ht="14.4" x14ac:dyDescent="0.3">
      <c r="A3742" s="2">
        <v>3741</v>
      </c>
      <c r="B3742" s="2" t="s">
        <v>6895</v>
      </c>
      <c r="C3742" s="2">
        <f>YEAR([1]Data!$D3742)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9">
        <v>61.929000000000002</v>
      </c>
      <c r="T3742" s="2">
        <v>1</v>
      </c>
      <c r="U3742" s="25">
        <v>0.1</v>
      </c>
      <c r="V3742" s="25">
        <v>23.395400000000002</v>
      </c>
      <c r="W3742" s="11">
        <f>Table_1[[#This Row],[Discount]]/Table_1[[#This Row],[Sales]]</f>
        <v>1.6147523777228763E-3</v>
      </c>
      <c r="X3742" t="str">
        <f>IF(Table_1[[#This Row],[Discount %]]&lt;=0.1, "0-10%", IF(Table_1[[#This Row],[Discount %]]&lt;=0.2, "10-20%", IF(Table_1[[#This Row],[Discount %]]&lt;=0.3, "20-30%", IF(Table_1[[#This Row],[Discount %]]&lt;=0.4, "30-40%", "40%+"))))</f>
        <v>0-10%</v>
      </c>
    </row>
    <row r="3743" spans="1:24" ht="14.4" x14ac:dyDescent="0.3">
      <c r="A3743" s="2">
        <v>3742</v>
      </c>
      <c r="B3743" s="2" t="s">
        <v>6896</v>
      </c>
      <c r="C3743" s="2">
        <f>YEAR([1]Data!$D3743)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9">
        <v>16.52</v>
      </c>
      <c r="T3743" s="2">
        <v>4</v>
      </c>
      <c r="U3743" s="25">
        <v>0</v>
      </c>
      <c r="V3743" s="25">
        <v>7.5991999999999997</v>
      </c>
      <c r="W3743" s="11">
        <f>Table_1[[#This Row],[Discount]]/Table_1[[#This Row],[Sales]]</f>
        <v>0</v>
      </c>
      <c r="X3743" t="str">
        <f>IF(Table_1[[#This Row],[Discount %]]&lt;=0.1, "0-10%", IF(Table_1[[#This Row],[Discount %]]&lt;=0.2, "10-20%", IF(Table_1[[#This Row],[Discount %]]&lt;=0.3, "20-30%", IF(Table_1[[#This Row],[Discount %]]&lt;=0.4, "30-40%", "40%+"))))</f>
        <v>0-10%</v>
      </c>
    </row>
    <row r="3744" spans="1:24" ht="14.4" x14ac:dyDescent="0.3">
      <c r="A3744" s="2">
        <v>3743</v>
      </c>
      <c r="B3744" s="2" t="s">
        <v>6896</v>
      </c>
      <c r="C3744" s="2">
        <f>YEAR([1]Data!$D3744)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9">
        <v>60.12</v>
      </c>
      <c r="T3744" s="2">
        <v>9</v>
      </c>
      <c r="U3744" s="25">
        <v>0</v>
      </c>
      <c r="V3744" s="25">
        <v>28.857599999999998</v>
      </c>
      <c r="W3744" s="11">
        <f>Table_1[[#This Row],[Discount]]/Table_1[[#This Row],[Sales]]</f>
        <v>0</v>
      </c>
      <c r="X3744" t="str">
        <f>IF(Table_1[[#This Row],[Discount %]]&lt;=0.1, "0-10%", IF(Table_1[[#This Row],[Discount %]]&lt;=0.2, "10-20%", IF(Table_1[[#This Row],[Discount %]]&lt;=0.3, "20-30%", IF(Table_1[[#This Row],[Discount %]]&lt;=0.4, "30-40%", "40%+"))))</f>
        <v>0-10%</v>
      </c>
    </row>
    <row r="3745" spans="1:24" ht="14.4" x14ac:dyDescent="0.3">
      <c r="A3745" s="2">
        <v>3744</v>
      </c>
      <c r="B3745" s="2" t="s">
        <v>6896</v>
      </c>
      <c r="C3745" s="2">
        <f>YEAR([1]Data!$D3745)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9">
        <v>49.536000000000001</v>
      </c>
      <c r="T3745" s="2">
        <v>3</v>
      </c>
      <c r="U3745" s="25">
        <v>0.2</v>
      </c>
      <c r="V3745" s="25">
        <v>17.337599999999998</v>
      </c>
      <c r="W3745" s="11">
        <f>Table_1[[#This Row],[Discount]]/Table_1[[#This Row],[Sales]]</f>
        <v>4.0374677002583985E-3</v>
      </c>
      <c r="X3745" t="str">
        <f>IF(Table_1[[#This Row],[Discount %]]&lt;=0.1, "0-10%", IF(Table_1[[#This Row],[Discount %]]&lt;=0.2, "10-20%", IF(Table_1[[#This Row],[Discount %]]&lt;=0.3, "20-30%", IF(Table_1[[#This Row],[Discount %]]&lt;=0.4, "30-40%", "40%+"))))</f>
        <v>0-10%</v>
      </c>
    </row>
    <row r="3746" spans="1:24" ht="14.4" x14ac:dyDescent="0.3">
      <c r="A3746" s="2">
        <v>3745</v>
      </c>
      <c r="B3746" s="2" t="s">
        <v>6897</v>
      </c>
      <c r="C3746" s="2">
        <f>YEAR([1]Data!$D3746)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9">
        <v>11.850000000000001</v>
      </c>
      <c r="T3746" s="2">
        <v>3</v>
      </c>
      <c r="U3746" s="25">
        <v>0</v>
      </c>
      <c r="V3746" s="25">
        <v>3.7919999999999994</v>
      </c>
      <c r="W3746" s="11">
        <f>Table_1[[#This Row],[Discount]]/Table_1[[#This Row],[Sales]]</f>
        <v>0</v>
      </c>
      <c r="X3746" t="str">
        <f>IF(Table_1[[#This Row],[Discount %]]&lt;=0.1, "0-10%", IF(Table_1[[#This Row],[Discount %]]&lt;=0.2, "10-20%", IF(Table_1[[#This Row],[Discount %]]&lt;=0.3, "20-30%", IF(Table_1[[#This Row],[Discount %]]&lt;=0.4, "30-40%", "40%+"))))</f>
        <v>0-10%</v>
      </c>
    </row>
    <row r="3747" spans="1:24" ht="14.4" x14ac:dyDescent="0.3">
      <c r="A3747" s="2">
        <v>3746</v>
      </c>
      <c r="B3747" s="2" t="s">
        <v>6899</v>
      </c>
      <c r="C3747" s="2">
        <f>YEAR([1]Data!$D3747)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9">
        <v>118.25</v>
      </c>
      <c r="T3747" s="2">
        <v>5</v>
      </c>
      <c r="U3747" s="25">
        <v>0</v>
      </c>
      <c r="V3747" s="25">
        <v>34.292499999999997</v>
      </c>
      <c r="W3747" s="11">
        <f>Table_1[[#This Row],[Discount]]/Table_1[[#This Row],[Sales]]</f>
        <v>0</v>
      </c>
      <c r="X3747" t="str">
        <f>IF(Table_1[[#This Row],[Discount %]]&lt;=0.1, "0-10%", IF(Table_1[[#This Row],[Discount %]]&lt;=0.2, "10-20%", IF(Table_1[[#This Row],[Discount %]]&lt;=0.3, "20-30%", IF(Table_1[[#This Row],[Discount %]]&lt;=0.4, "30-40%", "40%+"))))</f>
        <v>0-10%</v>
      </c>
    </row>
    <row r="3748" spans="1:24" ht="14.4" x14ac:dyDescent="0.3">
      <c r="A3748" s="2">
        <v>3747</v>
      </c>
      <c r="B3748" s="2" t="s">
        <v>6899</v>
      </c>
      <c r="C3748" s="2">
        <f>YEAR([1]Data!$D3748)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9">
        <v>368.96999999999997</v>
      </c>
      <c r="T3748" s="2">
        <v>3</v>
      </c>
      <c r="U3748" s="25">
        <v>0</v>
      </c>
      <c r="V3748" s="25">
        <v>81.173400000000001</v>
      </c>
      <c r="W3748" s="11">
        <f>Table_1[[#This Row],[Discount]]/Table_1[[#This Row],[Sales]]</f>
        <v>0</v>
      </c>
      <c r="X3748" t="str">
        <f>IF(Table_1[[#This Row],[Discount %]]&lt;=0.1, "0-10%", IF(Table_1[[#This Row],[Discount %]]&lt;=0.2, "10-20%", IF(Table_1[[#This Row],[Discount %]]&lt;=0.3, "20-30%", IF(Table_1[[#This Row],[Discount %]]&lt;=0.4, "30-40%", "40%+"))))</f>
        <v>0-10%</v>
      </c>
    </row>
    <row r="3749" spans="1:24" ht="14.4" x14ac:dyDescent="0.3">
      <c r="A3749" s="2">
        <v>3748</v>
      </c>
      <c r="B3749" s="2" t="s">
        <v>6900</v>
      </c>
      <c r="C3749" s="2">
        <f>YEAR([1]Data!$D3749)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9">
        <v>198.46</v>
      </c>
      <c r="T3749" s="2">
        <v>2</v>
      </c>
      <c r="U3749" s="25">
        <v>0</v>
      </c>
      <c r="V3749" s="25">
        <v>99.23</v>
      </c>
      <c r="W3749" s="11">
        <f>Table_1[[#This Row],[Discount]]/Table_1[[#This Row],[Sales]]</f>
        <v>0</v>
      </c>
      <c r="X3749" t="str">
        <f>IF(Table_1[[#This Row],[Discount %]]&lt;=0.1, "0-10%", IF(Table_1[[#This Row],[Discount %]]&lt;=0.2, "10-20%", IF(Table_1[[#This Row],[Discount %]]&lt;=0.3, "20-30%", IF(Table_1[[#This Row],[Discount %]]&lt;=0.4, "30-40%", "40%+"))))</f>
        <v>0-10%</v>
      </c>
    </row>
    <row r="3750" spans="1:24" ht="14.4" x14ac:dyDescent="0.3">
      <c r="A3750" s="2">
        <v>3749</v>
      </c>
      <c r="B3750" s="2" t="s">
        <v>6900</v>
      </c>
      <c r="C3750" s="2">
        <f>YEAR([1]Data!$D3750)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9">
        <v>321.92</v>
      </c>
      <c r="T3750" s="2">
        <v>4</v>
      </c>
      <c r="U3750" s="25">
        <v>0</v>
      </c>
      <c r="V3750" s="25">
        <v>96.575999999999993</v>
      </c>
      <c r="W3750" s="11">
        <f>Table_1[[#This Row],[Discount]]/Table_1[[#This Row],[Sales]]</f>
        <v>0</v>
      </c>
      <c r="X3750" t="str">
        <f>IF(Table_1[[#This Row],[Discount %]]&lt;=0.1, "0-10%", IF(Table_1[[#This Row],[Discount %]]&lt;=0.2, "10-20%", IF(Table_1[[#This Row],[Discount %]]&lt;=0.3, "20-30%", IF(Table_1[[#This Row],[Discount %]]&lt;=0.4, "30-40%", "40%+"))))</f>
        <v>0-10%</v>
      </c>
    </row>
    <row r="3751" spans="1:24" ht="14.4" x14ac:dyDescent="0.3">
      <c r="A3751" s="2">
        <v>3750</v>
      </c>
      <c r="B3751" s="2" t="s">
        <v>6900</v>
      </c>
      <c r="C3751" s="2">
        <f>YEAR([1]Data!$D3751)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9">
        <v>879.98400000000004</v>
      </c>
      <c r="T3751" s="2">
        <v>2</v>
      </c>
      <c r="U3751" s="25">
        <v>0.2</v>
      </c>
      <c r="V3751" s="25">
        <v>329.99400000000003</v>
      </c>
      <c r="W3751" s="11">
        <f>Table_1[[#This Row],[Discount]]/Table_1[[#This Row],[Sales]]</f>
        <v>2.2727685957926508E-4</v>
      </c>
      <c r="X3751" t="str">
        <f>IF(Table_1[[#This Row],[Discount %]]&lt;=0.1, "0-10%", IF(Table_1[[#This Row],[Discount %]]&lt;=0.2, "10-20%", IF(Table_1[[#This Row],[Discount %]]&lt;=0.3, "20-30%", IF(Table_1[[#This Row],[Discount %]]&lt;=0.4, "30-40%", "40%+"))))</f>
        <v>0-10%</v>
      </c>
    </row>
    <row r="3752" spans="1:24" ht="14.4" x14ac:dyDescent="0.3">
      <c r="A3752" s="2">
        <v>3751</v>
      </c>
      <c r="B3752" s="2" t="s">
        <v>6900</v>
      </c>
      <c r="C3752" s="2">
        <f>YEAR([1]Data!$D3752)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9">
        <v>28.4</v>
      </c>
      <c r="T3752" s="2">
        <v>5</v>
      </c>
      <c r="U3752" s="25">
        <v>0</v>
      </c>
      <c r="V3752" s="25">
        <v>8.2359999999999989</v>
      </c>
      <c r="W3752" s="11">
        <f>Table_1[[#This Row],[Discount]]/Table_1[[#This Row],[Sales]]</f>
        <v>0</v>
      </c>
      <c r="X3752" t="str">
        <f>IF(Table_1[[#This Row],[Discount %]]&lt;=0.1, "0-10%", IF(Table_1[[#This Row],[Discount %]]&lt;=0.2, "10-20%", IF(Table_1[[#This Row],[Discount %]]&lt;=0.3, "20-30%", IF(Table_1[[#This Row],[Discount %]]&lt;=0.4, "30-40%", "40%+"))))</f>
        <v>0-10%</v>
      </c>
    </row>
    <row r="3753" spans="1:24" ht="14.4" x14ac:dyDescent="0.3">
      <c r="A3753" s="2">
        <v>3752</v>
      </c>
      <c r="B3753" s="2" t="s">
        <v>6900</v>
      </c>
      <c r="C3753" s="2">
        <f>YEAR([1]Data!$D3753)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9">
        <v>230.28000000000003</v>
      </c>
      <c r="T3753" s="2">
        <v>3</v>
      </c>
      <c r="U3753" s="25">
        <v>0.2</v>
      </c>
      <c r="V3753" s="25">
        <v>23.027999999999992</v>
      </c>
      <c r="W3753" s="11">
        <f>Table_1[[#This Row],[Discount]]/Table_1[[#This Row],[Sales]]</f>
        <v>8.6850790342192106E-4</v>
      </c>
      <c r="X3753" t="str">
        <f>IF(Table_1[[#This Row],[Discount %]]&lt;=0.1, "0-10%", IF(Table_1[[#This Row],[Discount %]]&lt;=0.2, "10-20%", IF(Table_1[[#This Row],[Discount %]]&lt;=0.3, "20-30%", IF(Table_1[[#This Row],[Discount %]]&lt;=0.4, "30-40%", "40%+"))))</f>
        <v>0-10%</v>
      </c>
    </row>
    <row r="3754" spans="1:24" ht="14.4" x14ac:dyDescent="0.3">
      <c r="A3754" s="2">
        <v>3753</v>
      </c>
      <c r="B3754" s="2" t="s">
        <v>6900</v>
      </c>
      <c r="C3754" s="2">
        <f>YEAR([1]Data!$D3754)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9">
        <v>116.28</v>
      </c>
      <c r="T3754" s="2">
        <v>3</v>
      </c>
      <c r="U3754" s="25">
        <v>0</v>
      </c>
      <c r="V3754" s="25">
        <v>56.977199999999996</v>
      </c>
      <c r="W3754" s="11">
        <f>Table_1[[#This Row],[Discount]]/Table_1[[#This Row],[Sales]]</f>
        <v>0</v>
      </c>
      <c r="X3754" t="str">
        <f>IF(Table_1[[#This Row],[Discount %]]&lt;=0.1, "0-10%", IF(Table_1[[#This Row],[Discount %]]&lt;=0.2, "10-20%", IF(Table_1[[#This Row],[Discount %]]&lt;=0.3, "20-30%", IF(Table_1[[#This Row],[Discount %]]&lt;=0.4, "30-40%", "40%+"))))</f>
        <v>0-10%</v>
      </c>
    </row>
    <row r="3755" spans="1:24" ht="14.4" x14ac:dyDescent="0.3">
      <c r="A3755" s="2">
        <v>3754</v>
      </c>
      <c r="B3755" s="2" t="s">
        <v>6900</v>
      </c>
      <c r="C3755" s="2">
        <f>YEAR([1]Data!$D3755)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9">
        <v>841.5680000000001</v>
      </c>
      <c r="T3755" s="2">
        <v>2</v>
      </c>
      <c r="U3755" s="25">
        <v>0.2</v>
      </c>
      <c r="V3755" s="25">
        <v>294.54879999999991</v>
      </c>
      <c r="W3755" s="11">
        <f>Table_1[[#This Row],[Discount]]/Table_1[[#This Row],[Sales]]</f>
        <v>2.376516217346667E-4</v>
      </c>
      <c r="X3755" t="str">
        <f>IF(Table_1[[#This Row],[Discount %]]&lt;=0.1, "0-10%", IF(Table_1[[#This Row],[Discount %]]&lt;=0.2, "10-20%", IF(Table_1[[#This Row],[Discount %]]&lt;=0.3, "20-30%", IF(Table_1[[#This Row],[Discount %]]&lt;=0.4, "30-40%", "40%+"))))</f>
        <v>0-10%</v>
      </c>
    </row>
    <row r="3756" spans="1:24" ht="14.4" x14ac:dyDescent="0.3">
      <c r="A3756" s="2">
        <v>3755</v>
      </c>
      <c r="B3756" s="2" t="s">
        <v>6900</v>
      </c>
      <c r="C3756" s="2">
        <f>YEAR([1]Data!$D3756)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9">
        <v>354.90000000000003</v>
      </c>
      <c r="T3756" s="2">
        <v>5</v>
      </c>
      <c r="U3756" s="25">
        <v>0</v>
      </c>
      <c r="V3756" s="25">
        <v>17.744999999999962</v>
      </c>
      <c r="W3756" s="11">
        <f>Table_1[[#This Row],[Discount]]/Table_1[[#This Row],[Sales]]</f>
        <v>0</v>
      </c>
      <c r="X3756" t="str">
        <f>IF(Table_1[[#This Row],[Discount %]]&lt;=0.1, "0-10%", IF(Table_1[[#This Row],[Discount %]]&lt;=0.2, "10-20%", IF(Table_1[[#This Row],[Discount %]]&lt;=0.3, "20-30%", IF(Table_1[[#This Row],[Discount %]]&lt;=0.4, "30-40%", "40%+"))))</f>
        <v>0-10%</v>
      </c>
    </row>
    <row r="3757" spans="1:24" ht="14.4" x14ac:dyDescent="0.3">
      <c r="A3757" s="2">
        <v>3756</v>
      </c>
      <c r="B3757" s="2" t="s">
        <v>6901</v>
      </c>
      <c r="C3757" s="2">
        <f>YEAR([1]Data!$D3757)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9">
        <v>42.783999999999999</v>
      </c>
      <c r="T3757" s="2">
        <v>7</v>
      </c>
      <c r="U3757" s="25">
        <v>0.2</v>
      </c>
      <c r="V3757" s="25">
        <v>15.509199999999998</v>
      </c>
      <c r="W3757" s="11">
        <f>Table_1[[#This Row],[Discount]]/Table_1[[#This Row],[Sales]]</f>
        <v>4.6746447270007482E-3</v>
      </c>
      <c r="X3757" t="str">
        <f>IF(Table_1[[#This Row],[Discount %]]&lt;=0.1, "0-10%", IF(Table_1[[#This Row],[Discount %]]&lt;=0.2, "10-20%", IF(Table_1[[#This Row],[Discount %]]&lt;=0.3, "20-30%", IF(Table_1[[#This Row],[Discount %]]&lt;=0.4, "30-40%", "40%+"))))</f>
        <v>0-10%</v>
      </c>
    </row>
    <row r="3758" spans="1:24" ht="14.4" x14ac:dyDescent="0.3">
      <c r="A3758" s="2">
        <v>3757</v>
      </c>
      <c r="B3758" s="2" t="s">
        <v>6901</v>
      </c>
      <c r="C3758" s="2">
        <f>YEAR([1]Data!$D3758)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9">
        <v>563.42999999999984</v>
      </c>
      <c r="T3758" s="2">
        <v>5</v>
      </c>
      <c r="U3758" s="25">
        <v>0.3</v>
      </c>
      <c r="V3758" s="25">
        <v>-56.343000000000018</v>
      </c>
      <c r="W3758" s="11">
        <f>Table_1[[#This Row],[Discount]]/Table_1[[#This Row],[Sales]]</f>
        <v>5.3245301102177746E-4</v>
      </c>
      <c r="X3758" t="str">
        <f>IF(Table_1[[#This Row],[Discount %]]&lt;=0.1, "0-10%", IF(Table_1[[#This Row],[Discount %]]&lt;=0.2, "10-20%", IF(Table_1[[#This Row],[Discount %]]&lt;=0.3, "20-30%", IF(Table_1[[#This Row],[Discount %]]&lt;=0.4, "30-40%", "40%+"))))</f>
        <v>0-10%</v>
      </c>
    </row>
    <row r="3759" spans="1:24" ht="14.4" x14ac:dyDescent="0.3">
      <c r="A3759" s="2">
        <v>3758</v>
      </c>
      <c r="B3759" s="2" t="s">
        <v>6905</v>
      </c>
      <c r="C3759" s="2">
        <f>YEAR([1]Data!$D3759)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9">
        <v>111.104</v>
      </c>
      <c r="T3759" s="2">
        <v>7</v>
      </c>
      <c r="U3759" s="25">
        <v>0.2</v>
      </c>
      <c r="V3759" s="25">
        <v>8.3328000000000024</v>
      </c>
      <c r="W3759" s="11">
        <f>Table_1[[#This Row],[Discount]]/Table_1[[#This Row],[Sales]]</f>
        <v>1.8001152073732719E-3</v>
      </c>
      <c r="X3759" t="str">
        <f>IF(Table_1[[#This Row],[Discount %]]&lt;=0.1, "0-10%", IF(Table_1[[#This Row],[Discount %]]&lt;=0.2, "10-20%", IF(Table_1[[#This Row],[Discount %]]&lt;=0.3, "20-30%", IF(Table_1[[#This Row],[Discount %]]&lt;=0.4, "30-40%", "40%+"))))</f>
        <v>0-10%</v>
      </c>
    </row>
    <row r="3760" spans="1:24" ht="14.4" x14ac:dyDescent="0.3">
      <c r="A3760" s="2">
        <v>3759</v>
      </c>
      <c r="B3760" s="2" t="s">
        <v>6906</v>
      </c>
      <c r="C3760" s="2">
        <f>YEAR([1]Data!$D3760)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9">
        <v>11.68</v>
      </c>
      <c r="T3760" s="2">
        <v>2</v>
      </c>
      <c r="U3760" s="25">
        <v>0</v>
      </c>
      <c r="V3760" s="25">
        <v>5.4895999999999994</v>
      </c>
      <c r="W3760" s="11">
        <f>Table_1[[#This Row],[Discount]]/Table_1[[#This Row],[Sales]]</f>
        <v>0</v>
      </c>
      <c r="X3760" t="str">
        <f>IF(Table_1[[#This Row],[Discount %]]&lt;=0.1, "0-10%", IF(Table_1[[#This Row],[Discount %]]&lt;=0.2, "10-20%", IF(Table_1[[#This Row],[Discount %]]&lt;=0.3, "20-30%", IF(Table_1[[#This Row],[Discount %]]&lt;=0.4, "30-40%", "40%+"))))</f>
        <v>0-10%</v>
      </c>
    </row>
    <row r="3761" spans="1:24" ht="14.4" x14ac:dyDescent="0.3">
      <c r="A3761" s="2">
        <v>3760</v>
      </c>
      <c r="B3761" s="2" t="s">
        <v>6906</v>
      </c>
      <c r="C3761" s="2">
        <f>YEAR([1]Data!$D3761)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9">
        <v>16.899999999999999</v>
      </c>
      <c r="T3761" s="2">
        <v>2</v>
      </c>
      <c r="U3761" s="25">
        <v>0</v>
      </c>
      <c r="V3761" s="25">
        <v>5.0699999999999985</v>
      </c>
      <c r="W3761" s="11">
        <f>Table_1[[#This Row],[Discount]]/Table_1[[#This Row],[Sales]]</f>
        <v>0</v>
      </c>
      <c r="X3761" t="str">
        <f>IF(Table_1[[#This Row],[Discount %]]&lt;=0.1, "0-10%", IF(Table_1[[#This Row],[Discount %]]&lt;=0.2, "10-20%", IF(Table_1[[#This Row],[Discount %]]&lt;=0.3, "20-30%", IF(Table_1[[#This Row],[Discount %]]&lt;=0.4, "30-40%", "40%+"))))</f>
        <v>0-10%</v>
      </c>
    </row>
    <row r="3762" spans="1:24" ht="14.4" x14ac:dyDescent="0.3">
      <c r="A3762" s="2">
        <v>3761</v>
      </c>
      <c r="B3762" s="2" t="s">
        <v>6906</v>
      </c>
      <c r="C3762" s="2">
        <f>YEAR([1]Data!$D3762)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9">
        <v>24.4</v>
      </c>
      <c r="T3762" s="2">
        <v>2</v>
      </c>
      <c r="U3762" s="25">
        <v>0</v>
      </c>
      <c r="V3762" s="25">
        <v>10.248000000000001</v>
      </c>
      <c r="W3762" s="11">
        <f>Table_1[[#This Row],[Discount]]/Table_1[[#This Row],[Sales]]</f>
        <v>0</v>
      </c>
      <c r="X3762" t="str">
        <f>IF(Table_1[[#This Row],[Discount %]]&lt;=0.1, "0-10%", IF(Table_1[[#This Row],[Discount %]]&lt;=0.2, "10-20%", IF(Table_1[[#This Row],[Discount %]]&lt;=0.3, "20-30%", IF(Table_1[[#This Row],[Discount %]]&lt;=0.4, "30-40%", "40%+"))))</f>
        <v>0-10%</v>
      </c>
    </row>
    <row r="3763" spans="1:24" ht="14.4" x14ac:dyDescent="0.3">
      <c r="A3763" s="2">
        <v>3762</v>
      </c>
      <c r="B3763" s="2" t="s">
        <v>6907</v>
      </c>
      <c r="C3763" s="2">
        <f>YEAR([1]Data!$D3763)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9">
        <v>87.6</v>
      </c>
      <c r="T3763" s="2">
        <v>5</v>
      </c>
      <c r="U3763" s="25">
        <v>0</v>
      </c>
      <c r="V3763" s="25">
        <v>42.047999999999995</v>
      </c>
      <c r="W3763" s="11">
        <f>Table_1[[#This Row],[Discount]]/Table_1[[#This Row],[Sales]]</f>
        <v>0</v>
      </c>
      <c r="X3763" t="str">
        <f>IF(Table_1[[#This Row],[Discount %]]&lt;=0.1, "0-10%", IF(Table_1[[#This Row],[Discount %]]&lt;=0.2, "10-20%", IF(Table_1[[#This Row],[Discount %]]&lt;=0.3, "20-30%", IF(Table_1[[#This Row],[Discount %]]&lt;=0.4, "30-40%", "40%+"))))</f>
        <v>0-10%</v>
      </c>
    </row>
    <row r="3764" spans="1:24" ht="14.4" x14ac:dyDescent="0.3">
      <c r="A3764" s="2">
        <v>3763</v>
      </c>
      <c r="B3764" s="2" t="s">
        <v>6908</v>
      </c>
      <c r="C3764" s="2">
        <f>YEAR([1]Data!$D3764)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9">
        <v>241.96</v>
      </c>
      <c r="T3764" s="2">
        <v>2</v>
      </c>
      <c r="U3764" s="25">
        <v>0</v>
      </c>
      <c r="V3764" s="25">
        <v>24.195999999999998</v>
      </c>
      <c r="W3764" s="11">
        <f>Table_1[[#This Row],[Discount]]/Table_1[[#This Row],[Sales]]</f>
        <v>0</v>
      </c>
      <c r="X3764" t="str">
        <f>IF(Table_1[[#This Row],[Discount %]]&lt;=0.1, "0-10%", IF(Table_1[[#This Row],[Discount %]]&lt;=0.2, "10-20%", IF(Table_1[[#This Row],[Discount %]]&lt;=0.3, "20-30%", IF(Table_1[[#This Row],[Discount %]]&lt;=0.4, "30-40%", "40%+"))))</f>
        <v>0-10%</v>
      </c>
    </row>
    <row r="3765" spans="1:24" ht="14.4" x14ac:dyDescent="0.3">
      <c r="A3765" s="2">
        <v>3764</v>
      </c>
      <c r="B3765" s="2" t="s">
        <v>6908</v>
      </c>
      <c r="C3765" s="2">
        <f>YEAR([1]Data!$D3765)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9">
        <v>8.52</v>
      </c>
      <c r="T3765" s="2">
        <v>3</v>
      </c>
      <c r="U3765" s="25">
        <v>0</v>
      </c>
      <c r="V3765" s="25">
        <v>4.1747999999999994</v>
      </c>
      <c r="W3765" s="11">
        <f>Table_1[[#This Row],[Discount]]/Table_1[[#This Row],[Sales]]</f>
        <v>0</v>
      </c>
      <c r="X3765" t="str">
        <f>IF(Table_1[[#This Row],[Discount %]]&lt;=0.1, "0-10%", IF(Table_1[[#This Row],[Discount %]]&lt;=0.2, "10-20%", IF(Table_1[[#This Row],[Discount %]]&lt;=0.3, "20-30%", IF(Table_1[[#This Row],[Discount %]]&lt;=0.4, "30-40%", "40%+"))))</f>
        <v>0-10%</v>
      </c>
    </row>
    <row r="3766" spans="1:24" ht="14.4" x14ac:dyDescent="0.3">
      <c r="A3766" s="2">
        <v>3765</v>
      </c>
      <c r="B3766" s="2" t="s">
        <v>6910</v>
      </c>
      <c r="C3766" s="2">
        <f>YEAR([1]Data!$D3766)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9">
        <v>1.7879999999999996</v>
      </c>
      <c r="T3766" s="2">
        <v>3</v>
      </c>
      <c r="U3766" s="25">
        <v>0.8</v>
      </c>
      <c r="V3766" s="25">
        <v>-3.0396000000000001</v>
      </c>
      <c r="W3766" s="11">
        <f>Table_1[[#This Row],[Discount]]/Table_1[[#This Row],[Sales]]</f>
        <v>0.44742729306487711</v>
      </c>
      <c r="X3766" t="str">
        <f>IF(Table_1[[#This Row],[Discount %]]&lt;=0.1, "0-10%", IF(Table_1[[#This Row],[Discount %]]&lt;=0.2, "10-20%", IF(Table_1[[#This Row],[Discount %]]&lt;=0.3, "20-30%", IF(Table_1[[#This Row],[Discount %]]&lt;=0.4, "30-40%", "40%+"))))</f>
        <v>40%+</v>
      </c>
    </row>
    <row r="3767" spans="1:24" ht="14.4" x14ac:dyDescent="0.3">
      <c r="A3767" s="2">
        <v>3766</v>
      </c>
      <c r="B3767" s="2" t="s">
        <v>6911</v>
      </c>
      <c r="C3767" s="2">
        <f>YEAR([1]Data!$D3767)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9">
        <v>99.372</v>
      </c>
      <c r="T3767" s="2">
        <v>2</v>
      </c>
      <c r="U3767" s="25">
        <v>0.3</v>
      </c>
      <c r="V3767" s="25">
        <v>-1.4196000000000097</v>
      </c>
      <c r="W3767" s="11">
        <f>Table_1[[#This Row],[Discount]]/Table_1[[#This Row],[Sales]]</f>
        <v>3.0189590629151066E-3</v>
      </c>
      <c r="X3767" t="str">
        <f>IF(Table_1[[#This Row],[Discount %]]&lt;=0.1, "0-10%", IF(Table_1[[#This Row],[Discount %]]&lt;=0.2, "10-20%", IF(Table_1[[#This Row],[Discount %]]&lt;=0.3, "20-30%", IF(Table_1[[#This Row],[Discount %]]&lt;=0.4, "30-40%", "40%+"))))</f>
        <v>0-10%</v>
      </c>
    </row>
    <row r="3768" spans="1:24" ht="14.4" x14ac:dyDescent="0.3">
      <c r="A3768" s="2">
        <v>3767</v>
      </c>
      <c r="B3768" s="2" t="s">
        <v>6911</v>
      </c>
      <c r="C3768" s="2">
        <f>YEAR([1]Data!$D3768)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9">
        <v>1.3440000000000001</v>
      </c>
      <c r="T3768" s="2">
        <v>1</v>
      </c>
      <c r="U3768" s="25">
        <v>0.2</v>
      </c>
      <c r="V3768" s="25">
        <v>0.504</v>
      </c>
      <c r="W3768" s="11">
        <f>Table_1[[#This Row],[Discount]]/Table_1[[#This Row],[Sales]]</f>
        <v>0.14880952380952381</v>
      </c>
      <c r="X3768" t="str">
        <f>IF(Table_1[[#This Row],[Discount %]]&lt;=0.1, "0-10%", IF(Table_1[[#This Row],[Discount %]]&lt;=0.2, "10-20%", IF(Table_1[[#This Row],[Discount %]]&lt;=0.3, "20-30%", IF(Table_1[[#This Row],[Discount %]]&lt;=0.4, "30-40%", "40%+"))))</f>
        <v>10-20%</v>
      </c>
    </row>
    <row r="3769" spans="1:24" ht="14.4" x14ac:dyDescent="0.3">
      <c r="A3769" s="2">
        <v>3768</v>
      </c>
      <c r="B3769" s="2" t="s">
        <v>6912</v>
      </c>
      <c r="C3769" s="2">
        <f>YEAR([1]Data!$D3769)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9">
        <v>119.96000000000001</v>
      </c>
      <c r="T3769" s="2">
        <v>5</v>
      </c>
      <c r="U3769" s="25">
        <v>0.2</v>
      </c>
      <c r="V3769" s="25">
        <v>11.996000000000002</v>
      </c>
      <c r="W3769" s="11">
        <f>Table_1[[#This Row],[Discount]]/Table_1[[#This Row],[Sales]]</f>
        <v>1.6672224074691564E-3</v>
      </c>
      <c r="X3769" t="str">
        <f>IF(Table_1[[#This Row],[Discount %]]&lt;=0.1, "0-10%", IF(Table_1[[#This Row],[Discount %]]&lt;=0.2, "10-20%", IF(Table_1[[#This Row],[Discount %]]&lt;=0.3, "20-30%", IF(Table_1[[#This Row],[Discount %]]&lt;=0.4, "30-40%", "40%+"))))</f>
        <v>0-10%</v>
      </c>
    </row>
    <row r="3770" spans="1:24" ht="14.4" x14ac:dyDescent="0.3">
      <c r="A3770" s="2">
        <v>3769</v>
      </c>
      <c r="B3770" s="2" t="s">
        <v>6913</v>
      </c>
      <c r="C3770" s="2">
        <f>YEAR([1]Data!$D3770)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9">
        <v>1013.8320000000001</v>
      </c>
      <c r="T3770" s="2">
        <v>9</v>
      </c>
      <c r="U3770" s="25">
        <v>0.2</v>
      </c>
      <c r="V3770" s="25">
        <v>101.38319999999999</v>
      </c>
      <c r="W3770" s="11">
        <f>Table_1[[#This Row],[Discount]]/Table_1[[#This Row],[Sales]]</f>
        <v>1.9727134278657606E-4</v>
      </c>
      <c r="X3770" t="str">
        <f>IF(Table_1[[#This Row],[Discount %]]&lt;=0.1, "0-10%", IF(Table_1[[#This Row],[Discount %]]&lt;=0.2, "10-20%", IF(Table_1[[#This Row],[Discount %]]&lt;=0.3, "20-30%", IF(Table_1[[#This Row],[Discount %]]&lt;=0.4, "30-40%", "40%+"))))</f>
        <v>0-10%</v>
      </c>
    </row>
    <row r="3771" spans="1:24" ht="14.4" x14ac:dyDescent="0.3">
      <c r="A3771" s="2">
        <v>3770</v>
      </c>
      <c r="B3771" s="2" t="s">
        <v>6913</v>
      </c>
      <c r="C3771" s="2">
        <f>YEAR([1]Data!$D3771)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9">
        <v>1.984</v>
      </c>
      <c r="T3771" s="2">
        <v>2</v>
      </c>
      <c r="U3771" s="25">
        <v>0.2</v>
      </c>
      <c r="V3771" s="25">
        <v>0.66959999999999997</v>
      </c>
      <c r="W3771" s="11">
        <f>Table_1[[#This Row],[Discount]]/Table_1[[#This Row],[Sales]]</f>
        <v>0.10080645161290323</v>
      </c>
      <c r="X3771" t="str">
        <f>IF(Table_1[[#This Row],[Discount %]]&lt;=0.1, "0-10%", IF(Table_1[[#This Row],[Discount %]]&lt;=0.2, "10-20%", IF(Table_1[[#This Row],[Discount %]]&lt;=0.3, "20-30%", IF(Table_1[[#This Row],[Discount %]]&lt;=0.4, "30-40%", "40%+"))))</f>
        <v>10-20%</v>
      </c>
    </row>
    <row r="3772" spans="1:24" ht="14.4" x14ac:dyDescent="0.3">
      <c r="A3772" s="2">
        <v>3771</v>
      </c>
      <c r="B3772" s="2" t="s">
        <v>6914</v>
      </c>
      <c r="C3772" s="2">
        <f>YEAR([1]Data!$D3772)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9">
        <v>2003.52</v>
      </c>
      <c r="T3772" s="2">
        <v>6</v>
      </c>
      <c r="U3772" s="25">
        <v>0.2</v>
      </c>
      <c r="V3772" s="25">
        <v>-325.57200000000023</v>
      </c>
      <c r="W3772" s="11">
        <f>Table_1[[#This Row],[Discount]]/Table_1[[#This Row],[Sales]]</f>
        <v>9.9824309215780231E-5</v>
      </c>
      <c r="X3772" t="str">
        <f>IF(Table_1[[#This Row],[Discount %]]&lt;=0.1, "0-10%", IF(Table_1[[#This Row],[Discount %]]&lt;=0.2, "10-20%", IF(Table_1[[#This Row],[Discount %]]&lt;=0.3, "20-30%", IF(Table_1[[#This Row],[Discount %]]&lt;=0.4, "30-40%", "40%+"))))</f>
        <v>0-10%</v>
      </c>
    </row>
    <row r="3773" spans="1:24" ht="14.4" x14ac:dyDescent="0.3">
      <c r="A3773" s="2">
        <v>3772</v>
      </c>
      <c r="B3773" s="2" t="s">
        <v>6915</v>
      </c>
      <c r="C3773" s="2">
        <f>YEAR([1]Data!$D3773)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9">
        <v>82.367999999999995</v>
      </c>
      <c r="T3773" s="2">
        <v>2</v>
      </c>
      <c r="U3773" s="25">
        <v>0.2</v>
      </c>
      <c r="V3773" s="25">
        <v>-19.562399999999997</v>
      </c>
      <c r="W3773" s="11">
        <f>Table_1[[#This Row],[Discount]]/Table_1[[#This Row],[Sales]]</f>
        <v>2.4281274281274285E-3</v>
      </c>
      <c r="X3773" t="str">
        <f>IF(Table_1[[#This Row],[Discount %]]&lt;=0.1, "0-10%", IF(Table_1[[#This Row],[Discount %]]&lt;=0.2, "10-20%", IF(Table_1[[#This Row],[Discount %]]&lt;=0.3, "20-30%", IF(Table_1[[#This Row],[Discount %]]&lt;=0.4, "30-40%", "40%+"))))</f>
        <v>0-10%</v>
      </c>
    </row>
    <row r="3774" spans="1:24" ht="14.4" x14ac:dyDescent="0.3">
      <c r="A3774" s="2">
        <v>3773</v>
      </c>
      <c r="B3774" s="2" t="s">
        <v>6916</v>
      </c>
      <c r="C3774" s="2">
        <f>YEAR([1]Data!$D3774)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9">
        <v>62.91</v>
      </c>
      <c r="T3774" s="2">
        <v>3</v>
      </c>
      <c r="U3774" s="25">
        <v>0</v>
      </c>
      <c r="V3774" s="25">
        <v>22.647599999999997</v>
      </c>
      <c r="W3774" s="11">
        <f>Table_1[[#This Row],[Discount]]/Table_1[[#This Row],[Sales]]</f>
        <v>0</v>
      </c>
      <c r="X3774" t="str">
        <f>IF(Table_1[[#This Row],[Discount %]]&lt;=0.1, "0-10%", IF(Table_1[[#This Row],[Discount %]]&lt;=0.2, "10-20%", IF(Table_1[[#This Row],[Discount %]]&lt;=0.3, "20-30%", IF(Table_1[[#This Row],[Discount %]]&lt;=0.4, "30-40%", "40%+"))))</f>
        <v>0-10%</v>
      </c>
    </row>
    <row r="3775" spans="1:24" ht="14.4" x14ac:dyDescent="0.3">
      <c r="A3775" s="2">
        <v>3774</v>
      </c>
      <c r="B3775" s="2" t="s">
        <v>6917</v>
      </c>
      <c r="C3775" s="2">
        <f>YEAR([1]Data!$D3775)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9">
        <v>6.911999999999999</v>
      </c>
      <c r="T3775" s="2">
        <v>3</v>
      </c>
      <c r="U3775" s="25">
        <v>0.2</v>
      </c>
      <c r="V3775" s="25">
        <v>2.3327999999999998</v>
      </c>
      <c r="W3775" s="11">
        <f>Table_1[[#This Row],[Discount]]/Table_1[[#This Row],[Sales]]</f>
        <v>2.8935185185185192E-2</v>
      </c>
      <c r="X3775" t="str">
        <f>IF(Table_1[[#This Row],[Discount %]]&lt;=0.1, "0-10%", IF(Table_1[[#This Row],[Discount %]]&lt;=0.2, "10-20%", IF(Table_1[[#This Row],[Discount %]]&lt;=0.3, "20-30%", IF(Table_1[[#This Row],[Discount %]]&lt;=0.4, "30-40%", "40%+"))))</f>
        <v>0-10%</v>
      </c>
    </row>
    <row r="3776" spans="1:24" ht="14.4" x14ac:dyDescent="0.3">
      <c r="A3776" s="2">
        <v>3775</v>
      </c>
      <c r="B3776" s="2" t="s">
        <v>6917</v>
      </c>
      <c r="C3776" s="2">
        <f>YEAR([1]Data!$D3776)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9">
        <v>383.97600000000006</v>
      </c>
      <c r="T3776" s="2">
        <v>3</v>
      </c>
      <c r="U3776" s="25">
        <v>0.2</v>
      </c>
      <c r="V3776" s="25">
        <v>81.59490000000001</v>
      </c>
      <c r="W3776" s="11">
        <f>Table_1[[#This Row],[Discount]]/Table_1[[#This Row],[Sales]]</f>
        <v>5.2086588745129899E-4</v>
      </c>
      <c r="X3776" t="str">
        <f>IF(Table_1[[#This Row],[Discount %]]&lt;=0.1, "0-10%", IF(Table_1[[#This Row],[Discount %]]&lt;=0.2, "10-20%", IF(Table_1[[#This Row],[Discount %]]&lt;=0.3, "20-30%", IF(Table_1[[#This Row],[Discount %]]&lt;=0.4, "30-40%", "40%+"))))</f>
        <v>0-10%</v>
      </c>
    </row>
    <row r="3777" spans="1:24" ht="14.4" x14ac:dyDescent="0.3">
      <c r="A3777" s="2">
        <v>3776</v>
      </c>
      <c r="B3777" s="2" t="s">
        <v>6917</v>
      </c>
      <c r="C3777" s="2">
        <f>YEAR([1]Data!$D3777)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9">
        <v>10.368000000000002</v>
      </c>
      <c r="T3777" s="2">
        <v>2</v>
      </c>
      <c r="U3777" s="25">
        <v>0.2</v>
      </c>
      <c r="V3777" s="25">
        <v>3.6288</v>
      </c>
      <c r="W3777" s="11">
        <f>Table_1[[#This Row],[Discount]]/Table_1[[#This Row],[Sales]]</f>
        <v>1.9290123456790119E-2</v>
      </c>
      <c r="X3777" t="str">
        <f>IF(Table_1[[#This Row],[Discount %]]&lt;=0.1, "0-10%", IF(Table_1[[#This Row],[Discount %]]&lt;=0.2, "10-20%", IF(Table_1[[#This Row],[Discount %]]&lt;=0.3, "20-30%", IF(Table_1[[#This Row],[Discount %]]&lt;=0.4, "30-40%", "40%+"))))</f>
        <v>0-10%</v>
      </c>
    </row>
    <row r="3778" spans="1:24" ht="14.4" x14ac:dyDescent="0.3">
      <c r="A3778" s="2">
        <v>3777</v>
      </c>
      <c r="B3778" s="2" t="s">
        <v>6917</v>
      </c>
      <c r="C3778" s="2">
        <f>YEAR([1]Data!$D3778)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9">
        <v>335.94400000000002</v>
      </c>
      <c r="T3778" s="2">
        <v>7</v>
      </c>
      <c r="U3778" s="25">
        <v>0.2</v>
      </c>
      <c r="V3778" s="25">
        <v>41.992999999999995</v>
      </c>
      <c r="W3778" s="11">
        <f>Table_1[[#This Row],[Discount]]/Table_1[[#This Row],[Sales]]</f>
        <v>5.9533731812444935E-4</v>
      </c>
      <c r="X3778" t="str">
        <f>IF(Table_1[[#This Row],[Discount %]]&lt;=0.1, "0-10%", IF(Table_1[[#This Row],[Discount %]]&lt;=0.2, "10-20%", IF(Table_1[[#This Row],[Discount %]]&lt;=0.3, "20-30%", IF(Table_1[[#This Row],[Discount %]]&lt;=0.4, "30-40%", "40%+"))))</f>
        <v>0-10%</v>
      </c>
    </row>
    <row r="3779" spans="1:24" ht="14.4" x14ac:dyDescent="0.3">
      <c r="A3779" s="2">
        <v>3778</v>
      </c>
      <c r="B3779" s="2" t="s">
        <v>6922</v>
      </c>
      <c r="C3779" s="2">
        <f>YEAR([1]Data!$D3779)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9">
        <v>665.88</v>
      </c>
      <c r="T3779" s="2">
        <v>6</v>
      </c>
      <c r="U3779" s="25">
        <v>0</v>
      </c>
      <c r="V3779" s="25">
        <v>106.54079999999999</v>
      </c>
      <c r="W3779" s="11">
        <f>Table_1[[#This Row],[Discount]]/Table_1[[#This Row],[Sales]]</f>
        <v>0</v>
      </c>
      <c r="X3779" t="str">
        <f>IF(Table_1[[#This Row],[Discount %]]&lt;=0.1, "0-10%", IF(Table_1[[#This Row],[Discount %]]&lt;=0.2, "10-20%", IF(Table_1[[#This Row],[Discount %]]&lt;=0.3, "20-30%", IF(Table_1[[#This Row],[Discount %]]&lt;=0.4, "30-40%", "40%+"))))</f>
        <v>0-10%</v>
      </c>
    </row>
    <row r="3780" spans="1:24" ht="14.4" x14ac:dyDescent="0.3">
      <c r="A3780" s="2">
        <v>3779</v>
      </c>
      <c r="B3780" s="2" t="s">
        <v>6924</v>
      </c>
      <c r="C3780" s="2">
        <f>YEAR([1]Data!$D3780)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9">
        <v>71.975999999999999</v>
      </c>
      <c r="T3780" s="2">
        <v>3</v>
      </c>
      <c r="U3780" s="25">
        <v>0.2</v>
      </c>
      <c r="V3780" s="25">
        <v>8.9969999999999892</v>
      </c>
      <c r="W3780" s="11">
        <f>Table_1[[#This Row],[Discount]]/Table_1[[#This Row],[Sales]]</f>
        <v>2.7787040124485941E-3</v>
      </c>
      <c r="X3780" t="str">
        <f>IF(Table_1[[#This Row],[Discount %]]&lt;=0.1, "0-10%", IF(Table_1[[#This Row],[Discount %]]&lt;=0.2, "10-20%", IF(Table_1[[#This Row],[Discount %]]&lt;=0.3, "20-30%", IF(Table_1[[#This Row],[Discount %]]&lt;=0.4, "30-40%", "40%+"))))</f>
        <v>0-10%</v>
      </c>
    </row>
    <row r="3781" spans="1:24" ht="14.4" x14ac:dyDescent="0.3">
      <c r="A3781" s="2">
        <v>3780</v>
      </c>
      <c r="B3781" s="2" t="s">
        <v>6925</v>
      </c>
      <c r="C3781" s="2">
        <f>YEAR([1]Data!$D3781)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9">
        <v>37.94</v>
      </c>
      <c r="T3781" s="2">
        <v>2</v>
      </c>
      <c r="U3781" s="25">
        <v>0</v>
      </c>
      <c r="V3781" s="25">
        <v>18.211199999999998</v>
      </c>
      <c r="W3781" s="11">
        <f>Table_1[[#This Row],[Discount]]/Table_1[[#This Row],[Sales]]</f>
        <v>0</v>
      </c>
      <c r="X3781" t="str">
        <f>IF(Table_1[[#This Row],[Discount %]]&lt;=0.1, "0-10%", IF(Table_1[[#This Row],[Discount %]]&lt;=0.2, "10-20%", IF(Table_1[[#This Row],[Discount %]]&lt;=0.3, "20-30%", IF(Table_1[[#This Row],[Discount %]]&lt;=0.4, "30-40%", "40%+"))))</f>
        <v>0-10%</v>
      </c>
    </row>
    <row r="3782" spans="1:24" ht="14.4" x14ac:dyDescent="0.3">
      <c r="A3782" s="2">
        <v>3781</v>
      </c>
      <c r="B3782" s="2" t="s">
        <v>6926</v>
      </c>
      <c r="C3782" s="2">
        <f>YEAR([1]Data!$D3782)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9">
        <v>273.95999999999998</v>
      </c>
      <c r="T3782" s="2">
        <v>2</v>
      </c>
      <c r="U3782" s="25">
        <v>0</v>
      </c>
      <c r="V3782" s="25">
        <v>10.958399999999983</v>
      </c>
      <c r="W3782" s="11">
        <f>Table_1[[#This Row],[Discount]]/Table_1[[#This Row],[Sales]]</f>
        <v>0</v>
      </c>
      <c r="X3782" t="str">
        <f>IF(Table_1[[#This Row],[Discount %]]&lt;=0.1, "0-10%", IF(Table_1[[#This Row],[Discount %]]&lt;=0.2, "10-20%", IF(Table_1[[#This Row],[Discount %]]&lt;=0.3, "20-30%", IF(Table_1[[#This Row],[Discount %]]&lt;=0.4, "30-40%", "40%+"))))</f>
        <v>0-10%</v>
      </c>
    </row>
    <row r="3783" spans="1:24" ht="14.4" x14ac:dyDescent="0.3">
      <c r="A3783" s="2">
        <v>3782</v>
      </c>
      <c r="B3783" s="2" t="s">
        <v>6928</v>
      </c>
      <c r="C3783" s="2">
        <f>YEAR([1]Data!$D3783)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9">
        <v>269.98199999999997</v>
      </c>
      <c r="T3783" s="2">
        <v>3</v>
      </c>
      <c r="U3783" s="25">
        <v>0.4</v>
      </c>
      <c r="V3783" s="25">
        <v>40.497299999999996</v>
      </c>
      <c r="W3783" s="11">
        <f>Table_1[[#This Row],[Discount]]/Table_1[[#This Row],[Sales]]</f>
        <v>1.4815802534983817E-3</v>
      </c>
      <c r="X3783" t="str">
        <f>IF(Table_1[[#This Row],[Discount %]]&lt;=0.1, "0-10%", IF(Table_1[[#This Row],[Discount %]]&lt;=0.2, "10-20%", IF(Table_1[[#This Row],[Discount %]]&lt;=0.3, "20-30%", IF(Table_1[[#This Row],[Discount %]]&lt;=0.4, "30-40%", "40%+"))))</f>
        <v>0-10%</v>
      </c>
    </row>
    <row r="3784" spans="1:24" ht="14.4" x14ac:dyDescent="0.3">
      <c r="A3784" s="2">
        <v>3783</v>
      </c>
      <c r="B3784" s="2" t="s">
        <v>6929</v>
      </c>
      <c r="C3784" s="2">
        <f>YEAR([1]Data!$D3784)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9">
        <v>8.9039999999999999</v>
      </c>
      <c r="T3784" s="2">
        <v>3</v>
      </c>
      <c r="U3784" s="25">
        <v>0.2</v>
      </c>
      <c r="V3784" s="25">
        <v>3.3389999999999995</v>
      </c>
      <c r="W3784" s="11">
        <f>Table_1[[#This Row],[Discount]]/Table_1[[#This Row],[Sales]]</f>
        <v>2.2461814914645106E-2</v>
      </c>
      <c r="X3784" t="str">
        <f>IF(Table_1[[#This Row],[Discount %]]&lt;=0.1, "0-10%", IF(Table_1[[#This Row],[Discount %]]&lt;=0.2, "10-20%", IF(Table_1[[#This Row],[Discount %]]&lt;=0.3, "20-30%", IF(Table_1[[#This Row],[Discount %]]&lt;=0.4, "30-40%", "40%+"))))</f>
        <v>0-10%</v>
      </c>
    </row>
    <row r="3785" spans="1:24" ht="14.4" x14ac:dyDescent="0.3">
      <c r="A3785" s="2">
        <v>3784</v>
      </c>
      <c r="B3785" s="2" t="s">
        <v>6929</v>
      </c>
      <c r="C3785" s="2">
        <f>YEAR([1]Data!$D3785)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9">
        <v>720.06400000000008</v>
      </c>
      <c r="T3785" s="2">
        <v>4</v>
      </c>
      <c r="U3785" s="25">
        <v>0.2</v>
      </c>
      <c r="V3785" s="25">
        <v>-63.005600000000015</v>
      </c>
      <c r="W3785" s="11">
        <f>Table_1[[#This Row],[Discount]]/Table_1[[#This Row],[Sales]]</f>
        <v>2.777530886143454E-4</v>
      </c>
      <c r="X3785" t="str">
        <f>IF(Table_1[[#This Row],[Discount %]]&lt;=0.1, "0-10%", IF(Table_1[[#This Row],[Discount %]]&lt;=0.2, "10-20%", IF(Table_1[[#This Row],[Discount %]]&lt;=0.3, "20-30%", IF(Table_1[[#This Row],[Discount %]]&lt;=0.4, "30-40%", "40%+"))))</f>
        <v>0-10%</v>
      </c>
    </row>
    <row r="3786" spans="1:24" ht="14.4" x14ac:dyDescent="0.3">
      <c r="A3786" s="2">
        <v>3785</v>
      </c>
      <c r="B3786" s="2" t="s">
        <v>6930</v>
      </c>
      <c r="C3786" s="2">
        <f>YEAR([1]Data!$D3786)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9">
        <v>41.424000000000007</v>
      </c>
      <c r="T3786" s="2">
        <v>2</v>
      </c>
      <c r="U3786" s="25">
        <v>0.2</v>
      </c>
      <c r="V3786" s="25">
        <v>8.2847999999999971</v>
      </c>
      <c r="W3786" s="11">
        <f>Table_1[[#This Row],[Discount]]/Table_1[[#This Row],[Sales]]</f>
        <v>4.8281189648512936E-3</v>
      </c>
      <c r="X3786" t="str">
        <f>IF(Table_1[[#This Row],[Discount %]]&lt;=0.1, "0-10%", IF(Table_1[[#This Row],[Discount %]]&lt;=0.2, "10-20%", IF(Table_1[[#This Row],[Discount %]]&lt;=0.3, "20-30%", IF(Table_1[[#This Row],[Discount %]]&lt;=0.4, "30-40%", "40%+"))))</f>
        <v>0-10%</v>
      </c>
    </row>
    <row r="3787" spans="1:24" ht="14.4" x14ac:dyDescent="0.3">
      <c r="A3787" s="2">
        <v>3786</v>
      </c>
      <c r="B3787" s="2" t="s">
        <v>6931</v>
      </c>
      <c r="C3787" s="2">
        <f>YEAR([1]Data!$D3787)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9">
        <v>3.1320000000000001</v>
      </c>
      <c r="T3787" s="2">
        <v>2</v>
      </c>
      <c r="U3787" s="25">
        <v>0.7</v>
      </c>
      <c r="V3787" s="25">
        <v>-2.6099999999999994</v>
      </c>
      <c r="W3787" s="11">
        <f>Table_1[[#This Row],[Discount]]/Table_1[[#This Row],[Sales]]</f>
        <v>0.22349936143039589</v>
      </c>
      <c r="X3787" t="str">
        <f>IF(Table_1[[#This Row],[Discount %]]&lt;=0.1, "0-10%", IF(Table_1[[#This Row],[Discount %]]&lt;=0.2, "10-20%", IF(Table_1[[#This Row],[Discount %]]&lt;=0.3, "20-30%", IF(Table_1[[#This Row],[Discount %]]&lt;=0.4, "30-40%", "40%+"))))</f>
        <v>20-30%</v>
      </c>
    </row>
    <row r="3788" spans="1:24" ht="14.4" x14ac:dyDescent="0.3">
      <c r="A3788" s="2">
        <v>3787</v>
      </c>
      <c r="B3788" s="2" t="s">
        <v>6934</v>
      </c>
      <c r="C3788" s="2">
        <f>YEAR([1]Data!$D3788)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9">
        <v>1085.42</v>
      </c>
      <c r="T3788" s="2">
        <v>7</v>
      </c>
      <c r="U3788" s="25">
        <v>0</v>
      </c>
      <c r="V3788" s="25">
        <v>282.20920000000001</v>
      </c>
      <c r="W3788" s="11">
        <f>Table_1[[#This Row],[Discount]]/Table_1[[#This Row],[Sales]]</f>
        <v>0</v>
      </c>
      <c r="X3788" t="str">
        <f>IF(Table_1[[#This Row],[Discount %]]&lt;=0.1, "0-10%", IF(Table_1[[#This Row],[Discount %]]&lt;=0.2, "10-20%", IF(Table_1[[#This Row],[Discount %]]&lt;=0.3, "20-30%", IF(Table_1[[#This Row],[Discount %]]&lt;=0.4, "30-40%", "40%+"))))</f>
        <v>0-10%</v>
      </c>
    </row>
    <row r="3789" spans="1:24" ht="14.4" x14ac:dyDescent="0.3">
      <c r="A3789" s="2">
        <v>3788</v>
      </c>
      <c r="B3789" s="2" t="s">
        <v>6935</v>
      </c>
      <c r="C3789" s="2">
        <f>YEAR([1]Data!$D3789)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9">
        <v>3.9119999999999999</v>
      </c>
      <c r="T3789" s="2">
        <v>1</v>
      </c>
      <c r="U3789" s="25">
        <v>0.2</v>
      </c>
      <c r="V3789" s="25">
        <v>1.0269000000000001</v>
      </c>
      <c r="W3789" s="11">
        <f>Table_1[[#This Row],[Discount]]/Table_1[[#This Row],[Sales]]</f>
        <v>5.112474437627812E-2</v>
      </c>
      <c r="X3789" t="str">
        <f>IF(Table_1[[#This Row],[Discount %]]&lt;=0.1, "0-10%", IF(Table_1[[#This Row],[Discount %]]&lt;=0.2, "10-20%", IF(Table_1[[#This Row],[Discount %]]&lt;=0.3, "20-30%", IF(Table_1[[#This Row],[Discount %]]&lt;=0.4, "30-40%", "40%+"))))</f>
        <v>0-10%</v>
      </c>
    </row>
    <row r="3790" spans="1:24" ht="14.4" x14ac:dyDescent="0.3">
      <c r="A3790" s="2">
        <v>3789</v>
      </c>
      <c r="B3790" s="2" t="s">
        <v>6935</v>
      </c>
      <c r="C3790" s="2">
        <f>YEAR([1]Data!$D3790)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9">
        <v>62.376000000000005</v>
      </c>
      <c r="T3790" s="2">
        <v>3</v>
      </c>
      <c r="U3790" s="25">
        <v>0.2</v>
      </c>
      <c r="V3790" s="25">
        <v>7.0172999999999952</v>
      </c>
      <c r="W3790" s="11">
        <f>Table_1[[#This Row],[Discount]]/Table_1[[#This Row],[Sales]]</f>
        <v>3.2063614210593818E-3</v>
      </c>
      <c r="X3790" t="str">
        <f>IF(Table_1[[#This Row],[Discount %]]&lt;=0.1, "0-10%", IF(Table_1[[#This Row],[Discount %]]&lt;=0.2, "10-20%", IF(Table_1[[#This Row],[Discount %]]&lt;=0.3, "20-30%", IF(Table_1[[#This Row],[Discount %]]&lt;=0.4, "30-40%", "40%+"))))</f>
        <v>0-10%</v>
      </c>
    </row>
    <row r="3791" spans="1:24" ht="14.4" x14ac:dyDescent="0.3">
      <c r="A3791" s="2">
        <v>3790</v>
      </c>
      <c r="B3791" s="2" t="s">
        <v>6936</v>
      </c>
      <c r="C3791" s="2">
        <f>YEAR([1]Data!$D3791)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9">
        <v>29.049999999999997</v>
      </c>
      <c r="T3791" s="2">
        <v>5</v>
      </c>
      <c r="U3791" s="25">
        <v>0</v>
      </c>
      <c r="V3791" s="25">
        <v>9.0054999999999996</v>
      </c>
      <c r="W3791" s="11">
        <f>Table_1[[#This Row],[Discount]]/Table_1[[#This Row],[Sales]]</f>
        <v>0</v>
      </c>
      <c r="X3791" t="str">
        <f>IF(Table_1[[#This Row],[Discount %]]&lt;=0.1, "0-10%", IF(Table_1[[#This Row],[Discount %]]&lt;=0.2, "10-20%", IF(Table_1[[#This Row],[Discount %]]&lt;=0.3, "20-30%", IF(Table_1[[#This Row],[Discount %]]&lt;=0.4, "30-40%", "40%+"))))</f>
        <v>0-10%</v>
      </c>
    </row>
    <row r="3792" spans="1:24" ht="14.4" x14ac:dyDescent="0.3">
      <c r="A3792" s="2">
        <v>3791</v>
      </c>
      <c r="B3792" s="2" t="s">
        <v>6937</v>
      </c>
      <c r="C3792" s="2">
        <f>YEAR([1]Data!$D3792)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9">
        <v>180.96000000000004</v>
      </c>
      <c r="T3792" s="2">
        <v>6</v>
      </c>
      <c r="U3792" s="25">
        <v>0.2</v>
      </c>
      <c r="V3792" s="25">
        <v>67.86</v>
      </c>
      <c r="W3792" s="11">
        <f>Table_1[[#This Row],[Discount]]/Table_1[[#This Row],[Sales]]</f>
        <v>1.1052166224580016E-3</v>
      </c>
      <c r="X3792" t="str">
        <f>IF(Table_1[[#This Row],[Discount %]]&lt;=0.1, "0-10%", IF(Table_1[[#This Row],[Discount %]]&lt;=0.2, "10-20%", IF(Table_1[[#This Row],[Discount %]]&lt;=0.3, "20-30%", IF(Table_1[[#This Row],[Discount %]]&lt;=0.4, "30-40%", "40%+"))))</f>
        <v>0-10%</v>
      </c>
    </row>
    <row r="3793" spans="1:24" ht="14.4" x14ac:dyDescent="0.3">
      <c r="A3793" s="2">
        <v>3792</v>
      </c>
      <c r="B3793" s="2" t="s">
        <v>6938</v>
      </c>
      <c r="C3793" s="2">
        <f>YEAR([1]Data!$D3793)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9">
        <v>4.4190000000000005</v>
      </c>
      <c r="T3793" s="2">
        <v>3</v>
      </c>
      <c r="U3793" s="25">
        <v>0.7</v>
      </c>
      <c r="V3793" s="25">
        <v>-3.3879000000000001</v>
      </c>
      <c r="W3793" s="11">
        <f>Table_1[[#This Row],[Discount]]/Table_1[[#This Row],[Sales]]</f>
        <v>0.15840687938447609</v>
      </c>
      <c r="X3793" t="str">
        <f>IF(Table_1[[#This Row],[Discount %]]&lt;=0.1, "0-10%", IF(Table_1[[#This Row],[Discount %]]&lt;=0.2, "10-20%", IF(Table_1[[#This Row],[Discount %]]&lt;=0.3, "20-30%", IF(Table_1[[#This Row],[Discount %]]&lt;=0.4, "30-40%", "40%+"))))</f>
        <v>10-20%</v>
      </c>
    </row>
    <row r="3794" spans="1:24" ht="14.4" x14ac:dyDescent="0.3">
      <c r="A3794" s="2">
        <v>3793</v>
      </c>
      <c r="B3794" s="2" t="s">
        <v>6938</v>
      </c>
      <c r="C3794" s="2">
        <f>YEAR([1]Data!$D3794)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9">
        <v>16.032</v>
      </c>
      <c r="T3794" s="2">
        <v>6</v>
      </c>
      <c r="U3794" s="25">
        <v>0.2</v>
      </c>
      <c r="V3794" s="25">
        <v>2.2043999999999979</v>
      </c>
      <c r="W3794" s="11">
        <f>Table_1[[#This Row],[Discount]]/Table_1[[#This Row],[Sales]]</f>
        <v>1.2475049900199601E-2</v>
      </c>
      <c r="X3794" t="str">
        <f>IF(Table_1[[#This Row],[Discount %]]&lt;=0.1, "0-10%", IF(Table_1[[#This Row],[Discount %]]&lt;=0.2, "10-20%", IF(Table_1[[#This Row],[Discount %]]&lt;=0.3, "20-30%", IF(Table_1[[#This Row],[Discount %]]&lt;=0.4, "30-40%", "40%+"))))</f>
        <v>0-10%</v>
      </c>
    </row>
    <row r="3795" spans="1:24" ht="14.4" x14ac:dyDescent="0.3">
      <c r="A3795" s="2">
        <v>3794</v>
      </c>
      <c r="B3795" s="2" t="s">
        <v>6940</v>
      </c>
      <c r="C3795" s="2">
        <f>YEAR([1]Data!$D3795)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9">
        <v>29.79</v>
      </c>
      <c r="T3795" s="2">
        <v>3</v>
      </c>
      <c r="U3795" s="25">
        <v>0</v>
      </c>
      <c r="V3795" s="25">
        <v>12.511800000000001</v>
      </c>
      <c r="W3795" s="11">
        <f>Table_1[[#This Row],[Discount]]/Table_1[[#This Row],[Sales]]</f>
        <v>0</v>
      </c>
      <c r="X3795" t="str">
        <f>IF(Table_1[[#This Row],[Discount %]]&lt;=0.1, "0-10%", IF(Table_1[[#This Row],[Discount %]]&lt;=0.2, "10-20%", IF(Table_1[[#This Row],[Discount %]]&lt;=0.3, "20-30%", IF(Table_1[[#This Row],[Discount %]]&lt;=0.4, "30-40%", "40%+"))))</f>
        <v>0-10%</v>
      </c>
    </row>
    <row r="3796" spans="1:24" ht="14.4" x14ac:dyDescent="0.3">
      <c r="A3796" s="2">
        <v>3795</v>
      </c>
      <c r="B3796" s="2" t="s">
        <v>6941</v>
      </c>
      <c r="C3796" s="2">
        <f>YEAR([1]Data!$D3796)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9">
        <v>57.23</v>
      </c>
      <c r="T3796" s="2">
        <v>1</v>
      </c>
      <c r="U3796" s="25">
        <v>0</v>
      </c>
      <c r="V3796" s="25">
        <v>14.307499999999997</v>
      </c>
      <c r="W3796" s="11">
        <f>Table_1[[#This Row],[Discount]]/Table_1[[#This Row],[Sales]]</f>
        <v>0</v>
      </c>
      <c r="X3796" t="str">
        <f>IF(Table_1[[#This Row],[Discount %]]&lt;=0.1, "0-10%", IF(Table_1[[#This Row],[Discount %]]&lt;=0.2, "10-20%", IF(Table_1[[#This Row],[Discount %]]&lt;=0.3, "20-30%", IF(Table_1[[#This Row],[Discount %]]&lt;=0.4, "30-40%", "40%+"))))</f>
        <v>0-10%</v>
      </c>
    </row>
    <row r="3797" spans="1:24" ht="14.4" x14ac:dyDescent="0.3">
      <c r="A3797" s="2">
        <v>3796</v>
      </c>
      <c r="B3797" s="2" t="s">
        <v>6941</v>
      </c>
      <c r="C3797" s="2">
        <f>YEAR([1]Data!$D3797)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9">
        <v>333</v>
      </c>
      <c r="T3797" s="2">
        <v>3</v>
      </c>
      <c r="U3797" s="25">
        <v>0.2</v>
      </c>
      <c r="V3797" s="25">
        <v>-16.649999999999991</v>
      </c>
      <c r="W3797" s="11">
        <f>Table_1[[#This Row],[Discount]]/Table_1[[#This Row],[Sales]]</f>
        <v>6.0060060060060068E-4</v>
      </c>
      <c r="X3797" t="str">
        <f>IF(Table_1[[#This Row],[Discount %]]&lt;=0.1, "0-10%", IF(Table_1[[#This Row],[Discount %]]&lt;=0.2, "10-20%", IF(Table_1[[#This Row],[Discount %]]&lt;=0.3, "20-30%", IF(Table_1[[#This Row],[Discount %]]&lt;=0.4, "30-40%", "40%+"))))</f>
        <v>0-10%</v>
      </c>
    </row>
    <row r="3798" spans="1:24" ht="14.4" x14ac:dyDescent="0.3">
      <c r="A3798" s="2">
        <v>3797</v>
      </c>
      <c r="B3798" s="2" t="s">
        <v>6941</v>
      </c>
      <c r="C3798" s="2">
        <f>YEAR([1]Data!$D3798)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9">
        <v>36.44</v>
      </c>
      <c r="T3798" s="2">
        <v>4</v>
      </c>
      <c r="U3798" s="25">
        <v>0</v>
      </c>
      <c r="V3798" s="25">
        <v>12.025199999999998</v>
      </c>
      <c r="W3798" s="11">
        <f>Table_1[[#This Row],[Discount]]/Table_1[[#This Row],[Sales]]</f>
        <v>0</v>
      </c>
      <c r="X3798" t="str">
        <f>IF(Table_1[[#This Row],[Discount %]]&lt;=0.1, "0-10%", IF(Table_1[[#This Row],[Discount %]]&lt;=0.2, "10-20%", IF(Table_1[[#This Row],[Discount %]]&lt;=0.3, "20-30%", IF(Table_1[[#This Row],[Discount %]]&lt;=0.4, "30-40%", "40%+"))))</f>
        <v>0-10%</v>
      </c>
    </row>
    <row r="3799" spans="1:24" ht="14.4" x14ac:dyDescent="0.3">
      <c r="A3799" s="2">
        <v>3798</v>
      </c>
      <c r="B3799" s="2" t="s">
        <v>6948</v>
      </c>
      <c r="C3799" s="2">
        <f>YEAR([1]Data!$D3799)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9">
        <v>251.64</v>
      </c>
      <c r="T3799" s="2">
        <v>3</v>
      </c>
      <c r="U3799" s="25">
        <v>0.2</v>
      </c>
      <c r="V3799" s="25">
        <v>88.073999999999984</v>
      </c>
      <c r="W3799" s="11">
        <f>Table_1[[#This Row],[Discount]]/Table_1[[#This Row],[Sales]]</f>
        <v>7.9478620251152449E-4</v>
      </c>
      <c r="X3799" t="str">
        <f>IF(Table_1[[#This Row],[Discount %]]&lt;=0.1, "0-10%", IF(Table_1[[#This Row],[Discount %]]&lt;=0.2, "10-20%", IF(Table_1[[#This Row],[Discount %]]&lt;=0.3, "20-30%", IF(Table_1[[#This Row],[Discount %]]&lt;=0.4, "30-40%", "40%+"))))</f>
        <v>0-10%</v>
      </c>
    </row>
    <row r="3800" spans="1:24" ht="14.4" x14ac:dyDescent="0.3">
      <c r="A3800" s="2">
        <v>3799</v>
      </c>
      <c r="B3800" s="2" t="s">
        <v>6949</v>
      </c>
      <c r="C3800" s="2">
        <f>YEAR([1]Data!$D3800)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9">
        <v>523.76400000000001</v>
      </c>
      <c r="T3800" s="2">
        <v>3</v>
      </c>
      <c r="U3800" s="25">
        <v>0.4</v>
      </c>
      <c r="V3800" s="25">
        <v>-192.04680000000008</v>
      </c>
      <c r="W3800" s="11">
        <f>Table_1[[#This Row],[Discount]]/Table_1[[#This Row],[Sales]]</f>
        <v>7.6370273634690435E-4</v>
      </c>
      <c r="X3800" t="str">
        <f>IF(Table_1[[#This Row],[Discount %]]&lt;=0.1, "0-10%", IF(Table_1[[#This Row],[Discount %]]&lt;=0.2, "10-20%", IF(Table_1[[#This Row],[Discount %]]&lt;=0.3, "20-30%", IF(Table_1[[#This Row],[Discount %]]&lt;=0.4, "30-40%", "40%+"))))</f>
        <v>0-10%</v>
      </c>
    </row>
    <row r="3801" spans="1:24" ht="14.4" x14ac:dyDescent="0.3">
      <c r="A3801" s="2">
        <v>3800</v>
      </c>
      <c r="B3801" s="2" t="s">
        <v>6949</v>
      </c>
      <c r="C3801" s="2">
        <f>YEAR([1]Data!$D3801)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9">
        <v>1359.96</v>
      </c>
      <c r="T3801" s="2">
        <v>5</v>
      </c>
      <c r="U3801" s="25">
        <v>0.2</v>
      </c>
      <c r="V3801" s="25">
        <v>118.99650000000003</v>
      </c>
      <c r="W3801" s="11">
        <f>Table_1[[#This Row],[Discount]]/Table_1[[#This Row],[Sales]]</f>
        <v>1.4706314891614459E-4</v>
      </c>
      <c r="X3801" t="str">
        <f>IF(Table_1[[#This Row],[Discount %]]&lt;=0.1, "0-10%", IF(Table_1[[#This Row],[Discount %]]&lt;=0.2, "10-20%", IF(Table_1[[#This Row],[Discount %]]&lt;=0.3, "20-30%", IF(Table_1[[#This Row],[Discount %]]&lt;=0.4, "30-40%", "40%+"))))</f>
        <v>0-10%</v>
      </c>
    </row>
    <row r="3802" spans="1:24" ht="14.4" x14ac:dyDescent="0.3">
      <c r="A3802" s="2">
        <v>3801</v>
      </c>
      <c r="B3802" s="2" t="s">
        <v>6950</v>
      </c>
      <c r="C3802" s="2">
        <f>YEAR([1]Data!$D3802)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9">
        <v>102.59200000000001</v>
      </c>
      <c r="T3802" s="2">
        <v>1</v>
      </c>
      <c r="U3802" s="25">
        <v>0.2</v>
      </c>
      <c r="V3802" s="25">
        <v>10.2592</v>
      </c>
      <c r="W3802" s="11">
        <f>Table_1[[#This Row],[Discount]]/Table_1[[#This Row],[Sales]]</f>
        <v>1.9494697442295694E-3</v>
      </c>
      <c r="X3802" t="str">
        <f>IF(Table_1[[#This Row],[Discount %]]&lt;=0.1, "0-10%", IF(Table_1[[#This Row],[Discount %]]&lt;=0.2, "10-20%", IF(Table_1[[#This Row],[Discount %]]&lt;=0.3, "20-30%", IF(Table_1[[#This Row],[Discount %]]&lt;=0.4, "30-40%", "40%+"))))</f>
        <v>0-10%</v>
      </c>
    </row>
    <row r="3803" spans="1:24" ht="14.4" x14ac:dyDescent="0.3">
      <c r="A3803" s="2">
        <v>3802</v>
      </c>
      <c r="B3803" s="2" t="s">
        <v>6950</v>
      </c>
      <c r="C3803" s="2">
        <f>YEAR([1]Data!$D3803)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9">
        <v>22.704000000000001</v>
      </c>
      <c r="T3803" s="2">
        <v>1</v>
      </c>
      <c r="U3803" s="25">
        <v>0.2</v>
      </c>
      <c r="V3803" s="25">
        <v>5.9597999999999995</v>
      </c>
      <c r="W3803" s="11">
        <f>Table_1[[#This Row],[Discount]]/Table_1[[#This Row],[Sales]]</f>
        <v>8.8090204369274134E-3</v>
      </c>
      <c r="X3803" t="str">
        <f>IF(Table_1[[#This Row],[Discount %]]&lt;=0.1, "0-10%", IF(Table_1[[#This Row],[Discount %]]&lt;=0.2, "10-20%", IF(Table_1[[#This Row],[Discount %]]&lt;=0.3, "20-30%", IF(Table_1[[#This Row],[Discount %]]&lt;=0.4, "30-40%", "40%+"))))</f>
        <v>0-10%</v>
      </c>
    </row>
    <row r="3804" spans="1:24" ht="14.4" x14ac:dyDescent="0.3">
      <c r="A3804" s="2">
        <v>3803</v>
      </c>
      <c r="B3804" s="2" t="s">
        <v>6950</v>
      </c>
      <c r="C3804" s="2">
        <f>YEAR([1]Data!$D3804)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9">
        <v>93.024000000000001</v>
      </c>
      <c r="T3804" s="2">
        <v>3</v>
      </c>
      <c r="U3804" s="25">
        <v>0.2</v>
      </c>
      <c r="V3804" s="25">
        <v>33.721199999999996</v>
      </c>
      <c r="W3804" s="11">
        <f>Table_1[[#This Row],[Discount]]/Table_1[[#This Row],[Sales]]</f>
        <v>2.1499828001375989E-3</v>
      </c>
      <c r="X3804" t="str">
        <f>IF(Table_1[[#This Row],[Discount %]]&lt;=0.1, "0-10%", IF(Table_1[[#This Row],[Discount %]]&lt;=0.2, "10-20%", IF(Table_1[[#This Row],[Discount %]]&lt;=0.3, "20-30%", IF(Table_1[[#This Row],[Discount %]]&lt;=0.4, "30-40%", "40%+"))))</f>
        <v>0-10%</v>
      </c>
    </row>
    <row r="3805" spans="1:24" ht="14.4" x14ac:dyDescent="0.3">
      <c r="A3805" s="2">
        <v>3804</v>
      </c>
      <c r="B3805" s="2" t="s">
        <v>6950</v>
      </c>
      <c r="C3805" s="2">
        <f>YEAR([1]Data!$D3805)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9">
        <v>12.768000000000001</v>
      </c>
      <c r="T3805" s="2">
        <v>2</v>
      </c>
      <c r="U3805" s="25">
        <v>0.2</v>
      </c>
      <c r="V3805" s="25">
        <v>1.436399999999999</v>
      </c>
      <c r="W3805" s="11">
        <f>Table_1[[#This Row],[Discount]]/Table_1[[#This Row],[Sales]]</f>
        <v>1.5664160401002505E-2</v>
      </c>
      <c r="X3805" t="str">
        <f>IF(Table_1[[#This Row],[Discount %]]&lt;=0.1, "0-10%", IF(Table_1[[#This Row],[Discount %]]&lt;=0.2, "10-20%", IF(Table_1[[#This Row],[Discount %]]&lt;=0.3, "20-30%", IF(Table_1[[#This Row],[Discount %]]&lt;=0.4, "30-40%", "40%+"))))</f>
        <v>0-10%</v>
      </c>
    </row>
    <row r="3806" spans="1:24" ht="14.4" x14ac:dyDescent="0.3">
      <c r="A3806" s="2">
        <v>3805</v>
      </c>
      <c r="B3806" s="2" t="s">
        <v>6950</v>
      </c>
      <c r="C3806" s="2">
        <f>YEAR([1]Data!$D3806)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9">
        <v>35.008000000000003</v>
      </c>
      <c r="T3806" s="2">
        <v>4</v>
      </c>
      <c r="U3806" s="25">
        <v>0.2</v>
      </c>
      <c r="V3806" s="25">
        <v>13.127999999999998</v>
      </c>
      <c r="W3806" s="11">
        <f>Table_1[[#This Row],[Discount]]/Table_1[[#This Row],[Sales]]</f>
        <v>5.712979890310786E-3</v>
      </c>
      <c r="X3806" t="str">
        <f>IF(Table_1[[#This Row],[Discount %]]&lt;=0.1, "0-10%", IF(Table_1[[#This Row],[Discount %]]&lt;=0.2, "10-20%", IF(Table_1[[#This Row],[Discount %]]&lt;=0.3, "20-30%", IF(Table_1[[#This Row],[Discount %]]&lt;=0.4, "30-40%", "40%+"))))</f>
        <v>0-10%</v>
      </c>
    </row>
    <row r="3807" spans="1:24" ht="14.4" x14ac:dyDescent="0.3">
      <c r="A3807" s="2">
        <v>3806</v>
      </c>
      <c r="B3807" s="2" t="s">
        <v>6950</v>
      </c>
      <c r="C3807" s="2">
        <f>YEAR([1]Data!$D3807)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9">
        <v>39.152000000000001</v>
      </c>
      <c r="T3807" s="2">
        <v>1</v>
      </c>
      <c r="U3807" s="25">
        <v>0.2</v>
      </c>
      <c r="V3807" s="25">
        <v>14.681999999999999</v>
      </c>
      <c r="W3807" s="11">
        <f>Table_1[[#This Row],[Discount]]/Table_1[[#This Row],[Sales]]</f>
        <v>5.1082958724969355E-3</v>
      </c>
      <c r="X3807" t="str">
        <f>IF(Table_1[[#This Row],[Discount %]]&lt;=0.1, "0-10%", IF(Table_1[[#This Row],[Discount %]]&lt;=0.2, "10-20%", IF(Table_1[[#This Row],[Discount %]]&lt;=0.3, "20-30%", IF(Table_1[[#This Row],[Discount %]]&lt;=0.4, "30-40%", "40%+"))))</f>
        <v>0-10%</v>
      </c>
    </row>
    <row r="3808" spans="1:24" ht="14.4" x14ac:dyDescent="0.3">
      <c r="A3808" s="2">
        <v>3807</v>
      </c>
      <c r="B3808" s="2" t="s">
        <v>6955</v>
      </c>
      <c r="C3808" s="2">
        <f>YEAR([1]Data!$D3808)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9">
        <v>11.76</v>
      </c>
      <c r="T3808" s="2">
        <v>5</v>
      </c>
      <c r="U3808" s="25">
        <v>0.2</v>
      </c>
      <c r="V3808" s="25">
        <v>1.3229999999999991</v>
      </c>
      <c r="W3808" s="11">
        <f>Table_1[[#This Row],[Discount]]/Table_1[[#This Row],[Sales]]</f>
        <v>1.7006802721088437E-2</v>
      </c>
      <c r="X3808" t="str">
        <f>IF(Table_1[[#This Row],[Discount %]]&lt;=0.1, "0-10%", IF(Table_1[[#This Row],[Discount %]]&lt;=0.2, "10-20%", IF(Table_1[[#This Row],[Discount %]]&lt;=0.3, "20-30%", IF(Table_1[[#This Row],[Discount %]]&lt;=0.4, "30-40%", "40%+"))))</f>
        <v>0-10%</v>
      </c>
    </row>
    <row r="3809" spans="1:24" ht="14.4" x14ac:dyDescent="0.3">
      <c r="A3809" s="2">
        <v>3808</v>
      </c>
      <c r="B3809" s="2" t="s">
        <v>6955</v>
      </c>
      <c r="C3809" s="2">
        <f>YEAR([1]Data!$D3809)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9">
        <v>5.2380000000000013</v>
      </c>
      <c r="T3809" s="2">
        <v>2</v>
      </c>
      <c r="U3809" s="25">
        <v>0.7</v>
      </c>
      <c r="V3809" s="25">
        <v>-4.0158000000000005</v>
      </c>
      <c r="W3809" s="11">
        <f>Table_1[[#This Row],[Discount]]/Table_1[[#This Row],[Sales]]</f>
        <v>0.13363879343260782</v>
      </c>
      <c r="X3809" t="str">
        <f>IF(Table_1[[#This Row],[Discount %]]&lt;=0.1, "0-10%", IF(Table_1[[#This Row],[Discount %]]&lt;=0.2, "10-20%", IF(Table_1[[#This Row],[Discount %]]&lt;=0.3, "20-30%", IF(Table_1[[#This Row],[Discount %]]&lt;=0.4, "30-40%", "40%+"))))</f>
        <v>10-20%</v>
      </c>
    </row>
    <row r="3810" spans="1:24" ht="14.4" x14ac:dyDescent="0.3">
      <c r="A3810" s="2">
        <v>3809</v>
      </c>
      <c r="B3810" s="2" t="s">
        <v>6955</v>
      </c>
      <c r="C3810" s="2">
        <f>YEAR([1]Data!$D3810)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9">
        <v>4.6619999999999999</v>
      </c>
      <c r="T3810" s="2">
        <v>3</v>
      </c>
      <c r="U3810" s="25">
        <v>0.7</v>
      </c>
      <c r="V3810" s="25">
        <v>-3.7295999999999996</v>
      </c>
      <c r="W3810" s="11">
        <f>Table_1[[#This Row],[Discount]]/Table_1[[#This Row],[Sales]]</f>
        <v>0.15015015015015015</v>
      </c>
      <c r="X3810" t="str">
        <f>IF(Table_1[[#This Row],[Discount %]]&lt;=0.1, "0-10%", IF(Table_1[[#This Row],[Discount %]]&lt;=0.2, "10-20%", IF(Table_1[[#This Row],[Discount %]]&lt;=0.3, "20-30%", IF(Table_1[[#This Row],[Discount %]]&lt;=0.4, "30-40%", "40%+"))))</f>
        <v>10-20%</v>
      </c>
    </row>
    <row r="3811" spans="1:24" ht="14.4" x14ac:dyDescent="0.3">
      <c r="A3811" s="2">
        <v>3810</v>
      </c>
      <c r="B3811" s="2" t="s">
        <v>6955</v>
      </c>
      <c r="C3811" s="2">
        <f>YEAR([1]Data!$D3811)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9">
        <v>523.91999999999996</v>
      </c>
      <c r="T3811" s="2">
        <v>5</v>
      </c>
      <c r="U3811" s="25">
        <v>0.2</v>
      </c>
      <c r="V3811" s="25">
        <v>-72.039000000000044</v>
      </c>
      <c r="W3811" s="11">
        <f>Table_1[[#This Row],[Discount]]/Table_1[[#This Row],[Sales]]</f>
        <v>3.8173766987326314E-4</v>
      </c>
      <c r="X3811" t="str">
        <f>IF(Table_1[[#This Row],[Discount %]]&lt;=0.1, "0-10%", IF(Table_1[[#This Row],[Discount %]]&lt;=0.2, "10-20%", IF(Table_1[[#This Row],[Discount %]]&lt;=0.3, "20-30%", IF(Table_1[[#This Row],[Discount %]]&lt;=0.4, "30-40%", "40%+"))))</f>
        <v>0-10%</v>
      </c>
    </row>
    <row r="3812" spans="1:24" ht="14.4" x14ac:dyDescent="0.3">
      <c r="A3812" s="2">
        <v>3811</v>
      </c>
      <c r="B3812" s="2" t="s">
        <v>6955</v>
      </c>
      <c r="C3812" s="2">
        <f>YEAR([1]Data!$D3812)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9">
        <v>100.792</v>
      </c>
      <c r="T3812" s="2">
        <v>1</v>
      </c>
      <c r="U3812" s="25">
        <v>0.2</v>
      </c>
      <c r="V3812" s="25">
        <v>10.079200000000007</v>
      </c>
      <c r="W3812" s="11">
        <f>Table_1[[#This Row],[Discount]]/Table_1[[#This Row],[Sales]]</f>
        <v>1.9842844670211923E-3</v>
      </c>
      <c r="X3812" t="str">
        <f>IF(Table_1[[#This Row],[Discount %]]&lt;=0.1, "0-10%", IF(Table_1[[#This Row],[Discount %]]&lt;=0.2, "10-20%", IF(Table_1[[#This Row],[Discount %]]&lt;=0.3, "20-30%", IF(Table_1[[#This Row],[Discount %]]&lt;=0.4, "30-40%", "40%+"))))</f>
        <v>0-10%</v>
      </c>
    </row>
    <row r="3813" spans="1:24" ht="14.4" x14ac:dyDescent="0.3">
      <c r="A3813" s="2">
        <v>3812</v>
      </c>
      <c r="B3813" s="2" t="s">
        <v>6955</v>
      </c>
      <c r="C3813" s="2">
        <f>YEAR([1]Data!$D3813)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9">
        <v>146.13600000000002</v>
      </c>
      <c r="T3813" s="2">
        <v>3</v>
      </c>
      <c r="U3813" s="25">
        <v>0.2</v>
      </c>
      <c r="V3813" s="25">
        <v>16.440299999999986</v>
      </c>
      <c r="W3813" s="11">
        <f>Table_1[[#This Row],[Discount]]/Table_1[[#This Row],[Sales]]</f>
        <v>1.3685881644495536E-3</v>
      </c>
      <c r="X3813" t="str">
        <f>IF(Table_1[[#This Row],[Discount %]]&lt;=0.1, "0-10%", IF(Table_1[[#This Row],[Discount %]]&lt;=0.2, "10-20%", IF(Table_1[[#This Row],[Discount %]]&lt;=0.3, "20-30%", IF(Table_1[[#This Row],[Discount %]]&lt;=0.4, "30-40%", "40%+"))))</f>
        <v>0-10%</v>
      </c>
    </row>
    <row r="3814" spans="1:24" ht="14.4" x14ac:dyDescent="0.3">
      <c r="A3814" s="2">
        <v>3813</v>
      </c>
      <c r="B3814" s="2" t="s">
        <v>6958</v>
      </c>
      <c r="C3814" s="2">
        <f>YEAR([1]Data!$D3814)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9">
        <v>25.06</v>
      </c>
      <c r="T3814" s="2">
        <v>2</v>
      </c>
      <c r="U3814" s="25">
        <v>0</v>
      </c>
      <c r="V3814" s="25">
        <v>11.778199999999998</v>
      </c>
      <c r="W3814" s="11">
        <f>Table_1[[#This Row],[Discount]]/Table_1[[#This Row],[Sales]]</f>
        <v>0</v>
      </c>
      <c r="X3814" t="str">
        <f>IF(Table_1[[#This Row],[Discount %]]&lt;=0.1, "0-10%", IF(Table_1[[#This Row],[Discount %]]&lt;=0.2, "10-20%", IF(Table_1[[#This Row],[Discount %]]&lt;=0.3, "20-30%", IF(Table_1[[#This Row],[Discount %]]&lt;=0.4, "30-40%", "40%+"))))</f>
        <v>0-10%</v>
      </c>
    </row>
    <row r="3815" spans="1:24" ht="14.4" x14ac:dyDescent="0.3">
      <c r="A3815" s="2">
        <v>3814</v>
      </c>
      <c r="B3815" s="2" t="s">
        <v>6961</v>
      </c>
      <c r="C3815" s="2">
        <f>YEAR([1]Data!$D3815)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9">
        <v>19.824000000000002</v>
      </c>
      <c r="T3815" s="2">
        <v>6</v>
      </c>
      <c r="U3815" s="25">
        <v>0.2</v>
      </c>
      <c r="V3815" s="25">
        <v>6.4427999999999992</v>
      </c>
      <c r="W3815" s="11">
        <f>Table_1[[#This Row],[Discount]]/Table_1[[#This Row],[Sales]]</f>
        <v>1.0088781275221953E-2</v>
      </c>
      <c r="X3815" t="str">
        <f>IF(Table_1[[#This Row],[Discount %]]&lt;=0.1, "0-10%", IF(Table_1[[#This Row],[Discount %]]&lt;=0.2, "10-20%", IF(Table_1[[#This Row],[Discount %]]&lt;=0.3, "20-30%", IF(Table_1[[#This Row],[Discount %]]&lt;=0.4, "30-40%", "40%+"))))</f>
        <v>0-10%</v>
      </c>
    </row>
    <row r="3816" spans="1:24" ht="14.4" x14ac:dyDescent="0.3">
      <c r="A3816" s="2">
        <v>3815</v>
      </c>
      <c r="B3816" s="2" t="s">
        <v>6962</v>
      </c>
      <c r="C3816" s="2">
        <f>YEAR([1]Data!$D3816)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9">
        <v>823.96000000000015</v>
      </c>
      <c r="T3816" s="2">
        <v>5</v>
      </c>
      <c r="U3816" s="25">
        <v>0.2</v>
      </c>
      <c r="V3816" s="25">
        <v>51.497499999999974</v>
      </c>
      <c r="W3816" s="11">
        <f>Table_1[[#This Row],[Discount]]/Table_1[[#This Row],[Sales]]</f>
        <v>2.4273022962279721E-4</v>
      </c>
      <c r="X3816" t="str">
        <f>IF(Table_1[[#This Row],[Discount %]]&lt;=0.1, "0-10%", IF(Table_1[[#This Row],[Discount %]]&lt;=0.2, "10-20%", IF(Table_1[[#This Row],[Discount %]]&lt;=0.3, "20-30%", IF(Table_1[[#This Row],[Discount %]]&lt;=0.4, "30-40%", "40%+"))))</f>
        <v>0-10%</v>
      </c>
    </row>
    <row r="3817" spans="1:24" ht="14.4" x14ac:dyDescent="0.3">
      <c r="A3817" s="2">
        <v>3816</v>
      </c>
      <c r="B3817" s="2" t="s">
        <v>6962</v>
      </c>
      <c r="C3817" s="2">
        <f>YEAR([1]Data!$D3817)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9">
        <v>15.984000000000002</v>
      </c>
      <c r="T3817" s="2">
        <v>2</v>
      </c>
      <c r="U3817" s="25">
        <v>0.2</v>
      </c>
      <c r="V3817" s="25">
        <v>4.9949999999999992</v>
      </c>
      <c r="W3817" s="11">
        <f>Table_1[[#This Row],[Discount]]/Table_1[[#This Row],[Sales]]</f>
        <v>1.2512512512512512E-2</v>
      </c>
      <c r="X3817" t="str">
        <f>IF(Table_1[[#This Row],[Discount %]]&lt;=0.1, "0-10%", IF(Table_1[[#This Row],[Discount %]]&lt;=0.2, "10-20%", IF(Table_1[[#This Row],[Discount %]]&lt;=0.3, "20-30%", IF(Table_1[[#This Row],[Discount %]]&lt;=0.4, "30-40%", "40%+"))))</f>
        <v>0-10%</v>
      </c>
    </row>
    <row r="3818" spans="1:24" ht="14.4" x14ac:dyDescent="0.3">
      <c r="A3818" s="2">
        <v>3817</v>
      </c>
      <c r="B3818" s="2" t="s">
        <v>6963</v>
      </c>
      <c r="C3818" s="2">
        <f>YEAR([1]Data!$D3818)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9">
        <v>801.96</v>
      </c>
      <c r="T3818" s="2">
        <v>2</v>
      </c>
      <c r="U3818" s="25">
        <v>0</v>
      </c>
      <c r="V3818" s="25">
        <v>200.49</v>
      </c>
      <c r="W3818" s="11">
        <f>Table_1[[#This Row],[Discount]]/Table_1[[#This Row],[Sales]]</f>
        <v>0</v>
      </c>
      <c r="X3818" t="str">
        <f>IF(Table_1[[#This Row],[Discount %]]&lt;=0.1, "0-10%", IF(Table_1[[#This Row],[Discount %]]&lt;=0.2, "10-20%", IF(Table_1[[#This Row],[Discount %]]&lt;=0.3, "20-30%", IF(Table_1[[#This Row],[Discount %]]&lt;=0.4, "30-40%", "40%+"))))</f>
        <v>0-10%</v>
      </c>
    </row>
    <row r="3819" spans="1:24" ht="14.4" x14ac:dyDescent="0.3">
      <c r="A3819" s="2">
        <v>3818</v>
      </c>
      <c r="B3819" s="2" t="s">
        <v>6963</v>
      </c>
      <c r="C3819" s="2">
        <f>YEAR([1]Data!$D3819)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9">
        <v>59.97</v>
      </c>
      <c r="T3819" s="2">
        <v>3</v>
      </c>
      <c r="U3819" s="25">
        <v>0</v>
      </c>
      <c r="V3819" s="25">
        <v>0</v>
      </c>
      <c r="W3819" s="11">
        <f>Table_1[[#This Row],[Discount]]/Table_1[[#This Row],[Sales]]</f>
        <v>0</v>
      </c>
      <c r="X3819" t="str">
        <f>IF(Table_1[[#This Row],[Discount %]]&lt;=0.1, "0-10%", IF(Table_1[[#This Row],[Discount %]]&lt;=0.2, "10-20%", IF(Table_1[[#This Row],[Discount %]]&lt;=0.3, "20-30%", IF(Table_1[[#This Row],[Discount %]]&lt;=0.4, "30-40%", "40%+"))))</f>
        <v>0-10%</v>
      </c>
    </row>
    <row r="3820" spans="1:24" ht="14.4" x14ac:dyDescent="0.3">
      <c r="A3820" s="2">
        <v>3819</v>
      </c>
      <c r="B3820" s="2" t="s">
        <v>6963</v>
      </c>
      <c r="C3820" s="2">
        <f>YEAR([1]Data!$D3820)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9">
        <v>1056.8599999999999</v>
      </c>
      <c r="T3820" s="2">
        <v>7</v>
      </c>
      <c r="U3820" s="25">
        <v>0</v>
      </c>
      <c r="V3820" s="25">
        <v>306.48939999999988</v>
      </c>
      <c r="W3820" s="11">
        <f>Table_1[[#This Row],[Discount]]/Table_1[[#This Row],[Sales]]</f>
        <v>0</v>
      </c>
      <c r="X3820" t="str">
        <f>IF(Table_1[[#This Row],[Discount %]]&lt;=0.1, "0-10%", IF(Table_1[[#This Row],[Discount %]]&lt;=0.2, "10-20%", IF(Table_1[[#This Row],[Discount %]]&lt;=0.3, "20-30%", IF(Table_1[[#This Row],[Discount %]]&lt;=0.4, "30-40%", "40%+"))))</f>
        <v>0-10%</v>
      </c>
    </row>
    <row r="3821" spans="1:24" ht="14.4" x14ac:dyDescent="0.3">
      <c r="A3821" s="2">
        <v>3820</v>
      </c>
      <c r="B3821" s="2" t="s">
        <v>6964</v>
      </c>
      <c r="C3821" s="2">
        <f>YEAR([1]Data!$D3821)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9">
        <v>12.816000000000001</v>
      </c>
      <c r="T3821" s="2">
        <v>3</v>
      </c>
      <c r="U3821" s="25">
        <v>0.2</v>
      </c>
      <c r="V3821" s="25">
        <v>4.3253999999999984</v>
      </c>
      <c r="W3821" s="11">
        <f>Table_1[[#This Row],[Discount]]/Table_1[[#This Row],[Sales]]</f>
        <v>1.5605493133583021E-2</v>
      </c>
      <c r="X3821" t="str">
        <f>IF(Table_1[[#This Row],[Discount %]]&lt;=0.1, "0-10%", IF(Table_1[[#This Row],[Discount %]]&lt;=0.2, "10-20%", IF(Table_1[[#This Row],[Discount %]]&lt;=0.3, "20-30%", IF(Table_1[[#This Row],[Discount %]]&lt;=0.4, "30-40%", "40%+"))))</f>
        <v>0-10%</v>
      </c>
    </row>
    <row r="3822" spans="1:24" ht="14.4" x14ac:dyDescent="0.3">
      <c r="A3822" s="2">
        <v>3821</v>
      </c>
      <c r="B3822" s="2" t="s">
        <v>6964</v>
      </c>
      <c r="C3822" s="2">
        <f>YEAR([1]Data!$D3822)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9">
        <v>314.35199999999998</v>
      </c>
      <c r="T3822" s="2">
        <v>3</v>
      </c>
      <c r="U3822" s="25">
        <v>0.2</v>
      </c>
      <c r="V3822" s="25">
        <v>-15.71759999999999</v>
      </c>
      <c r="W3822" s="11">
        <f>Table_1[[#This Row],[Discount]]/Table_1[[#This Row],[Sales]]</f>
        <v>6.3622944978877186E-4</v>
      </c>
      <c r="X3822" t="str">
        <f>IF(Table_1[[#This Row],[Discount %]]&lt;=0.1, "0-10%", IF(Table_1[[#This Row],[Discount %]]&lt;=0.2, "10-20%", IF(Table_1[[#This Row],[Discount %]]&lt;=0.3, "20-30%", IF(Table_1[[#This Row],[Discount %]]&lt;=0.4, "30-40%", "40%+"))))</f>
        <v>0-10%</v>
      </c>
    </row>
    <row r="3823" spans="1:24" ht="14.4" x14ac:dyDescent="0.3">
      <c r="A3823" s="2">
        <v>3822</v>
      </c>
      <c r="B3823" s="2" t="s">
        <v>6964</v>
      </c>
      <c r="C3823" s="2">
        <f>YEAR([1]Data!$D3823)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9">
        <v>18.98</v>
      </c>
      <c r="T3823" s="2">
        <v>2</v>
      </c>
      <c r="U3823" s="25">
        <v>0</v>
      </c>
      <c r="V3823" s="25">
        <v>8.9206000000000003</v>
      </c>
      <c r="W3823" s="11">
        <f>Table_1[[#This Row],[Discount]]/Table_1[[#This Row],[Sales]]</f>
        <v>0</v>
      </c>
      <c r="X3823" t="str">
        <f>IF(Table_1[[#This Row],[Discount %]]&lt;=0.1, "0-10%", IF(Table_1[[#This Row],[Discount %]]&lt;=0.2, "10-20%", IF(Table_1[[#This Row],[Discount %]]&lt;=0.3, "20-30%", IF(Table_1[[#This Row],[Discount %]]&lt;=0.4, "30-40%", "40%+"))))</f>
        <v>0-10%</v>
      </c>
    </row>
    <row r="3824" spans="1:24" ht="14.4" x14ac:dyDescent="0.3">
      <c r="A3824" s="2">
        <v>3823</v>
      </c>
      <c r="B3824" s="2" t="s">
        <v>6964</v>
      </c>
      <c r="C3824" s="2">
        <f>YEAR([1]Data!$D3824)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9">
        <v>18.240000000000002</v>
      </c>
      <c r="T3824" s="2">
        <v>6</v>
      </c>
      <c r="U3824" s="25">
        <v>0.2</v>
      </c>
      <c r="V3824" s="25">
        <v>6.1560000000000006</v>
      </c>
      <c r="W3824" s="11">
        <f>Table_1[[#This Row],[Discount]]/Table_1[[#This Row],[Sales]]</f>
        <v>1.0964912280701754E-2</v>
      </c>
      <c r="X3824" t="str">
        <f>IF(Table_1[[#This Row],[Discount %]]&lt;=0.1, "0-10%", IF(Table_1[[#This Row],[Discount %]]&lt;=0.2, "10-20%", IF(Table_1[[#This Row],[Discount %]]&lt;=0.3, "20-30%", IF(Table_1[[#This Row],[Discount %]]&lt;=0.4, "30-40%", "40%+"))))</f>
        <v>0-10%</v>
      </c>
    </row>
    <row r="3825" spans="1:24" ht="14.4" x14ac:dyDescent="0.3">
      <c r="A3825" s="2">
        <v>3824</v>
      </c>
      <c r="B3825" s="2" t="s">
        <v>6967</v>
      </c>
      <c r="C3825" s="2">
        <f>YEAR([1]Data!$D3825)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9">
        <v>991.19999999999993</v>
      </c>
      <c r="T3825" s="2">
        <v>6</v>
      </c>
      <c r="U3825" s="25">
        <v>0</v>
      </c>
      <c r="V3825" s="25">
        <v>257.71199999999999</v>
      </c>
      <c r="W3825" s="11">
        <f>Table_1[[#This Row],[Discount]]/Table_1[[#This Row],[Sales]]</f>
        <v>0</v>
      </c>
      <c r="X3825" t="str">
        <f>IF(Table_1[[#This Row],[Discount %]]&lt;=0.1, "0-10%", IF(Table_1[[#This Row],[Discount %]]&lt;=0.2, "10-20%", IF(Table_1[[#This Row],[Discount %]]&lt;=0.3, "20-30%", IF(Table_1[[#This Row],[Discount %]]&lt;=0.4, "30-40%", "40%+"))))</f>
        <v>0-10%</v>
      </c>
    </row>
    <row r="3826" spans="1:24" ht="14.4" x14ac:dyDescent="0.3">
      <c r="A3826" s="2">
        <v>3825</v>
      </c>
      <c r="B3826" s="2" t="s">
        <v>6967</v>
      </c>
      <c r="C3826" s="2">
        <f>YEAR([1]Data!$D3826)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9">
        <v>879.98400000000004</v>
      </c>
      <c r="T3826" s="2">
        <v>2</v>
      </c>
      <c r="U3826" s="25">
        <v>0.2</v>
      </c>
      <c r="V3826" s="25">
        <v>329.99400000000003</v>
      </c>
      <c r="W3826" s="11">
        <f>Table_1[[#This Row],[Discount]]/Table_1[[#This Row],[Sales]]</f>
        <v>2.2727685957926508E-4</v>
      </c>
      <c r="X3826" t="str">
        <f>IF(Table_1[[#This Row],[Discount %]]&lt;=0.1, "0-10%", IF(Table_1[[#This Row],[Discount %]]&lt;=0.2, "10-20%", IF(Table_1[[#This Row],[Discount %]]&lt;=0.3, "20-30%", IF(Table_1[[#This Row],[Discount %]]&lt;=0.4, "30-40%", "40%+"))))</f>
        <v>0-10%</v>
      </c>
    </row>
    <row r="3827" spans="1:24" ht="14.4" x14ac:dyDescent="0.3">
      <c r="A3827" s="2">
        <v>3826</v>
      </c>
      <c r="B3827" s="2" t="s">
        <v>6967</v>
      </c>
      <c r="C3827" s="2">
        <f>YEAR([1]Data!$D3827)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9">
        <v>12.96</v>
      </c>
      <c r="T3827" s="2">
        <v>9</v>
      </c>
      <c r="U3827" s="25">
        <v>0.2</v>
      </c>
      <c r="V3827" s="25">
        <v>4.5359999999999996</v>
      </c>
      <c r="W3827" s="11">
        <f>Table_1[[#This Row],[Discount]]/Table_1[[#This Row],[Sales]]</f>
        <v>1.5432098765432098E-2</v>
      </c>
      <c r="X3827" t="str">
        <f>IF(Table_1[[#This Row],[Discount %]]&lt;=0.1, "0-10%", IF(Table_1[[#This Row],[Discount %]]&lt;=0.2, "10-20%", IF(Table_1[[#This Row],[Discount %]]&lt;=0.3, "20-30%", IF(Table_1[[#This Row],[Discount %]]&lt;=0.4, "30-40%", "40%+"))))</f>
        <v>0-10%</v>
      </c>
    </row>
    <row r="3828" spans="1:24" ht="14.4" x14ac:dyDescent="0.3">
      <c r="A3828" s="2">
        <v>3827</v>
      </c>
      <c r="B3828" s="2" t="s">
        <v>6968</v>
      </c>
      <c r="C3828" s="2">
        <f>YEAR([1]Data!$D3828)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9">
        <v>107.44</v>
      </c>
      <c r="T3828" s="2">
        <v>10</v>
      </c>
      <c r="U3828" s="25">
        <v>0.2</v>
      </c>
      <c r="V3828" s="25">
        <v>10.744000000000007</v>
      </c>
      <c r="W3828" s="11">
        <f>Table_1[[#This Row],[Discount]]/Table_1[[#This Row],[Sales]]</f>
        <v>1.8615040953090098E-3</v>
      </c>
      <c r="X3828" t="str">
        <f>IF(Table_1[[#This Row],[Discount %]]&lt;=0.1, "0-10%", IF(Table_1[[#This Row],[Discount %]]&lt;=0.2, "10-20%", IF(Table_1[[#This Row],[Discount %]]&lt;=0.3, "20-30%", IF(Table_1[[#This Row],[Discount %]]&lt;=0.4, "30-40%", "40%+"))))</f>
        <v>0-10%</v>
      </c>
    </row>
    <row r="3829" spans="1:24" ht="14.4" x14ac:dyDescent="0.3">
      <c r="A3829" s="2">
        <v>3828</v>
      </c>
      <c r="B3829" s="2" t="s">
        <v>6969</v>
      </c>
      <c r="C3829" s="2">
        <f>YEAR([1]Data!$D3829)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9">
        <v>1458.65</v>
      </c>
      <c r="T3829" s="2">
        <v>5</v>
      </c>
      <c r="U3829" s="25">
        <v>0</v>
      </c>
      <c r="V3829" s="25">
        <v>423.00849999999997</v>
      </c>
      <c r="W3829" s="11">
        <f>Table_1[[#This Row],[Discount]]/Table_1[[#This Row],[Sales]]</f>
        <v>0</v>
      </c>
      <c r="X3829" t="str">
        <f>IF(Table_1[[#This Row],[Discount %]]&lt;=0.1, "0-10%", IF(Table_1[[#This Row],[Discount %]]&lt;=0.2, "10-20%", IF(Table_1[[#This Row],[Discount %]]&lt;=0.3, "20-30%", IF(Table_1[[#This Row],[Discount %]]&lt;=0.4, "30-40%", "40%+"))))</f>
        <v>0-10%</v>
      </c>
    </row>
    <row r="3830" spans="1:24" ht="14.4" x14ac:dyDescent="0.3">
      <c r="A3830" s="2">
        <v>3829</v>
      </c>
      <c r="B3830" s="2" t="s">
        <v>6969</v>
      </c>
      <c r="C3830" s="2">
        <f>YEAR([1]Data!$D3830)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9">
        <v>26.64</v>
      </c>
      <c r="T3830" s="2">
        <v>1</v>
      </c>
      <c r="U3830" s="25">
        <v>0</v>
      </c>
      <c r="V3830" s="25">
        <v>7.4591999999999992</v>
      </c>
      <c r="W3830" s="11">
        <f>Table_1[[#This Row],[Discount]]/Table_1[[#This Row],[Sales]]</f>
        <v>0</v>
      </c>
      <c r="X3830" t="str">
        <f>IF(Table_1[[#This Row],[Discount %]]&lt;=0.1, "0-10%", IF(Table_1[[#This Row],[Discount %]]&lt;=0.2, "10-20%", IF(Table_1[[#This Row],[Discount %]]&lt;=0.3, "20-30%", IF(Table_1[[#This Row],[Discount %]]&lt;=0.4, "30-40%", "40%+"))))</f>
        <v>0-10%</v>
      </c>
    </row>
    <row r="3831" spans="1:24" ht="14.4" x14ac:dyDescent="0.3">
      <c r="A3831" s="2">
        <v>3830</v>
      </c>
      <c r="B3831" s="2" t="s">
        <v>6969</v>
      </c>
      <c r="C3831" s="2">
        <f>YEAR([1]Data!$D3831)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9">
        <v>476.8</v>
      </c>
      <c r="T3831" s="2">
        <v>2</v>
      </c>
      <c r="U3831" s="25">
        <v>0</v>
      </c>
      <c r="V3831" s="25">
        <v>119.19999999999999</v>
      </c>
      <c r="W3831" s="11">
        <f>Table_1[[#This Row],[Discount]]/Table_1[[#This Row],[Sales]]</f>
        <v>0</v>
      </c>
      <c r="X3831" t="str">
        <f>IF(Table_1[[#This Row],[Discount %]]&lt;=0.1, "0-10%", IF(Table_1[[#This Row],[Discount %]]&lt;=0.2, "10-20%", IF(Table_1[[#This Row],[Discount %]]&lt;=0.3, "20-30%", IF(Table_1[[#This Row],[Discount %]]&lt;=0.4, "30-40%", "40%+"))))</f>
        <v>0-10%</v>
      </c>
    </row>
    <row r="3832" spans="1:24" ht="14.4" x14ac:dyDescent="0.3">
      <c r="A3832" s="2">
        <v>3831</v>
      </c>
      <c r="B3832" s="2" t="s">
        <v>6969</v>
      </c>
      <c r="C3832" s="2">
        <f>YEAR([1]Data!$D3832)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9">
        <v>87.444000000000003</v>
      </c>
      <c r="T3832" s="2">
        <v>2</v>
      </c>
      <c r="U3832" s="25">
        <v>0.1</v>
      </c>
      <c r="V3832" s="25">
        <v>18.460399999999986</v>
      </c>
      <c r="W3832" s="11">
        <f>Table_1[[#This Row],[Discount]]/Table_1[[#This Row],[Sales]]</f>
        <v>1.1435890398426422E-3</v>
      </c>
      <c r="X3832" t="str">
        <f>IF(Table_1[[#This Row],[Discount %]]&lt;=0.1, "0-10%", IF(Table_1[[#This Row],[Discount %]]&lt;=0.2, "10-20%", IF(Table_1[[#This Row],[Discount %]]&lt;=0.3, "20-30%", IF(Table_1[[#This Row],[Discount %]]&lt;=0.4, "30-40%", "40%+"))))</f>
        <v>0-10%</v>
      </c>
    </row>
    <row r="3833" spans="1:24" ht="14.4" x14ac:dyDescent="0.3">
      <c r="A3833" s="2">
        <v>3832</v>
      </c>
      <c r="B3833" s="2" t="s">
        <v>6970</v>
      </c>
      <c r="C3833" s="2">
        <f>YEAR([1]Data!$D3833)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9">
        <v>76.14</v>
      </c>
      <c r="T3833" s="2">
        <v>3</v>
      </c>
      <c r="U3833" s="25">
        <v>0</v>
      </c>
      <c r="V3833" s="25">
        <v>26.648999999999997</v>
      </c>
      <c r="W3833" s="11">
        <f>Table_1[[#This Row],[Discount]]/Table_1[[#This Row],[Sales]]</f>
        <v>0</v>
      </c>
      <c r="X3833" t="str">
        <f>IF(Table_1[[#This Row],[Discount %]]&lt;=0.1, "0-10%", IF(Table_1[[#This Row],[Discount %]]&lt;=0.2, "10-20%", IF(Table_1[[#This Row],[Discount %]]&lt;=0.3, "20-30%", IF(Table_1[[#This Row],[Discount %]]&lt;=0.4, "30-40%", "40%+"))))</f>
        <v>0-10%</v>
      </c>
    </row>
    <row r="3834" spans="1:24" ht="14.4" x14ac:dyDescent="0.3">
      <c r="A3834" s="2">
        <v>3833</v>
      </c>
      <c r="B3834" s="2" t="s">
        <v>6970</v>
      </c>
      <c r="C3834" s="2">
        <f>YEAR([1]Data!$D3834)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9">
        <v>19.96</v>
      </c>
      <c r="T3834" s="2">
        <v>2</v>
      </c>
      <c r="U3834" s="25">
        <v>0</v>
      </c>
      <c r="V3834" s="25">
        <v>9.3811999999999998</v>
      </c>
      <c r="W3834" s="11">
        <f>Table_1[[#This Row],[Discount]]/Table_1[[#This Row],[Sales]]</f>
        <v>0</v>
      </c>
      <c r="X3834" t="str">
        <f>IF(Table_1[[#This Row],[Discount %]]&lt;=0.1, "0-10%", IF(Table_1[[#This Row],[Discount %]]&lt;=0.2, "10-20%", IF(Table_1[[#This Row],[Discount %]]&lt;=0.3, "20-30%", IF(Table_1[[#This Row],[Discount %]]&lt;=0.4, "30-40%", "40%+"))))</f>
        <v>0-10%</v>
      </c>
    </row>
    <row r="3835" spans="1:24" ht="14.4" x14ac:dyDescent="0.3">
      <c r="A3835" s="2">
        <v>3834</v>
      </c>
      <c r="B3835" s="2" t="s">
        <v>6974</v>
      </c>
      <c r="C3835" s="2">
        <f>YEAR([1]Data!$D3835)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9">
        <v>1049.97</v>
      </c>
      <c r="T3835" s="2">
        <v>5</v>
      </c>
      <c r="U3835" s="25">
        <v>0.4</v>
      </c>
      <c r="V3835" s="25">
        <v>-209.99399999999991</v>
      </c>
      <c r="W3835" s="11">
        <f>Table_1[[#This Row],[Discount]]/Table_1[[#This Row],[Sales]]</f>
        <v>3.8096326561711289E-4</v>
      </c>
      <c r="X3835" t="str">
        <f>IF(Table_1[[#This Row],[Discount %]]&lt;=0.1, "0-10%", IF(Table_1[[#This Row],[Discount %]]&lt;=0.2, "10-20%", IF(Table_1[[#This Row],[Discount %]]&lt;=0.3, "20-30%", IF(Table_1[[#This Row],[Discount %]]&lt;=0.4, "30-40%", "40%+"))))</f>
        <v>0-10%</v>
      </c>
    </row>
    <row r="3836" spans="1:24" ht="14.4" x14ac:dyDescent="0.3">
      <c r="A3836" s="2">
        <v>3835</v>
      </c>
      <c r="B3836" s="2" t="s">
        <v>6974</v>
      </c>
      <c r="C3836" s="2">
        <f>YEAR([1]Data!$D3836)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9">
        <v>611.05799999999999</v>
      </c>
      <c r="T3836" s="2">
        <v>3</v>
      </c>
      <c r="U3836" s="25">
        <v>0.3</v>
      </c>
      <c r="V3836" s="25">
        <v>-34.917600000000022</v>
      </c>
      <c r="W3836" s="11">
        <f>Table_1[[#This Row],[Discount]]/Table_1[[#This Row],[Sales]]</f>
        <v>4.9095175908015279E-4</v>
      </c>
      <c r="X3836" t="str">
        <f>IF(Table_1[[#This Row],[Discount %]]&lt;=0.1, "0-10%", IF(Table_1[[#This Row],[Discount %]]&lt;=0.2, "10-20%", IF(Table_1[[#This Row],[Discount %]]&lt;=0.3, "20-30%", IF(Table_1[[#This Row],[Discount %]]&lt;=0.4, "30-40%", "40%+"))))</f>
        <v>0-10%</v>
      </c>
    </row>
    <row r="3837" spans="1:24" ht="14.4" x14ac:dyDescent="0.3">
      <c r="A3837" s="2">
        <v>3836</v>
      </c>
      <c r="B3837" s="2" t="s">
        <v>6975</v>
      </c>
      <c r="C3837" s="2">
        <f>YEAR([1]Data!$D3837)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9">
        <v>2.3679999999999999</v>
      </c>
      <c r="T3837" s="2">
        <v>2</v>
      </c>
      <c r="U3837" s="25">
        <v>0.2</v>
      </c>
      <c r="V3837" s="25">
        <v>0.82879999999999987</v>
      </c>
      <c r="W3837" s="11">
        <f>Table_1[[#This Row],[Discount]]/Table_1[[#This Row],[Sales]]</f>
        <v>8.4459459459459471E-2</v>
      </c>
      <c r="X3837" t="str">
        <f>IF(Table_1[[#This Row],[Discount %]]&lt;=0.1, "0-10%", IF(Table_1[[#This Row],[Discount %]]&lt;=0.2, "10-20%", IF(Table_1[[#This Row],[Discount %]]&lt;=0.3, "20-30%", IF(Table_1[[#This Row],[Discount %]]&lt;=0.4, "30-40%", "40%+"))))</f>
        <v>0-10%</v>
      </c>
    </row>
    <row r="3838" spans="1:24" ht="14.4" x14ac:dyDescent="0.3">
      <c r="A3838" s="2">
        <v>3837</v>
      </c>
      <c r="B3838" s="2" t="s">
        <v>6975</v>
      </c>
      <c r="C3838" s="2">
        <f>YEAR([1]Data!$D3838)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9">
        <v>19.008000000000003</v>
      </c>
      <c r="T3838" s="2">
        <v>3</v>
      </c>
      <c r="U3838" s="25">
        <v>0.2</v>
      </c>
      <c r="V3838" s="25">
        <v>6.8903999999999979</v>
      </c>
      <c r="W3838" s="11">
        <f>Table_1[[#This Row],[Discount]]/Table_1[[#This Row],[Sales]]</f>
        <v>1.0521885521885521E-2</v>
      </c>
      <c r="X3838" t="str">
        <f>IF(Table_1[[#This Row],[Discount %]]&lt;=0.1, "0-10%", IF(Table_1[[#This Row],[Discount %]]&lt;=0.2, "10-20%", IF(Table_1[[#This Row],[Discount %]]&lt;=0.3, "20-30%", IF(Table_1[[#This Row],[Discount %]]&lt;=0.4, "30-40%", "40%+"))))</f>
        <v>0-10%</v>
      </c>
    </row>
    <row r="3839" spans="1:24" ht="14.4" x14ac:dyDescent="0.3">
      <c r="A3839" s="2">
        <v>3838</v>
      </c>
      <c r="B3839" s="2" t="s">
        <v>6978</v>
      </c>
      <c r="C3839" s="2">
        <f>YEAR([1]Data!$D3839)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9">
        <v>911.98400000000004</v>
      </c>
      <c r="T3839" s="2">
        <v>2</v>
      </c>
      <c r="U3839" s="25">
        <v>0.2</v>
      </c>
      <c r="V3839" s="25">
        <v>113.99799999999991</v>
      </c>
      <c r="W3839" s="11">
        <f>Table_1[[#This Row],[Discount]]/Table_1[[#This Row],[Sales]]</f>
        <v>2.1930209301917577E-4</v>
      </c>
      <c r="X3839" t="str">
        <f>IF(Table_1[[#This Row],[Discount %]]&lt;=0.1, "0-10%", IF(Table_1[[#This Row],[Discount %]]&lt;=0.2, "10-20%", IF(Table_1[[#This Row],[Discount %]]&lt;=0.3, "20-30%", IF(Table_1[[#This Row],[Discount %]]&lt;=0.4, "30-40%", "40%+"))))</f>
        <v>0-10%</v>
      </c>
    </row>
    <row r="3840" spans="1:24" ht="14.4" x14ac:dyDescent="0.3">
      <c r="A3840" s="2">
        <v>3839</v>
      </c>
      <c r="B3840" s="2" t="s">
        <v>6978</v>
      </c>
      <c r="C3840" s="2">
        <f>YEAR([1]Data!$D3840)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9">
        <v>674.35200000000009</v>
      </c>
      <c r="T3840" s="2">
        <v>3</v>
      </c>
      <c r="U3840" s="25">
        <v>0.2</v>
      </c>
      <c r="V3840" s="25">
        <v>-109.58220000000011</v>
      </c>
      <c r="W3840" s="11">
        <f>Table_1[[#This Row],[Discount]]/Table_1[[#This Row],[Sales]]</f>
        <v>2.9658101406980329E-4</v>
      </c>
      <c r="X3840" t="str">
        <f>IF(Table_1[[#This Row],[Discount %]]&lt;=0.1, "0-10%", IF(Table_1[[#This Row],[Discount %]]&lt;=0.2, "10-20%", IF(Table_1[[#This Row],[Discount %]]&lt;=0.3, "20-30%", IF(Table_1[[#This Row],[Discount %]]&lt;=0.4, "30-40%", "40%+"))))</f>
        <v>0-10%</v>
      </c>
    </row>
    <row r="3841" spans="1:24" ht="14.4" x14ac:dyDescent="0.3">
      <c r="A3841" s="2">
        <v>3840</v>
      </c>
      <c r="B3841" s="2" t="s">
        <v>6978</v>
      </c>
      <c r="C3841" s="2">
        <f>YEAR([1]Data!$D3841)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9">
        <v>134.01</v>
      </c>
      <c r="T3841" s="2">
        <v>9</v>
      </c>
      <c r="U3841" s="25">
        <v>0</v>
      </c>
      <c r="V3841" s="25">
        <v>36.182700000000004</v>
      </c>
      <c r="W3841" s="11">
        <f>Table_1[[#This Row],[Discount]]/Table_1[[#This Row],[Sales]]</f>
        <v>0</v>
      </c>
      <c r="X3841" t="str">
        <f>IF(Table_1[[#This Row],[Discount %]]&lt;=0.1, "0-10%", IF(Table_1[[#This Row],[Discount %]]&lt;=0.2, "10-20%", IF(Table_1[[#This Row],[Discount %]]&lt;=0.3, "20-30%", IF(Table_1[[#This Row],[Discount %]]&lt;=0.4, "30-40%", "40%+"))))</f>
        <v>0-10%</v>
      </c>
    </row>
    <row r="3842" spans="1:24" ht="14.4" x14ac:dyDescent="0.3">
      <c r="A3842" s="2">
        <v>3841</v>
      </c>
      <c r="B3842" s="2" t="s">
        <v>6978</v>
      </c>
      <c r="C3842" s="2">
        <f>YEAR([1]Data!$D3842)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9">
        <v>170.97</v>
      </c>
      <c r="T3842" s="2">
        <v>3</v>
      </c>
      <c r="U3842" s="25">
        <v>0</v>
      </c>
      <c r="V3842" s="25">
        <v>70.097700000000003</v>
      </c>
      <c r="W3842" s="11">
        <f>Table_1[[#This Row],[Discount]]/Table_1[[#This Row],[Sales]]</f>
        <v>0</v>
      </c>
      <c r="X3842" t="str">
        <f>IF(Table_1[[#This Row],[Discount %]]&lt;=0.1, "0-10%", IF(Table_1[[#This Row],[Discount %]]&lt;=0.2, "10-20%", IF(Table_1[[#This Row],[Discount %]]&lt;=0.3, "20-30%", IF(Table_1[[#This Row],[Discount %]]&lt;=0.4, "30-40%", "40%+"))))</f>
        <v>0-10%</v>
      </c>
    </row>
    <row r="3843" spans="1:24" ht="14.4" x14ac:dyDescent="0.3">
      <c r="A3843" s="2">
        <v>3842</v>
      </c>
      <c r="B3843" s="2" t="s">
        <v>6981</v>
      </c>
      <c r="C3843" s="2">
        <f>YEAR([1]Data!$D3843)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9">
        <v>170.35200000000003</v>
      </c>
      <c r="T3843" s="2">
        <v>3</v>
      </c>
      <c r="U3843" s="25">
        <v>0.2</v>
      </c>
      <c r="V3843" s="25">
        <v>10.647000000000006</v>
      </c>
      <c r="W3843" s="11">
        <f>Table_1[[#This Row],[Discount]]/Table_1[[#This Row],[Sales]]</f>
        <v>1.1740396355780969E-3</v>
      </c>
      <c r="X3843" t="str">
        <f>IF(Table_1[[#This Row],[Discount %]]&lt;=0.1, "0-10%", IF(Table_1[[#This Row],[Discount %]]&lt;=0.2, "10-20%", IF(Table_1[[#This Row],[Discount %]]&lt;=0.3, "20-30%", IF(Table_1[[#This Row],[Discount %]]&lt;=0.4, "30-40%", "40%+"))))</f>
        <v>0-10%</v>
      </c>
    </row>
    <row r="3844" spans="1:24" ht="14.4" x14ac:dyDescent="0.3">
      <c r="A3844" s="2">
        <v>3843</v>
      </c>
      <c r="B3844" s="2" t="s">
        <v>6984</v>
      </c>
      <c r="C3844" s="2">
        <f>YEAR([1]Data!$D3844)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9">
        <v>7.1840000000000011</v>
      </c>
      <c r="T3844" s="2">
        <v>2</v>
      </c>
      <c r="U3844" s="25">
        <v>0.2</v>
      </c>
      <c r="V3844" s="25">
        <v>2.2449999999999992</v>
      </c>
      <c r="W3844" s="11">
        <f>Table_1[[#This Row],[Discount]]/Table_1[[#This Row],[Sales]]</f>
        <v>2.7839643652561245E-2</v>
      </c>
      <c r="X3844" t="str">
        <f>IF(Table_1[[#This Row],[Discount %]]&lt;=0.1, "0-10%", IF(Table_1[[#This Row],[Discount %]]&lt;=0.2, "10-20%", IF(Table_1[[#This Row],[Discount %]]&lt;=0.3, "20-30%", IF(Table_1[[#This Row],[Discount %]]&lt;=0.4, "30-40%", "40%+"))))</f>
        <v>0-10%</v>
      </c>
    </row>
    <row r="3845" spans="1:24" ht="14.4" x14ac:dyDescent="0.3">
      <c r="A3845" s="2">
        <v>3844</v>
      </c>
      <c r="B3845" s="2" t="s">
        <v>6984</v>
      </c>
      <c r="C3845" s="2">
        <f>YEAR([1]Data!$D3845)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9">
        <v>6.28</v>
      </c>
      <c r="T3845" s="2">
        <v>2</v>
      </c>
      <c r="U3845" s="25">
        <v>0</v>
      </c>
      <c r="V3845" s="25">
        <v>6.2800000000000189E-2</v>
      </c>
      <c r="W3845" s="11">
        <f>Table_1[[#This Row],[Discount]]/Table_1[[#This Row],[Sales]]</f>
        <v>0</v>
      </c>
      <c r="X3845" t="str">
        <f>IF(Table_1[[#This Row],[Discount %]]&lt;=0.1, "0-10%", IF(Table_1[[#This Row],[Discount %]]&lt;=0.2, "10-20%", IF(Table_1[[#This Row],[Discount %]]&lt;=0.3, "20-30%", IF(Table_1[[#This Row],[Discount %]]&lt;=0.4, "30-40%", "40%+"))))</f>
        <v>0-10%</v>
      </c>
    </row>
    <row r="3846" spans="1:24" ht="14.4" x14ac:dyDescent="0.3">
      <c r="A3846" s="2">
        <v>3845</v>
      </c>
      <c r="B3846" s="2" t="s">
        <v>6984</v>
      </c>
      <c r="C3846" s="2">
        <f>YEAR([1]Data!$D3846)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9">
        <v>480.74</v>
      </c>
      <c r="T3846" s="2">
        <v>2</v>
      </c>
      <c r="U3846" s="25">
        <v>0</v>
      </c>
      <c r="V3846" s="25">
        <v>14.422200000000032</v>
      </c>
      <c r="W3846" s="11">
        <f>Table_1[[#This Row],[Discount]]/Table_1[[#This Row],[Sales]]</f>
        <v>0</v>
      </c>
      <c r="X3846" t="str">
        <f>IF(Table_1[[#This Row],[Discount %]]&lt;=0.1, "0-10%", IF(Table_1[[#This Row],[Discount %]]&lt;=0.2, "10-20%", IF(Table_1[[#This Row],[Discount %]]&lt;=0.3, "20-30%", IF(Table_1[[#This Row],[Discount %]]&lt;=0.4, "30-40%", "40%+"))))</f>
        <v>0-10%</v>
      </c>
    </row>
    <row r="3847" spans="1:24" ht="14.4" x14ac:dyDescent="0.3">
      <c r="A3847" s="2">
        <v>3846</v>
      </c>
      <c r="B3847" s="2" t="s">
        <v>6984</v>
      </c>
      <c r="C3847" s="2">
        <f>YEAR([1]Data!$D3847)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9">
        <v>616.99800000000005</v>
      </c>
      <c r="T3847" s="2">
        <v>6</v>
      </c>
      <c r="U3847" s="25">
        <v>0.15</v>
      </c>
      <c r="V3847" s="25">
        <v>-36.293999999999997</v>
      </c>
      <c r="W3847" s="11">
        <f>Table_1[[#This Row],[Discount]]/Table_1[[#This Row],[Sales]]</f>
        <v>2.4311261948985245E-4</v>
      </c>
      <c r="X3847" t="str">
        <f>IF(Table_1[[#This Row],[Discount %]]&lt;=0.1, "0-10%", IF(Table_1[[#This Row],[Discount %]]&lt;=0.2, "10-20%", IF(Table_1[[#This Row],[Discount %]]&lt;=0.3, "20-30%", IF(Table_1[[#This Row],[Discount %]]&lt;=0.4, "30-40%", "40%+"))))</f>
        <v>0-10%</v>
      </c>
    </row>
    <row r="3848" spans="1:24" ht="14.4" x14ac:dyDescent="0.3">
      <c r="A3848" s="2">
        <v>3847</v>
      </c>
      <c r="B3848" s="2" t="s">
        <v>6984</v>
      </c>
      <c r="C3848" s="2">
        <f>YEAR([1]Data!$D3848)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9">
        <v>141.4</v>
      </c>
      <c r="T3848" s="2">
        <v>5</v>
      </c>
      <c r="U3848" s="25">
        <v>0</v>
      </c>
      <c r="V3848" s="25">
        <v>38.177999999999997</v>
      </c>
      <c r="W3848" s="11">
        <f>Table_1[[#This Row],[Discount]]/Table_1[[#This Row],[Sales]]</f>
        <v>0</v>
      </c>
      <c r="X3848" t="str">
        <f>IF(Table_1[[#This Row],[Discount %]]&lt;=0.1, "0-10%", IF(Table_1[[#This Row],[Discount %]]&lt;=0.2, "10-20%", IF(Table_1[[#This Row],[Discount %]]&lt;=0.3, "20-30%", IF(Table_1[[#This Row],[Discount %]]&lt;=0.4, "30-40%", "40%+"))))</f>
        <v>0-10%</v>
      </c>
    </row>
    <row r="3849" spans="1:24" ht="14.4" x14ac:dyDescent="0.3">
      <c r="A3849" s="2">
        <v>3848</v>
      </c>
      <c r="B3849" s="2" t="s">
        <v>6987</v>
      </c>
      <c r="C3849" s="2">
        <f>YEAR([1]Data!$D3849)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9">
        <v>501.81000000000006</v>
      </c>
      <c r="T3849" s="2">
        <v>3</v>
      </c>
      <c r="U3849" s="25">
        <v>0</v>
      </c>
      <c r="V3849" s="25">
        <v>0</v>
      </c>
      <c r="W3849" s="11">
        <f>Table_1[[#This Row],[Discount]]/Table_1[[#This Row],[Sales]]</f>
        <v>0</v>
      </c>
      <c r="X3849" t="str">
        <f>IF(Table_1[[#This Row],[Discount %]]&lt;=0.1, "0-10%", IF(Table_1[[#This Row],[Discount %]]&lt;=0.2, "10-20%", IF(Table_1[[#This Row],[Discount %]]&lt;=0.3, "20-30%", IF(Table_1[[#This Row],[Discount %]]&lt;=0.4, "30-40%", "40%+"))))</f>
        <v>0-10%</v>
      </c>
    </row>
    <row r="3850" spans="1:24" ht="14.4" x14ac:dyDescent="0.3">
      <c r="A3850" s="2">
        <v>3849</v>
      </c>
      <c r="B3850" s="2" t="s">
        <v>6988</v>
      </c>
      <c r="C3850" s="2">
        <f>YEAR([1]Data!$D3850)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9">
        <v>691.96</v>
      </c>
      <c r="T3850" s="2">
        <v>4</v>
      </c>
      <c r="U3850" s="25">
        <v>0</v>
      </c>
      <c r="V3850" s="25">
        <v>318.30160000000001</v>
      </c>
      <c r="W3850" s="11">
        <f>Table_1[[#This Row],[Discount]]/Table_1[[#This Row],[Sales]]</f>
        <v>0</v>
      </c>
      <c r="X3850" t="str">
        <f>IF(Table_1[[#This Row],[Discount %]]&lt;=0.1, "0-10%", IF(Table_1[[#This Row],[Discount %]]&lt;=0.2, "10-20%", IF(Table_1[[#This Row],[Discount %]]&lt;=0.3, "20-30%", IF(Table_1[[#This Row],[Discount %]]&lt;=0.4, "30-40%", "40%+"))))</f>
        <v>0-10%</v>
      </c>
    </row>
    <row r="3851" spans="1:24" ht="14.4" x14ac:dyDescent="0.3">
      <c r="A3851" s="2">
        <v>3850</v>
      </c>
      <c r="B3851" s="2" t="s">
        <v>6988</v>
      </c>
      <c r="C3851" s="2">
        <f>YEAR([1]Data!$D3851)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9">
        <v>34.950000000000003</v>
      </c>
      <c r="T3851" s="2">
        <v>5</v>
      </c>
      <c r="U3851" s="25">
        <v>0</v>
      </c>
      <c r="V3851" s="25">
        <v>15.378000000000004</v>
      </c>
      <c r="W3851" s="11">
        <f>Table_1[[#This Row],[Discount]]/Table_1[[#This Row],[Sales]]</f>
        <v>0</v>
      </c>
      <c r="X3851" t="str">
        <f>IF(Table_1[[#This Row],[Discount %]]&lt;=0.1, "0-10%", IF(Table_1[[#This Row],[Discount %]]&lt;=0.2, "10-20%", IF(Table_1[[#This Row],[Discount %]]&lt;=0.3, "20-30%", IF(Table_1[[#This Row],[Discount %]]&lt;=0.4, "30-40%", "40%+"))))</f>
        <v>0-10%</v>
      </c>
    </row>
    <row r="3852" spans="1:24" ht="14.4" x14ac:dyDescent="0.3">
      <c r="A3852" s="2">
        <v>3851</v>
      </c>
      <c r="B3852" s="2" t="s">
        <v>6991</v>
      </c>
      <c r="C3852" s="2">
        <f>YEAR([1]Data!$D3852)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9">
        <v>85.96</v>
      </c>
      <c r="T3852" s="2">
        <v>7</v>
      </c>
      <c r="U3852" s="25">
        <v>0</v>
      </c>
      <c r="V3852" s="25">
        <v>40.401199999999996</v>
      </c>
      <c r="W3852" s="11">
        <f>Table_1[[#This Row],[Discount]]/Table_1[[#This Row],[Sales]]</f>
        <v>0</v>
      </c>
      <c r="X3852" t="str">
        <f>IF(Table_1[[#This Row],[Discount %]]&lt;=0.1, "0-10%", IF(Table_1[[#This Row],[Discount %]]&lt;=0.2, "10-20%", IF(Table_1[[#This Row],[Discount %]]&lt;=0.3, "20-30%", IF(Table_1[[#This Row],[Discount %]]&lt;=0.4, "30-40%", "40%+"))))</f>
        <v>0-10%</v>
      </c>
    </row>
    <row r="3853" spans="1:24" ht="14.4" x14ac:dyDescent="0.3">
      <c r="A3853" s="2">
        <v>3852</v>
      </c>
      <c r="B3853" s="2" t="s">
        <v>6992</v>
      </c>
      <c r="C3853" s="2">
        <f>YEAR([1]Data!$D3853)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9">
        <v>85.3</v>
      </c>
      <c r="T3853" s="2">
        <v>2</v>
      </c>
      <c r="U3853" s="25">
        <v>0</v>
      </c>
      <c r="V3853" s="25">
        <v>14.500999999999991</v>
      </c>
      <c r="W3853" s="11">
        <f>Table_1[[#This Row],[Discount]]/Table_1[[#This Row],[Sales]]</f>
        <v>0</v>
      </c>
      <c r="X3853" t="str">
        <f>IF(Table_1[[#This Row],[Discount %]]&lt;=0.1, "0-10%", IF(Table_1[[#This Row],[Discount %]]&lt;=0.2, "10-20%", IF(Table_1[[#This Row],[Discount %]]&lt;=0.3, "20-30%", IF(Table_1[[#This Row],[Discount %]]&lt;=0.4, "30-40%", "40%+"))))</f>
        <v>0-10%</v>
      </c>
    </row>
    <row r="3854" spans="1:24" ht="14.4" x14ac:dyDescent="0.3">
      <c r="A3854" s="2">
        <v>3853</v>
      </c>
      <c r="B3854" s="2" t="s">
        <v>6995</v>
      </c>
      <c r="C3854" s="2">
        <f>YEAR([1]Data!$D3854)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9">
        <v>33.567999999999991</v>
      </c>
      <c r="T3854" s="2">
        <v>8</v>
      </c>
      <c r="U3854" s="25">
        <v>0.8</v>
      </c>
      <c r="V3854" s="25">
        <v>-53.708800000000025</v>
      </c>
      <c r="W3854" s="11">
        <f>Table_1[[#This Row],[Discount]]/Table_1[[#This Row],[Sales]]</f>
        <v>2.3832221163012399E-2</v>
      </c>
      <c r="X3854" t="str">
        <f>IF(Table_1[[#This Row],[Discount %]]&lt;=0.1, "0-10%", IF(Table_1[[#This Row],[Discount %]]&lt;=0.2, "10-20%", IF(Table_1[[#This Row],[Discount %]]&lt;=0.3, "20-30%", IF(Table_1[[#This Row],[Discount %]]&lt;=0.4, "30-40%", "40%+"))))</f>
        <v>0-10%</v>
      </c>
    </row>
    <row r="3855" spans="1:24" ht="14.4" x14ac:dyDescent="0.3">
      <c r="A3855" s="2">
        <v>3854</v>
      </c>
      <c r="B3855" s="2" t="s">
        <v>6996</v>
      </c>
      <c r="C3855" s="2">
        <f>YEAR([1]Data!$D3855)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9">
        <v>4.95</v>
      </c>
      <c r="T3855" s="2">
        <v>1</v>
      </c>
      <c r="U3855" s="25">
        <v>0</v>
      </c>
      <c r="V3855" s="25">
        <v>2.1780000000000004</v>
      </c>
      <c r="W3855" s="11">
        <f>Table_1[[#This Row],[Discount]]/Table_1[[#This Row],[Sales]]</f>
        <v>0</v>
      </c>
      <c r="X3855" t="str">
        <f>IF(Table_1[[#This Row],[Discount %]]&lt;=0.1, "0-10%", IF(Table_1[[#This Row],[Discount %]]&lt;=0.2, "10-20%", IF(Table_1[[#This Row],[Discount %]]&lt;=0.3, "20-30%", IF(Table_1[[#This Row],[Discount %]]&lt;=0.4, "30-40%", "40%+"))))</f>
        <v>0-10%</v>
      </c>
    </row>
    <row r="3856" spans="1:24" ht="14.4" x14ac:dyDescent="0.3">
      <c r="A3856" s="2">
        <v>3855</v>
      </c>
      <c r="B3856" s="2" t="s">
        <v>6996</v>
      </c>
      <c r="C3856" s="2">
        <f>YEAR([1]Data!$D3856)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9">
        <v>26.400000000000002</v>
      </c>
      <c r="T3856" s="2">
        <v>5</v>
      </c>
      <c r="U3856" s="25">
        <v>0</v>
      </c>
      <c r="V3856" s="25">
        <v>0</v>
      </c>
      <c r="W3856" s="11">
        <f>Table_1[[#This Row],[Discount]]/Table_1[[#This Row],[Sales]]</f>
        <v>0</v>
      </c>
      <c r="X3856" t="str">
        <f>IF(Table_1[[#This Row],[Discount %]]&lt;=0.1, "0-10%", IF(Table_1[[#This Row],[Discount %]]&lt;=0.2, "10-20%", IF(Table_1[[#This Row],[Discount %]]&lt;=0.3, "20-30%", IF(Table_1[[#This Row],[Discount %]]&lt;=0.4, "30-40%", "40%+"))))</f>
        <v>0-10%</v>
      </c>
    </row>
    <row r="3857" spans="1:24" ht="14.4" x14ac:dyDescent="0.3">
      <c r="A3857" s="2">
        <v>3856</v>
      </c>
      <c r="B3857" s="2" t="s">
        <v>6999</v>
      </c>
      <c r="C3857" s="2">
        <f>YEAR([1]Data!$D3857)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9">
        <v>3.5639999999999992</v>
      </c>
      <c r="T3857" s="2">
        <v>3</v>
      </c>
      <c r="U3857" s="25">
        <v>0.8</v>
      </c>
      <c r="V3857" s="25">
        <v>-6.2370000000000019</v>
      </c>
      <c r="W3857" s="11">
        <f>Table_1[[#This Row],[Discount]]/Table_1[[#This Row],[Sales]]</f>
        <v>0.22446689113355786</v>
      </c>
      <c r="X3857" t="str">
        <f>IF(Table_1[[#This Row],[Discount %]]&lt;=0.1, "0-10%", IF(Table_1[[#This Row],[Discount %]]&lt;=0.2, "10-20%", IF(Table_1[[#This Row],[Discount %]]&lt;=0.3, "20-30%", IF(Table_1[[#This Row],[Discount %]]&lt;=0.4, "30-40%", "40%+"))))</f>
        <v>20-30%</v>
      </c>
    </row>
    <row r="3858" spans="1:24" ht="14.4" x14ac:dyDescent="0.3">
      <c r="A3858" s="2">
        <v>3857</v>
      </c>
      <c r="B3858" s="2" t="s">
        <v>6999</v>
      </c>
      <c r="C3858" s="2">
        <f>YEAR([1]Data!$D3858)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9">
        <v>823.96000000000015</v>
      </c>
      <c r="T3858" s="2">
        <v>5</v>
      </c>
      <c r="U3858" s="25">
        <v>0.2</v>
      </c>
      <c r="V3858" s="25">
        <v>51.497499999999974</v>
      </c>
      <c r="W3858" s="11">
        <f>Table_1[[#This Row],[Discount]]/Table_1[[#This Row],[Sales]]</f>
        <v>2.4273022962279721E-4</v>
      </c>
      <c r="X3858" t="str">
        <f>IF(Table_1[[#This Row],[Discount %]]&lt;=0.1, "0-10%", IF(Table_1[[#This Row],[Discount %]]&lt;=0.2, "10-20%", IF(Table_1[[#This Row],[Discount %]]&lt;=0.3, "20-30%", IF(Table_1[[#This Row],[Discount %]]&lt;=0.4, "30-40%", "40%+"))))</f>
        <v>0-10%</v>
      </c>
    </row>
    <row r="3859" spans="1:24" ht="14.4" x14ac:dyDescent="0.3">
      <c r="A3859" s="2">
        <v>3858</v>
      </c>
      <c r="B3859" s="2" t="s">
        <v>6999</v>
      </c>
      <c r="C3859" s="2">
        <f>YEAR([1]Data!$D3859)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9">
        <v>10.272000000000002</v>
      </c>
      <c r="T3859" s="2">
        <v>3</v>
      </c>
      <c r="U3859" s="25">
        <v>0.2</v>
      </c>
      <c r="V3859" s="25">
        <v>0.89880000000000004</v>
      </c>
      <c r="W3859" s="11">
        <f>Table_1[[#This Row],[Discount]]/Table_1[[#This Row],[Sales]]</f>
        <v>1.9470404984423675E-2</v>
      </c>
      <c r="X3859" t="str">
        <f>IF(Table_1[[#This Row],[Discount %]]&lt;=0.1, "0-10%", IF(Table_1[[#This Row],[Discount %]]&lt;=0.2, "10-20%", IF(Table_1[[#This Row],[Discount %]]&lt;=0.3, "20-30%", IF(Table_1[[#This Row],[Discount %]]&lt;=0.4, "30-40%", "40%+"))))</f>
        <v>0-10%</v>
      </c>
    </row>
    <row r="3860" spans="1:24" ht="14.4" x14ac:dyDescent="0.3">
      <c r="A3860" s="2">
        <v>3859</v>
      </c>
      <c r="B3860" s="2" t="s">
        <v>7000</v>
      </c>
      <c r="C3860" s="2">
        <f>YEAR([1]Data!$D3860)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9">
        <v>447.94399999999996</v>
      </c>
      <c r="T3860" s="2">
        <v>7</v>
      </c>
      <c r="U3860" s="25">
        <v>0.2</v>
      </c>
      <c r="V3860" s="25">
        <v>89.588799999999992</v>
      </c>
      <c r="W3860" s="11">
        <f>Table_1[[#This Row],[Discount]]/Table_1[[#This Row],[Sales]]</f>
        <v>4.4648438197631855E-4</v>
      </c>
      <c r="X3860" t="str">
        <f>IF(Table_1[[#This Row],[Discount %]]&lt;=0.1, "0-10%", IF(Table_1[[#This Row],[Discount %]]&lt;=0.2, "10-20%", IF(Table_1[[#This Row],[Discount %]]&lt;=0.3, "20-30%", IF(Table_1[[#This Row],[Discount %]]&lt;=0.4, "30-40%", "40%+"))))</f>
        <v>0-10%</v>
      </c>
    </row>
    <row r="3861" spans="1:24" ht="14.4" x14ac:dyDescent="0.3">
      <c r="A3861" s="2">
        <v>3860</v>
      </c>
      <c r="B3861" s="2" t="s">
        <v>7004</v>
      </c>
      <c r="C3861" s="2">
        <f>YEAR([1]Data!$D3861)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9">
        <v>480.96</v>
      </c>
      <c r="T3861" s="2">
        <v>3</v>
      </c>
      <c r="U3861" s="25">
        <v>0.5</v>
      </c>
      <c r="V3861" s="25">
        <v>-269.33760000000001</v>
      </c>
      <c r="W3861" s="11">
        <f>Table_1[[#This Row],[Discount]]/Table_1[[#This Row],[Sales]]</f>
        <v>1.0395874916833002E-3</v>
      </c>
      <c r="X3861" t="str">
        <f>IF(Table_1[[#This Row],[Discount %]]&lt;=0.1, "0-10%", IF(Table_1[[#This Row],[Discount %]]&lt;=0.2, "10-20%", IF(Table_1[[#This Row],[Discount %]]&lt;=0.3, "20-30%", IF(Table_1[[#This Row],[Discount %]]&lt;=0.4, "30-40%", "40%+"))))</f>
        <v>0-10%</v>
      </c>
    </row>
    <row r="3862" spans="1:24" ht="14.4" x14ac:dyDescent="0.3">
      <c r="A3862" s="2">
        <v>3861</v>
      </c>
      <c r="B3862" s="2" t="s">
        <v>7004</v>
      </c>
      <c r="C3862" s="2">
        <f>YEAR([1]Data!$D3862)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9">
        <v>124.79200000000002</v>
      </c>
      <c r="T3862" s="2">
        <v>1</v>
      </c>
      <c r="U3862" s="25">
        <v>0.2</v>
      </c>
      <c r="V3862" s="25">
        <v>10.919299999999996</v>
      </c>
      <c r="W3862" s="11">
        <f>Table_1[[#This Row],[Discount]]/Table_1[[#This Row],[Sales]]</f>
        <v>1.6026668376177959E-3</v>
      </c>
      <c r="X3862" t="str">
        <f>IF(Table_1[[#This Row],[Discount %]]&lt;=0.1, "0-10%", IF(Table_1[[#This Row],[Discount %]]&lt;=0.2, "10-20%", IF(Table_1[[#This Row],[Discount %]]&lt;=0.3, "20-30%", IF(Table_1[[#This Row],[Discount %]]&lt;=0.4, "30-40%", "40%+"))))</f>
        <v>0-10%</v>
      </c>
    </row>
    <row r="3863" spans="1:24" ht="14.4" x14ac:dyDescent="0.3">
      <c r="A3863" s="2">
        <v>3862</v>
      </c>
      <c r="B3863" s="2" t="s">
        <v>7007</v>
      </c>
      <c r="C3863" s="2">
        <f>YEAR([1]Data!$D3863)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9">
        <v>40.176000000000002</v>
      </c>
      <c r="T3863" s="2">
        <v>3</v>
      </c>
      <c r="U3863" s="25">
        <v>0.2</v>
      </c>
      <c r="V3863" s="25">
        <v>14.563799999999997</v>
      </c>
      <c r="W3863" s="11">
        <f>Table_1[[#This Row],[Discount]]/Table_1[[#This Row],[Sales]]</f>
        <v>4.9780963759458383E-3</v>
      </c>
      <c r="X3863" t="str">
        <f>IF(Table_1[[#This Row],[Discount %]]&lt;=0.1, "0-10%", IF(Table_1[[#This Row],[Discount %]]&lt;=0.2, "10-20%", IF(Table_1[[#This Row],[Discount %]]&lt;=0.3, "20-30%", IF(Table_1[[#This Row],[Discount %]]&lt;=0.4, "30-40%", "40%+"))))</f>
        <v>0-10%</v>
      </c>
    </row>
    <row r="3864" spans="1:24" ht="14.4" x14ac:dyDescent="0.3">
      <c r="A3864" s="2">
        <v>3863</v>
      </c>
      <c r="B3864" s="2" t="s">
        <v>7007</v>
      </c>
      <c r="C3864" s="2">
        <f>YEAR([1]Data!$D3864)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9">
        <v>10.896000000000001</v>
      </c>
      <c r="T3864" s="2">
        <v>3</v>
      </c>
      <c r="U3864" s="25">
        <v>0.2</v>
      </c>
      <c r="V3864" s="25">
        <v>3.9497999999999998</v>
      </c>
      <c r="W3864" s="11">
        <f>Table_1[[#This Row],[Discount]]/Table_1[[#This Row],[Sales]]</f>
        <v>1.8355359765051395E-2</v>
      </c>
      <c r="X3864" t="str">
        <f>IF(Table_1[[#This Row],[Discount %]]&lt;=0.1, "0-10%", IF(Table_1[[#This Row],[Discount %]]&lt;=0.2, "10-20%", IF(Table_1[[#This Row],[Discount %]]&lt;=0.3, "20-30%", IF(Table_1[[#This Row],[Discount %]]&lt;=0.4, "30-40%", "40%+"))))</f>
        <v>0-10%</v>
      </c>
    </row>
    <row r="3865" spans="1:24" ht="14.4" x14ac:dyDescent="0.3">
      <c r="A3865" s="2">
        <v>3864</v>
      </c>
      <c r="B3865" s="2" t="s">
        <v>7010</v>
      </c>
      <c r="C3865" s="2">
        <f>YEAR([1]Data!$D3865)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9">
        <v>10.64</v>
      </c>
      <c r="T3865" s="2">
        <v>4</v>
      </c>
      <c r="U3865" s="25">
        <v>0</v>
      </c>
      <c r="V3865" s="25">
        <v>2.7664</v>
      </c>
      <c r="W3865" s="11">
        <f>Table_1[[#This Row],[Discount]]/Table_1[[#This Row],[Sales]]</f>
        <v>0</v>
      </c>
      <c r="X3865" t="str">
        <f>IF(Table_1[[#This Row],[Discount %]]&lt;=0.1, "0-10%", IF(Table_1[[#This Row],[Discount %]]&lt;=0.2, "10-20%", IF(Table_1[[#This Row],[Discount %]]&lt;=0.3, "20-30%", IF(Table_1[[#This Row],[Discount %]]&lt;=0.4, "30-40%", "40%+"))))</f>
        <v>0-10%</v>
      </c>
    </row>
    <row r="3866" spans="1:24" ht="14.4" x14ac:dyDescent="0.3">
      <c r="A3866" s="2">
        <v>3865</v>
      </c>
      <c r="B3866" s="2" t="s">
        <v>7013</v>
      </c>
      <c r="C3866" s="2">
        <f>YEAR([1]Data!$D3866)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9">
        <v>151.96</v>
      </c>
      <c r="T3866" s="2">
        <v>5</v>
      </c>
      <c r="U3866" s="25">
        <v>0.6</v>
      </c>
      <c r="V3866" s="25">
        <v>-182.35200000000003</v>
      </c>
      <c r="W3866" s="11">
        <f>Table_1[[#This Row],[Discount]]/Table_1[[#This Row],[Sales]]</f>
        <v>3.9484074756514871E-3</v>
      </c>
      <c r="X3866" t="str">
        <f>IF(Table_1[[#This Row],[Discount %]]&lt;=0.1, "0-10%", IF(Table_1[[#This Row],[Discount %]]&lt;=0.2, "10-20%", IF(Table_1[[#This Row],[Discount %]]&lt;=0.3, "20-30%", IF(Table_1[[#This Row],[Discount %]]&lt;=0.4, "30-40%", "40%+"))))</f>
        <v>0-10%</v>
      </c>
    </row>
    <row r="3867" spans="1:24" ht="14.4" x14ac:dyDescent="0.3">
      <c r="A3867" s="2">
        <v>3866</v>
      </c>
      <c r="B3867" s="2" t="s">
        <v>7017</v>
      </c>
      <c r="C3867" s="2">
        <f>YEAR([1]Data!$D3867)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9">
        <v>238</v>
      </c>
      <c r="T3867" s="2">
        <v>2</v>
      </c>
      <c r="U3867" s="25">
        <v>0</v>
      </c>
      <c r="V3867" s="25">
        <v>38.080000000000013</v>
      </c>
      <c r="W3867" s="11">
        <f>Table_1[[#This Row],[Discount]]/Table_1[[#This Row],[Sales]]</f>
        <v>0</v>
      </c>
      <c r="X3867" t="str">
        <f>IF(Table_1[[#This Row],[Discount %]]&lt;=0.1, "0-10%", IF(Table_1[[#This Row],[Discount %]]&lt;=0.2, "10-20%", IF(Table_1[[#This Row],[Discount %]]&lt;=0.3, "20-30%", IF(Table_1[[#This Row],[Discount %]]&lt;=0.4, "30-40%", "40%+"))))</f>
        <v>0-10%</v>
      </c>
    </row>
    <row r="3868" spans="1:24" ht="14.4" x14ac:dyDescent="0.3">
      <c r="A3868" s="2">
        <v>3867</v>
      </c>
      <c r="B3868" s="2" t="s">
        <v>7018</v>
      </c>
      <c r="C3868" s="2">
        <f>YEAR([1]Data!$D3868)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9">
        <v>155.34</v>
      </c>
      <c r="T3868" s="2">
        <v>6</v>
      </c>
      <c r="U3868" s="25">
        <v>0</v>
      </c>
      <c r="V3868" s="25">
        <v>55.922399999999996</v>
      </c>
      <c r="W3868" s="11">
        <f>Table_1[[#This Row],[Discount]]/Table_1[[#This Row],[Sales]]</f>
        <v>0</v>
      </c>
      <c r="X3868" t="str">
        <f>IF(Table_1[[#This Row],[Discount %]]&lt;=0.1, "0-10%", IF(Table_1[[#This Row],[Discount %]]&lt;=0.2, "10-20%", IF(Table_1[[#This Row],[Discount %]]&lt;=0.3, "20-30%", IF(Table_1[[#This Row],[Discount %]]&lt;=0.4, "30-40%", "40%+"))))</f>
        <v>0-10%</v>
      </c>
    </row>
    <row r="3869" spans="1:24" ht="14.4" x14ac:dyDescent="0.3">
      <c r="A3869" s="2">
        <v>3868</v>
      </c>
      <c r="B3869" s="2" t="s">
        <v>7019</v>
      </c>
      <c r="C3869" s="2">
        <f>YEAR([1]Data!$D3869)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9">
        <v>148.32</v>
      </c>
      <c r="T3869" s="2">
        <v>9</v>
      </c>
      <c r="U3869" s="25">
        <v>0</v>
      </c>
      <c r="V3869" s="25">
        <v>63.777600000000007</v>
      </c>
      <c r="W3869" s="11">
        <f>Table_1[[#This Row],[Discount]]/Table_1[[#This Row],[Sales]]</f>
        <v>0</v>
      </c>
      <c r="X3869" t="str">
        <f>IF(Table_1[[#This Row],[Discount %]]&lt;=0.1, "0-10%", IF(Table_1[[#This Row],[Discount %]]&lt;=0.2, "10-20%", IF(Table_1[[#This Row],[Discount %]]&lt;=0.3, "20-30%", IF(Table_1[[#This Row],[Discount %]]&lt;=0.4, "30-40%", "40%+"))))</f>
        <v>0-10%</v>
      </c>
    </row>
    <row r="3870" spans="1:24" ht="14.4" x14ac:dyDescent="0.3">
      <c r="A3870" s="2">
        <v>3869</v>
      </c>
      <c r="B3870" s="2" t="s">
        <v>7019</v>
      </c>
      <c r="C3870" s="2">
        <f>YEAR([1]Data!$D3870)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9">
        <v>240.78400000000002</v>
      </c>
      <c r="T3870" s="2">
        <v>1</v>
      </c>
      <c r="U3870" s="25">
        <v>0.2</v>
      </c>
      <c r="V3870" s="25">
        <v>27.088199999999965</v>
      </c>
      <c r="W3870" s="11">
        <f>Table_1[[#This Row],[Discount]]/Table_1[[#This Row],[Sales]]</f>
        <v>8.306199747491527E-4</v>
      </c>
      <c r="X3870" t="str">
        <f>IF(Table_1[[#This Row],[Discount %]]&lt;=0.1, "0-10%", IF(Table_1[[#This Row],[Discount %]]&lt;=0.2, "10-20%", IF(Table_1[[#This Row],[Discount %]]&lt;=0.3, "20-30%", IF(Table_1[[#This Row],[Discount %]]&lt;=0.4, "30-40%", "40%+"))))</f>
        <v>0-10%</v>
      </c>
    </row>
    <row r="3871" spans="1:24" ht="14.4" x14ac:dyDescent="0.3">
      <c r="A3871" s="2">
        <v>3870</v>
      </c>
      <c r="B3871" s="2" t="s">
        <v>7019</v>
      </c>
      <c r="C3871" s="2">
        <f>YEAR([1]Data!$D3871)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9">
        <v>191.96800000000002</v>
      </c>
      <c r="T3871" s="2">
        <v>7</v>
      </c>
      <c r="U3871" s="25">
        <v>0.2</v>
      </c>
      <c r="V3871" s="25">
        <v>16.797200000000004</v>
      </c>
      <c r="W3871" s="11">
        <f>Table_1[[#This Row],[Discount]]/Table_1[[#This Row],[Sales]]</f>
        <v>1.0418403067177862E-3</v>
      </c>
      <c r="X3871" t="str">
        <f>IF(Table_1[[#This Row],[Discount %]]&lt;=0.1, "0-10%", IF(Table_1[[#This Row],[Discount %]]&lt;=0.2, "10-20%", IF(Table_1[[#This Row],[Discount %]]&lt;=0.3, "20-30%", IF(Table_1[[#This Row],[Discount %]]&lt;=0.4, "30-40%", "40%+"))))</f>
        <v>0-10%</v>
      </c>
    </row>
    <row r="3872" spans="1:24" ht="14.4" x14ac:dyDescent="0.3">
      <c r="A3872" s="2">
        <v>3871</v>
      </c>
      <c r="B3872" s="2" t="s">
        <v>7019</v>
      </c>
      <c r="C3872" s="2">
        <f>YEAR([1]Data!$D3872)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9">
        <v>11.56</v>
      </c>
      <c r="T3872" s="2">
        <v>2</v>
      </c>
      <c r="U3872" s="25">
        <v>0</v>
      </c>
      <c r="V3872" s="25">
        <v>5.6644000000000005</v>
      </c>
      <c r="W3872" s="11">
        <f>Table_1[[#This Row],[Discount]]/Table_1[[#This Row],[Sales]]</f>
        <v>0</v>
      </c>
      <c r="X3872" t="str">
        <f>IF(Table_1[[#This Row],[Discount %]]&lt;=0.1, "0-10%", IF(Table_1[[#This Row],[Discount %]]&lt;=0.2, "10-20%", IF(Table_1[[#This Row],[Discount %]]&lt;=0.3, "20-30%", IF(Table_1[[#This Row],[Discount %]]&lt;=0.4, "30-40%", "40%+"))))</f>
        <v>0-10%</v>
      </c>
    </row>
    <row r="3873" spans="1:24" ht="14.4" x14ac:dyDescent="0.3">
      <c r="A3873" s="2">
        <v>3872</v>
      </c>
      <c r="B3873" s="2" t="s">
        <v>7019</v>
      </c>
      <c r="C3873" s="2">
        <f>YEAR([1]Data!$D3873)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9">
        <v>11.8</v>
      </c>
      <c r="T3873" s="2">
        <v>4</v>
      </c>
      <c r="U3873" s="25">
        <v>0</v>
      </c>
      <c r="V3873" s="25">
        <v>5.6639999999999997</v>
      </c>
      <c r="W3873" s="11">
        <f>Table_1[[#This Row],[Discount]]/Table_1[[#This Row],[Sales]]</f>
        <v>0</v>
      </c>
      <c r="X3873" t="str">
        <f>IF(Table_1[[#This Row],[Discount %]]&lt;=0.1, "0-10%", IF(Table_1[[#This Row],[Discount %]]&lt;=0.2, "10-20%", IF(Table_1[[#This Row],[Discount %]]&lt;=0.3, "20-30%", IF(Table_1[[#This Row],[Discount %]]&lt;=0.4, "30-40%", "40%+"))))</f>
        <v>0-10%</v>
      </c>
    </row>
    <row r="3874" spans="1:24" ht="14.4" x14ac:dyDescent="0.3">
      <c r="A3874" s="2">
        <v>3873</v>
      </c>
      <c r="B3874" s="2" t="s">
        <v>7019</v>
      </c>
      <c r="C3874" s="2">
        <f>YEAR([1]Data!$D3874)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9">
        <v>842.35200000000009</v>
      </c>
      <c r="T3874" s="2">
        <v>3</v>
      </c>
      <c r="U3874" s="25">
        <v>0.2</v>
      </c>
      <c r="V3874" s="25">
        <v>42.117600000000039</v>
      </c>
      <c r="W3874" s="11">
        <f>Table_1[[#This Row],[Discount]]/Table_1[[#This Row],[Sales]]</f>
        <v>2.3743043288316522E-4</v>
      </c>
      <c r="X3874" t="str">
        <f>IF(Table_1[[#This Row],[Discount %]]&lt;=0.1, "0-10%", IF(Table_1[[#This Row],[Discount %]]&lt;=0.2, "10-20%", IF(Table_1[[#This Row],[Discount %]]&lt;=0.3, "20-30%", IF(Table_1[[#This Row],[Discount %]]&lt;=0.4, "30-40%", "40%+"))))</f>
        <v>0-10%</v>
      </c>
    </row>
    <row r="3875" spans="1:24" ht="14.4" x14ac:dyDescent="0.3">
      <c r="A3875" s="2">
        <v>3874</v>
      </c>
      <c r="B3875" s="2" t="s">
        <v>7020</v>
      </c>
      <c r="C3875" s="2">
        <f>YEAR([1]Data!$D3875)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9">
        <v>23.472000000000001</v>
      </c>
      <c r="T3875" s="2">
        <v>3</v>
      </c>
      <c r="U3875" s="25">
        <v>0.2</v>
      </c>
      <c r="V3875" s="25">
        <v>7.6283999999999974</v>
      </c>
      <c r="W3875" s="11">
        <f>Table_1[[#This Row],[Discount]]/Table_1[[#This Row],[Sales]]</f>
        <v>8.5207907293796872E-3</v>
      </c>
      <c r="X3875" t="str">
        <f>IF(Table_1[[#This Row],[Discount %]]&lt;=0.1, "0-10%", IF(Table_1[[#This Row],[Discount %]]&lt;=0.2, "10-20%", IF(Table_1[[#This Row],[Discount %]]&lt;=0.3, "20-30%", IF(Table_1[[#This Row],[Discount %]]&lt;=0.4, "30-40%", "40%+"))))</f>
        <v>0-10%</v>
      </c>
    </row>
    <row r="3876" spans="1:24" ht="14.4" x14ac:dyDescent="0.3">
      <c r="A3876" s="2">
        <v>3875</v>
      </c>
      <c r="B3876" s="2" t="s">
        <v>7020</v>
      </c>
      <c r="C3876" s="2">
        <f>YEAR([1]Data!$D3876)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9">
        <v>86.058000000000007</v>
      </c>
      <c r="T3876" s="2">
        <v>7</v>
      </c>
      <c r="U3876" s="25">
        <v>0.7</v>
      </c>
      <c r="V3876" s="25">
        <v>-63.109199999999987</v>
      </c>
      <c r="W3876" s="11">
        <f>Table_1[[#This Row],[Discount]]/Table_1[[#This Row],[Sales]]</f>
        <v>8.1340491296567428E-3</v>
      </c>
      <c r="X3876" t="str">
        <f>IF(Table_1[[#This Row],[Discount %]]&lt;=0.1, "0-10%", IF(Table_1[[#This Row],[Discount %]]&lt;=0.2, "10-20%", IF(Table_1[[#This Row],[Discount %]]&lt;=0.3, "20-30%", IF(Table_1[[#This Row],[Discount %]]&lt;=0.4, "30-40%", "40%+"))))</f>
        <v>0-10%</v>
      </c>
    </row>
    <row r="3877" spans="1:24" ht="14.4" x14ac:dyDescent="0.3">
      <c r="A3877" s="2">
        <v>3876</v>
      </c>
      <c r="B3877" s="2" t="s">
        <v>7020</v>
      </c>
      <c r="C3877" s="2">
        <f>YEAR([1]Data!$D3877)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9">
        <v>108.78399999999999</v>
      </c>
      <c r="T3877" s="2">
        <v>2</v>
      </c>
      <c r="U3877" s="25">
        <v>0.2</v>
      </c>
      <c r="V3877" s="25">
        <v>6.7990000000000066</v>
      </c>
      <c r="W3877" s="11">
        <f>Table_1[[#This Row],[Discount]]/Table_1[[#This Row],[Sales]]</f>
        <v>1.8385056625974409E-3</v>
      </c>
      <c r="X3877" t="str">
        <f>IF(Table_1[[#This Row],[Discount %]]&lt;=0.1, "0-10%", IF(Table_1[[#This Row],[Discount %]]&lt;=0.2, "10-20%", IF(Table_1[[#This Row],[Discount %]]&lt;=0.3, "20-30%", IF(Table_1[[#This Row],[Discount %]]&lt;=0.4, "30-40%", "40%+"))))</f>
        <v>0-10%</v>
      </c>
    </row>
    <row r="3878" spans="1:24" ht="14.4" x14ac:dyDescent="0.3">
      <c r="A3878" s="2">
        <v>3877</v>
      </c>
      <c r="B3878" s="2" t="s">
        <v>7020</v>
      </c>
      <c r="C3878" s="2">
        <f>YEAR([1]Data!$D3878)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9">
        <v>10.272000000000002</v>
      </c>
      <c r="T3878" s="2">
        <v>3</v>
      </c>
      <c r="U3878" s="25">
        <v>0.2</v>
      </c>
      <c r="V3878" s="25">
        <v>3.2099999999999982</v>
      </c>
      <c r="W3878" s="11">
        <f>Table_1[[#This Row],[Discount]]/Table_1[[#This Row],[Sales]]</f>
        <v>1.9470404984423675E-2</v>
      </c>
      <c r="X3878" t="str">
        <f>IF(Table_1[[#This Row],[Discount %]]&lt;=0.1, "0-10%", IF(Table_1[[#This Row],[Discount %]]&lt;=0.2, "10-20%", IF(Table_1[[#This Row],[Discount %]]&lt;=0.3, "20-30%", IF(Table_1[[#This Row],[Discount %]]&lt;=0.4, "30-40%", "40%+"))))</f>
        <v>0-10%</v>
      </c>
    </row>
    <row r="3879" spans="1:24" ht="14.4" x14ac:dyDescent="0.3">
      <c r="A3879" s="2">
        <v>3878</v>
      </c>
      <c r="B3879" s="2" t="s">
        <v>7021</v>
      </c>
      <c r="C3879" s="2">
        <f>YEAR([1]Data!$D3879)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9">
        <v>38.190000000000012</v>
      </c>
      <c r="T3879" s="2">
        <v>5</v>
      </c>
      <c r="U3879" s="25">
        <v>0.7</v>
      </c>
      <c r="V3879" s="25">
        <v>-26.732999999999997</v>
      </c>
      <c r="W3879" s="11">
        <f>Table_1[[#This Row],[Discount]]/Table_1[[#This Row],[Sales]]</f>
        <v>1.8329405603561135E-2</v>
      </c>
      <c r="X3879" t="str">
        <f>IF(Table_1[[#This Row],[Discount %]]&lt;=0.1, "0-10%", IF(Table_1[[#This Row],[Discount %]]&lt;=0.2, "10-20%", IF(Table_1[[#This Row],[Discount %]]&lt;=0.3, "20-30%", IF(Table_1[[#This Row],[Discount %]]&lt;=0.4, "30-40%", "40%+"))))</f>
        <v>0-10%</v>
      </c>
    </row>
    <row r="3880" spans="1:24" ht="14.4" x14ac:dyDescent="0.3">
      <c r="A3880" s="2">
        <v>3879</v>
      </c>
      <c r="B3880" s="2" t="s">
        <v>7022</v>
      </c>
      <c r="C3880" s="2">
        <f>YEAR([1]Data!$D3880)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9">
        <v>49.632000000000005</v>
      </c>
      <c r="T3880" s="2">
        <v>4</v>
      </c>
      <c r="U3880" s="25">
        <v>0.2</v>
      </c>
      <c r="V3880" s="25">
        <v>3.7224000000000004</v>
      </c>
      <c r="W3880" s="11">
        <f>Table_1[[#This Row],[Discount]]/Table_1[[#This Row],[Sales]]</f>
        <v>4.0296582849774333E-3</v>
      </c>
      <c r="X3880" t="str">
        <f>IF(Table_1[[#This Row],[Discount %]]&lt;=0.1, "0-10%", IF(Table_1[[#This Row],[Discount %]]&lt;=0.2, "10-20%", IF(Table_1[[#This Row],[Discount %]]&lt;=0.3, "20-30%", IF(Table_1[[#This Row],[Discount %]]&lt;=0.4, "30-40%", "40%+"))))</f>
        <v>0-10%</v>
      </c>
    </row>
    <row r="3881" spans="1:24" ht="14.4" x14ac:dyDescent="0.3">
      <c r="A3881" s="2">
        <v>3880</v>
      </c>
      <c r="B3881" s="2" t="s">
        <v>7022</v>
      </c>
      <c r="C3881" s="2">
        <f>YEAR([1]Data!$D3881)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9">
        <v>52.096000000000004</v>
      </c>
      <c r="T3881" s="2">
        <v>4</v>
      </c>
      <c r="U3881" s="25">
        <v>0.2</v>
      </c>
      <c r="V3881" s="25">
        <v>3.9072000000000031</v>
      </c>
      <c r="W3881" s="11">
        <f>Table_1[[#This Row],[Discount]]/Table_1[[#This Row],[Sales]]</f>
        <v>3.8390663390663392E-3</v>
      </c>
      <c r="X3881" t="str">
        <f>IF(Table_1[[#This Row],[Discount %]]&lt;=0.1, "0-10%", IF(Table_1[[#This Row],[Discount %]]&lt;=0.2, "10-20%", IF(Table_1[[#This Row],[Discount %]]&lt;=0.3, "20-30%", IF(Table_1[[#This Row],[Discount %]]&lt;=0.4, "30-40%", "40%+"))))</f>
        <v>0-10%</v>
      </c>
    </row>
    <row r="3882" spans="1:24" ht="14.4" x14ac:dyDescent="0.3">
      <c r="A3882" s="2">
        <v>3881</v>
      </c>
      <c r="B3882" s="2" t="s">
        <v>7023</v>
      </c>
      <c r="C3882" s="2">
        <f>YEAR([1]Data!$D3882)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9">
        <v>9.5680000000000014</v>
      </c>
      <c r="T3882" s="2">
        <v>2</v>
      </c>
      <c r="U3882" s="25">
        <v>0.2</v>
      </c>
      <c r="V3882" s="25">
        <v>2.9899999999999993</v>
      </c>
      <c r="W3882" s="11">
        <f>Table_1[[#This Row],[Discount]]/Table_1[[#This Row],[Sales]]</f>
        <v>2.0903010033444813E-2</v>
      </c>
      <c r="X3882" t="str">
        <f>IF(Table_1[[#This Row],[Discount %]]&lt;=0.1, "0-10%", IF(Table_1[[#This Row],[Discount %]]&lt;=0.2, "10-20%", IF(Table_1[[#This Row],[Discount %]]&lt;=0.3, "20-30%", IF(Table_1[[#This Row],[Discount %]]&lt;=0.4, "30-40%", "40%+"))))</f>
        <v>0-10%</v>
      </c>
    </row>
    <row r="3883" spans="1:24" ht="14.4" x14ac:dyDescent="0.3">
      <c r="A3883" s="2">
        <v>3882</v>
      </c>
      <c r="B3883" s="2" t="s">
        <v>7023</v>
      </c>
      <c r="C3883" s="2">
        <f>YEAR([1]Data!$D3883)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9">
        <v>82.367999999999995</v>
      </c>
      <c r="T3883" s="2">
        <v>2</v>
      </c>
      <c r="U3883" s="25">
        <v>0.2</v>
      </c>
      <c r="V3883" s="25">
        <v>-19.562399999999997</v>
      </c>
      <c r="W3883" s="11">
        <f>Table_1[[#This Row],[Discount]]/Table_1[[#This Row],[Sales]]</f>
        <v>2.4281274281274285E-3</v>
      </c>
      <c r="X3883" t="str">
        <f>IF(Table_1[[#This Row],[Discount %]]&lt;=0.1, "0-10%", IF(Table_1[[#This Row],[Discount %]]&lt;=0.2, "10-20%", IF(Table_1[[#This Row],[Discount %]]&lt;=0.3, "20-30%", IF(Table_1[[#This Row],[Discount %]]&lt;=0.4, "30-40%", "40%+"))))</f>
        <v>0-10%</v>
      </c>
    </row>
    <row r="3884" spans="1:24" ht="14.4" x14ac:dyDescent="0.3">
      <c r="A3884" s="2">
        <v>3883</v>
      </c>
      <c r="B3884" s="2" t="s">
        <v>7023</v>
      </c>
      <c r="C3884" s="2">
        <f>YEAR([1]Data!$D3884)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9">
        <v>364.70400000000006</v>
      </c>
      <c r="T3884" s="2">
        <v>6</v>
      </c>
      <c r="U3884" s="25">
        <v>0.2</v>
      </c>
      <c r="V3884" s="25">
        <v>-36.470400000000041</v>
      </c>
      <c r="W3884" s="11">
        <f>Table_1[[#This Row],[Discount]]/Table_1[[#This Row],[Sales]]</f>
        <v>5.4838992717381758E-4</v>
      </c>
      <c r="X3884" t="str">
        <f>IF(Table_1[[#This Row],[Discount %]]&lt;=0.1, "0-10%", IF(Table_1[[#This Row],[Discount %]]&lt;=0.2, "10-20%", IF(Table_1[[#This Row],[Discount %]]&lt;=0.3, "20-30%", IF(Table_1[[#This Row],[Discount %]]&lt;=0.4, "30-40%", "40%+"))))</f>
        <v>0-10%</v>
      </c>
    </row>
    <row r="3885" spans="1:24" ht="14.4" x14ac:dyDescent="0.3">
      <c r="A3885" s="2">
        <v>3884</v>
      </c>
      <c r="B3885" s="2" t="s">
        <v>7023</v>
      </c>
      <c r="C3885" s="2">
        <f>YEAR([1]Data!$D3885)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9">
        <v>40.256</v>
      </c>
      <c r="T3885" s="2">
        <v>4</v>
      </c>
      <c r="U3885" s="25">
        <v>0.2</v>
      </c>
      <c r="V3885" s="25">
        <v>11.070400000000003</v>
      </c>
      <c r="W3885" s="11">
        <f>Table_1[[#This Row],[Discount]]/Table_1[[#This Row],[Sales]]</f>
        <v>4.9682034976152624E-3</v>
      </c>
      <c r="X3885" t="str">
        <f>IF(Table_1[[#This Row],[Discount %]]&lt;=0.1, "0-10%", IF(Table_1[[#This Row],[Discount %]]&lt;=0.2, "10-20%", IF(Table_1[[#This Row],[Discount %]]&lt;=0.3, "20-30%", IF(Table_1[[#This Row],[Discount %]]&lt;=0.4, "30-40%", "40%+"))))</f>
        <v>0-10%</v>
      </c>
    </row>
    <row r="3886" spans="1:24" ht="14.4" x14ac:dyDescent="0.3">
      <c r="A3886" s="2">
        <v>3885</v>
      </c>
      <c r="B3886" s="2" t="s">
        <v>7028</v>
      </c>
      <c r="C3886" s="2">
        <f>YEAR([1]Data!$D3886)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9">
        <v>4.3680000000000003</v>
      </c>
      <c r="T3886" s="2">
        <v>3</v>
      </c>
      <c r="U3886" s="25">
        <v>0.2</v>
      </c>
      <c r="V3886" s="25">
        <v>0.3822000000000001</v>
      </c>
      <c r="W3886" s="11">
        <f>Table_1[[#This Row],[Discount]]/Table_1[[#This Row],[Sales]]</f>
        <v>4.5787545787545784E-2</v>
      </c>
      <c r="X3886" t="str">
        <f>IF(Table_1[[#This Row],[Discount %]]&lt;=0.1, "0-10%", IF(Table_1[[#This Row],[Discount %]]&lt;=0.2, "10-20%", IF(Table_1[[#This Row],[Discount %]]&lt;=0.3, "20-30%", IF(Table_1[[#This Row],[Discount %]]&lt;=0.4, "30-40%", "40%+"))))</f>
        <v>0-10%</v>
      </c>
    </row>
    <row r="3887" spans="1:24" ht="14.4" x14ac:dyDescent="0.3">
      <c r="A3887" s="2">
        <v>3886</v>
      </c>
      <c r="B3887" s="2" t="s">
        <v>7029</v>
      </c>
      <c r="C3887" s="2">
        <f>YEAR([1]Data!$D3887)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9">
        <v>12.127999999999997</v>
      </c>
      <c r="T3887" s="2">
        <v>4</v>
      </c>
      <c r="U3887" s="25">
        <v>0.8</v>
      </c>
      <c r="V3887" s="25">
        <v>-20.617600000000003</v>
      </c>
      <c r="W3887" s="11">
        <f>Table_1[[#This Row],[Discount]]/Table_1[[#This Row],[Sales]]</f>
        <v>6.5963060686015859E-2</v>
      </c>
      <c r="X3887" t="str">
        <f>IF(Table_1[[#This Row],[Discount %]]&lt;=0.1, "0-10%", IF(Table_1[[#This Row],[Discount %]]&lt;=0.2, "10-20%", IF(Table_1[[#This Row],[Discount %]]&lt;=0.3, "20-30%", IF(Table_1[[#This Row],[Discount %]]&lt;=0.4, "30-40%", "40%+"))))</f>
        <v>0-10%</v>
      </c>
    </row>
    <row r="3888" spans="1:24" ht="14.4" x14ac:dyDescent="0.3">
      <c r="A3888" s="2">
        <v>3887</v>
      </c>
      <c r="B3888" s="2" t="s">
        <v>7030</v>
      </c>
      <c r="C3888" s="2">
        <f>YEAR([1]Data!$D3888)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9">
        <v>134.85000000000002</v>
      </c>
      <c r="T3888" s="2">
        <v>3</v>
      </c>
      <c r="U3888" s="25">
        <v>0</v>
      </c>
      <c r="V3888" s="25">
        <v>37.757999999999996</v>
      </c>
      <c r="W3888" s="11">
        <f>Table_1[[#This Row],[Discount]]/Table_1[[#This Row],[Sales]]</f>
        <v>0</v>
      </c>
      <c r="X3888" t="str">
        <f>IF(Table_1[[#This Row],[Discount %]]&lt;=0.1, "0-10%", IF(Table_1[[#This Row],[Discount %]]&lt;=0.2, "10-20%", IF(Table_1[[#This Row],[Discount %]]&lt;=0.3, "20-30%", IF(Table_1[[#This Row],[Discount %]]&lt;=0.4, "30-40%", "40%+"))))</f>
        <v>0-10%</v>
      </c>
    </row>
    <row r="3889" spans="1:24" ht="14.4" x14ac:dyDescent="0.3">
      <c r="A3889" s="2">
        <v>3888</v>
      </c>
      <c r="B3889" s="2" t="s">
        <v>7031</v>
      </c>
      <c r="C3889" s="2">
        <f>YEAR([1]Data!$D3889)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9">
        <v>8.56</v>
      </c>
      <c r="T3889" s="2">
        <v>2</v>
      </c>
      <c r="U3889" s="25">
        <v>0</v>
      </c>
      <c r="V3889" s="25">
        <v>2.6536</v>
      </c>
      <c r="W3889" s="11">
        <f>Table_1[[#This Row],[Discount]]/Table_1[[#This Row],[Sales]]</f>
        <v>0</v>
      </c>
      <c r="X3889" t="str">
        <f>IF(Table_1[[#This Row],[Discount %]]&lt;=0.1, "0-10%", IF(Table_1[[#This Row],[Discount %]]&lt;=0.2, "10-20%", IF(Table_1[[#This Row],[Discount %]]&lt;=0.3, "20-30%", IF(Table_1[[#This Row],[Discount %]]&lt;=0.4, "30-40%", "40%+"))))</f>
        <v>0-10%</v>
      </c>
    </row>
    <row r="3890" spans="1:24" ht="14.4" x14ac:dyDescent="0.3">
      <c r="A3890" s="2">
        <v>3889</v>
      </c>
      <c r="B3890" s="2" t="s">
        <v>7031</v>
      </c>
      <c r="C3890" s="2">
        <f>YEAR([1]Data!$D3890)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9">
        <v>239.96999999999997</v>
      </c>
      <c r="T3890" s="2">
        <v>3</v>
      </c>
      <c r="U3890" s="25">
        <v>0</v>
      </c>
      <c r="V3890" s="25">
        <v>67.191599999999994</v>
      </c>
      <c r="W3890" s="11">
        <f>Table_1[[#This Row],[Discount]]/Table_1[[#This Row],[Sales]]</f>
        <v>0</v>
      </c>
      <c r="X3890" t="str">
        <f>IF(Table_1[[#This Row],[Discount %]]&lt;=0.1, "0-10%", IF(Table_1[[#This Row],[Discount %]]&lt;=0.2, "10-20%", IF(Table_1[[#This Row],[Discount %]]&lt;=0.3, "20-30%", IF(Table_1[[#This Row],[Discount %]]&lt;=0.4, "30-40%", "40%+"))))</f>
        <v>0-10%</v>
      </c>
    </row>
    <row r="3891" spans="1:24" ht="14.4" x14ac:dyDescent="0.3">
      <c r="A3891" s="2">
        <v>3890</v>
      </c>
      <c r="B3891" s="2" t="s">
        <v>7031</v>
      </c>
      <c r="C3891" s="2">
        <f>YEAR([1]Data!$D3891)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9">
        <v>356.94</v>
      </c>
      <c r="T3891" s="2">
        <v>2</v>
      </c>
      <c r="U3891" s="25">
        <v>0</v>
      </c>
      <c r="V3891" s="25">
        <v>107.08199999999997</v>
      </c>
      <c r="W3891" s="11">
        <f>Table_1[[#This Row],[Discount]]/Table_1[[#This Row],[Sales]]</f>
        <v>0</v>
      </c>
      <c r="X3891" t="str">
        <f>IF(Table_1[[#This Row],[Discount %]]&lt;=0.1, "0-10%", IF(Table_1[[#This Row],[Discount %]]&lt;=0.2, "10-20%", IF(Table_1[[#This Row],[Discount %]]&lt;=0.3, "20-30%", IF(Table_1[[#This Row],[Discount %]]&lt;=0.4, "30-40%", "40%+"))))</f>
        <v>0-10%</v>
      </c>
    </row>
    <row r="3892" spans="1:24" ht="14.4" x14ac:dyDescent="0.3">
      <c r="A3892" s="2">
        <v>3891</v>
      </c>
      <c r="B3892" s="2" t="s">
        <v>7032</v>
      </c>
      <c r="C3892" s="2">
        <f>YEAR([1]Data!$D3892)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9">
        <v>659.9</v>
      </c>
      <c r="T3892" s="2">
        <v>2</v>
      </c>
      <c r="U3892" s="25">
        <v>0</v>
      </c>
      <c r="V3892" s="25">
        <v>217.76699999999994</v>
      </c>
      <c r="W3892" s="11">
        <f>Table_1[[#This Row],[Discount]]/Table_1[[#This Row],[Sales]]</f>
        <v>0</v>
      </c>
      <c r="X3892" t="str">
        <f>IF(Table_1[[#This Row],[Discount %]]&lt;=0.1, "0-10%", IF(Table_1[[#This Row],[Discount %]]&lt;=0.2, "10-20%", IF(Table_1[[#This Row],[Discount %]]&lt;=0.3, "20-30%", IF(Table_1[[#This Row],[Discount %]]&lt;=0.4, "30-40%", "40%+"))))</f>
        <v>0-10%</v>
      </c>
    </row>
    <row r="3893" spans="1:24" ht="14.4" x14ac:dyDescent="0.3">
      <c r="A3893" s="2">
        <v>3892</v>
      </c>
      <c r="B3893" s="2" t="s">
        <v>7032</v>
      </c>
      <c r="C3893" s="2">
        <f>YEAR([1]Data!$D3893)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9">
        <v>1684.7520000000002</v>
      </c>
      <c r="T3893" s="2">
        <v>6</v>
      </c>
      <c r="U3893" s="25">
        <v>0.2</v>
      </c>
      <c r="V3893" s="25">
        <v>210.59399999999977</v>
      </c>
      <c r="W3893" s="11">
        <f>Table_1[[#This Row],[Discount]]/Table_1[[#This Row],[Sales]]</f>
        <v>1.1871183414532227E-4</v>
      </c>
      <c r="X3893" t="str">
        <f>IF(Table_1[[#This Row],[Discount %]]&lt;=0.1, "0-10%", IF(Table_1[[#This Row],[Discount %]]&lt;=0.2, "10-20%", IF(Table_1[[#This Row],[Discount %]]&lt;=0.3, "20-30%", IF(Table_1[[#This Row],[Discount %]]&lt;=0.4, "30-40%", "40%+"))))</f>
        <v>0-10%</v>
      </c>
    </row>
    <row r="3894" spans="1:24" ht="14.4" x14ac:dyDescent="0.3">
      <c r="A3894" s="2">
        <v>3893</v>
      </c>
      <c r="B3894" s="2" t="s">
        <v>7032</v>
      </c>
      <c r="C3894" s="2">
        <f>YEAR([1]Data!$D3894)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9">
        <v>559.91999999999996</v>
      </c>
      <c r="T3894" s="2">
        <v>8</v>
      </c>
      <c r="U3894" s="25">
        <v>0</v>
      </c>
      <c r="V3894" s="25">
        <v>190.37279999999998</v>
      </c>
      <c r="W3894" s="11">
        <f>Table_1[[#This Row],[Discount]]/Table_1[[#This Row],[Sales]]</f>
        <v>0</v>
      </c>
      <c r="X3894" t="str">
        <f>IF(Table_1[[#This Row],[Discount %]]&lt;=0.1, "0-10%", IF(Table_1[[#This Row],[Discount %]]&lt;=0.2, "10-20%", IF(Table_1[[#This Row],[Discount %]]&lt;=0.3, "20-30%", IF(Table_1[[#This Row],[Discount %]]&lt;=0.4, "30-40%", "40%+"))))</f>
        <v>0-10%</v>
      </c>
    </row>
    <row r="3895" spans="1:24" ht="14.4" x14ac:dyDescent="0.3">
      <c r="A3895" s="2">
        <v>3894</v>
      </c>
      <c r="B3895" s="2" t="s">
        <v>7033</v>
      </c>
      <c r="C3895" s="2">
        <f>YEAR([1]Data!$D3895)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9">
        <v>279.94400000000002</v>
      </c>
      <c r="T3895" s="2">
        <v>7</v>
      </c>
      <c r="U3895" s="25">
        <v>0.2</v>
      </c>
      <c r="V3895" s="25">
        <v>48.990200000000002</v>
      </c>
      <c r="W3895" s="11">
        <f>Table_1[[#This Row],[Discount]]/Table_1[[#This Row],[Sales]]</f>
        <v>7.1442860000571538E-4</v>
      </c>
      <c r="X3895" t="str">
        <f>IF(Table_1[[#This Row],[Discount %]]&lt;=0.1, "0-10%", IF(Table_1[[#This Row],[Discount %]]&lt;=0.2, "10-20%", IF(Table_1[[#This Row],[Discount %]]&lt;=0.3, "20-30%", IF(Table_1[[#This Row],[Discount %]]&lt;=0.4, "30-40%", "40%+"))))</f>
        <v>0-10%</v>
      </c>
    </row>
    <row r="3896" spans="1:24" ht="14.4" x14ac:dyDescent="0.3">
      <c r="A3896" s="2">
        <v>3895</v>
      </c>
      <c r="B3896" s="2" t="s">
        <v>7034</v>
      </c>
      <c r="C3896" s="2">
        <f>YEAR([1]Data!$D3896)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9">
        <v>9.9799999999999969</v>
      </c>
      <c r="T3896" s="2">
        <v>5</v>
      </c>
      <c r="U3896" s="25">
        <v>0.8</v>
      </c>
      <c r="V3896" s="25">
        <v>-16.467000000000002</v>
      </c>
      <c r="W3896" s="11">
        <f>Table_1[[#This Row],[Discount]]/Table_1[[#This Row],[Sales]]</f>
        <v>8.016032064128259E-2</v>
      </c>
      <c r="X3896" t="str">
        <f>IF(Table_1[[#This Row],[Discount %]]&lt;=0.1, "0-10%", IF(Table_1[[#This Row],[Discount %]]&lt;=0.2, "10-20%", IF(Table_1[[#This Row],[Discount %]]&lt;=0.3, "20-30%", IF(Table_1[[#This Row],[Discount %]]&lt;=0.4, "30-40%", "40%+"))))</f>
        <v>0-10%</v>
      </c>
    </row>
    <row r="3897" spans="1:24" ht="14.4" x14ac:dyDescent="0.3">
      <c r="A3897" s="2">
        <v>3896</v>
      </c>
      <c r="B3897" s="2" t="s">
        <v>7035</v>
      </c>
      <c r="C3897" s="2">
        <f>YEAR([1]Data!$D3897)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9">
        <v>48.9</v>
      </c>
      <c r="T3897" s="2">
        <v>5</v>
      </c>
      <c r="U3897" s="25">
        <v>0</v>
      </c>
      <c r="V3897" s="25">
        <v>18.093</v>
      </c>
      <c r="W3897" s="11">
        <f>Table_1[[#This Row],[Discount]]/Table_1[[#This Row],[Sales]]</f>
        <v>0</v>
      </c>
      <c r="X3897" t="str">
        <f>IF(Table_1[[#This Row],[Discount %]]&lt;=0.1, "0-10%", IF(Table_1[[#This Row],[Discount %]]&lt;=0.2, "10-20%", IF(Table_1[[#This Row],[Discount %]]&lt;=0.3, "20-30%", IF(Table_1[[#This Row],[Discount %]]&lt;=0.4, "30-40%", "40%+"))))</f>
        <v>0-10%</v>
      </c>
    </row>
    <row r="3898" spans="1:24" ht="14.4" x14ac:dyDescent="0.3">
      <c r="A3898" s="2">
        <v>3897</v>
      </c>
      <c r="B3898" s="2" t="s">
        <v>7039</v>
      </c>
      <c r="C3898" s="2">
        <f>YEAR([1]Data!$D3898)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9">
        <v>3.5519999999999996</v>
      </c>
      <c r="T3898" s="2">
        <v>3</v>
      </c>
      <c r="U3898" s="25">
        <v>0.2</v>
      </c>
      <c r="V3898" s="25">
        <v>1.2431999999999999</v>
      </c>
      <c r="W3898" s="11">
        <f>Table_1[[#This Row],[Discount]]/Table_1[[#This Row],[Sales]]</f>
        <v>5.6306306306306314E-2</v>
      </c>
      <c r="X3898" t="str">
        <f>IF(Table_1[[#This Row],[Discount %]]&lt;=0.1, "0-10%", IF(Table_1[[#This Row],[Discount %]]&lt;=0.2, "10-20%", IF(Table_1[[#This Row],[Discount %]]&lt;=0.3, "20-30%", IF(Table_1[[#This Row],[Discount %]]&lt;=0.4, "30-40%", "40%+"))))</f>
        <v>0-10%</v>
      </c>
    </row>
    <row r="3899" spans="1:24" ht="14.4" x14ac:dyDescent="0.3">
      <c r="A3899" s="2">
        <v>3898</v>
      </c>
      <c r="B3899" s="2" t="s">
        <v>7039</v>
      </c>
      <c r="C3899" s="2">
        <f>YEAR([1]Data!$D3899)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9">
        <v>15.552000000000003</v>
      </c>
      <c r="T3899" s="2">
        <v>3</v>
      </c>
      <c r="U3899" s="25">
        <v>0.2</v>
      </c>
      <c r="V3899" s="25">
        <v>5.4432</v>
      </c>
      <c r="W3899" s="11">
        <f>Table_1[[#This Row],[Discount]]/Table_1[[#This Row],[Sales]]</f>
        <v>1.2860082304526748E-2</v>
      </c>
      <c r="X3899" t="str">
        <f>IF(Table_1[[#This Row],[Discount %]]&lt;=0.1, "0-10%", IF(Table_1[[#This Row],[Discount %]]&lt;=0.2, "10-20%", IF(Table_1[[#This Row],[Discount %]]&lt;=0.3, "20-30%", IF(Table_1[[#This Row],[Discount %]]&lt;=0.4, "30-40%", "40%+"))))</f>
        <v>0-10%</v>
      </c>
    </row>
    <row r="3900" spans="1:24" ht="14.4" x14ac:dyDescent="0.3">
      <c r="A3900" s="2">
        <v>3899</v>
      </c>
      <c r="B3900" s="2" t="s">
        <v>7040</v>
      </c>
      <c r="C3900" s="2">
        <f>YEAR([1]Data!$D3900)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9">
        <v>2.3679999999999999</v>
      </c>
      <c r="T3900" s="2">
        <v>2</v>
      </c>
      <c r="U3900" s="25">
        <v>0.2</v>
      </c>
      <c r="V3900" s="25">
        <v>0.82879999999999987</v>
      </c>
      <c r="W3900" s="11">
        <f>Table_1[[#This Row],[Discount]]/Table_1[[#This Row],[Sales]]</f>
        <v>8.4459459459459471E-2</v>
      </c>
      <c r="X3900" t="str">
        <f>IF(Table_1[[#This Row],[Discount %]]&lt;=0.1, "0-10%", IF(Table_1[[#This Row],[Discount %]]&lt;=0.2, "10-20%", IF(Table_1[[#This Row],[Discount %]]&lt;=0.3, "20-30%", IF(Table_1[[#This Row],[Discount %]]&lt;=0.4, "30-40%", "40%+"))))</f>
        <v>0-10%</v>
      </c>
    </row>
    <row r="3901" spans="1:24" ht="14.4" x14ac:dyDescent="0.3">
      <c r="A3901" s="2">
        <v>3900</v>
      </c>
      <c r="B3901" s="2" t="s">
        <v>7042</v>
      </c>
      <c r="C3901" s="2">
        <f>YEAR([1]Data!$D3901)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9">
        <v>127.98399999999999</v>
      </c>
      <c r="T3901" s="2">
        <v>2</v>
      </c>
      <c r="U3901" s="25">
        <v>0.2</v>
      </c>
      <c r="V3901" s="25">
        <v>25.596799999999998</v>
      </c>
      <c r="W3901" s="11">
        <f>Table_1[[#This Row],[Discount]]/Table_1[[#This Row],[Sales]]</f>
        <v>1.5626953369171149E-3</v>
      </c>
      <c r="X3901" t="str">
        <f>IF(Table_1[[#This Row],[Discount %]]&lt;=0.1, "0-10%", IF(Table_1[[#This Row],[Discount %]]&lt;=0.2, "10-20%", IF(Table_1[[#This Row],[Discount %]]&lt;=0.3, "20-30%", IF(Table_1[[#This Row],[Discount %]]&lt;=0.4, "30-40%", "40%+"))))</f>
        <v>0-10%</v>
      </c>
    </row>
    <row r="3902" spans="1:24" ht="14.4" x14ac:dyDescent="0.3">
      <c r="A3902" s="2">
        <v>3901</v>
      </c>
      <c r="B3902" s="2" t="s">
        <v>7043</v>
      </c>
      <c r="C3902" s="2">
        <f>YEAR([1]Data!$D3902)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9">
        <v>10.368000000000002</v>
      </c>
      <c r="T3902" s="2">
        <v>2</v>
      </c>
      <c r="U3902" s="25">
        <v>0.2</v>
      </c>
      <c r="V3902" s="25">
        <v>3.6288</v>
      </c>
      <c r="W3902" s="11">
        <f>Table_1[[#This Row],[Discount]]/Table_1[[#This Row],[Sales]]</f>
        <v>1.9290123456790119E-2</v>
      </c>
      <c r="X3902" t="str">
        <f>IF(Table_1[[#This Row],[Discount %]]&lt;=0.1, "0-10%", IF(Table_1[[#This Row],[Discount %]]&lt;=0.2, "10-20%", IF(Table_1[[#This Row],[Discount %]]&lt;=0.3, "20-30%", IF(Table_1[[#This Row],[Discount %]]&lt;=0.4, "30-40%", "40%+"))))</f>
        <v>0-10%</v>
      </c>
    </row>
    <row r="3903" spans="1:24" ht="14.4" x14ac:dyDescent="0.3">
      <c r="A3903" s="2">
        <v>3902</v>
      </c>
      <c r="B3903" s="2" t="s">
        <v>7045</v>
      </c>
      <c r="C3903" s="2">
        <f>YEAR([1]Data!$D3903)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9">
        <v>47.984000000000002</v>
      </c>
      <c r="T3903" s="2">
        <v>2</v>
      </c>
      <c r="U3903" s="25">
        <v>0.2</v>
      </c>
      <c r="V3903" s="25">
        <v>-1.199600000000002</v>
      </c>
      <c r="W3903" s="11">
        <f>Table_1[[#This Row],[Discount]]/Table_1[[#This Row],[Sales]]</f>
        <v>4.1680560186728912E-3</v>
      </c>
      <c r="X3903" t="str">
        <f>IF(Table_1[[#This Row],[Discount %]]&lt;=0.1, "0-10%", IF(Table_1[[#This Row],[Discount %]]&lt;=0.2, "10-20%", IF(Table_1[[#This Row],[Discount %]]&lt;=0.3, "20-30%", IF(Table_1[[#This Row],[Discount %]]&lt;=0.4, "30-40%", "40%+"))))</f>
        <v>0-10%</v>
      </c>
    </row>
    <row r="3904" spans="1:24" ht="14.4" x14ac:dyDescent="0.3">
      <c r="A3904" s="2">
        <v>3903</v>
      </c>
      <c r="B3904" s="2" t="s">
        <v>7048</v>
      </c>
      <c r="C3904" s="2">
        <f>YEAR([1]Data!$D3904)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9">
        <v>270.33999999999997</v>
      </c>
      <c r="T3904" s="2">
        <v>14</v>
      </c>
      <c r="U3904" s="25">
        <v>0</v>
      </c>
      <c r="V3904" s="25">
        <v>75.6952</v>
      </c>
      <c r="W3904" s="11">
        <f>Table_1[[#This Row],[Discount]]/Table_1[[#This Row],[Sales]]</f>
        <v>0</v>
      </c>
      <c r="X3904" t="str">
        <f>IF(Table_1[[#This Row],[Discount %]]&lt;=0.1, "0-10%", IF(Table_1[[#This Row],[Discount %]]&lt;=0.2, "10-20%", IF(Table_1[[#This Row],[Discount %]]&lt;=0.3, "20-30%", IF(Table_1[[#This Row],[Discount %]]&lt;=0.4, "30-40%", "40%+"))))</f>
        <v>0-10%</v>
      </c>
    </row>
    <row r="3905" spans="1:24" ht="14.4" x14ac:dyDescent="0.3">
      <c r="A3905" s="2">
        <v>3904</v>
      </c>
      <c r="B3905" s="2" t="s">
        <v>7049</v>
      </c>
      <c r="C3905" s="2">
        <f>YEAR([1]Data!$D3905)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9">
        <v>98.111999999999995</v>
      </c>
      <c r="T3905" s="2">
        <v>7</v>
      </c>
      <c r="U3905" s="25">
        <v>0.2</v>
      </c>
      <c r="V3905" s="25">
        <v>18.396000000000001</v>
      </c>
      <c r="W3905" s="11">
        <f>Table_1[[#This Row],[Discount]]/Table_1[[#This Row],[Sales]]</f>
        <v>2.0384866275277237E-3</v>
      </c>
      <c r="X3905" t="str">
        <f>IF(Table_1[[#This Row],[Discount %]]&lt;=0.1, "0-10%", IF(Table_1[[#This Row],[Discount %]]&lt;=0.2, "10-20%", IF(Table_1[[#This Row],[Discount %]]&lt;=0.3, "20-30%", IF(Table_1[[#This Row],[Discount %]]&lt;=0.4, "30-40%", "40%+"))))</f>
        <v>0-10%</v>
      </c>
    </row>
    <row r="3906" spans="1:24" ht="14.4" x14ac:dyDescent="0.3">
      <c r="A3906" s="2">
        <v>3905</v>
      </c>
      <c r="B3906" s="2" t="s">
        <v>7049</v>
      </c>
      <c r="C3906" s="2">
        <f>YEAR([1]Data!$D3906)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9">
        <v>563.80799999999999</v>
      </c>
      <c r="T3906" s="2">
        <v>4</v>
      </c>
      <c r="U3906" s="25">
        <v>0.2</v>
      </c>
      <c r="V3906" s="25">
        <v>21.142799999999966</v>
      </c>
      <c r="W3906" s="11">
        <f>Table_1[[#This Row],[Discount]]/Table_1[[#This Row],[Sales]]</f>
        <v>3.5473068846132017E-4</v>
      </c>
      <c r="X3906" t="str">
        <f>IF(Table_1[[#This Row],[Discount %]]&lt;=0.1, "0-10%", IF(Table_1[[#This Row],[Discount %]]&lt;=0.2, "10-20%", IF(Table_1[[#This Row],[Discount %]]&lt;=0.3, "20-30%", IF(Table_1[[#This Row],[Discount %]]&lt;=0.4, "30-40%", "40%+"))))</f>
        <v>0-10%</v>
      </c>
    </row>
    <row r="3907" spans="1:24" ht="14.4" x14ac:dyDescent="0.3">
      <c r="A3907" s="2">
        <v>3906</v>
      </c>
      <c r="B3907" s="2" t="s">
        <v>7049</v>
      </c>
      <c r="C3907" s="2">
        <f>YEAR([1]Data!$D3907)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9">
        <v>10.428000000000001</v>
      </c>
      <c r="T3907" s="2">
        <v>4</v>
      </c>
      <c r="U3907" s="25">
        <v>0.7</v>
      </c>
      <c r="V3907" s="25">
        <v>-6.9519999999999982</v>
      </c>
      <c r="W3907" s="11">
        <f>Table_1[[#This Row],[Discount]]/Table_1[[#This Row],[Sales]]</f>
        <v>6.712696586114307E-2</v>
      </c>
      <c r="X3907" t="str">
        <f>IF(Table_1[[#This Row],[Discount %]]&lt;=0.1, "0-10%", IF(Table_1[[#This Row],[Discount %]]&lt;=0.2, "10-20%", IF(Table_1[[#This Row],[Discount %]]&lt;=0.3, "20-30%", IF(Table_1[[#This Row],[Discount %]]&lt;=0.4, "30-40%", "40%+"))))</f>
        <v>0-10%</v>
      </c>
    </row>
    <row r="3908" spans="1:24" ht="14.4" x14ac:dyDescent="0.3">
      <c r="A3908" s="2">
        <v>3907</v>
      </c>
      <c r="B3908" s="2" t="s">
        <v>7049</v>
      </c>
      <c r="C3908" s="2">
        <f>YEAR([1]Data!$D3908)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9">
        <v>547.13599999999997</v>
      </c>
      <c r="T3908" s="2">
        <v>4</v>
      </c>
      <c r="U3908" s="25">
        <v>0.2</v>
      </c>
      <c r="V3908" s="25">
        <v>-68.392000000000053</v>
      </c>
      <c r="W3908" s="11">
        <f>Table_1[[#This Row],[Discount]]/Table_1[[#This Row],[Sales]]</f>
        <v>3.6553982921979186E-4</v>
      </c>
      <c r="X3908" t="str">
        <f>IF(Table_1[[#This Row],[Discount %]]&lt;=0.1, "0-10%", IF(Table_1[[#This Row],[Discount %]]&lt;=0.2, "10-20%", IF(Table_1[[#This Row],[Discount %]]&lt;=0.3, "20-30%", IF(Table_1[[#This Row],[Discount %]]&lt;=0.4, "30-40%", "40%+"))))</f>
        <v>0-10%</v>
      </c>
    </row>
    <row r="3909" spans="1:24" ht="14.4" x14ac:dyDescent="0.3">
      <c r="A3909" s="2">
        <v>3908</v>
      </c>
      <c r="B3909" s="2" t="s">
        <v>7049</v>
      </c>
      <c r="C3909" s="2">
        <f>YEAR([1]Data!$D3909)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9">
        <v>14.850000000000001</v>
      </c>
      <c r="T3909" s="2">
        <v>5</v>
      </c>
      <c r="U3909" s="25">
        <v>0.4</v>
      </c>
      <c r="V3909" s="25">
        <v>-3.2175000000000002</v>
      </c>
      <c r="W3909" s="11">
        <f>Table_1[[#This Row],[Discount]]/Table_1[[#This Row],[Sales]]</f>
        <v>2.6936026936026935E-2</v>
      </c>
      <c r="X3909" t="str">
        <f>IF(Table_1[[#This Row],[Discount %]]&lt;=0.1, "0-10%", IF(Table_1[[#This Row],[Discount %]]&lt;=0.2, "10-20%", IF(Table_1[[#This Row],[Discount %]]&lt;=0.3, "20-30%", IF(Table_1[[#This Row],[Discount %]]&lt;=0.4, "30-40%", "40%+"))))</f>
        <v>0-10%</v>
      </c>
    </row>
    <row r="3910" spans="1:24" ht="14.4" x14ac:dyDescent="0.3">
      <c r="A3910" s="2">
        <v>3909</v>
      </c>
      <c r="B3910" s="2" t="s">
        <v>7049</v>
      </c>
      <c r="C3910" s="2">
        <f>YEAR([1]Data!$D3910)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9">
        <v>41.988</v>
      </c>
      <c r="T3910" s="2">
        <v>2</v>
      </c>
      <c r="U3910" s="25">
        <v>0.4</v>
      </c>
      <c r="V3910" s="25">
        <v>-9.7972000000000037</v>
      </c>
      <c r="W3910" s="11">
        <f>Table_1[[#This Row],[Discount]]/Table_1[[#This Row],[Sales]]</f>
        <v>9.5265313899209302E-3</v>
      </c>
      <c r="X3910" t="str">
        <f>IF(Table_1[[#This Row],[Discount %]]&lt;=0.1, "0-10%", IF(Table_1[[#This Row],[Discount %]]&lt;=0.2, "10-20%", IF(Table_1[[#This Row],[Discount %]]&lt;=0.3, "20-30%", IF(Table_1[[#This Row],[Discount %]]&lt;=0.4, "30-40%", "40%+"))))</f>
        <v>0-10%</v>
      </c>
    </row>
    <row r="3911" spans="1:24" ht="14.4" x14ac:dyDescent="0.3">
      <c r="A3911" s="2">
        <v>3910</v>
      </c>
      <c r="B3911" s="2" t="s">
        <v>7049</v>
      </c>
      <c r="C3911" s="2">
        <f>YEAR([1]Data!$D3911)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9">
        <v>7.5840000000000005</v>
      </c>
      <c r="T3911" s="2">
        <v>1</v>
      </c>
      <c r="U3911" s="25">
        <v>0.2</v>
      </c>
      <c r="V3911" s="25">
        <v>2.37</v>
      </c>
      <c r="W3911" s="11">
        <f>Table_1[[#This Row],[Discount]]/Table_1[[#This Row],[Sales]]</f>
        <v>2.6371308016877638E-2</v>
      </c>
      <c r="X3911" t="str">
        <f>IF(Table_1[[#This Row],[Discount %]]&lt;=0.1, "0-10%", IF(Table_1[[#This Row],[Discount %]]&lt;=0.2, "10-20%", IF(Table_1[[#This Row],[Discount %]]&lt;=0.3, "20-30%", IF(Table_1[[#This Row],[Discount %]]&lt;=0.4, "30-40%", "40%+"))))</f>
        <v>0-10%</v>
      </c>
    </row>
    <row r="3912" spans="1:24" ht="14.4" x14ac:dyDescent="0.3">
      <c r="A3912" s="2">
        <v>3911</v>
      </c>
      <c r="B3912" s="2" t="s">
        <v>7049</v>
      </c>
      <c r="C3912" s="2">
        <f>YEAR([1]Data!$D3912)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9">
        <v>352.45</v>
      </c>
      <c r="T3912" s="2">
        <v>5</v>
      </c>
      <c r="U3912" s="25">
        <v>0.5</v>
      </c>
      <c r="V3912" s="25">
        <v>-211.47</v>
      </c>
      <c r="W3912" s="11">
        <f>Table_1[[#This Row],[Discount]]/Table_1[[#This Row],[Sales]]</f>
        <v>1.4186409419775854E-3</v>
      </c>
      <c r="X3912" t="str">
        <f>IF(Table_1[[#This Row],[Discount %]]&lt;=0.1, "0-10%", IF(Table_1[[#This Row],[Discount %]]&lt;=0.2, "10-20%", IF(Table_1[[#This Row],[Discount %]]&lt;=0.3, "20-30%", IF(Table_1[[#This Row],[Discount %]]&lt;=0.4, "30-40%", "40%+"))))</f>
        <v>0-10%</v>
      </c>
    </row>
    <row r="3913" spans="1:24" ht="14.4" x14ac:dyDescent="0.3">
      <c r="A3913" s="2">
        <v>3912</v>
      </c>
      <c r="B3913" s="2" t="s">
        <v>7054</v>
      </c>
      <c r="C3913" s="2">
        <f>YEAR([1]Data!$D3913)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9">
        <v>470.37600000000009</v>
      </c>
      <c r="T3913" s="2">
        <v>3</v>
      </c>
      <c r="U3913" s="25">
        <v>0.2</v>
      </c>
      <c r="V3913" s="25">
        <v>52.917299999999955</v>
      </c>
      <c r="W3913" s="11">
        <f>Table_1[[#This Row],[Discount]]/Table_1[[#This Row],[Sales]]</f>
        <v>4.2519176148442944E-4</v>
      </c>
      <c r="X3913" t="str">
        <f>IF(Table_1[[#This Row],[Discount %]]&lt;=0.1, "0-10%", IF(Table_1[[#This Row],[Discount %]]&lt;=0.2, "10-20%", IF(Table_1[[#This Row],[Discount %]]&lt;=0.3, "20-30%", IF(Table_1[[#This Row],[Discount %]]&lt;=0.4, "30-40%", "40%+"))))</f>
        <v>0-10%</v>
      </c>
    </row>
    <row r="3914" spans="1:24" ht="14.4" x14ac:dyDescent="0.3">
      <c r="A3914" s="2">
        <v>3913</v>
      </c>
      <c r="B3914" s="2" t="s">
        <v>7057</v>
      </c>
      <c r="C3914" s="2">
        <f>YEAR([1]Data!$D3914)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9">
        <v>19.440000000000001</v>
      </c>
      <c r="T3914" s="2">
        <v>3</v>
      </c>
      <c r="U3914" s="25">
        <v>0</v>
      </c>
      <c r="V3914" s="25">
        <v>9.3312000000000008</v>
      </c>
      <c r="W3914" s="11">
        <f>Table_1[[#This Row],[Discount]]/Table_1[[#This Row],[Sales]]</f>
        <v>0</v>
      </c>
      <c r="X3914" t="str">
        <f>IF(Table_1[[#This Row],[Discount %]]&lt;=0.1, "0-10%", IF(Table_1[[#This Row],[Discount %]]&lt;=0.2, "10-20%", IF(Table_1[[#This Row],[Discount %]]&lt;=0.3, "20-30%", IF(Table_1[[#This Row],[Discount %]]&lt;=0.4, "30-40%", "40%+"))))</f>
        <v>0-10%</v>
      </c>
    </row>
    <row r="3915" spans="1:24" ht="14.4" x14ac:dyDescent="0.3">
      <c r="A3915" s="2">
        <v>3914</v>
      </c>
      <c r="B3915" s="2" t="s">
        <v>7057</v>
      </c>
      <c r="C3915" s="2">
        <f>YEAR([1]Data!$D3915)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9">
        <v>9.82</v>
      </c>
      <c r="T3915" s="2">
        <v>2</v>
      </c>
      <c r="U3915" s="25">
        <v>0</v>
      </c>
      <c r="V3915" s="25">
        <v>3.2405999999999997</v>
      </c>
      <c r="W3915" s="11">
        <f>Table_1[[#This Row],[Discount]]/Table_1[[#This Row],[Sales]]</f>
        <v>0</v>
      </c>
      <c r="X3915" t="str">
        <f>IF(Table_1[[#This Row],[Discount %]]&lt;=0.1, "0-10%", IF(Table_1[[#This Row],[Discount %]]&lt;=0.2, "10-20%", IF(Table_1[[#This Row],[Discount %]]&lt;=0.3, "20-30%", IF(Table_1[[#This Row],[Discount %]]&lt;=0.4, "30-40%", "40%+"))))</f>
        <v>0-10%</v>
      </c>
    </row>
    <row r="3916" spans="1:24" ht="14.4" x14ac:dyDescent="0.3">
      <c r="A3916" s="2">
        <v>3915</v>
      </c>
      <c r="B3916" s="2" t="s">
        <v>7058</v>
      </c>
      <c r="C3916" s="2">
        <f>YEAR([1]Data!$D3916)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9">
        <v>801.59999999999991</v>
      </c>
      <c r="T3916" s="2">
        <v>5</v>
      </c>
      <c r="U3916" s="25">
        <v>0.5</v>
      </c>
      <c r="V3916" s="25">
        <v>-448.89599999999996</v>
      </c>
      <c r="W3916" s="11">
        <f>Table_1[[#This Row],[Discount]]/Table_1[[#This Row],[Sales]]</f>
        <v>6.2375249500998015E-4</v>
      </c>
      <c r="X3916" t="str">
        <f>IF(Table_1[[#This Row],[Discount %]]&lt;=0.1, "0-10%", IF(Table_1[[#This Row],[Discount %]]&lt;=0.2, "10-20%", IF(Table_1[[#This Row],[Discount %]]&lt;=0.3, "20-30%", IF(Table_1[[#This Row],[Discount %]]&lt;=0.4, "30-40%", "40%+"))))</f>
        <v>0-10%</v>
      </c>
    </row>
    <row r="3917" spans="1:24" ht="14.4" x14ac:dyDescent="0.3">
      <c r="A3917" s="2">
        <v>3916</v>
      </c>
      <c r="B3917" s="2" t="s">
        <v>7058</v>
      </c>
      <c r="C3917" s="2">
        <f>YEAR([1]Data!$D3917)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9">
        <v>161.56800000000001</v>
      </c>
      <c r="T3917" s="2">
        <v>2</v>
      </c>
      <c r="U3917" s="25">
        <v>0.2</v>
      </c>
      <c r="V3917" s="25">
        <v>10.098000000000006</v>
      </c>
      <c r="W3917" s="11">
        <f>Table_1[[#This Row],[Discount]]/Table_1[[#This Row],[Sales]]</f>
        <v>1.2378688849277084E-3</v>
      </c>
      <c r="X3917" t="str">
        <f>IF(Table_1[[#This Row],[Discount %]]&lt;=0.1, "0-10%", IF(Table_1[[#This Row],[Discount %]]&lt;=0.2, "10-20%", IF(Table_1[[#This Row],[Discount %]]&lt;=0.3, "20-30%", IF(Table_1[[#This Row],[Discount %]]&lt;=0.4, "30-40%", "40%+"))))</f>
        <v>0-10%</v>
      </c>
    </row>
    <row r="3918" spans="1:24" ht="14.4" x14ac:dyDescent="0.3">
      <c r="A3918" s="2">
        <v>3917</v>
      </c>
      <c r="B3918" s="2" t="s">
        <v>7058</v>
      </c>
      <c r="C3918" s="2">
        <f>YEAR([1]Data!$D3918)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9">
        <v>16.096</v>
      </c>
      <c r="T3918" s="2">
        <v>2</v>
      </c>
      <c r="U3918" s="25">
        <v>0.2</v>
      </c>
      <c r="V3918" s="25">
        <v>5.2312000000000003</v>
      </c>
      <c r="W3918" s="11">
        <f>Table_1[[#This Row],[Discount]]/Table_1[[#This Row],[Sales]]</f>
        <v>1.2425447316103381E-2</v>
      </c>
      <c r="X3918" t="str">
        <f>IF(Table_1[[#This Row],[Discount %]]&lt;=0.1, "0-10%", IF(Table_1[[#This Row],[Discount %]]&lt;=0.2, "10-20%", IF(Table_1[[#This Row],[Discount %]]&lt;=0.3, "20-30%", IF(Table_1[[#This Row],[Discount %]]&lt;=0.4, "30-40%", "40%+"))))</f>
        <v>0-10%</v>
      </c>
    </row>
    <row r="3919" spans="1:24" ht="14.4" x14ac:dyDescent="0.3">
      <c r="A3919" s="2">
        <v>3918</v>
      </c>
      <c r="B3919" s="2" t="s">
        <v>7058</v>
      </c>
      <c r="C3919" s="2">
        <f>YEAR([1]Data!$D3919)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9">
        <v>7.6560000000000006</v>
      </c>
      <c r="T3919" s="2">
        <v>4</v>
      </c>
      <c r="U3919" s="25">
        <v>0.7</v>
      </c>
      <c r="V3919" s="25">
        <v>-6.1247999999999987</v>
      </c>
      <c r="W3919" s="11">
        <f>Table_1[[#This Row],[Discount]]/Table_1[[#This Row],[Sales]]</f>
        <v>9.1431556948798315E-2</v>
      </c>
      <c r="X3919" t="str">
        <f>IF(Table_1[[#This Row],[Discount %]]&lt;=0.1, "0-10%", IF(Table_1[[#This Row],[Discount %]]&lt;=0.2, "10-20%", IF(Table_1[[#This Row],[Discount %]]&lt;=0.3, "20-30%", IF(Table_1[[#This Row],[Discount %]]&lt;=0.4, "30-40%", "40%+"))))</f>
        <v>0-10%</v>
      </c>
    </row>
    <row r="3920" spans="1:24" ht="14.4" x14ac:dyDescent="0.3">
      <c r="A3920" s="2">
        <v>3919</v>
      </c>
      <c r="B3920" s="2" t="s">
        <v>7058</v>
      </c>
      <c r="C3920" s="2">
        <f>YEAR([1]Data!$D3920)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9">
        <v>311.97600000000006</v>
      </c>
      <c r="T3920" s="2">
        <v>3</v>
      </c>
      <c r="U3920" s="25">
        <v>0.2</v>
      </c>
      <c r="V3920" s="25">
        <v>-42.89670000000001</v>
      </c>
      <c r="W3920" s="11">
        <f>Table_1[[#This Row],[Discount]]/Table_1[[#This Row],[Sales]]</f>
        <v>6.4107495448367813E-4</v>
      </c>
      <c r="X3920" t="str">
        <f>IF(Table_1[[#This Row],[Discount %]]&lt;=0.1, "0-10%", IF(Table_1[[#This Row],[Discount %]]&lt;=0.2, "10-20%", IF(Table_1[[#This Row],[Discount %]]&lt;=0.3, "20-30%", IF(Table_1[[#This Row],[Discount %]]&lt;=0.4, "30-40%", "40%+"))))</f>
        <v>0-10%</v>
      </c>
    </row>
    <row r="3921" spans="1:24" ht="14.4" x14ac:dyDescent="0.3">
      <c r="A3921" s="2">
        <v>3920</v>
      </c>
      <c r="B3921" s="2" t="s">
        <v>7061</v>
      </c>
      <c r="C3921" s="2">
        <f>YEAR([1]Data!$D3921)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9">
        <v>61.68</v>
      </c>
      <c r="T3921" s="2">
        <v>4</v>
      </c>
      <c r="U3921" s="25">
        <v>0</v>
      </c>
      <c r="V3921" s="25">
        <v>16.653600000000004</v>
      </c>
      <c r="W3921" s="11">
        <f>Table_1[[#This Row],[Discount]]/Table_1[[#This Row],[Sales]]</f>
        <v>0</v>
      </c>
      <c r="X3921" t="str">
        <f>IF(Table_1[[#This Row],[Discount %]]&lt;=0.1, "0-10%", IF(Table_1[[#This Row],[Discount %]]&lt;=0.2, "10-20%", IF(Table_1[[#This Row],[Discount %]]&lt;=0.3, "20-30%", IF(Table_1[[#This Row],[Discount %]]&lt;=0.4, "30-40%", "40%+"))))</f>
        <v>0-10%</v>
      </c>
    </row>
    <row r="3922" spans="1:24" ht="14.4" x14ac:dyDescent="0.3">
      <c r="A3922" s="2">
        <v>3921</v>
      </c>
      <c r="B3922" s="2" t="s">
        <v>7061</v>
      </c>
      <c r="C3922" s="2">
        <f>YEAR([1]Data!$D3922)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9">
        <v>63.96</v>
      </c>
      <c r="T3922" s="2">
        <v>4</v>
      </c>
      <c r="U3922" s="25">
        <v>0</v>
      </c>
      <c r="V3922" s="25">
        <v>30.700800000000001</v>
      </c>
      <c r="W3922" s="11">
        <f>Table_1[[#This Row],[Discount]]/Table_1[[#This Row],[Sales]]</f>
        <v>0</v>
      </c>
      <c r="X3922" t="str">
        <f>IF(Table_1[[#This Row],[Discount %]]&lt;=0.1, "0-10%", IF(Table_1[[#This Row],[Discount %]]&lt;=0.2, "10-20%", IF(Table_1[[#This Row],[Discount %]]&lt;=0.3, "20-30%", IF(Table_1[[#This Row],[Discount %]]&lt;=0.4, "30-40%", "40%+"))))</f>
        <v>0-10%</v>
      </c>
    </row>
    <row r="3923" spans="1:24" ht="14.4" x14ac:dyDescent="0.3">
      <c r="A3923" s="2">
        <v>3922</v>
      </c>
      <c r="B3923" s="2" t="s">
        <v>7062</v>
      </c>
      <c r="C3923" s="2">
        <f>YEAR([1]Data!$D3923)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9">
        <v>359.97600000000006</v>
      </c>
      <c r="T3923" s="2">
        <v>3</v>
      </c>
      <c r="U3923" s="25">
        <v>0.2</v>
      </c>
      <c r="V3923" s="25">
        <v>35.997600000000006</v>
      </c>
      <c r="W3923" s="11">
        <f>Table_1[[#This Row],[Discount]]/Table_1[[#This Row],[Sales]]</f>
        <v>5.5559259506189292E-4</v>
      </c>
      <c r="X3923" t="str">
        <f>IF(Table_1[[#This Row],[Discount %]]&lt;=0.1, "0-10%", IF(Table_1[[#This Row],[Discount %]]&lt;=0.2, "10-20%", IF(Table_1[[#This Row],[Discount %]]&lt;=0.3, "20-30%", IF(Table_1[[#This Row],[Discount %]]&lt;=0.4, "30-40%", "40%+"))))</f>
        <v>0-10%</v>
      </c>
    </row>
    <row r="3924" spans="1:24" ht="14.4" x14ac:dyDescent="0.3">
      <c r="A3924" s="2">
        <v>3923</v>
      </c>
      <c r="B3924" s="2" t="s">
        <v>7063</v>
      </c>
      <c r="C3924" s="2">
        <f>YEAR([1]Data!$D3924)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9">
        <v>25.344000000000001</v>
      </c>
      <c r="T3924" s="2">
        <v>6</v>
      </c>
      <c r="U3924" s="25">
        <v>0.2</v>
      </c>
      <c r="V3924" s="25">
        <v>7.92</v>
      </c>
      <c r="W3924" s="11">
        <f>Table_1[[#This Row],[Discount]]/Table_1[[#This Row],[Sales]]</f>
        <v>7.8914141414141419E-3</v>
      </c>
      <c r="X3924" t="str">
        <f>IF(Table_1[[#This Row],[Discount %]]&lt;=0.1, "0-10%", IF(Table_1[[#This Row],[Discount %]]&lt;=0.2, "10-20%", IF(Table_1[[#This Row],[Discount %]]&lt;=0.3, "20-30%", IF(Table_1[[#This Row],[Discount %]]&lt;=0.4, "30-40%", "40%+"))))</f>
        <v>0-10%</v>
      </c>
    </row>
    <row r="3925" spans="1:24" ht="14.4" x14ac:dyDescent="0.3">
      <c r="A3925" s="2">
        <v>3924</v>
      </c>
      <c r="B3925" s="2" t="s">
        <v>7063</v>
      </c>
      <c r="C3925" s="2">
        <f>YEAR([1]Data!$D3925)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9">
        <v>26.720000000000002</v>
      </c>
      <c r="T3925" s="2">
        <v>5</v>
      </c>
      <c r="U3925" s="25">
        <v>0.2</v>
      </c>
      <c r="V3925" s="25">
        <v>9.3520000000000003</v>
      </c>
      <c r="W3925" s="11">
        <f>Table_1[[#This Row],[Discount]]/Table_1[[#This Row],[Sales]]</f>
        <v>7.4850299401197605E-3</v>
      </c>
      <c r="X3925" t="str">
        <f>IF(Table_1[[#This Row],[Discount %]]&lt;=0.1, "0-10%", IF(Table_1[[#This Row],[Discount %]]&lt;=0.2, "10-20%", IF(Table_1[[#This Row],[Discount %]]&lt;=0.3, "20-30%", IF(Table_1[[#This Row],[Discount %]]&lt;=0.4, "30-40%", "40%+"))))</f>
        <v>0-10%</v>
      </c>
    </row>
    <row r="3926" spans="1:24" ht="14.4" x14ac:dyDescent="0.3">
      <c r="A3926" s="2">
        <v>3925</v>
      </c>
      <c r="B3926" s="2" t="s">
        <v>7066</v>
      </c>
      <c r="C3926" s="2">
        <f>YEAR([1]Data!$D3926)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9">
        <v>30.28</v>
      </c>
      <c r="T3926" s="2">
        <v>2</v>
      </c>
      <c r="U3926" s="25">
        <v>0</v>
      </c>
      <c r="V3926" s="25">
        <v>1.2111999999999981</v>
      </c>
      <c r="W3926" s="11">
        <f>Table_1[[#This Row],[Discount]]/Table_1[[#This Row],[Sales]]</f>
        <v>0</v>
      </c>
      <c r="X3926" t="str">
        <f>IF(Table_1[[#This Row],[Discount %]]&lt;=0.1, "0-10%", IF(Table_1[[#This Row],[Discount %]]&lt;=0.2, "10-20%", IF(Table_1[[#This Row],[Discount %]]&lt;=0.3, "20-30%", IF(Table_1[[#This Row],[Discount %]]&lt;=0.4, "30-40%", "40%+"))))</f>
        <v>0-10%</v>
      </c>
    </row>
    <row r="3927" spans="1:24" ht="14.4" x14ac:dyDescent="0.3">
      <c r="A3927" s="2">
        <v>3926</v>
      </c>
      <c r="B3927" s="2" t="s">
        <v>7066</v>
      </c>
      <c r="C3927" s="2">
        <f>YEAR([1]Data!$D3927)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9">
        <v>57.929999999999993</v>
      </c>
      <c r="T3927" s="2">
        <v>3</v>
      </c>
      <c r="U3927" s="25">
        <v>0</v>
      </c>
      <c r="V3927" s="25">
        <v>16.220400000000001</v>
      </c>
      <c r="W3927" s="11">
        <f>Table_1[[#This Row],[Discount]]/Table_1[[#This Row],[Sales]]</f>
        <v>0</v>
      </c>
      <c r="X3927" t="str">
        <f>IF(Table_1[[#This Row],[Discount %]]&lt;=0.1, "0-10%", IF(Table_1[[#This Row],[Discount %]]&lt;=0.2, "10-20%", IF(Table_1[[#This Row],[Discount %]]&lt;=0.3, "20-30%", IF(Table_1[[#This Row],[Discount %]]&lt;=0.4, "30-40%", "40%+"))))</f>
        <v>0-10%</v>
      </c>
    </row>
    <row r="3928" spans="1:24" ht="14.4" x14ac:dyDescent="0.3">
      <c r="A3928" s="2">
        <v>3927</v>
      </c>
      <c r="B3928" s="2" t="s">
        <v>7066</v>
      </c>
      <c r="C3928" s="2">
        <f>YEAR([1]Data!$D3928)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9">
        <v>35.340000000000003</v>
      </c>
      <c r="T3928" s="2">
        <v>2</v>
      </c>
      <c r="U3928" s="25">
        <v>0</v>
      </c>
      <c r="V3928" s="25">
        <v>13.429200000000002</v>
      </c>
      <c r="W3928" s="11">
        <f>Table_1[[#This Row],[Discount]]/Table_1[[#This Row],[Sales]]</f>
        <v>0</v>
      </c>
      <c r="X3928" t="str">
        <f>IF(Table_1[[#This Row],[Discount %]]&lt;=0.1, "0-10%", IF(Table_1[[#This Row],[Discount %]]&lt;=0.2, "10-20%", IF(Table_1[[#This Row],[Discount %]]&lt;=0.3, "20-30%", IF(Table_1[[#This Row],[Discount %]]&lt;=0.4, "30-40%", "40%+"))))</f>
        <v>0-10%</v>
      </c>
    </row>
    <row r="3929" spans="1:24" ht="14.4" x14ac:dyDescent="0.3">
      <c r="A3929" s="2">
        <v>3928</v>
      </c>
      <c r="B3929" s="2" t="s">
        <v>7066</v>
      </c>
      <c r="C3929" s="2">
        <f>YEAR([1]Data!$D3929)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9">
        <v>137.24</v>
      </c>
      <c r="T3929" s="2">
        <v>5</v>
      </c>
      <c r="U3929" s="25">
        <v>0.2</v>
      </c>
      <c r="V3929" s="25">
        <v>46.3185</v>
      </c>
      <c r="W3929" s="11">
        <f>Table_1[[#This Row],[Discount]]/Table_1[[#This Row],[Sales]]</f>
        <v>1.457301078402798E-3</v>
      </c>
      <c r="X3929" t="str">
        <f>IF(Table_1[[#This Row],[Discount %]]&lt;=0.1, "0-10%", IF(Table_1[[#This Row],[Discount %]]&lt;=0.2, "10-20%", IF(Table_1[[#This Row],[Discount %]]&lt;=0.3, "20-30%", IF(Table_1[[#This Row],[Discount %]]&lt;=0.4, "30-40%", "40%+"))))</f>
        <v>0-10%</v>
      </c>
    </row>
    <row r="3930" spans="1:24" ht="14.4" x14ac:dyDescent="0.3">
      <c r="A3930" s="2">
        <v>3929</v>
      </c>
      <c r="B3930" s="2" t="s">
        <v>7067</v>
      </c>
      <c r="C3930" s="2">
        <f>YEAR([1]Data!$D3930)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9">
        <v>241.33199999999999</v>
      </c>
      <c r="T3930" s="2">
        <v>5</v>
      </c>
      <c r="U3930" s="25">
        <v>0.32</v>
      </c>
      <c r="V3930" s="25">
        <v>-14.195999999999998</v>
      </c>
      <c r="W3930" s="11">
        <f>Table_1[[#This Row],[Discount]]/Table_1[[#This Row],[Sales]]</f>
        <v>1.3259741766529097E-3</v>
      </c>
      <c r="X3930" t="str">
        <f>IF(Table_1[[#This Row],[Discount %]]&lt;=0.1, "0-10%", IF(Table_1[[#This Row],[Discount %]]&lt;=0.2, "10-20%", IF(Table_1[[#This Row],[Discount %]]&lt;=0.3, "20-30%", IF(Table_1[[#This Row],[Discount %]]&lt;=0.4, "30-40%", "40%+"))))</f>
        <v>0-10%</v>
      </c>
    </row>
    <row r="3931" spans="1:24" ht="14.4" x14ac:dyDescent="0.3">
      <c r="A3931" s="2">
        <v>3930</v>
      </c>
      <c r="B3931" s="2" t="s">
        <v>7067</v>
      </c>
      <c r="C3931" s="2">
        <f>YEAR([1]Data!$D3931)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9">
        <v>5.1840000000000011</v>
      </c>
      <c r="T3931" s="2">
        <v>1</v>
      </c>
      <c r="U3931" s="25">
        <v>0.2</v>
      </c>
      <c r="V3931" s="25">
        <v>1.8792</v>
      </c>
      <c r="W3931" s="11">
        <f>Table_1[[#This Row],[Discount]]/Table_1[[#This Row],[Sales]]</f>
        <v>3.8580246913580238E-2</v>
      </c>
      <c r="X3931" t="str">
        <f>IF(Table_1[[#This Row],[Discount %]]&lt;=0.1, "0-10%", IF(Table_1[[#This Row],[Discount %]]&lt;=0.2, "10-20%", IF(Table_1[[#This Row],[Discount %]]&lt;=0.3, "20-30%", IF(Table_1[[#This Row],[Discount %]]&lt;=0.4, "30-40%", "40%+"))))</f>
        <v>0-10%</v>
      </c>
    </row>
    <row r="3932" spans="1:24" ht="14.4" x14ac:dyDescent="0.3">
      <c r="A3932" s="2">
        <v>3931</v>
      </c>
      <c r="B3932" s="2" t="s">
        <v>7067</v>
      </c>
      <c r="C3932" s="2">
        <f>YEAR([1]Data!$D3932)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9">
        <v>145.54400000000001</v>
      </c>
      <c r="T3932" s="2">
        <v>7</v>
      </c>
      <c r="U3932" s="25">
        <v>0.2</v>
      </c>
      <c r="V3932" s="25">
        <v>16.373699999999992</v>
      </c>
      <c r="W3932" s="11">
        <f>Table_1[[#This Row],[Discount]]/Table_1[[#This Row],[Sales]]</f>
        <v>1.374154894739735E-3</v>
      </c>
      <c r="X3932" t="str">
        <f>IF(Table_1[[#This Row],[Discount %]]&lt;=0.1, "0-10%", IF(Table_1[[#This Row],[Discount %]]&lt;=0.2, "10-20%", IF(Table_1[[#This Row],[Discount %]]&lt;=0.3, "20-30%", IF(Table_1[[#This Row],[Discount %]]&lt;=0.4, "30-40%", "40%+"))))</f>
        <v>0-10%</v>
      </c>
    </row>
    <row r="3933" spans="1:24" ht="14.4" x14ac:dyDescent="0.3">
      <c r="A3933" s="2">
        <v>3932</v>
      </c>
      <c r="B3933" s="2" t="s">
        <v>7068</v>
      </c>
      <c r="C3933" s="2">
        <f>YEAR([1]Data!$D3933)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9">
        <v>5.4719999999999995</v>
      </c>
      <c r="T3933" s="2">
        <v>3</v>
      </c>
      <c r="U3933" s="25">
        <v>0.2</v>
      </c>
      <c r="V3933" s="25">
        <v>1.6416000000000004</v>
      </c>
      <c r="W3933" s="11">
        <f>Table_1[[#This Row],[Discount]]/Table_1[[#This Row],[Sales]]</f>
        <v>3.6549707602339186E-2</v>
      </c>
      <c r="X3933" t="str">
        <f>IF(Table_1[[#This Row],[Discount %]]&lt;=0.1, "0-10%", IF(Table_1[[#This Row],[Discount %]]&lt;=0.2, "10-20%", IF(Table_1[[#This Row],[Discount %]]&lt;=0.3, "20-30%", IF(Table_1[[#This Row],[Discount %]]&lt;=0.4, "30-40%", "40%+"))))</f>
        <v>0-10%</v>
      </c>
    </row>
    <row r="3934" spans="1:24" ht="14.4" x14ac:dyDescent="0.3">
      <c r="A3934" s="2">
        <v>3933</v>
      </c>
      <c r="B3934" s="2" t="s">
        <v>7068</v>
      </c>
      <c r="C3934" s="2">
        <f>YEAR([1]Data!$D3934)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9">
        <v>47.984000000000002</v>
      </c>
      <c r="T3934" s="2">
        <v>2</v>
      </c>
      <c r="U3934" s="25">
        <v>0.2</v>
      </c>
      <c r="V3934" s="25">
        <v>13.195600000000001</v>
      </c>
      <c r="W3934" s="11">
        <f>Table_1[[#This Row],[Discount]]/Table_1[[#This Row],[Sales]]</f>
        <v>4.1680560186728912E-3</v>
      </c>
      <c r="X3934" t="str">
        <f>IF(Table_1[[#This Row],[Discount %]]&lt;=0.1, "0-10%", IF(Table_1[[#This Row],[Discount %]]&lt;=0.2, "10-20%", IF(Table_1[[#This Row],[Discount %]]&lt;=0.3, "20-30%", IF(Table_1[[#This Row],[Discount %]]&lt;=0.4, "30-40%", "40%+"))))</f>
        <v>0-10%</v>
      </c>
    </row>
    <row r="3935" spans="1:24" ht="14.4" x14ac:dyDescent="0.3">
      <c r="A3935" s="2">
        <v>3934</v>
      </c>
      <c r="B3935" s="2" t="s">
        <v>7071</v>
      </c>
      <c r="C3935" s="2">
        <f>YEAR([1]Data!$D3935)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9">
        <v>9.3999999999999986</v>
      </c>
      <c r="T3935" s="2">
        <v>5</v>
      </c>
      <c r="U3935" s="25">
        <v>0</v>
      </c>
      <c r="V3935" s="25">
        <v>2.7259999999999995</v>
      </c>
      <c r="W3935" s="11">
        <f>Table_1[[#This Row],[Discount]]/Table_1[[#This Row],[Sales]]</f>
        <v>0</v>
      </c>
      <c r="X3935" t="str">
        <f>IF(Table_1[[#This Row],[Discount %]]&lt;=0.1, "0-10%", IF(Table_1[[#This Row],[Discount %]]&lt;=0.2, "10-20%", IF(Table_1[[#This Row],[Discount %]]&lt;=0.3, "20-30%", IF(Table_1[[#This Row],[Discount %]]&lt;=0.4, "30-40%", "40%+"))))</f>
        <v>0-10%</v>
      </c>
    </row>
    <row r="3936" spans="1:24" ht="14.4" x14ac:dyDescent="0.3">
      <c r="A3936" s="2">
        <v>3935</v>
      </c>
      <c r="B3936" s="2" t="s">
        <v>7071</v>
      </c>
      <c r="C3936" s="2">
        <f>YEAR([1]Data!$D3936)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9">
        <v>74</v>
      </c>
      <c r="T3936" s="2">
        <v>5</v>
      </c>
      <c r="U3936" s="25">
        <v>0</v>
      </c>
      <c r="V3936" s="25">
        <v>37</v>
      </c>
      <c r="W3936" s="11">
        <f>Table_1[[#This Row],[Discount]]/Table_1[[#This Row],[Sales]]</f>
        <v>0</v>
      </c>
      <c r="X3936" t="str">
        <f>IF(Table_1[[#This Row],[Discount %]]&lt;=0.1, "0-10%", IF(Table_1[[#This Row],[Discount %]]&lt;=0.2, "10-20%", IF(Table_1[[#This Row],[Discount %]]&lt;=0.3, "20-30%", IF(Table_1[[#This Row],[Discount %]]&lt;=0.4, "30-40%", "40%+"))))</f>
        <v>0-10%</v>
      </c>
    </row>
    <row r="3937" spans="1:24" ht="14.4" x14ac:dyDescent="0.3">
      <c r="A3937" s="2">
        <v>3936</v>
      </c>
      <c r="B3937" s="2" t="s">
        <v>7071</v>
      </c>
      <c r="C3937" s="2">
        <f>YEAR([1]Data!$D3937)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9">
        <v>201.584</v>
      </c>
      <c r="T3937" s="2">
        <v>2</v>
      </c>
      <c r="U3937" s="25">
        <v>0.2</v>
      </c>
      <c r="V3937" s="25">
        <v>12.599000000000004</v>
      </c>
      <c r="W3937" s="11">
        <f>Table_1[[#This Row],[Discount]]/Table_1[[#This Row],[Sales]]</f>
        <v>9.9214223351059617E-4</v>
      </c>
      <c r="X3937" t="str">
        <f>IF(Table_1[[#This Row],[Discount %]]&lt;=0.1, "0-10%", IF(Table_1[[#This Row],[Discount %]]&lt;=0.2, "10-20%", IF(Table_1[[#This Row],[Discount %]]&lt;=0.3, "20-30%", IF(Table_1[[#This Row],[Discount %]]&lt;=0.4, "30-40%", "40%+"))))</f>
        <v>0-10%</v>
      </c>
    </row>
    <row r="3938" spans="1:24" ht="14.4" x14ac:dyDescent="0.3">
      <c r="A3938" s="2">
        <v>3937</v>
      </c>
      <c r="B3938" s="2" t="s">
        <v>7072</v>
      </c>
      <c r="C3938" s="2">
        <f>YEAR([1]Data!$D3938)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9">
        <v>28.752000000000002</v>
      </c>
      <c r="T3938" s="2">
        <v>3</v>
      </c>
      <c r="U3938" s="25">
        <v>0.2</v>
      </c>
      <c r="V3938" s="25">
        <v>9.3443999999999985</v>
      </c>
      <c r="W3938" s="11">
        <f>Table_1[[#This Row],[Discount]]/Table_1[[#This Row],[Sales]]</f>
        <v>6.9560378408458539E-3</v>
      </c>
      <c r="X3938" t="str">
        <f>IF(Table_1[[#This Row],[Discount %]]&lt;=0.1, "0-10%", IF(Table_1[[#This Row],[Discount %]]&lt;=0.2, "10-20%", IF(Table_1[[#This Row],[Discount %]]&lt;=0.3, "20-30%", IF(Table_1[[#This Row],[Discount %]]&lt;=0.4, "30-40%", "40%+"))))</f>
        <v>0-10%</v>
      </c>
    </row>
    <row r="3939" spans="1:24" ht="14.4" x14ac:dyDescent="0.3">
      <c r="A3939" s="2">
        <v>3938</v>
      </c>
      <c r="B3939" s="2" t="s">
        <v>7072</v>
      </c>
      <c r="C3939" s="2">
        <f>YEAR([1]Data!$D3939)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9">
        <v>27.216000000000001</v>
      </c>
      <c r="T3939" s="2">
        <v>3</v>
      </c>
      <c r="U3939" s="25">
        <v>0.2</v>
      </c>
      <c r="V3939" s="25">
        <v>9.8657999999999983</v>
      </c>
      <c r="W3939" s="11">
        <f>Table_1[[#This Row],[Discount]]/Table_1[[#This Row],[Sales]]</f>
        <v>7.3486184597295707E-3</v>
      </c>
      <c r="X3939" t="str">
        <f>IF(Table_1[[#This Row],[Discount %]]&lt;=0.1, "0-10%", IF(Table_1[[#This Row],[Discount %]]&lt;=0.2, "10-20%", IF(Table_1[[#This Row],[Discount %]]&lt;=0.3, "20-30%", IF(Table_1[[#This Row],[Discount %]]&lt;=0.4, "30-40%", "40%+"))))</f>
        <v>0-10%</v>
      </c>
    </row>
    <row r="3940" spans="1:24" ht="14.4" x14ac:dyDescent="0.3">
      <c r="A3940" s="2">
        <v>3939</v>
      </c>
      <c r="B3940" s="2" t="s">
        <v>7072</v>
      </c>
      <c r="C3940" s="2">
        <f>YEAR([1]Data!$D3940)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9">
        <v>197.37199999999999</v>
      </c>
      <c r="T3940" s="2">
        <v>2</v>
      </c>
      <c r="U3940" s="25">
        <v>0.3</v>
      </c>
      <c r="V3940" s="25">
        <v>-25.376400000000018</v>
      </c>
      <c r="W3940" s="11">
        <f>Table_1[[#This Row],[Discount]]/Table_1[[#This Row],[Sales]]</f>
        <v>1.5199724378331273E-3</v>
      </c>
      <c r="X3940" t="str">
        <f>IF(Table_1[[#This Row],[Discount %]]&lt;=0.1, "0-10%", IF(Table_1[[#This Row],[Discount %]]&lt;=0.2, "10-20%", IF(Table_1[[#This Row],[Discount %]]&lt;=0.3, "20-30%", IF(Table_1[[#This Row],[Discount %]]&lt;=0.4, "30-40%", "40%+"))))</f>
        <v>0-10%</v>
      </c>
    </row>
    <row r="3941" spans="1:24" ht="14.4" x14ac:dyDescent="0.3">
      <c r="A3941" s="2">
        <v>3940</v>
      </c>
      <c r="B3941" s="2" t="s">
        <v>7074</v>
      </c>
      <c r="C3941" s="2">
        <f>YEAR([1]Data!$D3941)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9">
        <v>1424.9</v>
      </c>
      <c r="T3941" s="2">
        <v>5</v>
      </c>
      <c r="U3941" s="25">
        <v>0</v>
      </c>
      <c r="V3941" s="25">
        <v>356.22500000000002</v>
      </c>
      <c r="W3941" s="11">
        <f>Table_1[[#This Row],[Discount]]/Table_1[[#This Row],[Sales]]</f>
        <v>0</v>
      </c>
      <c r="X3941" t="str">
        <f>IF(Table_1[[#This Row],[Discount %]]&lt;=0.1, "0-10%", IF(Table_1[[#This Row],[Discount %]]&lt;=0.2, "10-20%", IF(Table_1[[#This Row],[Discount %]]&lt;=0.3, "20-30%", IF(Table_1[[#This Row],[Discount %]]&lt;=0.4, "30-40%", "40%+"))))</f>
        <v>0-10%</v>
      </c>
    </row>
    <row r="3942" spans="1:24" ht="14.4" x14ac:dyDescent="0.3">
      <c r="A3942" s="2">
        <v>3941</v>
      </c>
      <c r="B3942" s="2" t="s">
        <v>7076</v>
      </c>
      <c r="C3942" s="2">
        <f>YEAR([1]Data!$D3942)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9">
        <v>14.56</v>
      </c>
      <c r="T3942" s="2">
        <v>2</v>
      </c>
      <c r="U3942" s="25">
        <v>0</v>
      </c>
      <c r="V3942" s="25">
        <v>6.2608000000000015</v>
      </c>
      <c r="W3942" s="11">
        <f>Table_1[[#This Row],[Discount]]/Table_1[[#This Row],[Sales]]</f>
        <v>0</v>
      </c>
      <c r="X3942" t="str">
        <f>IF(Table_1[[#This Row],[Discount %]]&lt;=0.1, "0-10%", IF(Table_1[[#This Row],[Discount %]]&lt;=0.2, "10-20%", IF(Table_1[[#This Row],[Discount %]]&lt;=0.3, "20-30%", IF(Table_1[[#This Row],[Discount %]]&lt;=0.4, "30-40%", "40%+"))))</f>
        <v>0-10%</v>
      </c>
    </row>
    <row r="3943" spans="1:24" ht="14.4" x14ac:dyDescent="0.3">
      <c r="A3943" s="2">
        <v>3942</v>
      </c>
      <c r="B3943" s="2" t="s">
        <v>7076</v>
      </c>
      <c r="C3943" s="2">
        <f>YEAR([1]Data!$D3943)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9">
        <v>3.048</v>
      </c>
      <c r="T3943" s="2">
        <v>1</v>
      </c>
      <c r="U3943" s="25">
        <v>0.2</v>
      </c>
      <c r="V3943" s="25">
        <v>1.0286999999999997</v>
      </c>
      <c r="W3943" s="11">
        <f>Table_1[[#This Row],[Discount]]/Table_1[[#This Row],[Sales]]</f>
        <v>6.5616797900262466E-2</v>
      </c>
      <c r="X3943" t="str">
        <f>IF(Table_1[[#This Row],[Discount %]]&lt;=0.1, "0-10%", IF(Table_1[[#This Row],[Discount %]]&lt;=0.2, "10-20%", IF(Table_1[[#This Row],[Discount %]]&lt;=0.3, "20-30%", IF(Table_1[[#This Row],[Discount %]]&lt;=0.4, "30-40%", "40%+"))))</f>
        <v>0-10%</v>
      </c>
    </row>
    <row r="3944" spans="1:24" ht="14.4" x14ac:dyDescent="0.3">
      <c r="A3944" s="2">
        <v>3943</v>
      </c>
      <c r="B3944" s="2" t="s">
        <v>7077</v>
      </c>
      <c r="C3944" s="2">
        <f>YEAR([1]Data!$D3944)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9">
        <v>25.920000000000005</v>
      </c>
      <c r="T3944" s="2">
        <v>5</v>
      </c>
      <c r="U3944" s="25">
        <v>0.2</v>
      </c>
      <c r="V3944" s="25">
        <v>9.0719999999999992</v>
      </c>
      <c r="W3944" s="11">
        <f>Table_1[[#This Row],[Discount]]/Table_1[[#This Row],[Sales]]</f>
        <v>7.7160493827160481E-3</v>
      </c>
      <c r="X3944" t="str">
        <f>IF(Table_1[[#This Row],[Discount %]]&lt;=0.1, "0-10%", IF(Table_1[[#This Row],[Discount %]]&lt;=0.2, "10-20%", IF(Table_1[[#This Row],[Discount %]]&lt;=0.3, "20-30%", IF(Table_1[[#This Row],[Discount %]]&lt;=0.4, "30-40%", "40%+"))))</f>
        <v>0-10%</v>
      </c>
    </row>
    <row r="3945" spans="1:24" ht="14.4" x14ac:dyDescent="0.3">
      <c r="A3945" s="2">
        <v>3944</v>
      </c>
      <c r="B3945" s="2" t="s">
        <v>7078</v>
      </c>
      <c r="C3945" s="2">
        <f>YEAR([1]Data!$D3945)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9">
        <v>835.17000000000007</v>
      </c>
      <c r="T3945" s="2">
        <v>7</v>
      </c>
      <c r="U3945" s="25">
        <v>0</v>
      </c>
      <c r="V3945" s="25">
        <v>16.703400000000016</v>
      </c>
      <c r="W3945" s="11">
        <f>Table_1[[#This Row],[Discount]]/Table_1[[#This Row],[Sales]]</f>
        <v>0</v>
      </c>
      <c r="X3945" t="str">
        <f>IF(Table_1[[#This Row],[Discount %]]&lt;=0.1, "0-10%", IF(Table_1[[#This Row],[Discount %]]&lt;=0.2, "10-20%", IF(Table_1[[#This Row],[Discount %]]&lt;=0.3, "20-30%", IF(Table_1[[#This Row],[Discount %]]&lt;=0.4, "30-40%", "40%+"))))</f>
        <v>0-10%</v>
      </c>
    </row>
    <row r="3946" spans="1:24" ht="14.4" x14ac:dyDescent="0.3">
      <c r="A3946" s="2">
        <v>3945</v>
      </c>
      <c r="B3946" s="2" t="s">
        <v>7081</v>
      </c>
      <c r="C3946" s="2">
        <f>YEAR([1]Data!$D3946)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9">
        <v>17.34</v>
      </c>
      <c r="T3946" s="2">
        <v>3</v>
      </c>
      <c r="U3946" s="25">
        <v>0</v>
      </c>
      <c r="V3946" s="25">
        <v>8.4966000000000008</v>
      </c>
      <c r="W3946" s="11">
        <f>Table_1[[#This Row],[Discount]]/Table_1[[#This Row],[Sales]]</f>
        <v>0</v>
      </c>
      <c r="X3946" t="str">
        <f>IF(Table_1[[#This Row],[Discount %]]&lt;=0.1, "0-10%", IF(Table_1[[#This Row],[Discount %]]&lt;=0.2, "10-20%", IF(Table_1[[#This Row],[Discount %]]&lt;=0.3, "20-30%", IF(Table_1[[#This Row],[Discount %]]&lt;=0.4, "30-40%", "40%+"))))</f>
        <v>0-10%</v>
      </c>
    </row>
    <row r="3947" spans="1:24" ht="14.4" x14ac:dyDescent="0.3">
      <c r="A3947" s="2">
        <v>3946</v>
      </c>
      <c r="B3947" s="2" t="s">
        <v>7082</v>
      </c>
      <c r="C3947" s="2">
        <f>YEAR([1]Data!$D3947)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9">
        <v>44.384</v>
      </c>
      <c r="T3947" s="2">
        <v>1</v>
      </c>
      <c r="U3947" s="25">
        <v>0.2</v>
      </c>
      <c r="V3947" s="25">
        <v>15.534399999999998</v>
      </c>
      <c r="W3947" s="11">
        <f>Table_1[[#This Row],[Discount]]/Table_1[[#This Row],[Sales]]</f>
        <v>4.5061283345349682E-3</v>
      </c>
      <c r="X3947" t="str">
        <f>IF(Table_1[[#This Row],[Discount %]]&lt;=0.1, "0-10%", IF(Table_1[[#This Row],[Discount %]]&lt;=0.2, "10-20%", IF(Table_1[[#This Row],[Discount %]]&lt;=0.3, "20-30%", IF(Table_1[[#This Row],[Discount %]]&lt;=0.4, "30-40%", "40%+"))))</f>
        <v>0-10%</v>
      </c>
    </row>
    <row r="3948" spans="1:24" ht="14.4" x14ac:dyDescent="0.3">
      <c r="A3948" s="2">
        <v>3947</v>
      </c>
      <c r="B3948" s="2" t="s">
        <v>7082</v>
      </c>
      <c r="C3948" s="2">
        <f>YEAR([1]Data!$D3948)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9">
        <v>2.9440000000000004</v>
      </c>
      <c r="T3948" s="2">
        <v>1</v>
      </c>
      <c r="U3948" s="25">
        <v>0.2</v>
      </c>
      <c r="V3948" s="25">
        <v>-0.66240000000000021</v>
      </c>
      <c r="W3948" s="11">
        <f>Table_1[[#This Row],[Discount]]/Table_1[[#This Row],[Sales]]</f>
        <v>6.7934782608695649E-2</v>
      </c>
      <c r="X3948" t="str">
        <f>IF(Table_1[[#This Row],[Discount %]]&lt;=0.1, "0-10%", IF(Table_1[[#This Row],[Discount %]]&lt;=0.2, "10-20%", IF(Table_1[[#This Row],[Discount %]]&lt;=0.3, "20-30%", IF(Table_1[[#This Row],[Discount %]]&lt;=0.4, "30-40%", "40%+"))))</f>
        <v>0-10%</v>
      </c>
    </row>
    <row r="3949" spans="1:24" ht="14.4" x14ac:dyDescent="0.3">
      <c r="A3949" s="2">
        <v>3948</v>
      </c>
      <c r="B3949" s="2" t="s">
        <v>7083</v>
      </c>
      <c r="C3949" s="2">
        <f>YEAR([1]Data!$D3949)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9">
        <v>6.3680000000000003</v>
      </c>
      <c r="T3949" s="2">
        <v>2</v>
      </c>
      <c r="U3949" s="25">
        <v>0.2</v>
      </c>
      <c r="V3949" s="25">
        <v>1.0347999999999993</v>
      </c>
      <c r="W3949" s="11">
        <f>Table_1[[#This Row],[Discount]]/Table_1[[#This Row],[Sales]]</f>
        <v>3.1407035175879394E-2</v>
      </c>
      <c r="X3949" t="str">
        <f>IF(Table_1[[#This Row],[Discount %]]&lt;=0.1, "0-10%", IF(Table_1[[#This Row],[Discount %]]&lt;=0.2, "10-20%", IF(Table_1[[#This Row],[Discount %]]&lt;=0.3, "20-30%", IF(Table_1[[#This Row],[Discount %]]&lt;=0.4, "30-40%", "40%+"))))</f>
        <v>0-10%</v>
      </c>
    </row>
    <row r="3950" spans="1:24" ht="14.4" x14ac:dyDescent="0.3">
      <c r="A3950" s="2">
        <v>3949</v>
      </c>
      <c r="B3950" s="2" t="s">
        <v>7083</v>
      </c>
      <c r="C3950" s="2">
        <f>YEAR([1]Data!$D3950)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9">
        <v>48.848000000000006</v>
      </c>
      <c r="T3950" s="2">
        <v>2</v>
      </c>
      <c r="U3950" s="25">
        <v>0.2</v>
      </c>
      <c r="V3950" s="25">
        <v>15.8756</v>
      </c>
      <c r="W3950" s="11">
        <f>Table_1[[#This Row],[Discount]]/Table_1[[#This Row],[Sales]]</f>
        <v>4.0943334425155584E-3</v>
      </c>
      <c r="X3950" t="str">
        <f>IF(Table_1[[#This Row],[Discount %]]&lt;=0.1, "0-10%", IF(Table_1[[#This Row],[Discount %]]&lt;=0.2, "10-20%", IF(Table_1[[#This Row],[Discount %]]&lt;=0.3, "20-30%", IF(Table_1[[#This Row],[Discount %]]&lt;=0.4, "30-40%", "40%+"))))</f>
        <v>0-10%</v>
      </c>
    </row>
    <row r="3951" spans="1:24" ht="14.4" x14ac:dyDescent="0.3">
      <c r="A3951" s="2">
        <v>3950</v>
      </c>
      <c r="B3951" s="2" t="s">
        <v>7083</v>
      </c>
      <c r="C3951" s="2">
        <f>YEAR([1]Data!$D3951)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9">
        <v>19.648</v>
      </c>
      <c r="T3951" s="2">
        <v>2</v>
      </c>
      <c r="U3951" s="25">
        <v>0.2</v>
      </c>
      <c r="V3951" s="25">
        <v>6.6311999999999989</v>
      </c>
      <c r="W3951" s="11">
        <f>Table_1[[#This Row],[Discount]]/Table_1[[#This Row],[Sales]]</f>
        <v>1.0179153094462542E-2</v>
      </c>
      <c r="X3951" t="str">
        <f>IF(Table_1[[#This Row],[Discount %]]&lt;=0.1, "0-10%", IF(Table_1[[#This Row],[Discount %]]&lt;=0.2, "10-20%", IF(Table_1[[#This Row],[Discount %]]&lt;=0.3, "20-30%", IF(Table_1[[#This Row],[Discount %]]&lt;=0.4, "30-40%", "40%+"))))</f>
        <v>0-10%</v>
      </c>
    </row>
    <row r="3952" spans="1:24" ht="14.4" x14ac:dyDescent="0.3">
      <c r="A3952" s="2">
        <v>3951</v>
      </c>
      <c r="B3952" s="2" t="s">
        <v>7083</v>
      </c>
      <c r="C3952" s="2">
        <f>YEAR([1]Data!$D3952)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9">
        <v>255.108</v>
      </c>
      <c r="T3952" s="2">
        <v>6</v>
      </c>
      <c r="U3952" s="25">
        <v>0.3</v>
      </c>
      <c r="V3952" s="25">
        <v>-18.221999999999994</v>
      </c>
      <c r="W3952" s="11">
        <f>Table_1[[#This Row],[Discount]]/Table_1[[#This Row],[Sales]]</f>
        <v>1.1759725292817158E-3</v>
      </c>
      <c r="X3952" t="str">
        <f>IF(Table_1[[#This Row],[Discount %]]&lt;=0.1, "0-10%", IF(Table_1[[#This Row],[Discount %]]&lt;=0.2, "10-20%", IF(Table_1[[#This Row],[Discount %]]&lt;=0.3, "20-30%", IF(Table_1[[#This Row],[Discount %]]&lt;=0.4, "30-40%", "40%+"))))</f>
        <v>0-10%</v>
      </c>
    </row>
    <row r="3953" spans="1:24" ht="14.4" x14ac:dyDescent="0.3">
      <c r="A3953" s="2">
        <v>3952</v>
      </c>
      <c r="B3953" s="2" t="s">
        <v>7084</v>
      </c>
      <c r="C3953" s="2">
        <f>YEAR([1]Data!$D3953)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9">
        <v>17.248000000000001</v>
      </c>
      <c r="T3953" s="2">
        <v>2</v>
      </c>
      <c r="U3953" s="25">
        <v>0.2</v>
      </c>
      <c r="V3953" s="25">
        <v>6.0367999999999986</v>
      </c>
      <c r="W3953" s="11">
        <f>Table_1[[#This Row],[Discount]]/Table_1[[#This Row],[Sales]]</f>
        <v>1.1595547309833023E-2</v>
      </c>
      <c r="X3953" t="str">
        <f>IF(Table_1[[#This Row],[Discount %]]&lt;=0.1, "0-10%", IF(Table_1[[#This Row],[Discount %]]&lt;=0.2, "10-20%", IF(Table_1[[#This Row],[Discount %]]&lt;=0.3, "20-30%", IF(Table_1[[#This Row],[Discount %]]&lt;=0.4, "30-40%", "40%+"))))</f>
        <v>0-10%</v>
      </c>
    </row>
    <row r="3954" spans="1:24" ht="14.4" x14ac:dyDescent="0.3">
      <c r="A3954" s="2">
        <v>3953</v>
      </c>
      <c r="B3954" s="2" t="s">
        <v>7085</v>
      </c>
      <c r="C3954" s="2">
        <f>YEAR([1]Data!$D3954)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9">
        <v>159.98400000000001</v>
      </c>
      <c r="T3954" s="2">
        <v>2</v>
      </c>
      <c r="U3954" s="25">
        <v>0.2</v>
      </c>
      <c r="V3954" s="25">
        <v>13.998599999999989</v>
      </c>
      <c r="W3954" s="11">
        <f>Table_1[[#This Row],[Discount]]/Table_1[[#This Row],[Sales]]</f>
        <v>1.2501250125012502E-3</v>
      </c>
      <c r="X3954" t="str">
        <f>IF(Table_1[[#This Row],[Discount %]]&lt;=0.1, "0-10%", IF(Table_1[[#This Row],[Discount %]]&lt;=0.2, "10-20%", IF(Table_1[[#This Row],[Discount %]]&lt;=0.3, "20-30%", IF(Table_1[[#This Row],[Discount %]]&lt;=0.4, "30-40%", "40%+"))))</f>
        <v>0-10%</v>
      </c>
    </row>
    <row r="3955" spans="1:24" ht="14.4" x14ac:dyDescent="0.3">
      <c r="A3955" s="2">
        <v>3954</v>
      </c>
      <c r="B3955" s="2" t="s">
        <v>7088</v>
      </c>
      <c r="C3955" s="2">
        <f>YEAR([1]Data!$D3955)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9">
        <v>12.7</v>
      </c>
      <c r="T3955" s="2">
        <v>2</v>
      </c>
      <c r="U3955" s="25">
        <v>0</v>
      </c>
      <c r="V3955" s="25">
        <v>5.8419999999999996</v>
      </c>
      <c r="W3955" s="11">
        <f>Table_1[[#This Row],[Discount]]/Table_1[[#This Row],[Sales]]</f>
        <v>0</v>
      </c>
      <c r="X3955" t="str">
        <f>IF(Table_1[[#This Row],[Discount %]]&lt;=0.1, "0-10%", IF(Table_1[[#This Row],[Discount %]]&lt;=0.2, "10-20%", IF(Table_1[[#This Row],[Discount %]]&lt;=0.3, "20-30%", IF(Table_1[[#This Row],[Discount %]]&lt;=0.4, "30-40%", "40%+"))))</f>
        <v>0-10%</v>
      </c>
    </row>
    <row r="3956" spans="1:24" ht="14.4" x14ac:dyDescent="0.3">
      <c r="A3956" s="2">
        <v>3955</v>
      </c>
      <c r="B3956" s="2" t="s">
        <v>7089</v>
      </c>
      <c r="C3956" s="2">
        <f>YEAR([1]Data!$D3956)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9">
        <v>5.47</v>
      </c>
      <c r="T3956" s="2">
        <v>1</v>
      </c>
      <c r="U3956" s="25">
        <v>0</v>
      </c>
      <c r="V3956" s="25">
        <v>2.3521000000000001</v>
      </c>
      <c r="W3956" s="11">
        <f>Table_1[[#This Row],[Discount]]/Table_1[[#This Row],[Sales]]</f>
        <v>0</v>
      </c>
      <c r="X3956" t="str">
        <f>IF(Table_1[[#This Row],[Discount %]]&lt;=0.1, "0-10%", IF(Table_1[[#This Row],[Discount %]]&lt;=0.2, "10-20%", IF(Table_1[[#This Row],[Discount %]]&lt;=0.3, "20-30%", IF(Table_1[[#This Row],[Discount %]]&lt;=0.4, "30-40%", "40%+"))))</f>
        <v>0-10%</v>
      </c>
    </row>
    <row r="3957" spans="1:24" ht="14.4" x14ac:dyDescent="0.3">
      <c r="A3957" s="2">
        <v>3956</v>
      </c>
      <c r="B3957" s="2" t="s">
        <v>7089</v>
      </c>
      <c r="C3957" s="2">
        <f>YEAR([1]Data!$D3957)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9">
        <v>79.36</v>
      </c>
      <c r="T3957" s="2">
        <v>4</v>
      </c>
      <c r="U3957" s="25">
        <v>0</v>
      </c>
      <c r="V3957" s="25">
        <v>23.807999999999993</v>
      </c>
      <c r="W3957" s="11">
        <f>Table_1[[#This Row],[Discount]]/Table_1[[#This Row],[Sales]]</f>
        <v>0</v>
      </c>
      <c r="X3957" t="str">
        <f>IF(Table_1[[#This Row],[Discount %]]&lt;=0.1, "0-10%", IF(Table_1[[#This Row],[Discount %]]&lt;=0.2, "10-20%", IF(Table_1[[#This Row],[Discount %]]&lt;=0.3, "20-30%", IF(Table_1[[#This Row],[Discount %]]&lt;=0.4, "30-40%", "40%+"))))</f>
        <v>0-10%</v>
      </c>
    </row>
    <row r="3958" spans="1:24" ht="14.4" x14ac:dyDescent="0.3">
      <c r="A3958" s="2">
        <v>3957</v>
      </c>
      <c r="B3958" s="2" t="s">
        <v>7090</v>
      </c>
      <c r="C3958" s="2">
        <f>YEAR([1]Data!$D3958)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9">
        <v>22.14</v>
      </c>
      <c r="T3958" s="2">
        <v>3</v>
      </c>
      <c r="U3958" s="25">
        <v>0</v>
      </c>
      <c r="V3958" s="25">
        <v>6.4205999999999976</v>
      </c>
      <c r="W3958" s="11">
        <f>Table_1[[#This Row],[Discount]]/Table_1[[#This Row],[Sales]]</f>
        <v>0</v>
      </c>
      <c r="X3958" t="str">
        <f>IF(Table_1[[#This Row],[Discount %]]&lt;=0.1, "0-10%", IF(Table_1[[#This Row],[Discount %]]&lt;=0.2, "10-20%", IF(Table_1[[#This Row],[Discount %]]&lt;=0.3, "20-30%", IF(Table_1[[#This Row],[Discount %]]&lt;=0.4, "30-40%", "40%+"))))</f>
        <v>0-10%</v>
      </c>
    </row>
    <row r="3959" spans="1:24" ht="14.4" x14ac:dyDescent="0.3">
      <c r="A3959" s="2">
        <v>3958</v>
      </c>
      <c r="B3959" s="2" t="s">
        <v>7091</v>
      </c>
      <c r="C3959" s="2">
        <f>YEAR([1]Data!$D3959)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9">
        <v>11.277000000000001</v>
      </c>
      <c r="T3959" s="2">
        <v>3</v>
      </c>
      <c r="U3959" s="25">
        <v>0.7</v>
      </c>
      <c r="V3959" s="25">
        <v>-8.6456999999999979</v>
      </c>
      <c r="W3959" s="11">
        <f>Table_1[[#This Row],[Discount]]/Table_1[[#This Row],[Sales]]</f>
        <v>6.207324643078832E-2</v>
      </c>
      <c r="X3959" t="str">
        <f>IF(Table_1[[#This Row],[Discount %]]&lt;=0.1, "0-10%", IF(Table_1[[#This Row],[Discount %]]&lt;=0.2, "10-20%", IF(Table_1[[#This Row],[Discount %]]&lt;=0.3, "20-30%", IF(Table_1[[#This Row],[Discount %]]&lt;=0.4, "30-40%", "40%+"))))</f>
        <v>0-10%</v>
      </c>
    </row>
    <row r="3960" spans="1:24" ht="14.4" x14ac:dyDescent="0.3">
      <c r="A3960" s="2">
        <v>3959</v>
      </c>
      <c r="B3960" s="2" t="s">
        <v>7091</v>
      </c>
      <c r="C3960" s="2">
        <f>YEAR([1]Data!$D3960)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9">
        <v>4.4479999999999995</v>
      </c>
      <c r="T3960" s="2">
        <v>2</v>
      </c>
      <c r="U3960" s="25">
        <v>0.2</v>
      </c>
      <c r="V3960" s="25">
        <v>0.3335999999999999</v>
      </c>
      <c r="W3960" s="11">
        <f>Table_1[[#This Row],[Discount]]/Table_1[[#This Row],[Sales]]</f>
        <v>4.4964028776978422E-2</v>
      </c>
      <c r="X3960" t="str">
        <f>IF(Table_1[[#This Row],[Discount %]]&lt;=0.1, "0-10%", IF(Table_1[[#This Row],[Discount %]]&lt;=0.2, "10-20%", IF(Table_1[[#This Row],[Discount %]]&lt;=0.3, "20-30%", IF(Table_1[[#This Row],[Discount %]]&lt;=0.4, "30-40%", "40%+"))))</f>
        <v>0-10%</v>
      </c>
    </row>
    <row r="3961" spans="1:24" ht="14.4" x14ac:dyDescent="0.3">
      <c r="A3961" s="2">
        <v>3960</v>
      </c>
      <c r="B3961" s="2" t="s">
        <v>7091</v>
      </c>
      <c r="C3961" s="2">
        <f>YEAR([1]Data!$D3961)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9">
        <v>44.76</v>
      </c>
      <c r="T3961" s="2">
        <v>3</v>
      </c>
      <c r="U3961" s="25">
        <v>0.2</v>
      </c>
      <c r="V3961" s="25">
        <v>14.546999999999995</v>
      </c>
      <c r="W3961" s="11">
        <f>Table_1[[#This Row],[Discount]]/Table_1[[#This Row],[Sales]]</f>
        <v>4.4682752457551392E-3</v>
      </c>
      <c r="X3961" t="str">
        <f>IF(Table_1[[#This Row],[Discount %]]&lt;=0.1, "0-10%", IF(Table_1[[#This Row],[Discount %]]&lt;=0.2, "10-20%", IF(Table_1[[#This Row],[Discount %]]&lt;=0.3, "20-30%", IF(Table_1[[#This Row],[Discount %]]&lt;=0.4, "30-40%", "40%+"))))</f>
        <v>0-10%</v>
      </c>
    </row>
    <row r="3962" spans="1:24" ht="14.4" x14ac:dyDescent="0.3">
      <c r="A3962" s="2">
        <v>3961</v>
      </c>
      <c r="B3962" s="2" t="s">
        <v>7094</v>
      </c>
      <c r="C3962" s="2">
        <f>YEAR([1]Data!$D3962)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9">
        <v>38.28</v>
      </c>
      <c r="T3962" s="2">
        <v>6</v>
      </c>
      <c r="U3962" s="25">
        <v>0</v>
      </c>
      <c r="V3962" s="25">
        <v>17.608799999999999</v>
      </c>
      <c r="W3962" s="11">
        <f>Table_1[[#This Row],[Discount]]/Table_1[[#This Row],[Sales]]</f>
        <v>0</v>
      </c>
      <c r="X3962" t="str">
        <f>IF(Table_1[[#This Row],[Discount %]]&lt;=0.1, "0-10%", IF(Table_1[[#This Row],[Discount %]]&lt;=0.2, "10-20%", IF(Table_1[[#This Row],[Discount %]]&lt;=0.3, "20-30%", IF(Table_1[[#This Row],[Discount %]]&lt;=0.4, "30-40%", "40%+"))))</f>
        <v>0-10%</v>
      </c>
    </row>
    <row r="3963" spans="1:24" ht="14.4" x14ac:dyDescent="0.3">
      <c r="A3963" s="2">
        <v>3962</v>
      </c>
      <c r="B3963" s="2" t="s">
        <v>7094</v>
      </c>
      <c r="C3963" s="2">
        <f>YEAR([1]Data!$D3963)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9">
        <v>149.94999999999999</v>
      </c>
      <c r="T3963" s="2">
        <v>5</v>
      </c>
      <c r="U3963" s="25">
        <v>0</v>
      </c>
      <c r="V3963" s="25">
        <v>44.984999999999985</v>
      </c>
      <c r="W3963" s="11">
        <f>Table_1[[#This Row],[Discount]]/Table_1[[#This Row],[Sales]]</f>
        <v>0</v>
      </c>
      <c r="X3963" t="str">
        <f>IF(Table_1[[#This Row],[Discount %]]&lt;=0.1, "0-10%", IF(Table_1[[#This Row],[Discount %]]&lt;=0.2, "10-20%", IF(Table_1[[#This Row],[Discount %]]&lt;=0.3, "20-30%", IF(Table_1[[#This Row],[Discount %]]&lt;=0.4, "30-40%", "40%+"))))</f>
        <v>0-10%</v>
      </c>
    </row>
    <row r="3964" spans="1:24" ht="14.4" x14ac:dyDescent="0.3">
      <c r="A3964" s="2">
        <v>3963</v>
      </c>
      <c r="B3964" s="2" t="s">
        <v>7095</v>
      </c>
      <c r="C3964" s="2">
        <f>YEAR([1]Data!$D3964)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9">
        <v>12.84</v>
      </c>
      <c r="T3964" s="2">
        <v>3</v>
      </c>
      <c r="U3964" s="25">
        <v>0</v>
      </c>
      <c r="V3964" s="25">
        <v>3.4668000000000005</v>
      </c>
      <c r="W3964" s="11">
        <f>Table_1[[#This Row],[Discount]]/Table_1[[#This Row],[Sales]]</f>
        <v>0</v>
      </c>
      <c r="X3964" t="str">
        <f>IF(Table_1[[#This Row],[Discount %]]&lt;=0.1, "0-10%", IF(Table_1[[#This Row],[Discount %]]&lt;=0.2, "10-20%", IF(Table_1[[#This Row],[Discount %]]&lt;=0.3, "20-30%", IF(Table_1[[#This Row],[Discount %]]&lt;=0.4, "30-40%", "40%+"))))</f>
        <v>0-10%</v>
      </c>
    </row>
    <row r="3965" spans="1:24" ht="14.4" x14ac:dyDescent="0.3">
      <c r="A3965" s="2">
        <v>3964</v>
      </c>
      <c r="B3965" s="2" t="s">
        <v>7095</v>
      </c>
      <c r="C3965" s="2">
        <f>YEAR([1]Data!$D3965)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9">
        <v>44.67</v>
      </c>
      <c r="T3965" s="2">
        <v>3</v>
      </c>
      <c r="U3965" s="25">
        <v>0</v>
      </c>
      <c r="V3965" s="25">
        <v>12.060900000000002</v>
      </c>
      <c r="W3965" s="11">
        <f>Table_1[[#This Row],[Discount]]/Table_1[[#This Row],[Sales]]</f>
        <v>0</v>
      </c>
      <c r="X3965" t="str">
        <f>IF(Table_1[[#This Row],[Discount %]]&lt;=0.1, "0-10%", IF(Table_1[[#This Row],[Discount %]]&lt;=0.2, "10-20%", IF(Table_1[[#This Row],[Discount %]]&lt;=0.3, "20-30%", IF(Table_1[[#This Row],[Discount %]]&lt;=0.4, "30-40%", "40%+"))))</f>
        <v>0-10%</v>
      </c>
    </row>
    <row r="3966" spans="1:24" ht="14.4" x14ac:dyDescent="0.3">
      <c r="A3966" s="2">
        <v>3965</v>
      </c>
      <c r="B3966" s="2" t="s">
        <v>7096</v>
      </c>
      <c r="C3966" s="2">
        <f>YEAR([1]Data!$D3966)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9">
        <v>7.8719999999999999</v>
      </c>
      <c r="T3966" s="2">
        <v>3</v>
      </c>
      <c r="U3966" s="25">
        <v>0.2</v>
      </c>
      <c r="V3966" s="25">
        <v>0.88559999999999883</v>
      </c>
      <c r="W3966" s="11">
        <f>Table_1[[#This Row],[Discount]]/Table_1[[#This Row],[Sales]]</f>
        <v>2.5406504065040653E-2</v>
      </c>
      <c r="X3966" t="str">
        <f>IF(Table_1[[#This Row],[Discount %]]&lt;=0.1, "0-10%", IF(Table_1[[#This Row],[Discount %]]&lt;=0.2, "10-20%", IF(Table_1[[#This Row],[Discount %]]&lt;=0.3, "20-30%", IF(Table_1[[#This Row],[Discount %]]&lt;=0.4, "30-40%", "40%+"))))</f>
        <v>0-10%</v>
      </c>
    </row>
    <row r="3967" spans="1:24" ht="14.4" x14ac:dyDescent="0.3">
      <c r="A3967" s="2">
        <v>3966</v>
      </c>
      <c r="B3967" s="2" t="s">
        <v>7099</v>
      </c>
      <c r="C3967" s="2">
        <f>YEAR([1]Data!$D3967)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9">
        <v>7.8719999999999999</v>
      </c>
      <c r="T3967" s="2">
        <v>3</v>
      </c>
      <c r="U3967" s="25">
        <v>0.2</v>
      </c>
      <c r="V3967" s="25">
        <v>0.88559999999999883</v>
      </c>
      <c r="W3967" s="11">
        <f>Table_1[[#This Row],[Discount]]/Table_1[[#This Row],[Sales]]</f>
        <v>2.5406504065040653E-2</v>
      </c>
      <c r="X3967" t="str">
        <f>IF(Table_1[[#This Row],[Discount %]]&lt;=0.1, "0-10%", IF(Table_1[[#This Row],[Discount %]]&lt;=0.2, "10-20%", IF(Table_1[[#This Row],[Discount %]]&lt;=0.3, "20-30%", IF(Table_1[[#This Row],[Discount %]]&lt;=0.4, "30-40%", "40%+"))))</f>
        <v>0-10%</v>
      </c>
    </row>
    <row r="3968" spans="1:24" ht="14.4" x14ac:dyDescent="0.3">
      <c r="A3968" s="2">
        <v>3967</v>
      </c>
      <c r="B3968" s="2" t="s">
        <v>7100</v>
      </c>
      <c r="C3968" s="2">
        <f>YEAR([1]Data!$D3968)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9">
        <v>88.04</v>
      </c>
      <c r="T3968" s="2">
        <v>4</v>
      </c>
      <c r="U3968" s="25">
        <v>0</v>
      </c>
      <c r="V3968" s="25">
        <v>22.8904</v>
      </c>
      <c r="W3968" s="11">
        <f>Table_1[[#This Row],[Discount]]/Table_1[[#This Row],[Sales]]</f>
        <v>0</v>
      </c>
      <c r="X3968" t="str">
        <f>IF(Table_1[[#This Row],[Discount %]]&lt;=0.1, "0-10%", IF(Table_1[[#This Row],[Discount %]]&lt;=0.2, "10-20%", IF(Table_1[[#This Row],[Discount %]]&lt;=0.3, "20-30%", IF(Table_1[[#This Row],[Discount %]]&lt;=0.4, "30-40%", "40%+"))))</f>
        <v>0-10%</v>
      </c>
    </row>
    <row r="3969" spans="1:24" ht="14.4" x14ac:dyDescent="0.3">
      <c r="A3969" s="2">
        <v>3968</v>
      </c>
      <c r="B3969" s="2" t="s">
        <v>7101</v>
      </c>
      <c r="C3969" s="2">
        <f>YEAR([1]Data!$D3969)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9">
        <v>40.635000000000012</v>
      </c>
      <c r="T3969" s="2">
        <v>7</v>
      </c>
      <c r="U3969" s="25">
        <v>0.7</v>
      </c>
      <c r="V3969" s="25">
        <v>-32.507999999999996</v>
      </c>
      <c r="W3969" s="11">
        <f>Table_1[[#This Row],[Discount]]/Table_1[[#This Row],[Sales]]</f>
        <v>1.7226528854435826E-2</v>
      </c>
      <c r="X3969" t="str">
        <f>IF(Table_1[[#This Row],[Discount %]]&lt;=0.1, "0-10%", IF(Table_1[[#This Row],[Discount %]]&lt;=0.2, "10-20%", IF(Table_1[[#This Row],[Discount %]]&lt;=0.3, "20-30%", IF(Table_1[[#This Row],[Discount %]]&lt;=0.4, "30-40%", "40%+"))))</f>
        <v>0-10%</v>
      </c>
    </row>
    <row r="3970" spans="1:24" ht="14.4" x14ac:dyDescent="0.3">
      <c r="A3970" s="2">
        <v>3969</v>
      </c>
      <c r="B3970" s="2" t="s">
        <v>7102</v>
      </c>
      <c r="C3970" s="2">
        <f>YEAR([1]Data!$D3970)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9">
        <v>5.7279999999999989</v>
      </c>
      <c r="T3970" s="2">
        <v>8</v>
      </c>
      <c r="U3970" s="25">
        <v>0.8</v>
      </c>
      <c r="V3970" s="25">
        <v>-9.1648000000000032</v>
      </c>
      <c r="W3970" s="11">
        <f>Table_1[[#This Row],[Discount]]/Table_1[[#This Row],[Sales]]</f>
        <v>0.13966480446927379</v>
      </c>
      <c r="X3970" t="str">
        <f>IF(Table_1[[#This Row],[Discount %]]&lt;=0.1, "0-10%", IF(Table_1[[#This Row],[Discount %]]&lt;=0.2, "10-20%", IF(Table_1[[#This Row],[Discount %]]&lt;=0.3, "20-30%", IF(Table_1[[#This Row],[Discount %]]&lt;=0.4, "30-40%", "40%+"))))</f>
        <v>10-20%</v>
      </c>
    </row>
    <row r="3971" spans="1:24" ht="14.4" x14ac:dyDescent="0.3">
      <c r="A3971" s="2">
        <v>3970</v>
      </c>
      <c r="B3971" s="2" t="s">
        <v>7102</v>
      </c>
      <c r="C3971" s="2">
        <f>YEAR([1]Data!$D3971)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9">
        <v>42.24</v>
      </c>
      <c r="T3971" s="2">
        <v>10</v>
      </c>
      <c r="U3971" s="25">
        <v>0.2</v>
      </c>
      <c r="V3971" s="25">
        <v>13.199999999999998</v>
      </c>
      <c r="W3971" s="11">
        <f>Table_1[[#This Row],[Discount]]/Table_1[[#This Row],[Sales]]</f>
        <v>4.734848484848485E-3</v>
      </c>
      <c r="X3971" t="str">
        <f>IF(Table_1[[#This Row],[Discount %]]&lt;=0.1, "0-10%", IF(Table_1[[#This Row],[Discount %]]&lt;=0.2, "10-20%", IF(Table_1[[#This Row],[Discount %]]&lt;=0.3, "20-30%", IF(Table_1[[#This Row],[Discount %]]&lt;=0.4, "30-40%", "40%+"))))</f>
        <v>0-10%</v>
      </c>
    </row>
    <row r="3972" spans="1:24" ht="14.4" x14ac:dyDescent="0.3">
      <c r="A3972" s="2">
        <v>3971</v>
      </c>
      <c r="B3972" s="2" t="s">
        <v>7105</v>
      </c>
      <c r="C3972" s="2">
        <f>YEAR([1]Data!$D3972)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9">
        <v>53.820000000000007</v>
      </c>
      <c r="T3972" s="2">
        <v>9</v>
      </c>
      <c r="U3972" s="25">
        <v>0</v>
      </c>
      <c r="V3972" s="25">
        <v>24.218999999999998</v>
      </c>
      <c r="W3972" s="11">
        <f>Table_1[[#This Row],[Discount]]/Table_1[[#This Row],[Sales]]</f>
        <v>0</v>
      </c>
      <c r="X3972" t="str">
        <f>IF(Table_1[[#This Row],[Discount %]]&lt;=0.1, "0-10%", IF(Table_1[[#This Row],[Discount %]]&lt;=0.2, "10-20%", IF(Table_1[[#This Row],[Discount %]]&lt;=0.3, "20-30%", IF(Table_1[[#This Row],[Discount %]]&lt;=0.4, "30-40%", "40%+"))))</f>
        <v>0-10%</v>
      </c>
    </row>
    <row r="3973" spans="1:24" ht="14.4" x14ac:dyDescent="0.3">
      <c r="A3973" s="2">
        <v>3972</v>
      </c>
      <c r="B3973" s="2" t="s">
        <v>7108</v>
      </c>
      <c r="C3973" s="2">
        <f>YEAR([1]Data!$D3973)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9">
        <v>79.36</v>
      </c>
      <c r="T3973" s="2">
        <v>4</v>
      </c>
      <c r="U3973" s="25">
        <v>0</v>
      </c>
      <c r="V3973" s="25">
        <v>20.633600000000001</v>
      </c>
      <c r="W3973" s="11">
        <f>Table_1[[#This Row],[Discount]]/Table_1[[#This Row],[Sales]]</f>
        <v>0</v>
      </c>
      <c r="X3973" t="str">
        <f>IF(Table_1[[#This Row],[Discount %]]&lt;=0.1, "0-10%", IF(Table_1[[#This Row],[Discount %]]&lt;=0.2, "10-20%", IF(Table_1[[#This Row],[Discount %]]&lt;=0.3, "20-30%", IF(Table_1[[#This Row],[Discount %]]&lt;=0.4, "30-40%", "40%+"))))</f>
        <v>0-10%</v>
      </c>
    </row>
    <row r="3974" spans="1:24" ht="14.4" x14ac:dyDescent="0.3">
      <c r="A3974" s="2">
        <v>3973</v>
      </c>
      <c r="B3974" s="2" t="s">
        <v>7109</v>
      </c>
      <c r="C3974" s="2">
        <f>YEAR([1]Data!$D3974)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9">
        <v>13.48</v>
      </c>
      <c r="T3974" s="2">
        <v>2</v>
      </c>
      <c r="U3974" s="25">
        <v>0</v>
      </c>
      <c r="V3974" s="25">
        <v>6.74</v>
      </c>
      <c r="W3974" s="11">
        <f>Table_1[[#This Row],[Discount]]/Table_1[[#This Row],[Sales]]</f>
        <v>0</v>
      </c>
      <c r="X3974" t="str">
        <f>IF(Table_1[[#This Row],[Discount %]]&lt;=0.1, "0-10%", IF(Table_1[[#This Row],[Discount %]]&lt;=0.2, "10-20%", IF(Table_1[[#This Row],[Discount %]]&lt;=0.3, "20-30%", IF(Table_1[[#This Row],[Discount %]]&lt;=0.4, "30-40%", "40%+"))))</f>
        <v>0-10%</v>
      </c>
    </row>
    <row r="3975" spans="1:24" ht="14.4" x14ac:dyDescent="0.3">
      <c r="A3975" s="2">
        <v>3974</v>
      </c>
      <c r="B3975" s="2" t="s">
        <v>7109</v>
      </c>
      <c r="C3975" s="2">
        <f>YEAR([1]Data!$D3975)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9">
        <v>29.800000000000004</v>
      </c>
      <c r="T3975" s="2">
        <v>5</v>
      </c>
      <c r="U3975" s="25">
        <v>0.2</v>
      </c>
      <c r="V3975" s="25">
        <v>9.3124999999999982</v>
      </c>
      <c r="W3975" s="11">
        <f>Table_1[[#This Row],[Discount]]/Table_1[[#This Row],[Sales]]</f>
        <v>6.7114093959731533E-3</v>
      </c>
      <c r="X3975" t="str">
        <f>IF(Table_1[[#This Row],[Discount %]]&lt;=0.1, "0-10%", IF(Table_1[[#This Row],[Discount %]]&lt;=0.2, "10-20%", IF(Table_1[[#This Row],[Discount %]]&lt;=0.3, "20-30%", IF(Table_1[[#This Row],[Discount %]]&lt;=0.4, "30-40%", "40%+"))))</f>
        <v>0-10%</v>
      </c>
    </row>
    <row r="3976" spans="1:24" ht="14.4" x14ac:dyDescent="0.3">
      <c r="A3976" s="2">
        <v>3975</v>
      </c>
      <c r="B3976" s="2" t="s">
        <v>7109</v>
      </c>
      <c r="C3976" s="2">
        <f>YEAR([1]Data!$D3976)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9">
        <v>414</v>
      </c>
      <c r="T3976" s="2">
        <v>8</v>
      </c>
      <c r="U3976" s="25">
        <v>0</v>
      </c>
      <c r="V3976" s="25">
        <v>124.19999999999999</v>
      </c>
      <c r="W3976" s="11">
        <f>Table_1[[#This Row],[Discount]]/Table_1[[#This Row],[Sales]]</f>
        <v>0</v>
      </c>
      <c r="X3976" t="str">
        <f>IF(Table_1[[#This Row],[Discount %]]&lt;=0.1, "0-10%", IF(Table_1[[#This Row],[Discount %]]&lt;=0.2, "10-20%", IF(Table_1[[#This Row],[Discount %]]&lt;=0.3, "20-30%", IF(Table_1[[#This Row],[Discount %]]&lt;=0.4, "30-40%", "40%+"))))</f>
        <v>0-10%</v>
      </c>
    </row>
    <row r="3977" spans="1:24" ht="14.4" x14ac:dyDescent="0.3">
      <c r="A3977" s="2">
        <v>3976</v>
      </c>
      <c r="B3977" s="2" t="s">
        <v>7109</v>
      </c>
      <c r="C3977" s="2">
        <f>YEAR([1]Data!$D3977)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9">
        <v>41.328000000000003</v>
      </c>
      <c r="T3977" s="2">
        <v>7</v>
      </c>
      <c r="U3977" s="25">
        <v>0.2</v>
      </c>
      <c r="V3977" s="25">
        <v>14.981400000000001</v>
      </c>
      <c r="W3977" s="11">
        <f>Table_1[[#This Row],[Discount]]/Table_1[[#This Row],[Sales]]</f>
        <v>4.8393341076267901E-3</v>
      </c>
      <c r="X3977" t="str">
        <f>IF(Table_1[[#This Row],[Discount %]]&lt;=0.1, "0-10%", IF(Table_1[[#This Row],[Discount %]]&lt;=0.2, "10-20%", IF(Table_1[[#This Row],[Discount %]]&lt;=0.3, "20-30%", IF(Table_1[[#This Row],[Discount %]]&lt;=0.4, "30-40%", "40%+"))))</f>
        <v>0-10%</v>
      </c>
    </row>
    <row r="3978" spans="1:24" ht="14.4" x14ac:dyDescent="0.3">
      <c r="A3978" s="2">
        <v>3977</v>
      </c>
      <c r="B3978" s="2" t="s">
        <v>7110</v>
      </c>
      <c r="C3978" s="2">
        <f>YEAR([1]Data!$D3978)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9">
        <v>39.92</v>
      </c>
      <c r="T3978" s="2">
        <v>4</v>
      </c>
      <c r="U3978" s="25">
        <v>0</v>
      </c>
      <c r="V3978" s="25">
        <v>11.177600000000002</v>
      </c>
      <c r="W3978" s="11">
        <f>Table_1[[#This Row],[Discount]]/Table_1[[#This Row],[Sales]]</f>
        <v>0</v>
      </c>
      <c r="X3978" t="str">
        <f>IF(Table_1[[#This Row],[Discount %]]&lt;=0.1, "0-10%", IF(Table_1[[#This Row],[Discount %]]&lt;=0.2, "10-20%", IF(Table_1[[#This Row],[Discount %]]&lt;=0.3, "20-30%", IF(Table_1[[#This Row],[Discount %]]&lt;=0.4, "30-40%", "40%+"))))</f>
        <v>0-10%</v>
      </c>
    </row>
    <row r="3979" spans="1:24" ht="14.4" x14ac:dyDescent="0.3">
      <c r="A3979" s="2">
        <v>3978</v>
      </c>
      <c r="B3979" s="2" t="s">
        <v>7113</v>
      </c>
      <c r="C3979" s="2">
        <f>YEAR([1]Data!$D3979)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9">
        <v>8.94</v>
      </c>
      <c r="T3979" s="2">
        <v>3</v>
      </c>
      <c r="U3979" s="25">
        <v>0</v>
      </c>
      <c r="V3979" s="25">
        <v>4.1123999999999992</v>
      </c>
      <c r="W3979" s="11">
        <f>Table_1[[#This Row],[Discount]]/Table_1[[#This Row],[Sales]]</f>
        <v>0</v>
      </c>
      <c r="X3979" t="str">
        <f>IF(Table_1[[#This Row],[Discount %]]&lt;=0.1, "0-10%", IF(Table_1[[#This Row],[Discount %]]&lt;=0.2, "10-20%", IF(Table_1[[#This Row],[Discount %]]&lt;=0.3, "20-30%", IF(Table_1[[#This Row],[Discount %]]&lt;=0.4, "30-40%", "40%+"))))</f>
        <v>0-10%</v>
      </c>
    </row>
    <row r="3980" spans="1:24" ht="14.4" x14ac:dyDescent="0.3">
      <c r="A3980" s="2">
        <v>3979</v>
      </c>
      <c r="B3980" s="2" t="s">
        <v>7113</v>
      </c>
      <c r="C3980" s="2">
        <f>YEAR([1]Data!$D3980)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9">
        <v>84.784000000000006</v>
      </c>
      <c r="T3980" s="2">
        <v>2</v>
      </c>
      <c r="U3980" s="25">
        <v>0.2</v>
      </c>
      <c r="V3980" s="25">
        <v>-20.136200000000006</v>
      </c>
      <c r="W3980" s="11">
        <f>Table_1[[#This Row],[Discount]]/Table_1[[#This Row],[Sales]]</f>
        <v>2.358935648235516E-3</v>
      </c>
      <c r="X3980" t="str">
        <f>IF(Table_1[[#This Row],[Discount %]]&lt;=0.1, "0-10%", IF(Table_1[[#This Row],[Discount %]]&lt;=0.2, "10-20%", IF(Table_1[[#This Row],[Discount %]]&lt;=0.3, "20-30%", IF(Table_1[[#This Row],[Discount %]]&lt;=0.4, "30-40%", "40%+"))))</f>
        <v>0-10%</v>
      </c>
    </row>
    <row r="3981" spans="1:24" ht="14.4" x14ac:dyDescent="0.3">
      <c r="A3981" s="2">
        <v>3980</v>
      </c>
      <c r="B3981" s="2" t="s">
        <v>7114</v>
      </c>
      <c r="C3981" s="2">
        <f>YEAR([1]Data!$D3981)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9">
        <v>53.315999999999995</v>
      </c>
      <c r="T3981" s="2">
        <v>2</v>
      </c>
      <c r="U3981" s="25">
        <v>0.4</v>
      </c>
      <c r="V3981" s="25">
        <v>-19.549200000000006</v>
      </c>
      <c r="W3981" s="11">
        <f>Table_1[[#This Row],[Discount]]/Table_1[[#This Row],[Sales]]</f>
        <v>7.5024382924450458E-3</v>
      </c>
      <c r="X3981" t="str">
        <f>IF(Table_1[[#This Row],[Discount %]]&lt;=0.1, "0-10%", IF(Table_1[[#This Row],[Discount %]]&lt;=0.2, "10-20%", IF(Table_1[[#This Row],[Discount %]]&lt;=0.3, "20-30%", IF(Table_1[[#This Row],[Discount %]]&lt;=0.4, "30-40%", "40%+"))))</f>
        <v>0-10%</v>
      </c>
    </row>
    <row r="3982" spans="1:24" ht="14.4" x14ac:dyDescent="0.3">
      <c r="A3982" s="2">
        <v>3981</v>
      </c>
      <c r="B3982" s="2" t="s">
        <v>7114</v>
      </c>
      <c r="C3982" s="2">
        <f>YEAR([1]Data!$D3982)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9">
        <v>56.519999999999996</v>
      </c>
      <c r="T3982" s="2">
        <v>3</v>
      </c>
      <c r="U3982" s="25">
        <v>0</v>
      </c>
      <c r="V3982" s="25">
        <v>15.8256</v>
      </c>
      <c r="W3982" s="11">
        <f>Table_1[[#This Row],[Discount]]/Table_1[[#This Row],[Sales]]</f>
        <v>0</v>
      </c>
      <c r="X3982" t="str">
        <f>IF(Table_1[[#This Row],[Discount %]]&lt;=0.1, "0-10%", IF(Table_1[[#This Row],[Discount %]]&lt;=0.2, "10-20%", IF(Table_1[[#This Row],[Discount %]]&lt;=0.3, "20-30%", IF(Table_1[[#This Row],[Discount %]]&lt;=0.4, "30-40%", "40%+"))))</f>
        <v>0-10%</v>
      </c>
    </row>
    <row r="3983" spans="1:24" ht="14.4" x14ac:dyDescent="0.3">
      <c r="A3983" s="2">
        <v>3982</v>
      </c>
      <c r="B3983" s="2" t="s">
        <v>7115</v>
      </c>
      <c r="C3983" s="2">
        <f>YEAR([1]Data!$D3983)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9">
        <v>22.77</v>
      </c>
      <c r="T3983" s="2">
        <v>3</v>
      </c>
      <c r="U3983" s="25">
        <v>0</v>
      </c>
      <c r="V3983" s="25">
        <v>9.7911000000000001</v>
      </c>
      <c r="W3983" s="11">
        <f>Table_1[[#This Row],[Discount]]/Table_1[[#This Row],[Sales]]</f>
        <v>0</v>
      </c>
      <c r="X3983" t="str">
        <f>IF(Table_1[[#This Row],[Discount %]]&lt;=0.1, "0-10%", IF(Table_1[[#This Row],[Discount %]]&lt;=0.2, "10-20%", IF(Table_1[[#This Row],[Discount %]]&lt;=0.3, "20-30%", IF(Table_1[[#This Row],[Discount %]]&lt;=0.4, "30-40%", "40%+"))))</f>
        <v>0-10%</v>
      </c>
    </row>
    <row r="3984" spans="1:24" ht="14.4" x14ac:dyDescent="0.3">
      <c r="A3984" s="2">
        <v>3983</v>
      </c>
      <c r="B3984" s="2" t="s">
        <v>7116</v>
      </c>
      <c r="C3984" s="2">
        <f>YEAR([1]Data!$D3984)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9">
        <v>287.96800000000002</v>
      </c>
      <c r="T3984" s="2">
        <v>4</v>
      </c>
      <c r="U3984" s="25">
        <v>0.2</v>
      </c>
      <c r="V3984" s="25">
        <v>-3.5996000000000521</v>
      </c>
      <c r="W3984" s="11">
        <f>Table_1[[#This Row],[Discount]]/Table_1[[#This Row],[Sales]]</f>
        <v>6.9452161351261248E-4</v>
      </c>
      <c r="X3984" t="str">
        <f>IF(Table_1[[#This Row],[Discount %]]&lt;=0.1, "0-10%", IF(Table_1[[#This Row],[Discount %]]&lt;=0.2, "10-20%", IF(Table_1[[#This Row],[Discount %]]&lt;=0.3, "20-30%", IF(Table_1[[#This Row],[Discount %]]&lt;=0.4, "30-40%", "40%+"))))</f>
        <v>0-10%</v>
      </c>
    </row>
    <row r="3985" spans="1:24" ht="14.4" x14ac:dyDescent="0.3">
      <c r="A3985" s="2">
        <v>3984</v>
      </c>
      <c r="B3985" s="2" t="s">
        <v>7116</v>
      </c>
      <c r="C3985" s="2">
        <f>YEAR([1]Data!$D3985)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9">
        <v>2799.9600000000005</v>
      </c>
      <c r="T3985" s="2">
        <v>5</v>
      </c>
      <c r="U3985" s="25">
        <v>0.2</v>
      </c>
      <c r="V3985" s="25">
        <v>944.98649999999986</v>
      </c>
      <c r="W3985" s="11">
        <f>Table_1[[#This Row],[Discount]]/Table_1[[#This Row],[Sales]]</f>
        <v>7.1429591851312151E-5</v>
      </c>
      <c r="X3985" t="str">
        <f>IF(Table_1[[#This Row],[Discount %]]&lt;=0.1, "0-10%", IF(Table_1[[#This Row],[Discount %]]&lt;=0.2, "10-20%", IF(Table_1[[#This Row],[Discount %]]&lt;=0.3, "20-30%", IF(Table_1[[#This Row],[Discount %]]&lt;=0.4, "30-40%", "40%+"))))</f>
        <v>0-10%</v>
      </c>
    </row>
    <row r="3986" spans="1:24" ht="14.4" x14ac:dyDescent="0.3">
      <c r="A3986" s="2">
        <v>3985</v>
      </c>
      <c r="B3986" s="2" t="s">
        <v>7116</v>
      </c>
      <c r="C3986" s="2">
        <f>YEAR([1]Data!$D3986)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9">
        <v>48.94</v>
      </c>
      <c r="T3986" s="2">
        <v>1</v>
      </c>
      <c r="U3986" s="25">
        <v>0</v>
      </c>
      <c r="V3986" s="25">
        <v>24.47</v>
      </c>
      <c r="W3986" s="11">
        <f>Table_1[[#This Row],[Discount]]/Table_1[[#This Row],[Sales]]</f>
        <v>0</v>
      </c>
      <c r="X3986" t="str">
        <f>IF(Table_1[[#This Row],[Discount %]]&lt;=0.1, "0-10%", IF(Table_1[[#This Row],[Discount %]]&lt;=0.2, "10-20%", IF(Table_1[[#This Row],[Discount %]]&lt;=0.3, "20-30%", IF(Table_1[[#This Row],[Discount %]]&lt;=0.4, "30-40%", "40%+"))))</f>
        <v>0-10%</v>
      </c>
    </row>
    <row r="3987" spans="1:24" ht="14.4" x14ac:dyDescent="0.3">
      <c r="A3987" s="2">
        <v>3986</v>
      </c>
      <c r="B3987" s="2" t="s">
        <v>7117</v>
      </c>
      <c r="C3987" s="2">
        <f>YEAR([1]Data!$D3987)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9">
        <v>257.49900000000002</v>
      </c>
      <c r="T3987" s="2">
        <v>3</v>
      </c>
      <c r="U3987" s="25">
        <v>0.15</v>
      </c>
      <c r="V3987" s="25">
        <v>24.235199999999978</v>
      </c>
      <c r="W3987" s="11">
        <f>Table_1[[#This Row],[Discount]]/Table_1[[#This Row],[Sales]]</f>
        <v>5.8252653408362746E-4</v>
      </c>
      <c r="X3987" t="str">
        <f>IF(Table_1[[#This Row],[Discount %]]&lt;=0.1, "0-10%", IF(Table_1[[#This Row],[Discount %]]&lt;=0.2, "10-20%", IF(Table_1[[#This Row],[Discount %]]&lt;=0.3, "20-30%", IF(Table_1[[#This Row],[Discount %]]&lt;=0.4, "30-40%", "40%+"))))</f>
        <v>0-10%</v>
      </c>
    </row>
    <row r="3988" spans="1:24" ht="14.4" x14ac:dyDescent="0.3">
      <c r="A3988" s="2">
        <v>3987</v>
      </c>
      <c r="B3988" s="2" t="s">
        <v>7118</v>
      </c>
      <c r="C3988" s="2">
        <f>YEAR([1]Data!$D3988)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9">
        <v>2591.56</v>
      </c>
      <c r="T3988" s="2">
        <v>4</v>
      </c>
      <c r="U3988" s="25">
        <v>0</v>
      </c>
      <c r="V3988" s="25">
        <v>621.97440000000006</v>
      </c>
      <c r="W3988" s="11">
        <f>Table_1[[#This Row],[Discount]]/Table_1[[#This Row],[Sales]]</f>
        <v>0</v>
      </c>
      <c r="X3988" t="str">
        <f>IF(Table_1[[#This Row],[Discount %]]&lt;=0.1, "0-10%", IF(Table_1[[#This Row],[Discount %]]&lt;=0.2, "10-20%", IF(Table_1[[#This Row],[Discount %]]&lt;=0.3, "20-30%", IF(Table_1[[#This Row],[Discount %]]&lt;=0.4, "30-40%", "40%+"))))</f>
        <v>0-10%</v>
      </c>
    </row>
    <row r="3989" spans="1:24" ht="14.4" x14ac:dyDescent="0.3">
      <c r="A3989" s="2">
        <v>3988</v>
      </c>
      <c r="B3989" s="2" t="s">
        <v>7118</v>
      </c>
      <c r="C3989" s="2">
        <f>YEAR([1]Data!$D3989)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9">
        <v>41.95</v>
      </c>
      <c r="T3989" s="2">
        <v>5</v>
      </c>
      <c r="U3989" s="25">
        <v>0</v>
      </c>
      <c r="V3989" s="25">
        <v>10.487500000000001</v>
      </c>
      <c r="W3989" s="11">
        <f>Table_1[[#This Row],[Discount]]/Table_1[[#This Row],[Sales]]</f>
        <v>0</v>
      </c>
      <c r="X3989" t="str">
        <f>IF(Table_1[[#This Row],[Discount %]]&lt;=0.1, "0-10%", IF(Table_1[[#This Row],[Discount %]]&lt;=0.2, "10-20%", IF(Table_1[[#This Row],[Discount %]]&lt;=0.3, "20-30%", IF(Table_1[[#This Row],[Discount %]]&lt;=0.4, "30-40%", "40%+"))))</f>
        <v>0-10%</v>
      </c>
    </row>
    <row r="3990" spans="1:24" ht="14.4" x14ac:dyDescent="0.3">
      <c r="A3990" s="2">
        <v>3989</v>
      </c>
      <c r="B3990" s="2" t="s">
        <v>7121</v>
      </c>
      <c r="C3990" s="2">
        <f>YEAR([1]Data!$D3990)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9">
        <v>79.12</v>
      </c>
      <c r="T3990" s="2">
        <v>5</v>
      </c>
      <c r="U3990" s="25">
        <v>0.2</v>
      </c>
      <c r="V3990" s="25">
        <v>13.845999999999997</v>
      </c>
      <c r="W3990" s="11">
        <f>Table_1[[#This Row],[Discount]]/Table_1[[#This Row],[Sales]]</f>
        <v>2.5278058645096056E-3</v>
      </c>
      <c r="X3990" t="str">
        <f>IF(Table_1[[#This Row],[Discount %]]&lt;=0.1, "0-10%", IF(Table_1[[#This Row],[Discount %]]&lt;=0.2, "10-20%", IF(Table_1[[#This Row],[Discount %]]&lt;=0.3, "20-30%", IF(Table_1[[#This Row],[Discount %]]&lt;=0.4, "30-40%", "40%+"))))</f>
        <v>0-10%</v>
      </c>
    </row>
    <row r="3991" spans="1:24" ht="14.4" x14ac:dyDescent="0.3">
      <c r="A3991" s="2">
        <v>3990</v>
      </c>
      <c r="B3991" s="2" t="s">
        <v>7126</v>
      </c>
      <c r="C3991" s="2">
        <f>YEAR([1]Data!$D3991)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9">
        <v>52.96</v>
      </c>
      <c r="T3991" s="2">
        <v>2</v>
      </c>
      <c r="U3991" s="25">
        <v>0</v>
      </c>
      <c r="V3991" s="25">
        <v>20.1248</v>
      </c>
      <c r="W3991" s="11">
        <f>Table_1[[#This Row],[Discount]]/Table_1[[#This Row],[Sales]]</f>
        <v>0</v>
      </c>
      <c r="X3991" t="str">
        <f>IF(Table_1[[#This Row],[Discount %]]&lt;=0.1, "0-10%", IF(Table_1[[#This Row],[Discount %]]&lt;=0.2, "10-20%", IF(Table_1[[#This Row],[Discount %]]&lt;=0.3, "20-30%", IF(Table_1[[#This Row],[Discount %]]&lt;=0.4, "30-40%", "40%+"))))</f>
        <v>0-10%</v>
      </c>
    </row>
    <row r="3992" spans="1:24" ht="14.4" x14ac:dyDescent="0.3">
      <c r="A3992" s="2">
        <v>3991</v>
      </c>
      <c r="B3992" s="2" t="s">
        <v>7128</v>
      </c>
      <c r="C3992" s="2">
        <f>YEAR([1]Data!$D3992)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9">
        <v>286.34400000000005</v>
      </c>
      <c r="T3992" s="2">
        <v>3</v>
      </c>
      <c r="U3992" s="25">
        <v>0.2</v>
      </c>
      <c r="V3992" s="25">
        <v>-64.427400000000006</v>
      </c>
      <c r="W3992" s="11">
        <f>Table_1[[#This Row],[Discount]]/Table_1[[#This Row],[Sales]]</f>
        <v>6.9846059285335108E-4</v>
      </c>
      <c r="X3992" t="str">
        <f>IF(Table_1[[#This Row],[Discount %]]&lt;=0.1, "0-10%", IF(Table_1[[#This Row],[Discount %]]&lt;=0.2, "10-20%", IF(Table_1[[#This Row],[Discount %]]&lt;=0.3, "20-30%", IF(Table_1[[#This Row],[Discount %]]&lt;=0.4, "30-40%", "40%+"))))</f>
        <v>0-10%</v>
      </c>
    </row>
    <row r="3993" spans="1:24" ht="14.4" x14ac:dyDescent="0.3">
      <c r="A3993" s="2">
        <v>3992</v>
      </c>
      <c r="B3993" s="2" t="s">
        <v>7129</v>
      </c>
      <c r="C3993" s="2">
        <f>YEAR([1]Data!$D3993)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9">
        <v>63.552000000000007</v>
      </c>
      <c r="T3993" s="2">
        <v>3</v>
      </c>
      <c r="U3993" s="25">
        <v>0.2</v>
      </c>
      <c r="V3993" s="25">
        <v>14.299199999999999</v>
      </c>
      <c r="W3993" s="11">
        <f>Table_1[[#This Row],[Discount]]/Table_1[[#This Row],[Sales]]</f>
        <v>3.1470292044310168E-3</v>
      </c>
      <c r="X3993" t="str">
        <f>IF(Table_1[[#This Row],[Discount %]]&lt;=0.1, "0-10%", IF(Table_1[[#This Row],[Discount %]]&lt;=0.2, "10-20%", IF(Table_1[[#This Row],[Discount %]]&lt;=0.3, "20-30%", IF(Table_1[[#This Row],[Discount %]]&lt;=0.4, "30-40%", "40%+"))))</f>
        <v>0-10%</v>
      </c>
    </row>
    <row r="3994" spans="1:24" ht="14.4" x14ac:dyDescent="0.3">
      <c r="A3994" s="2">
        <v>3993</v>
      </c>
      <c r="B3994" s="2" t="s">
        <v>7129</v>
      </c>
      <c r="C3994" s="2">
        <f>YEAR([1]Data!$D3994)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9">
        <v>41.375999999999998</v>
      </c>
      <c r="T3994" s="2">
        <v>3</v>
      </c>
      <c r="U3994" s="25">
        <v>0.2</v>
      </c>
      <c r="V3994" s="25">
        <v>4.6547999999999927</v>
      </c>
      <c r="W3994" s="11">
        <f>Table_1[[#This Row],[Discount]]/Table_1[[#This Row],[Sales]]</f>
        <v>4.8337200309358092E-3</v>
      </c>
      <c r="X3994" t="str">
        <f>IF(Table_1[[#This Row],[Discount %]]&lt;=0.1, "0-10%", IF(Table_1[[#This Row],[Discount %]]&lt;=0.2, "10-20%", IF(Table_1[[#This Row],[Discount %]]&lt;=0.3, "20-30%", IF(Table_1[[#This Row],[Discount %]]&lt;=0.4, "30-40%", "40%+"))))</f>
        <v>0-10%</v>
      </c>
    </row>
    <row r="3995" spans="1:24" ht="14.4" x14ac:dyDescent="0.3">
      <c r="A3995" s="2">
        <v>3994</v>
      </c>
      <c r="B3995" s="2" t="s">
        <v>7129</v>
      </c>
      <c r="C3995" s="2">
        <f>YEAR([1]Data!$D3995)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9">
        <v>172.70400000000001</v>
      </c>
      <c r="T3995" s="2">
        <v>6</v>
      </c>
      <c r="U3995" s="25">
        <v>0.2</v>
      </c>
      <c r="V3995" s="25">
        <v>10.793999999999983</v>
      </c>
      <c r="W3995" s="11">
        <f>Table_1[[#This Row],[Discount]]/Table_1[[#This Row],[Sales]]</f>
        <v>1.1580507689457106E-3</v>
      </c>
      <c r="X3995" t="str">
        <f>IF(Table_1[[#This Row],[Discount %]]&lt;=0.1, "0-10%", IF(Table_1[[#This Row],[Discount %]]&lt;=0.2, "10-20%", IF(Table_1[[#This Row],[Discount %]]&lt;=0.3, "20-30%", IF(Table_1[[#This Row],[Discount %]]&lt;=0.4, "30-40%", "40%+"))))</f>
        <v>0-10%</v>
      </c>
    </row>
    <row r="3996" spans="1:24" ht="14.4" x14ac:dyDescent="0.3">
      <c r="A3996" s="2">
        <v>3995</v>
      </c>
      <c r="B3996" s="2" t="s">
        <v>7130</v>
      </c>
      <c r="C3996" s="2">
        <f>YEAR([1]Data!$D3996)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9">
        <v>512.93999999999994</v>
      </c>
      <c r="T3996" s="2">
        <v>3</v>
      </c>
      <c r="U3996" s="25">
        <v>0</v>
      </c>
      <c r="V3996" s="25">
        <v>97.45859999999999</v>
      </c>
      <c r="W3996" s="11">
        <f>Table_1[[#This Row],[Discount]]/Table_1[[#This Row],[Sales]]</f>
        <v>0</v>
      </c>
      <c r="X3996" t="str">
        <f>IF(Table_1[[#This Row],[Discount %]]&lt;=0.1, "0-10%", IF(Table_1[[#This Row],[Discount %]]&lt;=0.2, "10-20%", IF(Table_1[[#This Row],[Discount %]]&lt;=0.3, "20-30%", IF(Table_1[[#This Row],[Discount %]]&lt;=0.4, "30-40%", "40%+"))))</f>
        <v>0-10%</v>
      </c>
    </row>
    <row r="3997" spans="1:24" ht="14.4" x14ac:dyDescent="0.3">
      <c r="A3997" s="2">
        <v>3996</v>
      </c>
      <c r="B3997" s="2" t="s">
        <v>7130</v>
      </c>
      <c r="C3997" s="2">
        <f>YEAR([1]Data!$D3997)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9">
        <v>860.93</v>
      </c>
      <c r="T3997" s="2">
        <v>7</v>
      </c>
      <c r="U3997" s="25">
        <v>0</v>
      </c>
      <c r="V3997" s="25">
        <v>189.40460000000002</v>
      </c>
      <c r="W3997" s="11">
        <f>Table_1[[#This Row],[Discount]]/Table_1[[#This Row],[Sales]]</f>
        <v>0</v>
      </c>
      <c r="X3997" t="str">
        <f>IF(Table_1[[#This Row],[Discount %]]&lt;=0.1, "0-10%", IF(Table_1[[#This Row],[Discount %]]&lt;=0.2, "10-20%", IF(Table_1[[#This Row],[Discount %]]&lt;=0.3, "20-30%", IF(Table_1[[#This Row],[Discount %]]&lt;=0.4, "30-40%", "40%+"))))</f>
        <v>0-10%</v>
      </c>
    </row>
    <row r="3998" spans="1:24" ht="14.4" x14ac:dyDescent="0.3">
      <c r="A3998" s="2">
        <v>3997</v>
      </c>
      <c r="B3998" s="2" t="s">
        <v>7130</v>
      </c>
      <c r="C3998" s="2">
        <f>YEAR([1]Data!$D3998)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9">
        <v>769.95</v>
      </c>
      <c r="T3998" s="2">
        <v>5</v>
      </c>
      <c r="U3998" s="25">
        <v>0</v>
      </c>
      <c r="V3998" s="25">
        <v>223.28549999999993</v>
      </c>
      <c r="W3998" s="11">
        <f>Table_1[[#This Row],[Discount]]/Table_1[[#This Row],[Sales]]</f>
        <v>0</v>
      </c>
      <c r="X3998" t="str">
        <f>IF(Table_1[[#This Row],[Discount %]]&lt;=0.1, "0-10%", IF(Table_1[[#This Row],[Discount %]]&lt;=0.2, "10-20%", IF(Table_1[[#This Row],[Discount %]]&lt;=0.3, "20-30%", IF(Table_1[[#This Row],[Discount %]]&lt;=0.4, "30-40%", "40%+"))))</f>
        <v>0-10%</v>
      </c>
    </row>
    <row r="3999" spans="1:24" ht="14.4" x14ac:dyDescent="0.3">
      <c r="A3999" s="2">
        <v>3998</v>
      </c>
      <c r="B3999" s="2" t="s">
        <v>7130</v>
      </c>
      <c r="C3999" s="2">
        <f>YEAR([1]Data!$D3999)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9">
        <v>14.98</v>
      </c>
      <c r="T3999" s="2">
        <v>1</v>
      </c>
      <c r="U3999" s="25">
        <v>0</v>
      </c>
      <c r="V3999" s="25">
        <v>4.4939999999999998</v>
      </c>
      <c r="W3999" s="11">
        <f>Table_1[[#This Row],[Discount]]/Table_1[[#This Row],[Sales]]</f>
        <v>0</v>
      </c>
      <c r="X3999" t="str">
        <f>IF(Table_1[[#This Row],[Discount %]]&lt;=0.1, "0-10%", IF(Table_1[[#This Row],[Discount %]]&lt;=0.2, "10-20%", IF(Table_1[[#This Row],[Discount %]]&lt;=0.3, "20-30%", IF(Table_1[[#This Row],[Discount %]]&lt;=0.4, "30-40%", "40%+"))))</f>
        <v>0-10%</v>
      </c>
    </row>
    <row r="4000" spans="1:24" ht="14.4" x14ac:dyDescent="0.3">
      <c r="A4000" s="2">
        <v>3999</v>
      </c>
      <c r="B4000" s="2" t="s">
        <v>7130</v>
      </c>
      <c r="C4000" s="2">
        <f>YEAR([1]Data!$D4000)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9">
        <v>373.08</v>
      </c>
      <c r="T4000" s="2">
        <v>6</v>
      </c>
      <c r="U4000" s="25">
        <v>0</v>
      </c>
      <c r="V4000" s="25">
        <v>82.077600000000004</v>
      </c>
      <c r="W4000" s="11">
        <f>Table_1[[#This Row],[Discount]]/Table_1[[#This Row],[Sales]]</f>
        <v>0</v>
      </c>
      <c r="X4000" t="str">
        <f>IF(Table_1[[#This Row],[Discount %]]&lt;=0.1, "0-10%", IF(Table_1[[#This Row],[Discount %]]&lt;=0.2, "10-20%", IF(Table_1[[#This Row],[Discount %]]&lt;=0.3, "20-30%", IF(Table_1[[#This Row],[Discount %]]&lt;=0.4, "30-40%", "40%+"))))</f>
        <v>0-10%</v>
      </c>
    </row>
    <row r="4001" spans="1:24" ht="14.4" x14ac:dyDescent="0.3">
      <c r="A4001" s="2">
        <v>4000</v>
      </c>
      <c r="B4001" s="2" t="s">
        <v>7135</v>
      </c>
      <c r="C4001" s="2">
        <f>YEAR([1]Data!$D4001)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9">
        <v>231.92000000000002</v>
      </c>
      <c r="T4001" s="2">
        <v>5</v>
      </c>
      <c r="U4001" s="25">
        <v>0.2</v>
      </c>
      <c r="V4001" s="25">
        <v>5.7980000000000018</v>
      </c>
      <c r="W4001" s="11">
        <f>Table_1[[#This Row],[Discount]]/Table_1[[#This Row],[Sales]]</f>
        <v>8.6236633321835118E-4</v>
      </c>
      <c r="X4001" t="str">
        <f>IF(Table_1[[#This Row],[Discount %]]&lt;=0.1, "0-10%", IF(Table_1[[#This Row],[Discount %]]&lt;=0.2, "10-20%", IF(Table_1[[#This Row],[Discount %]]&lt;=0.3, "20-30%", IF(Table_1[[#This Row],[Discount %]]&lt;=0.4, "30-40%", "40%+"))))</f>
        <v>0-10%</v>
      </c>
    </row>
    <row r="4002" spans="1:24" ht="14.4" x14ac:dyDescent="0.3">
      <c r="A4002" s="2">
        <v>4001</v>
      </c>
      <c r="B4002" s="2" t="s">
        <v>7136</v>
      </c>
      <c r="C4002" s="2">
        <f>YEAR([1]Data!$D4002)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9">
        <v>63.47</v>
      </c>
      <c r="T4002" s="2">
        <v>11</v>
      </c>
      <c r="U4002" s="25">
        <v>0</v>
      </c>
      <c r="V4002" s="25">
        <v>19.040999999999997</v>
      </c>
      <c r="W4002" s="11">
        <f>Table_1[[#This Row],[Discount]]/Table_1[[#This Row],[Sales]]</f>
        <v>0</v>
      </c>
      <c r="X4002" t="str">
        <f>IF(Table_1[[#This Row],[Discount %]]&lt;=0.1, "0-10%", IF(Table_1[[#This Row],[Discount %]]&lt;=0.2, "10-20%", IF(Table_1[[#This Row],[Discount %]]&lt;=0.3, "20-30%", IF(Table_1[[#This Row],[Discount %]]&lt;=0.4, "30-40%", "40%+"))))</f>
        <v>0-10%</v>
      </c>
    </row>
    <row r="4003" spans="1:24" ht="14.4" x14ac:dyDescent="0.3">
      <c r="A4003" s="2">
        <v>4002</v>
      </c>
      <c r="B4003" s="2" t="s">
        <v>7136</v>
      </c>
      <c r="C4003" s="2">
        <f>YEAR([1]Data!$D4003)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9">
        <v>345</v>
      </c>
      <c r="T4003" s="2">
        <v>5</v>
      </c>
      <c r="U4003" s="25">
        <v>0</v>
      </c>
      <c r="V4003" s="25">
        <v>58.649999999999984</v>
      </c>
      <c r="W4003" s="11">
        <f>Table_1[[#This Row],[Discount]]/Table_1[[#This Row],[Sales]]</f>
        <v>0</v>
      </c>
      <c r="X4003" t="str">
        <f>IF(Table_1[[#This Row],[Discount %]]&lt;=0.1, "0-10%", IF(Table_1[[#This Row],[Discount %]]&lt;=0.2, "10-20%", IF(Table_1[[#This Row],[Discount %]]&lt;=0.3, "20-30%", IF(Table_1[[#This Row],[Discount %]]&lt;=0.4, "30-40%", "40%+"))))</f>
        <v>0-10%</v>
      </c>
    </row>
    <row r="4004" spans="1:24" ht="14.4" x14ac:dyDescent="0.3">
      <c r="A4004" s="2">
        <v>4003</v>
      </c>
      <c r="B4004" s="2" t="s">
        <v>7139</v>
      </c>
      <c r="C4004" s="2">
        <f>YEAR([1]Data!$D4004)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9">
        <v>637.89599999999996</v>
      </c>
      <c r="T4004" s="2">
        <v>3</v>
      </c>
      <c r="U4004" s="25">
        <v>0.3</v>
      </c>
      <c r="V4004" s="25">
        <v>-127.57919999999996</v>
      </c>
      <c r="W4004" s="11">
        <f>Table_1[[#This Row],[Discount]]/Table_1[[#This Row],[Sales]]</f>
        <v>4.7029609842356751E-4</v>
      </c>
      <c r="X4004" t="str">
        <f>IF(Table_1[[#This Row],[Discount %]]&lt;=0.1, "0-10%", IF(Table_1[[#This Row],[Discount %]]&lt;=0.2, "10-20%", IF(Table_1[[#This Row],[Discount %]]&lt;=0.3, "20-30%", IF(Table_1[[#This Row],[Discount %]]&lt;=0.4, "30-40%", "40%+"))))</f>
        <v>0-10%</v>
      </c>
    </row>
    <row r="4005" spans="1:24" ht="14.4" x14ac:dyDescent="0.3">
      <c r="A4005" s="2">
        <v>4004</v>
      </c>
      <c r="B4005" s="2" t="s">
        <v>7139</v>
      </c>
      <c r="C4005" s="2">
        <f>YEAR([1]Data!$D4005)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9">
        <v>287.90999999999997</v>
      </c>
      <c r="T4005" s="2">
        <v>3</v>
      </c>
      <c r="U4005" s="25">
        <v>0.4</v>
      </c>
      <c r="V4005" s="25">
        <v>33.589499999999987</v>
      </c>
      <c r="W4005" s="11">
        <f>Table_1[[#This Row],[Discount]]/Table_1[[#This Row],[Sales]]</f>
        <v>1.3893230523427463E-3</v>
      </c>
      <c r="X4005" t="str">
        <f>IF(Table_1[[#This Row],[Discount %]]&lt;=0.1, "0-10%", IF(Table_1[[#This Row],[Discount %]]&lt;=0.2, "10-20%", IF(Table_1[[#This Row],[Discount %]]&lt;=0.3, "20-30%", IF(Table_1[[#This Row],[Discount %]]&lt;=0.4, "30-40%", "40%+"))))</f>
        <v>0-10%</v>
      </c>
    </row>
    <row r="4006" spans="1:24" ht="14.4" x14ac:dyDescent="0.3">
      <c r="A4006" s="2">
        <v>4005</v>
      </c>
      <c r="B4006" s="2" t="s">
        <v>7139</v>
      </c>
      <c r="C4006" s="2">
        <f>YEAR([1]Data!$D4006)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9">
        <v>36.6</v>
      </c>
      <c r="T4006" s="2">
        <v>3</v>
      </c>
      <c r="U4006" s="25">
        <v>0.2</v>
      </c>
      <c r="V4006" s="25">
        <v>11.894999999999994</v>
      </c>
      <c r="W4006" s="11">
        <f>Table_1[[#This Row],[Discount]]/Table_1[[#This Row],[Sales]]</f>
        <v>5.4644808743169399E-3</v>
      </c>
      <c r="X4006" t="str">
        <f>IF(Table_1[[#This Row],[Discount %]]&lt;=0.1, "0-10%", IF(Table_1[[#This Row],[Discount %]]&lt;=0.2, "10-20%", IF(Table_1[[#This Row],[Discount %]]&lt;=0.3, "20-30%", IF(Table_1[[#This Row],[Discount %]]&lt;=0.4, "30-40%", "40%+"))))</f>
        <v>0-10%</v>
      </c>
    </row>
    <row r="4007" spans="1:24" ht="14.4" x14ac:dyDescent="0.3">
      <c r="A4007" s="2">
        <v>4006</v>
      </c>
      <c r="B4007" s="2" t="s">
        <v>7142</v>
      </c>
      <c r="C4007" s="2">
        <f>YEAR([1]Data!$D4007)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9">
        <v>1.78</v>
      </c>
      <c r="T4007" s="2">
        <v>1</v>
      </c>
      <c r="U4007" s="25">
        <v>0</v>
      </c>
      <c r="V4007" s="25">
        <v>0.49839999999999995</v>
      </c>
      <c r="W4007" s="11">
        <f>Table_1[[#This Row],[Discount]]/Table_1[[#This Row],[Sales]]</f>
        <v>0</v>
      </c>
      <c r="X4007" t="str">
        <f>IF(Table_1[[#This Row],[Discount %]]&lt;=0.1, "0-10%", IF(Table_1[[#This Row],[Discount %]]&lt;=0.2, "10-20%", IF(Table_1[[#This Row],[Discount %]]&lt;=0.3, "20-30%", IF(Table_1[[#This Row],[Discount %]]&lt;=0.4, "30-40%", "40%+"))))</f>
        <v>0-10%</v>
      </c>
    </row>
    <row r="4008" spans="1:24" ht="14.4" x14ac:dyDescent="0.3">
      <c r="A4008" s="2">
        <v>4007</v>
      </c>
      <c r="B4008" s="2" t="s">
        <v>7142</v>
      </c>
      <c r="C4008" s="2">
        <f>YEAR([1]Data!$D4008)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9">
        <v>25.92</v>
      </c>
      <c r="T4008" s="2">
        <v>4</v>
      </c>
      <c r="U4008" s="25">
        <v>0</v>
      </c>
      <c r="V4008" s="25">
        <v>12.441600000000001</v>
      </c>
      <c r="W4008" s="11">
        <f>Table_1[[#This Row],[Discount]]/Table_1[[#This Row],[Sales]]</f>
        <v>0</v>
      </c>
      <c r="X4008" t="str">
        <f>IF(Table_1[[#This Row],[Discount %]]&lt;=0.1, "0-10%", IF(Table_1[[#This Row],[Discount %]]&lt;=0.2, "10-20%", IF(Table_1[[#This Row],[Discount %]]&lt;=0.3, "20-30%", IF(Table_1[[#This Row],[Discount %]]&lt;=0.4, "30-40%", "40%+"))))</f>
        <v>0-10%</v>
      </c>
    </row>
    <row r="4009" spans="1:24" ht="14.4" x14ac:dyDescent="0.3">
      <c r="A4009" s="2">
        <v>4008</v>
      </c>
      <c r="B4009" s="2" t="s">
        <v>7142</v>
      </c>
      <c r="C4009" s="2">
        <f>YEAR([1]Data!$D4009)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9">
        <v>101.94</v>
      </c>
      <c r="T4009" s="2">
        <v>6</v>
      </c>
      <c r="U4009" s="25">
        <v>0</v>
      </c>
      <c r="V4009" s="25">
        <v>21.407399999999999</v>
      </c>
      <c r="W4009" s="11">
        <f>Table_1[[#This Row],[Discount]]/Table_1[[#This Row],[Sales]]</f>
        <v>0</v>
      </c>
      <c r="X4009" t="str">
        <f>IF(Table_1[[#This Row],[Discount %]]&lt;=0.1, "0-10%", IF(Table_1[[#This Row],[Discount %]]&lt;=0.2, "10-20%", IF(Table_1[[#This Row],[Discount %]]&lt;=0.3, "20-30%", IF(Table_1[[#This Row],[Discount %]]&lt;=0.4, "30-40%", "40%+"))))</f>
        <v>0-10%</v>
      </c>
    </row>
    <row r="4010" spans="1:24" ht="14.4" x14ac:dyDescent="0.3">
      <c r="A4010" s="2">
        <v>4009</v>
      </c>
      <c r="B4010" s="2" t="s">
        <v>7147</v>
      </c>
      <c r="C4010" s="2">
        <f>YEAR([1]Data!$D4010)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9">
        <v>6.8480000000000008</v>
      </c>
      <c r="T4010" s="2">
        <v>2</v>
      </c>
      <c r="U4010" s="25">
        <v>0.2</v>
      </c>
      <c r="V4010" s="25">
        <v>0.59920000000000018</v>
      </c>
      <c r="W4010" s="11">
        <f>Table_1[[#This Row],[Discount]]/Table_1[[#This Row],[Sales]]</f>
        <v>2.9205607476635514E-2</v>
      </c>
      <c r="X4010" t="str">
        <f>IF(Table_1[[#This Row],[Discount %]]&lt;=0.1, "0-10%", IF(Table_1[[#This Row],[Discount %]]&lt;=0.2, "10-20%", IF(Table_1[[#This Row],[Discount %]]&lt;=0.3, "20-30%", IF(Table_1[[#This Row],[Discount %]]&lt;=0.4, "30-40%", "40%+"))))</f>
        <v>0-10%</v>
      </c>
    </row>
    <row r="4011" spans="1:24" ht="14.4" x14ac:dyDescent="0.3">
      <c r="A4011" s="2">
        <v>4010</v>
      </c>
      <c r="B4011" s="2" t="s">
        <v>7148</v>
      </c>
      <c r="C4011" s="2">
        <f>YEAR([1]Data!$D4011)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9">
        <v>474.43</v>
      </c>
      <c r="T4011" s="2">
        <v>11</v>
      </c>
      <c r="U4011" s="25">
        <v>0</v>
      </c>
      <c r="V4011" s="25">
        <v>199.26060000000004</v>
      </c>
      <c r="W4011" s="11">
        <f>Table_1[[#This Row],[Discount]]/Table_1[[#This Row],[Sales]]</f>
        <v>0</v>
      </c>
      <c r="X4011" t="str">
        <f>IF(Table_1[[#This Row],[Discount %]]&lt;=0.1, "0-10%", IF(Table_1[[#This Row],[Discount %]]&lt;=0.2, "10-20%", IF(Table_1[[#This Row],[Discount %]]&lt;=0.3, "20-30%", IF(Table_1[[#This Row],[Discount %]]&lt;=0.4, "30-40%", "40%+"))))</f>
        <v>0-10%</v>
      </c>
    </row>
    <row r="4012" spans="1:24" ht="14.4" x14ac:dyDescent="0.3">
      <c r="A4012" s="2">
        <v>4011</v>
      </c>
      <c r="B4012" s="2" t="s">
        <v>7151</v>
      </c>
      <c r="C4012" s="2">
        <f>YEAR([1]Data!$D4012)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9">
        <v>8.4480000000000004</v>
      </c>
      <c r="T4012" s="2">
        <v>2</v>
      </c>
      <c r="U4012" s="25">
        <v>0.2</v>
      </c>
      <c r="V4012" s="25">
        <v>2.6399999999999997</v>
      </c>
      <c r="W4012" s="11">
        <f>Table_1[[#This Row],[Discount]]/Table_1[[#This Row],[Sales]]</f>
        <v>2.3674242424242424E-2</v>
      </c>
      <c r="X4012" t="str">
        <f>IF(Table_1[[#This Row],[Discount %]]&lt;=0.1, "0-10%", IF(Table_1[[#This Row],[Discount %]]&lt;=0.2, "10-20%", IF(Table_1[[#This Row],[Discount %]]&lt;=0.3, "20-30%", IF(Table_1[[#This Row],[Discount %]]&lt;=0.4, "30-40%", "40%+"))))</f>
        <v>0-10%</v>
      </c>
    </row>
    <row r="4013" spans="1:24" ht="14.4" x14ac:dyDescent="0.3">
      <c r="A4013" s="2">
        <v>4012</v>
      </c>
      <c r="B4013" s="2" t="s">
        <v>7151</v>
      </c>
      <c r="C4013" s="2">
        <f>YEAR([1]Data!$D4013)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9">
        <v>39.295999999999999</v>
      </c>
      <c r="T4013" s="2">
        <v>4</v>
      </c>
      <c r="U4013" s="25">
        <v>0.2</v>
      </c>
      <c r="V4013" s="25">
        <v>3.9295999999999989</v>
      </c>
      <c r="W4013" s="11">
        <f>Table_1[[#This Row],[Discount]]/Table_1[[#This Row],[Sales]]</f>
        <v>5.0895765472312709E-3</v>
      </c>
      <c r="X4013" t="str">
        <f>IF(Table_1[[#This Row],[Discount %]]&lt;=0.1, "0-10%", IF(Table_1[[#This Row],[Discount %]]&lt;=0.2, "10-20%", IF(Table_1[[#This Row],[Discount %]]&lt;=0.3, "20-30%", IF(Table_1[[#This Row],[Discount %]]&lt;=0.4, "30-40%", "40%+"))))</f>
        <v>0-10%</v>
      </c>
    </row>
    <row r="4014" spans="1:24" ht="14.4" x14ac:dyDescent="0.3">
      <c r="A4014" s="2">
        <v>4013</v>
      </c>
      <c r="B4014" s="2" t="s">
        <v>7152</v>
      </c>
      <c r="C4014" s="2">
        <f>YEAR([1]Data!$D4014)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9">
        <v>17.12</v>
      </c>
      <c r="T4014" s="2">
        <v>4</v>
      </c>
      <c r="U4014" s="25">
        <v>0</v>
      </c>
      <c r="V4014" s="25">
        <v>4.9647999999999985</v>
      </c>
      <c r="W4014" s="11">
        <f>Table_1[[#This Row],[Discount]]/Table_1[[#This Row],[Sales]]</f>
        <v>0</v>
      </c>
      <c r="X4014" t="str">
        <f>IF(Table_1[[#This Row],[Discount %]]&lt;=0.1, "0-10%", IF(Table_1[[#This Row],[Discount %]]&lt;=0.2, "10-20%", IF(Table_1[[#This Row],[Discount %]]&lt;=0.3, "20-30%", IF(Table_1[[#This Row],[Discount %]]&lt;=0.4, "30-40%", "40%+"))))</f>
        <v>0-10%</v>
      </c>
    </row>
    <row r="4015" spans="1:24" ht="14.4" x14ac:dyDescent="0.3">
      <c r="A4015" s="2">
        <v>4014</v>
      </c>
      <c r="B4015" s="2" t="s">
        <v>7154</v>
      </c>
      <c r="C4015" s="2">
        <f>YEAR([1]Data!$D4015)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9">
        <v>542.93999999999994</v>
      </c>
      <c r="T4015" s="2">
        <v>3</v>
      </c>
      <c r="U4015" s="25">
        <v>0</v>
      </c>
      <c r="V4015" s="25">
        <v>152.02319999999997</v>
      </c>
      <c r="W4015" s="11">
        <f>Table_1[[#This Row],[Discount]]/Table_1[[#This Row],[Sales]]</f>
        <v>0</v>
      </c>
      <c r="X4015" t="str">
        <f>IF(Table_1[[#This Row],[Discount %]]&lt;=0.1, "0-10%", IF(Table_1[[#This Row],[Discount %]]&lt;=0.2, "10-20%", IF(Table_1[[#This Row],[Discount %]]&lt;=0.3, "20-30%", IF(Table_1[[#This Row],[Discount %]]&lt;=0.4, "30-40%", "40%+"))))</f>
        <v>0-10%</v>
      </c>
    </row>
    <row r="4016" spans="1:24" ht="14.4" x14ac:dyDescent="0.3">
      <c r="A4016" s="2">
        <v>4015</v>
      </c>
      <c r="B4016" s="2" t="s">
        <v>7154</v>
      </c>
      <c r="C4016" s="2">
        <f>YEAR([1]Data!$D4016)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9">
        <v>8.64</v>
      </c>
      <c r="T4016" s="2">
        <v>3</v>
      </c>
      <c r="U4016" s="25">
        <v>0</v>
      </c>
      <c r="V4016" s="25">
        <v>4.2336</v>
      </c>
      <c r="W4016" s="11">
        <f>Table_1[[#This Row],[Discount]]/Table_1[[#This Row],[Sales]]</f>
        <v>0</v>
      </c>
      <c r="X4016" t="str">
        <f>IF(Table_1[[#This Row],[Discount %]]&lt;=0.1, "0-10%", IF(Table_1[[#This Row],[Discount %]]&lt;=0.2, "10-20%", IF(Table_1[[#This Row],[Discount %]]&lt;=0.3, "20-30%", IF(Table_1[[#This Row],[Discount %]]&lt;=0.4, "30-40%", "40%+"))))</f>
        <v>0-10%</v>
      </c>
    </row>
    <row r="4017" spans="1:24" ht="14.4" x14ac:dyDescent="0.3">
      <c r="A4017" s="2">
        <v>4016</v>
      </c>
      <c r="B4017" s="2" t="s">
        <v>7154</v>
      </c>
      <c r="C4017" s="2">
        <f>YEAR([1]Data!$D4017)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9">
        <v>193.79999999999998</v>
      </c>
      <c r="T4017" s="2">
        <v>5</v>
      </c>
      <c r="U4017" s="25">
        <v>0</v>
      </c>
      <c r="V4017" s="25">
        <v>94.962000000000003</v>
      </c>
      <c r="W4017" s="11">
        <f>Table_1[[#This Row],[Discount]]/Table_1[[#This Row],[Sales]]</f>
        <v>0</v>
      </c>
      <c r="X4017" t="str">
        <f>IF(Table_1[[#This Row],[Discount %]]&lt;=0.1, "0-10%", IF(Table_1[[#This Row],[Discount %]]&lt;=0.2, "10-20%", IF(Table_1[[#This Row],[Discount %]]&lt;=0.3, "20-30%", IF(Table_1[[#This Row],[Discount %]]&lt;=0.4, "30-40%", "40%+"))))</f>
        <v>0-10%</v>
      </c>
    </row>
    <row r="4018" spans="1:24" ht="14.4" x14ac:dyDescent="0.3">
      <c r="A4018" s="2">
        <v>4017</v>
      </c>
      <c r="B4018" s="2" t="s">
        <v>7154</v>
      </c>
      <c r="C4018" s="2">
        <f>YEAR([1]Data!$D4018)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9">
        <v>21.400000000000002</v>
      </c>
      <c r="T4018" s="2">
        <v>5</v>
      </c>
      <c r="U4018" s="25">
        <v>0</v>
      </c>
      <c r="V4018" s="25">
        <v>9.629999999999999</v>
      </c>
      <c r="W4018" s="11">
        <f>Table_1[[#This Row],[Discount]]/Table_1[[#This Row],[Sales]]</f>
        <v>0</v>
      </c>
      <c r="X4018" t="str">
        <f>IF(Table_1[[#This Row],[Discount %]]&lt;=0.1, "0-10%", IF(Table_1[[#This Row],[Discount %]]&lt;=0.2, "10-20%", IF(Table_1[[#This Row],[Discount %]]&lt;=0.3, "20-30%", IF(Table_1[[#This Row],[Discount %]]&lt;=0.4, "30-40%", "40%+"))))</f>
        <v>0-10%</v>
      </c>
    </row>
    <row r="4019" spans="1:24" ht="14.4" x14ac:dyDescent="0.3">
      <c r="A4019" s="2">
        <v>4018</v>
      </c>
      <c r="B4019" s="2" t="s">
        <v>7154</v>
      </c>
      <c r="C4019" s="2">
        <f>YEAR([1]Data!$D4019)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9">
        <v>97.88</v>
      </c>
      <c r="T4019" s="2">
        <v>2</v>
      </c>
      <c r="U4019" s="25">
        <v>0</v>
      </c>
      <c r="V4019" s="25">
        <v>48.94</v>
      </c>
      <c r="W4019" s="11">
        <f>Table_1[[#This Row],[Discount]]/Table_1[[#This Row],[Sales]]</f>
        <v>0</v>
      </c>
      <c r="X4019" t="str">
        <f>IF(Table_1[[#This Row],[Discount %]]&lt;=0.1, "0-10%", IF(Table_1[[#This Row],[Discount %]]&lt;=0.2, "10-20%", IF(Table_1[[#This Row],[Discount %]]&lt;=0.3, "20-30%", IF(Table_1[[#This Row],[Discount %]]&lt;=0.4, "30-40%", "40%+"))))</f>
        <v>0-10%</v>
      </c>
    </row>
    <row r="4020" spans="1:24" ht="14.4" x14ac:dyDescent="0.3">
      <c r="A4020" s="2">
        <v>4019</v>
      </c>
      <c r="B4020" s="2" t="s">
        <v>7154</v>
      </c>
      <c r="C4020" s="2">
        <f>YEAR([1]Data!$D4020)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9">
        <v>251.91</v>
      </c>
      <c r="T4020" s="2">
        <v>9</v>
      </c>
      <c r="U4020" s="25">
        <v>0</v>
      </c>
      <c r="V4020" s="25">
        <v>47.862899999999982</v>
      </c>
      <c r="W4020" s="11">
        <f>Table_1[[#This Row],[Discount]]/Table_1[[#This Row],[Sales]]</f>
        <v>0</v>
      </c>
      <c r="X4020" t="str">
        <f>IF(Table_1[[#This Row],[Discount %]]&lt;=0.1, "0-10%", IF(Table_1[[#This Row],[Discount %]]&lt;=0.2, "10-20%", IF(Table_1[[#This Row],[Discount %]]&lt;=0.3, "20-30%", IF(Table_1[[#This Row],[Discount %]]&lt;=0.4, "30-40%", "40%+"))))</f>
        <v>0-10%</v>
      </c>
    </row>
    <row r="4021" spans="1:24" ht="14.4" x14ac:dyDescent="0.3">
      <c r="A4021" s="2">
        <v>4020</v>
      </c>
      <c r="B4021" s="2" t="s">
        <v>7154</v>
      </c>
      <c r="C4021" s="2">
        <f>YEAR([1]Data!$D4021)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9">
        <v>25.86</v>
      </c>
      <c r="T4021" s="2">
        <v>3</v>
      </c>
      <c r="U4021" s="25">
        <v>0</v>
      </c>
      <c r="V4021" s="25">
        <v>6.7236000000000002</v>
      </c>
      <c r="W4021" s="11">
        <f>Table_1[[#This Row],[Discount]]/Table_1[[#This Row],[Sales]]</f>
        <v>0</v>
      </c>
      <c r="X4021" t="str">
        <f>IF(Table_1[[#This Row],[Discount %]]&lt;=0.1, "0-10%", IF(Table_1[[#This Row],[Discount %]]&lt;=0.2, "10-20%", IF(Table_1[[#This Row],[Discount %]]&lt;=0.3, "20-30%", IF(Table_1[[#This Row],[Discount %]]&lt;=0.4, "30-40%", "40%+"))))</f>
        <v>0-10%</v>
      </c>
    </row>
    <row r="4022" spans="1:24" ht="14.4" x14ac:dyDescent="0.3">
      <c r="A4022" s="2">
        <v>4021</v>
      </c>
      <c r="B4022" s="2" t="s">
        <v>7157</v>
      </c>
      <c r="C4022" s="2">
        <f>YEAR([1]Data!$D4022)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9">
        <v>170.05799999999999</v>
      </c>
      <c r="T4022" s="2">
        <v>3</v>
      </c>
      <c r="U4022" s="25">
        <v>0.3</v>
      </c>
      <c r="V4022" s="25">
        <v>-4.858799999999988</v>
      </c>
      <c r="W4022" s="11">
        <f>Table_1[[#This Row],[Discount]]/Table_1[[#This Row],[Sales]]</f>
        <v>1.7641040115725223E-3</v>
      </c>
      <c r="X4022" t="str">
        <f>IF(Table_1[[#This Row],[Discount %]]&lt;=0.1, "0-10%", IF(Table_1[[#This Row],[Discount %]]&lt;=0.2, "10-20%", IF(Table_1[[#This Row],[Discount %]]&lt;=0.3, "20-30%", IF(Table_1[[#This Row],[Discount %]]&lt;=0.4, "30-40%", "40%+"))))</f>
        <v>0-10%</v>
      </c>
    </row>
    <row r="4023" spans="1:24" ht="14.4" x14ac:dyDescent="0.3">
      <c r="A4023" s="2">
        <v>4022</v>
      </c>
      <c r="B4023" s="2" t="s">
        <v>7157</v>
      </c>
      <c r="C4023" s="2">
        <f>YEAR([1]Data!$D4023)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9">
        <v>82.782000000000011</v>
      </c>
      <c r="T4023" s="2">
        <v>3</v>
      </c>
      <c r="U4023" s="25">
        <v>0.4</v>
      </c>
      <c r="V4023" s="25">
        <v>-15.176700000000004</v>
      </c>
      <c r="W4023" s="11">
        <f>Table_1[[#This Row],[Discount]]/Table_1[[#This Row],[Sales]]</f>
        <v>4.8319683022879367E-3</v>
      </c>
      <c r="X4023" t="str">
        <f>IF(Table_1[[#This Row],[Discount %]]&lt;=0.1, "0-10%", IF(Table_1[[#This Row],[Discount %]]&lt;=0.2, "10-20%", IF(Table_1[[#This Row],[Discount %]]&lt;=0.3, "20-30%", IF(Table_1[[#This Row],[Discount %]]&lt;=0.4, "30-40%", "40%+"))))</f>
        <v>0-10%</v>
      </c>
    </row>
    <row r="4024" spans="1:24" ht="14.4" x14ac:dyDescent="0.3">
      <c r="A4024" s="2">
        <v>4023</v>
      </c>
      <c r="B4024" s="2" t="s">
        <v>7157</v>
      </c>
      <c r="C4024" s="2">
        <f>YEAR([1]Data!$D4024)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9">
        <v>853.92999999999984</v>
      </c>
      <c r="T4024" s="2">
        <v>5</v>
      </c>
      <c r="U4024" s="25">
        <v>0.3</v>
      </c>
      <c r="V4024" s="25">
        <v>0</v>
      </c>
      <c r="W4024" s="11">
        <f>Table_1[[#This Row],[Discount]]/Table_1[[#This Row],[Sales]]</f>
        <v>3.513168526694226E-4</v>
      </c>
      <c r="X4024" t="str">
        <f>IF(Table_1[[#This Row],[Discount %]]&lt;=0.1, "0-10%", IF(Table_1[[#This Row],[Discount %]]&lt;=0.2, "10-20%", IF(Table_1[[#This Row],[Discount %]]&lt;=0.3, "20-30%", IF(Table_1[[#This Row],[Discount %]]&lt;=0.4, "30-40%", "40%+"))))</f>
        <v>0-10%</v>
      </c>
    </row>
    <row r="4025" spans="1:24" ht="14.4" x14ac:dyDescent="0.3">
      <c r="A4025" s="2">
        <v>4024</v>
      </c>
      <c r="B4025" s="2" t="s">
        <v>7160</v>
      </c>
      <c r="C4025" s="2">
        <f>YEAR([1]Data!$D4025)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9">
        <v>556.66499999999996</v>
      </c>
      <c r="T4025" s="2">
        <v>5</v>
      </c>
      <c r="U4025" s="25">
        <v>0.15</v>
      </c>
      <c r="V4025" s="25">
        <v>6.5490000000000208</v>
      </c>
      <c r="W4025" s="11">
        <f>Table_1[[#This Row],[Discount]]/Table_1[[#This Row],[Sales]]</f>
        <v>2.69461884616421E-4</v>
      </c>
      <c r="X4025" t="str">
        <f>IF(Table_1[[#This Row],[Discount %]]&lt;=0.1, "0-10%", IF(Table_1[[#This Row],[Discount %]]&lt;=0.2, "10-20%", IF(Table_1[[#This Row],[Discount %]]&lt;=0.3, "20-30%", IF(Table_1[[#This Row],[Discount %]]&lt;=0.4, "30-40%", "40%+"))))</f>
        <v>0-10%</v>
      </c>
    </row>
    <row r="4026" spans="1:24" ht="14.4" x14ac:dyDescent="0.3">
      <c r="A4026" s="2">
        <v>4025</v>
      </c>
      <c r="B4026" s="2" t="s">
        <v>7160</v>
      </c>
      <c r="C4026" s="2">
        <f>YEAR([1]Data!$D4026)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9">
        <v>95.84</v>
      </c>
      <c r="T4026" s="2">
        <v>4</v>
      </c>
      <c r="U4026" s="25">
        <v>0.2</v>
      </c>
      <c r="V4026" s="25">
        <v>34.741999999999997</v>
      </c>
      <c r="W4026" s="11">
        <f>Table_1[[#This Row],[Discount]]/Table_1[[#This Row],[Sales]]</f>
        <v>2.0868113522537562E-3</v>
      </c>
      <c r="X4026" t="str">
        <f>IF(Table_1[[#This Row],[Discount %]]&lt;=0.1, "0-10%", IF(Table_1[[#This Row],[Discount %]]&lt;=0.2, "10-20%", IF(Table_1[[#This Row],[Discount %]]&lt;=0.3, "20-30%", IF(Table_1[[#This Row],[Discount %]]&lt;=0.4, "30-40%", "40%+"))))</f>
        <v>0-10%</v>
      </c>
    </row>
    <row r="4027" spans="1:24" ht="14.4" x14ac:dyDescent="0.3">
      <c r="A4027" s="2">
        <v>4026</v>
      </c>
      <c r="B4027" s="2" t="s">
        <v>7163</v>
      </c>
      <c r="C4027" s="2">
        <f>YEAR([1]Data!$D4027)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9">
        <v>29.664000000000001</v>
      </c>
      <c r="T4027" s="2">
        <v>4</v>
      </c>
      <c r="U4027" s="25">
        <v>0.2</v>
      </c>
      <c r="V4027" s="25">
        <v>10.011599999999998</v>
      </c>
      <c r="W4027" s="11">
        <f>Table_1[[#This Row],[Discount]]/Table_1[[#This Row],[Sales]]</f>
        <v>6.7421790722761599E-3</v>
      </c>
      <c r="X4027" t="str">
        <f>IF(Table_1[[#This Row],[Discount %]]&lt;=0.1, "0-10%", IF(Table_1[[#This Row],[Discount %]]&lt;=0.2, "10-20%", IF(Table_1[[#This Row],[Discount %]]&lt;=0.3, "20-30%", IF(Table_1[[#This Row],[Discount %]]&lt;=0.4, "30-40%", "40%+"))))</f>
        <v>0-10%</v>
      </c>
    </row>
    <row r="4028" spans="1:24" ht="14.4" x14ac:dyDescent="0.3">
      <c r="A4028" s="2">
        <v>4027</v>
      </c>
      <c r="B4028" s="2" t="s">
        <v>7163</v>
      </c>
      <c r="C4028" s="2">
        <f>YEAR([1]Data!$D4028)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9">
        <v>9.1840000000000011</v>
      </c>
      <c r="T4028" s="2">
        <v>7</v>
      </c>
      <c r="U4028" s="25">
        <v>0.2</v>
      </c>
      <c r="V4028" s="25">
        <v>2.8699999999999992</v>
      </c>
      <c r="W4028" s="11">
        <f>Table_1[[#This Row],[Discount]]/Table_1[[#This Row],[Sales]]</f>
        <v>2.1777003484320556E-2</v>
      </c>
      <c r="X4028" t="str">
        <f>IF(Table_1[[#This Row],[Discount %]]&lt;=0.1, "0-10%", IF(Table_1[[#This Row],[Discount %]]&lt;=0.2, "10-20%", IF(Table_1[[#This Row],[Discount %]]&lt;=0.3, "20-30%", IF(Table_1[[#This Row],[Discount %]]&lt;=0.4, "30-40%", "40%+"))))</f>
        <v>0-10%</v>
      </c>
    </row>
    <row r="4029" spans="1:24" ht="14.4" x14ac:dyDescent="0.3">
      <c r="A4029" s="2">
        <v>4028</v>
      </c>
      <c r="B4029" s="2" t="s">
        <v>7163</v>
      </c>
      <c r="C4029" s="2">
        <f>YEAR([1]Data!$D4029)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9">
        <v>153.584</v>
      </c>
      <c r="T4029" s="2">
        <v>2</v>
      </c>
      <c r="U4029" s="25">
        <v>0.2</v>
      </c>
      <c r="V4029" s="25">
        <v>13.438599999999994</v>
      </c>
      <c r="W4029" s="11">
        <f>Table_1[[#This Row],[Discount]]/Table_1[[#This Row],[Sales]]</f>
        <v>1.3022189811438692E-3</v>
      </c>
      <c r="X4029" t="str">
        <f>IF(Table_1[[#This Row],[Discount %]]&lt;=0.1, "0-10%", IF(Table_1[[#This Row],[Discount %]]&lt;=0.2, "10-20%", IF(Table_1[[#This Row],[Discount %]]&lt;=0.3, "20-30%", IF(Table_1[[#This Row],[Discount %]]&lt;=0.4, "30-40%", "40%+"))))</f>
        <v>0-10%</v>
      </c>
    </row>
    <row r="4030" spans="1:24" ht="14.4" x14ac:dyDescent="0.3">
      <c r="A4030" s="2">
        <v>4029</v>
      </c>
      <c r="B4030" s="2" t="s">
        <v>7163</v>
      </c>
      <c r="C4030" s="2">
        <f>YEAR([1]Data!$D4030)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9">
        <v>12.863999999999995</v>
      </c>
      <c r="T4030" s="2">
        <v>8</v>
      </c>
      <c r="U4030" s="25">
        <v>0.8</v>
      </c>
      <c r="V4030" s="25">
        <v>-22.512</v>
      </c>
      <c r="W4030" s="11">
        <f>Table_1[[#This Row],[Discount]]/Table_1[[#This Row],[Sales]]</f>
        <v>6.2189054726368181E-2</v>
      </c>
      <c r="X4030" t="str">
        <f>IF(Table_1[[#This Row],[Discount %]]&lt;=0.1, "0-10%", IF(Table_1[[#This Row],[Discount %]]&lt;=0.2, "10-20%", IF(Table_1[[#This Row],[Discount %]]&lt;=0.3, "20-30%", IF(Table_1[[#This Row],[Discount %]]&lt;=0.4, "30-40%", "40%+"))))</f>
        <v>0-10%</v>
      </c>
    </row>
    <row r="4031" spans="1:24" ht="14.4" x14ac:dyDescent="0.3">
      <c r="A4031" s="2">
        <v>4030</v>
      </c>
      <c r="B4031" s="2" t="s">
        <v>7165</v>
      </c>
      <c r="C4031" s="2">
        <f>YEAR([1]Data!$D4031)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9">
        <v>479.97</v>
      </c>
      <c r="T4031" s="2">
        <v>3</v>
      </c>
      <c r="U4031" s="25">
        <v>0</v>
      </c>
      <c r="V4031" s="25">
        <v>239.98500000000001</v>
      </c>
      <c r="W4031" s="11">
        <f>Table_1[[#This Row],[Discount]]/Table_1[[#This Row],[Sales]]</f>
        <v>0</v>
      </c>
      <c r="X4031" t="str">
        <f>IF(Table_1[[#This Row],[Discount %]]&lt;=0.1, "0-10%", IF(Table_1[[#This Row],[Discount %]]&lt;=0.2, "10-20%", IF(Table_1[[#This Row],[Discount %]]&lt;=0.3, "20-30%", IF(Table_1[[#This Row],[Discount %]]&lt;=0.4, "30-40%", "40%+"))))</f>
        <v>0-10%</v>
      </c>
    </row>
    <row r="4032" spans="1:24" ht="14.4" x14ac:dyDescent="0.3">
      <c r="A4032" s="2">
        <v>4031</v>
      </c>
      <c r="B4032" s="2" t="s">
        <v>7165</v>
      </c>
      <c r="C4032" s="2">
        <f>YEAR([1]Data!$D4032)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9">
        <v>232.88</v>
      </c>
      <c r="T4032" s="2">
        <v>4</v>
      </c>
      <c r="U4032" s="25">
        <v>0</v>
      </c>
      <c r="V4032" s="25">
        <v>60.5488</v>
      </c>
      <c r="W4032" s="11">
        <f>Table_1[[#This Row],[Discount]]/Table_1[[#This Row],[Sales]]</f>
        <v>0</v>
      </c>
      <c r="X4032" t="str">
        <f>IF(Table_1[[#This Row],[Discount %]]&lt;=0.1, "0-10%", IF(Table_1[[#This Row],[Discount %]]&lt;=0.2, "10-20%", IF(Table_1[[#This Row],[Discount %]]&lt;=0.3, "20-30%", IF(Table_1[[#This Row],[Discount %]]&lt;=0.4, "30-40%", "40%+"))))</f>
        <v>0-10%</v>
      </c>
    </row>
    <row r="4033" spans="1:24" ht="14.4" x14ac:dyDescent="0.3">
      <c r="A4033" s="2">
        <v>4032</v>
      </c>
      <c r="B4033" s="2" t="s">
        <v>7166</v>
      </c>
      <c r="C4033" s="2">
        <f>YEAR([1]Data!$D4033)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9">
        <v>236.88</v>
      </c>
      <c r="T4033" s="2">
        <v>6</v>
      </c>
      <c r="U4033" s="25">
        <v>0</v>
      </c>
      <c r="V4033" s="25">
        <v>66.326400000000007</v>
      </c>
      <c r="W4033" s="11">
        <f>Table_1[[#This Row],[Discount]]/Table_1[[#This Row],[Sales]]</f>
        <v>0</v>
      </c>
      <c r="X4033" t="str">
        <f>IF(Table_1[[#This Row],[Discount %]]&lt;=0.1, "0-10%", IF(Table_1[[#This Row],[Discount %]]&lt;=0.2, "10-20%", IF(Table_1[[#This Row],[Discount %]]&lt;=0.3, "20-30%", IF(Table_1[[#This Row],[Discount %]]&lt;=0.4, "30-40%", "40%+"))))</f>
        <v>0-10%</v>
      </c>
    </row>
    <row r="4034" spans="1:24" ht="14.4" x14ac:dyDescent="0.3">
      <c r="A4034" s="2">
        <v>4033</v>
      </c>
      <c r="B4034" s="2" t="s">
        <v>7166</v>
      </c>
      <c r="C4034" s="2">
        <f>YEAR([1]Data!$D4034)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9">
        <v>29.900000000000002</v>
      </c>
      <c r="T4034" s="2">
        <v>5</v>
      </c>
      <c r="U4034" s="25">
        <v>0</v>
      </c>
      <c r="V4034" s="25">
        <v>14.651</v>
      </c>
      <c r="W4034" s="11">
        <f>Table_1[[#This Row],[Discount]]/Table_1[[#This Row],[Sales]]</f>
        <v>0</v>
      </c>
      <c r="X4034" t="str">
        <f>IF(Table_1[[#This Row],[Discount %]]&lt;=0.1, "0-10%", IF(Table_1[[#This Row],[Discount %]]&lt;=0.2, "10-20%", IF(Table_1[[#This Row],[Discount %]]&lt;=0.3, "20-30%", IF(Table_1[[#This Row],[Discount %]]&lt;=0.4, "30-40%", "40%+"))))</f>
        <v>0-10%</v>
      </c>
    </row>
    <row r="4035" spans="1:24" ht="14.4" x14ac:dyDescent="0.3">
      <c r="A4035" s="2">
        <v>4034</v>
      </c>
      <c r="B4035" s="2" t="s">
        <v>7166</v>
      </c>
      <c r="C4035" s="2">
        <f>YEAR([1]Data!$D4035)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9">
        <v>100</v>
      </c>
      <c r="T4035" s="2">
        <v>4</v>
      </c>
      <c r="U4035" s="25">
        <v>0</v>
      </c>
      <c r="V4035" s="25">
        <v>21</v>
      </c>
      <c r="W4035" s="11">
        <f>Table_1[[#This Row],[Discount]]/Table_1[[#This Row],[Sales]]</f>
        <v>0</v>
      </c>
      <c r="X4035" t="str">
        <f>IF(Table_1[[#This Row],[Discount %]]&lt;=0.1, "0-10%", IF(Table_1[[#This Row],[Discount %]]&lt;=0.2, "10-20%", IF(Table_1[[#This Row],[Discount %]]&lt;=0.3, "20-30%", IF(Table_1[[#This Row],[Discount %]]&lt;=0.4, "30-40%", "40%+"))))</f>
        <v>0-10%</v>
      </c>
    </row>
    <row r="4036" spans="1:24" ht="14.4" x14ac:dyDescent="0.3">
      <c r="A4036" s="2">
        <v>4035</v>
      </c>
      <c r="B4036" s="2" t="s">
        <v>7168</v>
      </c>
      <c r="C4036" s="2">
        <f>YEAR([1]Data!$D4036)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9">
        <v>18.693000000000001</v>
      </c>
      <c r="T4036" s="2">
        <v>3</v>
      </c>
      <c r="U4036" s="25">
        <v>0.7</v>
      </c>
      <c r="V4036" s="25">
        <v>-14.331299999999992</v>
      </c>
      <c r="W4036" s="11">
        <f>Table_1[[#This Row],[Discount]]/Table_1[[#This Row],[Sales]]</f>
        <v>3.744717273845824E-2</v>
      </c>
      <c r="X4036" t="str">
        <f>IF(Table_1[[#This Row],[Discount %]]&lt;=0.1, "0-10%", IF(Table_1[[#This Row],[Discount %]]&lt;=0.2, "10-20%", IF(Table_1[[#This Row],[Discount %]]&lt;=0.3, "20-30%", IF(Table_1[[#This Row],[Discount %]]&lt;=0.4, "30-40%", "40%+"))))</f>
        <v>0-10%</v>
      </c>
    </row>
    <row r="4037" spans="1:24" ht="14.4" x14ac:dyDescent="0.3">
      <c r="A4037" s="2">
        <v>4036</v>
      </c>
      <c r="B4037" s="2" t="s">
        <v>7168</v>
      </c>
      <c r="C4037" s="2">
        <f>YEAR([1]Data!$D4037)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9">
        <v>383.952</v>
      </c>
      <c r="T4037" s="2">
        <v>6</v>
      </c>
      <c r="U4037" s="25">
        <v>0.2</v>
      </c>
      <c r="V4037" s="25">
        <v>76.790399999999977</v>
      </c>
      <c r="W4037" s="11">
        <f>Table_1[[#This Row],[Discount]]/Table_1[[#This Row],[Sales]]</f>
        <v>5.2089844563903826E-4</v>
      </c>
      <c r="X4037" t="str">
        <f>IF(Table_1[[#This Row],[Discount %]]&lt;=0.1, "0-10%", IF(Table_1[[#This Row],[Discount %]]&lt;=0.2, "10-20%", IF(Table_1[[#This Row],[Discount %]]&lt;=0.3, "20-30%", IF(Table_1[[#This Row],[Discount %]]&lt;=0.4, "30-40%", "40%+"))))</f>
        <v>0-10%</v>
      </c>
    </row>
    <row r="4038" spans="1:24" ht="14.4" x14ac:dyDescent="0.3">
      <c r="A4038" s="2">
        <v>4037</v>
      </c>
      <c r="B4038" s="2" t="s">
        <v>7169</v>
      </c>
      <c r="C4038" s="2">
        <f>YEAR([1]Data!$D4038)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9">
        <v>24.816000000000003</v>
      </c>
      <c r="T4038" s="2">
        <v>2</v>
      </c>
      <c r="U4038" s="25">
        <v>0.2</v>
      </c>
      <c r="V4038" s="25">
        <v>1.5509999999999984</v>
      </c>
      <c r="W4038" s="11">
        <f>Table_1[[#This Row],[Discount]]/Table_1[[#This Row],[Sales]]</f>
        <v>8.0593165699548667E-3</v>
      </c>
      <c r="X4038" t="str">
        <f>IF(Table_1[[#This Row],[Discount %]]&lt;=0.1, "0-10%", IF(Table_1[[#This Row],[Discount %]]&lt;=0.2, "10-20%", IF(Table_1[[#This Row],[Discount %]]&lt;=0.3, "20-30%", IF(Table_1[[#This Row],[Discount %]]&lt;=0.4, "30-40%", "40%+"))))</f>
        <v>0-10%</v>
      </c>
    </row>
    <row r="4039" spans="1:24" ht="14.4" x14ac:dyDescent="0.3">
      <c r="A4039" s="2">
        <v>4038</v>
      </c>
      <c r="B4039" s="2" t="s">
        <v>7170</v>
      </c>
      <c r="C4039" s="2">
        <f>YEAR([1]Data!$D4039)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9">
        <v>24.900000000000002</v>
      </c>
      <c r="T4039" s="2">
        <v>5</v>
      </c>
      <c r="U4039" s="25">
        <v>0</v>
      </c>
      <c r="V4039" s="25">
        <v>8.2169999999999987</v>
      </c>
      <c r="W4039" s="11">
        <f>Table_1[[#This Row],[Discount]]/Table_1[[#This Row],[Sales]]</f>
        <v>0</v>
      </c>
      <c r="X4039" t="str">
        <f>IF(Table_1[[#This Row],[Discount %]]&lt;=0.1, "0-10%", IF(Table_1[[#This Row],[Discount %]]&lt;=0.2, "10-20%", IF(Table_1[[#This Row],[Discount %]]&lt;=0.3, "20-30%", IF(Table_1[[#This Row],[Discount %]]&lt;=0.4, "30-40%", "40%+"))))</f>
        <v>0-10%</v>
      </c>
    </row>
    <row r="4040" spans="1:24" ht="14.4" x14ac:dyDescent="0.3">
      <c r="A4040" s="2">
        <v>4039</v>
      </c>
      <c r="B4040" s="2" t="s">
        <v>7170</v>
      </c>
      <c r="C4040" s="2">
        <f>YEAR([1]Data!$D4040)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9">
        <v>21.12</v>
      </c>
      <c r="T4040" s="2">
        <v>4</v>
      </c>
      <c r="U4040" s="25">
        <v>0</v>
      </c>
      <c r="V4040" s="25">
        <v>9.5039999999999996</v>
      </c>
      <c r="W4040" s="11">
        <f>Table_1[[#This Row],[Discount]]/Table_1[[#This Row],[Sales]]</f>
        <v>0</v>
      </c>
      <c r="X4040" t="str">
        <f>IF(Table_1[[#This Row],[Discount %]]&lt;=0.1, "0-10%", IF(Table_1[[#This Row],[Discount %]]&lt;=0.2, "10-20%", IF(Table_1[[#This Row],[Discount %]]&lt;=0.3, "20-30%", IF(Table_1[[#This Row],[Discount %]]&lt;=0.4, "30-40%", "40%+"))))</f>
        <v>0-10%</v>
      </c>
    </row>
    <row r="4041" spans="1:24" ht="14.4" x14ac:dyDescent="0.3">
      <c r="A4041" s="2">
        <v>4040</v>
      </c>
      <c r="B4041" s="2" t="s">
        <v>7170</v>
      </c>
      <c r="C4041" s="2">
        <f>YEAR([1]Data!$D4041)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9">
        <v>767.95200000000011</v>
      </c>
      <c r="T4041" s="2">
        <v>6</v>
      </c>
      <c r="U4041" s="25">
        <v>0.2</v>
      </c>
      <c r="V4041" s="25">
        <v>287.98199999999997</v>
      </c>
      <c r="W4041" s="11">
        <f>Table_1[[#This Row],[Discount]]/Table_1[[#This Row],[Sales]]</f>
        <v>2.604329437256495E-4</v>
      </c>
      <c r="X4041" t="str">
        <f>IF(Table_1[[#This Row],[Discount %]]&lt;=0.1, "0-10%", IF(Table_1[[#This Row],[Discount %]]&lt;=0.2, "10-20%", IF(Table_1[[#This Row],[Discount %]]&lt;=0.3, "20-30%", IF(Table_1[[#This Row],[Discount %]]&lt;=0.4, "30-40%", "40%+"))))</f>
        <v>0-10%</v>
      </c>
    </row>
    <row r="4042" spans="1:24" ht="14.4" x14ac:dyDescent="0.3">
      <c r="A4042" s="2">
        <v>4041</v>
      </c>
      <c r="B4042" s="2" t="s">
        <v>7170</v>
      </c>
      <c r="C4042" s="2">
        <f>YEAR([1]Data!$D4042)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9">
        <v>14.352000000000002</v>
      </c>
      <c r="T4042" s="2">
        <v>3</v>
      </c>
      <c r="U4042" s="25">
        <v>0.2</v>
      </c>
      <c r="V4042" s="25">
        <v>4.6643999999999988</v>
      </c>
      <c r="W4042" s="11">
        <f>Table_1[[#This Row],[Discount]]/Table_1[[#This Row],[Sales]]</f>
        <v>1.3935340022296542E-2</v>
      </c>
      <c r="X4042" t="str">
        <f>IF(Table_1[[#This Row],[Discount %]]&lt;=0.1, "0-10%", IF(Table_1[[#This Row],[Discount %]]&lt;=0.2, "10-20%", IF(Table_1[[#This Row],[Discount %]]&lt;=0.3, "20-30%", IF(Table_1[[#This Row],[Discount %]]&lt;=0.4, "30-40%", "40%+"))))</f>
        <v>0-10%</v>
      </c>
    </row>
    <row r="4043" spans="1:24" ht="14.4" x14ac:dyDescent="0.3">
      <c r="A4043" s="2">
        <v>4042</v>
      </c>
      <c r="B4043" s="2" t="s">
        <v>7170</v>
      </c>
      <c r="C4043" s="2">
        <f>YEAR([1]Data!$D4043)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9">
        <v>191.976</v>
      </c>
      <c r="T4043" s="2">
        <v>3</v>
      </c>
      <c r="U4043" s="25">
        <v>0.2</v>
      </c>
      <c r="V4043" s="25">
        <v>19.197599999999994</v>
      </c>
      <c r="W4043" s="11">
        <f>Table_1[[#This Row],[Discount]]/Table_1[[#This Row],[Sales]]</f>
        <v>1.0417968912780765E-3</v>
      </c>
      <c r="X4043" t="str">
        <f>IF(Table_1[[#This Row],[Discount %]]&lt;=0.1, "0-10%", IF(Table_1[[#This Row],[Discount %]]&lt;=0.2, "10-20%", IF(Table_1[[#This Row],[Discount %]]&lt;=0.3, "20-30%", IF(Table_1[[#This Row],[Discount %]]&lt;=0.4, "30-40%", "40%+"))))</f>
        <v>0-10%</v>
      </c>
    </row>
    <row r="4044" spans="1:24" ht="14.4" x14ac:dyDescent="0.3">
      <c r="A4044" s="2">
        <v>4043</v>
      </c>
      <c r="B4044" s="2" t="s">
        <v>7170</v>
      </c>
      <c r="C4044" s="2">
        <f>YEAR([1]Data!$D4044)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9">
        <v>274.77</v>
      </c>
      <c r="T4044" s="2">
        <v>9</v>
      </c>
      <c r="U4044" s="25">
        <v>0</v>
      </c>
      <c r="V4044" s="25">
        <v>126.39420000000001</v>
      </c>
      <c r="W4044" s="11">
        <f>Table_1[[#This Row],[Discount]]/Table_1[[#This Row],[Sales]]</f>
        <v>0</v>
      </c>
      <c r="X4044" t="str">
        <f>IF(Table_1[[#This Row],[Discount %]]&lt;=0.1, "0-10%", IF(Table_1[[#This Row],[Discount %]]&lt;=0.2, "10-20%", IF(Table_1[[#This Row],[Discount %]]&lt;=0.3, "20-30%", IF(Table_1[[#This Row],[Discount %]]&lt;=0.4, "30-40%", "40%+"))))</f>
        <v>0-10%</v>
      </c>
    </row>
    <row r="4045" spans="1:24" ht="14.4" x14ac:dyDescent="0.3">
      <c r="A4045" s="2">
        <v>4044</v>
      </c>
      <c r="B4045" s="2" t="s">
        <v>7170</v>
      </c>
      <c r="C4045" s="2">
        <f>YEAR([1]Data!$D4045)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9">
        <v>70.56</v>
      </c>
      <c r="T4045" s="2">
        <v>6</v>
      </c>
      <c r="U4045" s="25">
        <v>0</v>
      </c>
      <c r="V4045" s="25">
        <v>23.990399999999994</v>
      </c>
      <c r="W4045" s="11">
        <f>Table_1[[#This Row],[Discount]]/Table_1[[#This Row],[Sales]]</f>
        <v>0</v>
      </c>
      <c r="X4045" t="str">
        <f>IF(Table_1[[#This Row],[Discount %]]&lt;=0.1, "0-10%", IF(Table_1[[#This Row],[Discount %]]&lt;=0.2, "10-20%", IF(Table_1[[#This Row],[Discount %]]&lt;=0.3, "20-30%", IF(Table_1[[#This Row],[Discount %]]&lt;=0.4, "30-40%", "40%+"))))</f>
        <v>0-10%</v>
      </c>
    </row>
    <row r="4046" spans="1:24" ht="14.4" x14ac:dyDescent="0.3">
      <c r="A4046" s="2">
        <v>4045</v>
      </c>
      <c r="B4046" s="2" t="s">
        <v>7171</v>
      </c>
      <c r="C4046" s="2">
        <f>YEAR([1]Data!$D4046)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9">
        <v>204.85</v>
      </c>
      <c r="T4046" s="2">
        <v>5</v>
      </c>
      <c r="U4046" s="25">
        <v>0</v>
      </c>
      <c r="V4046" s="25">
        <v>57.358000000000011</v>
      </c>
      <c r="W4046" s="11">
        <f>Table_1[[#This Row],[Discount]]/Table_1[[#This Row],[Sales]]</f>
        <v>0</v>
      </c>
      <c r="X4046" t="str">
        <f>IF(Table_1[[#This Row],[Discount %]]&lt;=0.1, "0-10%", IF(Table_1[[#This Row],[Discount %]]&lt;=0.2, "10-20%", IF(Table_1[[#This Row],[Discount %]]&lt;=0.3, "20-30%", IF(Table_1[[#This Row],[Discount %]]&lt;=0.4, "30-40%", "40%+"))))</f>
        <v>0-10%</v>
      </c>
    </row>
    <row r="4047" spans="1:24" ht="14.4" x14ac:dyDescent="0.3">
      <c r="A4047" s="2">
        <v>4046</v>
      </c>
      <c r="B4047" s="2" t="s">
        <v>7172</v>
      </c>
      <c r="C4047" s="2">
        <f>YEAR([1]Data!$D4047)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9">
        <v>9.155999999999997</v>
      </c>
      <c r="T4047" s="2">
        <v>3</v>
      </c>
      <c r="U4047" s="25">
        <v>0.8</v>
      </c>
      <c r="V4047" s="25">
        <v>-13.734000000000002</v>
      </c>
      <c r="W4047" s="11">
        <f>Table_1[[#This Row],[Discount]]/Table_1[[#This Row],[Sales]]</f>
        <v>8.7374399301004838E-2</v>
      </c>
      <c r="X4047" t="str">
        <f>IF(Table_1[[#This Row],[Discount %]]&lt;=0.1, "0-10%", IF(Table_1[[#This Row],[Discount %]]&lt;=0.2, "10-20%", IF(Table_1[[#This Row],[Discount %]]&lt;=0.3, "20-30%", IF(Table_1[[#This Row],[Discount %]]&lt;=0.4, "30-40%", "40%+"))))</f>
        <v>0-10%</v>
      </c>
    </row>
    <row r="4048" spans="1:24" ht="14.4" x14ac:dyDescent="0.3">
      <c r="A4048" s="2">
        <v>4047</v>
      </c>
      <c r="B4048" s="2" t="s">
        <v>7173</v>
      </c>
      <c r="C4048" s="2">
        <f>YEAR([1]Data!$D4048)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9">
        <v>23.991999999999994</v>
      </c>
      <c r="T4048" s="2">
        <v>2</v>
      </c>
      <c r="U4048" s="25">
        <v>0.8</v>
      </c>
      <c r="V4048" s="25">
        <v>-62.379199999999997</v>
      </c>
      <c r="W4048" s="11">
        <f>Table_1[[#This Row],[Discount]]/Table_1[[#This Row],[Sales]]</f>
        <v>3.3344448149383137E-2</v>
      </c>
      <c r="X4048" t="str">
        <f>IF(Table_1[[#This Row],[Discount %]]&lt;=0.1, "0-10%", IF(Table_1[[#This Row],[Discount %]]&lt;=0.2, "10-20%", IF(Table_1[[#This Row],[Discount %]]&lt;=0.3, "20-30%", IF(Table_1[[#This Row],[Discount %]]&lt;=0.4, "30-40%", "40%+"))))</f>
        <v>0-10%</v>
      </c>
    </row>
    <row r="4049" spans="1:24" ht="14.4" x14ac:dyDescent="0.3">
      <c r="A4049" s="2">
        <v>4048</v>
      </c>
      <c r="B4049" s="2" t="s">
        <v>7174</v>
      </c>
      <c r="C4049" s="2">
        <f>YEAR([1]Data!$D4049)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9">
        <v>80.88</v>
      </c>
      <c r="T4049" s="2">
        <v>3</v>
      </c>
      <c r="U4049" s="25">
        <v>0</v>
      </c>
      <c r="V4049" s="25">
        <v>39.6312</v>
      </c>
      <c r="W4049" s="11">
        <f>Table_1[[#This Row],[Discount]]/Table_1[[#This Row],[Sales]]</f>
        <v>0</v>
      </c>
      <c r="X4049" t="str">
        <f>IF(Table_1[[#This Row],[Discount %]]&lt;=0.1, "0-10%", IF(Table_1[[#This Row],[Discount %]]&lt;=0.2, "10-20%", IF(Table_1[[#This Row],[Discount %]]&lt;=0.3, "20-30%", IF(Table_1[[#This Row],[Discount %]]&lt;=0.4, "30-40%", "40%+"))))</f>
        <v>0-10%</v>
      </c>
    </row>
    <row r="4050" spans="1:24" ht="14.4" x14ac:dyDescent="0.3">
      <c r="A4050" s="2">
        <v>4049</v>
      </c>
      <c r="B4050" s="2" t="s">
        <v>7174</v>
      </c>
      <c r="C4050" s="2">
        <f>YEAR([1]Data!$D4050)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9">
        <v>599.9</v>
      </c>
      <c r="T4050" s="2">
        <v>10</v>
      </c>
      <c r="U4050" s="25">
        <v>0</v>
      </c>
      <c r="V4050" s="25">
        <v>191.96799999999996</v>
      </c>
      <c r="W4050" s="11">
        <f>Table_1[[#This Row],[Discount]]/Table_1[[#This Row],[Sales]]</f>
        <v>0</v>
      </c>
      <c r="X4050" t="str">
        <f>IF(Table_1[[#This Row],[Discount %]]&lt;=0.1, "0-10%", IF(Table_1[[#This Row],[Discount %]]&lt;=0.2, "10-20%", IF(Table_1[[#This Row],[Discount %]]&lt;=0.3, "20-30%", IF(Table_1[[#This Row],[Discount %]]&lt;=0.4, "30-40%", "40%+"))))</f>
        <v>0-10%</v>
      </c>
    </row>
    <row r="4051" spans="1:24" ht="14.4" x14ac:dyDescent="0.3">
      <c r="A4051" s="2">
        <v>4050</v>
      </c>
      <c r="B4051" s="2" t="s">
        <v>7175</v>
      </c>
      <c r="C4051" s="2">
        <f>YEAR([1]Data!$D4051)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9">
        <v>276.69</v>
      </c>
      <c r="T4051" s="2">
        <v>3</v>
      </c>
      <c r="U4051" s="25">
        <v>0</v>
      </c>
      <c r="V4051" s="25">
        <v>49.804199999999994</v>
      </c>
      <c r="W4051" s="11">
        <f>Table_1[[#This Row],[Discount]]/Table_1[[#This Row],[Sales]]</f>
        <v>0</v>
      </c>
      <c r="X4051" t="str">
        <f>IF(Table_1[[#This Row],[Discount %]]&lt;=0.1, "0-10%", IF(Table_1[[#This Row],[Discount %]]&lt;=0.2, "10-20%", IF(Table_1[[#This Row],[Discount %]]&lt;=0.3, "20-30%", IF(Table_1[[#This Row],[Discount %]]&lt;=0.4, "30-40%", "40%+"))))</f>
        <v>0-10%</v>
      </c>
    </row>
    <row r="4052" spans="1:24" ht="14.4" x14ac:dyDescent="0.3">
      <c r="A4052" s="2">
        <v>4051</v>
      </c>
      <c r="B4052" s="2" t="s">
        <v>7175</v>
      </c>
      <c r="C4052" s="2">
        <f>YEAR([1]Data!$D4052)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9">
        <v>172.76400000000001</v>
      </c>
      <c r="T4052" s="2">
        <v>2</v>
      </c>
      <c r="U4052" s="25">
        <v>0.1</v>
      </c>
      <c r="V4052" s="25">
        <v>32.633200000000016</v>
      </c>
      <c r="W4052" s="11">
        <f>Table_1[[#This Row],[Discount]]/Table_1[[#This Row],[Sales]]</f>
        <v>5.7882429209789072E-4</v>
      </c>
      <c r="X4052" t="str">
        <f>IF(Table_1[[#This Row],[Discount %]]&lt;=0.1, "0-10%", IF(Table_1[[#This Row],[Discount %]]&lt;=0.2, "10-20%", IF(Table_1[[#This Row],[Discount %]]&lt;=0.3, "20-30%", IF(Table_1[[#This Row],[Discount %]]&lt;=0.4, "30-40%", "40%+"))))</f>
        <v>0-10%</v>
      </c>
    </row>
    <row r="4053" spans="1:24" ht="14.4" x14ac:dyDescent="0.3">
      <c r="A4053" s="2">
        <v>4052</v>
      </c>
      <c r="B4053" s="2" t="s">
        <v>7176</v>
      </c>
      <c r="C4053" s="2">
        <f>YEAR([1]Data!$D4053)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9">
        <v>4.2240000000000002</v>
      </c>
      <c r="T4053" s="2">
        <v>3</v>
      </c>
      <c r="U4053" s="25">
        <v>0.2</v>
      </c>
      <c r="V4053" s="25">
        <v>1.4783999999999997</v>
      </c>
      <c r="W4053" s="11">
        <f>Table_1[[#This Row],[Discount]]/Table_1[[#This Row],[Sales]]</f>
        <v>4.7348484848484848E-2</v>
      </c>
      <c r="X4053" t="str">
        <f>IF(Table_1[[#This Row],[Discount %]]&lt;=0.1, "0-10%", IF(Table_1[[#This Row],[Discount %]]&lt;=0.2, "10-20%", IF(Table_1[[#This Row],[Discount %]]&lt;=0.3, "20-30%", IF(Table_1[[#This Row],[Discount %]]&lt;=0.4, "30-40%", "40%+"))))</f>
        <v>0-10%</v>
      </c>
    </row>
    <row r="4054" spans="1:24" ht="14.4" x14ac:dyDescent="0.3">
      <c r="A4054" s="2">
        <v>4053</v>
      </c>
      <c r="B4054" s="2" t="s">
        <v>7176</v>
      </c>
      <c r="C4054" s="2">
        <f>YEAR([1]Data!$D4054)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9">
        <v>409.27199999999999</v>
      </c>
      <c r="T4054" s="2">
        <v>2</v>
      </c>
      <c r="U4054" s="25">
        <v>0.4</v>
      </c>
      <c r="V4054" s="25">
        <v>-81.854399999999998</v>
      </c>
      <c r="W4054" s="11">
        <f>Table_1[[#This Row],[Discount]]/Table_1[[#This Row],[Sales]]</f>
        <v>9.7734513966262057E-4</v>
      </c>
      <c r="X4054" t="str">
        <f>IF(Table_1[[#This Row],[Discount %]]&lt;=0.1, "0-10%", IF(Table_1[[#This Row],[Discount %]]&lt;=0.2, "10-20%", IF(Table_1[[#This Row],[Discount %]]&lt;=0.3, "20-30%", IF(Table_1[[#This Row],[Discount %]]&lt;=0.4, "30-40%", "40%+"))))</f>
        <v>0-10%</v>
      </c>
    </row>
    <row r="4055" spans="1:24" ht="14.4" x14ac:dyDescent="0.3">
      <c r="A4055" s="2">
        <v>4054</v>
      </c>
      <c r="B4055" s="2" t="s">
        <v>7176</v>
      </c>
      <c r="C4055" s="2">
        <f>YEAR([1]Data!$D4055)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9">
        <v>55.44</v>
      </c>
      <c r="T4055" s="2">
        <v>11</v>
      </c>
      <c r="U4055" s="25">
        <v>0.2</v>
      </c>
      <c r="V4055" s="25">
        <v>18.017999999999997</v>
      </c>
      <c r="W4055" s="11">
        <f>Table_1[[#This Row],[Discount]]/Table_1[[#This Row],[Sales]]</f>
        <v>3.6075036075036079E-3</v>
      </c>
      <c r="X4055" t="str">
        <f>IF(Table_1[[#This Row],[Discount %]]&lt;=0.1, "0-10%", IF(Table_1[[#This Row],[Discount %]]&lt;=0.2, "10-20%", IF(Table_1[[#This Row],[Discount %]]&lt;=0.3, "20-30%", IF(Table_1[[#This Row],[Discount %]]&lt;=0.4, "30-40%", "40%+"))))</f>
        <v>0-10%</v>
      </c>
    </row>
    <row r="4056" spans="1:24" ht="14.4" x14ac:dyDescent="0.3">
      <c r="A4056" s="2">
        <v>4055</v>
      </c>
      <c r="B4056" s="2" t="s">
        <v>7176</v>
      </c>
      <c r="C4056" s="2">
        <f>YEAR([1]Data!$D4056)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9">
        <v>20.928000000000001</v>
      </c>
      <c r="T4056" s="2">
        <v>4</v>
      </c>
      <c r="U4056" s="25">
        <v>0.2</v>
      </c>
      <c r="V4056" s="25">
        <v>6.8015999999999996</v>
      </c>
      <c r="W4056" s="11">
        <f>Table_1[[#This Row],[Discount]]/Table_1[[#This Row],[Sales]]</f>
        <v>9.5565749235474E-3</v>
      </c>
      <c r="X4056" t="str">
        <f>IF(Table_1[[#This Row],[Discount %]]&lt;=0.1, "0-10%", IF(Table_1[[#This Row],[Discount %]]&lt;=0.2, "10-20%", IF(Table_1[[#This Row],[Discount %]]&lt;=0.3, "20-30%", IF(Table_1[[#This Row],[Discount %]]&lt;=0.4, "30-40%", "40%+"))))</f>
        <v>0-10%</v>
      </c>
    </row>
    <row r="4057" spans="1:24" ht="14.4" x14ac:dyDescent="0.3">
      <c r="A4057" s="2">
        <v>4056</v>
      </c>
      <c r="B4057" s="2" t="s">
        <v>7176</v>
      </c>
      <c r="C4057" s="2">
        <f>YEAR([1]Data!$D4057)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9">
        <v>1801.6320000000001</v>
      </c>
      <c r="T4057" s="2">
        <v>6</v>
      </c>
      <c r="U4057" s="25">
        <v>0.2</v>
      </c>
      <c r="V4057" s="25">
        <v>-337.80600000000004</v>
      </c>
      <c r="W4057" s="11">
        <f>Table_1[[#This Row],[Discount]]/Table_1[[#This Row],[Sales]]</f>
        <v>1.1101046162590362E-4</v>
      </c>
      <c r="X4057" t="str">
        <f>IF(Table_1[[#This Row],[Discount %]]&lt;=0.1, "0-10%", IF(Table_1[[#This Row],[Discount %]]&lt;=0.2, "10-20%", IF(Table_1[[#This Row],[Discount %]]&lt;=0.3, "20-30%", IF(Table_1[[#This Row],[Discount %]]&lt;=0.4, "30-40%", "40%+"))))</f>
        <v>0-10%</v>
      </c>
    </row>
    <row r="4058" spans="1:24" ht="14.4" x14ac:dyDescent="0.3">
      <c r="A4058" s="2">
        <v>4057</v>
      </c>
      <c r="B4058" s="2" t="s">
        <v>7176</v>
      </c>
      <c r="C4058" s="2">
        <f>YEAR([1]Data!$D4058)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9">
        <v>67.175999999999988</v>
      </c>
      <c r="T4058" s="2">
        <v>1</v>
      </c>
      <c r="U4058" s="25">
        <v>0.4</v>
      </c>
      <c r="V4058" s="25">
        <v>-20.152800000000006</v>
      </c>
      <c r="W4058" s="11">
        <f>Table_1[[#This Row],[Discount]]/Table_1[[#This Row],[Sales]]</f>
        <v>5.9545075622246058E-3</v>
      </c>
      <c r="X4058" t="str">
        <f>IF(Table_1[[#This Row],[Discount %]]&lt;=0.1, "0-10%", IF(Table_1[[#This Row],[Discount %]]&lt;=0.2, "10-20%", IF(Table_1[[#This Row],[Discount %]]&lt;=0.3, "20-30%", IF(Table_1[[#This Row],[Discount %]]&lt;=0.4, "30-40%", "40%+"))))</f>
        <v>0-10%</v>
      </c>
    </row>
    <row r="4059" spans="1:24" ht="14.4" x14ac:dyDescent="0.3">
      <c r="A4059" s="2">
        <v>4058</v>
      </c>
      <c r="B4059" s="2" t="s">
        <v>7179</v>
      </c>
      <c r="C4059" s="2">
        <f>YEAR([1]Data!$D4059)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9">
        <v>646.20000000000005</v>
      </c>
      <c r="T4059" s="2">
        <v>5</v>
      </c>
      <c r="U4059" s="25">
        <v>0.2</v>
      </c>
      <c r="V4059" s="25">
        <v>-8.0774999999999864</v>
      </c>
      <c r="W4059" s="11">
        <f>Table_1[[#This Row],[Discount]]/Table_1[[#This Row],[Sales]]</f>
        <v>3.0950170225936243E-4</v>
      </c>
      <c r="X4059" t="str">
        <f>IF(Table_1[[#This Row],[Discount %]]&lt;=0.1, "0-10%", IF(Table_1[[#This Row],[Discount %]]&lt;=0.2, "10-20%", IF(Table_1[[#This Row],[Discount %]]&lt;=0.3, "20-30%", IF(Table_1[[#This Row],[Discount %]]&lt;=0.4, "30-40%", "40%+"))))</f>
        <v>0-10%</v>
      </c>
    </row>
    <row r="4060" spans="1:24" ht="14.4" x14ac:dyDescent="0.3">
      <c r="A4060" s="2">
        <v>4059</v>
      </c>
      <c r="B4060" s="2" t="s">
        <v>7180</v>
      </c>
      <c r="C4060" s="2">
        <f>YEAR([1]Data!$D4060)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9">
        <v>72.744000000000014</v>
      </c>
      <c r="T4060" s="2">
        <v>7</v>
      </c>
      <c r="U4060" s="25">
        <v>0.2</v>
      </c>
      <c r="V4060" s="25">
        <v>-15.458100000000007</v>
      </c>
      <c r="W4060" s="11">
        <f>Table_1[[#This Row],[Discount]]/Table_1[[#This Row],[Sales]]</f>
        <v>2.7493676454415483E-3</v>
      </c>
      <c r="X4060" t="str">
        <f>IF(Table_1[[#This Row],[Discount %]]&lt;=0.1, "0-10%", IF(Table_1[[#This Row],[Discount %]]&lt;=0.2, "10-20%", IF(Table_1[[#This Row],[Discount %]]&lt;=0.3, "20-30%", IF(Table_1[[#This Row],[Discount %]]&lt;=0.4, "30-40%", "40%+"))))</f>
        <v>0-10%</v>
      </c>
    </row>
    <row r="4061" spans="1:24" ht="14.4" x14ac:dyDescent="0.3">
      <c r="A4061" s="2">
        <v>4060</v>
      </c>
      <c r="B4061" s="2" t="s">
        <v>7180</v>
      </c>
      <c r="C4061" s="2">
        <f>YEAR([1]Data!$D4061)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9">
        <v>572.16000000000008</v>
      </c>
      <c r="T4061" s="2">
        <v>3</v>
      </c>
      <c r="U4061" s="25">
        <v>0.2</v>
      </c>
      <c r="V4061" s="25">
        <v>35.759999999999962</v>
      </c>
      <c r="W4061" s="11">
        <f>Table_1[[#This Row],[Discount]]/Table_1[[#This Row],[Sales]]</f>
        <v>3.4955257270693509E-4</v>
      </c>
      <c r="X4061" t="str">
        <f>IF(Table_1[[#This Row],[Discount %]]&lt;=0.1, "0-10%", IF(Table_1[[#This Row],[Discount %]]&lt;=0.2, "10-20%", IF(Table_1[[#This Row],[Discount %]]&lt;=0.3, "20-30%", IF(Table_1[[#This Row],[Discount %]]&lt;=0.4, "30-40%", "40%+"))))</f>
        <v>0-10%</v>
      </c>
    </row>
    <row r="4062" spans="1:24" ht="14.4" x14ac:dyDescent="0.3">
      <c r="A4062" s="2">
        <v>4061</v>
      </c>
      <c r="B4062" s="2" t="s">
        <v>7181</v>
      </c>
      <c r="C4062" s="2">
        <f>YEAR([1]Data!$D4062)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9">
        <v>68.111999999999995</v>
      </c>
      <c r="T4062" s="2">
        <v>3</v>
      </c>
      <c r="U4062" s="25">
        <v>0.2</v>
      </c>
      <c r="V4062" s="25">
        <v>17.879399999999997</v>
      </c>
      <c r="W4062" s="11">
        <f>Table_1[[#This Row],[Discount]]/Table_1[[#This Row],[Sales]]</f>
        <v>2.9363401456424716E-3</v>
      </c>
      <c r="X4062" t="str">
        <f>IF(Table_1[[#This Row],[Discount %]]&lt;=0.1, "0-10%", IF(Table_1[[#This Row],[Discount %]]&lt;=0.2, "10-20%", IF(Table_1[[#This Row],[Discount %]]&lt;=0.3, "20-30%", IF(Table_1[[#This Row],[Discount %]]&lt;=0.4, "30-40%", "40%+"))))</f>
        <v>0-10%</v>
      </c>
    </row>
    <row r="4063" spans="1:24" ht="14.4" x14ac:dyDescent="0.3">
      <c r="A4063" s="2">
        <v>4062</v>
      </c>
      <c r="B4063" s="2" t="s">
        <v>7182</v>
      </c>
      <c r="C4063" s="2">
        <f>YEAR([1]Data!$D4063)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9">
        <v>25.031999999999996</v>
      </c>
      <c r="T4063" s="2">
        <v>3</v>
      </c>
      <c r="U4063" s="25">
        <v>0.2</v>
      </c>
      <c r="V4063" s="25">
        <v>7.822499999999998</v>
      </c>
      <c r="W4063" s="11">
        <f>Table_1[[#This Row],[Discount]]/Table_1[[#This Row],[Sales]]</f>
        <v>7.9897730904442323E-3</v>
      </c>
      <c r="X4063" t="str">
        <f>IF(Table_1[[#This Row],[Discount %]]&lt;=0.1, "0-10%", IF(Table_1[[#This Row],[Discount %]]&lt;=0.2, "10-20%", IF(Table_1[[#This Row],[Discount %]]&lt;=0.3, "20-30%", IF(Table_1[[#This Row],[Discount %]]&lt;=0.4, "30-40%", "40%+"))))</f>
        <v>0-10%</v>
      </c>
    </row>
    <row r="4064" spans="1:24" ht="14.4" x14ac:dyDescent="0.3">
      <c r="A4064" s="2">
        <v>4063</v>
      </c>
      <c r="B4064" s="2" t="s">
        <v>7183</v>
      </c>
      <c r="C4064" s="2">
        <f>YEAR([1]Data!$D4064)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9">
        <v>39.992000000000004</v>
      </c>
      <c r="T4064" s="2">
        <v>1</v>
      </c>
      <c r="U4064" s="25">
        <v>0.2</v>
      </c>
      <c r="V4064" s="25">
        <v>7.4984999999999964</v>
      </c>
      <c r="W4064" s="11">
        <f>Table_1[[#This Row],[Discount]]/Table_1[[#This Row],[Sales]]</f>
        <v>5.0010002000400074E-3</v>
      </c>
      <c r="X4064" t="str">
        <f>IF(Table_1[[#This Row],[Discount %]]&lt;=0.1, "0-10%", IF(Table_1[[#This Row],[Discount %]]&lt;=0.2, "10-20%", IF(Table_1[[#This Row],[Discount %]]&lt;=0.3, "20-30%", IF(Table_1[[#This Row],[Discount %]]&lt;=0.4, "30-40%", "40%+"))))</f>
        <v>0-10%</v>
      </c>
    </row>
    <row r="4065" spans="1:24" ht="14.4" x14ac:dyDescent="0.3">
      <c r="A4065" s="2">
        <v>4064</v>
      </c>
      <c r="B4065" s="2" t="s">
        <v>7184</v>
      </c>
      <c r="C4065" s="2">
        <f>YEAR([1]Data!$D4065)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9">
        <v>20.015999999999998</v>
      </c>
      <c r="T4065" s="2">
        <v>9</v>
      </c>
      <c r="U4065" s="25">
        <v>0.2</v>
      </c>
      <c r="V4065" s="25">
        <v>1.7514000000000003</v>
      </c>
      <c r="W4065" s="11">
        <f>Table_1[[#This Row],[Discount]]/Table_1[[#This Row],[Sales]]</f>
        <v>9.9920063948840936E-3</v>
      </c>
      <c r="X4065" t="str">
        <f>IF(Table_1[[#This Row],[Discount %]]&lt;=0.1, "0-10%", IF(Table_1[[#This Row],[Discount %]]&lt;=0.2, "10-20%", IF(Table_1[[#This Row],[Discount %]]&lt;=0.3, "20-30%", IF(Table_1[[#This Row],[Discount %]]&lt;=0.4, "30-40%", "40%+"))))</f>
        <v>0-10%</v>
      </c>
    </row>
    <row r="4066" spans="1:24" ht="14.4" x14ac:dyDescent="0.3">
      <c r="A4066" s="2">
        <v>4065</v>
      </c>
      <c r="B4066" s="2" t="s">
        <v>7184</v>
      </c>
      <c r="C4066" s="2">
        <f>YEAR([1]Data!$D4066)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9">
        <v>3.1040000000000001</v>
      </c>
      <c r="T4066" s="2">
        <v>1</v>
      </c>
      <c r="U4066" s="25">
        <v>0.2</v>
      </c>
      <c r="V4066" s="25">
        <v>0.34919999999999951</v>
      </c>
      <c r="W4066" s="11">
        <f>Table_1[[#This Row],[Discount]]/Table_1[[#This Row],[Sales]]</f>
        <v>6.4432989690721656E-2</v>
      </c>
      <c r="X4066" t="str">
        <f>IF(Table_1[[#This Row],[Discount %]]&lt;=0.1, "0-10%", IF(Table_1[[#This Row],[Discount %]]&lt;=0.2, "10-20%", IF(Table_1[[#This Row],[Discount %]]&lt;=0.3, "20-30%", IF(Table_1[[#This Row],[Discount %]]&lt;=0.4, "30-40%", "40%+"))))</f>
        <v>0-10%</v>
      </c>
    </row>
    <row r="4067" spans="1:24" ht="14.4" x14ac:dyDescent="0.3">
      <c r="A4067" s="2">
        <v>4066</v>
      </c>
      <c r="B4067" s="2" t="s">
        <v>7186</v>
      </c>
      <c r="C4067" s="2">
        <f>YEAR([1]Data!$D4067)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9">
        <v>7.52</v>
      </c>
      <c r="T4067" s="2">
        <v>5</v>
      </c>
      <c r="U4067" s="25">
        <v>0.2</v>
      </c>
      <c r="V4067" s="25">
        <v>1.4099999999999997</v>
      </c>
      <c r="W4067" s="11">
        <f>Table_1[[#This Row],[Discount]]/Table_1[[#This Row],[Sales]]</f>
        <v>2.6595744680851068E-2</v>
      </c>
      <c r="X4067" t="str">
        <f>IF(Table_1[[#This Row],[Discount %]]&lt;=0.1, "0-10%", IF(Table_1[[#This Row],[Discount %]]&lt;=0.2, "10-20%", IF(Table_1[[#This Row],[Discount %]]&lt;=0.3, "20-30%", IF(Table_1[[#This Row],[Discount %]]&lt;=0.4, "30-40%", "40%+"))))</f>
        <v>0-10%</v>
      </c>
    </row>
    <row r="4068" spans="1:24" ht="14.4" x14ac:dyDescent="0.3">
      <c r="A4068" s="2">
        <v>4067</v>
      </c>
      <c r="B4068" s="2" t="s">
        <v>7186</v>
      </c>
      <c r="C4068" s="2">
        <f>YEAR([1]Data!$D4068)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9">
        <v>10.272000000000002</v>
      </c>
      <c r="T4068" s="2">
        <v>3</v>
      </c>
      <c r="U4068" s="25">
        <v>0.2</v>
      </c>
      <c r="V4068" s="25">
        <v>0.89880000000000004</v>
      </c>
      <c r="W4068" s="11">
        <f>Table_1[[#This Row],[Discount]]/Table_1[[#This Row],[Sales]]</f>
        <v>1.9470404984423675E-2</v>
      </c>
      <c r="X4068" t="str">
        <f>IF(Table_1[[#This Row],[Discount %]]&lt;=0.1, "0-10%", IF(Table_1[[#This Row],[Discount %]]&lt;=0.2, "10-20%", IF(Table_1[[#This Row],[Discount %]]&lt;=0.3, "20-30%", IF(Table_1[[#This Row],[Discount %]]&lt;=0.4, "30-40%", "40%+"))))</f>
        <v>0-10%</v>
      </c>
    </row>
    <row r="4069" spans="1:24" ht="14.4" x14ac:dyDescent="0.3">
      <c r="A4069" s="2">
        <v>4068</v>
      </c>
      <c r="B4069" s="2" t="s">
        <v>7186</v>
      </c>
      <c r="C4069" s="2">
        <f>YEAR([1]Data!$D4069)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9">
        <v>47.808000000000007</v>
      </c>
      <c r="T4069" s="2">
        <v>12</v>
      </c>
      <c r="U4069" s="25">
        <v>0.2</v>
      </c>
      <c r="V4069" s="25">
        <v>15.537599999999998</v>
      </c>
      <c r="W4069" s="11">
        <f>Table_1[[#This Row],[Discount]]/Table_1[[#This Row],[Sales]]</f>
        <v>4.1834002677376171E-3</v>
      </c>
      <c r="X4069" t="str">
        <f>IF(Table_1[[#This Row],[Discount %]]&lt;=0.1, "0-10%", IF(Table_1[[#This Row],[Discount %]]&lt;=0.2, "10-20%", IF(Table_1[[#This Row],[Discount %]]&lt;=0.3, "20-30%", IF(Table_1[[#This Row],[Discount %]]&lt;=0.4, "30-40%", "40%+"))))</f>
        <v>0-10%</v>
      </c>
    </row>
    <row r="4070" spans="1:24" ht="14.4" x14ac:dyDescent="0.3">
      <c r="A4070" s="2">
        <v>4069</v>
      </c>
      <c r="B4070" s="2" t="s">
        <v>7186</v>
      </c>
      <c r="C4070" s="2">
        <f>YEAR([1]Data!$D4070)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9">
        <v>978.83999999999992</v>
      </c>
      <c r="T4070" s="2">
        <v>9</v>
      </c>
      <c r="U4070" s="25">
        <v>0.2</v>
      </c>
      <c r="V4070" s="25">
        <v>110.1194999999999</v>
      </c>
      <c r="W4070" s="11">
        <f>Table_1[[#This Row],[Discount]]/Table_1[[#This Row],[Sales]]</f>
        <v>2.0432348494135919E-4</v>
      </c>
      <c r="X4070" t="str">
        <f>IF(Table_1[[#This Row],[Discount %]]&lt;=0.1, "0-10%", IF(Table_1[[#This Row],[Discount %]]&lt;=0.2, "10-20%", IF(Table_1[[#This Row],[Discount %]]&lt;=0.3, "20-30%", IF(Table_1[[#This Row],[Discount %]]&lt;=0.4, "30-40%", "40%+"))))</f>
        <v>0-10%</v>
      </c>
    </row>
    <row r="4071" spans="1:24" ht="14.4" x14ac:dyDescent="0.3">
      <c r="A4071" s="2">
        <v>4070</v>
      </c>
      <c r="B4071" s="2" t="s">
        <v>7189</v>
      </c>
      <c r="C4071" s="2">
        <f>YEAR([1]Data!$D4071)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9">
        <v>13.139999999999997</v>
      </c>
      <c r="T4071" s="2">
        <v>9</v>
      </c>
      <c r="U4071" s="25">
        <v>0.8</v>
      </c>
      <c r="V4071" s="25">
        <v>-21.681000000000004</v>
      </c>
      <c r="W4071" s="11">
        <f>Table_1[[#This Row],[Discount]]/Table_1[[#This Row],[Sales]]</f>
        <v>6.0882800608828024E-2</v>
      </c>
      <c r="X4071" t="str">
        <f>IF(Table_1[[#This Row],[Discount %]]&lt;=0.1, "0-10%", IF(Table_1[[#This Row],[Discount %]]&lt;=0.2, "10-20%", IF(Table_1[[#This Row],[Discount %]]&lt;=0.3, "20-30%", IF(Table_1[[#This Row],[Discount %]]&lt;=0.4, "30-40%", "40%+"))))</f>
        <v>0-10%</v>
      </c>
    </row>
    <row r="4072" spans="1:24" ht="14.4" x14ac:dyDescent="0.3">
      <c r="A4072" s="2">
        <v>4071</v>
      </c>
      <c r="B4072" s="2" t="s">
        <v>7189</v>
      </c>
      <c r="C4072" s="2">
        <f>YEAR([1]Data!$D4072)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9">
        <v>10.023999999999997</v>
      </c>
      <c r="T4072" s="2">
        <v>4</v>
      </c>
      <c r="U4072" s="25">
        <v>0.8</v>
      </c>
      <c r="V4072" s="25">
        <v>-16.539600000000007</v>
      </c>
      <c r="W4072" s="11">
        <f>Table_1[[#This Row],[Discount]]/Table_1[[#This Row],[Sales]]</f>
        <v>7.9808459696727882E-2</v>
      </c>
      <c r="X4072" t="str">
        <f>IF(Table_1[[#This Row],[Discount %]]&lt;=0.1, "0-10%", IF(Table_1[[#This Row],[Discount %]]&lt;=0.2, "10-20%", IF(Table_1[[#This Row],[Discount %]]&lt;=0.3, "20-30%", IF(Table_1[[#This Row],[Discount %]]&lt;=0.4, "30-40%", "40%+"))))</f>
        <v>0-10%</v>
      </c>
    </row>
    <row r="4073" spans="1:24" ht="14.4" x14ac:dyDescent="0.3">
      <c r="A4073" s="2">
        <v>4072</v>
      </c>
      <c r="B4073" s="2" t="s">
        <v>7189</v>
      </c>
      <c r="C4073" s="2">
        <f>YEAR([1]Data!$D4073)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9">
        <v>156.37279999999998</v>
      </c>
      <c r="T4073" s="2">
        <v>2</v>
      </c>
      <c r="U4073" s="25">
        <v>0.32</v>
      </c>
      <c r="V4073" s="25">
        <v>-52.890800000000027</v>
      </c>
      <c r="W4073" s="11">
        <f>Table_1[[#This Row],[Discount]]/Table_1[[#This Row],[Sales]]</f>
        <v>2.0463916998352655E-3</v>
      </c>
      <c r="X4073" t="str">
        <f>IF(Table_1[[#This Row],[Discount %]]&lt;=0.1, "0-10%", IF(Table_1[[#This Row],[Discount %]]&lt;=0.2, "10-20%", IF(Table_1[[#This Row],[Discount %]]&lt;=0.3, "20-30%", IF(Table_1[[#This Row],[Discount %]]&lt;=0.4, "30-40%", "40%+"))))</f>
        <v>0-10%</v>
      </c>
    </row>
    <row r="4074" spans="1:24" ht="14.4" x14ac:dyDescent="0.3">
      <c r="A4074" s="2">
        <v>4073</v>
      </c>
      <c r="B4074" s="2" t="s">
        <v>7190</v>
      </c>
      <c r="C4074" s="2">
        <f>YEAR([1]Data!$D4074)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9">
        <v>999.98</v>
      </c>
      <c r="T4074" s="2">
        <v>2</v>
      </c>
      <c r="U4074" s="25">
        <v>0</v>
      </c>
      <c r="V4074" s="25">
        <v>449.99099999999999</v>
      </c>
      <c r="W4074" s="11">
        <f>Table_1[[#This Row],[Discount]]/Table_1[[#This Row],[Sales]]</f>
        <v>0</v>
      </c>
      <c r="X4074" t="str">
        <f>IF(Table_1[[#This Row],[Discount %]]&lt;=0.1, "0-10%", IF(Table_1[[#This Row],[Discount %]]&lt;=0.2, "10-20%", IF(Table_1[[#This Row],[Discount %]]&lt;=0.3, "20-30%", IF(Table_1[[#This Row],[Discount %]]&lt;=0.4, "30-40%", "40%+"))))</f>
        <v>0-10%</v>
      </c>
    </row>
    <row r="4075" spans="1:24" ht="14.4" x14ac:dyDescent="0.3">
      <c r="A4075" s="2">
        <v>4074</v>
      </c>
      <c r="B4075" s="2" t="s">
        <v>7191</v>
      </c>
      <c r="C4075" s="2">
        <f>YEAR([1]Data!$D4075)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9">
        <v>821.94</v>
      </c>
      <c r="T4075" s="2">
        <v>6</v>
      </c>
      <c r="U4075" s="25">
        <v>0</v>
      </c>
      <c r="V4075" s="25">
        <v>213.70440000000002</v>
      </c>
      <c r="W4075" s="11">
        <f>Table_1[[#This Row],[Discount]]/Table_1[[#This Row],[Sales]]</f>
        <v>0</v>
      </c>
      <c r="X4075" t="str">
        <f>IF(Table_1[[#This Row],[Discount %]]&lt;=0.1, "0-10%", IF(Table_1[[#This Row],[Discount %]]&lt;=0.2, "10-20%", IF(Table_1[[#This Row],[Discount %]]&lt;=0.3, "20-30%", IF(Table_1[[#This Row],[Discount %]]&lt;=0.4, "30-40%", "40%+"))))</f>
        <v>0-10%</v>
      </c>
    </row>
    <row r="4076" spans="1:24" ht="14.4" x14ac:dyDescent="0.3">
      <c r="A4076" s="2">
        <v>4075</v>
      </c>
      <c r="B4076" s="2" t="s">
        <v>7193</v>
      </c>
      <c r="C4076" s="2">
        <f>YEAR([1]Data!$D4076)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9">
        <v>220.06399999999999</v>
      </c>
      <c r="T4076" s="2">
        <v>4</v>
      </c>
      <c r="U4076" s="25">
        <v>0.2</v>
      </c>
      <c r="V4076" s="25">
        <v>55.016000000000012</v>
      </c>
      <c r="W4076" s="11">
        <f>Table_1[[#This Row],[Discount]]/Table_1[[#This Row],[Sales]]</f>
        <v>9.0882652319325299E-4</v>
      </c>
      <c r="X4076" t="str">
        <f>IF(Table_1[[#This Row],[Discount %]]&lt;=0.1, "0-10%", IF(Table_1[[#This Row],[Discount %]]&lt;=0.2, "10-20%", IF(Table_1[[#This Row],[Discount %]]&lt;=0.3, "20-30%", IF(Table_1[[#This Row],[Discount %]]&lt;=0.4, "30-40%", "40%+"))))</f>
        <v>0-10%</v>
      </c>
    </row>
    <row r="4077" spans="1:24" ht="14.4" x14ac:dyDescent="0.3">
      <c r="A4077" s="2">
        <v>4076</v>
      </c>
      <c r="B4077" s="2" t="s">
        <v>7193</v>
      </c>
      <c r="C4077" s="2">
        <f>YEAR([1]Data!$D4077)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9">
        <v>339.13600000000002</v>
      </c>
      <c r="T4077" s="2">
        <v>4</v>
      </c>
      <c r="U4077" s="25">
        <v>0.2</v>
      </c>
      <c r="V4077" s="25">
        <v>0</v>
      </c>
      <c r="W4077" s="11">
        <f>Table_1[[#This Row],[Discount]]/Table_1[[#This Row],[Sales]]</f>
        <v>5.89733912058879E-4</v>
      </c>
      <c r="X4077" t="str">
        <f>IF(Table_1[[#This Row],[Discount %]]&lt;=0.1, "0-10%", IF(Table_1[[#This Row],[Discount %]]&lt;=0.2, "10-20%", IF(Table_1[[#This Row],[Discount %]]&lt;=0.3, "20-30%", IF(Table_1[[#This Row],[Discount %]]&lt;=0.4, "30-40%", "40%+"))))</f>
        <v>0-10%</v>
      </c>
    </row>
    <row r="4078" spans="1:24" ht="14.4" x14ac:dyDescent="0.3">
      <c r="A4078" s="2">
        <v>4077</v>
      </c>
      <c r="B4078" s="2" t="s">
        <v>7195</v>
      </c>
      <c r="C4078" s="2">
        <f>YEAR([1]Data!$D4078)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9">
        <v>7.04</v>
      </c>
      <c r="T4078" s="2">
        <v>2</v>
      </c>
      <c r="U4078" s="25">
        <v>0</v>
      </c>
      <c r="V4078" s="25">
        <v>3.3087999999999997</v>
      </c>
      <c r="W4078" s="11">
        <f>Table_1[[#This Row],[Discount]]/Table_1[[#This Row],[Sales]]</f>
        <v>0</v>
      </c>
      <c r="X4078" t="str">
        <f>IF(Table_1[[#This Row],[Discount %]]&lt;=0.1, "0-10%", IF(Table_1[[#This Row],[Discount %]]&lt;=0.2, "10-20%", IF(Table_1[[#This Row],[Discount %]]&lt;=0.3, "20-30%", IF(Table_1[[#This Row],[Discount %]]&lt;=0.4, "30-40%", "40%+"))))</f>
        <v>0-10%</v>
      </c>
    </row>
    <row r="4079" spans="1:24" ht="14.4" x14ac:dyDescent="0.3">
      <c r="A4079" s="2">
        <v>4078</v>
      </c>
      <c r="B4079" s="2" t="s">
        <v>7195</v>
      </c>
      <c r="C4079" s="2">
        <f>YEAR([1]Data!$D4079)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9">
        <v>5.04</v>
      </c>
      <c r="T4079" s="2">
        <v>4</v>
      </c>
      <c r="U4079" s="25">
        <v>0</v>
      </c>
      <c r="V4079" s="25">
        <v>0.2016</v>
      </c>
      <c r="W4079" s="11">
        <f>Table_1[[#This Row],[Discount]]/Table_1[[#This Row],[Sales]]</f>
        <v>0</v>
      </c>
      <c r="X4079" t="str">
        <f>IF(Table_1[[#This Row],[Discount %]]&lt;=0.1, "0-10%", IF(Table_1[[#This Row],[Discount %]]&lt;=0.2, "10-20%", IF(Table_1[[#This Row],[Discount %]]&lt;=0.3, "20-30%", IF(Table_1[[#This Row],[Discount %]]&lt;=0.4, "30-40%", "40%+"))))</f>
        <v>0-10%</v>
      </c>
    </row>
    <row r="4080" spans="1:24" ht="14.4" x14ac:dyDescent="0.3">
      <c r="A4080" s="2">
        <v>4079</v>
      </c>
      <c r="B4080" s="2" t="s">
        <v>7195</v>
      </c>
      <c r="C4080" s="2">
        <f>YEAR([1]Data!$D4080)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9">
        <v>116.28</v>
      </c>
      <c r="T4080" s="2">
        <v>3</v>
      </c>
      <c r="U4080" s="25">
        <v>0</v>
      </c>
      <c r="V4080" s="25">
        <v>56.977199999999996</v>
      </c>
      <c r="W4080" s="11">
        <f>Table_1[[#This Row],[Discount]]/Table_1[[#This Row],[Sales]]</f>
        <v>0</v>
      </c>
      <c r="X4080" t="str">
        <f>IF(Table_1[[#This Row],[Discount %]]&lt;=0.1, "0-10%", IF(Table_1[[#This Row],[Discount %]]&lt;=0.2, "10-20%", IF(Table_1[[#This Row],[Discount %]]&lt;=0.3, "20-30%", IF(Table_1[[#This Row],[Discount %]]&lt;=0.4, "30-40%", "40%+"))))</f>
        <v>0-10%</v>
      </c>
    </row>
    <row r="4081" spans="1:24" ht="14.4" x14ac:dyDescent="0.3">
      <c r="A4081" s="2">
        <v>4080</v>
      </c>
      <c r="B4081" s="2" t="s">
        <v>7196</v>
      </c>
      <c r="C4081" s="2">
        <f>YEAR([1]Data!$D4081)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9">
        <v>47.975999999999999</v>
      </c>
      <c r="T4081" s="2">
        <v>3</v>
      </c>
      <c r="U4081" s="25">
        <v>0.2</v>
      </c>
      <c r="V4081" s="25">
        <v>4.7976000000000028</v>
      </c>
      <c r="W4081" s="11">
        <f>Table_1[[#This Row],[Discount]]/Table_1[[#This Row],[Sales]]</f>
        <v>4.1687510421877612E-3</v>
      </c>
      <c r="X4081" t="str">
        <f>IF(Table_1[[#This Row],[Discount %]]&lt;=0.1, "0-10%", IF(Table_1[[#This Row],[Discount %]]&lt;=0.2, "10-20%", IF(Table_1[[#This Row],[Discount %]]&lt;=0.3, "20-30%", IF(Table_1[[#This Row],[Discount %]]&lt;=0.4, "30-40%", "40%+"))))</f>
        <v>0-10%</v>
      </c>
    </row>
    <row r="4082" spans="1:24" ht="14.4" x14ac:dyDescent="0.3">
      <c r="A4082" s="2">
        <v>4081</v>
      </c>
      <c r="B4082" s="2" t="s">
        <v>7197</v>
      </c>
      <c r="C4082" s="2">
        <f>YEAR([1]Data!$D4082)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9">
        <v>60.048000000000002</v>
      </c>
      <c r="T4082" s="2">
        <v>9</v>
      </c>
      <c r="U4082" s="25">
        <v>0.2</v>
      </c>
      <c r="V4082" s="25">
        <v>22.518000000000001</v>
      </c>
      <c r="W4082" s="11">
        <f>Table_1[[#This Row],[Discount]]/Table_1[[#This Row],[Sales]]</f>
        <v>3.3306687982946974E-3</v>
      </c>
      <c r="X4082" t="str">
        <f>IF(Table_1[[#This Row],[Discount %]]&lt;=0.1, "0-10%", IF(Table_1[[#This Row],[Discount %]]&lt;=0.2, "10-20%", IF(Table_1[[#This Row],[Discount %]]&lt;=0.3, "20-30%", IF(Table_1[[#This Row],[Discount %]]&lt;=0.4, "30-40%", "40%+"))))</f>
        <v>0-10%</v>
      </c>
    </row>
    <row r="4083" spans="1:24" ht="14.4" x14ac:dyDescent="0.3">
      <c r="A4083" s="2">
        <v>4082</v>
      </c>
      <c r="B4083" s="2" t="s">
        <v>7197</v>
      </c>
      <c r="C4083" s="2">
        <f>YEAR([1]Data!$D4083)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9">
        <v>5.0220000000000002</v>
      </c>
      <c r="T4083" s="2">
        <v>1</v>
      </c>
      <c r="U4083" s="25">
        <v>0.7</v>
      </c>
      <c r="V4083" s="25">
        <v>-3.5153999999999996</v>
      </c>
      <c r="W4083" s="11">
        <f>Table_1[[#This Row],[Discount]]/Table_1[[#This Row],[Sales]]</f>
        <v>0.13938669852648344</v>
      </c>
      <c r="X4083" t="str">
        <f>IF(Table_1[[#This Row],[Discount %]]&lt;=0.1, "0-10%", IF(Table_1[[#This Row],[Discount %]]&lt;=0.2, "10-20%", IF(Table_1[[#This Row],[Discount %]]&lt;=0.3, "20-30%", IF(Table_1[[#This Row],[Discount %]]&lt;=0.4, "30-40%", "40%+"))))</f>
        <v>10-20%</v>
      </c>
    </row>
    <row r="4084" spans="1:24" ht="14.4" x14ac:dyDescent="0.3">
      <c r="A4084" s="2">
        <v>4083</v>
      </c>
      <c r="B4084" s="2" t="s">
        <v>7198</v>
      </c>
      <c r="C4084" s="2">
        <f>YEAR([1]Data!$D4084)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9">
        <v>182.99399999999997</v>
      </c>
      <c r="T4084" s="2">
        <v>3</v>
      </c>
      <c r="U4084" s="25">
        <v>0.8</v>
      </c>
      <c r="V4084" s="25">
        <v>-320.23950000000013</v>
      </c>
      <c r="W4084" s="11">
        <f>Table_1[[#This Row],[Discount]]/Table_1[[#This Row],[Sales]]</f>
        <v>4.3717280347989563E-3</v>
      </c>
      <c r="X4084" t="str">
        <f>IF(Table_1[[#This Row],[Discount %]]&lt;=0.1, "0-10%", IF(Table_1[[#This Row],[Discount %]]&lt;=0.2, "10-20%", IF(Table_1[[#This Row],[Discount %]]&lt;=0.3, "20-30%", IF(Table_1[[#This Row],[Discount %]]&lt;=0.4, "30-40%", "40%+"))))</f>
        <v>0-10%</v>
      </c>
    </row>
    <row r="4085" spans="1:24" ht="14.4" x14ac:dyDescent="0.3">
      <c r="A4085" s="2">
        <v>4084</v>
      </c>
      <c r="B4085" s="2" t="s">
        <v>7198</v>
      </c>
      <c r="C4085" s="2">
        <f>YEAR([1]Data!$D4085)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9">
        <v>10.272000000000002</v>
      </c>
      <c r="T4085" s="2">
        <v>3</v>
      </c>
      <c r="U4085" s="25">
        <v>0.2</v>
      </c>
      <c r="V4085" s="25">
        <v>3.2099999999999982</v>
      </c>
      <c r="W4085" s="11">
        <f>Table_1[[#This Row],[Discount]]/Table_1[[#This Row],[Sales]]</f>
        <v>1.9470404984423675E-2</v>
      </c>
      <c r="X4085" t="str">
        <f>IF(Table_1[[#This Row],[Discount %]]&lt;=0.1, "0-10%", IF(Table_1[[#This Row],[Discount %]]&lt;=0.2, "10-20%", IF(Table_1[[#This Row],[Discount %]]&lt;=0.3, "20-30%", IF(Table_1[[#This Row],[Discount %]]&lt;=0.4, "30-40%", "40%+"))))</f>
        <v>0-10%</v>
      </c>
    </row>
    <row r="4086" spans="1:24" ht="14.4" x14ac:dyDescent="0.3">
      <c r="A4086" s="2">
        <v>4085</v>
      </c>
      <c r="B4086" s="2" t="s">
        <v>7199</v>
      </c>
      <c r="C4086" s="2">
        <f>YEAR([1]Data!$D4086)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9">
        <v>7.857000000000002</v>
      </c>
      <c r="T4086" s="2">
        <v>3</v>
      </c>
      <c r="U4086" s="25">
        <v>0.7</v>
      </c>
      <c r="V4086" s="25">
        <v>-6.0236999999999998</v>
      </c>
      <c r="W4086" s="11">
        <f>Table_1[[#This Row],[Discount]]/Table_1[[#This Row],[Sales]]</f>
        <v>8.9092528955071887E-2</v>
      </c>
      <c r="X4086" t="str">
        <f>IF(Table_1[[#This Row],[Discount %]]&lt;=0.1, "0-10%", IF(Table_1[[#This Row],[Discount %]]&lt;=0.2, "10-20%", IF(Table_1[[#This Row],[Discount %]]&lt;=0.3, "20-30%", IF(Table_1[[#This Row],[Discount %]]&lt;=0.4, "30-40%", "40%+"))))</f>
        <v>0-10%</v>
      </c>
    </row>
    <row r="4087" spans="1:24" ht="14.4" x14ac:dyDescent="0.3">
      <c r="A4087" s="2">
        <v>4086</v>
      </c>
      <c r="B4087" s="2" t="s">
        <v>7200</v>
      </c>
      <c r="C4087" s="2">
        <f>YEAR([1]Data!$D4087)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9">
        <v>302.38400000000001</v>
      </c>
      <c r="T4087" s="2">
        <v>2</v>
      </c>
      <c r="U4087" s="25">
        <v>0.2</v>
      </c>
      <c r="V4087" s="25">
        <v>30.238400000000013</v>
      </c>
      <c r="W4087" s="11">
        <f>Table_1[[#This Row],[Discount]]/Table_1[[#This Row],[Sales]]</f>
        <v>6.6141065664849998E-4</v>
      </c>
      <c r="X4087" t="str">
        <f>IF(Table_1[[#This Row],[Discount %]]&lt;=0.1, "0-10%", IF(Table_1[[#This Row],[Discount %]]&lt;=0.2, "10-20%", IF(Table_1[[#This Row],[Discount %]]&lt;=0.3, "20-30%", IF(Table_1[[#This Row],[Discount %]]&lt;=0.4, "30-40%", "40%+"))))</f>
        <v>0-10%</v>
      </c>
    </row>
    <row r="4088" spans="1:24" ht="14.4" x14ac:dyDescent="0.3">
      <c r="A4088" s="2">
        <v>4087</v>
      </c>
      <c r="B4088" s="2" t="s">
        <v>7200</v>
      </c>
      <c r="C4088" s="2">
        <f>YEAR([1]Data!$D4088)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9">
        <v>20.952000000000002</v>
      </c>
      <c r="T4088" s="2">
        <v>3</v>
      </c>
      <c r="U4088" s="25">
        <v>0.2</v>
      </c>
      <c r="V4088" s="25">
        <v>7.0712999999999981</v>
      </c>
      <c r="W4088" s="11">
        <f>Table_1[[#This Row],[Discount]]/Table_1[[#This Row],[Sales]]</f>
        <v>9.5456281023291335E-3</v>
      </c>
      <c r="X4088" t="str">
        <f>IF(Table_1[[#This Row],[Discount %]]&lt;=0.1, "0-10%", IF(Table_1[[#This Row],[Discount %]]&lt;=0.2, "10-20%", IF(Table_1[[#This Row],[Discount %]]&lt;=0.3, "20-30%", IF(Table_1[[#This Row],[Discount %]]&lt;=0.4, "30-40%", "40%+"))))</f>
        <v>0-10%</v>
      </c>
    </row>
    <row r="4089" spans="1:24" ht="14.4" x14ac:dyDescent="0.3">
      <c r="A4089" s="2">
        <v>4088</v>
      </c>
      <c r="B4089" s="2" t="s">
        <v>7200</v>
      </c>
      <c r="C4089" s="2">
        <f>YEAR([1]Data!$D4089)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9">
        <v>11.784000000000001</v>
      </c>
      <c r="T4089" s="2">
        <v>3</v>
      </c>
      <c r="U4089" s="25">
        <v>0.2</v>
      </c>
      <c r="V4089" s="25">
        <v>3.9770999999999996</v>
      </c>
      <c r="W4089" s="11">
        <f>Table_1[[#This Row],[Discount]]/Table_1[[#This Row],[Sales]]</f>
        <v>1.6972165648336729E-2</v>
      </c>
      <c r="X4089" t="str">
        <f>IF(Table_1[[#This Row],[Discount %]]&lt;=0.1, "0-10%", IF(Table_1[[#This Row],[Discount %]]&lt;=0.2, "10-20%", IF(Table_1[[#This Row],[Discount %]]&lt;=0.3, "20-30%", IF(Table_1[[#This Row],[Discount %]]&lt;=0.4, "30-40%", "40%+"))))</f>
        <v>0-10%</v>
      </c>
    </row>
    <row r="4090" spans="1:24" ht="14.4" x14ac:dyDescent="0.3">
      <c r="A4090" s="2">
        <v>4089</v>
      </c>
      <c r="B4090" s="2" t="s">
        <v>7201</v>
      </c>
      <c r="C4090" s="2">
        <f>YEAR([1]Data!$D4090)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9">
        <v>638.82000000000005</v>
      </c>
      <c r="T4090" s="2">
        <v>9</v>
      </c>
      <c r="U4090" s="25">
        <v>0</v>
      </c>
      <c r="V4090" s="25">
        <v>172.48140000000001</v>
      </c>
      <c r="W4090" s="11">
        <f>Table_1[[#This Row],[Discount]]/Table_1[[#This Row],[Sales]]</f>
        <v>0</v>
      </c>
      <c r="X4090" t="str">
        <f>IF(Table_1[[#This Row],[Discount %]]&lt;=0.1, "0-10%", IF(Table_1[[#This Row],[Discount %]]&lt;=0.2, "10-20%", IF(Table_1[[#This Row],[Discount %]]&lt;=0.3, "20-30%", IF(Table_1[[#This Row],[Discount %]]&lt;=0.4, "30-40%", "40%+"))))</f>
        <v>0-10%</v>
      </c>
    </row>
    <row r="4091" spans="1:24" ht="14.4" x14ac:dyDescent="0.3">
      <c r="A4091" s="2">
        <v>4090</v>
      </c>
      <c r="B4091" s="2" t="s">
        <v>7204</v>
      </c>
      <c r="C4091" s="2">
        <f>YEAR([1]Data!$D4091)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9">
        <v>20.7</v>
      </c>
      <c r="T4091" s="2">
        <v>2</v>
      </c>
      <c r="U4091" s="25">
        <v>0</v>
      </c>
      <c r="V4091" s="25">
        <v>9.9359999999999999</v>
      </c>
      <c r="W4091" s="11">
        <f>Table_1[[#This Row],[Discount]]/Table_1[[#This Row],[Sales]]</f>
        <v>0</v>
      </c>
      <c r="X4091" t="str">
        <f>IF(Table_1[[#This Row],[Discount %]]&lt;=0.1, "0-10%", IF(Table_1[[#This Row],[Discount %]]&lt;=0.2, "10-20%", IF(Table_1[[#This Row],[Discount %]]&lt;=0.3, "20-30%", IF(Table_1[[#This Row],[Discount %]]&lt;=0.4, "30-40%", "40%+"))))</f>
        <v>0-10%</v>
      </c>
    </row>
    <row r="4092" spans="1:24" ht="14.4" x14ac:dyDescent="0.3">
      <c r="A4092" s="2">
        <v>4091</v>
      </c>
      <c r="B4092" s="2" t="s">
        <v>7204</v>
      </c>
      <c r="C4092" s="2">
        <f>YEAR([1]Data!$D4092)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9">
        <v>10.95</v>
      </c>
      <c r="T4092" s="2">
        <v>3</v>
      </c>
      <c r="U4092" s="25">
        <v>0</v>
      </c>
      <c r="V4092" s="25">
        <v>3.2849999999999993</v>
      </c>
      <c r="W4092" s="11">
        <f>Table_1[[#This Row],[Discount]]/Table_1[[#This Row],[Sales]]</f>
        <v>0</v>
      </c>
      <c r="X4092" t="str">
        <f>IF(Table_1[[#This Row],[Discount %]]&lt;=0.1, "0-10%", IF(Table_1[[#This Row],[Discount %]]&lt;=0.2, "10-20%", IF(Table_1[[#This Row],[Discount %]]&lt;=0.3, "20-30%", IF(Table_1[[#This Row],[Discount %]]&lt;=0.4, "30-40%", "40%+"))))</f>
        <v>0-10%</v>
      </c>
    </row>
    <row r="4093" spans="1:24" ht="14.4" x14ac:dyDescent="0.3">
      <c r="A4093" s="2">
        <v>4092</v>
      </c>
      <c r="B4093" s="2" t="s">
        <v>7204</v>
      </c>
      <c r="C4093" s="2">
        <f>YEAR([1]Data!$D4093)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9">
        <v>14.352000000000002</v>
      </c>
      <c r="T4093" s="2">
        <v>3</v>
      </c>
      <c r="U4093" s="25">
        <v>0.2</v>
      </c>
      <c r="V4093" s="25">
        <v>4.6643999999999988</v>
      </c>
      <c r="W4093" s="11">
        <f>Table_1[[#This Row],[Discount]]/Table_1[[#This Row],[Sales]]</f>
        <v>1.3935340022296542E-2</v>
      </c>
      <c r="X4093" t="str">
        <f>IF(Table_1[[#This Row],[Discount %]]&lt;=0.1, "0-10%", IF(Table_1[[#This Row],[Discount %]]&lt;=0.2, "10-20%", IF(Table_1[[#This Row],[Discount %]]&lt;=0.3, "20-30%", IF(Table_1[[#This Row],[Discount %]]&lt;=0.4, "30-40%", "40%+"))))</f>
        <v>0-10%</v>
      </c>
    </row>
    <row r="4094" spans="1:24" ht="14.4" x14ac:dyDescent="0.3">
      <c r="A4094" s="2">
        <v>4093</v>
      </c>
      <c r="B4094" s="2" t="s">
        <v>7205</v>
      </c>
      <c r="C4094" s="2">
        <f>YEAR([1]Data!$D4094)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9">
        <v>221.024</v>
      </c>
      <c r="T4094" s="2">
        <v>2</v>
      </c>
      <c r="U4094" s="25">
        <v>0.2</v>
      </c>
      <c r="V4094" s="25">
        <v>-55.256</v>
      </c>
      <c r="W4094" s="11">
        <f>Table_1[[#This Row],[Discount]]/Table_1[[#This Row],[Sales]]</f>
        <v>9.0487910815115105E-4</v>
      </c>
      <c r="X4094" t="str">
        <f>IF(Table_1[[#This Row],[Discount %]]&lt;=0.1, "0-10%", IF(Table_1[[#This Row],[Discount %]]&lt;=0.2, "10-20%", IF(Table_1[[#This Row],[Discount %]]&lt;=0.3, "20-30%", IF(Table_1[[#This Row],[Discount %]]&lt;=0.4, "30-40%", "40%+"))))</f>
        <v>0-10%</v>
      </c>
    </row>
    <row r="4095" spans="1:24" ht="14.4" x14ac:dyDescent="0.3">
      <c r="A4095" s="2">
        <v>4094</v>
      </c>
      <c r="B4095" s="2" t="s">
        <v>7206</v>
      </c>
      <c r="C4095" s="2">
        <f>YEAR([1]Data!$D4095)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9">
        <v>3080</v>
      </c>
      <c r="T4095" s="2">
        <v>7</v>
      </c>
      <c r="U4095" s="25">
        <v>0</v>
      </c>
      <c r="V4095" s="25">
        <v>1416.7999999999997</v>
      </c>
      <c r="W4095" s="11">
        <f>Table_1[[#This Row],[Discount]]/Table_1[[#This Row],[Sales]]</f>
        <v>0</v>
      </c>
      <c r="X4095" t="str">
        <f>IF(Table_1[[#This Row],[Discount %]]&lt;=0.1, "0-10%", IF(Table_1[[#This Row],[Discount %]]&lt;=0.2, "10-20%", IF(Table_1[[#This Row],[Discount %]]&lt;=0.3, "20-30%", IF(Table_1[[#This Row],[Discount %]]&lt;=0.4, "30-40%", "40%+"))))</f>
        <v>0-10%</v>
      </c>
    </row>
    <row r="4096" spans="1:24" ht="14.4" x14ac:dyDescent="0.3">
      <c r="A4096" s="2">
        <v>4095</v>
      </c>
      <c r="B4096" s="2" t="s">
        <v>7206</v>
      </c>
      <c r="C4096" s="2">
        <f>YEAR([1]Data!$D4096)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9">
        <v>79.959999999999994</v>
      </c>
      <c r="T4096" s="2">
        <v>4</v>
      </c>
      <c r="U4096" s="25">
        <v>0</v>
      </c>
      <c r="V4096" s="25">
        <v>18.390799999999999</v>
      </c>
      <c r="W4096" s="11">
        <f>Table_1[[#This Row],[Discount]]/Table_1[[#This Row],[Sales]]</f>
        <v>0</v>
      </c>
      <c r="X4096" t="str">
        <f>IF(Table_1[[#This Row],[Discount %]]&lt;=0.1, "0-10%", IF(Table_1[[#This Row],[Discount %]]&lt;=0.2, "10-20%", IF(Table_1[[#This Row],[Discount %]]&lt;=0.3, "20-30%", IF(Table_1[[#This Row],[Discount %]]&lt;=0.4, "30-40%", "40%+"))))</f>
        <v>0-10%</v>
      </c>
    </row>
    <row r="4097" spans="1:24" ht="14.4" x14ac:dyDescent="0.3">
      <c r="A4097" s="2">
        <v>4096</v>
      </c>
      <c r="B4097" s="2" t="s">
        <v>7206</v>
      </c>
      <c r="C4097" s="2">
        <f>YEAR([1]Data!$D4097)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9">
        <v>587.97</v>
      </c>
      <c r="T4097" s="2">
        <v>3</v>
      </c>
      <c r="U4097" s="25">
        <v>0</v>
      </c>
      <c r="V4097" s="25">
        <v>170.51129999999998</v>
      </c>
      <c r="W4097" s="11">
        <f>Table_1[[#This Row],[Discount]]/Table_1[[#This Row],[Sales]]</f>
        <v>0</v>
      </c>
      <c r="X4097" t="str">
        <f>IF(Table_1[[#This Row],[Discount %]]&lt;=0.1, "0-10%", IF(Table_1[[#This Row],[Discount %]]&lt;=0.2, "10-20%", IF(Table_1[[#This Row],[Discount %]]&lt;=0.3, "20-30%", IF(Table_1[[#This Row],[Discount %]]&lt;=0.4, "30-40%", "40%+"))))</f>
        <v>0-10%</v>
      </c>
    </row>
    <row r="4098" spans="1:24" ht="14.4" x14ac:dyDescent="0.3">
      <c r="A4098" s="2">
        <v>4097</v>
      </c>
      <c r="B4098" s="2" t="s">
        <v>7207</v>
      </c>
      <c r="C4098" s="2">
        <f>YEAR([1]Data!$D4098)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9">
        <v>32.400000000000006</v>
      </c>
      <c r="T4098" s="2">
        <v>5</v>
      </c>
      <c r="U4098" s="25">
        <v>0</v>
      </c>
      <c r="V4098" s="25">
        <v>15.552000000000001</v>
      </c>
      <c r="W4098" s="11">
        <f>Table_1[[#This Row],[Discount]]/Table_1[[#This Row],[Sales]]</f>
        <v>0</v>
      </c>
      <c r="X4098" t="str">
        <f>IF(Table_1[[#This Row],[Discount %]]&lt;=0.1, "0-10%", IF(Table_1[[#This Row],[Discount %]]&lt;=0.2, "10-20%", IF(Table_1[[#This Row],[Discount %]]&lt;=0.3, "20-30%", IF(Table_1[[#This Row],[Discount %]]&lt;=0.4, "30-40%", "40%+"))))</f>
        <v>0-10%</v>
      </c>
    </row>
    <row r="4099" spans="1:24" ht="14.4" x14ac:dyDescent="0.3">
      <c r="A4099" s="2">
        <v>4098</v>
      </c>
      <c r="B4099" s="2" t="s">
        <v>7207</v>
      </c>
      <c r="C4099" s="2">
        <f>YEAR([1]Data!$D4099)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9">
        <v>404.90000000000003</v>
      </c>
      <c r="T4099" s="2">
        <v>5</v>
      </c>
      <c r="U4099" s="25">
        <v>0</v>
      </c>
      <c r="V4099" s="25">
        <v>16.195999999999984</v>
      </c>
      <c r="W4099" s="11">
        <f>Table_1[[#This Row],[Discount]]/Table_1[[#This Row],[Sales]]</f>
        <v>0</v>
      </c>
      <c r="X4099" t="str">
        <f>IF(Table_1[[#This Row],[Discount %]]&lt;=0.1, "0-10%", IF(Table_1[[#This Row],[Discount %]]&lt;=0.2, "10-20%", IF(Table_1[[#This Row],[Discount %]]&lt;=0.3, "20-30%", IF(Table_1[[#This Row],[Discount %]]&lt;=0.4, "30-40%", "40%+"))))</f>
        <v>0-10%</v>
      </c>
    </row>
    <row r="4100" spans="1:24" ht="14.4" x14ac:dyDescent="0.3">
      <c r="A4100" s="2">
        <v>4099</v>
      </c>
      <c r="B4100" s="2" t="s">
        <v>7207</v>
      </c>
      <c r="C4100" s="2">
        <f>YEAR([1]Data!$D4100)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9">
        <v>9449.9500000000007</v>
      </c>
      <c r="T4100" s="2">
        <v>5</v>
      </c>
      <c r="U4100" s="25">
        <v>0</v>
      </c>
      <c r="V4100" s="25">
        <v>4630.4755000000005</v>
      </c>
      <c r="W4100" s="11">
        <f>Table_1[[#This Row],[Discount]]/Table_1[[#This Row],[Sales]]</f>
        <v>0</v>
      </c>
      <c r="X4100" t="str">
        <f>IF(Table_1[[#This Row],[Discount %]]&lt;=0.1, "0-10%", IF(Table_1[[#This Row],[Discount %]]&lt;=0.2, "10-20%", IF(Table_1[[#This Row],[Discount %]]&lt;=0.3, "20-30%", IF(Table_1[[#This Row],[Discount %]]&lt;=0.4, "30-40%", "40%+"))))</f>
        <v>0-10%</v>
      </c>
    </row>
    <row r="4101" spans="1:24" ht="14.4" x14ac:dyDescent="0.3">
      <c r="A4101" s="2">
        <v>4100</v>
      </c>
      <c r="B4101" s="2" t="s">
        <v>7207</v>
      </c>
      <c r="C4101" s="2">
        <f>YEAR([1]Data!$D4101)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9">
        <v>12.94</v>
      </c>
      <c r="T4101" s="2">
        <v>2</v>
      </c>
      <c r="U4101" s="25">
        <v>0</v>
      </c>
      <c r="V4101" s="25">
        <v>6.47</v>
      </c>
      <c r="W4101" s="11">
        <f>Table_1[[#This Row],[Discount]]/Table_1[[#This Row],[Sales]]</f>
        <v>0</v>
      </c>
      <c r="X4101" t="str">
        <f>IF(Table_1[[#This Row],[Discount %]]&lt;=0.1, "0-10%", IF(Table_1[[#This Row],[Discount %]]&lt;=0.2, "10-20%", IF(Table_1[[#This Row],[Discount %]]&lt;=0.3, "20-30%", IF(Table_1[[#This Row],[Discount %]]&lt;=0.4, "30-40%", "40%+"))))</f>
        <v>0-10%</v>
      </c>
    </row>
    <row r="4102" spans="1:24" ht="14.4" x14ac:dyDescent="0.3">
      <c r="A4102" s="2">
        <v>4101</v>
      </c>
      <c r="B4102" s="2" t="s">
        <v>7210</v>
      </c>
      <c r="C4102" s="2">
        <f>YEAR([1]Data!$D4102)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9">
        <v>2.2639999999999993</v>
      </c>
      <c r="T4102" s="2">
        <v>1</v>
      </c>
      <c r="U4102" s="25">
        <v>0.8</v>
      </c>
      <c r="V4102" s="25">
        <v>-5.2072000000000012</v>
      </c>
      <c r="W4102" s="11">
        <f>Table_1[[#This Row],[Discount]]/Table_1[[#This Row],[Sales]]</f>
        <v>0.35335689045936408</v>
      </c>
      <c r="X4102" t="str">
        <f>IF(Table_1[[#This Row],[Discount %]]&lt;=0.1, "0-10%", IF(Table_1[[#This Row],[Discount %]]&lt;=0.2, "10-20%", IF(Table_1[[#This Row],[Discount %]]&lt;=0.3, "20-30%", IF(Table_1[[#This Row],[Discount %]]&lt;=0.4, "30-40%", "40%+"))))</f>
        <v>30-40%</v>
      </c>
    </row>
    <row r="4103" spans="1:24" ht="14.4" x14ac:dyDescent="0.3">
      <c r="A4103" s="2">
        <v>4102</v>
      </c>
      <c r="B4103" s="2" t="s">
        <v>7210</v>
      </c>
      <c r="C4103" s="2">
        <f>YEAR([1]Data!$D4103)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9">
        <v>0.44399999999999995</v>
      </c>
      <c r="T4103" s="2">
        <v>1</v>
      </c>
      <c r="U4103" s="25">
        <v>0.8</v>
      </c>
      <c r="V4103" s="25">
        <v>-1.1100000000000003</v>
      </c>
      <c r="W4103" s="11">
        <f>Table_1[[#This Row],[Discount]]/Table_1[[#This Row],[Sales]]</f>
        <v>1.801801801801802</v>
      </c>
      <c r="X4103" t="str">
        <f>IF(Table_1[[#This Row],[Discount %]]&lt;=0.1, "0-10%", IF(Table_1[[#This Row],[Discount %]]&lt;=0.2, "10-20%", IF(Table_1[[#This Row],[Discount %]]&lt;=0.3, "20-30%", IF(Table_1[[#This Row],[Discount %]]&lt;=0.4, "30-40%", "40%+"))))</f>
        <v>40%+</v>
      </c>
    </row>
    <row r="4104" spans="1:24" ht="14.4" x14ac:dyDescent="0.3">
      <c r="A4104" s="2">
        <v>4103</v>
      </c>
      <c r="B4104" s="2" t="s">
        <v>7210</v>
      </c>
      <c r="C4104" s="2">
        <f>YEAR([1]Data!$D4104)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9">
        <v>146.17600000000002</v>
      </c>
      <c r="T4104" s="2">
        <v>8</v>
      </c>
      <c r="U4104" s="25">
        <v>0.2</v>
      </c>
      <c r="V4104" s="25">
        <v>47.50719999999999</v>
      </c>
      <c r="W4104" s="11">
        <f>Table_1[[#This Row],[Discount]]/Table_1[[#This Row],[Sales]]</f>
        <v>1.3682136602451839E-3</v>
      </c>
      <c r="X4104" t="str">
        <f>IF(Table_1[[#This Row],[Discount %]]&lt;=0.1, "0-10%", IF(Table_1[[#This Row],[Discount %]]&lt;=0.2, "10-20%", IF(Table_1[[#This Row],[Discount %]]&lt;=0.3, "20-30%", IF(Table_1[[#This Row],[Discount %]]&lt;=0.4, "30-40%", "40%+"))))</f>
        <v>0-10%</v>
      </c>
    </row>
    <row r="4105" spans="1:24" ht="14.4" x14ac:dyDescent="0.3">
      <c r="A4105" s="2">
        <v>4104</v>
      </c>
      <c r="B4105" s="2" t="s">
        <v>7213</v>
      </c>
      <c r="C4105" s="2">
        <f>YEAR([1]Data!$D4105)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9">
        <v>15.92</v>
      </c>
      <c r="T4105" s="2">
        <v>2</v>
      </c>
      <c r="U4105" s="25">
        <v>0</v>
      </c>
      <c r="V4105" s="25">
        <v>7.0048000000000012</v>
      </c>
      <c r="W4105" s="11">
        <f>Table_1[[#This Row],[Discount]]/Table_1[[#This Row],[Sales]]</f>
        <v>0</v>
      </c>
      <c r="X4105" t="str">
        <f>IF(Table_1[[#This Row],[Discount %]]&lt;=0.1, "0-10%", IF(Table_1[[#This Row],[Discount %]]&lt;=0.2, "10-20%", IF(Table_1[[#This Row],[Discount %]]&lt;=0.3, "20-30%", IF(Table_1[[#This Row],[Discount %]]&lt;=0.4, "30-40%", "40%+"))))</f>
        <v>0-10%</v>
      </c>
    </row>
    <row r="4106" spans="1:24" ht="14.4" x14ac:dyDescent="0.3">
      <c r="A4106" s="2">
        <v>4105</v>
      </c>
      <c r="B4106" s="2" t="s">
        <v>7214</v>
      </c>
      <c r="C4106" s="2">
        <f>YEAR([1]Data!$D4106)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9">
        <v>159.96000000000004</v>
      </c>
      <c r="T4106" s="2">
        <v>5</v>
      </c>
      <c r="U4106" s="25">
        <v>0.2</v>
      </c>
      <c r="V4106" s="25">
        <v>17.995499999999979</v>
      </c>
      <c r="W4106" s="11">
        <f>Table_1[[#This Row],[Discount]]/Table_1[[#This Row],[Sales]]</f>
        <v>1.2503125781445359E-3</v>
      </c>
      <c r="X4106" t="str">
        <f>IF(Table_1[[#This Row],[Discount %]]&lt;=0.1, "0-10%", IF(Table_1[[#This Row],[Discount %]]&lt;=0.2, "10-20%", IF(Table_1[[#This Row],[Discount %]]&lt;=0.3, "20-30%", IF(Table_1[[#This Row],[Discount %]]&lt;=0.4, "30-40%", "40%+"))))</f>
        <v>0-10%</v>
      </c>
    </row>
    <row r="4107" spans="1:24" ht="14.4" x14ac:dyDescent="0.3">
      <c r="A4107" s="2">
        <v>4106</v>
      </c>
      <c r="B4107" s="2" t="s">
        <v>7214</v>
      </c>
      <c r="C4107" s="2">
        <f>YEAR([1]Data!$D4107)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9">
        <v>13.76</v>
      </c>
      <c r="T4107" s="2">
        <v>2</v>
      </c>
      <c r="U4107" s="25">
        <v>0.2</v>
      </c>
      <c r="V4107" s="25">
        <v>4.6440000000000001</v>
      </c>
      <c r="W4107" s="11">
        <f>Table_1[[#This Row],[Discount]]/Table_1[[#This Row],[Sales]]</f>
        <v>1.4534883720930234E-2</v>
      </c>
      <c r="X4107" t="str">
        <f>IF(Table_1[[#This Row],[Discount %]]&lt;=0.1, "0-10%", IF(Table_1[[#This Row],[Discount %]]&lt;=0.2, "10-20%", IF(Table_1[[#This Row],[Discount %]]&lt;=0.3, "20-30%", IF(Table_1[[#This Row],[Discount %]]&lt;=0.4, "30-40%", "40%+"))))</f>
        <v>0-10%</v>
      </c>
    </row>
    <row r="4108" spans="1:24" ht="14.4" x14ac:dyDescent="0.3">
      <c r="A4108" s="2">
        <v>4107</v>
      </c>
      <c r="B4108" s="2" t="s">
        <v>7215</v>
      </c>
      <c r="C4108" s="2">
        <f>YEAR([1]Data!$D4108)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9">
        <v>4.3119999999999985</v>
      </c>
      <c r="T4108" s="2">
        <v>2</v>
      </c>
      <c r="U4108" s="25">
        <v>0.8</v>
      </c>
      <c r="V4108" s="25">
        <v>-6.8992000000000022</v>
      </c>
      <c r="W4108" s="11">
        <f>Table_1[[#This Row],[Discount]]/Table_1[[#This Row],[Sales]]</f>
        <v>0.18552875695732846</v>
      </c>
      <c r="X4108" t="str">
        <f>IF(Table_1[[#This Row],[Discount %]]&lt;=0.1, "0-10%", IF(Table_1[[#This Row],[Discount %]]&lt;=0.2, "10-20%", IF(Table_1[[#This Row],[Discount %]]&lt;=0.3, "20-30%", IF(Table_1[[#This Row],[Discount %]]&lt;=0.4, "30-40%", "40%+"))))</f>
        <v>10-20%</v>
      </c>
    </row>
    <row r="4109" spans="1:24" ht="14.4" x14ac:dyDescent="0.3">
      <c r="A4109" s="2">
        <v>4108</v>
      </c>
      <c r="B4109" s="2" t="s">
        <v>7218</v>
      </c>
      <c r="C4109" s="2">
        <f>YEAR([1]Data!$D4109)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9">
        <v>13.96</v>
      </c>
      <c r="T4109" s="2">
        <v>2</v>
      </c>
      <c r="U4109" s="25">
        <v>0</v>
      </c>
      <c r="V4109" s="25">
        <v>0.27919999999999945</v>
      </c>
      <c r="W4109" s="11">
        <f>Table_1[[#This Row],[Discount]]/Table_1[[#This Row],[Sales]]</f>
        <v>0</v>
      </c>
      <c r="X4109" t="str">
        <f>IF(Table_1[[#This Row],[Discount %]]&lt;=0.1, "0-10%", IF(Table_1[[#This Row],[Discount %]]&lt;=0.2, "10-20%", IF(Table_1[[#This Row],[Discount %]]&lt;=0.3, "20-30%", IF(Table_1[[#This Row],[Discount %]]&lt;=0.4, "30-40%", "40%+"))))</f>
        <v>0-10%</v>
      </c>
    </row>
    <row r="4110" spans="1:24" ht="14.4" x14ac:dyDescent="0.3">
      <c r="A4110" s="2">
        <v>4109</v>
      </c>
      <c r="B4110" s="2" t="s">
        <v>7218</v>
      </c>
      <c r="C4110" s="2">
        <f>YEAR([1]Data!$D4110)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9">
        <v>27.414000000000001</v>
      </c>
      <c r="T4110" s="2">
        <v>3</v>
      </c>
      <c r="U4110" s="25">
        <v>0.4</v>
      </c>
      <c r="V4110" s="25">
        <v>-14.163900000000005</v>
      </c>
      <c r="W4110" s="11">
        <f>Table_1[[#This Row],[Discount]]/Table_1[[#This Row],[Sales]]</f>
        <v>1.4591084847158386E-2</v>
      </c>
      <c r="X4110" t="str">
        <f>IF(Table_1[[#This Row],[Discount %]]&lt;=0.1, "0-10%", IF(Table_1[[#This Row],[Discount %]]&lt;=0.2, "10-20%", IF(Table_1[[#This Row],[Discount %]]&lt;=0.3, "20-30%", IF(Table_1[[#This Row],[Discount %]]&lt;=0.4, "30-40%", "40%+"))))</f>
        <v>0-10%</v>
      </c>
    </row>
    <row r="4111" spans="1:24" ht="14.4" x14ac:dyDescent="0.3">
      <c r="A4111" s="2">
        <v>4110</v>
      </c>
      <c r="B4111" s="2" t="s">
        <v>7219</v>
      </c>
      <c r="C4111" s="2">
        <f>YEAR([1]Data!$D4111)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9">
        <v>73.98</v>
      </c>
      <c r="T4111" s="2">
        <v>2</v>
      </c>
      <c r="U4111" s="25">
        <v>0</v>
      </c>
      <c r="V4111" s="25">
        <v>19.974600000000002</v>
      </c>
      <c r="W4111" s="11">
        <f>Table_1[[#This Row],[Discount]]/Table_1[[#This Row],[Sales]]</f>
        <v>0</v>
      </c>
      <c r="X4111" t="str">
        <f>IF(Table_1[[#This Row],[Discount %]]&lt;=0.1, "0-10%", IF(Table_1[[#This Row],[Discount %]]&lt;=0.2, "10-20%", IF(Table_1[[#This Row],[Discount %]]&lt;=0.3, "20-30%", IF(Table_1[[#This Row],[Discount %]]&lt;=0.4, "30-40%", "40%+"))))</f>
        <v>0-10%</v>
      </c>
    </row>
    <row r="4112" spans="1:24" ht="14.4" x14ac:dyDescent="0.3">
      <c r="A4112" s="2">
        <v>4111</v>
      </c>
      <c r="B4112" s="2" t="s">
        <v>7219</v>
      </c>
      <c r="C4112" s="2">
        <f>YEAR([1]Data!$D4112)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9">
        <v>160.97999999999999</v>
      </c>
      <c r="T4112" s="2">
        <v>1</v>
      </c>
      <c r="U4112" s="25">
        <v>0</v>
      </c>
      <c r="V4112" s="25">
        <v>20.927400000000006</v>
      </c>
      <c r="W4112" s="11">
        <f>Table_1[[#This Row],[Discount]]/Table_1[[#This Row],[Sales]]</f>
        <v>0</v>
      </c>
      <c r="X4112" t="str">
        <f>IF(Table_1[[#This Row],[Discount %]]&lt;=0.1, "0-10%", IF(Table_1[[#This Row],[Discount %]]&lt;=0.2, "10-20%", IF(Table_1[[#This Row],[Discount %]]&lt;=0.3, "20-30%", IF(Table_1[[#This Row],[Discount %]]&lt;=0.4, "30-40%", "40%+"))))</f>
        <v>0-10%</v>
      </c>
    </row>
    <row r="4113" spans="1:24" ht="14.4" x14ac:dyDescent="0.3">
      <c r="A4113" s="2">
        <v>4112</v>
      </c>
      <c r="B4113" s="2" t="s">
        <v>7219</v>
      </c>
      <c r="C4113" s="2">
        <f>YEAR([1]Data!$D4113)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9">
        <v>17.34</v>
      </c>
      <c r="T4113" s="2">
        <v>3</v>
      </c>
      <c r="U4113" s="25">
        <v>0</v>
      </c>
      <c r="V4113" s="25">
        <v>8.4966000000000008</v>
      </c>
      <c r="W4113" s="11">
        <f>Table_1[[#This Row],[Discount]]/Table_1[[#This Row],[Sales]]</f>
        <v>0</v>
      </c>
      <c r="X4113" t="str">
        <f>IF(Table_1[[#This Row],[Discount %]]&lt;=0.1, "0-10%", IF(Table_1[[#This Row],[Discount %]]&lt;=0.2, "10-20%", IF(Table_1[[#This Row],[Discount %]]&lt;=0.3, "20-30%", IF(Table_1[[#This Row],[Discount %]]&lt;=0.4, "30-40%", "40%+"))))</f>
        <v>0-10%</v>
      </c>
    </row>
    <row r="4114" spans="1:24" ht="14.4" x14ac:dyDescent="0.3">
      <c r="A4114" s="2">
        <v>4113</v>
      </c>
      <c r="B4114" s="2" t="s">
        <v>7219</v>
      </c>
      <c r="C4114" s="2">
        <f>YEAR([1]Data!$D4114)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9">
        <v>3.28</v>
      </c>
      <c r="T4114" s="2">
        <v>1</v>
      </c>
      <c r="U4114" s="25">
        <v>0</v>
      </c>
      <c r="V4114" s="25">
        <v>0.9511999999999996</v>
      </c>
      <c r="W4114" s="11">
        <f>Table_1[[#This Row],[Discount]]/Table_1[[#This Row],[Sales]]</f>
        <v>0</v>
      </c>
      <c r="X4114" t="str">
        <f>IF(Table_1[[#This Row],[Discount %]]&lt;=0.1, "0-10%", IF(Table_1[[#This Row],[Discount %]]&lt;=0.2, "10-20%", IF(Table_1[[#This Row],[Discount %]]&lt;=0.3, "20-30%", IF(Table_1[[#This Row],[Discount %]]&lt;=0.4, "30-40%", "40%+"))))</f>
        <v>0-10%</v>
      </c>
    </row>
    <row r="4115" spans="1:24" ht="14.4" x14ac:dyDescent="0.3">
      <c r="A4115" s="2">
        <v>4114</v>
      </c>
      <c r="B4115" s="2" t="s">
        <v>7222</v>
      </c>
      <c r="C4115" s="2">
        <f>YEAR([1]Data!$D4115)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9">
        <v>8.8559999999999999</v>
      </c>
      <c r="T4115" s="2">
        <v>3</v>
      </c>
      <c r="U4115" s="25">
        <v>0.2</v>
      </c>
      <c r="V4115" s="25">
        <v>2.9888999999999997</v>
      </c>
      <c r="W4115" s="11">
        <f>Table_1[[#This Row],[Discount]]/Table_1[[#This Row],[Sales]]</f>
        <v>2.2583559168925023E-2</v>
      </c>
      <c r="X4115" t="str">
        <f>IF(Table_1[[#This Row],[Discount %]]&lt;=0.1, "0-10%", IF(Table_1[[#This Row],[Discount %]]&lt;=0.2, "10-20%", IF(Table_1[[#This Row],[Discount %]]&lt;=0.3, "20-30%", IF(Table_1[[#This Row],[Discount %]]&lt;=0.4, "30-40%", "40%+"))))</f>
        <v>0-10%</v>
      </c>
    </row>
    <row r="4116" spans="1:24" ht="14.4" x14ac:dyDescent="0.3">
      <c r="A4116" s="2">
        <v>4115</v>
      </c>
      <c r="B4116" s="2" t="s">
        <v>7222</v>
      </c>
      <c r="C4116" s="2">
        <f>YEAR([1]Data!$D4116)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9">
        <v>158.376</v>
      </c>
      <c r="T4116" s="2">
        <v>3</v>
      </c>
      <c r="U4116" s="25">
        <v>0.2</v>
      </c>
      <c r="V4116" s="25">
        <v>13.857900000000008</v>
      </c>
      <c r="W4116" s="11">
        <f>Table_1[[#This Row],[Discount]]/Table_1[[#This Row],[Sales]]</f>
        <v>1.2628175986260544E-3</v>
      </c>
      <c r="X4116" t="str">
        <f>IF(Table_1[[#This Row],[Discount %]]&lt;=0.1, "0-10%", IF(Table_1[[#This Row],[Discount %]]&lt;=0.2, "10-20%", IF(Table_1[[#This Row],[Discount %]]&lt;=0.3, "20-30%", IF(Table_1[[#This Row],[Discount %]]&lt;=0.4, "30-40%", "40%+"))))</f>
        <v>0-10%</v>
      </c>
    </row>
    <row r="4117" spans="1:24" ht="14.4" x14ac:dyDescent="0.3">
      <c r="A4117" s="2">
        <v>4116</v>
      </c>
      <c r="B4117" s="2" t="s">
        <v>7223</v>
      </c>
      <c r="C4117" s="2">
        <f>YEAR([1]Data!$D4117)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9">
        <v>1219.96</v>
      </c>
      <c r="T4117" s="2">
        <v>5</v>
      </c>
      <c r="U4117" s="25">
        <v>0.2</v>
      </c>
      <c r="V4117" s="25">
        <v>381.23749999999995</v>
      </c>
      <c r="W4117" s="11">
        <f>Table_1[[#This Row],[Discount]]/Table_1[[#This Row],[Sales]]</f>
        <v>1.6393980130496082E-4</v>
      </c>
      <c r="X4117" t="str">
        <f>IF(Table_1[[#This Row],[Discount %]]&lt;=0.1, "0-10%", IF(Table_1[[#This Row],[Discount %]]&lt;=0.2, "10-20%", IF(Table_1[[#This Row],[Discount %]]&lt;=0.3, "20-30%", IF(Table_1[[#This Row],[Discount %]]&lt;=0.4, "30-40%", "40%+"))))</f>
        <v>0-10%</v>
      </c>
    </row>
    <row r="4118" spans="1:24" ht="14.4" x14ac:dyDescent="0.3">
      <c r="A4118" s="2">
        <v>4117</v>
      </c>
      <c r="B4118" s="2" t="s">
        <v>7224</v>
      </c>
      <c r="C4118" s="2">
        <f>YEAR([1]Data!$D4118)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9">
        <v>3.1680000000000001</v>
      </c>
      <c r="T4118" s="2">
        <v>2</v>
      </c>
      <c r="U4118" s="25">
        <v>0.2</v>
      </c>
      <c r="V4118" s="25">
        <v>0.99</v>
      </c>
      <c r="W4118" s="11">
        <f>Table_1[[#This Row],[Discount]]/Table_1[[#This Row],[Sales]]</f>
        <v>6.3131313131313135E-2</v>
      </c>
      <c r="X4118" t="str">
        <f>IF(Table_1[[#This Row],[Discount %]]&lt;=0.1, "0-10%", IF(Table_1[[#This Row],[Discount %]]&lt;=0.2, "10-20%", IF(Table_1[[#This Row],[Discount %]]&lt;=0.3, "20-30%", IF(Table_1[[#This Row],[Discount %]]&lt;=0.4, "30-40%", "40%+"))))</f>
        <v>0-10%</v>
      </c>
    </row>
    <row r="4119" spans="1:24" ht="14.4" x14ac:dyDescent="0.3">
      <c r="A4119" s="2">
        <v>4118</v>
      </c>
      <c r="B4119" s="2" t="s">
        <v>7224</v>
      </c>
      <c r="C4119" s="2">
        <f>YEAR([1]Data!$D4119)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9">
        <v>19.440000000000001</v>
      </c>
      <c r="T4119" s="2">
        <v>3</v>
      </c>
      <c r="U4119" s="25">
        <v>0</v>
      </c>
      <c r="V4119" s="25">
        <v>9.3312000000000008</v>
      </c>
      <c r="W4119" s="11">
        <f>Table_1[[#This Row],[Discount]]/Table_1[[#This Row],[Sales]]</f>
        <v>0</v>
      </c>
      <c r="X4119" t="str">
        <f>IF(Table_1[[#This Row],[Discount %]]&lt;=0.1, "0-10%", IF(Table_1[[#This Row],[Discount %]]&lt;=0.2, "10-20%", IF(Table_1[[#This Row],[Discount %]]&lt;=0.3, "20-30%", IF(Table_1[[#This Row],[Discount %]]&lt;=0.4, "30-40%", "40%+"))))</f>
        <v>0-10%</v>
      </c>
    </row>
    <row r="4120" spans="1:24" ht="14.4" x14ac:dyDescent="0.3">
      <c r="A4120" s="2">
        <v>4119</v>
      </c>
      <c r="B4120" s="2" t="s">
        <v>7224</v>
      </c>
      <c r="C4120" s="2">
        <f>YEAR([1]Data!$D4120)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9">
        <v>454.86</v>
      </c>
      <c r="T4120" s="2">
        <v>7</v>
      </c>
      <c r="U4120" s="25">
        <v>0</v>
      </c>
      <c r="V4120" s="25">
        <v>54.583200000000019</v>
      </c>
      <c r="W4120" s="11">
        <f>Table_1[[#This Row],[Discount]]/Table_1[[#This Row],[Sales]]</f>
        <v>0</v>
      </c>
      <c r="X4120" t="str">
        <f>IF(Table_1[[#This Row],[Discount %]]&lt;=0.1, "0-10%", IF(Table_1[[#This Row],[Discount %]]&lt;=0.2, "10-20%", IF(Table_1[[#This Row],[Discount %]]&lt;=0.3, "20-30%", IF(Table_1[[#This Row],[Discount %]]&lt;=0.4, "30-40%", "40%+"))))</f>
        <v>0-10%</v>
      </c>
    </row>
    <row r="4121" spans="1:24" ht="14.4" x14ac:dyDescent="0.3">
      <c r="A4121" s="2">
        <v>4120</v>
      </c>
      <c r="B4121" s="2" t="s">
        <v>7224</v>
      </c>
      <c r="C4121" s="2">
        <f>YEAR([1]Data!$D4121)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9">
        <v>91.391999999999996</v>
      </c>
      <c r="T4121" s="2">
        <v>8</v>
      </c>
      <c r="U4121" s="25">
        <v>0.2</v>
      </c>
      <c r="V4121" s="25">
        <v>29.702399999999997</v>
      </c>
      <c r="W4121" s="11">
        <f>Table_1[[#This Row],[Discount]]/Table_1[[#This Row],[Sales]]</f>
        <v>2.1883753501400561E-3</v>
      </c>
      <c r="X4121" t="str">
        <f>IF(Table_1[[#This Row],[Discount %]]&lt;=0.1, "0-10%", IF(Table_1[[#This Row],[Discount %]]&lt;=0.2, "10-20%", IF(Table_1[[#This Row],[Discount %]]&lt;=0.3, "20-30%", IF(Table_1[[#This Row],[Discount %]]&lt;=0.4, "30-40%", "40%+"))))</f>
        <v>0-10%</v>
      </c>
    </row>
    <row r="4122" spans="1:24" ht="14.4" x14ac:dyDescent="0.3">
      <c r="A4122" s="2">
        <v>4121</v>
      </c>
      <c r="B4122" s="2" t="s">
        <v>7225</v>
      </c>
      <c r="C4122" s="2">
        <f>YEAR([1]Data!$D4122)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9">
        <v>19.040000000000003</v>
      </c>
      <c r="T4122" s="2">
        <v>4</v>
      </c>
      <c r="U4122" s="25">
        <v>0.2</v>
      </c>
      <c r="V4122" s="25">
        <v>-1.4279999999999999</v>
      </c>
      <c r="W4122" s="11">
        <f>Table_1[[#This Row],[Discount]]/Table_1[[#This Row],[Sales]]</f>
        <v>1.0504201680672268E-2</v>
      </c>
      <c r="X4122" t="str">
        <f>IF(Table_1[[#This Row],[Discount %]]&lt;=0.1, "0-10%", IF(Table_1[[#This Row],[Discount %]]&lt;=0.2, "10-20%", IF(Table_1[[#This Row],[Discount %]]&lt;=0.3, "20-30%", IF(Table_1[[#This Row],[Discount %]]&lt;=0.4, "30-40%", "40%+"))))</f>
        <v>0-10%</v>
      </c>
    </row>
    <row r="4123" spans="1:24" ht="14.4" x14ac:dyDescent="0.3">
      <c r="A4123" s="2">
        <v>4122</v>
      </c>
      <c r="B4123" s="2" t="s">
        <v>7228</v>
      </c>
      <c r="C4123" s="2">
        <f>YEAR([1]Data!$D4123)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9">
        <v>37.44</v>
      </c>
      <c r="T4123" s="2">
        <v>6</v>
      </c>
      <c r="U4123" s="25">
        <v>0</v>
      </c>
      <c r="V4123" s="25">
        <v>16.847999999999999</v>
      </c>
      <c r="W4123" s="11">
        <f>Table_1[[#This Row],[Discount]]/Table_1[[#This Row],[Sales]]</f>
        <v>0</v>
      </c>
      <c r="X4123" t="str">
        <f>IF(Table_1[[#This Row],[Discount %]]&lt;=0.1, "0-10%", IF(Table_1[[#This Row],[Discount %]]&lt;=0.2, "10-20%", IF(Table_1[[#This Row],[Discount %]]&lt;=0.3, "20-30%", IF(Table_1[[#This Row],[Discount %]]&lt;=0.4, "30-40%", "40%+"))))</f>
        <v>0-10%</v>
      </c>
    </row>
    <row r="4124" spans="1:24" ht="14.4" x14ac:dyDescent="0.3">
      <c r="A4124" s="2">
        <v>4123</v>
      </c>
      <c r="B4124" s="2" t="s">
        <v>7228</v>
      </c>
      <c r="C4124" s="2">
        <f>YEAR([1]Data!$D4124)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9">
        <v>37.589999999999996</v>
      </c>
      <c r="T4124" s="2">
        <v>3</v>
      </c>
      <c r="U4124" s="25">
        <v>0</v>
      </c>
      <c r="V4124" s="25">
        <v>17.667299999999997</v>
      </c>
      <c r="W4124" s="11">
        <f>Table_1[[#This Row],[Discount]]/Table_1[[#This Row],[Sales]]</f>
        <v>0</v>
      </c>
      <c r="X4124" t="str">
        <f>IF(Table_1[[#This Row],[Discount %]]&lt;=0.1, "0-10%", IF(Table_1[[#This Row],[Discount %]]&lt;=0.2, "10-20%", IF(Table_1[[#This Row],[Discount %]]&lt;=0.3, "20-30%", IF(Table_1[[#This Row],[Discount %]]&lt;=0.4, "30-40%", "40%+"))))</f>
        <v>0-10%</v>
      </c>
    </row>
    <row r="4125" spans="1:24" ht="14.4" x14ac:dyDescent="0.3">
      <c r="A4125" s="2">
        <v>4124</v>
      </c>
      <c r="B4125" s="2" t="s">
        <v>7228</v>
      </c>
      <c r="C4125" s="2">
        <f>YEAR([1]Data!$D4125)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9">
        <v>26.032</v>
      </c>
      <c r="T4125" s="2">
        <v>2</v>
      </c>
      <c r="U4125" s="25">
        <v>0.2</v>
      </c>
      <c r="V4125" s="25">
        <v>9.4365999999999985</v>
      </c>
      <c r="W4125" s="11">
        <f>Table_1[[#This Row],[Discount]]/Table_1[[#This Row],[Sales]]</f>
        <v>7.6828518746158581E-3</v>
      </c>
      <c r="X4125" t="str">
        <f>IF(Table_1[[#This Row],[Discount %]]&lt;=0.1, "0-10%", IF(Table_1[[#This Row],[Discount %]]&lt;=0.2, "10-20%", IF(Table_1[[#This Row],[Discount %]]&lt;=0.3, "20-30%", IF(Table_1[[#This Row],[Discount %]]&lt;=0.4, "30-40%", "40%+"))))</f>
        <v>0-10%</v>
      </c>
    </row>
    <row r="4126" spans="1:24" ht="14.4" x14ac:dyDescent="0.3">
      <c r="A4126" s="2">
        <v>4125</v>
      </c>
      <c r="B4126" s="2" t="s">
        <v>7229</v>
      </c>
      <c r="C4126" s="2">
        <f>YEAR([1]Data!$D4126)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9">
        <v>35.910000000000004</v>
      </c>
      <c r="T4126" s="2">
        <v>3</v>
      </c>
      <c r="U4126" s="25">
        <v>0</v>
      </c>
      <c r="V4126" s="25">
        <v>9.6956999999999987</v>
      </c>
      <c r="W4126" s="11">
        <f>Table_1[[#This Row],[Discount]]/Table_1[[#This Row],[Sales]]</f>
        <v>0</v>
      </c>
      <c r="X4126" t="str">
        <f>IF(Table_1[[#This Row],[Discount %]]&lt;=0.1, "0-10%", IF(Table_1[[#This Row],[Discount %]]&lt;=0.2, "10-20%", IF(Table_1[[#This Row],[Discount %]]&lt;=0.3, "20-30%", IF(Table_1[[#This Row],[Discount %]]&lt;=0.4, "30-40%", "40%+"))))</f>
        <v>0-10%</v>
      </c>
    </row>
    <row r="4127" spans="1:24" ht="14.4" x14ac:dyDescent="0.3">
      <c r="A4127" s="2">
        <v>4126</v>
      </c>
      <c r="B4127" s="2" t="s">
        <v>7230</v>
      </c>
      <c r="C4127" s="2">
        <f>YEAR([1]Data!$D4127)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9">
        <v>91.032000000000011</v>
      </c>
      <c r="T4127" s="2">
        <v>3</v>
      </c>
      <c r="U4127" s="25">
        <v>0.2</v>
      </c>
      <c r="V4127" s="25">
        <v>-2.2758000000000109</v>
      </c>
      <c r="W4127" s="11">
        <f>Table_1[[#This Row],[Discount]]/Table_1[[#This Row],[Sales]]</f>
        <v>2.1970296159592229E-3</v>
      </c>
      <c r="X4127" t="str">
        <f>IF(Table_1[[#This Row],[Discount %]]&lt;=0.1, "0-10%", IF(Table_1[[#This Row],[Discount %]]&lt;=0.2, "10-20%", IF(Table_1[[#This Row],[Discount %]]&lt;=0.3, "20-30%", IF(Table_1[[#This Row],[Discount %]]&lt;=0.4, "30-40%", "40%+"))))</f>
        <v>0-10%</v>
      </c>
    </row>
    <row r="4128" spans="1:24" ht="14.4" x14ac:dyDescent="0.3">
      <c r="A4128" s="2">
        <v>4127</v>
      </c>
      <c r="B4128" s="2" t="s">
        <v>7231</v>
      </c>
      <c r="C4128" s="2">
        <f>YEAR([1]Data!$D4128)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9">
        <v>54.66</v>
      </c>
      <c r="T4128" s="2">
        <v>6</v>
      </c>
      <c r="U4128" s="25">
        <v>0</v>
      </c>
      <c r="V4128" s="25">
        <v>18.037799999999997</v>
      </c>
      <c r="W4128" s="11">
        <f>Table_1[[#This Row],[Discount]]/Table_1[[#This Row],[Sales]]</f>
        <v>0</v>
      </c>
      <c r="X4128" t="str">
        <f>IF(Table_1[[#This Row],[Discount %]]&lt;=0.1, "0-10%", IF(Table_1[[#This Row],[Discount %]]&lt;=0.2, "10-20%", IF(Table_1[[#This Row],[Discount %]]&lt;=0.3, "20-30%", IF(Table_1[[#This Row],[Discount %]]&lt;=0.4, "30-40%", "40%+"))))</f>
        <v>0-10%</v>
      </c>
    </row>
    <row r="4129" spans="1:24" ht="14.4" x14ac:dyDescent="0.3">
      <c r="A4129" s="2">
        <v>4128</v>
      </c>
      <c r="B4129" s="2" t="s">
        <v>7232</v>
      </c>
      <c r="C4129" s="2">
        <f>YEAR([1]Data!$D4129)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9">
        <v>67.343999999999994</v>
      </c>
      <c r="T4129" s="2">
        <v>6</v>
      </c>
      <c r="U4129" s="25">
        <v>0.2</v>
      </c>
      <c r="V4129" s="25">
        <v>7.5761999999999894</v>
      </c>
      <c r="W4129" s="11">
        <f>Table_1[[#This Row],[Discount]]/Table_1[[#This Row],[Sales]]</f>
        <v>2.969826562128772E-3</v>
      </c>
      <c r="X4129" t="str">
        <f>IF(Table_1[[#This Row],[Discount %]]&lt;=0.1, "0-10%", IF(Table_1[[#This Row],[Discount %]]&lt;=0.2, "10-20%", IF(Table_1[[#This Row],[Discount %]]&lt;=0.3, "20-30%", IF(Table_1[[#This Row],[Discount %]]&lt;=0.4, "30-40%", "40%+"))))</f>
        <v>0-10%</v>
      </c>
    </row>
    <row r="4130" spans="1:24" ht="14.4" x14ac:dyDescent="0.3">
      <c r="A4130" s="2">
        <v>4129</v>
      </c>
      <c r="B4130" s="2" t="s">
        <v>7232</v>
      </c>
      <c r="C4130" s="2">
        <f>YEAR([1]Data!$D4130)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9">
        <v>2624.9850000000001</v>
      </c>
      <c r="T4130" s="2">
        <v>3</v>
      </c>
      <c r="U4130" s="25">
        <v>0.5</v>
      </c>
      <c r="V4130" s="25">
        <v>-944.99460000000045</v>
      </c>
      <c r="W4130" s="11">
        <f>Table_1[[#This Row],[Discount]]/Table_1[[#This Row],[Sales]]</f>
        <v>1.9047727891778428E-4</v>
      </c>
      <c r="X4130" t="str">
        <f>IF(Table_1[[#This Row],[Discount %]]&lt;=0.1, "0-10%", IF(Table_1[[#This Row],[Discount %]]&lt;=0.2, "10-20%", IF(Table_1[[#This Row],[Discount %]]&lt;=0.3, "20-30%", IF(Table_1[[#This Row],[Discount %]]&lt;=0.4, "30-40%", "40%+"))))</f>
        <v>0-10%</v>
      </c>
    </row>
    <row r="4131" spans="1:24" ht="14.4" x14ac:dyDescent="0.3">
      <c r="A4131" s="2">
        <v>4130</v>
      </c>
      <c r="B4131" s="2" t="s">
        <v>7235</v>
      </c>
      <c r="C4131" s="2">
        <f>YEAR([1]Data!$D4131)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9">
        <v>73.28</v>
      </c>
      <c r="T4131" s="2">
        <v>4</v>
      </c>
      <c r="U4131" s="25">
        <v>0</v>
      </c>
      <c r="V4131" s="25">
        <v>21.251199999999997</v>
      </c>
      <c r="W4131" s="11">
        <f>Table_1[[#This Row],[Discount]]/Table_1[[#This Row],[Sales]]</f>
        <v>0</v>
      </c>
      <c r="X4131" t="str">
        <f>IF(Table_1[[#This Row],[Discount %]]&lt;=0.1, "0-10%", IF(Table_1[[#This Row],[Discount %]]&lt;=0.2, "10-20%", IF(Table_1[[#This Row],[Discount %]]&lt;=0.3, "20-30%", IF(Table_1[[#This Row],[Discount %]]&lt;=0.4, "30-40%", "40%+"))))</f>
        <v>0-10%</v>
      </c>
    </row>
    <row r="4132" spans="1:24" ht="14.4" x14ac:dyDescent="0.3">
      <c r="A4132" s="2">
        <v>4131</v>
      </c>
      <c r="B4132" s="2" t="s">
        <v>7236</v>
      </c>
      <c r="C4132" s="2">
        <f>YEAR([1]Data!$D4132)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9">
        <v>14.479999999999997</v>
      </c>
      <c r="T4132" s="2">
        <v>5</v>
      </c>
      <c r="U4132" s="25">
        <v>0.8</v>
      </c>
      <c r="V4132" s="25">
        <v>-23.89200000000001</v>
      </c>
      <c r="W4132" s="11">
        <f>Table_1[[#This Row],[Discount]]/Table_1[[#This Row],[Sales]]</f>
        <v>5.5248618784530398E-2</v>
      </c>
      <c r="X4132" t="str">
        <f>IF(Table_1[[#This Row],[Discount %]]&lt;=0.1, "0-10%", IF(Table_1[[#This Row],[Discount %]]&lt;=0.2, "10-20%", IF(Table_1[[#This Row],[Discount %]]&lt;=0.3, "20-30%", IF(Table_1[[#This Row],[Discount %]]&lt;=0.4, "30-40%", "40%+"))))</f>
        <v>0-10%</v>
      </c>
    </row>
    <row r="4133" spans="1:24" ht="14.4" x14ac:dyDescent="0.3">
      <c r="A4133" s="2">
        <v>4132</v>
      </c>
      <c r="B4133" s="2" t="s">
        <v>7237</v>
      </c>
      <c r="C4133" s="2">
        <f>YEAR([1]Data!$D4133)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9">
        <v>11.952000000000002</v>
      </c>
      <c r="T4133" s="2">
        <v>3</v>
      </c>
      <c r="U4133" s="25">
        <v>0.2</v>
      </c>
      <c r="V4133" s="25">
        <v>4.0338000000000003</v>
      </c>
      <c r="W4133" s="11">
        <f>Table_1[[#This Row],[Discount]]/Table_1[[#This Row],[Sales]]</f>
        <v>1.6733601070950468E-2</v>
      </c>
      <c r="X4133" t="str">
        <f>IF(Table_1[[#This Row],[Discount %]]&lt;=0.1, "0-10%", IF(Table_1[[#This Row],[Discount %]]&lt;=0.2, "10-20%", IF(Table_1[[#This Row],[Discount %]]&lt;=0.3, "20-30%", IF(Table_1[[#This Row],[Discount %]]&lt;=0.4, "30-40%", "40%+"))))</f>
        <v>0-10%</v>
      </c>
    </row>
    <row r="4134" spans="1:24" ht="14.4" x14ac:dyDescent="0.3">
      <c r="A4134" s="2">
        <v>4133</v>
      </c>
      <c r="B4134" s="2" t="s">
        <v>7237</v>
      </c>
      <c r="C4134" s="2">
        <f>YEAR([1]Data!$D4134)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9">
        <v>15.552000000000003</v>
      </c>
      <c r="T4134" s="2">
        <v>3</v>
      </c>
      <c r="U4134" s="25">
        <v>0.2</v>
      </c>
      <c r="V4134" s="25">
        <v>5.6375999999999999</v>
      </c>
      <c r="W4134" s="11">
        <f>Table_1[[#This Row],[Discount]]/Table_1[[#This Row],[Sales]]</f>
        <v>1.2860082304526748E-2</v>
      </c>
      <c r="X4134" t="str">
        <f>IF(Table_1[[#This Row],[Discount %]]&lt;=0.1, "0-10%", IF(Table_1[[#This Row],[Discount %]]&lt;=0.2, "10-20%", IF(Table_1[[#This Row],[Discount %]]&lt;=0.3, "20-30%", IF(Table_1[[#This Row],[Discount %]]&lt;=0.4, "30-40%", "40%+"))))</f>
        <v>0-10%</v>
      </c>
    </row>
    <row r="4135" spans="1:24" ht="14.4" x14ac:dyDescent="0.3">
      <c r="A4135" s="2">
        <v>4134</v>
      </c>
      <c r="B4135" s="2" t="s">
        <v>7239</v>
      </c>
      <c r="C4135" s="2">
        <f>YEAR([1]Data!$D4135)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9">
        <v>45</v>
      </c>
      <c r="T4135" s="2">
        <v>9</v>
      </c>
      <c r="U4135" s="25">
        <v>0</v>
      </c>
      <c r="V4135" s="25">
        <v>21.599999999999998</v>
      </c>
      <c r="W4135" s="11">
        <f>Table_1[[#This Row],[Discount]]/Table_1[[#This Row],[Sales]]</f>
        <v>0</v>
      </c>
      <c r="X4135" t="str">
        <f>IF(Table_1[[#This Row],[Discount %]]&lt;=0.1, "0-10%", IF(Table_1[[#This Row],[Discount %]]&lt;=0.2, "10-20%", IF(Table_1[[#This Row],[Discount %]]&lt;=0.3, "20-30%", IF(Table_1[[#This Row],[Discount %]]&lt;=0.4, "30-40%", "40%+"))))</f>
        <v>0-10%</v>
      </c>
    </row>
    <row r="4136" spans="1:24" ht="14.4" x14ac:dyDescent="0.3">
      <c r="A4136" s="2">
        <v>4135</v>
      </c>
      <c r="B4136" s="2" t="s">
        <v>7239</v>
      </c>
      <c r="C4136" s="2">
        <f>YEAR([1]Data!$D4136)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9">
        <v>209.96999999999997</v>
      </c>
      <c r="T4136" s="2">
        <v>3</v>
      </c>
      <c r="U4136" s="25">
        <v>0</v>
      </c>
      <c r="V4136" s="25">
        <v>90.287100000000009</v>
      </c>
      <c r="W4136" s="11">
        <f>Table_1[[#This Row],[Discount]]/Table_1[[#This Row],[Sales]]</f>
        <v>0</v>
      </c>
      <c r="X4136" t="str">
        <f>IF(Table_1[[#This Row],[Discount %]]&lt;=0.1, "0-10%", IF(Table_1[[#This Row],[Discount %]]&lt;=0.2, "10-20%", IF(Table_1[[#This Row],[Discount %]]&lt;=0.3, "20-30%", IF(Table_1[[#This Row],[Discount %]]&lt;=0.4, "30-40%", "40%+"))))</f>
        <v>0-10%</v>
      </c>
    </row>
    <row r="4137" spans="1:24" ht="14.4" x14ac:dyDescent="0.3">
      <c r="A4137" s="2">
        <v>4136</v>
      </c>
      <c r="B4137" s="2" t="s">
        <v>7240</v>
      </c>
      <c r="C4137" s="2">
        <f>YEAR([1]Data!$D4137)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9">
        <v>112.12000000000002</v>
      </c>
      <c r="T4137" s="2">
        <v>5</v>
      </c>
      <c r="U4137" s="25">
        <v>0.2</v>
      </c>
      <c r="V4137" s="25">
        <v>42.045000000000002</v>
      </c>
      <c r="W4137" s="11">
        <f>Table_1[[#This Row],[Discount]]/Table_1[[#This Row],[Sales]]</f>
        <v>1.7838030681412769E-3</v>
      </c>
      <c r="X4137" t="str">
        <f>IF(Table_1[[#This Row],[Discount %]]&lt;=0.1, "0-10%", IF(Table_1[[#This Row],[Discount %]]&lt;=0.2, "10-20%", IF(Table_1[[#This Row],[Discount %]]&lt;=0.3, "20-30%", IF(Table_1[[#This Row],[Discount %]]&lt;=0.4, "30-40%", "40%+"))))</f>
        <v>0-10%</v>
      </c>
    </row>
    <row r="4138" spans="1:24" ht="14.4" x14ac:dyDescent="0.3">
      <c r="A4138" s="2">
        <v>4137</v>
      </c>
      <c r="B4138" s="2" t="s">
        <v>7240</v>
      </c>
      <c r="C4138" s="2">
        <f>YEAR([1]Data!$D4138)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9">
        <v>1575.14</v>
      </c>
      <c r="T4138" s="2">
        <v>7</v>
      </c>
      <c r="U4138" s="25">
        <v>0</v>
      </c>
      <c r="V4138" s="25">
        <v>204.76820000000001</v>
      </c>
      <c r="W4138" s="11">
        <f>Table_1[[#This Row],[Discount]]/Table_1[[#This Row],[Sales]]</f>
        <v>0</v>
      </c>
      <c r="X4138" t="str">
        <f>IF(Table_1[[#This Row],[Discount %]]&lt;=0.1, "0-10%", IF(Table_1[[#This Row],[Discount %]]&lt;=0.2, "10-20%", IF(Table_1[[#This Row],[Discount %]]&lt;=0.3, "20-30%", IF(Table_1[[#This Row],[Discount %]]&lt;=0.4, "30-40%", "40%+"))))</f>
        <v>0-10%</v>
      </c>
    </row>
    <row r="4139" spans="1:24" ht="14.4" x14ac:dyDescent="0.3">
      <c r="A4139" s="2">
        <v>4138</v>
      </c>
      <c r="B4139" s="2" t="s">
        <v>7241</v>
      </c>
      <c r="C4139" s="2">
        <f>YEAR([1]Data!$D4139)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9">
        <v>25.060000000000002</v>
      </c>
      <c r="T4139" s="2">
        <v>7</v>
      </c>
      <c r="U4139" s="25">
        <v>0</v>
      </c>
      <c r="V4139" s="25">
        <v>12.530000000000001</v>
      </c>
      <c r="W4139" s="11">
        <f>Table_1[[#This Row],[Discount]]/Table_1[[#This Row],[Sales]]</f>
        <v>0</v>
      </c>
      <c r="X4139" t="str">
        <f>IF(Table_1[[#This Row],[Discount %]]&lt;=0.1, "0-10%", IF(Table_1[[#This Row],[Discount %]]&lt;=0.2, "10-20%", IF(Table_1[[#This Row],[Discount %]]&lt;=0.3, "20-30%", IF(Table_1[[#This Row],[Discount %]]&lt;=0.4, "30-40%", "40%+"))))</f>
        <v>0-10%</v>
      </c>
    </row>
    <row r="4140" spans="1:24" ht="14.4" x14ac:dyDescent="0.3">
      <c r="A4140" s="2">
        <v>4139</v>
      </c>
      <c r="B4140" s="2" t="s">
        <v>7242</v>
      </c>
      <c r="C4140" s="2">
        <f>YEAR([1]Data!$D4140)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9">
        <v>6.9239999999999977</v>
      </c>
      <c r="T4140" s="2">
        <v>6</v>
      </c>
      <c r="U4140" s="25">
        <v>0.8</v>
      </c>
      <c r="V4140" s="25">
        <v>-10.385999999999999</v>
      </c>
      <c r="W4140" s="11">
        <f>Table_1[[#This Row],[Discount]]/Table_1[[#This Row],[Sales]]</f>
        <v>0.11554015020219531</v>
      </c>
      <c r="X4140" t="str">
        <f>IF(Table_1[[#This Row],[Discount %]]&lt;=0.1, "0-10%", IF(Table_1[[#This Row],[Discount %]]&lt;=0.2, "10-20%", IF(Table_1[[#This Row],[Discount %]]&lt;=0.3, "20-30%", IF(Table_1[[#This Row],[Discount %]]&lt;=0.4, "30-40%", "40%+"))))</f>
        <v>10-20%</v>
      </c>
    </row>
    <row r="4141" spans="1:24" ht="14.4" x14ac:dyDescent="0.3">
      <c r="A4141" s="2">
        <v>4140</v>
      </c>
      <c r="B4141" s="2" t="s">
        <v>7244</v>
      </c>
      <c r="C4141" s="2">
        <f>YEAR([1]Data!$D4141)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9">
        <v>37.392000000000003</v>
      </c>
      <c r="T4141" s="2">
        <v>3</v>
      </c>
      <c r="U4141" s="25">
        <v>0.2</v>
      </c>
      <c r="V4141" s="25">
        <v>2.336999999999998</v>
      </c>
      <c r="W4141" s="11">
        <f>Table_1[[#This Row],[Discount]]/Table_1[[#This Row],[Sales]]</f>
        <v>5.3487376979032943E-3</v>
      </c>
      <c r="X4141" t="str">
        <f>IF(Table_1[[#This Row],[Discount %]]&lt;=0.1, "0-10%", IF(Table_1[[#This Row],[Discount %]]&lt;=0.2, "10-20%", IF(Table_1[[#This Row],[Discount %]]&lt;=0.3, "20-30%", IF(Table_1[[#This Row],[Discount %]]&lt;=0.4, "30-40%", "40%+"))))</f>
        <v>0-10%</v>
      </c>
    </row>
    <row r="4142" spans="1:24" ht="14.4" x14ac:dyDescent="0.3">
      <c r="A4142" s="2">
        <v>4141</v>
      </c>
      <c r="B4142" s="2" t="s">
        <v>7244</v>
      </c>
      <c r="C4142" s="2">
        <f>YEAR([1]Data!$D4142)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9">
        <v>79.12</v>
      </c>
      <c r="T4142" s="2">
        <v>5</v>
      </c>
      <c r="U4142" s="25">
        <v>0.2</v>
      </c>
      <c r="V4142" s="25">
        <v>13.845999999999997</v>
      </c>
      <c r="W4142" s="11">
        <f>Table_1[[#This Row],[Discount]]/Table_1[[#This Row],[Sales]]</f>
        <v>2.5278058645096056E-3</v>
      </c>
      <c r="X4142" t="str">
        <f>IF(Table_1[[#This Row],[Discount %]]&lt;=0.1, "0-10%", IF(Table_1[[#This Row],[Discount %]]&lt;=0.2, "10-20%", IF(Table_1[[#This Row],[Discount %]]&lt;=0.3, "20-30%", IF(Table_1[[#This Row],[Discount %]]&lt;=0.4, "30-40%", "40%+"))))</f>
        <v>0-10%</v>
      </c>
    </row>
    <row r="4143" spans="1:24" ht="14.4" x14ac:dyDescent="0.3">
      <c r="A4143" s="2">
        <v>4142</v>
      </c>
      <c r="B4143" s="2" t="s">
        <v>7245</v>
      </c>
      <c r="C4143" s="2">
        <f>YEAR([1]Data!$D4143)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9">
        <v>18.899999999999999</v>
      </c>
      <c r="T4143" s="2">
        <v>3</v>
      </c>
      <c r="U4143" s="25">
        <v>0</v>
      </c>
      <c r="V4143" s="25">
        <v>8.6939999999999991</v>
      </c>
      <c r="W4143" s="11">
        <f>Table_1[[#This Row],[Discount]]/Table_1[[#This Row],[Sales]]</f>
        <v>0</v>
      </c>
      <c r="X4143" t="str">
        <f>IF(Table_1[[#This Row],[Discount %]]&lt;=0.1, "0-10%", IF(Table_1[[#This Row],[Discount %]]&lt;=0.2, "10-20%", IF(Table_1[[#This Row],[Discount %]]&lt;=0.3, "20-30%", IF(Table_1[[#This Row],[Discount %]]&lt;=0.4, "30-40%", "40%+"))))</f>
        <v>0-10%</v>
      </c>
    </row>
    <row r="4144" spans="1:24" ht="14.4" x14ac:dyDescent="0.3">
      <c r="A4144" s="2">
        <v>4143</v>
      </c>
      <c r="B4144" s="2" t="s">
        <v>7247</v>
      </c>
      <c r="C4144" s="2">
        <f>YEAR([1]Data!$D4144)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9">
        <v>57.42</v>
      </c>
      <c r="T4144" s="2">
        <v>9</v>
      </c>
      <c r="U4144" s="25">
        <v>0</v>
      </c>
      <c r="V4144" s="25">
        <v>26.413199999999996</v>
      </c>
      <c r="W4144" s="11">
        <f>Table_1[[#This Row],[Discount]]/Table_1[[#This Row],[Sales]]</f>
        <v>0</v>
      </c>
      <c r="X4144" t="str">
        <f>IF(Table_1[[#This Row],[Discount %]]&lt;=0.1, "0-10%", IF(Table_1[[#This Row],[Discount %]]&lt;=0.2, "10-20%", IF(Table_1[[#This Row],[Discount %]]&lt;=0.3, "20-30%", IF(Table_1[[#This Row],[Discount %]]&lt;=0.4, "30-40%", "40%+"))))</f>
        <v>0-10%</v>
      </c>
    </row>
    <row r="4145" spans="1:24" ht="14.4" x14ac:dyDescent="0.3">
      <c r="A4145" s="2">
        <v>4144</v>
      </c>
      <c r="B4145" s="2" t="s">
        <v>7248</v>
      </c>
      <c r="C4145" s="2">
        <f>YEAR([1]Data!$D4145)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9">
        <v>12.74</v>
      </c>
      <c r="T4145" s="2">
        <v>7</v>
      </c>
      <c r="U4145" s="25">
        <v>0</v>
      </c>
      <c r="V4145" s="25">
        <v>5.7329999999999997</v>
      </c>
      <c r="W4145" s="11">
        <f>Table_1[[#This Row],[Discount]]/Table_1[[#This Row],[Sales]]</f>
        <v>0</v>
      </c>
      <c r="X4145" t="str">
        <f>IF(Table_1[[#This Row],[Discount %]]&lt;=0.1, "0-10%", IF(Table_1[[#This Row],[Discount %]]&lt;=0.2, "10-20%", IF(Table_1[[#This Row],[Discount %]]&lt;=0.3, "20-30%", IF(Table_1[[#This Row],[Discount %]]&lt;=0.4, "30-40%", "40%+"))))</f>
        <v>0-10%</v>
      </c>
    </row>
    <row r="4146" spans="1:24" ht="14.4" x14ac:dyDescent="0.3">
      <c r="A4146" s="2">
        <v>4145</v>
      </c>
      <c r="B4146" s="2" t="s">
        <v>7248</v>
      </c>
      <c r="C4146" s="2">
        <f>YEAR([1]Data!$D4146)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9">
        <v>8.82</v>
      </c>
      <c r="T4146" s="2">
        <v>3</v>
      </c>
      <c r="U4146" s="25">
        <v>0</v>
      </c>
      <c r="V4146" s="25">
        <v>2.3814000000000002</v>
      </c>
      <c r="W4146" s="11">
        <f>Table_1[[#This Row],[Discount]]/Table_1[[#This Row],[Sales]]</f>
        <v>0</v>
      </c>
      <c r="X4146" t="str">
        <f>IF(Table_1[[#This Row],[Discount %]]&lt;=0.1, "0-10%", IF(Table_1[[#This Row],[Discount %]]&lt;=0.2, "10-20%", IF(Table_1[[#This Row],[Discount %]]&lt;=0.3, "20-30%", IF(Table_1[[#This Row],[Discount %]]&lt;=0.4, "30-40%", "40%+"))))</f>
        <v>0-10%</v>
      </c>
    </row>
    <row r="4147" spans="1:24" ht="14.4" x14ac:dyDescent="0.3">
      <c r="A4147" s="2">
        <v>4146</v>
      </c>
      <c r="B4147" s="2" t="s">
        <v>7248</v>
      </c>
      <c r="C4147" s="2">
        <f>YEAR([1]Data!$D4147)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9">
        <v>120.78399999999999</v>
      </c>
      <c r="T4147" s="2">
        <v>1</v>
      </c>
      <c r="U4147" s="25">
        <v>0.2</v>
      </c>
      <c r="V4147" s="25">
        <v>-13.588200000000001</v>
      </c>
      <c r="W4147" s="11">
        <f>Table_1[[#This Row],[Discount]]/Table_1[[#This Row],[Sales]]</f>
        <v>1.6558484567492386E-3</v>
      </c>
      <c r="X4147" t="str">
        <f>IF(Table_1[[#This Row],[Discount %]]&lt;=0.1, "0-10%", IF(Table_1[[#This Row],[Discount %]]&lt;=0.2, "10-20%", IF(Table_1[[#This Row],[Discount %]]&lt;=0.3, "20-30%", IF(Table_1[[#This Row],[Discount %]]&lt;=0.4, "30-40%", "40%+"))))</f>
        <v>0-10%</v>
      </c>
    </row>
    <row r="4148" spans="1:24" ht="14.4" x14ac:dyDescent="0.3">
      <c r="A4148" s="2">
        <v>4147</v>
      </c>
      <c r="B4148" s="2" t="s">
        <v>7251</v>
      </c>
      <c r="C4148" s="2">
        <f>YEAR([1]Data!$D4148)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9">
        <v>322.59000000000003</v>
      </c>
      <c r="T4148" s="2">
        <v>3</v>
      </c>
      <c r="U4148" s="25">
        <v>0</v>
      </c>
      <c r="V4148" s="25">
        <v>64.518000000000001</v>
      </c>
      <c r="W4148" s="11">
        <f>Table_1[[#This Row],[Discount]]/Table_1[[#This Row],[Sales]]</f>
        <v>0</v>
      </c>
      <c r="X4148" t="str">
        <f>IF(Table_1[[#This Row],[Discount %]]&lt;=0.1, "0-10%", IF(Table_1[[#This Row],[Discount %]]&lt;=0.2, "10-20%", IF(Table_1[[#This Row],[Discount %]]&lt;=0.3, "20-30%", IF(Table_1[[#This Row],[Discount %]]&lt;=0.4, "30-40%", "40%+"))))</f>
        <v>0-10%</v>
      </c>
    </row>
    <row r="4149" spans="1:24" ht="14.4" x14ac:dyDescent="0.3">
      <c r="A4149" s="2">
        <v>4148</v>
      </c>
      <c r="B4149" s="2" t="s">
        <v>7252</v>
      </c>
      <c r="C4149" s="2">
        <f>YEAR([1]Data!$D4149)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9">
        <v>9.7619999999999969</v>
      </c>
      <c r="T4149" s="2">
        <v>3</v>
      </c>
      <c r="U4149" s="25">
        <v>0.8</v>
      </c>
      <c r="V4149" s="25">
        <v>-15.131100000000004</v>
      </c>
      <c r="W4149" s="11">
        <f>Table_1[[#This Row],[Discount]]/Table_1[[#This Row],[Sales]]</f>
        <v>8.195041999590251E-2</v>
      </c>
      <c r="X4149" t="str">
        <f>IF(Table_1[[#This Row],[Discount %]]&lt;=0.1, "0-10%", IF(Table_1[[#This Row],[Discount %]]&lt;=0.2, "10-20%", IF(Table_1[[#This Row],[Discount %]]&lt;=0.3, "20-30%", IF(Table_1[[#This Row],[Discount %]]&lt;=0.4, "30-40%", "40%+"))))</f>
        <v>0-10%</v>
      </c>
    </row>
    <row r="4150" spans="1:24" ht="14.4" x14ac:dyDescent="0.3">
      <c r="A4150" s="2">
        <v>4149</v>
      </c>
      <c r="B4150" s="2" t="s">
        <v>7252</v>
      </c>
      <c r="C4150" s="2">
        <f>YEAR([1]Data!$D4150)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9">
        <v>13.719999999999999</v>
      </c>
      <c r="T4150" s="2">
        <v>1</v>
      </c>
      <c r="U4150" s="25">
        <v>0.2</v>
      </c>
      <c r="V4150" s="25">
        <v>1.2004999999999999</v>
      </c>
      <c r="W4150" s="11">
        <f>Table_1[[#This Row],[Discount]]/Table_1[[#This Row],[Sales]]</f>
        <v>1.4577259475218662E-2</v>
      </c>
      <c r="X4150" t="str">
        <f>IF(Table_1[[#This Row],[Discount %]]&lt;=0.1, "0-10%", IF(Table_1[[#This Row],[Discount %]]&lt;=0.2, "10-20%", IF(Table_1[[#This Row],[Discount %]]&lt;=0.3, "20-30%", IF(Table_1[[#This Row],[Discount %]]&lt;=0.4, "30-40%", "40%+"))))</f>
        <v>0-10%</v>
      </c>
    </row>
    <row r="4151" spans="1:24" ht="14.4" x14ac:dyDescent="0.3">
      <c r="A4151" s="2">
        <v>4150</v>
      </c>
      <c r="B4151" s="2" t="s">
        <v>7252</v>
      </c>
      <c r="C4151" s="2">
        <f>YEAR([1]Data!$D4151)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9">
        <v>55.2</v>
      </c>
      <c r="T4151" s="2">
        <v>1</v>
      </c>
      <c r="U4151" s="25">
        <v>0.2</v>
      </c>
      <c r="V4151" s="25">
        <v>-2.0700000000000038</v>
      </c>
      <c r="W4151" s="11">
        <f>Table_1[[#This Row],[Discount]]/Table_1[[#This Row],[Sales]]</f>
        <v>3.6231884057971015E-3</v>
      </c>
      <c r="X4151" t="str">
        <f>IF(Table_1[[#This Row],[Discount %]]&lt;=0.1, "0-10%", IF(Table_1[[#This Row],[Discount %]]&lt;=0.2, "10-20%", IF(Table_1[[#This Row],[Discount %]]&lt;=0.3, "20-30%", IF(Table_1[[#This Row],[Discount %]]&lt;=0.4, "30-40%", "40%+"))))</f>
        <v>0-10%</v>
      </c>
    </row>
    <row r="4152" spans="1:24" ht="14.4" x14ac:dyDescent="0.3">
      <c r="A4152" s="2">
        <v>4151</v>
      </c>
      <c r="B4152" s="2" t="s">
        <v>7252</v>
      </c>
      <c r="C4152" s="2">
        <f>YEAR([1]Data!$D4152)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9">
        <v>259.13600000000002</v>
      </c>
      <c r="T4152" s="2">
        <v>4</v>
      </c>
      <c r="U4152" s="25">
        <v>0.2</v>
      </c>
      <c r="V4152" s="25">
        <v>-58.305599999999984</v>
      </c>
      <c r="W4152" s="11">
        <f>Table_1[[#This Row],[Discount]]/Table_1[[#This Row],[Sales]]</f>
        <v>7.7179550506297845E-4</v>
      </c>
      <c r="X4152" t="str">
        <f>IF(Table_1[[#This Row],[Discount %]]&lt;=0.1, "0-10%", IF(Table_1[[#This Row],[Discount %]]&lt;=0.2, "10-20%", IF(Table_1[[#This Row],[Discount %]]&lt;=0.3, "20-30%", IF(Table_1[[#This Row],[Discount %]]&lt;=0.4, "30-40%", "40%+"))))</f>
        <v>0-10%</v>
      </c>
    </row>
    <row r="4153" spans="1:24" ht="14.4" x14ac:dyDescent="0.3">
      <c r="A4153" s="2">
        <v>4152</v>
      </c>
      <c r="B4153" s="2" t="s">
        <v>7253</v>
      </c>
      <c r="C4153" s="2">
        <f>YEAR([1]Data!$D4153)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9">
        <v>29.24</v>
      </c>
      <c r="T4153" s="2">
        <v>5</v>
      </c>
      <c r="U4153" s="25">
        <v>0.2</v>
      </c>
      <c r="V4153" s="25">
        <v>9.8685000000000009</v>
      </c>
      <c r="W4153" s="11">
        <f>Table_1[[#This Row],[Discount]]/Table_1[[#This Row],[Sales]]</f>
        <v>6.8399452804377573E-3</v>
      </c>
      <c r="X4153" t="str">
        <f>IF(Table_1[[#This Row],[Discount %]]&lt;=0.1, "0-10%", IF(Table_1[[#This Row],[Discount %]]&lt;=0.2, "10-20%", IF(Table_1[[#This Row],[Discount %]]&lt;=0.3, "20-30%", IF(Table_1[[#This Row],[Discount %]]&lt;=0.4, "30-40%", "40%+"))))</f>
        <v>0-10%</v>
      </c>
    </row>
    <row r="4154" spans="1:24" ht="14.4" x14ac:dyDescent="0.3">
      <c r="A4154" s="2">
        <v>4153</v>
      </c>
      <c r="B4154" s="2" t="s">
        <v>7253</v>
      </c>
      <c r="C4154" s="2">
        <f>YEAR([1]Data!$D4154)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9">
        <v>15.552000000000003</v>
      </c>
      <c r="T4154" s="2">
        <v>3</v>
      </c>
      <c r="U4154" s="25">
        <v>0.2</v>
      </c>
      <c r="V4154" s="25">
        <v>5.4432</v>
      </c>
      <c r="W4154" s="11">
        <f>Table_1[[#This Row],[Discount]]/Table_1[[#This Row],[Sales]]</f>
        <v>1.2860082304526748E-2</v>
      </c>
      <c r="X4154" t="str">
        <f>IF(Table_1[[#This Row],[Discount %]]&lt;=0.1, "0-10%", IF(Table_1[[#This Row],[Discount %]]&lt;=0.2, "10-20%", IF(Table_1[[#This Row],[Discount %]]&lt;=0.3, "20-30%", IF(Table_1[[#This Row],[Discount %]]&lt;=0.4, "30-40%", "40%+"))))</f>
        <v>0-10%</v>
      </c>
    </row>
    <row r="4155" spans="1:24" ht="14.4" x14ac:dyDescent="0.3">
      <c r="A4155" s="2">
        <v>4154</v>
      </c>
      <c r="B4155" s="2" t="s">
        <v>7253</v>
      </c>
      <c r="C4155" s="2">
        <f>YEAR([1]Data!$D4155)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9">
        <v>4.8960000000000008</v>
      </c>
      <c r="T4155" s="2">
        <v>3</v>
      </c>
      <c r="U4155" s="25">
        <v>0.2</v>
      </c>
      <c r="V4155" s="25">
        <v>1.6523999999999992</v>
      </c>
      <c r="W4155" s="11">
        <f>Table_1[[#This Row],[Discount]]/Table_1[[#This Row],[Sales]]</f>
        <v>4.0849673202614373E-2</v>
      </c>
      <c r="X4155" t="str">
        <f>IF(Table_1[[#This Row],[Discount %]]&lt;=0.1, "0-10%", IF(Table_1[[#This Row],[Discount %]]&lt;=0.2, "10-20%", IF(Table_1[[#This Row],[Discount %]]&lt;=0.3, "20-30%", IF(Table_1[[#This Row],[Discount %]]&lt;=0.4, "30-40%", "40%+"))))</f>
        <v>0-10%</v>
      </c>
    </row>
    <row r="4156" spans="1:24" ht="14.4" x14ac:dyDescent="0.3">
      <c r="A4156" s="2">
        <v>4155</v>
      </c>
      <c r="B4156" s="2" t="s">
        <v>7254</v>
      </c>
      <c r="C4156" s="2">
        <f>YEAR([1]Data!$D4156)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9">
        <v>38.088000000000001</v>
      </c>
      <c r="T4156" s="2">
        <v>4</v>
      </c>
      <c r="U4156" s="25">
        <v>0.7</v>
      </c>
      <c r="V4156" s="25">
        <v>-27.93119999999999</v>
      </c>
      <c r="W4156" s="11">
        <f>Table_1[[#This Row],[Discount]]/Table_1[[#This Row],[Sales]]</f>
        <v>1.8378491913463555E-2</v>
      </c>
      <c r="X4156" t="str">
        <f>IF(Table_1[[#This Row],[Discount %]]&lt;=0.1, "0-10%", IF(Table_1[[#This Row],[Discount %]]&lt;=0.2, "10-20%", IF(Table_1[[#This Row],[Discount %]]&lt;=0.3, "20-30%", IF(Table_1[[#This Row],[Discount %]]&lt;=0.4, "30-40%", "40%+"))))</f>
        <v>0-10%</v>
      </c>
    </row>
    <row r="4157" spans="1:24" ht="14.4" x14ac:dyDescent="0.3">
      <c r="A4157" s="2">
        <v>4156</v>
      </c>
      <c r="B4157" s="2" t="s">
        <v>7254</v>
      </c>
      <c r="C4157" s="2">
        <f>YEAR([1]Data!$D4157)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9">
        <v>2.8080000000000007</v>
      </c>
      <c r="T4157" s="2">
        <v>3</v>
      </c>
      <c r="U4157" s="25">
        <v>0.7</v>
      </c>
      <c r="V4157" s="25">
        <v>-1.9656000000000002</v>
      </c>
      <c r="W4157" s="11">
        <f>Table_1[[#This Row],[Discount]]/Table_1[[#This Row],[Sales]]</f>
        <v>0.24928774928774922</v>
      </c>
      <c r="X4157" t="str">
        <f>IF(Table_1[[#This Row],[Discount %]]&lt;=0.1, "0-10%", IF(Table_1[[#This Row],[Discount %]]&lt;=0.2, "10-20%", IF(Table_1[[#This Row],[Discount %]]&lt;=0.3, "20-30%", IF(Table_1[[#This Row],[Discount %]]&lt;=0.4, "30-40%", "40%+"))))</f>
        <v>20-30%</v>
      </c>
    </row>
    <row r="4158" spans="1:24" ht="14.4" x14ac:dyDescent="0.3">
      <c r="A4158" s="2">
        <v>4157</v>
      </c>
      <c r="B4158" s="2" t="s">
        <v>7255</v>
      </c>
      <c r="C4158" s="2">
        <f>YEAR([1]Data!$D4158)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9">
        <v>47.984000000000002</v>
      </c>
      <c r="T4158" s="2">
        <v>2</v>
      </c>
      <c r="U4158" s="25">
        <v>0.2</v>
      </c>
      <c r="V4158" s="25">
        <v>0.59979999999999656</v>
      </c>
      <c r="W4158" s="11">
        <f>Table_1[[#This Row],[Discount]]/Table_1[[#This Row],[Sales]]</f>
        <v>4.1680560186728912E-3</v>
      </c>
      <c r="X4158" t="str">
        <f>IF(Table_1[[#This Row],[Discount %]]&lt;=0.1, "0-10%", IF(Table_1[[#This Row],[Discount %]]&lt;=0.2, "10-20%", IF(Table_1[[#This Row],[Discount %]]&lt;=0.3, "20-30%", IF(Table_1[[#This Row],[Discount %]]&lt;=0.4, "30-40%", "40%+"))))</f>
        <v>0-10%</v>
      </c>
    </row>
    <row r="4159" spans="1:24" ht="14.4" x14ac:dyDescent="0.3">
      <c r="A4159" s="2">
        <v>4158</v>
      </c>
      <c r="B4159" s="2" t="s">
        <v>7255</v>
      </c>
      <c r="C4159" s="2">
        <f>YEAR([1]Data!$D4159)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9">
        <v>26.064000000000007</v>
      </c>
      <c r="T4159" s="2">
        <v>6</v>
      </c>
      <c r="U4159" s="25">
        <v>0.7</v>
      </c>
      <c r="V4159" s="25">
        <v>-19.982399999999991</v>
      </c>
      <c r="W4159" s="11">
        <f>Table_1[[#This Row],[Discount]]/Table_1[[#This Row],[Sales]]</f>
        <v>2.6856967464702262E-2</v>
      </c>
      <c r="X4159" t="str">
        <f>IF(Table_1[[#This Row],[Discount %]]&lt;=0.1, "0-10%", IF(Table_1[[#This Row],[Discount %]]&lt;=0.2, "10-20%", IF(Table_1[[#This Row],[Discount %]]&lt;=0.3, "20-30%", IF(Table_1[[#This Row],[Discount %]]&lt;=0.4, "30-40%", "40%+"))))</f>
        <v>0-10%</v>
      </c>
    </row>
    <row r="4160" spans="1:24" ht="14.4" x14ac:dyDescent="0.3">
      <c r="A4160" s="2">
        <v>4159</v>
      </c>
      <c r="B4160" s="2" t="s">
        <v>7256</v>
      </c>
      <c r="C4160" s="2">
        <f>YEAR([1]Data!$D4160)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9">
        <v>15.696000000000002</v>
      </c>
      <c r="T4160" s="2">
        <v>3</v>
      </c>
      <c r="U4160" s="25">
        <v>0.2</v>
      </c>
      <c r="V4160" s="25">
        <v>5.1011999999999995</v>
      </c>
      <c r="W4160" s="11">
        <f>Table_1[[#This Row],[Discount]]/Table_1[[#This Row],[Sales]]</f>
        <v>1.27420998980632E-2</v>
      </c>
      <c r="X4160" t="str">
        <f>IF(Table_1[[#This Row],[Discount %]]&lt;=0.1, "0-10%", IF(Table_1[[#This Row],[Discount %]]&lt;=0.2, "10-20%", IF(Table_1[[#This Row],[Discount %]]&lt;=0.3, "20-30%", IF(Table_1[[#This Row],[Discount %]]&lt;=0.4, "30-40%", "40%+"))))</f>
        <v>0-10%</v>
      </c>
    </row>
    <row r="4161" spans="1:24" ht="14.4" x14ac:dyDescent="0.3">
      <c r="A4161" s="2">
        <v>4160</v>
      </c>
      <c r="B4161" s="2" t="s">
        <v>7257</v>
      </c>
      <c r="C4161" s="2">
        <f>YEAR([1]Data!$D4161)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9">
        <v>12.84</v>
      </c>
      <c r="T4161" s="2">
        <v>3</v>
      </c>
      <c r="U4161" s="25">
        <v>0</v>
      </c>
      <c r="V4161" s="25">
        <v>3.7235999999999989</v>
      </c>
      <c r="W4161" s="11">
        <f>Table_1[[#This Row],[Discount]]/Table_1[[#This Row],[Sales]]</f>
        <v>0</v>
      </c>
      <c r="X4161" t="str">
        <f>IF(Table_1[[#This Row],[Discount %]]&lt;=0.1, "0-10%", IF(Table_1[[#This Row],[Discount %]]&lt;=0.2, "10-20%", IF(Table_1[[#This Row],[Discount %]]&lt;=0.3, "20-30%", IF(Table_1[[#This Row],[Discount %]]&lt;=0.4, "30-40%", "40%+"))))</f>
        <v>0-10%</v>
      </c>
    </row>
    <row r="4162" spans="1:24" ht="14.4" x14ac:dyDescent="0.3">
      <c r="A4162" s="2">
        <v>4161</v>
      </c>
      <c r="B4162" s="2" t="s">
        <v>7258</v>
      </c>
      <c r="C4162" s="2">
        <f>YEAR([1]Data!$D4162)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9">
        <v>539.97</v>
      </c>
      <c r="T4162" s="2">
        <v>3</v>
      </c>
      <c r="U4162" s="25">
        <v>0</v>
      </c>
      <c r="V4162" s="25">
        <v>134.99250000000001</v>
      </c>
      <c r="W4162" s="11">
        <f>Table_1[[#This Row],[Discount]]/Table_1[[#This Row],[Sales]]</f>
        <v>0</v>
      </c>
      <c r="X4162" t="str">
        <f>IF(Table_1[[#This Row],[Discount %]]&lt;=0.1, "0-10%", IF(Table_1[[#This Row],[Discount %]]&lt;=0.2, "10-20%", IF(Table_1[[#This Row],[Discount %]]&lt;=0.3, "20-30%", IF(Table_1[[#This Row],[Discount %]]&lt;=0.4, "30-40%", "40%+"))))</f>
        <v>0-10%</v>
      </c>
    </row>
    <row r="4163" spans="1:24" ht="14.4" x14ac:dyDescent="0.3">
      <c r="A4163" s="2">
        <v>4162</v>
      </c>
      <c r="B4163" s="2" t="s">
        <v>7258</v>
      </c>
      <c r="C4163" s="2">
        <f>YEAR([1]Data!$D4163)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9">
        <v>22.58</v>
      </c>
      <c r="T4163" s="2">
        <v>2</v>
      </c>
      <c r="U4163" s="25">
        <v>0</v>
      </c>
      <c r="V4163" s="25">
        <v>5.8707999999999991</v>
      </c>
      <c r="W4163" s="11">
        <f>Table_1[[#This Row],[Discount]]/Table_1[[#This Row],[Sales]]</f>
        <v>0</v>
      </c>
      <c r="X4163" t="str">
        <f>IF(Table_1[[#This Row],[Discount %]]&lt;=0.1, "0-10%", IF(Table_1[[#This Row],[Discount %]]&lt;=0.2, "10-20%", IF(Table_1[[#This Row],[Discount %]]&lt;=0.3, "20-30%", IF(Table_1[[#This Row],[Discount %]]&lt;=0.4, "30-40%", "40%+"))))</f>
        <v>0-10%</v>
      </c>
    </row>
    <row r="4164" spans="1:24" ht="14.4" x14ac:dyDescent="0.3">
      <c r="A4164" s="2">
        <v>4163</v>
      </c>
      <c r="B4164" s="2" t="s">
        <v>7261</v>
      </c>
      <c r="C4164" s="2">
        <f>YEAR([1]Data!$D4164)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9">
        <v>16.52</v>
      </c>
      <c r="T4164" s="2">
        <v>4</v>
      </c>
      <c r="U4164" s="25">
        <v>0</v>
      </c>
      <c r="V4164" s="25">
        <v>7.5991999999999997</v>
      </c>
      <c r="W4164" s="11">
        <f>Table_1[[#This Row],[Discount]]/Table_1[[#This Row],[Sales]]</f>
        <v>0</v>
      </c>
      <c r="X4164" t="str">
        <f>IF(Table_1[[#This Row],[Discount %]]&lt;=0.1, "0-10%", IF(Table_1[[#This Row],[Discount %]]&lt;=0.2, "10-20%", IF(Table_1[[#This Row],[Discount %]]&lt;=0.3, "20-30%", IF(Table_1[[#This Row],[Discount %]]&lt;=0.4, "30-40%", "40%+"))))</f>
        <v>0-10%</v>
      </c>
    </row>
    <row r="4165" spans="1:24" ht="14.4" x14ac:dyDescent="0.3">
      <c r="A4165" s="2">
        <v>4164</v>
      </c>
      <c r="B4165" s="2" t="s">
        <v>7261</v>
      </c>
      <c r="C4165" s="2">
        <f>YEAR([1]Data!$D4165)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9">
        <v>671.93999999999994</v>
      </c>
      <c r="T4165" s="2">
        <v>3</v>
      </c>
      <c r="U4165" s="25">
        <v>0</v>
      </c>
      <c r="V4165" s="25">
        <v>315.81179999999995</v>
      </c>
      <c r="W4165" s="11">
        <f>Table_1[[#This Row],[Discount]]/Table_1[[#This Row],[Sales]]</f>
        <v>0</v>
      </c>
      <c r="X4165" t="str">
        <f>IF(Table_1[[#This Row],[Discount %]]&lt;=0.1, "0-10%", IF(Table_1[[#This Row],[Discount %]]&lt;=0.2, "10-20%", IF(Table_1[[#This Row],[Discount %]]&lt;=0.3, "20-30%", IF(Table_1[[#This Row],[Discount %]]&lt;=0.4, "30-40%", "40%+"))))</f>
        <v>0-10%</v>
      </c>
    </row>
    <row r="4166" spans="1:24" ht="14.4" x14ac:dyDescent="0.3">
      <c r="A4166" s="2">
        <v>4165</v>
      </c>
      <c r="B4166" s="2" t="s">
        <v>7262</v>
      </c>
      <c r="C4166" s="2">
        <f>YEAR([1]Data!$D4166)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9">
        <v>169.06400000000002</v>
      </c>
      <c r="T4166" s="2">
        <v>7</v>
      </c>
      <c r="U4166" s="25">
        <v>0.2</v>
      </c>
      <c r="V4166" s="25">
        <v>-14.793099999999995</v>
      </c>
      <c r="W4166" s="11">
        <f>Table_1[[#This Row],[Discount]]/Table_1[[#This Row],[Sales]]</f>
        <v>1.1829839587375194E-3</v>
      </c>
      <c r="X4166" t="str">
        <f>IF(Table_1[[#This Row],[Discount %]]&lt;=0.1, "0-10%", IF(Table_1[[#This Row],[Discount %]]&lt;=0.2, "10-20%", IF(Table_1[[#This Row],[Discount %]]&lt;=0.3, "20-30%", IF(Table_1[[#This Row],[Discount %]]&lt;=0.4, "30-40%", "40%+"))))</f>
        <v>0-10%</v>
      </c>
    </row>
    <row r="4167" spans="1:24" ht="14.4" x14ac:dyDescent="0.3">
      <c r="A4167" s="2">
        <v>4166</v>
      </c>
      <c r="B4167" s="2" t="s">
        <v>7262</v>
      </c>
      <c r="C4167" s="2">
        <f>YEAR([1]Data!$D4167)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9">
        <v>168.624</v>
      </c>
      <c r="T4167" s="2">
        <v>9</v>
      </c>
      <c r="U4167" s="25">
        <v>0.2</v>
      </c>
      <c r="V4167" s="25">
        <v>14.754599999999996</v>
      </c>
      <c r="W4167" s="11">
        <f>Table_1[[#This Row],[Discount]]/Table_1[[#This Row],[Sales]]</f>
        <v>1.1860707847044312E-3</v>
      </c>
      <c r="X4167" t="str">
        <f>IF(Table_1[[#This Row],[Discount %]]&lt;=0.1, "0-10%", IF(Table_1[[#This Row],[Discount %]]&lt;=0.2, "10-20%", IF(Table_1[[#This Row],[Discount %]]&lt;=0.3, "20-30%", IF(Table_1[[#This Row],[Discount %]]&lt;=0.4, "30-40%", "40%+"))))</f>
        <v>0-10%</v>
      </c>
    </row>
    <row r="4168" spans="1:24" ht="14.4" x14ac:dyDescent="0.3">
      <c r="A4168" s="2">
        <v>4167</v>
      </c>
      <c r="B4168" s="2" t="s">
        <v>7265</v>
      </c>
      <c r="C4168" s="2">
        <f>YEAR([1]Data!$D4168)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9">
        <v>19.440000000000001</v>
      </c>
      <c r="T4168" s="2">
        <v>3</v>
      </c>
      <c r="U4168" s="25">
        <v>0</v>
      </c>
      <c r="V4168" s="25">
        <v>9.3312000000000008</v>
      </c>
      <c r="W4168" s="11">
        <f>Table_1[[#This Row],[Discount]]/Table_1[[#This Row],[Sales]]</f>
        <v>0</v>
      </c>
      <c r="X4168" t="str">
        <f>IF(Table_1[[#This Row],[Discount %]]&lt;=0.1, "0-10%", IF(Table_1[[#This Row],[Discount %]]&lt;=0.2, "10-20%", IF(Table_1[[#This Row],[Discount %]]&lt;=0.3, "20-30%", IF(Table_1[[#This Row],[Discount %]]&lt;=0.4, "30-40%", "40%+"))))</f>
        <v>0-10%</v>
      </c>
    </row>
    <row r="4169" spans="1:24" ht="14.4" x14ac:dyDescent="0.3">
      <c r="A4169" s="2">
        <v>4168</v>
      </c>
      <c r="B4169" s="2" t="s">
        <v>7266</v>
      </c>
      <c r="C4169" s="2">
        <f>YEAR([1]Data!$D4169)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9">
        <v>31.92</v>
      </c>
      <c r="T4169" s="2">
        <v>4</v>
      </c>
      <c r="U4169" s="25">
        <v>0</v>
      </c>
      <c r="V4169" s="25">
        <v>8.299199999999999</v>
      </c>
      <c r="W4169" s="11">
        <f>Table_1[[#This Row],[Discount]]/Table_1[[#This Row],[Sales]]</f>
        <v>0</v>
      </c>
      <c r="X4169" t="str">
        <f>IF(Table_1[[#This Row],[Discount %]]&lt;=0.1, "0-10%", IF(Table_1[[#This Row],[Discount %]]&lt;=0.2, "10-20%", IF(Table_1[[#This Row],[Discount %]]&lt;=0.3, "20-30%", IF(Table_1[[#This Row],[Discount %]]&lt;=0.4, "30-40%", "40%+"))))</f>
        <v>0-10%</v>
      </c>
    </row>
    <row r="4170" spans="1:24" ht="14.4" x14ac:dyDescent="0.3">
      <c r="A4170" s="2">
        <v>4169</v>
      </c>
      <c r="B4170" s="2" t="s">
        <v>7266</v>
      </c>
      <c r="C4170" s="2">
        <f>YEAR([1]Data!$D4170)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9">
        <v>433.56800000000004</v>
      </c>
      <c r="T4170" s="2">
        <v>2</v>
      </c>
      <c r="U4170" s="25">
        <v>0.2</v>
      </c>
      <c r="V4170" s="25">
        <v>-65.035200000000046</v>
      </c>
      <c r="W4170" s="11">
        <f>Table_1[[#This Row],[Discount]]/Table_1[[#This Row],[Sales]]</f>
        <v>4.6128865598937189E-4</v>
      </c>
      <c r="X4170" t="str">
        <f>IF(Table_1[[#This Row],[Discount %]]&lt;=0.1, "0-10%", IF(Table_1[[#This Row],[Discount %]]&lt;=0.2, "10-20%", IF(Table_1[[#This Row],[Discount %]]&lt;=0.3, "20-30%", IF(Table_1[[#This Row],[Discount %]]&lt;=0.4, "30-40%", "40%+"))))</f>
        <v>0-10%</v>
      </c>
    </row>
    <row r="4171" spans="1:24" ht="14.4" x14ac:dyDescent="0.3">
      <c r="A4171" s="2">
        <v>4170</v>
      </c>
      <c r="B4171" s="2" t="s">
        <v>7269</v>
      </c>
      <c r="C4171" s="2">
        <f>YEAR([1]Data!$D4171)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9">
        <v>31.104000000000006</v>
      </c>
      <c r="T4171" s="2">
        <v>6</v>
      </c>
      <c r="U4171" s="25">
        <v>0.2</v>
      </c>
      <c r="V4171" s="25">
        <v>10.8864</v>
      </c>
      <c r="W4171" s="11">
        <f>Table_1[[#This Row],[Discount]]/Table_1[[#This Row],[Sales]]</f>
        <v>6.4300411522633738E-3</v>
      </c>
      <c r="X4171" t="str">
        <f>IF(Table_1[[#This Row],[Discount %]]&lt;=0.1, "0-10%", IF(Table_1[[#This Row],[Discount %]]&lt;=0.2, "10-20%", IF(Table_1[[#This Row],[Discount %]]&lt;=0.3, "20-30%", IF(Table_1[[#This Row],[Discount %]]&lt;=0.4, "30-40%", "40%+"))))</f>
        <v>0-10%</v>
      </c>
    </row>
    <row r="4172" spans="1:24" ht="14.4" x14ac:dyDescent="0.3">
      <c r="A4172" s="2">
        <v>4171</v>
      </c>
      <c r="B4172" s="2" t="s">
        <v>7269</v>
      </c>
      <c r="C4172" s="2">
        <f>YEAR([1]Data!$D4172)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9">
        <v>54.816000000000003</v>
      </c>
      <c r="T4172" s="2">
        <v>3</v>
      </c>
      <c r="U4172" s="25">
        <v>0.2</v>
      </c>
      <c r="V4172" s="25">
        <v>17.815199999999997</v>
      </c>
      <c r="W4172" s="11">
        <f>Table_1[[#This Row],[Discount]]/Table_1[[#This Row],[Sales]]</f>
        <v>3.6485697606538237E-3</v>
      </c>
      <c r="X4172" t="str">
        <f>IF(Table_1[[#This Row],[Discount %]]&lt;=0.1, "0-10%", IF(Table_1[[#This Row],[Discount %]]&lt;=0.2, "10-20%", IF(Table_1[[#This Row],[Discount %]]&lt;=0.3, "20-30%", IF(Table_1[[#This Row],[Discount %]]&lt;=0.4, "30-40%", "40%+"))))</f>
        <v>0-10%</v>
      </c>
    </row>
    <row r="4173" spans="1:24" ht="14.4" x14ac:dyDescent="0.3">
      <c r="A4173" s="2">
        <v>4172</v>
      </c>
      <c r="B4173" s="2" t="s">
        <v>7270</v>
      </c>
      <c r="C4173" s="2">
        <f>YEAR([1]Data!$D4173)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9">
        <v>48.86</v>
      </c>
      <c r="T4173" s="2">
        <v>7</v>
      </c>
      <c r="U4173" s="25">
        <v>0</v>
      </c>
      <c r="V4173" s="25">
        <v>0.97719999999999807</v>
      </c>
      <c r="W4173" s="11">
        <f>Table_1[[#This Row],[Discount]]/Table_1[[#This Row],[Sales]]</f>
        <v>0</v>
      </c>
      <c r="X4173" t="str">
        <f>IF(Table_1[[#This Row],[Discount %]]&lt;=0.1, "0-10%", IF(Table_1[[#This Row],[Discount %]]&lt;=0.2, "10-20%", IF(Table_1[[#This Row],[Discount %]]&lt;=0.3, "20-30%", IF(Table_1[[#This Row],[Discount %]]&lt;=0.4, "30-40%", "40%+"))))</f>
        <v>0-10%</v>
      </c>
    </row>
    <row r="4174" spans="1:24" ht="14.4" x14ac:dyDescent="0.3">
      <c r="A4174" s="2">
        <v>4173</v>
      </c>
      <c r="B4174" s="2" t="s">
        <v>7271</v>
      </c>
      <c r="C4174" s="2">
        <f>YEAR([1]Data!$D4174)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9">
        <v>14.2</v>
      </c>
      <c r="T4174" s="2">
        <v>2</v>
      </c>
      <c r="U4174" s="25">
        <v>0</v>
      </c>
      <c r="V4174" s="25">
        <v>6.5319999999999991</v>
      </c>
      <c r="W4174" s="11">
        <f>Table_1[[#This Row],[Discount]]/Table_1[[#This Row],[Sales]]</f>
        <v>0</v>
      </c>
      <c r="X4174" t="str">
        <f>IF(Table_1[[#This Row],[Discount %]]&lt;=0.1, "0-10%", IF(Table_1[[#This Row],[Discount %]]&lt;=0.2, "10-20%", IF(Table_1[[#This Row],[Discount %]]&lt;=0.3, "20-30%", IF(Table_1[[#This Row],[Discount %]]&lt;=0.4, "30-40%", "40%+"))))</f>
        <v>0-10%</v>
      </c>
    </row>
    <row r="4175" spans="1:24" ht="14.4" x14ac:dyDescent="0.3">
      <c r="A4175" s="2">
        <v>4174</v>
      </c>
      <c r="B4175" s="2" t="s">
        <v>7271</v>
      </c>
      <c r="C4175" s="2">
        <f>YEAR([1]Data!$D4175)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9">
        <v>12.96</v>
      </c>
      <c r="T4175" s="2">
        <v>2</v>
      </c>
      <c r="U4175" s="25">
        <v>0</v>
      </c>
      <c r="V4175" s="25">
        <v>6.2208000000000006</v>
      </c>
      <c r="W4175" s="11">
        <f>Table_1[[#This Row],[Discount]]/Table_1[[#This Row],[Sales]]</f>
        <v>0</v>
      </c>
      <c r="X4175" t="str">
        <f>IF(Table_1[[#This Row],[Discount %]]&lt;=0.1, "0-10%", IF(Table_1[[#This Row],[Discount %]]&lt;=0.2, "10-20%", IF(Table_1[[#This Row],[Discount %]]&lt;=0.3, "20-30%", IF(Table_1[[#This Row],[Discount %]]&lt;=0.4, "30-40%", "40%+"))))</f>
        <v>0-10%</v>
      </c>
    </row>
    <row r="4176" spans="1:24" ht="14.4" x14ac:dyDescent="0.3">
      <c r="A4176" s="2">
        <v>4175</v>
      </c>
      <c r="B4176" s="2" t="s">
        <v>7271</v>
      </c>
      <c r="C4176" s="2">
        <f>YEAR([1]Data!$D4176)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9">
        <v>58.34</v>
      </c>
      <c r="T4176" s="2">
        <v>2</v>
      </c>
      <c r="U4176" s="25">
        <v>0</v>
      </c>
      <c r="V4176" s="25">
        <v>28.0032</v>
      </c>
      <c r="W4176" s="11">
        <f>Table_1[[#This Row],[Discount]]/Table_1[[#This Row],[Sales]]</f>
        <v>0</v>
      </c>
      <c r="X4176" t="str">
        <f>IF(Table_1[[#This Row],[Discount %]]&lt;=0.1, "0-10%", IF(Table_1[[#This Row],[Discount %]]&lt;=0.2, "10-20%", IF(Table_1[[#This Row],[Discount %]]&lt;=0.3, "20-30%", IF(Table_1[[#This Row],[Discount %]]&lt;=0.4, "30-40%", "40%+"))))</f>
        <v>0-10%</v>
      </c>
    </row>
    <row r="4177" spans="1:24" ht="14.4" x14ac:dyDescent="0.3">
      <c r="A4177" s="2">
        <v>4176</v>
      </c>
      <c r="B4177" s="2" t="s">
        <v>7272</v>
      </c>
      <c r="C4177" s="2">
        <f>YEAR([1]Data!$D4177)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9">
        <v>56.3</v>
      </c>
      <c r="T4177" s="2">
        <v>2</v>
      </c>
      <c r="U4177" s="25">
        <v>0</v>
      </c>
      <c r="V4177" s="25">
        <v>15.764000000000003</v>
      </c>
      <c r="W4177" s="11">
        <f>Table_1[[#This Row],[Discount]]/Table_1[[#This Row],[Sales]]</f>
        <v>0</v>
      </c>
      <c r="X4177" t="str">
        <f>IF(Table_1[[#This Row],[Discount %]]&lt;=0.1, "0-10%", IF(Table_1[[#This Row],[Discount %]]&lt;=0.2, "10-20%", IF(Table_1[[#This Row],[Discount %]]&lt;=0.3, "20-30%", IF(Table_1[[#This Row],[Discount %]]&lt;=0.4, "30-40%", "40%+"))))</f>
        <v>0-10%</v>
      </c>
    </row>
    <row r="4178" spans="1:24" ht="14.4" x14ac:dyDescent="0.3">
      <c r="A4178" s="2">
        <v>4177</v>
      </c>
      <c r="B4178" s="2" t="s">
        <v>7275</v>
      </c>
      <c r="C4178" s="2">
        <f>YEAR([1]Data!$D4178)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9">
        <v>629.94999999999993</v>
      </c>
      <c r="T4178" s="2">
        <v>5</v>
      </c>
      <c r="U4178" s="25">
        <v>0</v>
      </c>
      <c r="V4178" s="25">
        <v>163.78700000000003</v>
      </c>
      <c r="W4178" s="11">
        <f>Table_1[[#This Row],[Discount]]/Table_1[[#This Row],[Sales]]</f>
        <v>0</v>
      </c>
      <c r="X4178" t="str">
        <f>IF(Table_1[[#This Row],[Discount %]]&lt;=0.1, "0-10%", IF(Table_1[[#This Row],[Discount %]]&lt;=0.2, "10-20%", IF(Table_1[[#This Row],[Discount %]]&lt;=0.3, "20-30%", IF(Table_1[[#This Row],[Discount %]]&lt;=0.4, "30-40%", "40%+"))))</f>
        <v>0-10%</v>
      </c>
    </row>
    <row r="4179" spans="1:24" ht="14.4" x14ac:dyDescent="0.3">
      <c r="A4179" s="2">
        <v>4178</v>
      </c>
      <c r="B4179" s="2" t="s">
        <v>7275</v>
      </c>
      <c r="C4179" s="2">
        <f>YEAR([1]Data!$D4179)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9">
        <v>122.97</v>
      </c>
      <c r="T4179" s="2">
        <v>3</v>
      </c>
      <c r="U4179" s="25">
        <v>0</v>
      </c>
      <c r="V4179" s="25">
        <v>60.255300000000005</v>
      </c>
      <c r="W4179" s="11">
        <f>Table_1[[#This Row],[Discount]]/Table_1[[#This Row],[Sales]]</f>
        <v>0</v>
      </c>
      <c r="X4179" t="str">
        <f>IF(Table_1[[#This Row],[Discount %]]&lt;=0.1, "0-10%", IF(Table_1[[#This Row],[Discount %]]&lt;=0.2, "10-20%", IF(Table_1[[#This Row],[Discount %]]&lt;=0.3, "20-30%", IF(Table_1[[#This Row],[Discount %]]&lt;=0.4, "30-40%", "40%+"))))</f>
        <v>0-10%</v>
      </c>
    </row>
    <row r="4180" spans="1:24" ht="14.4" x14ac:dyDescent="0.3">
      <c r="A4180" s="2">
        <v>4179</v>
      </c>
      <c r="B4180" s="2" t="s">
        <v>7276</v>
      </c>
      <c r="C4180" s="2">
        <f>YEAR([1]Data!$D4180)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9">
        <v>46.349999999999994</v>
      </c>
      <c r="T4180" s="2">
        <v>5</v>
      </c>
      <c r="U4180" s="25">
        <v>0</v>
      </c>
      <c r="V4180" s="25">
        <v>21.784499999999998</v>
      </c>
      <c r="W4180" s="11">
        <f>Table_1[[#This Row],[Discount]]/Table_1[[#This Row],[Sales]]</f>
        <v>0</v>
      </c>
      <c r="X4180" t="str">
        <f>IF(Table_1[[#This Row],[Discount %]]&lt;=0.1, "0-10%", IF(Table_1[[#This Row],[Discount %]]&lt;=0.2, "10-20%", IF(Table_1[[#This Row],[Discount %]]&lt;=0.3, "20-30%", IF(Table_1[[#This Row],[Discount %]]&lt;=0.4, "30-40%", "40%+"))))</f>
        <v>0-10%</v>
      </c>
    </row>
    <row r="4181" spans="1:24" ht="14.4" x14ac:dyDescent="0.3">
      <c r="A4181" s="2">
        <v>4180</v>
      </c>
      <c r="B4181" s="2" t="s">
        <v>7277</v>
      </c>
      <c r="C4181" s="2">
        <f>YEAR([1]Data!$D4181)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9">
        <v>14.976000000000001</v>
      </c>
      <c r="T4181" s="2">
        <v>9</v>
      </c>
      <c r="U4181" s="25">
        <v>0.2</v>
      </c>
      <c r="V4181" s="25">
        <v>5.4288000000000007</v>
      </c>
      <c r="W4181" s="11">
        <f>Table_1[[#This Row],[Discount]]/Table_1[[#This Row],[Sales]]</f>
        <v>1.3354700854700854E-2</v>
      </c>
      <c r="X4181" t="str">
        <f>IF(Table_1[[#This Row],[Discount %]]&lt;=0.1, "0-10%", IF(Table_1[[#This Row],[Discount %]]&lt;=0.2, "10-20%", IF(Table_1[[#This Row],[Discount %]]&lt;=0.3, "20-30%", IF(Table_1[[#This Row],[Discount %]]&lt;=0.4, "30-40%", "40%+"))))</f>
        <v>0-10%</v>
      </c>
    </row>
    <row r="4182" spans="1:24" ht="14.4" x14ac:dyDescent="0.3">
      <c r="A4182" s="2">
        <v>4181</v>
      </c>
      <c r="B4182" s="2" t="s">
        <v>7278</v>
      </c>
      <c r="C4182" s="2">
        <f>YEAR([1]Data!$D4182)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9">
        <v>4.2399999999999993</v>
      </c>
      <c r="T4182" s="2">
        <v>5</v>
      </c>
      <c r="U4182" s="25">
        <v>0.8</v>
      </c>
      <c r="V4182" s="25">
        <v>-6.3599999999999994</v>
      </c>
      <c r="W4182" s="11">
        <f>Table_1[[#This Row],[Discount]]/Table_1[[#This Row],[Sales]]</f>
        <v>0.18867924528301891</v>
      </c>
      <c r="X4182" t="str">
        <f>IF(Table_1[[#This Row],[Discount %]]&lt;=0.1, "0-10%", IF(Table_1[[#This Row],[Discount %]]&lt;=0.2, "10-20%", IF(Table_1[[#This Row],[Discount %]]&lt;=0.3, "20-30%", IF(Table_1[[#This Row],[Discount %]]&lt;=0.4, "30-40%", "40%+"))))</f>
        <v>10-20%</v>
      </c>
    </row>
    <row r="4183" spans="1:24" ht="14.4" x14ac:dyDescent="0.3">
      <c r="A4183" s="2">
        <v>4182</v>
      </c>
      <c r="B4183" s="2" t="s">
        <v>7279</v>
      </c>
      <c r="C4183" s="2">
        <f>YEAR([1]Data!$D4183)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9">
        <v>319.95999999999998</v>
      </c>
      <c r="T4183" s="2">
        <v>4</v>
      </c>
      <c r="U4183" s="25">
        <v>0</v>
      </c>
      <c r="V4183" s="25">
        <v>115.18559999999999</v>
      </c>
      <c r="W4183" s="11">
        <f>Table_1[[#This Row],[Discount]]/Table_1[[#This Row],[Sales]]</f>
        <v>0</v>
      </c>
      <c r="X4183" t="str">
        <f>IF(Table_1[[#This Row],[Discount %]]&lt;=0.1, "0-10%", IF(Table_1[[#This Row],[Discount %]]&lt;=0.2, "10-20%", IF(Table_1[[#This Row],[Discount %]]&lt;=0.3, "20-30%", IF(Table_1[[#This Row],[Discount %]]&lt;=0.4, "30-40%", "40%+"))))</f>
        <v>0-10%</v>
      </c>
    </row>
    <row r="4184" spans="1:24" ht="14.4" x14ac:dyDescent="0.3">
      <c r="A4184" s="2">
        <v>4183</v>
      </c>
      <c r="B4184" s="2" t="s">
        <v>7279</v>
      </c>
      <c r="C4184" s="2">
        <f>YEAR([1]Data!$D4184)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9">
        <v>17.04</v>
      </c>
      <c r="T4184" s="2">
        <v>3</v>
      </c>
      <c r="U4184" s="25">
        <v>0</v>
      </c>
      <c r="V4184" s="25">
        <v>7.6679999999999993</v>
      </c>
      <c r="W4184" s="11">
        <f>Table_1[[#This Row],[Discount]]/Table_1[[#This Row],[Sales]]</f>
        <v>0</v>
      </c>
      <c r="X4184" t="str">
        <f>IF(Table_1[[#This Row],[Discount %]]&lt;=0.1, "0-10%", IF(Table_1[[#This Row],[Discount %]]&lt;=0.2, "10-20%", IF(Table_1[[#This Row],[Discount %]]&lt;=0.3, "20-30%", IF(Table_1[[#This Row],[Discount %]]&lt;=0.4, "30-40%", "40%+"))))</f>
        <v>0-10%</v>
      </c>
    </row>
    <row r="4185" spans="1:24" ht="14.4" x14ac:dyDescent="0.3">
      <c r="A4185" s="2">
        <v>4184</v>
      </c>
      <c r="B4185" s="2" t="s">
        <v>7279</v>
      </c>
      <c r="C4185" s="2">
        <f>YEAR([1]Data!$D4185)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9">
        <v>344.90999999999997</v>
      </c>
      <c r="T4185" s="2">
        <v>3</v>
      </c>
      <c r="U4185" s="25">
        <v>0</v>
      </c>
      <c r="V4185" s="25">
        <v>10.347300000000004</v>
      </c>
      <c r="W4185" s="11">
        <f>Table_1[[#This Row],[Discount]]/Table_1[[#This Row],[Sales]]</f>
        <v>0</v>
      </c>
      <c r="X4185" t="str">
        <f>IF(Table_1[[#This Row],[Discount %]]&lt;=0.1, "0-10%", IF(Table_1[[#This Row],[Discount %]]&lt;=0.2, "10-20%", IF(Table_1[[#This Row],[Discount %]]&lt;=0.3, "20-30%", IF(Table_1[[#This Row],[Discount %]]&lt;=0.4, "30-40%", "40%+"))))</f>
        <v>0-10%</v>
      </c>
    </row>
    <row r="4186" spans="1:24" ht="14.4" x14ac:dyDescent="0.3">
      <c r="A4186" s="2">
        <v>4185</v>
      </c>
      <c r="B4186" s="2" t="s">
        <v>7282</v>
      </c>
      <c r="C4186" s="2">
        <f>YEAR([1]Data!$D4186)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9">
        <v>81.94</v>
      </c>
      <c r="T4186" s="2">
        <v>1</v>
      </c>
      <c r="U4186" s="25">
        <v>0</v>
      </c>
      <c r="V4186" s="25">
        <v>20.484999999999999</v>
      </c>
      <c r="W4186" s="11">
        <f>Table_1[[#This Row],[Discount]]/Table_1[[#This Row],[Sales]]</f>
        <v>0</v>
      </c>
      <c r="X4186" t="str">
        <f>IF(Table_1[[#This Row],[Discount %]]&lt;=0.1, "0-10%", IF(Table_1[[#This Row],[Discount %]]&lt;=0.2, "10-20%", IF(Table_1[[#This Row],[Discount %]]&lt;=0.3, "20-30%", IF(Table_1[[#This Row],[Discount %]]&lt;=0.4, "30-40%", "40%+"))))</f>
        <v>0-10%</v>
      </c>
    </row>
    <row r="4187" spans="1:24" ht="14.4" x14ac:dyDescent="0.3">
      <c r="A4187" s="2">
        <v>4186</v>
      </c>
      <c r="B4187" s="2" t="s">
        <v>7285</v>
      </c>
      <c r="C4187" s="2">
        <f>YEAR([1]Data!$D4187)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9">
        <v>98.16</v>
      </c>
      <c r="T4187" s="2">
        <v>6</v>
      </c>
      <c r="U4187" s="25">
        <v>0</v>
      </c>
      <c r="V4187" s="25">
        <v>9.8159999999999954</v>
      </c>
      <c r="W4187" s="11">
        <f>Table_1[[#This Row],[Discount]]/Table_1[[#This Row],[Sales]]</f>
        <v>0</v>
      </c>
      <c r="X4187" t="str">
        <f>IF(Table_1[[#This Row],[Discount %]]&lt;=0.1, "0-10%", IF(Table_1[[#This Row],[Discount %]]&lt;=0.2, "10-20%", IF(Table_1[[#This Row],[Discount %]]&lt;=0.3, "20-30%", IF(Table_1[[#This Row],[Discount %]]&lt;=0.4, "30-40%", "40%+"))))</f>
        <v>0-10%</v>
      </c>
    </row>
    <row r="4188" spans="1:24" ht="14.4" x14ac:dyDescent="0.3">
      <c r="A4188" s="2">
        <v>4187</v>
      </c>
      <c r="B4188" s="2" t="s">
        <v>7286</v>
      </c>
      <c r="C4188" s="2">
        <f>YEAR([1]Data!$D4188)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9">
        <v>6.8739999999999988</v>
      </c>
      <c r="T4188" s="2">
        <v>7</v>
      </c>
      <c r="U4188" s="25">
        <v>0.8</v>
      </c>
      <c r="V4188" s="25">
        <v>-10.654700000000002</v>
      </c>
      <c r="W4188" s="11">
        <f>Table_1[[#This Row],[Discount]]/Table_1[[#This Row],[Sales]]</f>
        <v>0.11638056444573759</v>
      </c>
      <c r="X4188" t="str">
        <f>IF(Table_1[[#This Row],[Discount %]]&lt;=0.1, "0-10%", IF(Table_1[[#This Row],[Discount %]]&lt;=0.2, "10-20%", IF(Table_1[[#This Row],[Discount %]]&lt;=0.3, "20-30%", IF(Table_1[[#This Row],[Discount %]]&lt;=0.4, "30-40%", "40%+"))))</f>
        <v>10-20%</v>
      </c>
    </row>
    <row r="4189" spans="1:24" ht="14.4" x14ac:dyDescent="0.3">
      <c r="A4189" s="2">
        <v>4188</v>
      </c>
      <c r="B4189" s="2" t="s">
        <v>7286</v>
      </c>
      <c r="C4189" s="2">
        <f>YEAR([1]Data!$D4189)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9">
        <v>1.9959999999999996</v>
      </c>
      <c r="T4189" s="2">
        <v>1</v>
      </c>
      <c r="U4189" s="25">
        <v>0.8</v>
      </c>
      <c r="V4189" s="25">
        <v>-3.293400000000001</v>
      </c>
      <c r="W4189" s="11">
        <f>Table_1[[#This Row],[Discount]]/Table_1[[#This Row],[Sales]]</f>
        <v>0.40080160320641295</v>
      </c>
      <c r="X4189" t="str">
        <f>IF(Table_1[[#This Row],[Discount %]]&lt;=0.1, "0-10%", IF(Table_1[[#This Row],[Discount %]]&lt;=0.2, "10-20%", IF(Table_1[[#This Row],[Discount %]]&lt;=0.3, "20-30%", IF(Table_1[[#This Row],[Discount %]]&lt;=0.4, "30-40%", "40%+"))))</f>
        <v>40%+</v>
      </c>
    </row>
    <row r="4190" spans="1:24" ht="14.4" x14ac:dyDescent="0.3">
      <c r="A4190" s="2">
        <v>4189</v>
      </c>
      <c r="B4190" s="2" t="s">
        <v>7286</v>
      </c>
      <c r="C4190" s="2">
        <f>YEAR([1]Data!$D4190)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9">
        <v>8.9280000000000008</v>
      </c>
      <c r="T4190" s="2">
        <v>2</v>
      </c>
      <c r="U4190" s="25">
        <v>0.2</v>
      </c>
      <c r="V4190" s="25">
        <v>0.66959999999999997</v>
      </c>
      <c r="W4190" s="11">
        <f>Table_1[[#This Row],[Discount]]/Table_1[[#This Row],[Sales]]</f>
        <v>2.2401433691756272E-2</v>
      </c>
      <c r="X4190" t="str">
        <f>IF(Table_1[[#This Row],[Discount %]]&lt;=0.1, "0-10%", IF(Table_1[[#This Row],[Discount %]]&lt;=0.2, "10-20%", IF(Table_1[[#This Row],[Discount %]]&lt;=0.3, "20-30%", IF(Table_1[[#This Row],[Discount %]]&lt;=0.4, "30-40%", "40%+"))))</f>
        <v>0-10%</v>
      </c>
    </row>
    <row r="4191" spans="1:24" ht="14.4" x14ac:dyDescent="0.3">
      <c r="A4191" s="2">
        <v>4190</v>
      </c>
      <c r="B4191" s="2" t="s">
        <v>7290</v>
      </c>
      <c r="C4191" s="2">
        <f>YEAR([1]Data!$D4191)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9">
        <v>9.99</v>
      </c>
      <c r="T4191" s="2">
        <v>1</v>
      </c>
      <c r="U4191" s="25">
        <v>0</v>
      </c>
      <c r="V4191" s="25">
        <v>4.4954999999999998</v>
      </c>
      <c r="W4191" s="11">
        <f>Table_1[[#This Row],[Discount]]/Table_1[[#This Row],[Sales]]</f>
        <v>0</v>
      </c>
      <c r="X4191" t="str">
        <f>IF(Table_1[[#This Row],[Discount %]]&lt;=0.1, "0-10%", IF(Table_1[[#This Row],[Discount %]]&lt;=0.2, "10-20%", IF(Table_1[[#This Row],[Discount %]]&lt;=0.3, "20-30%", IF(Table_1[[#This Row],[Discount %]]&lt;=0.4, "30-40%", "40%+"))))</f>
        <v>0-10%</v>
      </c>
    </row>
    <row r="4192" spans="1:24" ht="14.4" x14ac:dyDescent="0.3">
      <c r="A4192" s="2">
        <v>4191</v>
      </c>
      <c r="B4192" s="2" t="s">
        <v>7294</v>
      </c>
      <c r="C4192" s="2">
        <f>YEAR([1]Data!$D4192)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9">
        <v>10499.97</v>
      </c>
      <c r="T4192" s="2">
        <v>3</v>
      </c>
      <c r="U4192" s="25">
        <v>0</v>
      </c>
      <c r="V4192" s="25">
        <v>5039.9856</v>
      </c>
      <c r="W4192" s="11">
        <f>Table_1[[#This Row],[Discount]]/Table_1[[#This Row],[Sales]]</f>
        <v>0</v>
      </c>
      <c r="X4192" t="str">
        <f>IF(Table_1[[#This Row],[Discount %]]&lt;=0.1, "0-10%", IF(Table_1[[#This Row],[Discount %]]&lt;=0.2, "10-20%", IF(Table_1[[#This Row],[Discount %]]&lt;=0.3, "20-30%", IF(Table_1[[#This Row],[Discount %]]&lt;=0.4, "30-40%", "40%+"))))</f>
        <v>0-10%</v>
      </c>
    </row>
    <row r="4193" spans="1:24" ht="14.4" x14ac:dyDescent="0.3">
      <c r="A4193" s="2">
        <v>4192</v>
      </c>
      <c r="B4193" s="2" t="s">
        <v>7295</v>
      </c>
      <c r="C4193" s="2">
        <f>YEAR([1]Data!$D4193)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9">
        <v>21.12</v>
      </c>
      <c r="T4193" s="2">
        <v>5</v>
      </c>
      <c r="U4193" s="25">
        <v>0.2</v>
      </c>
      <c r="V4193" s="25">
        <v>6.5999999999999988</v>
      </c>
      <c r="W4193" s="11">
        <f>Table_1[[#This Row],[Discount]]/Table_1[[#This Row],[Sales]]</f>
        <v>9.46969696969697E-3</v>
      </c>
      <c r="X4193" t="str">
        <f>IF(Table_1[[#This Row],[Discount %]]&lt;=0.1, "0-10%", IF(Table_1[[#This Row],[Discount %]]&lt;=0.2, "10-20%", IF(Table_1[[#This Row],[Discount %]]&lt;=0.3, "20-30%", IF(Table_1[[#This Row],[Discount %]]&lt;=0.4, "30-40%", "40%+"))))</f>
        <v>0-10%</v>
      </c>
    </row>
    <row r="4194" spans="1:24" ht="14.4" x14ac:dyDescent="0.3">
      <c r="A4194" s="2">
        <v>4193</v>
      </c>
      <c r="B4194" s="2" t="s">
        <v>7298</v>
      </c>
      <c r="C4194" s="2">
        <f>YEAR([1]Data!$D4194)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9">
        <v>696.42</v>
      </c>
      <c r="T4194" s="2">
        <v>2</v>
      </c>
      <c r="U4194" s="25">
        <v>0</v>
      </c>
      <c r="V4194" s="25">
        <v>160.17660000000001</v>
      </c>
      <c r="W4194" s="11">
        <f>Table_1[[#This Row],[Discount]]/Table_1[[#This Row],[Sales]]</f>
        <v>0</v>
      </c>
      <c r="X4194" t="str">
        <f>IF(Table_1[[#This Row],[Discount %]]&lt;=0.1, "0-10%", IF(Table_1[[#This Row],[Discount %]]&lt;=0.2, "10-20%", IF(Table_1[[#This Row],[Discount %]]&lt;=0.3, "20-30%", IF(Table_1[[#This Row],[Discount %]]&lt;=0.4, "30-40%", "40%+"))))</f>
        <v>0-10%</v>
      </c>
    </row>
    <row r="4195" spans="1:24" ht="14.4" x14ac:dyDescent="0.3">
      <c r="A4195" s="2">
        <v>4194</v>
      </c>
      <c r="B4195" s="2" t="s">
        <v>7298</v>
      </c>
      <c r="C4195" s="2">
        <f>YEAR([1]Data!$D4195)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9">
        <v>304.77600000000001</v>
      </c>
      <c r="T4195" s="2">
        <v>3</v>
      </c>
      <c r="U4195" s="25">
        <v>0.2</v>
      </c>
      <c r="V4195" s="25">
        <v>22.858199999999982</v>
      </c>
      <c r="W4195" s="11">
        <f>Table_1[[#This Row],[Discount]]/Table_1[[#This Row],[Sales]]</f>
        <v>6.5621964984119484E-4</v>
      </c>
      <c r="X4195" t="str">
        <f>IF(Table_1[[#This Row],[Discount %]]&lt;=0.1, "0-10%", IF(Table_1[[#This Row],[Discount %]]&lt;=0.2, "10-20%", IF(Table_1[[#This Row],[Discount %]]&lt;=0.3, "20-30%", IF(Table_1[[#This Row],[Discount %]]&lt;=0.4, "30-40%", "40%+"))))</f>
        <v>0-10%</v>
      </c>
    </row>
    <row r="4196" spans="1:24" ht="14.4" x14ac:dyDescent="0.3">
      <c r="A4196" s="2">
        <v>4195</v>
      </c>
      <c r="B4196" s="2" t="s">
        <v>7300</v>
      </c>
      <c r="C4196" s="2">
        <f>YEAR([1]Data!$D4196)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9">
        <v>51.98</v>
      </c>
      <c r="T4196" s="2">
        <v>2</v>
      </c>
      <c r="U4196" s="25">
        <v>0</v>
      </c>
      <c r="V4196" s="25">
        <v>15.074199999999998</v>
      </c>
      <c r="W4196" s="11">
        <f>Table_1[[#This Row],[Discount]]/Table_1[[#This Row],[Sales]]</f>
        <v>0</v>
      </c>
      <c r="X4196" t="str">
        <f>IF(Table_1[[#This Row],[Discount %]]&lt;=0.1, "0-10%", IF(Table_1[[#This Row],[Discount %]]&lt;=0.2, "10-20%", IF(Table_1[[#This Row],[Discount %]]&lt;=0.3, "20-30%", IF(Table_1[[#This Row],[Discount %]]&lt;=0.4, "30-40%", "40%+"))))</f>
        <v>0-10%</v>
      </c>
    </row>
    <row r="4197" spans="1:24" ht="14.4" x14ac:dyDescent="0.3">
      <c r="A4197" s="2">
        <v>4196</v>
      </c>
      <c r="B4197" s="2" t="s">
        <v>7301</v>
      </c>
      <c r="C4197" s="2">
        <f>YEAR([1]Data!$D4197)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9">
        <v>24.700000000000003</v>
      </c>
      <c r="T4197" s="2">
        <v>5</v>
      </c>
      <c r="U4197" s="25">
        <v>0</v>
      </c>
      <c r="V4197" s="25">
        <v>10.374000000000001</v>
      </c>
      <c r="W4197" s="11">
        <f>Table_1[[#This Row],[Discount]]/Table_1[[#This Row],[Sales]]</f>
        <v>0</v>
      </c>
      <c r="X4197" t="str">
        <f>IF(Table_1[[#This Row],[Discount %]]&lt;=0.1, "0-10%", IF(Table_1[[#This Row],[Discount %]]&lt;=0.2, "10-20%", IF(Table_1[[#This Row],[Discount %]]&lt;=0.3, "20-30%", IF(Table_1[[#This Row],[Discount %]]&lt;=0.4, "30-40%", "40%+"))))</f>
        <v>0-10%</v>
      </c>
    </row>
    <row r="4198" spans="1:24" ht="14.4" x14ac:dyDescent="0.3">
      <c r="A4198" s="2">
        <v>4197</v>
      </c>
      <c r="B4198" s="2" t="s">
        <v>7302</v>
      </c>
      <c r="C4198" s="2">
        <f>YEAR([1]Data!$D4198)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9">
        <v>21.93</v>
      </c>
      <c r="T4198" s="2">
        <v>3</v>
      </c>
      <c r="U4198" s="25">
        <v>0</v>
      </c>
      <c r="V4198" s="25">
        <v>10.307099999999998</v>
      </c>
      <c r="W4198" s="11">
        <f>Table_1[[#This Row],[Discount]]/Table_1[[#This Row],[Sales]]</f>
        <v>0</v>
      </c>
      <c r="X4198" t="str">
        <f>IF(Table_1[[#This Row],[Discount %]]&lt;=0.1, "0-10%", IF(Table_1[[#This Row],[Discount %]]&lt;=0.2, "10-20%", IF(Table_1[[#This Row],[Discount %]]&lt;=0.3, "20-30%", IF(Table_1[[#This Row],[Discount %]]&lt;=0.4, "30-40%", "40%+"))))</f>
        <v>0-10%</v>
      </c>
    </row>
    <row r="4199" spans="1:24" ht="14.4" x14ac:dyDescent="0.3">
      <c r="A4199" s="2">
        <v>4198</v>
      </c>
      <c r="B4199" s="2" t="s">
        <v>7303</v>
      </c>
      <c r="C4199" s="2">
        <f>YEAR([1]Data!$D4199)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9">
        <v>394.81600000000003</v>
      </c>
      <c r="T4199" s="2">
        <v>4</v>
      </c>
      <c r="U4199" s="25">
        <v>0.2</v>
      </c>
      <c r="V4199" s="25">
        <v>93.768799999999999</v>
      </c>
      <c r="W4199" s="11">
        <f>Table_1[[#This Row],[Discount]]/Table_1[[#This Row],[Sales]]</f>
        <v>5.0656508348192574E-4</v>
      </c>
      <c r="X4199" t="str">
        <f>IF(Table_1[[#This Row],[Discount %]]&lt;=0.1, "0-10%", IF(Table_1[[#This Row],[Discount %]]&lt;=0.2, "10-20%", IF(Table_1[[#This Row],[Discount %]]&lt;=0.3, "20-30%", IF(Table_1[[#This Row],[Discount %]]&lt;=0.4, "30-40%", "40%+"))))</f>
        <v>0-10%</v>
      </c>
    </row>
    <row r="4200" spans="1:24" ht="14.4" x14ac:dyDescent="0.3">
      <c r="A4200" s="2">
        <v>4199</v>
      </c>
      <c r="B4200" s="2" t="s">
        <v>7303</v>
      </c>
      <c r="C4200" s="2">
        <f>YEAR([1]Data!$D4200)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9">
        <v>18.192000000000004</v>
      </c>
      <c r="T4200" s="2">
        <v>4</v>
      </c>
      <c r="U4200" s="25">
        <v>0.7</v>
      </c>
      <c r="V4200" s="25">
        <v>-14.553600000000003</v>
      </c>
      <c r="W4200" s="11">
        <f>Table_1[[#This Row],[Discount]]/Table_1[[#This Row],[Sales]]</f>
        <v>3.8478452066842556E-2</v>
      </c>
      <c r="X4200" t="str">
        <f>IF(Table_1[[#This Row],[Discount %]]&lt;=0.1, "0-10%", IF(Table_1[[#This Row],[Discount %]]&lt;=0.2, "10-20%", IF(Table_1[[#This Row],[Discount %]]&lt;=0.3, "20-30%", IF(Table_1[[#This Row],[Discount %]]&lt;=0.4, "30-40%", "40%+"))))</f>
        <v>0-10%</v>
      </c>
    </row>
    <row r="4201" spans="1:24" ht="14.4" x14ac:dyDescent="0.3">
      <c r="A4201" s="2">
        <v>4200</v>
      </c>
      <c r="B4201" s="2" t="s">
        <v>7304</v>
      </c>
      <c r="C4201" s="2">
        <f>YEAR([1]Data!$D4201)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9">
        <v>7.31</v>
      </c>
      <c r="T4201" s="2">
        <v>1</v>
      </c>
      <c r="U4201" s="25">
        <v>0</v>
      </c>
      <c r="V4201" s="25">
        <v>3.4356999999999998</v>
      </c>
      <c r="W4201" s="11">
        <f>Table_1[[#This Row],[Discount]]/Table_1[[#This Row],[Sales]]</f>
        <v>0</v>
      </c>
      <c r="X4201" t="str">
        <f>IF(Table_1[[#This Row],[Discount %]]&lt;=0.1, "0-10%", IF(Table_1[[#This Row],[Discount %]]&lt;=0.2, "10-20%", IF(Table_1[[#This Row],[Discount %]]&lt;=0.3, "20-30%", IF(Table_1[[#This Row],[Discount %]]&lt;=0.4, "30-40%", "40%+"))))</f>
        <v>0-10%</v>
      </c>
    </row>
    <row r="4202" spans="1:24" ht="14.4" x14ac:dyDescent="0.3">
      <c r="A4202" s="2">
        <v>4201</v>
      </c>
      <c r="B4202" s="2" t="s">
        <v>7304</v>
      </c>
      <c r="C4202" s="2">
        <f>YEAR([1]Data!$D4202)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9">
        <v>799.98400000000004</v>
      </c>
      <c r="T4202" s="2">
        <v>2</v>
      </c>
      <c r="U4202" s="25">
        <v>0.2</v>
      </c>
      <c r="V4202" s="25">
        <v>249.99499999999998</v>
      </c>
      <c r="W4202" s="11">
        <f>Table_1[[#This Row],[Discount]]/Table_1[[#This Row],[Sales]]</f>
        <v>2.5000500010000201E-4</v>
      </c>
      <c r="X4202" t="str">
        <f>IF(Table_1[[#This Row],[Discount %]]&lt;=0.1, "0-10%", IF(Table_1[[#This Row],[Discount %]]&lt;=0.2, "10-20%", IF(Table_1[[#This Row],[Discount %]]&lt;=0.3, "20-30%", IF(Table_1[[#This Row],[Discount %]]&lt;=0.4, "30-40%", "40%+"))))</f>
        <v>0-10%</v>
      </c>
    </row>
    <row r="4203" spans="1:24" ht="14.4" x14ac:dyDescent="0.3">
      <c r="A4203" s="2">
        <v>4202</v>
      </c>
      <c r="B4203" s="2" t="s">
        <v>7304</v>
      </c>
      <c r="C4203" s="2">
        <f>YEAR([1]Data!$D4203)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9">
        <v>41.28</v>
      </c>
      <c r="T4203" s="2">
        <v>6</v>
      </c>
      <c r="U4203" s="25">
        <v>0</v>
      </c>
      <c r="V4203" s="25">
        <v>18.988799999999998</v>
      </c>
      <c r="W4203" s="11">
        <f>Table_1[[#This Row],[Discount]]/Table_1[[#This Row],[Sales]]</f>
        <v>0</v>
      </c>
      <c r="X4203" t="str">
        <f>IF(Table_1[[#This Row],[Discount %]]&lt;=0.1, "0-10%", IF(Table_1[[#This Row],[Discount %]]&lt;=0.2, "10-20%", IF(Table_1[[#This Row],[Discount %]]&lt;=0.3, "20-30%", IF(Table_1[[#This Row],[Discount %]]&lt;=0.4, "30-40%", "40%+"))))</f>
        <v>0-10%</v>
      </c>
    </row>
    <row r="4204" spans="1:24" ht="14.4" x14ac:dyDescent="0.3">
      <c r="A4204" s="2">
        <v>4203</v>
      </c>
      <c r="B4204" s="2" t="s">
        <v>7304</v>
      </c>
      <c r="C4204" s="2">
        <f>YEAR([1]Data!$D4204)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9">
        <v>184.66</v>
      </c>
      <c r="T4204" s="2">
        <v>7</v>
      </c>
      <c r="U4204" s="25">
        <v>0</v>
      </c>
      <c r="V4204" s="25">
        <v>84.943599999999989</v>
      </c>
      <c r="W4204" s="11">
        <f>Table_1[[#This Row],[Discount]]/Table_1[[#This Row],[Sales]]</f>
        <v>0</v>
      </c>
      <c r="X4204" t="str">
        <f>IF(Table_1[[#This Row],[Discount %]]&lt;=0.1, "0-10%", IF(Table_1[[#This Row],[Discount %]]&lt;=0.2, "10-20%", IF(Table_1[[#This Row],[Discount %]]&lt;=0.3, "20-30%", IF(Table_1[[#This Row],[Discount %]]&lt;=0.4, "30-40%", "40%+"))))</f>
        <v>0-10%</v>
      </c>
    </row>
    <row r="4205" spans="1:24" ht="14.4" x14ac:dyDescent="0.3">
      <c r="A4205" s="2">
        <v>4204</v>
      </c>
      <c r="B4205" s="2" t="s">
        <v>7305</v>
      </c>
      <c r="C4205" s="2">
        <f>YEAR([1]Data!$D4205)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9">
        <v>49.25</v>
      </c>
      <c r="T4205" s="2">
        <v>5</v>
      </c>
      <c r="U4205" s="25">
        <v>0</v>
      </c>
      <c r="V4205" s="25">
        <v>18.715000000000003</v>
      </c>
      <c r="W4205" s="11">
        <f>Table_1[[#This Row],[Discount]]/Table_1[[#This Row],[Sales]]</f>
        <v>0</v>
      </c>
      <c r="X4205" t="str">
        <f>IF(Table_1[[#This Row],[Discount %]]&lt;=0.1, "0-10%", IF(Table_1[[#This Row],[Discount %]]&lt;=0.2, "10-20%", IF(Table_1[[#This Row],[Discount %]]&lt;=0.3, "20-30%", IF(Table_1[[#This Row],[Discount %]]&lt;=0.4, "30-40%", "40%+"))))</f>
        <v>0-10%</v>
      </c>
    </row>
    <row r="4206" spans="1:24" ht="14.4" x14ac:dyDescent="0.3">
      <c r="A4206" s="2">
        <v>4205</v>
      </c>
      <c r="B4206" s="2" t="s">
        <v>7305</v>
      </c>
      <c r="C4206" s="2">
        <f>YEAR([1]Data!$D4206)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9">
        <v>10.16</v>
      </c>
      <c r="T4206" s="2">
        <v>2</v>
      </c>
      <c r="U4206" s="25">
        <v>0</v>
      </c>
      <c r="V4206" s="25">
        <v>4.7751999999999999</v>
      </c>
      <c r="W4206" s="11">
        <f>Table_1[[#This Row],[Discount]]/Table_1[[#This Row],[Sales]]</f>
        <v>0</v>
      </c>
      <c r="X4206" t="str">
        <f>IF(Table_1[[#This Row],[Discount %]]&lt;=0.1, "0-10%", IF(Table_1[[#This Row],[Discount %]]&lt;=0.2, "10-20%", IF(Table_1[[#This Row],[Discount %]]&lt;=0.3, "20-30%", IF(Table_1[[#This Row],[Discount %]]&lt;=0.4, "30-40%", "40%+"))))</f>
        <v>0-10%</v>
      </c>
    </row>
    <row r="4207" spans="1:24" ht="14.4" x14ac:dyDescent="0.3">
      <c r="A4207" s="2">
        <v>4206</v>
      </c>
      <c r="B4207" s="2" t="s">
        <v>7305</v>
      </c>
      <c r="C4207" s="2">
        <f>YEAR([1]Data!$D4207)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9">
        <v>14.76</v>
      </c>
      <c r="T4207" s="2">
        <v>2</v>
      </c>
      <c r="U4207" s="25">
        <v>0</v>
      </c>
      <c r="V4207" s="25">
        <v>4.2803999999999984</v>
      </c>
      <c r="W4207" s="11">
        <f>Table_1[[#This Row],[Discount]]/Table_1[[#This Row],[Sales]]</f>
        <v>0</v>
      </c>
      <c r="X4207" t="str">
        <f>IF(Table_1[[#This Row],[Discount %]]&lt;=0.1, "0-10%", IF(Table_1[[#This Row],[Discount %]]&lt;=0.2, "10-20%", IF(Table_1[[#This Row],[Discount %]]&lt;=0.3, "20-30%", IF(Table_1[[#This Row],[Discount %]]&lt;=0.4, "30-40%", "40%+"))))</f>
        <v>0-10%</v>
      </c>
    </row>
    <row r="4208" spans="1:24" ht="14.4" x14ac:dyDescent="0.3">
      <c r="A4208" s="2">
        <v>4207</v>
      </c>
      <c r="B4208" s="2" t="s">
        <v>7305</v>
      </c>
      <c r="C4208" s="2">
        <f>YEAR([1]Data!$D4208)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9">
        <v>34.08</v>
      </c>
      <c r="T4208" s="2">
        <v>2</v>
      </c>
      <c r="U4208" s="25">
        <v>0</v>
      </c>
      <c r="V4208" s="25">
        <v>15.676799999999997</v>
      </c>
      <c r="W4208" s="11">
        <f>Table_1[[#This Row],[Discount]]/Table_1[[#This Row],[Sales]]</f>
        <v>0</v>
      </c>
      <c r="X4208" t="str">
        <f>IF(Table_1[[#This Row],[Discount %]]&lt;=0.1, "0-10%", IF(Table_1[[#This Row],[Discount %]]&lt;=0.2, "10-20%", IF(Table_1[[#This Row],[Discount %]]&lt;=0.3, "20-30%", IF(Table_1[[#This Row],[Discount %]]&lt;=0.4, "30-40%", "40%+"))))</f>
        <v>0-10%</v>
      </c>
    </row>
    <row r="4209" spans="1:24" ht="14.4" x14ac:dyDescent="0.3">
      <c r="A4209" s="2">
        <v>4208</v>
      </c>
      <c r="B4209" s="2" t="s">
        <v>7305</v>
      </c>
      <c r="C4209" s="2">
        <f>YEAR([1]Data!$D4209)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9">
        <v>17.669999999999998</v>
      </c>
      <c r="T4209" s="2">
        <v>3</v>
      </c>
      <c r="U4209" s="25">
        <v>0</v>
      </c>
      <c r="V4209" s="25">
        <v>7.7748000000000008</v>
      </c>
      <c r="W4209" s="11">
        <f>Table_1[[#This Row],[Discount]]/Table_1[[#This Row],[Sales]]</f>
        <v>0</v>
      </c>
      <c r="X4209" t="str">
        <f>IF(Table_1[[#This Row],[Discount %]]&lt;=0.1, "0-10%", IF(Table_1[[#This Row],[Discount %]]&lt;=0.2, "10-20%", IF(Table_1[[#This Row],[Discount %]]&lt;=0.3, "20-30%", IF(Table_1[[#This Row],[Discount %]]&lt;=0.4, "30-40%", "40%+"))))</f>
        <v>0-10%</v>
      </c>
    </row>
    <row r="4210" spans="1:24" ht="14.4" x14ac:dyDescent="0.3">
      <c r="A4210" s="2">
        <v>4209</v>
      </c>
      <c r="B4210" s="2" t="s">
        <v>7305</v>
      </c>
      <c r="C4210" s="2">
        <f>YEAR([1]Data!$D4210)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9">
        <v>1604.9</v>
      </c>
      <c r="T4210" s="2">
        <v>5</v>
      </c>
      <c r="U4210" s="25">
        <v>0</v>
      </c>
      <c r="V4210" s="25">
        <v>481.46999999999991</v>
      </c>
      <c r="W4210" s="11">
        <f>Table_1[[#This Row],[Discount]]/Table_1[[#This Row],[Sales]]</f>
        <v>0</v>
      </c>
      <c r="X4210" t="str">
        <f>IF(Table_1[[#This Row],[Discount %]]&lt;=0.1, "0-10%", IF(Table_1[[#This Row],[Discount %]]&lt;=0.2, "10-20%", IF(Table_1[[#This Row],[Discount %]]&lt;=0.3, "20-30%", IF(Table_1[[#This Row],[Discount %]]&lt;=0.4, "30-40%", "40%+"))))</f>
        <v>0-10%</v>
      </c>
    </row>
    <row r="4211" spans="1:24" ht="14.4" x14ac:dyDescent="0.3">
      <c r="A4211" s="2">
        <v>4210</v>
      </c>
      <c r="B4211" s="2" t="s">
        <v>7305</v>
      </c>
      <c r="C4211" s="2">
        <f>YEAR([1]Data!$D4211)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9">
        <v>385.68599999999998</v>
      </c>
      <c r="T4211" s="2">
        <v>1</v>
      </c>
      <c r="U4211" s="25">
        <v>0.3</v>
      </c>
      <c r="V4211" s="25">
        <v>-60.607800000000026</v>
      </c>
      <c r="W4211" s="11">
        <f>Table_1[[#This Row],[Discount]]/Table_1[[#This Row],[Sales]]</f>
        <v>7.7783481899783768E-4</v>
      </c>
      <c r="X4211" t="str">
        <f>IF(Table_1[[#This Row],[Discount %]]&lt;=0.1, "0-10%", IF(Table_1[[#This Row],[Discount %]]&lt;=0.2, "10-20%", IF(Table_1[[#This Row],[Discount %]]&lt;=0.3, "20-30%", IF(Table_1[[#This Row],[Discount %]]&lt;=0.4, "30-40%", "40%+"))))</f>
        <v>0-10%</v>
      </c>
    </row>
    <row r="4212" spans="1:24" ht="14.4" x14ac:dyDescent="0.3">
      <c r="A4212" s="2">
        <v>4211</v>
      </c>
      <c r="B4212" s="2" t="s">
        <v>7307</v>
      </c>
      <c r="C4212" s="2">
        <f>YEAR([1]Data!$D4212)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9">
        <v>15.984000000000002</v>
      </c>
      <c r="T4212" s="2">
        <v>2</v>
      </c>
      <c r="U4212" s="25">
        <v>0.2</v>
      </c>
      <c r="V4212" s="25">
        <v>4.9949999999999992</v>
      </c>
      <c r="W4212" s="11">
        <f>Table_1[[#This Row],[Discount]]/Table_1[[#This Row],[Sales]]</f>
        <v>1.2512512512512512E-2</v>
      </c>
      <c r="X4212" t="str">
        <f>IF(Table_1[[#This Row],[Discount %]]&lt;=0.1, "0-10%", IF(Table_1[[#This Row],[Discount %]]&lt;=0.2, "10-20%", IF(Table_1[[#This Row],[Discount %]]&lt;=0.3, "20-30%", IF(Table_1[[#This Row],[Discount %]]&lt;=0.4, "30-40%", "40%+"))))</f>
        <v>0-10%</v>
      </c>
    </row>
    <row r="4213" spans="1:24" ht="14.4" x14ac:dyDescent="0.3">
      <c r="A4213" s="2">
        <v>4212</v>
      </c>
      <c r="B4213" s="2" t="s">
        <v>7310</v>
      </c>
      <c r="C4213" s="2">
        <f>YEAR([1]Data!$D4213)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9">
        <v>9.42</v>
      </c>
      <c r="T4213" s="2">
        <v>3</v>
      </c>
      <c r="U4213" s="25">
        <v>0</v>
      </c>
      <c r="V4213" s="25">
        <v>4.238999999999999</v>
      </c>
      <c r="W4213" s="11">
        <f>Table_1[[#This Row],[Discount]]/Table_1[[#This Row],[Sales]]</f>
        <v>0</v>
      </c>
      <c r="X4213" t="str">
        <f>IF(Table_1[[#This Row],[Discount %]]&lt;=0.1, "0-10%", IF(Table_1[[#This Row],[Discount %]]&lt;=0.2, "10-20%", IF(Table_1[[#This Row],[Discount %]]&lt;=0.3, "20-30%", IF(Table_1[[#This Row],[Discount %]]&lt;=0.4, "30-40%", "40%+"))))</f>
        <v>0-10%</v>
      </c>
    </row>
    <row r="4214" spans="1:24" ht="14.4" x14ac:dyDescent="0.3">
      <c r="A4214" s="2">
        <v>4213</v>
      </c>
      <c r="B4214" s="2" t="s">
        <v>7310</v>
      </c>
      <c r="C4214" s="2">
        <f>YEAR([1]Data!$D4214)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9">
        <v>6.56</v>
      </c>
      <c r="T4214" s="2">
        <v>2</v>
      </c>
      <c r="U4214" s="25">
        <v>0</v>
      </c>
      <c r="V4214" s="25">
        <v>1.9023999999999992</v>
      </c>
      <c r="W4214" s="11">
        <f>Table_1[[#This Row],[Discount]]/Table_1[[#This Row],[Sales]]</f>
        <v>0</v>
      </c>
      <c r="X4214" t="str">
        <f>IF(Table_1[[#This Row],[Discount %]]&lt;=0.1, "0-10%", IF(Table_1[[#This Row],[Discount %]]&lt;=0.2, "10-20%", IF(Table_1[[#This Row],[Discount %]]&lt;=0.3, "20-30%", IF(Table_1[[#This Row],[Discount %]]&lt;=0.4, "30-40%", "40%+"))))</f>
        <v>0-10%</v>
      </c>
    </row>
    <row r="4215" spans="1:24" ht="14.4" x14ac:dyDescent="0.3">
      <c r="A4215" s="2">
        <v>4214</v>
      </c>
      <c r="B4215" s="2" t="s">
        <v>7310</v>
      </c>
      <c r="C4215" s="2">
        <f>YEAR([1]Data!$D4215)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9">
        <v>24.56</v>
      </c>
      <c r="T4215" s="2">
        <v>2</v>
      </c>
      <c r="U4215" s="25">
        <v>0</v>
      </c>
      <c r="V4215" s="25">
        <v>11.543199999999999</v>
      </c>
      <c r="W4215" s="11">
        <f>Table_1[[#This Row],[Discount]]/Table_1[[#This Row],[Sales]]</f>
        <v>0</v>
      </c>
      <c r="X4215" t="str">
        <f>IF(Table_1[[#This Row],[Discount %]]&lt;=0.1, "0-10%", IF(Table_1[[#This Row],[Discount %]]&lt;=0.2, "10-20%", IF(Table_1[[#This Row],[Discount %]]&lt;=0.3, "20-30%", IF(Table_1[[#This Row],[Discount %]]&lt;=0.4, "30-40%", "40%+"))))</f>
        <v>0-10%</v>
      </c>
    </row>
    <row r="4216" spans="1:24" ht="14.4" x14ac:dyDescent="0.3">
      <c r="A4216" s="2">
        <v>4215</v>
      </c>
      <c r="B4216" s="2" t="s">
        <v>7313</v>
      </c>
      <c r="C4216" s="2">
        <f>YEAR([1]Data!$D4216)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9">
        <v>128.39999999999998</v>
      </c>
      <c r="T4216" s="2">
        <v>3</v>
      </c>
      <c r="U4216" s="25">
        <v>0</v>
      </c>
      <c r="V4216" s="25">
        <v>64.199999999999989</v>
      </c>
      <c r="W4216" s="11">
        <f>Table_1[[#This Row],[Discount]]/Table_1[[#This Row],[Sales]]</f>
        <v>0</v>
      </c>
      <c r="X4216" t="str">
        <f>IF(Table_1[[#This Row],[Discount %]]&lt;=0.1, "0-10%", IF(Table_1[[#This Row],[Discount %]]&lt;=0.2, "10-20%", IF(Table_1[[#This Row],[Discount %]]&lt;=0.3, "20-30%", IF(Table_1[[#This Row],[Discount %]]&lt;=0.4, "30-40%", "40%+"))))</f>
        <v>0-10%</v>
      </c>
    </row>
    <row r="4217" spans="1:24" ht="14.4" x14ac:dyDescent="0.3">
      <c r="A4217" s="2">
        <v>4216</v>
      </c>
      <c r="B4217" s="2" t="s">
        <v>7316</v>
      </c>
      <c r="C4217" s="2">
        <f>YEAR([1]Data!$D4217)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9">
        <v>62.28</v>
      </c>
      <c r="T4217" s="2">
        <v>4</v>
      </c>
      <c r="U4217" s="25">
        <v>0</v>
      </c>
      <c r="V4217" s="25">
        <v>29.271599999999999</v>
      </c>
      <c r="W4217" s="11">
        <f>Table_1[[#This Row],[Discount]]/Table_1[[#This Row],[Sales]]</f>
        <v>0</v>
      </c>
      <c r="X4217" t="str">
        <f>IF(Table_1[[#This Row],[Discount %]]&lt;=0.1, "0-10%", IF(Table_1[[#This Row],[Discount %]]&lt;=0.2, "10-20%", IF(Table_1[[#This Row],[Discount %]]&lt;=0.3, "20-30%", IF(Table_1[[#This Row],[Discount %]]&lt;=0.4, "30-40%", "40%+"))))</f>
        <v>0-10%</v>
      </c>
    </row>
    <row r="4218" spans="1:24" ht="14.4" x14ac:dyDescent="0.3">
      <c r="A4218" s="2">
        <v>4217</v>
      </c>
      <c r="B4218" s="2" t="s">
        <v>7319</v>
      </c>
      <c r="C4218" s="2">
        <f>YEAR([1]Data!$D4218)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9">
        <v>9.24</v>
      </c>
      <c r="T4218" s="2">
        <v>3</v>
      </c>
      <c r="U4218" s="25">
        <v>0</v>
      </c>
      <c r="V4218" s="25">
        <v>4.4352</v>
      </c>
      <c r="W4218" s="11">
        <f>Table_1[[#This Row],[Discount]]/Table_1[[#This Row],[Sales]]</f>
        <v>0</v>
      </c>
      <c r="X4218" t="str">
        <f>IF(Table_1[[#This Row],[Discount %]]&lt;=0.1, "0-10%", IF(Table_1[[#This Row],[Discount %]]&lt;=0.2, "10-20%", IF(Table_1[[#This Row],[Discount %]]&lt;=0.3, "20-30%", IF(Table_1[[#This Row],[Discount %]]&lt;=0.4, "30-40%", "40%+"))))</f>
        <v>0-10%</v>
      </c>
    </row>
    <row r="4219" spans="1:24" ht="14.4" x14ac:dyDescent="0.3">
      <c r="A4219" s="2">
        <v>4218</v>
      </c>
      <c r="B4219" s="2" t="s">
        <v>7320</v>
      </c>
      <c r="C4219" s="2">
        <f>YEAR([1]Data!$D4219)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9">
        <v>482.66399999999999</v>
      </c>
      <c r="T4219" s="2">
        <v>8</v>
      </c>
      <c r="U4219" s="25">
        <v>0.15</v>
      </c>
      <c r="V4219" s="25">
        <v>85.175999999999974</v>
      </c>
      <c r="W4219" s="11">
        <f>Table_1[[#This Row],[Discount]]/Table_1[[#This Row],[Sales]]</f>
        <v>3.1077519765302568E-4</v>
      </c>
      <c r="X4219" t="str">
        <f>IF(Table_1[[#This Row],[Discount %]]&lt;=0.1, "0-10%", IF(Table_1[[#This Row],[Discount %]]&lt;=0.2, "10-20%", IF(Table_1[[#This Row],[Discount %]]&lt;=0.3, "20-30%", IF(Table_1[[#This Row],[Discount %]]&lt;=0.4, "30-40%", "40%+"))))</f>
        <v>0-10%</v>
      </c>
    </row>
    <row r="4220" spans="1:24" ht="14.4" x14ac:dyDescent="0.3">
      <c r="A4220" s="2">
        <v>4219</v>
      </c>
      <c r="B4220" s="2" t="s">
        <v>7320</v>
      </c>
      <c r="C4220" s="2">
        <f>YEAR([1]Data!$D4220)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9">
        <v>4799.9839999999995</v>
      </c>
      <c r="T4220" s="2">
        <v>2</v>
      </c>
      <c r="U4220" s="25">
        <v>0.2</v>
      </c>
      <c r="V4220" s="25">
        <v>359.99879999999962</v>
      </c>
      <c r="W4220" s="11">
        <f>Table_1[[#This Row],[Discount]]/Table_1[[#This Row],[Sales]]</f>
        <v>4.1666805556018528E-5</v>
      </c>
      <c r="X4220" t="str">
        <f>IF(Table_1[[#This Row],[Discount %]]&lt;=0.1, "0-10%", IF(Table_1[[#This Row],[Discount %]]&lt;=0.2, "10-20%", IF(Table_1[[#This Row],[Discount %]]&lt;=0.3, "20-30%", IF(Table_1[[#This Row],[Discount %]]&lt;=0.4, "30-40%", "40%+"))))</f>
        <v>0-10%</v>
      </c>
    </row>
    <row r="4221" spans="1:24" ht="14.4" x14ac:dyDescent="0.3">
      <c r="A4221" s="2">
        <v>4220</v>
      </c>
      <c r="B4221" s="2" t="s">
        <v>7323</v>
      </c>
      <c r="C4221" s="2">
        <f>YEAR([1]Data!$D4221)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9">
        <v>37.94</v>
      </c>
      <c r="T4221" s="2">
        <v>2</v>
      </c>
      <c r="U4221" s="25">
        <v>0</v>
      </c>
      <c r="V4221" s="25">
        <v>18.211199999999998</v>
      </c>
      <c r="W4221" s="11">
        <f>Table_1[[#This Row],[Discount]]/Table_1[[#This Row],[Sales]]</f>
        <v>0</v>
      </c>
      <c r="X4221" t="str">
        <f>IF(Table_1[[#This Row],[Discount %]]&lt;=0.1, "0-10%", IF(Table_1[[#This Row],[Discount %]]&lt;=0.2, "10-20%", IF(Table_1[[#This Row],[Discount %]]&lt;=0.3, "20-30%", IF(Table_1[[#This Row],[Discount %]]&lt;=0.4, "30-40%", "40%+"))))</f>
        <v>0-10%</v>
      </c>
    </row>
    <row r="4222" spans="1:24" ht="14.4" x14ac:dyDescent="0.3">
      <c r="A4222" s="2">
        <v>4221</v>
      </c>
      <c r="B4222" s="2" t="s">
        <v>7323</v>
      </c>
      <c r="C4222" s="2">
        <f>YEAR([1]Data!$D4222)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9">
        <v>18.288</v>
      </c>
      <c r="T4222" s="2">
        <v>6</v>
      </c>
      <c r="U4222" s="25">
        <v>0.2</v>
      </c>
      <c r="V4222" s="25">
        <v>6.6293999999999995</v>
      </c>
      <c r="W4222" s="11">
        <f>Table_1[[#This Row],[Discount]]/Table_1[[#This Row],[Sales]]</f>
        <v>1.0936132983377079E-2</v>
      </c>
      <c r="X4222" t="str">
        <f>IF(Table_1[[#This Row],[Discount %]]&lt;=0.1, "0-10%", IF(Table_1[[#This Row],[Discount %]]&lt;=0.2, "10-20%", IF(Table_1[[#This Row],[Discount %]]&lt;=0.3, "20-30%", IF(Table_1[[#This Row],[Discount %]]&lt;=0.4, "30-40%", "40%+"))))</f>
        <v>0-10%</v>
      </c>
    </row>
    <row r="4223" spans="1:24" ht="14.4" x14ac:dyDescent="0.3">
      <c r="A4223" s="2">
        <v>4222</v>
      </c>
      <c r="B4223" s="2" t="s">
        <v>7323</v>
      </c>
      <c r="C4223" s="2">
        <f>YEAR([1]Data!$D4223)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9">
        <v>385.80000000000007</v>
      </c>
      <c r="T4223" s="2">
        <v>5</v>
      </c>
      <c r="U4223" s="25">
        <v>0.2</v>
      </c>
      <c r="V4223" s="25">
        <v>130.20749999999998</v>
      </c>
      <c r="W4223" s="11">
        <f>Table_1[[#This Row],[Discount]]/Table_1[[#This Row],[Sales]]</f>
        <v>5.1840331778123369E-4</v>
      </c>
      <c r="X4223" t="str">
        <f>IF(Table_1[[#This Row],[Discount %]]&lt;=0.1, "0-10%", IF(Table_1[[#This Row],[Discount %]]&lt;=0.2, "10-20%", IF(Table_1[[#This Row],[Discount %]]&lt;=0.3, "20-30%", IF(Table_1[[#This Row],[Discount %]]&lt;=0.4, "30-40%", "40%+"))))</f>
        <v>0-10%</v>
      </c>
    </row>
    <row r="4224" spans="1:24" ht="14.4" x14ac:dyDescent="0.3">
      <c r="A4224" s="2">
        <v>4223</v>
      </c>
      <c r="B4224" s="2" t="s">
        <v>7323</v>
      </c>
      <c r="C4224" s="2">
        <f>YEAR([1]Data!$D4224)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9">
        <v>102.96</v>
      </c>
      <c r="T4224" s="2">
        <v>2</v>
      </c>
      <c r="U4224" s="25">
        <v>0</v>
      </c>
      <c r="V4224" s="25">
        <v>1.0296000000000021</v>
      </c>
      <c r="W4224" s="11">
        <f>Table_1[[#This Row],[Discount]]/Table_1[[#This Row],[Sales]]</f>
        <v>0</v>
      </c>
      <c r="X4224" t="str">
        <f>IF(Table_1[[#This Row],[Discount %]]&lt;=0.1, "0-10%", IF(Table_1[[#This Row],[Discount %]]&lt;=0.2, "10-20%", IF(Table_1[[#This Row],[Discount %]]&lt;=0.3, "20-30%", IF(Table_1[[#This Row],[Discount %]]&lt;=0.4, "30-40%", "40%+"))))</f>
        <v>0-10%</v>
      </c>
    </row>
    <row r="4225" spans="1:24" ht="14.4" x14ac:dyDescent="0.3">
      <c r="A4225" s="2">
        <v>4224</v>
      </c>
      <c r="B4225" s="2" t="s">
        <v>7323</v>
      </c>
      <c r="C4225" s="2">
        <f>YEAR([1]Data!$D4225)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9">
        <v>174.42000000000002</v>
      </c>
      <c r="T4225" s="2">
        <v>3</v>
      </c>
      <c r="U4225" s="25">
        <v>0</v>
      </c>
      <c r="V4225" s="25">
        <v>41.860800000000005</v>
      </c>
      <c r="W4225" s="11">
        <f>Table_1[[#This Row],[Discount]]/Table_1[[#This Row],[Sales]]</f>
        <v>0</v>
      </c>
      <c r="X4225" t="str">
        <f>IF(Table_1[[#This Row],[Discount %]]&lt;=0.1, "0-10%", IF(Table_1[[#This Row],[Discount %]]&lt;=0.2, "10-20%", IF(Table_1[[#This Row],[Discount %]]&lt;=0.3, "20-30%", IF(Table_1[[#This Row],[Discount %]]&lt;=0.4, "30-40%", "40%+"))))</f>
        <v>0-10%</v>
      </c>
    </row>
    <row r="4226" spans="1:24" ht="14.4" x14ac:dyDescent="0.3">
      <c r="A4226" s="2">
        <v>4225</v>
      </c>
      <c r="B4226" s="2" t="s">
        <v>7326</v>
      </c>
      <c r="C4226" s="2">
        <f>YEAR([1]Data!$D4226)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9">
        <v>1.9639999999999995</v>
      </c>
      <c r="T4226" s="2">
        <v>2</v>
      </c>
      <c r="U4226" s="25">
        <v>0.8</v>
      </c>
      <c r="V4226" s="25">
        <v>-3.2406000000000006</v>
      </c>
      <c r="W4226" s="11">
        <f>Table_1[[#This Row],[Discount]]/Table_1[[#This Row],[Sales]]</f>
        <v>0.40733197556008161</v>
      </c>
      <c r="X4226" t="str">
        <f>IF(Table_1[[#This Row],[Discount %]]&lt;=0.1, "0-10%", IF(Table_1[[#This Row],[Discount %]]&lt;=0.2, "10-20%", IF(Table_1[[#This Row],[Discount %]]&lt;=0.3, "20-30%", IF(Table_1[[#This Row],[Discount %]]&lt;=0.4, "30-40%", "40%+"))))</f>
        <v>40%+</v>
      </c>
    </row>
    <row r="4227" spans="1:24" ht="14.4" x14ac:dyDescent="0.3">
      <c r="A4227" s="2">
        <v>4226</v>
      </c>
      <c r="B4227" s="2" t="s">
        <v>7327</v>
      </c>
      <c r="C4227" s="2">
        <f>YEAR([1]Data!$D4227)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9">
        <v>94.427999999999997</v>
      </c>
      <c r="T4227" s="2">
        <v>3</v>
      </c>
      <c r="U4227" s="25">
        <v>0.6</v>
      </c>
      <c r="V4227" s="25">
        <v>-42.492599999999982</v>
      </c>
      <c r="W4227" s="11">
        <f>Table_1[[#This Row],[Discount]]/Table_1[[#This Row],[Sales]]</f>
        <v>6.3540475282755117E-3</v>
      </c>
      <c r="X4227" t="str">
        <f>IF(Table_1[[#This Row],[Discount %]]&lt;=0.1, "0-10%", IF(Table_1[[#This Row],[Discount %]]&lt;=0.2, "10-20%", IF(Table_1[[#This Row],[Discount %]]&lt;=0.3, "20-30%", IF(Table_1[[#This Row],[Discount %]]&lt;=0.4, "30-40%", "40%+"))))</f>
        <v>0-10%</v>
      </c>
    </row>
    <row r="4228" spans="1:24" ht="14.4" x14ac:dyDescent="0.3">
      <c r="A4228" s="2">
        <v>4227</v>
      </c>
      <c r="B4228" s="2" t="s">
        <v>7330</v>
      </c>
      <c r="C4228" s="2">
        <f>YEAR([1]Data!$D4228)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9">
        <v>45.92</v>
      </c>
      <c r="T4228" s="2">
        <v>4</v>
      </c>
      <c r="U4228" s="25">
        <v>0</v>
      </c>
      <c r="V4228" s="25">
        <v>21.5824</v>
      </c>
      <c r="W4228" s="11">
        <f>Table_1[[#This Row],[Discount]]/Table_1[[#This Row],[Sales]]</f>
        <v>0</v>
      </c>
      <c r="X4228" t="str">
        <f>IF(Table_1[[#This Row],[Discount %]]&lt;=0.1, "0-10%", IF(Table_1[[#This Row],[Discount %]]&lt;=0.2, "10-20%", IF(Table_1[[#This Row],[Discount %]]&lt;=0.3, "20-30%", IF(Table_1[[#This Row],[Discount %]]&lt;=0.4, "30-40%", "40%+"))))</f>
        <v>0-10%</v>
      </c>
    </row>
    <row r="4229" spans="1:24" ht="14.4" x14ac:dyDescent="0.3">
      <c r="A4229" s="2">
        <v>4228</v>
      </c>
      <c r="B4229" s="2" t="s">
        <v>7331</v>
      </c>
      <c r="C4229" s="2">
        <f>YEAR([1]Data!$D4229)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9">
        <v>61.584000000000003</v>
      </c>
      <c r="T4229" s="2">
        <v>1</v>
      </c>
      <c r="U4229" s="25">
        <v>0.2</v>
      </c>
      <c r="V4229" s="25">
        <v>-6.9282000000000039</v>
      </c>
      <c r="W4229" s="11">
        <f>Table_1[[#This Row],[Discount]]/Table_1[[#This Row],[Sales]]</f>
        <v>3.2475967783839959E-3</v>
      </c>
      <c r="X4229" t="str">
        <f>IF(Table_1[[#This Row],[Discount %]]&lt;=0.1, "0-10%", IF(Table_1[[#This Row],[Discount %]]&lt;=0.2, "10-20%", IF(Table_1[[#This Row],[Discount %]]&lt;=0.3, "20-30%", IF(Table_1[[#This Row],[Discount %]]&lt;=0.4, "30-40%", "40%+"))))</f>
        <v>0-10%</v>
      </c>
    </row>
    <row r="4230" spans="1:24" ht="14.4" x14ac:dyDescent="0.3">
      <c r="A4230" s="2">
        <v>4229</v>
      </c>
      <c r="B4230" s="2" t="s">
        <v>7332</v>
      </c>
      <c r="C4230" s="2">
        <f>YEAR([1]Data!$D4230)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9">
        <v>22.48</v>
      </c>
      <c r="T4230" s="2">
        <v>1</v>
      </c>
      <c r="U4230" s="25">
        <v>0</v>
      </c>
      <c r="V4230" s="25">
        <v>10.3408</v>
      </c>
      <c r="W4230" s="11">
        <f>Table_1[[#This Row],[Discount]]/Table_1[[#This Row],[Sales]]</f>
        <v>0</v>
      </c>
      <c r="X4230" t="str">
        <f>IF(Table_1[[#This Row],[Discount %]]&lt;=0.1, "0-10%", IF(Table_1[[#This Row],[Discount %]]&lt;=0.2, "10-20%", IF(Table_1[[#This Row],[Discount %]]&lt;=0.3, "20-30%", IF(Table_1[[#This Row],[Discount %]]&lt;=0.4, "30-40%", "40%+"))))</f>
        <v>0-10%</v>
      </c>
    </row>
    <row r="4231" spans="1:24" ht="14.4" x14ac:dyDescent="0.3">
      <c r="A4231" s="2">
        <v>4230</v>
      </c>
      <c r="B4231" s="2" t="s">
        <v>7333</v>
      </c>
      <c r="C4231" s="2">
        <f>YEAR([1]Data!$D4231)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9">
        <v>332.02800000000002</v>
      </c>
      <c r="T4231" s="2">
        <v>9</v>
      </c>
      <c r="U4231" s="25">
        <v>0.6</v>
      </c>
      <c r="V4231" s="25">
        <v>-348.62940000000003</v>
      </c>
      <c r="W4231" s="11">
        <f>Table_1[[#This Row],[Discount]]/Table_1[[#This Row],[Sales]]</f>
        <v>1.8070765116195019E-3</v>
      </c>
      <c r="X4231" t="str">
        <f>IF(Table_1[[#This Row],[Discount %]]&lt;=0.1, "0-10%", IF(Table_1[[#This Row],[Discount %]]&lt;=0.2, "10-20%", IF(Table_1[[#This Row],[Discount %]]&lt;=0.3, "20-30%", IF(Table_1[[#This Row],[Discount %]]&lt;=0.4, "30-40%", "40%+"))))</f>
        <v>0-10%</v>
      </c>
    </row>
    <row r="4232" spans="1:24" ht="14.4" x14ac:dyDescent="0.3">
      <c r="A4232" s="2">
        <v>4231</v>
      </c>
      <c r="B4232" s="2" t="s">
        <v>7333</v>
      </c>
      <c r="C4232" s="2">
        <f>YEAR([1]Data!$D4232)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9">
        <v>11.393999999999998</v>
      </c>
      <c r="T4232" s="2">
        <v>9</v>
      </c>
      <c r="U4232" s="25">
        <v>0.8</v>
      </c>
      <c r="V4232" s="25">
        <v>-17.660699999999999</v>
      </c>
      <c r="W4232" s="11">
        <f>Table_1[[#This Row],[Discount]]/Table_1[[#This Row],[Sales]]</f>
        <v>7.0212392487274011E-2</v>
      </c>
      <c r="X4232" t="str">
        <f>IF(Table_1[[#This Row],[Discount %]]&lt;=0.1, "0-10%", IF(Table_1[[#This Row],[Discount %]]&lt;=0.2, "10-20%", IF(Table_1[[#This Row],[Discount %]]&lt;=0.3, "20-30%", IF(Table_1[[#This Row],[Discount %]]&lt;=0.4, "30-40%", "40%+"))))</f>
        <v>0-10%</v>
      </c>
    </row>
    <row r="4233" spans="1:24" ht="14.4" x14ac:dyDescent="0.3">
      <c r="A4233" s="2">
        <v>4232</v>
      </c>
      <c r="B4233" s="2" t="s">
        <v>7333</v>
      </c>
      <c r="C4233" s="2">
        <f>YEAR([1]Data!$D4233)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9">
        <v>15.552000000000003</v>
      </c>
      <c r="T4233" s="2">
        <v>3</v>
      </c>
      <c r="U4233" s="25">
        <v>0.2</v>
      </c>
      <c r="V4233" s="25">
        <v>5.6375999999999999</v>
      </c>
      <c r="W4233" s="11">
        <f>Table_1[[#This Row],[Discount]]/Table_1[[#This Row],[Sales]]</f>
        <v>1.2860082304526748E-2</v>
      </c>
      <c r="X4233" t="str">
        <f>IF(Table_1[[#This Row],[Discount %]]&lt;=0.1, "0-10%", IF(Table_1[[#This Row],[Discount %]]&lt;=0.2, "10-20%", IF(Table_1[[#This Row],[Discount %]]&lt;=0.3, "20-30%", IF(Table_1[[#This Row],[Discount %]]&lt;=0.4, "30-40%", "40%+"))))</f>
        <v>0-10%</v>
      </c>
    </row>
    <row r="4234" spans="1:24" ht="14.4" x14ac:dyDescent="0.3">
      <c r="A4234" s="2">
        <v>4233</v>
      </c>
      <c r="B4234" s="2" t="s">
        <v>7333</v>
      </c>
      <c r="C4234" s="2">
        <f>YEAR([1]Data!$D4234)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9">
        <v>31.104000000000006</v>
      </c>
      <c r="T4234" s="2">
        <v>6</v>
      </c>
      <c r="U4234" s="25">
        <v>0.2</v>
      </c>
      <c r="V4234" s="25">
        <v>11.2752</v>
      </c>
      <c r="W4234" s="11">
        <f>Table_1[[#This Row],[Discount]]/Table_1[[#This Row],[Sales]]</f>
        <v>6.4300411522633738E-3</v>
      </c>
      <c r="X4234" t="str">
        <f>IF(Table_1[[#This Row],[Discount %]]&lt;=0.1, "0-10%", IF(Table_1[[#This Row],[Discount %]]&lt;=0.2, "10-20%", IF(Table_1[[#This Row],[Discount %]]&lt;=0.3, "20-30%", IF(Table_1[[#This Row],[Discount %]]&lt;=0.4, "30-40%", "40%+"))))</f>
        <v>0-10%</v>
      </c>
    </row>
    <row r="4235" spans="1:24" ht="14.4" x14ac:dyDescent="0.3">
      <c r="A4235" s="2">
        <v>4234</v>
      </c>
      <c r="B4235" s="2" t="s">
        <v>7333</v>
      </c>
      <c r="C4235" s="2">
        <f>YEAR([1]Data!$D4235)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9">
        <v>6.3159999999999981</v>
      </c>
      <c r="T4235" s="2">
        <v>1</v>
      </c>
      <c r="U4235" s="25">
        <v>0.8</v>
      </c>
      <c r="V4235" s="25">
        <v>-10.421400000000002</v>
      </c>
      <c r="W4235" s="11">
        <f>Table_1[[#This Row],[Discount]]/Table_1[[#This Row],[Sales]]</f>
        <v>0.12666244458518053</v>
      </c>
      <c r="X4235" t="str">
        <f>IF(Table_1[[#This Row],[Discount %]]&lt;=0.1, "0-10%", IF(Table_1[[#This Row],[Discount %]]&lt;=0.2, "10-20%", IF(Table_1[[#This Row],[Discount %]]&lt;=0.3, "20-30%", IF(Table_1[[#This Row],[Discount %]]&lt;=0.4, "30-40%", "40%+"))))</f>
        <v>10-20%</v>
      </c>
    </row>
    <row r="4236" spans="1:24" ht="14.4" x14ac:dyDescent="0.3">
      <c r="A4236" s="2">
        <v>4235</v>
      </c>
      <c r="B4236" s="2" t="s">
        <v>7336</v>
      </c>
      <c r="C4236" s="2">
        <f>YEAR([1]Data!$D4236)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9">
        <v>11.352000000000002</v>
      </c>
      <c r="T4236" s="2">
        <v>3</v>
      </c>
      <c r="U4236" s="25">
        <v>0.2</v>
      </c>
      <c r="V4236" s="25">
        <v>4.1151</v>
      </c>
      <c r="W4236" s="11">
        <f>Table_1[[#This Row],[Discount]]/Table_1[[#This Row],[Sales]]</f>
        <v>1.7618040873854827E-2</v>
      </c>
      <c r="X4236" t="str">
        <f>IF(Table_1[[#This Row],[Discount %]]&lt;=0.1, "0-10%", IF(Table_1[[#This Row],[Discount %]]&lt;=0.2, "10-20%", IF(Table_1[[#This Row],[Discount %]]&lt;=0.3, "20-30%", IF(Table_1[[#This Row],[Discount %]]&lt;=0.4, "30-40%", "40%+"))))</f>
        <v>0-10%</v>
      </c>
    </row>
    <row r="4237" spans="1:24" ht="14.4" x14ac:dyDescent="0.3">
      <c r="A4237" s="2">
        <v>4236</v>
      </c>
      <c r="B4237" s="2" t="s">
        <v>7336</v>
      </c>
      <c r="C4237" s="2">
        <f>YEAR([1]Data!$D4237)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9">
        <v>20.808000000000003</v>
      </c>
      <c r="T4237" s="2">
        <v>9</v>
      </c>
      <c r="U4237" s="25">
        <v>0.2</v>
      </c>
      <c r="V4237" s="25">
        <v>7.0226999999999995</v>
      </c>
      <c r="W4237" s="11">
        <f>Table_1[[#This Row],[Discount]]/Table_1[[#This Row],[Sales]]</f>
        <v>9.6116878123798533E-3</v>
      </c>
      <c r="X4237" t="str">
        <f>IF(Table_1[[#This Row],[Discount %]]&lt;=0.1, "0-10%", IF(Table_1[[#This Row],[Discount %]]&lt;=0.2, "10-20%", IF(Table_1[[#This Row],[Discount %]]&lt;=0.3, "20-30%", IF(Table_1[[#This Row],[Discount %]]&lt;=0.4, "30-40%", "40%+"))))</f>
        <v>0-10%</v>
      </c>
    </row>
    <row r="4238" spans="1:24" ht="14.4" x14ac:dyDescent="0.3">
      <c r="A4238" s="2">
        <v>4237</v>
      </c>
      <c r="B4238" s="2" t="s">
        <v>7337</v>
      </c>
      <c r="C4238" s="2">
        <f>YEAR([1]Data!$D4238)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9">
        <v>11.415999999999997</v>
      </c>
      <c r="T4238" s="2">
        <v>4</v>
      </c>
      <c r="U4238" s="25">
        <v>0.8</v>
      </c>
      <c r="V4238" s="25">
        <v>-18.836400000000005</v>
      </c>
      <c r="W4238" s="11">
        <f>Table_1[[#This Row],[Discount]]/Table_1[[#This Row],[Sales]]</f>
        <v>7.0077084793272626E-2</v>
      </c>
      <c r="X4238" t="str">
        <f>IF(Table_1[[#This Row],[Discount %]]&lt;=0.1, "0-10%", IF(Table_1[[#This Row],[Discount %]]&lt;=0.2, "10-20%", IF(Table_1[[#This Row],[Discount %]]&lt;=0.3, "20-30%", IF(Table_1[[#This Row],[Discount %]]&lt;=0.4, "30-40%", "40%+"))))</f>
        <v>0-10%</v>
      </c>
    </row>
    <row r="4239" spans="1:24" ht="14.4" x14ac:dyDescent="0.3">
      <c r="A4239" s="2">
        <v>4238</v>
      </c>
      <c r="B4239" s="2" t="s">
        <v>7340</v>
      </c>
      <c r="C4239" s="2">
        <f>YEAR([1]Data!$D4239)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9">
        <v>9.4080000000000013</v>
      </c>
      <c r="T4239" s="2">
        <v>7</v>
      </c>
      <c r="U4239" s="25">
        <v>0.2</v>
      </c>
      <c r="V4239" s="25">
        <v>0.70560000000000045</v>
      </c>
      <c r="W4239" s="11">
        <f>Table_1[[#This Row],[Discount]]/Table_1[[#This Row],[Sales]]</f>
        <v>2.1258503401360544E-2</v>
      </c>
      <c r="X4239" t="str">
        <f>IF(Table_1[[#This Row],[Discount %]]&lt;=0.1, "0-10%", IF(Table_1[[#This Row],[Discount %]]&lt;=0.2, "10-20%", IF(Table_1[[#This Row],[Discount %]]&lt;=0.3, "20-30%", IF(Table_1[[#This Row],[Discount %]]&lt;=0.4, "30-40%", "40%+"))))</f>
        <v>0-10%</v>
      </c>
    </row>
    <row r="4240" spans="1:24" ht="14.4" x14ac:dyDescent="0.3">
      <c r="A4240" s="2">
        <v>4239</v>
      </c>
      <c r="B4240" s="2" t="s">
        <v>7343</v>
      </c>
      <c r="C4240" s="2">
        <f>YEAR([1]Data!$D4240)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9">
        <v>19.829999999999998</v>
      </c>
      <c r="T4240" s="2">
        <v>1</v>
      </c>
      <c r="U4240" s="25">
        <v>0</v>
      </c>
      <c r="V4240" s="25">
        <v>5.9489999999999981</v>
      </c>
      <c r="W4240" s="11">
        <f>Table_1[[#This Row],[Discount]]/Table_1[[#This Row],[Sales]]</f>
        <v>0</v>
      </c>
      <c r="X4240" t="str">
        <f>IF(Table_1[[#This Row],[Discount %]]&lt;=0.1, "0-10%", IF(Table_1[[#This Row],[Discount %]]&lt;=0.2, "10-20%", IF(Table_1[[#This Row],[Discount %]]&lt;=0.3, "20-30%", IF(Table_1[[#This Row],[Discount %]]&lt;=0.4, "30-40%", "40%+"))))</f>
        <v>0-10%</v>
      </c>
    </row>
    <row r="4241" spans="1:24" ht="14.4" x14ac:dyDescent="0.3">
      <c r="A4241" s="2">
        <v>4240</v>
      </c>
      <c r="B4241" s="2" t="s">
        <v>7346</v>
      </c>
      <c r="C4241" s="2">
        <f>YEAR([1]Data!$D4241)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9">
        <v>209.7</v>
      </c>
      <c r="T4241" s="2">
        <v>2</v>
      </c>
      <c r="U4241" s="25">
        <v>0</v>
      </c>
      <c r="V4241" s="25">
        <v>100.65599999999999</v>
      </c>
      <c r="W4241" s="11">
        <f>Table_1[[#This Row],[Discount]]/Table_1[[#This Row],[Sales]]</f>
        <v>0</v>
      </c>
      <c r="X4241" t="str">
        <f>IF(Table_1[[#This Row],[Discount %]]&lt;=0.1, "0-10%", IF(Table_1[[#This Row],[Discount %]]&lt;=0.2, "10-20%", IF(Table_1[[#This Row],[Discount %]]&lt;=0.3, "20-30%", IF(Table_1[[#This Row],[Discount %]]&lt;=0.4, "30-40%", "40%+"))))</f>
        <v>0-10%</v>
      </c>
    </row>
    <row r="4242" spans="1:24" ht="14.4" x14ac:dyDescent="0.3">
      <c r="A4242" s="2">
        <v>4241</v>
      </c>
      <c r="B4242" s="2" t="s">
        <v>7347</v>
      </c>
      <c r="C4242" s="2">
        <f>YEAR([1]Data!$D4242)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9">
        <v>43.92</v>
      </c>
      <c r="T4242" s="2">
        <v>4</v>
      </c>
      <c r="U4242" s="25">
        <v>0</v>
      </c>
      <c r="V4242" s="25">
        <v>11.858400000000003</v>
      </c>
      <c r="W4242" s="11">
        <f>Table_1[[#This Row],[Discount]]/Table_1[[#This Row],[Sales]]</f>
        <v>0</v>
      </c>
      <c r="X4242" t="str">
        <f>IF(Table_1[[#This Row],[Discount %]]&lt;=0.1, "0-10%", IF(Table_1[[#This Row],[Discount %]]&lt;=0.2, "10-20%", IF(Table_1[[#This Row],[Discount %]]&lt;=0.3, "20-30%", IF(Table_1[[#This Row],[Discount %]]&lt;=0.4, "30-40%", "40%+"))))</f>
        <v>0-10%</v>
      </c>
    </row>
    <row r="4243" spans="1:24" ht="14.4" x14ac:dyDescent="0.3">
      <c r="A4243" s="2">
        <v>4242</v>
      </c>
      <c r="B4243" s="2" t="s">
        <v>7347</v>
      </c>
      <c r="C4243" s="2">
        <f>YEAR([1]Data!$D4243)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9">
        <v>20.231999999999999</v>
      </c>
      <c r="T4243" s="2">
        <v>3</v>
      </c>
      <c r="U4243" s="25">
        <v>0.2</v>
      </c>
      <c r="V4243" s="25">
        <v>6.5753999999999984</v>
      </c>
      <c r="W4243" s="11">
        <f>Table_1[[#This Row],[Discount]]/Table_1[[#This Row],[Sales]]</f>
        <v>9.8853301700276806E-3</v>
      </c>
      <c r="X4243" t="str">
        <f>IF(Table_1[[#This Row],[Discount %]]&lt;=0.1, "0-10%", IF(Table_1[[#This Row],[Discount %]]&lt;=0.2, "10-20%", IF(Table_1[[#This Row],[Discount %]]&lt;=0.3, "20-30%", IF(Table_1[[#This Row],[Discount %]]&lt;=0.4, "30-40%", "40%+"))))</f>
        <v>0-10%</v>
      </c>
    </row>
    <row r="4244" spans="1:24" ht="14.4" x14ac:dyDescent="0.3">
      <c r="A4244" s="2">
        <v>4243</v>
      </c>
      <c r="B4244" s="2" t="s">
        <v>7349</v>
      </c>
      <c r="C4244" s="2">
        <f>YEAR([1]Data!$D4244)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9">
        <v>149.97</v>
      </c>
      <c r="T4244" s="2">
        <v>3</v>
      </c>
      <c r="U4244" s="25">
        <v>0</v>
      </c>
      <c r="V4244" s="25">
        <v>5.9987999999999815</v>
      </c>
      <c r="W4244" s="11">
        <f>Table_1[[#This Row],[Discount]]/Table_1[[#This Row],[Sales]]</f>
        <v>0</v>
      </c>
      <c r="X4244" t="str">
        <f>IF(Table_1[[#This Row],[Discount %]]&lt;=0.1, "0-10%", IF(Table_1[[#This Row],[Discount %]]&lt;=0.2, "10-20%", IF(Table_1[[#This Row],[Discount %]]&lt;=0.3, "20-30%", IF(Table_1[[#This Row],[Discount %]]&lt;=0.4, "30-40%", "40%+"))))</f>
        <v>0-10%</v>
      </c>
    </row>
    <row r="4245" spans="1:24" ht="14.4" x14ac:dyDescent="0.3">
      <c r="A4245" s="2">
        <v>4244</v>
      </c>
      <c r="B4245" s="2" t="s">
        <v>7349</v>
      </c>
      <c r="C4245" s="2">
        <f>YEAR([1]Data!$D4245)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9">
        <v>27.81</v>
      </c>
      <c r="T4245" s="2">
        <v>3</v>
      </c>
      <c r="U4245" s="25">
        <v>0</v>
      </c>
      <c r="V4245" s="25">
        <v>13.070699999999999</v>
      </c>
      <c r="W4245" s="11">
        <f>Table_1[[#This Row],[Discount]]/Table_1[[#This Row],[Sales]]</f>
        <v>0</v>
      </c>
      <c r="X4245" t="str">
        <f>IF(Table_1[[#This Row],[Discount %]]&lt;=0.1, "0-10%", IF(Table_1[[#This Row],[Discount %]]&lt;=0.2, "10-20%", IF(Table_1[[#This Row],[Discount %]]&lt;=0.3, "20-30%", IF(Table_1[[#This Row],[Discount %]]&lt;=0.4, "30-40%", "40%+"))))</f>
        <v>0-10%</v>
      </c>
    </row>
    <row r="4246" spans="1:24" ht="14.4" x14ac:dyDescent="0.3">
      <c r="A4246" s="2">
        <v>4245</v>
      </c>
      <c r="B4246" s="2" t="s">
        <v>7350</v>
      </c>
      <c r="C4246" s="2">
        <f>YEAR([1]Data!$D4246)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9">
        <v>66.300000000000011</v>
      </c>
      <c r="T4246" s="2">
        <v>3</v>
      </c>
      <c r="U4246" s="25">
        <v>0</v>
      </c>
      <c r="V4246" s="25">
        <v>8.6190000000000033</v>
      </c>
      <c r="W4246" s="11">
        <f>Table_1[[#This Row],[Discount]]/Table_1[[#This Row],[Sales]]</f>
        <v>0</v>
      </c>
      <c r="X4246" t="str">
        <f>IF(Table_1[[#This Row],[Discount %]]&lt;=0.1, "0-10%", IF(Table_1[[#This Row],[Discount %]]&lt;=0.2, "10-20%", IF(Table_1[[#This Row],[Discount %]]&lt;=0.3, "20-30%", IF(Table_1[[#This Row],[Discount %]]&lt;=0.4, "30-40%", "40%+"))))</f>
        <v>0-10%</v>
      </c>
    </row>
    <row r="4247" spans="1:24" ht="14.4" x14ac:dyDescent="0.3">
      <c r="A4247" s="2">
        <v>4246</v>
      </c>
      <c r="B4247" s="2" t="s">
        <v>7351</v>
      </c>
      <c r="C4247" s="2">
        <f>YEAR([1]Data!$D4247)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9">
        <v>1.64</v>
      </c>
      <c r="T4247" s="2">
        <v>1</v>
      </c>
      <c r="U4247" s="25">
        <v>0</v>
      </c>
      <c r="V4247" s="25">
        <v>0.73799999999999988</v>
      </c>
      <c r="W4247" s="11">
        <f>Table_1[[#This Row],[Discount]]/Table_1[[#This Row],[Sales]]</f>
        <v>0</v>
      </c>
      <c r="X4247" t="str">
        <f>IF(Table_1[[#This Row],[Discount %]]&lt;=0.1, "0-10%", IF(Table_1[[#This Row],[Discount %]]&lt;=0.2, "10-20%", IF(Table_1[[#This Row],[Discount %]]&lt;=0.3, "20-30%", IF(Table_1[[#This Row],[Discount %]]&lt;=0.4, "30-40%", "40%+"))))</f>
        <v>0-10%</v>
      </c>
    </row>
    <row r="4248" spans="1:24" ht="14.4" x14ac:dyDescent="0.3">
      <c r="A4248" s="2">
        <v>4247</v>
      </c>
      <c r="B4248" s="2" t="s">
        <v>7351</v>
      </c>
      <c r="C4248" s="2">
        <f>YEAR([1]Data!$D4248)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9">
        <v>1049.2</v>
      </c>
      <c r="T4248" s="2">
        <v>5</v>
      </c>
      <c r="U4248" s="25">
        <v>0</v>
      </c>
      <c r="V4248" s="25">
        <v>272.79200000000003</v>
      </c>
      <c r="W4248" s="11">
        <f>Table_1[[#This Row],[Discount]]/Table_1[[#This Row],[Sales]]</f>
        <v>0</v>
      </c>
      <c r="X4248" t="str">
        <f>IF(Table_1[[#This Row],[Discount %]]&lt;=0.1, "0-10%", IF(Table_1[[#This Row],[Discount %]]&lt;=0.2, "10-20%", IF(Table_1[[#This Row],[Discount %]]&lt;=0.3, "20-30%", IF(Table_1[[#This Row],[Discount %]]&lt;=0.4, "30-40%", "40%+"))))</f>
        <v>0-10%</v>
      </c>
    </row>
    <row r="4249" spans="1:24" ht="14.4" x14ac:dyDescent="0.3">
      <c r="A4249" s="2">
        <v>4248</v>
      </c>
      <c r="B4249" s="2" t="s">
        <v>7351</v>
      </c>
      <c r="C4249" s="2">
        <f>YEAR([1]Data!$D4249)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9">
        <v>20.9</v>
      </c>
      <c r="T4249" s="2">
        <v>5</v>
      </c>
      <c r="U4249" s="25">
        <v>0</v>
      </c>
      <c r="V4249" s="25">
        <v>7.5239999999999991</v>
      </c>
      <c r="W4249" s="11">
        <f>Table_1[[#This Row],[Discount]]/Table_1[[#This Row],[Sales]]</f>
        <v>0</v>
      </c>
      <c r="X4249" t="str">
        <f>IF(Table_1[[#This Row],[Discount %]]&lt;=0.1, "0-10%", IF(Table_1[[#This Row],[Discount %]]&lt;=0.2, "10-20%", IF(Table_1[[#This Row],[Discount %]]&lt;=0.3, "20-30%", IF(Table_1[[#This Row],[Discount %]]&lt;=0.4, "30-40%", "40%+"))))</f>
        <v>0-10%</v>
      </c>
    </row>
    <row r="4250" spans="1:24" ht="14.4" x14ac:dyDescent="0.3">
      <c r="A4250" s="2">
        <v>4249</v>
      </c>
      <c r="B4250" s="2" t="s">
        <v>7352</v>
      </c>
      <c r="C4250" s="2">
        <f>YEAR([1]Data!$D4250)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9">
        <v>88.08</v>
      </c>
      <c r="T4250" s="2">
        <v>6</v>
      </c>
      <c r="U4250" s="25">
        <v>0</v>
      </c>
      <c r="V4250" s="25">
        <v>40.516799999999996</v>
      </c>
      <c r="W4250" s="11">
        <f>Table_1[[#This Row],[Discount]]/Table_1[[#This Row],[Sales]]</f>
        <v>0</v>
      </c>
      <c r="X4250" t="str">
        <f>IF(Table_1[[#This Row],[Discount %]]&lt;=0.1, "0-10%", IF(Table_1[[#This Row],[Discount %]]&lt;=0.2, "10-20%", IF(Table_1[[#This Row],[Discount %]]&lt;=0.3, "20-30%", IF(Table_1[[#This Row],[Discount %]]&lt;=0.4, "30-40%", "40%+"))))</f>
        <v>0-10%</v>
      </c>
    </row>
    <row r="4251" spans="1:24" ht="14.4" x14ac:dyDescent="0.3">
      <c r="A4251" s="2">
        <v>4250</v>
      </c>
      <c r="B4251" s="2" t="s">
        <v>7352</v>
      </c>
      <c r="C4251" s="2">
        <f>YEAR([1]Data!$D4251)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9">
        <v>751.92</v>
      </c>
      <c r="T4251" s="2">
        <v>4</v>
      </c>
      <c r="U4251" s="25">
        <v>0</v>
      </c>
      <c r="V4251" s="25">
        <v>150.38400000000001</v>
      </c>
      <c r="W4251" s="11">
        <f>Table_1[[#This Row],[Discount]]/Table_1[[#This Row],[Sales]]</f>
        <v>0</v>
      </c>
      <c r="X4251" t="str">
        <f>IF(Table_1[[#This Row],[Discount %]]&lt;=0.1, "0-10%", IF(Table_1[[#This Row],[Discount %]]&lt;=0.2, "10-20%", IF(Table_1[[#This Row],[Discount %]]&lt;=0.3, "20-30%", IF(Table_1[[#This Row],[Discount %]]&lt;=0.4, "30-40%", "40%+"))))</f>
        <v>0-10%</v>
      </c>
    </row>
    <row r="4252" spans="1:24" ht="14.4" x14ac:dyDescent="0.3">
      <c r="A4252" s="2">
        <v>4251</v>
      </c>
      <c r="B4252" s="2" t="s">
        <v>7353</v>
      </c>
      <c r="C4252" s="2">
        <f>YEAR([1]Data!$D4252)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9">
        <v>887.10299999999995</v>
      </c>
      <c r="T4252" s="2">
        <v>7</v>
      </c>
      <c r="U4252" s="25">
        <v>0.1</v>
      </c>
      <c r="V4252" s="25">
        <v>177.42059999999998</v>
      </c>
      <c r="W4252" s="11">
        <f>Table_1[[#This Row],[Discount]]/Table_1[[#This Row],[Sales]]</f>
        <v>1.127264815923292E-4</v>
      </c>
      <c r="X4252" t="str">
        <f>IF(Table_1[[#This Row],[Discount %]]&lt;=0.1, "0-10%", IF(Table_1[[#This Row],[Discount %]]&lt;=0.2, "10-20%", IF(Table_1[[#This Row],[Discount %]]&lt;=0.3, "20-30%", IF(Table_1[[#This Row],[Discount %]]&lt;=0.4, "30-40%", "40%+"))))</f>
        <v>0-10%</v>
      </c>
    </row>
    <row r="4253" spans="1:24" ht="14.4" x14ac:dyDescent="0.3">
      <c r="A4253" s="2">
        <v>4252</v>
      </c>
      <c r="B4253" s="2" t="s">
        <v>7356</v>
      </c>
      <c r="C4253" s="2">
        <f>YEAR([1]Data!$D4253)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9">
        <v>55.944000000000003</v>
      </c>
      <c r="T4253" s="2">
        <v>7</v>
      </c>
      <c r="U4253" s="25">
        <v>0.2</v>
      </c>
      <c r="V4253" s="25">
        <v>-13.286700000000002</v>
      </c>
      <c r="W4253" s="11">
        <f>Table_1[[#This Row],[Discount]]/Table_1[[#This Row],[Sales]]</f>
        <v>3.5750035750035749E-3</v>
      </c>
      <c r="X4253" t="str">
        <f>IF(Table_1[[#This Row],[Discount %]]&lt;=0.1, "0-10%", IF(Table_1[[#This Row],[Discount %]]&lt;=0.2, "10-20%", IF(Table_1[[#This Row],[Discount %]]&lt;=0.3, "20-30%", IF(Table_1[[#This Row],[Discount %]]&lt;=0.4, "30-40%", "40%+"))))</f>
        <v>0-10%</v>
      </c>
    </row>
    <row r="4254" spans="1:24" ht="14.4" x14ac:dyDescent="0.3">
      <c r="A4254" s="2">
        <v>4253</v>
      </c>
      <c r="B4254" s="2" t="s">
        <v>7356</v>
      </c>
      <c r="C4254" s="2">
        <f>YEAR([1]Data!$D4254)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9">
        <v>10.688000000000001</v>
      </c>
      <c r="T4254" s="2">
        <v>2</v>
      </c>
      <c r="U4254" s="25">
        <v>0.2</v>
      </c>
      <c r="V4254" s="25">
        <v>2.271199999999999</v>
      </c>
      <c r="W4254" s="11">
        <f>Table_1[[#This Row],[Discount]]/Table_1[[#This Row],[Sales]]</f>
        <v>1.87125748502994E-2</v>
      </c>
      <c r="X4254" t="str">
        <f>IF(Table_1[[#This Row],[Discount %]]&lt;=0.1, "0-10%", IF(Table_1[[#This Row],[Discount %]]&lt;=0.2, "10-20%", IF(Table_1[[#This Row],[Discount %]]&lt;=0.3, "20-30%", IF(Table_1[[#This Row],[Discount %]]&lt;=0.4, "30-40%", "40%+"))))</f>
        <v>0-10%</v>
      </c>
    </row>
    <row r="4255" spans="1:24" ht="14.4" x14ac:dyDescent="0.3">
      <c r="A4255" s="2">
        <v>4254</v>
      </c>
      <c r="B4255" s="2" t="s">
        <v>7356</v>
      </c>
      <c r="C4255" s="2">
        <f>YEAR([1]Data!$D4255)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9">
        <v>11.824</v>
      </c>
      <c r="T4255" s="2">
        <v>2</v>
      </c>
      <c r="U4255" s="25">
        <v>0.2</v>
      </c>
      <c r="V4255" s="25">
        <v>1.0346000000000006</v>
      </c>
      <c r="W4255" s="11">
        <f>Table_1[[#This Row],[Discount]]/Table_1[[#This Row],[Sales]]</f>
        <v>1.6914749661705007E-2</v>
      </c>
      <c r="X4255" t="str">
        <f>IF(Table_1[[#This Row],[Discount %]]&lt;=0.1, "0-10%", IF(Table_1[[#This Row],[Discount %]]&lt;=0.2, "10-20%", IF(Table_1[[#This Row],[Discount %]]&lt;=0.3, "20-30%", IF(Table_1[[#This Row],[Discount %]]&lt;=0.4, "30-40%", "40%+"))))</f>
        <v>0-10%</v>
      </c>
    </row>
    <row r="4256" spans="1:24" ht="14.4" x14ac:dyDescent="0.3">
      <c r="A4256" s="2">
        <v>4255</v>
      </c>
      <c r="B4256" s="2" t="s">
        <v>7357</v>
      </c>
      <c r="C4256" s="2">
        <f>YEAR([1]Data!$D4256)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9">
        <v>63.311999999999998</v>
      </c>
      <c r="T4256" s="2">
        <v>3</v>
      </c>
      <c r="U4256" s="25">
        <v>0.2</v>
      </c>
      <c r="V4256" s="25">
        <v>20.576399999999996</v>
      </c>
      <c r="W4256" s="11">
        <f>Table_1[[#This Row],[Discount]]/Table_1[[#This Row],[Sales]]</f>
        <v>3.1589588071771549E-3</v>
      </c>
      <c r="X4256" t="str">
        <f>IF(Table_1[[#This Row],[Discount %]]&lt;=0.1, "0-10%", IF(Table_1[[#This Row],[Discount %]]&lt;=0.2, "10-20%", IF(Table_1[[#This Row],[Discount %]]&lt;=0.3, "20-30%", IF(Table_1[[#This Row],[Discount %]]&lt;=0.4, "30-40%", "40%+"))))</f>
        <v>0-10%</v>
      </c>
    </row>
    <row r="4257" spans="1:24" ht="14.4" x14ac:dyDescent="0.3">
      <c r="A4257" s="2">
        <v>4256</v>
      </c>
      <c r="B4257" s="2" t="s">
        <v>7357</v>
      </c>
      <c r="C4257" s="2">
        <f>YEAR([1]Data!$D4257)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9">
        <v>96.783999999999978</v>
      </c>
      <c r="T4257" s="2">
        <v>4</v>
      </c>
      <c r="U4257" s="25">
        <v>0.8</v>
      </c>
      <c r="V4257" s="25">
        <v>-145.17600000000002</v>
      </c>
      <c r="W4257" s="11">
        <f>Table_1[[#This Row],[Discount]]/Table_1[[#This Row],[Sales]]</f>
        <v>8.2658290626549859E-3</v>
      </c>
      <c r="X4257" t="str">
        <f>IF(Table_1[[#This Row],[Discount %]]&lt;=0.1, "0-10%", IF(Table_1[[#This Row],[Discount %]]&lt;=0.2, "10-20%", IF(Table_1[[#This Row],[Discount %]]&lt;=0.3, "20-30%", IF(Table_1[[#This Row],[Discount %]]&lt;=0.4, "30-40%", "40%+"))))</f>
        <v>0-10%</v>
      </c>
    </row>
    <row r="4258" spans="1:24" ht="14.4" x14ac:dyDescent="0.3">
      <c r="A4258" s="2">
        <v>4257</v>
      </c>
      <c r="B4258" s="2" t="s">
        <v>7357</v>
      </c>
      <c r="C4258" s="2">
        <f>YEAR([1]Data!$D4258)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9">
        <v>10.476000000000001</v>
      </c>
      <c r="T4258" s="2">
        <v>3</v>
      </c>
      <c r="U4258" s="25">
        <v>0.6</v>
      </c>
      <c r="V4258" s="25">
        <v>-6.8094000000000037</v>
      </c>
      <c r="W4258" s="11">
        <f>Table_1[[#This Row],[Discount]]/Table_1[[#This Row],[Sales]]</f>
        <v>5.727376861397479E-2</v>
      </c>
      <c r="X4258" t="str">
        <f>IF(Table_1[[#This Row],[Discount %]]&lt;=0.1, "0-10%", IF(Table_1[[#This Row],[Discount %]]&lt;=0.2, "10-20%", IF(Table_1[[#This Row],[Discount %]]&lt;=0.3, "20-30%", IF(Table_1[[#This Row],[Discount %]]&lt;=0.4, "30-40%", "40%+"))))</f>
        <v>0-10%</v>
      </c>
    </row>
    <row r="4259" spans="1:24" ht="14.4" x14ac:dyDescent="0.3">
      <c r="A4259" s="2">
        <v>4258</v>
      </c>
      <c r="B4259" s="2" t="s">
        <v>7358</v>
      </c>
      <c r="C4259" s="2">
        <f>YEAR([1]Data!$D4259)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9">
        <v>9.7620000000000005</v>
      </c>
      <c r="T4259" s="2">
        <v>2</v>
      </c>
      <c r="U4259" s="25">
        <v>0.7</v>
      </c>
      <c r="V4259" s="25">
        <v>-6.833400000000001</v>
      </c>
      <c r="W4259" s="11">
        <f>Table_1[[#This Row],[Discount]]/Table_1[[#This Row],[Sales]]</f>
        <v>7.170661749641466E-2</v>
      </c>
      <c r="X4259" t="str">
        <f>IF(Table_1[[#This Row],[Discount %]]&lt;=0.1, "0-10%", IF(Table_1[[#This Row],[Discount %]]&lt;=0.2, "10-20%", IF(Table_1[[#This Row],[Discount %]]&lt;=0.3, "20-30%", IF(Table_1[[#This Row],[Discount %]]&lt;=0.4, "30-40%", "40%+"))))</f>
        <v>0-10%</v>
      </c>
    </row>
    <row r="4260" spans="1:24" ht="14.4" x14ac:dyDescent="0.3">
      <c r="A4260" s="2">
        <v>4259</v>
      </c>
      <c r="B4260" s="2" t="s">
        <v>7359</v>
      </c>
      <c r="C4260" s="2">
        <f>YEAR([1]Data!$D4260)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9">
        <v>196.78399999999999</v>
      </c>
      <c r="T4260" s="2">
        <v>2</v>
      </c>
      <c r="U4260" s="25">
        <v>0.2</v>
      </c>
      <c r="V4260" s="25">
        <v>-22.138200000000012</v>
      </c>
      <c r="W4260" s="11">
        <f>Table_1[[#This Row],[Discount]]/Table_1[[#This Row],[Sales]]</f>
        <v>1.0163427920969186E-3</v>
      </c>
      <c r="X4260" t="str">
        <f>IF(Table_1[[#This Row],[Discount %]]&lt;=0.1, "0-10%", IF(Table_1[[#This Row],[Discount %]]&lt;=0.2, "10-20%", IF(Table_1[[#This Row],[Discount %]]&lt;=0.3, "20-30%", IF(Table_1[[#This Row],[Discount %]]&lt;=0.4, "30-40%", "40%+"))))</f>
        <v>0-10%</v>
      </c>
    </row>
    <row r="4261" spans="1:24" ht="14.4" x14ac:dyDescent="0.3">
      <c r="A4261" s="2">
        <v>4260</v>
      </c>
      <c r="B4261" s="2" t="s">
        <v>7360</v>
      </c>
      <c r="C4261" s="2">
        <f>YEAR([1]Data!$D4261)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9">
        <v>47.98</v>
      </c>
      <c r="T4261" s="2">
        <v>2</v>
      </c>
      <c r="U4261" s="25">
        <v>0</v>
      </c>
      <c r="V4261" s="25">
        <v>23.99</v>
      </c>
      <c r="W4261" s="11">
        <f>Table_1[[#This Row],[Discount]]/Table_1[[#This Row],[Sales]]</f>
        <v>0</v>
      </c>
      <c r="X4261" t="str">
        <f>IF(Table_1[[#This Row],[Discount %]]&lt;=0.1, "0-10%", IF(Table_1[[#This Row],[Discount %]]&lt;=0.2, "10-20%", IF(Table_1[[#This Row],[Discount %]]&lt;=0.3, "20-30%", IF(Table_1[[#This Row],[Discount %]]&lt;=0.4, "30-40%", "40%+"))))</f>
        <v>0-10%</v>
      </c>
    </row>
    <row r="4262" spans="1:24" ht="14.4" x14ac:dyDescent="0.3">
      <c r="A4262" s="2">
        <v>4261</v>
      </c>
      <c r="B4262" s="2" t="s">
        <v>7361</v>
      </c>
      <c r="C4262" s="2">
        <f>YEAR([1]Data!$D4262)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9">
        <v>13.049999999999999</v>
      </c>
      <c r="T4262" s="2">
        <v>5</v>
      </c>
      <c r="U4262" s="25">
        <v>0</v>
      </c>
      <c r="V4262" s="25">
        <v>6.0029999999999992</v>
      </c>
      <c r="W4262" s="11">
        <f>Table_1[[#This Row],[Discount]]/Table_1[[#This Row],[Sales]]</f>
        <v>0</v>
      </c>
      <c r="X4262" t="str">
        <f>IF(Table_1[[#This Row],[Discount %]]&lt;=0.1, "0-10%", IF(Table_1[[#This Row],[Discount %]]&lt;=0.2, "10-20%", IF(Table_1[[#This Row],[Discount %]]&lt;=0.3, "20-30%", IF(Table_1[[#This Row],[Discount %]]&lt;=0.4, "30-40%", "40%+"))))</f>
        <v>0-10%</v>
      </c>
    </row>
    <row r="4263" spans="1:24" ht="14.4" x14ac:dyDescent="0.3">
      <c r="A4263" s="2">
        <v>4262</v>
      </c>
      <c r="B4263" s="2" t="s">
        <v>7362</v>
      </c>
      <c r="C4263" s="2">
        <f>YEAR([1]Data!$D4263)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9">
        <v>63.96</v>
      </c>
      <c r="T4263" s="2">
        <v>4</v>
      </c>
      <c r="U4263" s="25">
        <v>0</v>
      </c>
      <c r="V4263" s="25">
        <v>19.827599999999997</v>
      </c>
      <c r="W4263" s="11">
        <f>Table_1[[#This Row],[Discount]]/Table_1[[#This Row],[Sales]]</f>
        <v>0</v>
      </c>
      <c r="X4263" t="str">
        <f>IF(Table_1[[#This Row],[Discount %]]&lt;=0.1, "0-10%", IF(Table_1[[#This Row],[Discount %]]&lt;=0.2, "10-20%", IF(Table_1[[#This Row],[Discount %]]&lt;=0.3, "20-30%", IF(Table_1[[#This Row],[Discount %]]&lt;=0.4, "30-40%", "40%+"))))</f>
        <v>0-10%</v>
      </c>
    </row>
    <row r="4264" spans="1:24" ht="14.4" x14ac:dyDescent="0.3">
      <c r="A4264" s="2">
        <v>4263</v>
      </c>
      <c r="B4264" s="2" t="s">
        <v>7363</v>
      </c>
      <c r="C4264" s="2">
        <f>YEAR([1]Data!$D4264)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9">
        <v>80.48</v>
      </c>
      <c r="T4264" s="2">
        <v>1</v>
      </c>
      <c r="U4264" s="25">
        <v>0</v>
      </c>
      <c r="V4264" s="25">
        <v>24.143999999999998</v>
      </c>
      <c r="W4264" s="11">
        <f>Table_1[[#This Row],[Discount]]/Table_1[[#This Row],[Sales]]</f>
        <v>0</v>
      </c>
      <c r="X4264" t="str">
        <f>IF(Table_1[[#This Row],[Discount %]]&lt;=0.1, "0-10%", IF(Table_1[[#This Row],[Discount %]]&lt;=0.2, "10-20%", IF(Table_1[[#This Row],[Discount %]]&lt;=0.3, "20-30%", IF(Table_1[[#This Row],[Discount %]]&lt;=0.4, "30-40%", "40%+"))))</f>
        <v>0-10%</v>
      </c>
    </row>
    <row r="4265" spans="1:24" ht="14.4" x14ac:dyDescent="0.3">
      <c r="A4265" s="2">
        <v>4264</v>
      </c>
      <c r="B4265" s="2" t="s">
        <v>7364</v>
      </c>
      <c r="C4265" s="2">
        <f>YEAR([1]Data!$D4265)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9">
        <v>11.673000000000002</v>
      </c>
      <c r="T4265" s="2">
        <v>3</v>
      </c>
      <c r="U4265" s="25">
        <v>0.7</v>
      </c>
      <c r="V4265" s="25">
        <v>-7.782</v>
      </c>
      <c r="W4265" s="11">
        <f>Table_1[[#This Row],[Discount]]/Table_1[[#This Row],[Sales]]</f>
        <v>5.9967446243467816E-2</v>
      </c>
      <c r="X4265" t="str">
        <f>IF(Table_1[[#This Row],[Discount %]]&lt;=0.1, "0-10%", IF(Table_1[[#This Row],[Discount %]]&lt;=0.2, "10-20%", IF(Table_1[[#This Row],[Discount %]]&lt;=0.3, "20-30%", IF(Table_1[[#This Row],[Discount %]]&lt;=0.4, "30-40%", "40%+"))))</f>
        <v>0-10%</v>
      </c>
    </row>
    <row r="4266" spans="1:24" ht="14.4" x14ac:dyDescent="0.3">
      <c r="A4266" s="2">
        <v>4265</v>
      </c>
      <c r="B4266" s="2" t="s">
        <v>7367</v>
      </c>
      <c r="C4266" s="2">
        <f>YEAR([1]Data!$D4266)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9">
        <v>863.12799999999993</v>
      </c>
      <c r="T4266" s="2">
        <v>8</v>
      </c>
      <c r="U4266" s="25">
        <v>0.3</v>
      </c>
      <c r="V4266" s="25">
        <v>-160.29520000000008</v>
      </c>
      <c r="W4266" s="11">
        <f>Table_1[[#This Row],[Discount]]/Table_1[[#This Row],[Sales]]</f>
        <v>3.4757301350437015E-4</v>
      </c>
      <c r="X4266" t="str">
        <f>IF(Table_1[[#This Row],[Discount %]]&lt;=0.1, "0-10%", IF(Table_1[[#This Row],[Discount %]]&lt;=0.2, "10-20%", IF(Table_1[[#This Row],[Discount %]]&lt;=0.3, "20-30%", IF(Table_1[[#This Row],[Discount %]]&lt;=0.4, "30-40%", "40%+"))))</f>
        <v>0-10%</v>
      </c>
    </row>
    <row r="4267" spans="1:24" ht="14.4" x14ac:dyDescent="0.3">
      <c r="A4267" s="2">
        <v>4266</v>
      </c>
      <c r="B4267" s="2" t="s">
        <v>7367</v>
      </c>
      <c r="C4267" s="2">
        <f>YEAR([1]Data!$D4267)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9">
        <v>3.5639999999999992</v>
      </c>
      <c r="T4267" s="2">
        <v>3</v>
      </c>
      <c r="U4267" s="25">
        <v>0.8</v>
      </c>
      <c r="V4267" s="25">
        <v>-6.2370000000000019</v>
      </c>
      <c r="W4267" s="11">
        <f>Table_1[[#This Row],[Discount]]/Table_1[[#This Row],[Sales]]</f>
        <v>0.22446689113355786</v>
      </c>
      <c r="X4267" t="str">
        <f>IF(Table_1[[#This Row],[Discount %]]&lt;=0.1, "0-10%", IF(Table_1[[#This Row],[Discount %]]&lt;=0.2, "10-20%", IF(Table_1[[#This Row],[Discount %]]&lt;=0.3, "20-30%", IF(Table_1[[#This Row],[Discount %]]&lt;=0.4, "30-40%", "40%+"))))</f>
        <v>20-30%</v>
      </c>
    </row>
    <row r="4268" spans="1:24" ht="14.4" x14ac:dyDescent="0.3">
      <c r="A4268" s="2">
        <v>4267</v>
      </c>
      <c r="B4268" s="2" t="s">
        <v>7367</v>
      </c>
      <c r="C4268" s="2">
        <f>YEAR([1]Data!$D4268)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9">
        <v>956.6647999999999</v>
      </c>
      <c r="T4268" s="2">
        <v>7</v>
      </c>
      <c r="U4268" s="25">
        <v>0.32</v>
      </c>
      <c r="V4268" s="25">
        <v>-225.09759999999991</v>
      </c>
      <c r="W4268" s="11">
        <f>Table_1[[#This Row],[Discount]]/Table_1[[#This Row],[Sales]]</f>
        <v>3.3449542619316613E-4</v>
      </c>
      <c r="X4268" t="str">
        <f>IF(Table_1[[#This Row],[Discount %]]&lt;=0.1, "0-10%", IF(Table_1[[#This Row],[Discount %]]&lt;=0.2, "10-20%", IF(Table_1[[#This Row],[Discount %]]&lt;=0.3, "20-30%", IF(Table_1[[#This Row],[Discount %]]&lt;=0.4, "30-40%", "40%+"))))</f>
        <v>0-10%</v>
      </c>
    </row>
    <row r="4269" spans="1:24" ht="14.4" x14ac:dyDescent="0.3">
      <c r="A4269" s="2">
        <v>4268</v>
      </c>
      <c r="B4269" s="2" t="s">
        <v>7367</v>
      </c>
      <c r="C4269" s="2">
        <f>YEAR([1]Data!$D4269)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9">
        <v>12.587999999999997</v>
      </c>
      <c r="T4269" s="2">
        <v>3</v>
      </c>
      <c r="U4269" s="25">
        <v>0.8</v>
      </c>
      <c r="V4269" s="25">
        <v>-20.140800000000006</v>
      </c>
      <c r="W4269" s="11">
        <f>Table_1[[#This Row],[Discount]]/Table_1[[#This Row],[Sales]]</f>
        <v>6.355258976803306E-2</v>
      </c>
      <c r="X4269" t="str">
        <f>IF(Table_1[[#This Row],[Discount %]]&lt;=0.1, "0-10%", IF(Table_1[[#This Row],[Discount %]]&lt;=0.2, "10-20%", IF(Table_1[[#This Row],[Discount %]]&lt;=0.3, "20-30%", IF(Table_1[[#This Row],[Discount %]]&lt;=0.4, "30-40%", "40%+"))))</f>
        <v>0-10%</v>
      </c>
    </row>
    <row r="4270" spans="1:24" ht="14.4" x14ac:dyDescent="0.3">
      <c r="A4270" s="2">
        <v>4269</v>
      </c>
      <c r="B4270" s="2" t="s">
        <v>7367</v>
      </c>
      <c r="C4270" s="2">
        <f>YEAR([1]Data!$D4270)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9">
        <v>171.96</v>
      </c>
      <c r="T4270" s="2">
        <v>5</v>
      </c>
      <c r="U4270" s="25">
        <v>0.2</v>
      </c>
      <c r="V4270" s="25">
        <v>45.139500000000005</v>
      </c>
      <c r="W4270" s="11">
        <f>Table_1[[#This Row],[Discount]]/Table_1[[#This Row],[Sales]]</f>
        <v>1.1630611770179111E-3</v>
      </c>
      <c r="X4270" t="str">
        <f>IF(Table_1[[#This Row],[Discount %]]&lt;=0.1, "0-10%", IF(Table_1[[#This Row],[Discount %]]&lt;=0.2, "10-20%", IF(Table_1[[#This Row],[Discount %]]&lt;=0.3, "20-30%", IF(Table_1[[#This Row],[Discount %]]&lt;=0.4, "30-40%", "40%+"))))</f>
        <v>0-10%</v>
      </c>
    </row>
    <row r="4271" spans="1:24" ht="14.4" x14ac:dyDescent="0.3">
      <c r="A4271" s="2">
        <v>4270</v>
      </c>
      <c r="B4271" s="2" t="s">
        <v>7368</v>
      </c>
      <c r="C4271" s="2">
        <f>YEAR([1]Data!$D4271)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9">
        <v>871.4</v>
      </c>
      <c r="T4271" s="2">
        <v>4</v>
      </c>
      <c r="U4271" s="25">
        <v>0</v>
      </c>
      <c r="V4271" s="25">
        <v>148.13799999999992</v>
      </c>
      <c r="W4271" s="11">
        <f>Table_1[[#This Row],[Discount]]/Table_1[[#This Row],[Sales]]</f>
        <v>0</v>
      </c>
      <c r="X4271" t="str">
        <f>IF(Table_1[[#This Row],[Discount %]]&lt;=0.1, "0-10%", IF(Table_1[[#This Row],[Discount %]]&lt;=0.2, "10-20%", IF(Table_1[[#This Row],[Discount %]]&lt;=0.3, "20-30%", IF(Table_1[[#This Row],[Discount %]]&lt;=0.4, "30-40%", "40%+"))))</f>
        <v>0-10%</v>
      </c>
    </row>
    <row r="4272" spans="1:24" ht="14.4" x14ac:dyDescent="0.3">
      <c r="A4272" s="2">
        <v>4271</v>
      </c>
      <c r="B4272" s="2" t="s">
        <v>7369</v>
      </c>
      <c r="C4272" s="2">
        <f>YEAR([1]Data!$D4272)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9">
        <v>692.47199999999998</v>
      </c>
      <c r="T4272" s="2">
        <v>11</v>
      </c>
      <c r="U4272" s="25">
        <v>0.2</v>
      </c>
      <c r="V4272" s="25">
        <v>190.42980000000006</v>
      </c>
      <c r="W4272" s="11">
        <f>Table_1[[#This Row],[Discount]]/Table_1[[#This Row],[Sales]]</f>
        <v>2.8882034219434146E-4</v>
      </c>
      <c r="X4272" t="str">
        <f>IF(Table_1[[#This Row],[Discount %]]&lt;=0.1, "0-10%", IF(Table_1[[#This Row],[Discount %]]&lt;=0.2, "10-20%", IF(Table_1[[#This Row],[Discount %]]&lt;=0.3, "20-30%", IF(Table_1[[#This Row],[Discount %]]&lt;=0.4, "30-40%", "40%+"))))</f>
        <v>0-10%</v>
      </c>
    </row>
    <row r="4273" spans="1:24" ht="14.4" x14ac:dyDescent="0.3">
      <c r="A4273" s="2">
        <v>4272</v>
      </c>
      <c r="B4273" s="2" t="s">
        <v>7372</v>
      </c>
      <c r="C4273" s="2">
        <f>YEAR([1]Data!$D4273)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9">
        <v>207.76</v>
      </c>
      <c r="T4273" s="2">
        <v>4</v>
      </c>
      <c r="U4273" s="25">
        <v>0</v>
      </c>
      <c r="V4273" s="25">
        <v>85.181600000000003</v>
      </c>
      <c r="W4273" s="11">
        <f>Table_1[[#This Row],[Discount]]/Table_1[[#This Row],[Sales]]</f>
        <v>0</v>
      </c>
      <c r="X4273" t="str">
        <f>IF(Table_1[[#This Row],[Discount %]]&lt;=0.1, "0-10%", IF(Table_1[[#This Row],[Discount %]]&lt;=0.2, "10-20%", IF(Table_1[[#This Row],[Discount %]]&lt;=0.3, "20-30%", IF(Table_1[[#This Row],[Discount %]]&lt;=0.4, "30-40%", "40%+"))))</f>
        <v>0-10%</v>
      </c>
    </row>
    <row r="4274" spans="1:24" ht="14.4" x14ac:dyDescent="0.3">
      <c r="A4274" s="2">
        <v>4273</v>
      </c>
      <c r="B4274" s="2" t="s">
        <v>7373</v>
      </c>
      <c r="C4274" s="2">
        <f>YEAR([1]Data!$D4274)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9">
        <v>71.928000000000011</v>
      </c>
      <c r="T4274" s="2">
        <v>9</v>
      </c>
      <c r="U4274" s="25">
        <v>0.2</v>
      </c>
      <c r="V4274" s="25">
        <v>6.2936999999999976</v>
      </c>
      <c r="W4274" s="11">
        <f>Table_1[[#This Row],[Discount]]/Table_1[[#This Row],[Sales]]</f>
        <v>2.7805583361138913E-3</v>
      </c>
      <c r="X4274" t="str">
        <f>IF(Table_1[[#This Row],[Discount %]]&lt;=0.1, "0-10%", IF(Table_1[[#This Row],[Discount %]]&lt;=0.2, "10-20%", IF(Table_1[[#This Row],[Discount %]]&lt;=0.3, "20-30%", IF(Table_1[[#This Row],[Discount %]]&lt;=0.4, "30-40%", "40%+"))))</f>
        <v>0-10%</v>
      </c>
    </row>
    <row r="4275" spans="1:24" ht="14.4" x14ac:dyDescent="0.3">
      <c r="A4275" s="2">
        <v>4274</v>
      </c>
      <c r="B4275" s="2" t="s">
        <v>7373</v>
      </c>
      <c r="C4275" s="2">
        <f>YEAR([1]Data!$D4275)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9">
        <v>25.99</v>
      </c>
      <c r="T4275" s="2">
        <v>1</v>
      </c>
      <c r="U4275" s="25">
        <v>0</v>
      </c>
      <c r="V4275" s="25">
        <v>7.5370999999999988</v>
      </c>
      <c r="W4275" s="11">
        <f>Table_1[[#This Row],[Discount]]/Table_1[[#This Row],[Sales]]</f>
        <v>0</v>
      </c>
      <c r="X4275" t="str">
        <f>IF(Table_1[[#This Row],[Discount %]]&lt;=0.1, "0-10%", IF(Table_1[[#This Row],[Discount %]]&lt;=0.2, "10-20%", IF(Table_1[[#This Row],[Discount %]]&lt;=0.3, "20-30%", IF(Table_1[[#This Row],[Discount %]]&lt;=0.4, "30-40%", "40%+"))))</f>
        <v>0-10%</v>
      </c>
    </row>
    <row r="4276" spans="1:24" ht="14.4" x14ac:dyDescent="0.3">
      <c r="A4276" s="2">
        <v>4275</v>
      </c>
      <c r="B4276" s="2" t="s">
        <v>7374</v>
      </c>
      <c r="C4276" s="2">
        <f>YEAR([1]Data!$D4276)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9">
        <v>3.5920000000000005</v>
      </c>
      <c r="T4276" s="2">
        <v>1</v>
      </c>
      <c r="U4276" s="25">
        <v>0.2</v>
      </c>
      <c r="V4276" s="25">
        <v>1.1224999999999996</v>
      </c>
      <c r="W4276" s="11">
        <f>Table_1[[#This Row],[Discount]]/Table_1[[#This Row],[Sales]]</f>
        <v>5.5679287305122491E-2</v>
      </c>
      <c r="X4276" t="str">
        <f>IF(Table_1[[#This Row],[Discount %]]&lt;=0.1, "0-10%", IF(Table_1[[#This Row],[Discount %]]&lt;=0.2, "10-20%", IF(Table_1[[#This Row],[Discount %]]&lt;=0.3, "20-30%", IF(Table_1[[#This Row],[Discount %]]&lt;=0.4, "30-40%", "40%+"))))</f>
        <v>0-10%</v>
      </c>
    </row>
    <row r="4277" spans="1:24" ht="14.4" x14ac:dyDescent="0.3">
      <c r="A4277" s="2">
        <v>4276</v>
      </c>
      <c r="B4277" s="2" t="s">
        <v>7375</v>
      </c>
      <c r="C4277" s="2">
        <f>YEAR([1]Data!$D4277)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9">
        <v>48.631999999999991</v>
      </c>
      <c r="T4277" s="2">
        <v>2</v>
      </c>
      <c r="U4277" s="25">
        <v>0.8</v>
      </c>
      <c r="V4277" s="25">
        <v>-121.58000000000004</v>
      </c>
      <c r="W4277" s="11">
        <f>Table_1[[#This Row],[Discount]]/Table_1[[#This Row],[Sales]]</f>
        <v>1.645007402533312E-2</v>
      </c>
      <c r="X4277" t="str">
        <f>IF(Table_1[[#This Row],[Discount %]]&lt;=0.1, "0-10%", IF(Table_1[[#This Row],[Discount %]]&lt;=0.2, "10-20%", IF(Table_1[[#This Row],[Discount %]]&lt;=0.3, "20-30%", IF(Table_1[[#This Row],[Discount %]]&lt;=0.4, "30-40%", "40%+"))))</f>
        <v>0-10%</v>
      </c>
    </row>
    <row r="4278" spans="1:24" ht="14.4" x14ac:dyDescent="0.3">
      <c r="A4278" s="2">
        <v>4277</v>
      </c>
      <c r="B4278" s="2" t="s">
        <v>7376</v>
      </c>
      <c r="C4278" s="2">
        <f>YEAR([1]Data!$D4278)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9">
        <v>323.10000000000002</v>
      </c>
      <c r="T4278" s="2">
        <v>2</v>
      </c>
      <c r="U4278" s="25">
        <v>0</v>
      </c>
      <c r="V4278" s="25">
        <v>61.38900000000001</v>
      </c>
      <c r="W4278" s="11">
        <f>Table_1[[#This Row],[Discount]]/Table_1[[#This Row],[Sales]]</f>
        <v>0</v>
      </c>
      <c r="X4278" t="str">
        <f>IF(Table_1[[#This Row],[Discount %]]&lt;=0.1, "0-10%", IF(Table_1[[#This Row],[Discount %]]&lt;=0.2, "10-20%", IF(Table_1[[#This Row],[Discount %]]&lt;=0.3, "20-30%", IF(Table_1[[#This Row],[Discount %]]&lt;=0.4, "30-40%", "40%+"))))</f>
        <v>0-10%</v>
      </c>
    </row>
    <row r="4279" spans="1:24" ht="14.4" x14ac:dyDescent="0.3">
      <c r="A4279" s="2">
        <v>4278</v>
      </c>
      <c r="B4279" s="2" t="s">
        <v>7377</v>
      </c>
      <c r="C4279" s="2">
        <f>YEAR([1]Data!$D4279)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9">
        <v>9099.93</v>
      </c>
      <c r="T4279" s="2">
        <v>7</v>
      </c>
      <c r="U4279" s="25">
        <v>0</v>
      </c>
      <c r="V4279" s="25">
        <v>2365.9817999999996</v>
      </c>
      <c r="W4279" s="11">
        <f>Table_1[[#This Row],[Discount]]/Table_1[[#This Row],[Sales]]</f>
        <v>0</v>
      </c>
      <c r="X4279" t="str">
        <f>IF(Table_1[[#This Row],[Discount %]]&lt;=0.1, "0-10%", IF(Table_1[[#This Row],[Discount %]]&lt;=0.2, "10-20%", IF(Table_1[[#This Row],[Discount %]]&lt;=0.3, "20-30%", IF(Table_1[[#This Row],[Discount %]]&lt;=0.4, "30-40%", "40%+"))))</f>
        <v>0-10%</v>
      </c>
    </row>
    <row r="4280" spans="1:24" ht="14.4" x14ac:dyDescent="0.3">
      <c r="A4280" s="2">
        <v>4279</v>
      </c>
      <c r="B4280" s="2" t="s">
        <v>7377</v>
      </c>
      <c r="C4280" s="2">
        <f>YEAR([1]Data!$D4280)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9">
        <v>9.9600000000000009</v>
      </c>
      <c r="T4280" s="2">
        <v>2</v>
      </c>
      <c r="U4280" s="25">
        <v>0</v>
      </c>
      <c r="V4280" s="25">
        <v>3.2867999999999995</v>
      </c>
      <c r="W4280" s="11">
        <f>Table_1[[#This Row],[Discount]]/Table_1[[#This Row],[Sales]]</f>
        <v>0</v>
      </c>
      <c r="X4280" t="str">
        <f>IF(Table_1[[#This Row],[Discount %]]&lt;=0.1, "0-10%", IF(Table_1[[#This Row],[Discount %]]&lt;=0.2, "10-20%", IF(Table_1[[#This Row],[Discount %]]&lt;=0.3, "20-30%", IF(Table_1[[#This Row],[Discount %]]&lt;=0.4, "30-40%", "40%+"))))</f>
        <v>0-10%</v>
      </c>
    </row>
    <row r="4281" spans="1:24" ht="14.4" x14ac:dyDescent="0.3">
      <c r="A4281" s="2">
        <v>4280</v>
      </c>
      <c r="B4281" s="2" t="s">
        <v>7377</v>
      </c>
      <c r="C4281" s="2">
        <f>YEAR([1]Data!$D4281)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9">
        <v>25.299999999999997</v>
      </c>
      <c r="T4281" s="2">
        <v>5</v>
      </c>
      <c r="U4281" s="25">
        <v>0</v>
      </c>
      <c r="V4281" s="25">
        <v>11.890999999999998</v>
      </c>
      <c r="W4281" s="11">
        <f>Table_1[[#This Row],[Discount]]/Table_1[[#This Row],[Sales]]</f>
        <v>0</v>
      </c>
      <c r="X4281" t="str">
        <f>IF(Table_1[[#This Row],[Discount %]]&lt;=0.1, "0-10%", IF(Table_1[[#This Row],[Discount %]]&lt;=0.2, "10-20%", IF(Table_1[[#This Row],[Discount %]]&lt;=0.3, "20-30%", IF(Table_1[[#This Row],[Discount %]]&lt;=0.4, "30-40%", "40%+"))))</f>
        <v>0-10%</v>
      </c>
    </row>
    <row r="4282" spans="1:24" ht="14.4" x14ac:dyDescent="0.3">
      <c r="A4282" s="2">
        <v>4281</v>
      </c>
      <c r="B4282" s="2" t="s">
        <v>7380</v>
      </c>
      <c r="C4282" s="2">
        <f>YEAR([1]Data!$D4282)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9">
        <v>11.36</v>
      </c>
      <c r="T4282" s="2">
        <v>2</v>
      </c>
      <c r="U4282" s="25">
        <v>0</v>
      </c>
      <c r="V4282" s="25">
        <v>5.2255999999999991</v>
      </c>
      <c r="W4282" s="11">
        <f>Table_1[[#This Row],[Discount]]/Table_1[[#This Row],[Sales]]</f>
        <v>0</v>
      </c>
      <c r="X4282" t="str">
        <f>IF(Table_1[[#This Row],[Discount %]]&lt;=0.1, "0-10%", IF(Table_1[[#This Row],[Discount %]]&lt;=0.2, "10-20%", IF(Table_1[[#This Row],[Discount %]]&lt;=0.3, "20-30%", IF(Table_1[[#This Row],[Discount %]]&lt;=0.4, "30-40%", "40%+"))))</f>
        <v>0-10%</v>
      </c>
    </row>
    <row r="4283" spans="1:24" ht="14.4" x14ac:dyDescent="0.3">
      <c r="A4283" s="2">
        <v>4282</v>
      </c>
      <c r="B4283" s="2" t="s">
        <v>7380</v>
      </c>
      <c r="C4283" s="2">
        <f>YEAR([1]Data!$D4283)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9">
        <v>69.263999999999996</v>
      </c>
      <c r="T4283" s="2">
        <v>2</v>
      </c>
      <c r="U4283" s="25">
        <v>0.1</v>
      </c>
      <c r="V4283" s="25">
        <v>14.62239999999999</v>
      </c>
      <c r="W4283" s="11">
        <f>Table_1[[#This Row],[Discount]]/Table_1[[#This Row],[Sales]]</f>
        <v>1.4437514437514439E-3</v>
      </c>
      <c r="X4283" t="str">
        <f>IF(Table_1[[#This Row],[Discount %]]&lt;=0.1, "0-10%", IF(Table_1[[#This Row],[Discount %]]&lt;=0.2, "10-20%", IF(Table_1[[#This Row],[Discount %]]&lt;=0.3, "20-30%", IF(Table_1[[#This Row],[Discount %]]&lt;=0.4, "30-40%", "40%+"))))</f>
        <v>0-10%</v>
      </c>
    </row>
    <row r="4284" spans="1:24" ht="14.4" x14ac:dyDescent="0.3">
      <c r="A4284" s="2">
        <v>4283</v>
      </c>
      <c r="B4284" s="2" t="s">
        <v>7381</v>
      </c>
      <c r="C4284" s="2">
        <f>YEAR([1]Data!$D4284)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9">
        <v>3.69</v>
      </c>
      <c r="T4284" s="2">
        <v>1</v>
      </c>
      <c r="U4284" s="25">
        <v>0</v>
      </c>
      <c r="V4284" s="25">
        <v>1.7343</v>
      </c>
      <c r="W4284" s="11">
        <f>Table_1[[#This Row],[Discount]]/Table_1[[#This Row],[Sales]]</f>
        <v>0</v>
      </c>
      <c r="X4284" t="str">
        <f>IF(Table_1[[#This Row],[Discount %]]&lt;=0.1, "0-10%", IF(Table_1[[#This Row],[Discount %]]&lt;=0.2, "10-20%", IF(Table_1[[#This Row],[Discount %]]&lt;=0.3, "20-30%", IF(Table_1[[#This Row],[Discount %]]&lt;=0.4, "30-40%", "40%+"))))</f>
        <v>0-10%</v>
      </c>
    </row>
    <row r="4285" spans="1:24" ht="14.4" x14ac:dyDescent="0.3">
      <c r="A4285" s="2">
        <v>4284</v>
      </c>
      <c r="B4285" s="2" t="s">
        <v>7381</v>
      </c>
      <c r="C4285" s="2">
        <f>YEAR([1]Data!$D4285)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9">
        <v>1103.97</v>
      </c>
      <c r="T4285" s="2">
        <v>3</v>
      </c>
      <c r="U4285" s="25">
        <v>0</v>
      </c>
      <c r="V4285" s="25">
        <v>496.78649999999993</v>
      </c>
      <c r="W4285" s="11">
        <f>Table_1[[#This Row],[Discount]]/Table_1[[#This Row],[Sales]]</f>
        <v>0</v>
      </c>
      <c r="X4285" t="str">
        <f>IF(Table_1[[#This Row],[Discount %]]&lt;=0.1, "0-10%", IF(Table_1[[#This Row],[Discount %]]&lt;=0.2, "10-20%", IF(Table_1[[#This Row],[Discount %]]&lt;=0.3, "20-30%", IF(Table_1[[#This Row],[Discount %]]&lt;=0.4, "30-40%", "40%+"))))</f>
        <v>0-10%</v>
      </c>
    </row>
    <row r="4286" spans="1:24" ht="14.4" x14ac:dyDescent="0.3">
      <c r="A4286" s="2">
        <v>4285</v>
      </c>
      <c r="B4286" s="2" t="s">
        <v>7384</v>
      </c>
      <c r="C4286" s="2">
        <f>YEAR([1]Data!$D4286)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9">
        <v>246.13279999999997</v>
      </c>
      <c r="T4286" s="2">
        <v>2</v>
      </c>
      <c r="U4286" s="25">
        <v>0.32</v>
      </c>
      <c r="V4286" s="25">
        <v>-76.011599999999973</v>
      </c>
      <c r="W4286" s="11">
        <f>Table_1[[#This Row],[Discount]]/Table_1[[#This Row],[Sales]]</f>
        <v>1.3001111595041378E-3</v>
      </c>
      <c r="X4286" t="str">
        <f>IF(Table_1[[#This Row],[Discount %]]&lt;=0.1, "0-10%", IF(Table_1[[#This Row],[Discount %]]&lt;=0.2, "10-20%", IF(Table_1[[#This Row],[Discount %]]&lt;=0.3, "20-30%", IF(Table_1[[#This Row],[Discount %]]&lt;=0.4, "30-40%", "40%+"))))</f>
        <v>0-10%</v>
      </c>
    </row>
    <row r="4287" spans="1:24" ht="14.4" x14ac:dyDescent="0.3">
      <c r="A4287" s="2">
        <v>4286</v>
      </c>
      <c r="B4287" s="2" t="s">
        <v>7384</v>
      </c>
      <c r="C4287" s="2">
        <f>YEAR([1]Data!$D4287)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9">
        <v>11.696</v>
      </c>
      <c r="T4287" s="2">
        <v>2</v>
      </c>
      <c r="U4287" s="25">
        <v>0.2</v>
      </c>
      <c r="V4287" s="25">
        <v>3.9473999999999996</v>
      </c>
      <c r="W4287" s="11">
        <f>Table_1[[#This Row],[Discount]]/Table_1[[#This Row],[Sales]]</f>
        <v>1.7099863201094391E-2</v>
      </c>
      <c r="X4287" t="str">
        <f>IF(Table_1[[#This Row],[Discount %]]&lt;=0.1, "0-10%", IF(Table_1[[#This Row],[Discount %]]&lt;=0.2, "10-20%", IF(Table_1[[#This Row],[Discount %]]&lt;=0.3, "20-30%", IF(Table_1[[#This Row],[Discount %]]&lt;=0.4, "30-40%", "40%+"))))</f>
        <v>0-10%</v>
      </c>
    </row>
    <row r="4288" spans="1:24" ht="14.4" x14ac:dyDescent="0.3">
      <c r="A4288" s="2">
        <v>4287</v>
      </c>
      <c r="B4288" s="2" t="s">
        <v>7384</v>
      </c>
      <c r="C4288" s="2">
        <f>YEAR([1]Data!$D4288)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9">
        <v>439.99200000000002</v>
      </c>
      <c r="T4288" s="2">
        <v>1</v>
      </c>
      <c r="U4288" s="25">
        <v>0.2</v>
      </c>
      <c r="V4288" s="25">
        <v>164.99700000000001</v>
      </c>
      <c r="W4288" s="11">
        <f>Table_1[[#This Row],[Discount]]/Table_1[[#This Row],[Sales]]</f>
        <v>4.5455371915853015E-4</v>
      </c>
      <c r="X4288" t="str">
        <f>IF(Table_1[[#This Row],[Discount %]]&lt;=0.1, "0-10%", IF(Table_1[[#This Row],[Discount %]]&lt;=0.2, "10-20%", IF(Table_1[[#This Row],[Discount %]]&lt;=0.3, "20-30%", IF(Table_1[[#This Row],[Discount %]]&lt;=0.4, "30-40%", "40%+"))))</f>
        <v>0-10%</v>
      </c>
    </row>
    <row r="4289" spans="1:24" ht="14.4" x14ac:dyDescent="0.3">
      <c r="A4289" s="2">
        <v>4288</v>
      </c>
      <c r="B4289" s="2" t="s">
        <v>7386</v>
      </c>
      <c r="C4289" s="2">
        <f>YEAR([1]Data!$D4289)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9">
        <v>64.784000000000006</v>
      </c>
      <c r="T4289" s="2">
        <v>1</v>
      </c>
      <c r="U4289" s="25">
        <v>0.2</v>
      </c>
      <c r="V4289" s="25">
        <v>-12.956800000000005</v>
      </c>
      <c r="W4289" s="11">
        <f>Table_1[[#This Row],[Discount]]/Table_1[[#This Row],[Sales]]</f>
        <v>3.0871820202519138E-3</v>
      </c>
      <c r="X4289" t="str">
        <f>IF(Table_1[[#This Row],[Discount %]]&lt;=0.1, "0-10%", IF(Table_1[[#This Row],[Discount %]]&lt;=0.2, "10-20%", IF(Table_1[[#This Row],[Discount %]]&lt;=0.3, "20-30%", IF(Table_1[[#This Row],[Discount %]]&lt;=0.4, "30-40%", "40%+"))))</f>
        <v>0-10%</v>
      </c>
    </row>
    <row r="4290" spans="1:24" ht="14.4" x14ac:dyDescent="0.3">
      <c r="A4290" s="2">
        <v>4289</v>
      </c>
      <c r="B4290" s="2" t="s">
        <v>7387</v>
      </c>
      <c r="C4290" s="2">
        <f>YEAR([1]Data!$D4290)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9">
        <v>33.279999999999994</v>
      </c>
      <c r="T4290" s="2">
        <v>5</v>
      </c>
      <c r="U4290" s="25">
        <v>0.8</v>
      </c>
      <c r="V4290" s="25">
        <v>-49.92</v>
      </c>
      <c r="W4290" s="11">
        <f>Table_1[[#This Row],[Discount]]/Table_1[[#This Row],[Sales]]</f>
        <v>2.4038461538461543E-2</v>
      </c>
      <c r="X4290" t="str">
        <f>IF(Table_1[[#This Row],[Discount %]]&lt;=0.1, "0-10%", IF(Table_1[[#This Row],[Discount %]]&lt;=0.2, "10-20%", IF(Table_1[[#This Row],[Discount %]]&lt;=0.3, "20-30%", IF(Table_1[[#This Row],[Discount %]]&lt;=0.4, "30-40%", "40%+"))))</f>
        <v>0-10%</v>
      </c>
    </row>
    <row r="4291" spans="1:24" ht="14.4" x14ac:dyDescent="0.3">
      <c r="A4291" s="2">
        <v>4290</v>
      </c>
      <c r="B4291" s="2" t="s">
        <v>7387</v>
      </c>
      <c r="C4291" s="2">
        <f>YEAR([1]Data!$D4291)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9">
        <v>14.088000000000001</v>
      </c>
      <c r="T4291" s="2">
        <v>3</v>
      </c>
      <c r="U4291" s="25">
        <v>0.2</v>
      </c>
      <c r="V4291" s="25">
        <v>4.9307999999999996</v>
      </c>
      <c r="W4291" s="11">
        <f>Table_1[[#This Row],[Discount]]/Table_1[[#This Row],[Sales]]</f>
        <v>1.4196479273140262E-2</v>
      </c>
      <c r="X4291" t="str">
        <f>IF(Table_1[[#This Row],[Discount %]]&lt;=0.1, "0-10%", IF(Table_1[[#This Row],[Discount %]]&lt;=0.2, "10-20%", IF(Table_1[[#This Row],[Discount %]]&lt;=0.3, "20-30%", IF(Table_1[[#This Row],[Discount %]]&lt;=0.4, "30-40%", "40%+"))))</f>
        <v>0-10%</v>
      </c>
    </row>
    <row r="4292" spans="1:24" ht="14.4" x14ac:dyDescent="0.3">
      <c r="A4292" s="2">
        <v>4291</v>
      </c>
      <c r="B4292" s="2" t="s">
        <v>7388</v>
      </c>
      <c r="C4292" s="2">
        <f>YEAR([1]Data!$D4292)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9">
        <v>11.16</v>
      </c>
      <c r="T4292" s="2">
        <v>2</v>
      </c>
      <c r="U4292" s="25">
        <v>0</v>
      </c>
      <c r="V4292" s="25">
        <v>2.7899999999999991</v>
      </c>
      <c r="W4292" s="11">
        <f>Table_1[[#This Row],[Discount]]/Table_1[[#This Row],[Sales]]</f>
        <v>0</v>
      </c>
      <c r="X4292" t="str">
        <f>IF(Table_1[[#This Row],[Discount %]]&lt;=0.1, "0-10%", IF(Table_1[[#This Row],[Discount %]]&lt;=0.2, "10-20%", IF(Table_1[[#This Row],[Discount %]]&lt;=0.3, "20-30%", IF(Table_1[[#This Row],[Discount %]]&lt;=0.4, "30-40%", "40%+"))))</f>
        <v>0-10%</v>
      </c>
    </row>
    <row r="4293" spans="1:24" ht="14.4" x14ac:dyDescent="0.3">
      <c r="A4293" s="2">
        <v>4292</v>
      </c>
      <c r="B4293" s="2" t="s">
        <v>7388</v>
      </c>
      <c r="C4293" s="2">
        <f>YEAR([1]Data!$D4293)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9">
        <v>896.32799999999997</v>
      </c>
      <c r="T4293" s="2">
        <v>9</v>
      </c>
      <c r="U4293" s="25">
        <v>0.2</v>
      </c>
      <c r="V4293" s="25">
        <v>22.408199999999994</v>
      </c>
      <c r="W4293" s="11">
        <f>Table_1[[#This Row],[Discount]]/Table_1[[#This Row],[Sales]]</f>
        <v>2.2313260324345553E-4</v>
      </c>
      <c r="X4293" t="str">
        <f>IF(Table_1[[#This Row],[Discount %]]&lt;=0.1, "0-10%", IF(Table_1[[#This Row],[Discount %]]&lt;=0.2, "10-20%", IF(Table_1[[#This Row],[Discount %]]&lt;=0.3, "20-30%", IF(Table_1[[#This Row],[Discount %]]&lt;=0.4, "30-40%", "40%+"))))</f>
        <v>0-10%</v>
      </c>
    </row>
    <row r="4294" spans="1:24" ht="14.4" x14ac:dyDescent="0.3">
      <c r="A4294" s="2">
        <v>4293</v>
      </c>
      <c r="B4294" s="2" t="s">
        <v>7388</v>
      </c>
      <c r="C4294" s="2">
        <f>YEAR([1]Data!$D4294)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9">
        <v>189</v>
      </c>
      <c r="T4294" s="2">
        <v>1</v>
      </c>
      <c r="U4294" s="25">
        <v>0</v>
      </c>
      <c r="V4294" s="25">
        <v>68.039999999999992</v>
      </c>
      <c r="W4294" s="11">
        <f>Table_1[[#This Row],[Discount]]/Table_1[[#This Row],[Sales]]</f>
        <v>0</v>
      </c>
      <c r="X4294" t="str">
        <f>IF(Table_1[[#This Row],[Discount %]]&lt;=0.1, "0-10%", IF(Table_1[[#This Row],[Discount %]]&lt;=0.2, "10-20%", IF(Table_1[[#This Row],[Discount %]]&lt;=0.3, "20-30%", IF(Table_1[[#This Row],[Discount %]]&lt;=0.4, "30-40%", "40%+"))))</f>
        <v>0-10%</v>
      </c>
    </row>
    <row r="4295" spans="1:24" ht="14.4" x14ac:dyDescent="0.3">
      <c r="A4295" s="2">
        <v>4294</v>
      </c>
      <c r="B4295" s="2" t="s">
        <v>7389</v>
      </c>
      <c r="C4295" s="2">
        <f>YEAR([1]Data!$D4295)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9">
        <v>53.981999999999999</v>
      </c>
      <c r="T4295" s="2">
        <v>3</v>
      </c>
      <c r="U4295" s="25">
        <v>0.4</v>
      </c>
      <c r="V4295" s="25">
        <v>-10.796399999999995</v>
      </c>
      <c r="W4295" s="11">
        <f>Table_1[[#This Row],[Discount]]/Table_1[[#This Row],[Sales]]</f>
        <v>7.4098773665295841E-3</v>
      </c>
      <c r="X4295" t="str">
        <f>IF(Table_1[[#This Row],[Discount %]]&lt;=0.1, "0-10%", IF(Table_1[[#This Row],[Discount %]]&lt;=0.2, "10-20%", IF(Table_1[[#This Row],[Discount %]]&lt;=0.3, "20-30%", IF(Table_1[[#This Row],[Discount %]]&lt;=0.4, "30-40%", "40%+"))))</f>
        <v>0-10%</v>
      </c>
    </row>
    <row r="4296" spans="1:24" ht="14.4" x14ac:dyDescent="0.3">
      <c r="A4296" s="2">
        <v>4295</v>
      </c>
      <c r="B4296" s="2" t="s">
        <v>7390</v>
      </c>
      <c r="C4296" s="2">
        <f>YEAR([1]Data!$D4296)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9">
        <v>177.22499999999999</v>
      </c>
      <c r="T4296" s="2">
        <v>5</v>
      </c>
      <c r="U4296" s="25">
        <v>0.5</v>
      </c>
      <c r="V4296" s="25">
        <v>-120.51299999999998</v>
      </c>
      <c r="W4296" s="11">
        <f>Table_1[[#This Row],[Discount]]/Table_1[[#This Row],[Sales]]</f>
        <v>2.8212723938496262E-3</v>
      </c>
      <c r="X4296" t="str">
        <f>IF(Table_1[[#This Row],[Discount %]]&lt;=0.1, "0-10%", IF(Table_1[[#This Row],[Discount %]]&lt;=0.2, "10-20%", IF(Table_1[[#This Row],[Discount %]]&lt;=0.3, "20-30%", IF(Table_1[[#This Row],[Discount %]]&lt;=0.4, "30-40%", "40%+"))))</f>
        <v>0-10%</v>
      </c>
    </row>
    <row r="4297" spans="1:24" ht="14.4" x14ac:dyDescent="0.3">
      <c r="A4297" s="2">
        <v>4296</v>
      </c>
      <c r="B4297" s="2" t="s">
        <v>7391</v>
      </c>
      <c r="C4297" s="2">
        <f>YEAR([1]Data!$D4297)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9">
        <v>129.39000000000001</v>
      </c>
      <c r="T4297" s="2">
        <v>3</v>
      </c>
      <c r="U4297" s="25">
        <v>0</v>
      </c>
      <c r="V4297" s="25">
        <v>54.343800000000009</v>
      </c>
      <c r="W4297" s="11">
        <f>Table_1[[#This Row],[Discount]]/Table_1[[#This Row],[Sales]]</f>
        <v>0</v>
      </c>
      <c r="X4297" t="str">
        <f>IF(Table_1[[#This Row],[Discount %]]&lt;=0.1, "0-10%", IF(Table_1[[#This Row],[Discount %]]&lt;=0.2, "10-20%", IF(Table_1[[#This Row],[Discount %]]&lt;=0.3, "20-30%", IF(Table_1[[#This Row],[Discount %]]&lt;=0.4, "30-40%", "40%+"))))</f>
        <v>0-10%</v>
      </c>
    </row>
    <row r="4298" spans="1:24" ht="14.4" x14ac:dyDescent="0.3">
      <c r="A4298" s="2">
        <v>4297</v>
      </c>
      <c r="B4298" s="2" t="s">
        <v>7393</v>
      </c>
      <c r="C4298" s="2">
        <f>YEAR([1]Data!$D4298)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9">
        <v>54.32</v>
      </c>
      <c r="T4298" s="2">
        <v>4</v>
      </c>
      <c r="U4298" s="25">
        <v>0</v>
      </c>
      <c r="V4298" s="25">
        <v>0.54319999999999879</v>
      </c>
      <c r="W4298" s="11">
        <f>Table_1[[#This Row],[Discount]]/Table_1[[#This Row],[Sales]]</f>
        <v>0</v>
      </c>
      <c r="X4298" t="str">
        <f>IF(Table_1[[#This Row],[Discount %]]&lt;=0.1, "0-10%", IF(Table_1[[#This Row],[Discount %]]&lt;=0.2, "10-20%", IF(Table_1[[#This Row],[Discount %]]&lt;=0.3, "20-30%", IF(Table_1[[#This Row],[Discount %]]&lt;=0.4, "30-40%", "40%+"))))</f>
        <v>0-10%</v>
      </c>
    </row>
    <row r="4299" spans="1:24" ht="14.4" x14ac:dyDescent="0.3">
      <c r="A4299" s="2">
        <v>4298</v>
      </c>
      <c r="B4299" s="2" t="s">
        <v>7394</v>
      </c>
      <c r="C4299" s="2">
        <f>YEAR([1]Data!$D4299)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9">
        <v>4367.8960000000006</v>
      </c>
      <c r="T4299" s="2">
        <v>13</v>
      </c>
      <c r="U4299" s="25">
        <v>0.2</v>
      </c>
      <c r="V4299" s="25">
        <v>327.59220000000005</v>
      </c>
      <c r="W4299" s="11">
        <f>Table_1[[#This Row],[Discount]]/Table_1[[#This Row],[Sales]]</f>
        <v>4.578863599316467E-5</v>
      </c>
      <c r="X4299" t="str">
        <f>IF(Table_1[[#This Row],[Discount %]]&lt;=0.1, "0-10%", IF(Table_1[[#This Row],[Discount %]]&lt;=0.2, "10-20%", IF(Table_1[[#This Row],[Discount %]]&lt;=0.3, "20-30%", IF(Table_1[[#This Row],[Discount %]]&lt;=0.4, "30-40%", "40%+"))))</f>
        <v>0-10%</v>
      </c>
    </row>
    <row r="4300" spans="1:24" ht="14.4" x14ac:dyDescent="0.3">
      <c r="A4300" s="2">
        <v>4299</v>
      </c>
      <c r="B4300" s="2" t="s">
        <v>7394</v>
      </c>
      <c r="C4300" s="2">
        <f>YEAR([1]Data!$D4300)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9">
        <v>49.568000000000005</v>
      </c>
      <c r="T4300" s="2">
        <v>2</v>
      </c>
      <c r="U4300" s="25">
        <v>0.2</v>
      </c>
      <c r="V4300" s="25">
        <v>15.489999999999997</v>
      </c>
      <c r="W4300" s="11">
        <f>Table_1[[#This Row],[Discount]]/Table_1[[#This Row],[Sales]]</f>
        <v>4.0348612007746936E-3</v>
      </c>
      <c r="X4300" t="str">
        <f>IF(Table_1[[#This Row],[Discount %]]&lt;=0.1, "0-10%", IF(Table_1[[#This Row],[Discount %]]&lt;=0.2, "10-20%", IF(Table_1[[#This Row],[Discount %]]&lt;=0.3, "20-30%", IF(Table_1[[#This Row],[Discount %]]&lt;=0.4, "30-40%", "40%+"))))</f>
        <v>0-10%</v>
      </c>
    </row>
    <row r="4301" spans="1:24" ht="14.4" x14ac:dyDescent="0.3">
      <c r="A4301" s="2">
        <v>4300</v>
      </c>
      <c r="B4301" s="2" t="s">
        <v>7394</v>
      </c>
      <c r="C4301" s="2">
        <f>YEAR([1]Data!$D4301)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9">
        <v>161.376</v>
      </c>
      <c r="T4301" s="2">
        <v>6</v>
      </c>
      <c r="U4301" s="25">
        <v>0.2</v>
      </c>
      <c r="V4301" s="25">
        <v>12.103199999999994</v>
      </c>
      <c r="W4301" s="11">
        <f>Table_1[[#This Row],[Discount]]/Table_1[[#This Row],[Sales]]</f>
        <v>1.2393416617093001E-3</v>
      </c>
      <c r="X4301" t="str">
        <f>IF(Table_1[[#This Row],[Discount %]]&lt;=0.1, "0-10%", IF(Table_1[[#This Row],[Discount %]]&lt;=0.2, "10-20%", IF(Table_1[[#This Row],[Discount %]]&lt;=0.3, "20-30%", IF(Table_1[[#This Row],[Discount %]]&lt;=0.4, "30-40%", "40%+"))))</f>
        <v>0-10%</v>
      </c>
    </row>
    <row r="4302" spans="1:24" ht="14.4" x14ac:dyDescent="0.3">
      <c r="A4302" s="2">
        <v>4301</v>
      </c>
      <c r="B4302" s="2" t="s">
        <v>7394</v>
      </c>
      <c r="C4302" s="2">
        <f>YEAR([1]Data!$D4302)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9">
        <v>2.7840000000000003</v>
      </c>
      <c r="T4302" s="2">
        <v>2</v>
      </c>
      <c r="U4302" s="25">
        <v>0.2</v>
      </c>
      <c r="V4302" s="25">
        <v>0.41759999999999986</v>
      </c>
      <c r="W4302" s="11">
        <f>Table_1[[#This Row],[Discount]]/Table_1[[#This Row],[Sales]]</f>
        <v>7.183908045977011E-2</v>
      </c>
      <c r="X4302" t="str">
        <f>IF(Table_1[[#This Row],[Discount %]]&lt;=0.1, "0-10%", IF(Table_1[[#This Row],[Discount %]]&lt;=0.2, "10-20%", IF(Table_1[[#This Row],[Discount %]]&lt;=0.3, "20-30%", IF(Table_1[[#This Row],[Discount %]]&lt;=0.4, "30-40%", "40%+"))))</f>
        <v>0-10%</v>
      </c>
    </row>
    <row r="4303" spans="1:24" ht="14.4" x14ac:dyDescent="0.3">
      <c r="A4303" s="2">
        <v>4302</v>
      </c>
      <c r="B4303" s="2" t="s">
        <v>7394</v>
      </c>
      <c r="C4303" s="2">
        <f>YEAR([1]Data!$D4303)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9">
        <v>8.7200000000000006</v>
      </c>
      <c r="T4303" s="2">
        <v>5</v>
      </c>
      <c r="U4303" s="25">
        <v>0.2</v>
      </c>
      <c r="V4303" s="25">
        <v>2.9429999999999992</v>
      </c>
      <c r="W4303" s="11">
        <f>Table_1[[#This Row],[Discount]]/Table_1[[#This Row],[Sales]]</f>
        <v>2.2935779816513763E-2</v>
      </c>
      <c r="X4303" t="str">
        <f>IF(Table_1[[#This Row],[Discount %]]&lt;=0.1, "0-10%", IF(Table_1[[#This Row],[Discount %]]&lt;=0.2, "10-20%", IF(Table_1[[#This Row],[Discount %]]&lt;=0.3, "20-30%", IF(Table_1[[#This Row],[Discount %]]&lt;=0.4, "30-40%", "40%+"))))</f>
        <v>0-10%</v>
      </c>
    </row>
    <row r="4304" spans="1:24" ht="14.4" x14ac:dyDescent="0.3">
      <c r="A4304" s="2">
        <v>4303</v>
      </c>
      <c r="B4304" s="2" t="s">
        <v>7395</v>
      </c>
      <c r="C4304" s="2">
        <f>YEAR([1]Data!$D4304)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9">
        <v>3.9119999999999999</v>
      </c>
      <c r="T4304" s="2">
        <v>1</v>
      </c>
      <c r="U4304" s="25">
        <v>0.2</v>
      </c>
      <c r="V4304" s="25">
        <v>1.0269000000000001</v>
      </c>
      <c r="W4304" s="11">
        <f>Table_1[[#This Row],[Discount]]/Table_1[[#This Row],[Sales]]</f>
        <v>5.112474437627812E-2</v>
      </c>
      <c r="X4304" t="str">
        <f>IF(Table_1[[#This Row],[Discount %]]&lt;=0.1, "0-10%", IF(Table_1[[#This Row],[Discount %]]&lt;=0.2, "10-20%", IF(Table_1[[#This Row],[Discount %]]&lt;=0.3, "20-30%", IF(Table_1[[#This Row],[Discount %]]&lt;=0.4, "30-40%", "40%+"))))</f>
        <v>0-10%</v>
      </c>
    </row>
    <row r="4305" spans="1:24" ht="14.4" x14ac:dyDescent="0.3">
      <c r="A4305" s="2">
        <v>4304</v>
      </c>
      <c r="B4305" s="2" t="s">
        <v>7396</v>
      </c>
      <c r="C4305" s="2">
        <f>YEAR([1]Data!$D4305)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9">
        <v>59.751999999999995</v>
      </c>
      <c r="T4305" s="2">
        <v>7</v>
      </c>
      <c r="U4305" s="25">
        <v>0.2</v>
      </c>
      <c r="V4305" s="25">
        <v>19.4194</v>
      </c>
      <c r="W4305" s="11">
        <f>Table_1[[#This Row],[Discount]]/Table_1[[#This Row],[Sales]]</f>
        <v>3.3471682956219043E-3</v>
      </c>
      <c r="X4305" t="str">
        <f>IF(Table_1[[#This Row],[Discount %]]&lt;=0.1, "0-10%", IF(Table_1[[#This Row],[Discount %]]&lt;=0.2, "10-20%", IF(Table_1[[#This Row],[Discount %]]&lt;=0.3, "20-30%", IF(Table_1[[#This Row],[Discount %]]&lt;=0.4, "30-40%", "40%+"))))</f>
        <v>0-10%</v>
      </c>
    </row>
    <row r="4306" spans="1:24" ht="14.4" x14ac:dyDescent="0.3">
      <c r="A4306" s="2">
        <v>4305</v>
      </c>
      <c r="B4306" s="2" t="s">
        <v>7398</v>
      </c>
      <c r="C4306" s="2">
        <f>YEAR([1]Data!$D4306)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9">
        <v>63.92</v>
      </c>
      <c r="T4306" s="2">
        <v>4</v>
      </c>
      <c r="U4306" s="25">
        <v>0</v>
      </c>
      <c r="V4306" s="25">
        <v>3.195999999999998</v>
      </c>
      <c r="W4306" s="11">
        <f>Table_1[[#This Row],[Discount]]/Table_1[[#This Row],[Sales]]</f>
        <v>0</v>
      </c>
      <c r="X4306" t="str">
        <f>IF(Table_1[[#This Row],[Discount %]]&lt;=0.1, "0-10%", IF(Table_1[[#This Row],[Discount %]]&lt;=0.2, "10-20%", IF(Table_1[[#This Row],[Discount %]]&lt;=0.3, "20-30%", IF(Table_1[[#This Row],[Discount %]]&lt;=0.4, "30-40%", "40%+"))))</f>
        <v>0-10%</v>
      </c>
    </row>
    <row r="4307" spans="1:24" ht="14.4" x14ac:dyDescent="0.3">
      <c r="A4307" s="2">
        <v>4306</v>
      </c>
      <c r="B4307" s="2" t="s">
        <v>7398</v>
      </c>
      <c r="C4307" s="2">
        <f>YEAR([1]Data!$D4307)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9">
        <v>383.96000000000004</v>
      </c>
      <c r="T4307" s="2">
        <v>5</v>
      </c>
      <c r="U4307" s="25">
        <v>0.2</v>
      </c>
      <c r="V4307" s="25">
        <v>38.396000000000015</v>
      </c>
      <c r="W4307" s="11">
        <f>Table_1[[#This Row],[Discount]]/Table_1[[#This Row],[Sales]]</f>
        <v>5.2088759245754769E-4</v>
      </c>
      <c r="X4307" t="str">
        <f>IF(Table_1[[#This Row],[Discount %]]&lt;=0.1, "0-10%", IF(Table_1[[#This Row],[Discount %]]&lt;=0.2, "10-20%", IF(Table_1[[#This Row],[Discount %]]&lt;=0.3, "20-30%", IF(Table_1[[#This Row],[Discount %]]&lt;=0.4, "30-40%", "40%+"))))</f>
        <v>0-10%</v>
      </c>
    </row>
    <row r="4308" spans="1:24" ht="14.4" x14ac:dyDescent="0.3">
      <c r="A4308" s="2">
        <v>4307</v>
      </c>
      <c r="B4308" s="2" t="s">
        <v>7399</v>
      </c>
      <c r="C4308" s="2">
        <f>YEAR([1]Data!$D4308)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9">
        <v>7.7520000000000007</v>
      </c>
      <c r="T4308" s="2">
        <v>3</v>
      </c>
      <c r="U4308" s="25">
        <v>0.2</v>
      </c>
      <c r="V4308" s="25">
        <v>2.8100999999999998</v>
      </c>
      <c r="W4308" s="11">
        <f>Table_1[[#This Row],[Discount]]/Table_1[[#This Row],[Sales]]</f>
        <v>2.5799793601651185E-2</v>
      </c>
      <c r="X4308" t="str">
        <f>IF(Table_1[[#This Row],[Discount %]]&lt;=0.1, "0-10%", IF(Table_1[[#This Row],[Discount %]]&lt;=0.2, "10-20%", IF(Table_1[[#This Row],[Discount %]]&lt;=0.3, "20-30%", IF(Table_1[[#This Row],[Discount %]]&lt;=0.4, "30-40%", "40%+"))))</f>
        <v>0-10%</v>
      </c>
    </row>
    <row r="4309" spans="1:24" ht="14.4" x14ac:dyDescent="0.3">
      <c r="A4309" s="2">
        <v>4308</v>
      </c>
      <c r="B4309" s="2" t="s">
        <v>7399</v>
      </c>
      <c r="C4309" s="2">
        <f>YEAR([1]Data!$D4309)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9">
        <v>33.568000000000005</v>
      </c>
      <c r="T4309" s="2">
        <v>2</v>
      </c>
      <c r="U4309" s="25">
        <v>0.2</v>
      </c>
      <c r="V4309" s="25">
        <v>11.748799999999997</v>
      </c>
      <c r="W4309" s="11">
        <f>Table_1[[#This Row],[Discount]]/Table_1[[#This Row],[Sales]]</f>
        <v>5.9580552907530972E-3</v>
      </c>
      <c r="X4309" t="str">
        <f>IF(Table_1[[#This Row],[Discount %]]&lt;=0.1, "0-10%", IF(Table_1[[#This Row],[Discount %]]&lt;=0.2, "10-20%", IF(Table_1[[#This Row],[Discount %]]&lt;=0.3, "20-30%", IF(Table_1[[#This Row],[Discount %]]&lt;=0.4, "30-40%", "40%+"))))</f>
        <v>0-10%</v>
      </c>
    </row>
    <row r="4310" spans="1:24" ht="14.4" x14ac:dyDescent="0.3">
      <c r="A4310" s="2">
        <v>4309</v>
      </c>
      <c r="B4310" s="2" t="s">
        <v>7400</v>
      </c>
      <c r="C4310" s="2">
        <f>YEAR([1]Data!$D4310)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9">
        <v>666.34400000000005</v>
      </c>
      <c r="T4310" s="2">
        <v>7</v>
      </c>
      <c r="U4310" s="25">
        <v>0.2</v>
      </c>
      <c r="V4310" s="25">
        <v>66.634399999999971</v>
      </c>
      <c r="W4310" s="11">
        <f>Table_1[[#This Row],[Discount]]/Table_1[[#This Row],[Sales]]</f>
        <v>3.0014527031083045E-4</v>
      </c>
      <c r="X4310" t="str">
        <f>IF(Table_1[[#This Row],[Discount %]]&lt;=0.1, "0-10%", IF(Table_1[[#This Row],[Discount %]]&lt;=0.2, "10-20%", IF(Table_1[[#This Row],[Discount %]]&lt;=0.3, "20-30%", IF(Table_1[[#This Row],[Discount %]]&lt;=0.4, "30-40%", "40%+"))))</f>
        <v>0-10%</v>
      </c>
    </row>
    <row r="4311" spans="1:24" ht="14.4" x14ac:dyDescent="0.3">
      <c r="A4311" s="2">
        <v>4310</v>
      </c>
      <c r="B4311" s="2" t="s">
        <v>7400</v>
      </c>
      <c r="C4311" s="2">
        <f>YEAR([1]Data!$D4311)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9">
        <v>573.72799999999995</v>
      </c>
      <c r="T4311" s="2">
        <v>4</v>
      </c>
      <c r="U4311" s="25">
        <v>0.2</v>
      </c>
      <c r="V4311" s="25">
        <v>-64.544399999999968</v>
      </c>
      <c r="W4311" s="11">
        <f>Table_1[[#This Row],[Discount]]/Table_1[[#This Row],[Sales]]</f>
        <v>3.4859724468737802E-4</v>
      </c>
      <c r="X4311" t="str">
        <f>IF(Table_1[[#This Row],[Discount %]]&lt;=0.1, "0-10%", IF(Table_1[[#This Row],[Discount %]]&lt;=0.2, "10-20%", IF(Table_1[[#This Row],[Discount %]]&lt;=0.3, "20-30%", IF(Table_1[[#This Row],[Discount %]]&lt;=0.4, "30-40%", "40%+"))))</f>
        <v>0-10%</v>
      </c>
    </row>
    <row r="4312" spans="1:24" ht="14.4" x14ac:dyDescent="0.3">
      <c r="A4312" s="2">
        <v>4311</v>
      </c>
      <c r="B4312" s="2" t="s">
        <v>7400</v>
      </c>
      <c r="C4312" s="2">
        <f>YEAR([1]Data!$D4312)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9">
        <v>21.936000000000003</v>
      </c>
      <c r="T4312" s="2">
        <v>3</v>
      </c>
      <c r="U4312" s="25">
        <v>0.2</v>
      </c>
      <c r="V4312" s="25">
        <v>8.2259999999999991</v>
      </c>
      <c r="W4312" s="11">
        <f>Table_1[[#This Row],[Discount]]/Table_1[[#This Row],[Sales]]</f>
        <v>9.1174325309992688E-3</v>
      </c>
      <c r="X4312" t="str">
        <f>IF(Table_1[[#This Row],[Discount %]]&lt;=0.1, "0-10%", IF(Table_1[[#This Row],[Discount %]]&lt;=0.2, "10-20%", IF(Table_1[[#This Row],[Discount %]]&lt;=0.3, "20-30%", IF(Table_1[[#This Row],[Discount %]]&lt;=0.4, "30-40%", "40%+"))))</f>
        <v>0-10%</v>
      </c>
    </row>
    <row r="4313" spans="1:24" ht="14.4" x14ac:dyDescent="0.3">
      <c r="A4313" s="2">
        <v>4312</v>
      </c>
      <c r="B4313" s="2" t="s">
        <v>7400</v>
      </c>
      <c r="C4313" s="2">
        <f>YEAR([1]Data!$D4313)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9">
        <v>19.440000000000001</v>
      </c>
      <c r="T4313" s="2">
        <v>3</v>
      </c>
      <c r="U4313" s="25">
        <v>0</v>
      </c>
      <c r="V4313" s="25">
        <v>9.3312000000000008</v>
      </c>
      <c r="W4313" s="11">
        <f>Table_1[[#This Row],[Discount]]/Table_1[[#This Row],[Sales]]</f>
        <v>0</v>
      </c>
      <c r="X4313" t="str">
        <f>IF(Table_1[[#This Row],[Discount %]]&lt;=0.1, "0-10%", IF(Table_1[[#This Row],[Discount %]]&lt;=0.2, "10-20%", IF(Table_1[[#This Row],[Discount %]]&lt;=0.3, "20-30%", IF(Table_1[[#This Row],[Discount %]]&lt;=0.4, "30-40%", "40%+"))))</f>
        <v>0-10%</v>
      </c>
    </row>
    <row r="4314" spans="1:24" ht="14.4" x14ac:dyDescent="0.3">
      <c r="A4314" s="2">
        <v>4313</v>
      </c>
      <c r="B4314" s="2" t="s">
        <v>7400</v>
      </c>
      <c r="C4314" s="2">
        <f>YEAR([1]Data!$D4314)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9">
        <v>447.96800000000007</v>
      </c>
      <c r="T4314" s="2">
        <v>4</v>
      </c>
      <c r="U4314" s="25">
        <v>0.2</v>
      </c>
      <c r="V4314" s="25">
        <v>139.98999999999995</v>
      </c>
      <c r="W4314" s="11">
        <f>Table_1[[#This Row],[Discount]]/Table_1[[#This Row],[Sales]]</f>
        <v>4.4646046146153292E-4</v>
      </c>
      <c r="X4314" t="str">
        <f>IF(Table_1[[#This Row],[Discount %]]&lt;=0.1, "0-10%", IF(Table_1[[#This Row],[Discount %]]&lt;=0.2, "10-20%", IF(Table_1[[#This Row],[Discount %]]&lt;=0.3, "20-30%", IF(Table_1[[#This Row],[Discount %]]&lt;=0.4, "30-40%", "40%+"))))</f>
        <v>0-10%</v>
      </c>
    </row>
    <row r="4315" spans="1:24" ht="14.4" x14ac:dyDescent="0.3">
      <c r="A4315" s="2">
        <v>4314</v>
      </c>
      <c r="B4315" s="2" t="s">
        <v>7403</v>
      </c>
      <c r="C4315" s="2">
        <f>YEAR([1]Data!$D4315)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9">
        <v>16.78</v>
      </c>
      <c r="T4315" s="2">
        <v>2</v>
      </c>
      <c r="U4315" s="25">
        <v>0</v>
      </c>
      <c r="V4315" s="25">
        <v>4.1950000000000003</v>
      </c>
      <c r="W4315" s="11">
        <f>Table_1[[#This Row],[Discount]]/Table_1[[#This Row],[Sales]]</f>
        <v>0</v>
      </c>
      <c r="X4315" t="str">
        <f>IF(Table_1[[#This Row],[Discount %]]&lt;=0.1, "0-10%", IF(Table_1[[#This Row],[Discount %]]&lt;=0.2, "10-20%", IF(Table_1[[#This Row],[Discount %]]&lt;=0.3, "20-30%", IF(Table_1[[#This Row],[Discount %]]&lt;=0.4, "30-40%", "40%+"))))</f>
        <v>0-10%</v>
      </c>
    </row>
    <row r="4316" spans="1:24" ht="14.4" x14ac:dyDescent="0.3">
      <c r="A4316" s="2">
        <v>4315</v>
      </c>
      <c r="B4316" s="2" t="s">
        <v>7404</v>
      </c>
      <c r="C4316" s="2">
        <f>YEAR([1]Data!$D4316)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9">
        <v>20.96</v>
      </c>
      <c r="T4316" s="2">
        <v>2</v>
      </c>
      <c r="U4316" s="25">
        <v>0</v>
      </c>
      <c r="V4316" s="25">
        <v>5.24</v>
      </c>
      <c r="W4316" s="11">
        <f>Table_1[[#This Row],[Discount]]/Table_1[[#This Row],[Sales]]</f>
        <v>0</v>
      </c>
      <c r="X4316" t="str">
        <f>IF(Table_1[[#This Row],[Discount %]]&lt;=0.1, "0-10%", IF(Table_1[[#This Row],[Discount %]]&lt;=0.2, "10-20%", IF(Table_1[[#This Row],[Discount %]]&lt;=0.3, "20-30%", IF(Table_1[[#This Row],[Discount %]]&lt;=0.4, "30-40%", "40%+"))))</f>
        <v>0-10%</v>
      </c>
    </row>
    <row r="4317" spans="1:24" ht="14.4" x14ac:dyDescent="0.3">
      <c r="A4317" s="2">
        <v>4316</v>
      </c>
      <c r="B4317" s="2" t="s">
        <v>7404</v>
      </c>
      <c r="C4317" s="2">
        <f>YEAR([1]Data!$D4317)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9">
        <v>88.751999999999995</v>
      </c>
      <c r="T4317" s="2">
        <v>3</v>
      </c>
      <c r="U4317" s="25">
        <v>0.2</v>
      </c>
      <c r="V4317" s="25">
        <v>27.734999999999996</v>
      </c>
      <c r="W4317" s="11">
        <f>Table_1[[#This Row],[Discount]]/Table_1[[#This Row],[Sales]]</f>
        <v>2.2534703443302688E-3</v>
      </c>
      <c r="X4317" t="str">
        <f>IF(Table_1[[#This Row],[Discount %]]&lt;=0.1, "0-10%", IF(Table_1[[#This Row],[Discount %]]&lt;=0.2, "10-20%", IF(Table_1[[#This Row],[Discount %]]&lt;=0.3, "20-30%", IF(Table_1[[#This Row],[Discount %]]&lt;=0.4, "30-40%", "40%+"))))</f>
        <v>0-10%</v>
      </c>
    </row>
    <row r="4318" spans="1:24" ht="14.4" x14ac:dyDescent="0.3">
      <c r="A4318" s="2">
        <v>4317</v>
      </c>
      <c r="B4318" s="2" t="s">
        <v>7404</v>
      </c>
      <c r="C4318" s="2">
        <f>YEAR([1]Data!$D4318)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9">
        <v>304.23</v>
      </c>
      <c r="T4318" s="2">
        <v>3</v>
      </c>
      <c r="U4318" s="25">
        <v>0</v>
      </c>
      <c r="V4318" s="25">
        <v>9.126899999999992</v>
      </c>
      <c r="W4318" s="11">
        <f>Table_1[[#This Row],[Discount]]/Table_1[[#This Row],[Sales]]</f>
        <v>0</v>
      </c>
      <c r="X4318" t="str">
        <f>IF(Table_1[[#This Row],[Discount %]]&lt;=0.1, "0-10%", IF(Table_1[[#This Row],[Discount %]]&lt;=0.2, "10-20%", IF(Table_1[[#This Row],[Discount %]]&lt;=0.3, "20-30%", IF(Table_1[[#This Row],[Discount %]]&lt;=0.4, "30-40%", "40%+"))))</f>
        <v>0-10%</v>
      </c>
    </row>
    <row r="4319" spans="1:24" ht="14.4" x14ac:dyDescent="0.3">
      <c r="A4319" s="2">
        <v>4318</v>
      </c>
      <c r="B4319" s="2" t="s">
        <v>7405</v>
      </c>
      <c r="C4319" s="2">
        <f>YEAR([1]Data!$D4319)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9">
        <v>167.86</v>
      </c>
      <c r="T4319" s="2">
        <v>2</v>
      </c>
      <c r="U4319" s="25">
        <v>0</v>
      </c>
      <c r="V4319" s="25">
        <v>78.894199999999998</v>
      </c>
      <c r="W4319" s="11">
        <f>Table_1[[#This Row],[Discount]]/Table_1[[#This Row],[Sales]]</f>
        <v>0</v>
      </c>
      <c r="X4319" t="str">
        <f>IF(Table_1[[#This Row],[Discount %]]&lt;=0.1, "0-10%", IF(Table_1[[#This Row],[Discount %]]&lt;=0.2, "10-20%", IF(Table_1[[#This Row],[Discount %]]&lt;=0.3, "20-30%", IF(Table_1[[#This Row],[Discount %]]&lt;=0.4, "30-40%", "40%+"))))</f>
        <v>0-10%</v>
      </c>
    </row>
    <row r="4320" spans="1:24" ht="14.4" x14ac:dyDescent="0.3">
      <c r="A4320" s="2">
        <v>4319</v>
      </c>
      <c r="B4320" s="2" t="s">
        <v>7406</v>
      </c>
      <c r="C4320" s="2">
        <f>YEAR([1]Data!$D4320)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9">
        <v>82.38</v>
      </c>
      <c r="T4320" s="2">
        <v>6</v>
      </c>
      <c r="U4320" s="25">
        <v>0</v>
      </c>
      <c r="V4320" s="25">
        <v>25.537799999999997</v>
      </c>
      <c r="W4320" s="11">
        <f>Table_1[[#This Row],[Discount]]/Table_1[[#This Row],[Sales]]</f>
        <v>0</v>
      </c>
      <c r="X4320" t="str">
        <f>IF(Table_1[[#This Row],[Discount %]]&lt;=0.1, "0-10%", IF(Table_1[[#This Row],[Discount %]]&lt;=0.2, "10-20%", IF(Table_1[[#This Row],[Discount %]]&lt;=0.3, "20-30%", IF(Table_1[[#This Row],[Discount %]]&lt;=0.4, "30-40%", "40%+"))))</f>
        <v>0-10%</v>
      </c>
    </row>
    <row r="4321" spans="1:24" ht="14.4" x14ac:dyDescent="0.3">
      <c r="A4321" s="2">
        <v>4320</v>
      </c>
      <c r="B4321" s="2" t="s">
        <v>7409</v>
      </c>
      <c r="C4321" s="2">
        <f>YEAR([1]Data!$D4321)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9">
        <v>23.976000000000003</v>
      </c>
      <c r="T4321" s="2">
        <v>3</v>
      </c>
      <c r="U4321" s="25">
        <v>0.2</v>
      </c>
      <c r="V4321" s="25">
        <v>-5.694300000000001</v>
      </c>
      <c r="W4321" s="11">
        <f>Table_1[[#This Row],[Discount]]/Table_1[[#This Row],[Sales]]</f>
        <v>8.3416750083416744E-3</v>
      </c>
      <c r="X4321" t="str">
        <f>IF(Table_1[[#This Row],[Discount %]]&lt;=0.1, "0-10%", IF(Table_1[[#This Row],[Discount %]]&lt;=0.2, "10-20%", IF(Table_1[[#This Row],[Discount %]]&lt;=0.3, "20-30%", IF(Table_1[[#This Row],[Discount %]]&lt;=0.4, "30-40%", "40%+"))))</f>
        <v>0-10%</v>
      </c>
    </row>
    <row r="4322" spans="1:24" ht="14.4" x14ac:dyDescent="0.3">
      <c r="A4322" s="2">
        <v>4321</v>
      </c>
      <c r="B4322" s="2" t="s">
        <v>7409</v>
      </c>
      <c r="C4322" s="2">
        <f>YEAR([1]Data!$D4322)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9">
        <v>33.29</v>
      </c>
      <c r="T4322" s="2">
        <v>1</v>
      </c>
      <c r="U4322" s="25">
        <v>0</v>
      </c>
      <c r="V4322" s="25">
        <v>7.9895999999999994</v>
      </c>
      <c r="W4322" s="11">
        <f>Table_1[[#This Row],[Discount]]/Table_1[[#This Row],[Sales]]</f>
        <v>0</v>
      </c>
      <c r="X4322" t="str">
        <f>IF(Table_1[[#This Row],[Discount %]]&lt;=0.1, "0-10%", IF(Table_1[[#This Row],[Discount %]]&lt;=0.2, "10-20%", IF(Table_1[[#This Row],[Discount %]]&lt;=0.3, "20-30%", IF(Table_1[[#This Row],[Discount %]]&lt;=0.4, "30-40%", "40%+"))))</f>
        <v>0-10%</v>
      </c>
    </row>
    <row r="4323" spans="1:24" ht="14.4" x14ac:dyDescent="0.3">
      <c r="A4323" s="2">
        <v>4322</v>
      </c>
      <c r="B4323" s="2" t="s">
        <v>7410</v>
      </c>
      <c r="C4323" s="2">
        <f>YEAR([1]Data!$D4323)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9">
        <v>14.952000000000004</v>
      </c>
      <c r="T4323" s="2">
        <v>2</v>
      </c>
      <c r="U4323" s="25">
        <v>0.7</v>
      </c>
      <c r="V4323" s="25">
        <v>-11.961599999999997</v>
      </c>
      <c r="W4323" s="11">
        <f>Table_1[[#This Row],[Discount]]/Table_1[[#This Row],[Sales]]</f>
        <v>4.6816479400749053E-2</v>
      </c>
      <c r="X4323" t="str">
        <f>IF(Table_1[[#This Row],[Discount %]]&lt;=0.1, "0-10%", IF(Table_1[[#This Row],[Discount %]]&lt;=0.2, "10-20%", IF(Table_1[[#This Row],[Discount %]]&lt;=0.3, "20-30%", IF(Table_1[[#This Row],[Discount %]]&lt;=0.4, "30-40%", "40%+"))))</f>
        <v>0-10%</v>
      </c>
    </row>
    <row r="4324" spans="1:24" ht="14.4" x14ac:dyDescent="0.3">
      <c r="A4324" s="2">
        <v>4323</v>
      </c>
      <c r="B4324" s="2" t="s">
        <v>7410</v>
      </c>
      <c r="C4324" s="2">
        <f>YEAR([1]Data!$D4324)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9">
        <v>323.98199999999997</v>
      </c>
      <c r="T4324" s="2">
        <v>3</v>
      </c>
      <c r="U4324" s="25">
        <v>0.4</v>
      </c>
      <c r="V4324" s="25">
        <v>-80.995500000000021</v>
      </c>
      <c r="W4324" s="11">
        <f>Table_1[[#This Row],[Discount]]/Table_1[[#This Row],[Sales]]</f>
        <v>1.2346364921507987E-3</v>
      </c>
      <c r="X4324" t="str">
        <f>IF(Table_1[[#This Row],[Discount %]]&lt;=0.1, "0-10%", IF(Table_1[[#This Row],[Discount %]]&lt;=0.2, "10-20%", IF(Table_1[[#This Row],[Discount %]]&lt;=0.3, "20-30%", IF(Table_1[[#This Row],[Discount %]]&lt;=0.4, "30-40%", "40%+"))))</f>
        <v>0-10%</v>
      </c>
    </row>
    <row r="4325" spans="1:24" ht="14.4" x14ac:dyDescent="0.3">
      <c r="A4325" s="2">
        <v>4324</v>
      </c>
      <c r="B4325" s="2" t="s">
        <v>7410</v>
      </c>
      <c r="C4325" s="2">
        <f>YEAR([1]Data!$D4325)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9">
        <v>2.2860000000000005</v>
      </c>
      <c r="T4325" s="2">
        <v>2</v>
      </c>
      <c r="U4325" s="25">
        <v>0.7</v>
      </c>
      <c r="V4325" s="25">
        <v>-1.6763999999999997</v>
      </c>
      <c r="W4325" s="11">
        <f>Table_1[[#This Row],[Discount]]/Table_1[[#This Row],[Sales]]</f>
        <v>0.30621172353455811</v>
      </c>
      <c r="X4325" t="str">
        <f>IF(Table_1[[#This Row],[Discount %]]&lt;=0.1, "0-10%", IF(Table_1[[#This Row],[Discount %]]&lt;=0.2, "10-20%", IF(Table_1[[#This Row],[Discount %]]&lt;=0.3, "20-30%", IF(Table_1[[#This Row],[Discount %]]&lt;=0.4, "30-40%", "40%+"))))</f>
        <v>30-40%</v>
      </c>
    </row>
    <row r="4326" spans="1:24" ht="14.4" x14ac:dyDescent="0.3">
      <c r="A4326" s="2">
        <v>4325</v>
      </c>
      <c r="B4326" s="2" t="s">
        <v>7410</v>
      </c>
      <c r="C4326" s="2">
        <f>YEAR([1]Data!$D4326)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9">
        <v>14.352000000000002</v>
      </c>
      <c r="T4326" s="2">
        <v>3</v>
      </c>
      <c r="U4326" s="25">
        <v>0.2</v>
      </c>
      <c r="V4326" s="25">
        <v>0.8969999999999998</v>
      </c>
      <c r="W4326" s="11">
        <f>Table_1[[#This Row],[Discount]]/Table_1[[#This Row],[Sales]]</f>
        <v>1.3935340022296542E-2</v>
      </c>
      <c r="X4326" t="str">
        <f>IF(Table_1[[#This Row],[Discount %]]&lt;=0.1, "0-10%", IF(Table_1[[#This Row],[Discount %]]&lt;=0.2, "10-20%", IF(Table_1[[#This Row],[Discount %]]&lt;=0.3, "20-30%", IF(Table_1[[#This Row],[Discount %]]&lt;=0.4, "30-40%", "40%+"))))</f>
        <v>0-10%</v>
      </c>
    </row>
    <row r="4327" spans="1:24" ht="14.4" x14ac:dyDescent="0.3">
      <c r="A4327" s="2">
        <v>4326</v>
      </c>
      <c r="B4327" s="2" t="s">
        <v>7410</v>
      </c>
      <c r="C4327" s="2">
        <f>YEAR([1]Data!$D4327)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9">
        <v>71.975999999999999</v>
      </c>
      <c r="T4327" s="2">
        <v>3</v>
      </c>
      <c r="U4327" s="25">
        <v>0.2</v>
      </c>
      <c r="V4327" s="25">
        <v>0.89969999999999573</v>
      </c>
      <c r="W4327" s="11">
        <f>Table_1[[#This Row],[Discount]]/Table_1[[#This Row],[Sales]]</f>
        <v>2.7787040124485941E-3</v>
      </c>
      <c r="X4327" t="str">
        <f>IF(Table_1[[#This Row],[Discount %]]&lt;=0.1, "0-10%", IF(Table_1[[#This Row],[Discount %]]&lt;=0.2, "10-20%", IF(Table_1[[#This Row],[Discount %]]&lt;=0.3, "20-30%", IF(Table_1[[#This Row],[Discount %]]&lt;=0.4, "30-40%", "40%+"))))</f>
        <v>0-10%</v>
      </c>
    </row>
    <row r="4328" spans="1:24" ht="14.4" x14ac:dyDescent="0.3">
      <c r="A4328" s="2">
        <v>4327</v>
      </c>
      <c r="B4328" s="2" t="s">
        <v>7411</v>
      </c>
      <c r="C4328" s="2">
        <f>YEAR([1]Data!$D4328)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9">
        <v>9.2099999999999991</v>
      </c>
      <c r="T4328" s="2">
        <v>3</v>
      </c>
      <c r="U4328" s="25">
        <v>0</v>
      </c>
      <c r="V4328" s="25">
        <v>2.3025000000000002</v>
      </c>
      <c r="W4328" s="11">
        <f>Table_1[[#This Row],[Discount]]/Table_1[[#This Row],[Sales]]</f>
        <v>0</v>
      </c>
      <c r="X4328" t="str">
        <f>IF(Table_1[[#This Row],[Discount %]]&lt;=0.1, "0-10%", IF(Table_1[[#This Row],[Discount %]]&lt;=0.2, "10-20%", IF(Table_1[[#This Row],[Discount %]]&lt;=0.3, "20-30%", IF(Table_1[[#This Row],[Discount %]]&lt;=0.4, "30-40%", "40%+"))))</f>
        <v>0-10%</v>
      </c>
    </row>
    <row r="4329" spans="1:24" ht="14.4" x14ac:dyDescent="0.3">
      <c r="A4329" s="2">
        <v>4328</v>
      </c>
      <c r="B4329" s="2" t="s">
        <v>7411</v>
      </c>
      <c r="C4329" s="2">
        <f>YEAR([1]Data!$D4329)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9">
        <v>18</v>
      </c>
      <c r="T4329" s="2">
        <v>5</v>
      </c>
      <c r="U4329" s="25">
        <v>0</v>
      </c>
      <c r="V4329" s="25">
        <v>8.2799999999999994</v>
      </c>
      <c r="W4329" s="11">
        <f>Table_1[[#This Row],[Discount]]/Table_1[[#This Row],[Sales]]</f>
        <v>0</v>
      </c>
      <c r="X4329" t="str">
        <f>IF(Table_1[[#This Row],[Discount %]]&lt;=0.1, "0-10%", IF(Table_1[[#This Row],[Discount %]]&lt;=0.2, "10-20%", IF(Table_1[[#This Row],[Discount %]]&lt;=0.3, "20-30%", IF(Table_1[[#This Row],[Discount %]]&lt;=0.4, "30-40%", "40%+"))))</f>
        <v>0-10%</v>
      </c>
    </row>
    <row r="4330" spans="1:24" ht="14.4" x14ac:dyDescent="0.3">
      <c r="A4330" s="2">
        <v>4329</v>
      </c>
      <c r="B4330" s="2" t="s">
        <v>7412</v>
      </c>
      <c r="C4330" s="2">
        <f>YEAR([1]Data!$D4330)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9">
        <v>42.929999999999993</v>
      </c>
      <c r="T4330" s="2">
        <v>9</v>
      </c>
      <c r="U4330" s="25">
        <v>0</v>
      </c>
      <c r="V4330" s="25">
        <v>19.318499999999997</v>
      </c>
      <c r="W4330" s="11">
        <f>Table_1[[#This Row],[Discount]]/Table_1[[#This Row],[Sales]]</f>
        <v>0</v>
      </c>
      <c r="X4330" t="str">
        <f>IF(Table_1[[#This Row],[Discount %]]&lt;=0.1, "0-10%", IF(Table_1[[#This Row],[Discount %]]&lt;=0.2, "10-20%", IF(Table_1[[#This Row],[Discount %]]&lt;=0.3, "20-30%", IF(Table_1[[#This Row],[Discount %]]&lt;=0.4, "30-40%", "40%+"))))</f>
        <v>0-10%</v>
      </c>
    </row>
    <row r="4331" spans="1:24" ht="14.4" x14ac:dyDescent="0.3">
      <c r="A4331" s="2">
        <v>4330</v>
      </c>
      <c r="B4331" s="2" t="s">
        <v>7413</v>
      </c>
      <c r="C4331" s="2">
        <f>YEAR([1]Data!$D4331)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9">
        <v>15.552000000000003</v>
      </c>
      <c r="T4331" s="2">
        <v>3</v>
      </c>
      <c r="U4331" s="25">
        <v>0.2</v>
      </c>
      <c r="V4331" s="25">
        <v>5.4432</v>
      </c>
      <c r="W4331" s="11">
        <f>Table_1[[#This Row],[Discount]]/Table_1[[#This Row],[Sales]]</f>
        <v>1.2860082304526748E-2</v>
      </c>
      <c r="X4331" t="str">
        <f>IF(Table_1[[#This Row],[Discount %]]&lt;=0.1, "0-10%", IF(Table_1[[#This Row],[Discount %]]&lt;=0.2, "10-20%", IF(Table_1[[#This Row],[Discount %]]&lt;=0.3, "20-30%", IF(Table_1[[#This Row],[Discount %]]&lt;=0.4, "30-40%", "40%+"))))</f>
        <v>0-10%</v>
      </c>
    </row>
    <row r="4332" spans="1:24" ht="14.4" x14ac:dyDescent="0.3">
      <c r="A4332" s="2">
        <v>4331</v>
      </c>
      <c r="B4332" s="2" t="s">
        <v>7413</v>
      </c>
      <c r="C4332" s="2">
        <f>YEAR([1]Data!$D4332)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9">
        <v>17.920000000000002</v>
      </c>
      <c r="T4332" s="2">
        <v>5</v>
      </c>
      <c r="U4332" s="25">
        <v>0.2</v>
      </c>
      <c r="V4332" s="25">
        <v>1.1200000000000001</v>
      </c>
      <c r="W4332" s="11">
        <f>Table_1[[#This Row],[Discount]]/Table_1[[#This Row],[Sales]]</f>
        <v>1.1160714285714286E-2</v>
      </c>
      <c r="X4332" t="str">
        <f>IF(Table_1[[#This Row],[Discount %]]&lt;=0.1, "0-10%", IF(Table_1[[#This Row],[Discount %]]&lt;=0.2, "10-20%", IF(Table_1[[#This Row],[Discount %]]&lt;=0.3, "20-30%", IF(Table_1[[#This Row],[Discount %]]&lt;=0.4, "30-40%", "40%+"))))</f>
        <v>0-10%</v>
      </c>
    </row>
    <row r="4333" spans="1:24" ht="14.4" x14ac:dyDescent="0.3">
      <c r="A4333" s="2">
        <v>4332</v>
      </c>
      <c r="B4333" s="2" t="s">
        <v>7416</v>
      </c>
      <c r="C4333" s="2">
        <f>YEAR([1]Data!$D4333)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9">
        <v>19.989999999999998</v>
      </c>
      <c r="T4333" s="2">
        <v>1</v>
      </c>
      <c r="U4333" s="25">
        <v>0</v>
      </c>
      <c r="V4333" s="25">
        <v>6.796599999999998</v>
      </c>
      <c r="W4333" s="11">
        <f>Table_1[[#This Row],[Discount]]/Table_1[[#This Row],[Sales]]</f>
        <v>0</v>
      </c>
      <c r="X4333" t="str">
        <f>IF(Table_1[[#This Row],[Discount %]]&lt;=0.1, "0-10%", IF(Table_1[[#This Row],[Discount %]]&lt;=0.2, "10-20%", IF(Table_1[[#This Row],[Discount %]]&lt;=0.3, "20-30%", IF(Table_1[[#This Row],[Discount %]]&lt;=0.4, "30-40%", "40%+"))))</f>
        <v>0-10%</v>
      </c>
    </row>
    <row r="4334" spans="1:24" ht="14.4" x14ac:dyDescent="0.3">
      <c r="A4334" s="2">
        <v>4333</v>
      </c>
      <c r="B4334" s="2" t="s">
        <v>7416</v>
      </c>
      <c r="C4334" s="2">
        <f>YEAR([1]Data!$D4334)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9">
        <v>22.92</v>
      </c>
      <c r="T4334" s="2">
        <v>5</v>
      </c>
      <c r="U4334" s="25">
        <v>0.2</v>
      </c>
      <c r="V4334" s="25">
        <v>8.0219999999999985</v>
      </c>
      <c r="W4334" s="11">
        <f>Table_1[[#This Row],[Discount]]/Table_1[[#This Row],[Sales]]</f>
        <v>8.7260034904013961E-3</v>
      </c>
      <c r="X4334" t="str">
        <f>IF(Table_1[[#This Row],[Discount %]]&lt;=0.1, "0-10%", IF(Table_1[[#This Row],[Discount %]]&lt;=0.2, "10-20%", IF(Table_1[[#This Row],[Discount %]]&lt;=0.3, "20-30%", IF(Table_1[[#This Row],[Discount %]]&lt;=0.4, "30-40%", "40%+"))))</f>
        <v>0-10%</v>
      </c>
    </row>
    <row r="4335" spans="1:24" ht="14.4" x14ac:dyDescent="0.3">
      <c r="A4335" s="2">
        <v>4334</v>
      </c>
      <c r="B4335" s="2" t="s">
        <v>7417</v>
      </c>
      <c r="C4335" s="2">
        <f>YEAR([1]Data!$D4335)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9">
        <v>50.88</v>
      </c>
      <c r="T4335" s="2">
        <v>6</v>
      </c>
      <c r="U4335" s="25">
        <v>0.2</v>
      </c>
      <c r="V4335" s="25">
        <v>14.628000000000005</v>
      </c>
      <c r="W4335" s="11">
        <f>Table_1[[#This Row],[Discount]]/Table_1[[#This Row],[Sales]]</f>
        <v>3.9308176100628931E-3</v>
      </c>
      <c r="X4335" t="str">
        <f>IF(Table_1[[#This Row],[Discount %]]&lt;=0.1, "0-10%", IF(Table_1[[#This Row],[Discount %]]&lt;=0.2, "10-20%", IF(Table_1[[#This Row],[Discount %]]&lt;=0.3, "20-30%", IF(Table_1[[#This Row],[Discount %]]&lt;=0.4, "30-40%", "40%+"))))</f>
        <v>0-10%</v>
      </c>
    </row>
    <row r="4336" spans="1:24" ht="14.4" x14ac:dyDescent="0.3">
      <c r="A4336" s="2">
        <v>4335</v>
      </c>
      <c r="B4336" s="2" t="s">
        <v>7417</v>
      </c>
      <c r="C4336" s="2">
        <f>YEAR([1]Data!$D4336)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9">
        <v>27.312000000000001</v>
      </c>
      <c r="T4336" s="2">
        <v>2</v>
      </c>
      <c r="U4336" s="25">
        <v>0.2</v>
      </c>
      <c r="V4336" s="25">
        <v>9.2178000000000004</v>
      </c>
      <c r="W4336" s="11">
        <f>Table_1[[#This Row],[Discount]]/Table_1[[#This Row],[Sales]]</f>
        <v>7.322788517867604E-3</v>
      </c>
      <c r="X4336" t="str">
        <f>IF(Table_1[[#This Row],[Discount %]]&lt;=0.1, "0-10%", IF(Table_1[[#This Row],[Discount %]]&lt;=0.2, "10-20%", IF(Table_1[[#This Row],[Discount %]]&lt;=0.3, "20-30%", IF(Table_1[[#This Row],[Discount %]]&lt;=0.4, "30-40%", "40%+"))))</f>
        <v>0-10%</v>
      </c>
    </row>
    <row r="4337" spans="1:24" ht="14.4" x14ac:dyDescent="0.3">
      <c r="A4337" s="2">
        <v>4336</v>
      </c>
      <c r="B4337" s="2" t="s">
        <v>7423</v>
      </c>
      <c r="C4337" s="2">
        <f>YEAR([1]Data!$D4337)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9">
        <v>7.9200000000000008</v>
      </c>
      <c r="T4337" s="2">
        <v>1</v>
      </c>
      <c r="U4337" s="25">
        <v>0.2</v>
      </c>
      <c r="V4337" s="25">
        <v>2.7719999999999994</v>
      </c>
      <c r="W4337" s="11">
        <f>Table_1[[#This Row],[Discount]]/Table_1[[#This Row],[Sales]]</f>
        <v>2.5252525252525252E-2</v>
      </c>
      <c r="X4337" t="str">
        <f>IF(Table_1[[#This Row],[Discount %]]&lt;=0.1, "0-10%", IF(Table_1[[#This Row],[Discount %]]&lt;=0.2, "10-20%", IF(Table_1[[#This Row],[Discount %]]&lt;=0.3, "20-30%", IF(Table_1[[#This Row],[Discount %]]&lt;=0.4, "30-40%", "40%+"))))</f>
        <v>0-10%</v>
      </c>
    </row>
    <row r="4338" spans="1:24" ht="14.4" x14ac:dyDescent="0.3">
      <c r="A4338" s="2">
        <v>4337</v>
      </c>
      <c r="B4338" s="2" t="s">
        <v>7423</v>
      </c>
      <c r="C4338" s="2">
        <f>YEAR([1]Data!$D4338)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9">
        <v>14.368000000000002</v>
      </c>
      <c r="T4338" s="2">
        <v>2</v>
      </c>
      <c r="U4338" s="25">
        <v>0.2</v>
      </c>
      <c r="V4338" s="25">
        <v>3.9512</v>
      </c>
      <c r="W4338" s="11">
        <f>Table_1[[#This Row],[Discount]]/Table_1[[#This Row],[Sales]]</f>
        <v>1.3919821826280623E-2</v>
      </c>
      <c r="X4338" t="str">
        <f>IF(Table_1[[#This Row],[Discount %]]&lt;=0.1, "0-10%", IF(Table_1[[#This Row],[Discount %]]&lt;=0.2, "10-20%", IF(Table_1[[#This Row],[Discount %]]&lt;=0.3, "20-30%", IF(Table_1[[#This Row],[Discount %]]&lt;=0.4, "30-40%", "40%+"))))</f>
        <v>0-10%</v>
      </c>
    </row>
    <row r="4339" spans="1:24" ht="14.4" x14ac:dyDescent="0.3">
      <c r="A4339" s="2">
        <v>4338</v>
      </c>
      <c r="B4339" s="2" t="s">
        <v>7427</v>
      </c>
      <c r="C4339" s="2">
        <f>YEAR([1]Data!$D4339)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9">
        <v>107.97</v>
      </c>
      <c r="T4339" s="2">
        <v>3</v>
      </c>
      <c r="U4339" s="25">
        <v>0</v>
      </c>
      <c r="V4339" s="25">
        <v>22.6737</v>
      </c>
      <c r="W4339" s="11">
        <f>Table_1[[#This Row],[Discount]]/Table_1[[#This Row],[Sales]]</f>
        <v>0</v>
      </c>
      <c r="X4339" t="str">
        <f>IF(Table_1[[#This Row],[Discount %]]&lt;=0.1, "0-10%", IF(Table_1[[#This Row],[Discount %]]&lt;=0.2, "10-20%", IF(Table_1[[#This Row],[Discount %]]&lt;=0.3, "20-30%", IF(Table_1[[#This Row],[Discount %]]&lt;=0.4, "30-40%", "40%+"))))</f>
        <v>0-10%</v>
      </c>
    </row>
    <row r="4340" spans="1:24" ht="14.4" x14ac:dyDescent="0.3">
      <c r="A4340" s="2">
        <v>4339</v>
      </c>
      <c r="B4340" s="2" t="s">
        <v>7427</v>
      </c>
      <c r="C4340" s="2">
        <f>YEAR([1]Data!$D4340)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9">
        <v>113.82</v>
      </c>
      <c r="T4340" s="2">
        <v>3</v>
      </c>
      <c r="U4340" s="25">
        <v>0</v>
      </c>
      <c r="V4340" s="25">
        <v>53.495399999999989</v>
      </c>
      <c r="W4340" s="11">
        <f>Table_1[[#This Row],[Discount]]/Table_1[[#This Row],[Sales]]</f>
        <v>0</v>
      </c>
      <c r="X4340" t="str">
        <f>IF(Table_1[[#This Row],[Discount %]]&lt;=0.1, "0-10%", IF(Table_1[[#This Row],[Discount %]]&lt;=0.2, "10-20%", IF(Table_1[[#This Row],[Discount %]]&lt;=0.3, "20-30%", IF(Table_1[[#This Row],[Discount %]]&lt;=0.4, "30-40%", "40%+"))))</f>
        <v>0-10%</v>
      </c>
    </row>
    <row r="4341" spans="1:24" ht="14.4" x14ac:dyDescent="0.3">
      <c r="A4341" s="2">
        <v>4340</v>
      </c>
      <c r="B4341" s="2" t="s">
        <v>7428</v>
      </c>
      <c r="C4341" s="2">
        <f>YEAR([1]Data!$D4341)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9">
        <v>5.1840000000000011</v>
      </c>
      <c r="T4341" s="2">
        <v>1</v>
      </c>
      <c r="U4341" s="25">
        <v>0.2</v>
      </c>
      <c r="V4341" s="25">
        <v>1.8144</v>
      </c>
      <c r="W4341" s="11">
        <f>Table_1[[#This Row],[Discount]]/Table_1[[#This Row],[Sales]]</f>
        <v>3.8580246913580238E-2</v>
      </c>
      <c r="X4341" t="str">
        <f>IF(Table_1[[#This Row],[Discount %]]&lt;=0.1, "0-10%", IF(Table_1[[#This Row],[Discount %]]&lt;=0.2, "10-20%", IF(Table_1[[#This Row],[Discount %]]&lt;=0.3, "20-30%", IF(Table_1[[#This Row],[Discount %]]&lt;=0.4, "30-40%", "40%+"))))</f>
        <v>0-10%</v>
      </c>
    </row>
    <row r="4342" spans="1:24" ht="14.4" x14ac:dyDescent="0.3">
      <c r="A4342" s="2">
        <v>4341</v>
      </c>
      <c r="B4342" s="2" t="s">
        <v>7429</v>
      </c>
      <c r="C4342" s="2">
        <f>YEAR([1]Data!$D4342)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9">
        <v>16.28</v>
      </c>
      <c r="T4342" s="2">
        <v>2</v>
      </c>
      <c r="U4342" s="25">
        <v>0</v>
      </c>
      <c r="V4342" s="25">
        <v>6.5120000000000005</v>
      </c>
      <c r="W4342" s="11">
        <f>Table_1[[#This Row],[Discount]]/Table_1[[#This Row],[Sales]]</f>
        <v>0</v>
      </c>
      <c r="X4342" t="str">
        <f>IF(Table_1[[#This Row],[Discount %]]&lt;=0.1, "0-10%", IF(Table_1[[#This Row],[Discount %]]&lt;=0.2, "10-20%", IF(Table_1[[#This Row],[Discount %]]&lt;=0.3, "20-30%", IF(Table_1[[#This Row],[Discount %]]&lt;=0.4, "30-40%", "40%+"))))</f>
        <v>0-10%</v>
      </c>
    </row>
    <row r="4343" spans="1:24" ht="14.4" x14ac:dyDescent="0.3">
      <c r="A4343" s="2">
        <v>4342</v>
      </c>
      <c r="B4343" s="2" t="s">
        <v>7431</v>
      </c>
      <c r="C4343" s="2">
        <f>YEAR([1]Data!$D4343)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9">
        <v>544.38</v>
      </c>
      <c r="T4343" s="2">
        <v>3</v>
      </c>
      <c r="U4343" s="25">
        <v>0</v>
      </c>
      <c r="V4343" s="25">
        <v>157.87019999999993</v>
      </c>
      <c r="W4343" s="11">
        <f>Table_1[[#This Row],[Discount]]/Table_1[[#This Row],[Sales]]</f>
        <v>0</v>
      </c>
      <c r="X4343" t="str">
        <f>IF(Table_1[[#This Row],[Discount %]]&lt;=0.1, "0-10%", IF(Table_1[[#This Row],[Discount %]]&lt;=0.2, "10-20%", IF(Table_1[[#This Row],[Discount %]]&lt;=0.3, "20-30%", IF(Table_1[[#This Row],[Discount %]]&lt;=0.4, "30-40%", "40%+"))))</f>
        <v>0-10%</v>
      </c>
    </row>
    <row r="4344" spans="1:24" ht="14.4" x14ac:dyDescent="0.3">
      <c r="A4344" s="2">
        <v>4343</v>
      </c>
      <c r="B4344" s="2" t="s">
        <v>7432</v>
      </c>
      <c r="C4344" s="2">
        <f>YEAR([1]Data!$D4344)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9">
        <v>19.824000000000002</v>
      </c>
      <c r="T4344" s="2">
        <v>6</v>
      </c>
      <c r="U4344" s="25">
        <v>0.2</v>
      </c>
      <c r="V4344" s="25">
        <v>6.690599999999999</v>
      </c>
      <c r="W4344" s="11">
        <f>Table_1[[#This Row],[Discount]]/Table_1[[#This Row],[Sales]]</f>
        <v>1.0088781275221953E-2</v>
      </c>
      <c r="X4344" t="str">
        <f>IF(Table_1[[#This Row],[Discount %]]&lt;=0.1, "0-10%", IF(Table_1[[#This Row],[Discount %]]&lt;=0.2, "10-20%", IF(Table_1[[#This Row],[Discount %]]&lt;=0.3, "20-30%", IF(Table_1[[#This Row],[Discount %]]&lt;=0.4, "30-40%", "40%+"))))</f>
        <v>0-10%</v>
      </c>
    </row>
    <row r="4345" spans="1:24" ht="14.4" x14ac:dyDescent="0.3">
      <c r="A4345" s="2">
        <v>4344</v>
      </c>
      <c r="B4345" s="2" t="s">
        <v>7432</v>
      </c>
      <c r="C4345" s="2">
        <f>YEAR([1]Data!$D4345)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9">
        <v>657.50400000000002</v>
      </c>
      <c r="T4345" s="2">
        <v>6</v>
      </c>
      <c r="U4345" s="25">
        <v>0.2</v>
      </c>
      <c r="V4345" s="25">
        <v>-131.50080000000005</v>
      </c>
      <c r="W4345" s="11">
        <f>Table_1[[#This Row],[Discount]]/Table_1[[#This Row],[Sales]]</f>
        <v>3.0418065897697962E-4</v>
      </c>
      <c r="X4345" t="str">
        <f>IF(Table_1[[#This Row],[Discount %]]&lt;=0.1, "0-10%", IF(Table_1[[#This Row],[Discount %]]&lt;=0.2, "10-20%", IF(Table_1[[#This Row],[Discount %]]&lt;=0.3, "20-30%", IF(Table_1[[#This Row],[Discount %]]&lt;=0.4, "30-40%", "40%+"))))</f>
        <v>0-10%</v>
      </c>
    </row>
    <row r="4346" spans="1:24" ht="14.4" x14ac:dyDescent="0.3">
      <c r="A4346" s="2">
        <v>4345</v>
      </c>
      <c r="B4346" s="2" t="s">
        <v>7432</v>
      </c>
      <c r="C4346" s="2">
        <f>YEAR([1]Data!$D4346)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9">
        <v>99.54</v>
      </c>
      <c r="T4346" s="2">
        <v>2</v>
      </c>
      <c r="U4346" s="25">
        <v>0</v>
      </c>
      <c r="V4346" s="25">
        <v>10.949399999999997</v>
      </c>
      <c r="W4346" s="11">
        <f>Table_1[[#This Row],[Discount]]/Table_1[[#This Row],[Sales]]</f>
        <v>0</v>
      </c>
      <c r="X4346" t="str">
        <f>IF(Table_1[[#This Row],[Discount %]]&lt;=0.1, "0-10%", IF(Table_1[[#This Row],[Discount %]]&lt;=0.2, "10-20%", IF(Table_1[[#This Row],[Discount %]]&lt;=0.3, "20-30%", IF(Table_1[[#This Row],[Discount %]]&lt;=0.4, "30-40%", "40%+"))))</f>
        <v>0-10%</v>
      </c>
    </row>
    <row r="4347" spans="1:24" ht="14.4" x14ac:dyDescent="0.3">
      <c r="A4347" s="2">
        <v>4346</v>
      </c>
      <c r="B4347" s="2" t="s">
        <v>7432</v>
      </c>
      <c r="C4347" s="2">
        <f>YEAR([1]Data!$D4347)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9">
        <v>199.96</v>
      </c>
      <c r="T4347" s="2">
        <v>4</v>
      </c>
      <c r="U4347" s="25">
        <v>0</v>
      </c>
      <c r="V4347" s="25">
        <v>85.982800000000012</v>
      </c>
      <c r="W4347" s="11">
        <f>Table_1[[#This Row],[Discount]]/Table_1[[#This Row],[Sales]]</f>
        <v>0</v>
      </c>
      <c r="X4347" t="str">
        <f>IF(Table_1[[#This Row],[Discount %]]&lt;=0.1, "0-10%", IF(Table_1[[#This Row],[Discount %]]&lt;=0.2, "10-20%", IF(Table_1[[#This Row],[Discount %]]&lt;=0.3, "20-30%", IF(Table_1[[#This Row],[Discount %]]&lt;=0.4, "30-40%", "40%+"))))</f>
        <v>0-10%</v>
      </c>
    </row>
    <row r="4348" spans="1:24" ht="14.4" x14ac:dyDescent="0.3">
      <c r="A4348" s="2">
        <v>4347</v>
      </c>
      <c r="B4348" s="2" t="s">
        <v>7433</v>
      </c>
      <c r="C4348" s="2">
        <f>YEAR([1]Data!$D4348)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9">
        <v>631.78200000000004</v>
      </c>
      <c r="T4348" s="2">
        <v>2</v>
      </c>
      <c r="U4348" s="25">
        <v>0.1</v>
      </c>
      <c r="V4348" s="25">
        <v>140.39599999999993</v>
      </c>
      <c r="W4348" s="11">
        <f>Table_1[[#This Row],[Discount]]/Table_1[[#This Row],[Sales]]</f>
        <v>1.5828244552709638E-4</v>
      </c>
      <c r="X4348" t="str">
        <f>IF(Table_1[[#This Row],[Discount %]]&lt;=0.1, "0-10%", IF(Table_1[[#This Row],[Discount %]]&lt;=0.2, "10-20%", IF(Table_1[[#This Row],[Discount %]]&lt;=0.3, "20-30%", IF(Table_1[[#This Row],[Discount %]]&lt;=0.4, "30-40%", "40%+"))))</f>
        <v>0-10%</v>
      </c>
    </row>
    <row r="4349" spans="1:24" ht="14.4" x14ac:dyDescent="0.3">
      <c r="A4349" s="2">
        <v>4348</v>
      </c>
      <c r="B4349" s="2" t="s">
        <v>7433</v>
      </c>
      <c r="C4349" s="2">
        <f>YEAR([1]Data!$D4349)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9">
        <v>60.72</v>
      </c>
      <c r="T4349" s="2">
        <v>3</v>
      </c>
      <c r="U4349" s="25">
        <v>0</v>
      </c>
      <c r="V4349" s="25">
        <v>26.1096</v>
      </c>
      <c r="W4349" s="11">
        <f>Table_1[[#This Row],[Discount]]/Table_1[[#This Row],[Sales]]</f>
        <v>0</v>
      </c>
      <c r="X4349" t="str">
        <f>IF(Table_1[[#This Row],[Discount %]]&lt;=0.1, "0-10%", IF(Table_1[[#This Row],[Discount %]]&lt;=0.2, "10-20%", IF(Table_1[[#This Row],[Discount %]]&lt;=0.3, "20-30%", IF(Table_1[[#This Row],[Discount %]]&lt;=0.4, "30-40%", "40%+"))))</f>
        <v>0-10%</v>
      </c>
    </row>
    <row r="4350" spans="1:24" ht="14.4" x14ac:dyDescent="0.3">
      <c r="A4350" s="2">
        <v>4349</v>
      </c>
      <c r="B4350" s="2" t="s">
        <v>7436</v>
      </c>
      <c r="C4350" s="2">
        <f>YEAR([1]Data!$D4350)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9">
        <v>20.724000000000004</v>
      </c>
      <c r="T4350" s="2">
        <v>2</v>
      </c>
      <c r="U4350" s="25">
        <v>0.7</v>
      </c>
      <c r="V4350" s="25">
        <v>-15.197599999999994</v>
      </c>
      <c r="W4350" s="11">
        <f>Table_1[[#This Row],[Discount]]/Table_1[[#This Row],[Sales]]</f>
        <v>3.3777263076626124E-2</v>
      </c>
      <c r="X4350" t="str">
        <f>IF(Table_1[[#This Row],[Discount %]]&lt;=0.1, "0-10%", IF(Table_1[[#This Row],[Discount %]]&lt;=0.2, "10-20%", IF(Table_1[[#This Row],[Discount %]]&lt;=0.3, "20-30%", IF(Table_1[[#This Row],[Discount %]]&lt;=0.4, "30-40%", "40%+"))))</f>
        <v>0-10%</v>
      </c>
    </row>
    <row r="4351" spans="1:24" ht="14.4" x14ac:dyDescent="0.3">
      <c r="A4351" s="2">
        <v>4350</v>
      </c>
      <c r="B4351" s="2" t="s">
        <v>7436</v>
      </c>
      <c r="C4351" s="2">
        <f>YEAR([1]Data!$D4351)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9">
        <v>415.87200000000007</v>
      </c>
      <c r="T4351" s="2">
        <v>8</v>
      </c>
      <c r="U4351" s="25">
        <v>0.2</v>
      </c>
      <c r="V4351" s="25">
        <v>-41.587199999999996</v>
      </c>
      <c r="W4351" s="11">
        <f>Table_1[[#This Row],[Discount]]/Table_1[[#This Row],[Sales]]</f>
        <v>4.8091720529393656E-4</v>
      </c>
      <c r="X4351" t="str">
        <f>IF(Table_1[[#This Row],[Discount %]]&lt;=0.1, "0-10%", IF(Table_1[[#This Row],[Discount %]]&lt;=0.2, "10-20%", IF(Table_1[[#This Row],[Discount %]]&lt;=0.3, "20-30%", IF(Table_1[[#This Row],[Discount %]]&lt;=0.4, "30-40%", "40%+"))))</f>
        <v>0-10%</v>
      </c>
    </row>
    <row r="4352" spans="1:24" ht="14.4" x14ac:dyDescent="0.3">
      <c r="A4352" s="2">
        <v>4351</v>
      </c>
      <c r="B4352" s="2" t="s">
        <v>7437</v>
      </c>
      <c r="C4352" s="2">
        <f>YEAR([1]Data!$D4352)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9">
        <v>16.768000000000001</v>
      </c>
      <c r="T4352" s="2">
        <v>2</v>
      </c>
      <c r="U4352" s="25">
        <v>0.2</v>
      </c>
      <c r="V4352" s="25">
        <v>1.4672000000000001</v>
      </c>
      <c r="W4352" s="11">
        <f>Table_1[[#This Row],[Discount]]/Table_1[[#This Row],[Sales]]</f>
        <v>1.1927480916030535E-2</v>
      </c>
      <c r="X4352" t="str">
        <f>IF(Table_1[[#This Row],[Discount %]]&lt;=0.1, "0-10%", IF(Table_1[[#This Row],[Discount %]]&lt;=0.2, "10-20%", IF(Table_1[[#This Row],[Discount %]]&lt;=0.3, "20-30%", IF(Table_1[[#This Row],[Discount %]]&lt;=0.4, "30-40%", "40%+"))))</f>
        <v>0-10%</v>
      </c>
    </row>
    <row r="4353" spans="1:24" ht="14.4" x14ac:dyDescent="0.3">
      <c r="A4353" s="2">
        <v>4352</v>
      </c>
      <c r="B4353" s="2" t="s">
        <v>7437</v>
      </c>
      <c r="C4353" s="2">
        <f>YEAR([1]Data!$D4353)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9">
        <v>27.12</v>
      </c>
      <c r="T4353" s="2">
        <v>2</v>
      </c>
      <c r="U4353" s="25">
        <v>0.2</v>
      </c>
      <c r="V4353" s="25">
        <v>-4.7460000000000013</v>
      </c>
      <c r="W4353" s="11">
        <f>Table_1[[#This Row],[Discount]]/Table_1[[#This Row],[Sales]]</f>
        <v>7.3746312684365781E-3</v>
      </c>
      <c r="X4353" t="str">
        <f>IF(Table_1[[#This Row],[Discount %]]&lt;=0.1, "0-10%", IF(Table_1[[#This Row],[Discount %]]&lt;=0.2, "10-20%", IF(Table_1[[#This Row],[Discount %]]&lt;=0.3, "20-30%", IF(Table_1[[#This Row],[Discount %]]&lt;=0.4, "30-40%", "40%+"))))</f>
        <v>0-10%</v>
      </c>
    </row>
    <row r="4354" spans="1:24" ht="14.4" x14ac:dyDescent="0.3">
      <c r="A4354" s="2">
        <v>4353</v>
      </c>
      <c r="B4354" s="2" t="s">
        <v>7438</v>
      </c>
      <c r="C4354" s="2">
        <f>YEAR([1]Data!$D4354)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9">
        <v>95.84</v>
      </c>
      <c r="T4354" s="2">
        <v>4</v>
      </c>
      <c r="U4354" s="25">
        <v>0.2</v>
      </c>
      <c r="V4354" s="25">
        <v>34.741999999999997</v>
      </c>
      <c r="W4354" s="11">
        <f>Table_1[[#This Row],[Discount]]/Table_1[[#This Row],[Sales]]</f>
        <v>2.0868113522537562E-3</v>
      </c>
      <c r="X4354" t="str">
        <f>IF(Table_1[[#This Row],[Discount %]]&lt;=0.1, "0-10%", IF(Table_1[[#This Row],[Discount %]]&lt;=0.2, "10-20%", IF(Table_1[[#This Row],[Discount %]]&lt;=0.3, "20-30%", IF(Table_1[[#This Row],[Discount %]]&lt;=0.4, "30-40%", "40%+"))))</f>
        <v>0-10%</v>
      </c>
    </row>
    <row r="4355" spans="1:24" ht="14.4" x14ac:dyDescent="0.3">
      <c r="A4355" s="2">
        <v>4354</v>
      </c>
      <c r="B4355" s="2" t="s">
        <v>7438</v>
      </c>
      <c r="C4355" s="2">
        <f>YEAR([1]Data!$D4355)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9">
        <v>12.96</v>
      </c>
      <c r="T4355" s="2">
        <v>2</v>
      </c>
      <c r="U4355" s="25">
        <v>0</v>
      </c>
      <c r="V4355" s="25">
        <v>6.2208000000000006</v>
      </c>
      <c r="W4355" s="11">
        <f>Table_1[[#This Row],[Discount]]/Table_1[[#This Row],[Sales]]</f>
        <v>0</v>
      </c>
      <c r="X4355" t="str">
        <f>IF(Table_1[[#This Row],[Discount %]]&lt;=0.1, "0-10%", IF(Table_1[[#This Row],[Discount %]]&lt;=0.2, "10-20%", IF(Table_1[[#This Row],[Discount %]]&lt;=0.3, "20-30%", IF(Table_1[[#This Row],[Discount %]]&lt;=0.4, "30-40%", "40%+"))))</f>
        <v>0-10%</v>
      </c>
    </row>
    <row r="4356" spans="1:24" ht="14.4" x14ac:dyDescent="0.3">
      <c r="A4356" s="2">
        <v>4355</v>
      </c>
      <c r="B4356" s="2" t="s">
        <v>7441</v>
      </c>
      <c r="C4356" s="2">
        <f>YEAR([1]Data!$D4356)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9">
        <v>19.008000000000003</v>
      </c>
      <c r="T4356" s="2">
        <v>8</v>
      </c>
      <c r="U4356" s="25">
        <v>0.7</v>
      </c>
      <c r="V4356" s="25">
        <v>-12.671999999999997</v>
      </c>
      <c r="W4356" s="11">
        <f>Table_1[[#This Row],[Discount]]/Table_1[[#This Row],[Sales]]</f>
        <v>3.6826599326599319E-2</v>
      </c>
      <c r="X4356" t="str">
        <f>IF(Table_1[[#This Row],[Discount %]]&lt;=0.1, "0-10%", IF(Table_1[[#This Row],[Discount %]]&lt;=0.2, "10-20%", IF(Table_1[[#This Row],[Discount %]]&lt;=0.3, "20-30%", IF(Table_1[[#This Row],[Discount %]]&lt;=0.4, "30-40%", "40%+"))))</f>
        <v>0-10%</v>
      </c>
    </row>
    <row r="4357" spans="1:24" ht="14.4" x14ac:dyDescent="0.3">
      <c r="A4357" s="2">
        <v>4356</v>
      </c>
      <c r="B4357" s="2" t="s">
        <v>7442</v>
      </c>
      <c r="C4357" s="2">
        <f>YEAR([1]Data!$D4357)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9">
        <v>1598.0580000000002</v>
      </c>
      <c r="T4357" s="2">
        <v>7</v>
      </c>
      <c r="U4357" s="25">
        <v>0.7</v>
      </c>
      <c r="V4357" s="25">
        <v>-1065.3719999999998</v>
      </c>
      <c r="W4357" s="11">
        <f>Table_1[[#This Row],[Discount]]/Table_1[[#This Row],[Sales]]</f>
        <v>4.380316609284518E-4</v>
      </c>
      <c r="X4357" t="str">
        <f>IF(Table_1[[#This Row],[Discount %]]&lt;=0.1, "0-10%", IF(Table_1[[#This Row],[Discount %]]&lt;=0.2, "10-20%", IF(Table_1[[#This Row],[Discount %]]&lt;=0.3, "20-30%", IF(Table_1[[#This Row],[Discount %]]&lt;=0.4, "30-40%", "40%+"))))</f>
        <v>0-10%</v>
      </c>
    </row>
    <row r="4358" spans="1:24" ht="14.4" x14ac:dyDescent="0.3">
      <c r="A4358" s="2">
        <v>4357</v>
      </c>
      <c r="B4358" s="2" t="s">
        <v>7442</v>
      </c>
      <c r="C4358" s="2">
        <f>YEAR([1]Data!$D4358)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9">
        <v>36.96</v>
      </c>
      <c r="T4358" s="2">
        <v>4</v>
      </c>
      <c r="U4358" s="25">
        <v>0.2</v>
      </c>
      <c r="V4358" s="25">
        <v>12.011999999999999</v>
      </c>
      <c r="W4358" s="11">
        <f>Table_1[[#This Row],[Discount]]/Table_1[[#This Row],[Sales]]</f>
        <v>5.411255411255411E-3</v>
      </c>
      <c r="X4358" t="str">
        <f>IF(Table_1[[#This Row],[Discount %]]&lt;=0.1, "0-10%", IF(Table_1[[#This Row],[Discount %]]&lt;=0.2, "10-20%", IF(Table_1[[#This Row],[Discount %]]&lt;=0.3, "20-30%", IF(Table_1[[#This Row],[Discount %]]&lt;=0.4, "30-40%", "40%+"))))</f>
        <v>0-10%</v>
      </c>
    </row>
    <row r="4359" spans="1:24" ht="14.4" x14ac:dyDescent="0.3">
      <c r="A4359" s="2">
        <v>4358</v>
      </c>
      <c r="B4359" s="2" t="s">
        <v>7443</v>
      </c>
      <c r="C4359" s="2">
        <f>YEAR([1]Data!$D4359)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9">
        <v>10.368000000000002</v>
      </c>
      <c r="T4359" s="2">
        <v>2</v>
      </c>
      <c r="U4359" s="25">
        <v>0.2</v>
      </c>
      <c r="V4359" s="25">
        <v>3.6288</v>
      </c>
      <c r="W4359" s="11">
        <f>Table_1[[#This Row],[Discount]]/Table_1[[#This Row],[Sales]]</f>
        <v>1.9290123456790119E-2</v>
      </c>
      <c r="X4359" t="str">
        <f>IF(Table_1[[#This Row],[Discount %]]&lt;=0.1, "0-10%", IF(Table_1[[#This Row],[Discount %]]&lt;=0.2, "10-20%", IF(Table_1[[#This Row],[Discount %]]&lt;=0.3, "20-30%", IF(Table_1[[#This Row],[Discount %]]&lt;=0.4, "30-40%", "40%+"))))</f>
        <v>0-10%</v>
      </c>
    </row>
    <row r="4360" spans="1:24" ht="14.4" x14ac:dyDescent="0.3">
      <c r="A4360" s="2">
        <v>4359</v>
      </c>
      <c r="B4360" s="2" t="s">
        <v>7443</v>
      </c>
      <c r="C4360" s="2">
        <f>YEAR([1]Data!$D4360)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9">
        <v>77.720000000000013</v>
      </c>
      <c r="T4360" s="2">
        <v>1</v>
      </c>
      <c r="U4360" s="25">
        <v>0.6</v>
      </c>
      <c r="V4360" s="25">
        <v>-66.061999999999998</v>
      </c>
      <c r="W4360" s="11">
        <f>Table_1[[#This Row],[Discount]]/Table_1[[#This Row],[Sales]]</f>
        <v>7.720020586721563E-3</v>
      </c>
      <c r="X4360" t="str">
        <f>IF(Table_1[[#This Row],[Discount %]]&lt;=0.1, "0-10%", IF(Table_1[[#This Row],[Discount %]]&lt;=0.2, "10-20%", IF(Table_1[[#This Row],[Discount %]]&lt;=0.3, "20-30%", IF(Table_1[[#This Row],[Discount %]]&lt;=0.4, "30-40%", "40%+"))))</f>
        <v>0-10%</v>
      </c>
    </row>
    <row r="4361" spans="1:24" ht="14.4" x14ac:dyDescent="0.3">
      <c r="A4361" s="2">
        <v>4360</v>
      </c>
      <c r="B4361" s="2" t="s">
        <v>7443</v>
      </c>
      <c r="C4361" s="2">
        <f>YEAR([1]Data!$D4361)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9">
        <v>520.46399999999994</v>
      </c>
      <c r="T4361" s="2">
        <v>2</v>
      </c>
      <c r="U4361" s="25">
        <v>0.3</v>
      </c>
      <c r="V4361" s="25">
        <v>-14.870399999999961</v>
      </c>
      <c r="W4361" s="11">
        <f>Table_1[[#This Row],[Discount]]/Table_1[[#This Row],[Sales]]</f>
        <v>5.764087429678134E-4</v>
      </c>
      <c r="X4361" t="str">
        <f>IF(Table_1[[#This Row],[Discount %]]&lt;=0.1, "0-10%", IF(Table_1[[#This Row],[Discount %]]&lt;=0.2, "10-20%", IF(Table_1[[#This Row],[Discount %]]&lt;=0.3, "20-30%", IF(Table_1[[#This Row],[Discount %]]&lt;=0.4, "30-40%", "40%+"))))</f>
        <v>0-10%</v>
      </c>
    </row>
    <row r="4362" spans="1:24" ht="14.4" x14ac:dyDescent="0.3">
      <c r="A4362" s="2">
        <v>4361</v>
      </c>
      <c r="B4362" s="2" t="s">
        <v>7444</v>
      </c>
      <c r="C4362" s="2">
        <f>YEAR([1]Data!$D4362)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9">
        <v>111.96</v>
      </c>
      <c r="T4362" s="2">
        <v>2</v>
      </c>
      <c r="U4362" s="25">
        <v>0</v>
      </c>
      <c r="V4362" s="25">
        <v>54.860399999999998</v>
      </c>
      <c r="W4362" s="11">
        <f>Table_1[[#This Row],[Discount]]/Table_1[[#This Row],[Sales]]</f>
        <v>0</v>
      </c>
      <c r="X4362" t="str">
        <f>IF(Table_1[[#This Row],[Discount %]]&lt;=0.1, "0-10%", IF(Table_1[[#This Row],[Discount %]]&lt;=0.2, "10-20%", IF(Table_1[[#This Row],[Discount %]]&lt;=0.3, "20-30%", IF(Table_1[[#This Row],[Discount %]]&lt;=0.4, "30-40%", "40%+"))))</f>
        <v>0-10%</v>
      </c>
    </row>
    <row r="4363" spans="1:24" ht="14.4" x14ac:dyDescent="0.3">
      <c r="A4363" s="2">
        <v>4362</v>
      </c>
      <c r="B4363" s="2" t="s">
        <v>7446</v>
      </c>
      <c r="C4363" s="2">
        <f>YEAR([1]Data!$D4363)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9">
        <v>29.160000000000004</v>
      </c>
      <c r="T4363" s="2">
        <v>3</v>
      </c>
      <c r="U4363" s="25">
        <v>0</v>
      </c>
      <c r="V4363" s="25">
        <v>8.4563999999999986</v>
      </c>
      <c r="W4363" s="11">
        <f>Table_1[[#This Row],[Discount]]/Table_1[[#This Row],[Sales]]</f>
        <v>0</v>
      </c>
      <c r="X4363" t="str">
        <f>IF(Table_1[[#This Row],[Discount %]]&lt;=0.1, "0-10%", IF(Table_1[[#This Row],[Discount %]]&lt;=0.2, "10-20%", IF(Table_1[[#This Row],[Discount %]]&lt;=0.3, "20-30%", IF(Table_1[[#This Row],[Discount %]]&lt;=0.4, "30-40%", "40%+"))))</f>
        <v>0-10%</v>
      </c>
    </row>
    <row r="4364" spans="1:24" ht="14.4" x14ac:dyDescent="0.3">
      <c r="A4364" s="2">
        <v>4363</v>
      </c>
      <c r="B4364" s="2" t="s">
        <v>7447</v>
      </c>
      <c r="C4364" s="2">
        <f>YEAR([1]Data!$D4364)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9">
        <v>131.94</v>
      </c>
      <c r="T4364" s="2">
        <v>3</v>
      </c>
      <c r="U4364" s="25">
        <v>0</v>
      </c>
      <c r="V4364" s="25">
        <v>35.623800000000003</v>
      </c>
      <c r="W4364" s="11">
        <f>Table_1[[#This Row],[Discount]]/Table_1[[#This Row],[Sales]]</f>
        <v>0</v>
      </c>
      <c r="X4364" t="str">
        <f>IF(Table_1[[#This Row],[Discount %]]&lt;=0.1, "0-10%", IF(Table_1[[#This Row],[Discount %]]&lt;=0.2, "10-20%", IF(Table_1[[#This Row],[Discount %]]&lt;=0.3, "20-30%", IF(Table_1[[#This Row],[Discount %]]&lt;=0.4, "30-40%", "40%+"))))</f>
        <v>0-10%</v>
      </c>
    </row>
    <row r="4365" spans="1:24" ht="14.4" x14ac:dyDescent="0.3">
      <c r="A4365" s="2">
        <v>4364</v>
      </c>
      <c r="B4365" s="2" t="s">
        <v>7447</v>
      </c>
      <c r="C4365" s="2">
        <f>YEAR([1]Data!$D4365)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9">
        <v>25.92</v>
      </c>
      <c r="T4365" s="2">
        <v>4</v>
      </c>
      <c r="U4365" s="25">
        <v>0</v>
      </c>
      <c r="V4365" s="25">
        <v>8.2943999999999996</v>
      </c>
      <c r="W4365" s="11">
        <f>Table_1[[#This Row],[Discount]]/Table_1[[#This Row],[Sales]]</f>
        <v>0</v>
      </c>
      <c r="X4365" t="str">
        <f>IF(Table_1[[#This Row],[Discount %]]&lt;=0.1, "0-10%", IF(Table_1[[#This Row],[Discount %]]&lt;=0.2, "10-20%", IF(Table_1[[#This Row],[Discount %]]&lt;=0.3, "20-30%", IF(Table_1[[#This Row],[Discount %]]&lt;=0.4, "30-40%", "40%+"))))</f>
        <v>0-10%</v>
      </c>
    </row>
    <row r="4366" spans="1:24" ht="14.4" x14ac:dyDescent="0.3">
      <c r="A4366" s="2">
        <v>4365</v>
      </c>
      <c r="B4366" s="2" t="s">
        <v>7447</v>
      </c>
      <c r="C4366" s="2">
        <f>YEAR([1]Data!$D4366)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9">
        <v>704.76</v>
      </c>
      <c r="T4366" s="2">
        <v>4</v>
      </c>
      <c r="U4366" s="25">
        <v>0</v>
      </c>
      <c r="V4366" s="25">
        <v>162.09479999999996</v>
      </c>
      <c r="W4366" s="11">
        <f>Table_1[[#This Row],[Discount]]/Table_1[[#This Row],[Sales]]</f>
        <v>0</v>
      </c>
      <c r="X4366" t="str">
        <f>IF(Table_1[[#This Row],[Discount %]]&lt;=0.1, "0-10%", IF(Table_1[[#This Row],[Discount %]]&lt;=0.2, "10-20%", IF(Table_1[[#This Row],[Discount %]]&lt;=0.3, "20-30%", IF(Table_1[[#This Row],[Discount %]]&lt;=0.4, "30-40%", "40%+"))))</f>
        <v>0-10%</v>
      </c>
    </row>
    <row r="4367" spans="1:24" ht="14.4" x14ac:dyDescent="0.3">
      <c r="A4367" s="2">
        <v>4366</v>
      </c>
      <c r="B4367" s="2" t="s">
        <v>7447</v>
      </c>
      <c r="C4367" s="2">
        <f>YEAR([1]Data!$D4367)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9">
        <v>7.41</v>
      </c>
      <c r="T4367" s="2">
        <v>3</v>
      </c>
      <c r="U4367" s="25">
        <v>0</v>
      </c>
      <c r="V4367" s="25">
        <v>3.4827000000000004</v>
      </c>
      <c r="W4367" s="11">
        <f>Table_1[[#This Row],[Discount]]/Table_1[[#This Row],[Sales]]</f>
        <v>0</v>
      </c>
      <c r="X4367" t="str">
        <f>IF(Table_1[[#This Row],[Discount %]]&lt;=0.1, "0-10%", IF(Table_1[[#This Row],[Discount %]]&lt;=0.2, "10-20%", IF(Table_1[[#This Row],[Discount %]]&lt;=0.3, "20-30%", IF(Table_1[[#This Row],[Discount %]]&lt;=0.4, "30-40%", "40%+"))))</f>
        <v>0-10%</v>
      </c>
    </row>
    <row r="4368" spans="1:24" ht="14.4" x14ac:dyDescent="0.3">
      <c r="A4368" s="2">
        <v>4367</v>
      </c>
      <c r="B4368" s="2" t="s">
        <v>7447</v>
      </c>
      <c r="C4368" s="2">
        <f>YEAR([1]Data!$D4368)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9">
        <v>21.5</v>
      </c>
      <c r="T4368" s="2">
        <v>10</v>
      </c>
      <c r="U4368" s="25">
        <v>0</v>
      </c>
      <c r="V4368" s="25">
        <v>7.094999999999998</v>
      </c>
      <c r="W4368" s="11">
        <f>Table_1[[#This Row],[Discount]]/Table_1[[#This Row],[Sales]]</f>
        <v>0</v>
      </c>
      <c r="X4368" t="str">
        <f>IF(Table_1[[#This Row],[Discount %]]&lt;=0.1, "0-10%", IF(Table_1[[#This Row],[Discount %]]&lt;=0.2, "10-20%", IF(Table_1[[#This Row],[Discount %]]&lt;=0.3, "20-30%", IF(Table_1[[#This Row],[Discount %]]&lt;=0.4, "30-40%", "40%+"))))</f>
        <v>0-10%</v>
      </c>
    </row>
    <row r="4369" spans="1:24" ht="14.4" x14ac:dyDescent="0.3">
      <c r="A4369" s="2">
        <v>4368</v>
      </c>
      <c r="B4369" s="2" t="s">
        <v>7450</v>
      </c>
      <c r="C4369" s="2">
        <f>YEAR([1]Data!$D4369)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9">
        <v>10.528</v>
      </c>
      <c r="T4369" s="2">
        <v>4</v>
      </c>
      <c r="U4369" s="25">
        <v>0.2</v>
      </c>
      <c r="V4369" s="25">
        <v>3.2899999999999996</v>
      </c>
      <c r="W4369" s="11">
        <f>Table_1[[#This Row],[Discount]]/Table_1[[#This Row],[Sales]]</f>
        <v>1.8996960486322188E-2</v>
      </c>
      <c r="X4369" t="str">
        <f>IF(Table_1[[#This Row],[Discount %]]&lt;=0.1, "0-10%", IF(Table_1[[#This Row],[Discount %]]&lt;=0.2, "10-20%", IF(Table_1[[#This Row],[Discount %]]&lt;=0.3, "20-30%", IF(Table_1[[#This Row],[Discount %]]&lt;=0.4, "30-40%", "40%+"))))</f>
        <v>0-10%</v>
      </c>
    </row>
    <row r="4370" spans="1:24" ht="14.4" x14ac:dyDescent="0.3">
      <c r="A4370" s="2">
        <v>4369</v>
      </c>
      <c r="B4370" s="2" t="s">
        <v>7450</v>
      </c>
      <c r="C4370" s="2">
        <f>YEAR([1]Data!$D4370)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9">
        <v>20.544000000000004</v>
      </c>
      <c r="T4370" s="2">
        <v>6</v>
      </c>
      <c r="U4370" s="25">
        <v>0.2</v>
      </c>
      <c r="V4370" s="25">
        <v>6.4199999999999964</v>
      </c>
      <c r="W4370" s="11">
        <f>Table_1[[#This Row],[Discount]]/Table_1[[#This Row],[Sales]]</f>
        <v>9.7352024922118374E-3</v>
      </c>
      <c r="X4370" t="str">
        <f>IF(Table_1[[#This Row],[Discount %]]&lt;=0.1, "0-10%", IF(Table_1[[#This Row],[Discount %]]&lt;=0.2, "10-20%", IF(Table_1[[#This Row],[Discount %]]&lt;=0.3, "20-30%", IF(Table_1[[#This Row],[Discount %]]&lt;=0.4, "30-40%", "40%+"))))</f>
        <v>0-10%</v>
      </c>
    </row>
    <row r="4371" spans="1:24" ht="14.4" x14ac:dyDescent="0.3">
      <c r="A4371" s="2">
        <v>4370</v>
      </c>
      <c r="B4371" s="2" t="s">
        <v>7451</v>
      </c>
      <c r="C4371" s="2">
        <f>YEAR([1]Data!$D4371)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9">
        <v>104.9</v>
      </c>
      <c r="T4371" s="2">
        <v>5</v>
      </c>
      <c r="U4371" s="25">
        <v>0</v>
      </c>
      <c r="V4371" s="25">
        <v>50.351999999999997</v>
      </c>
      <c r="W4371" s="11">
        <f>Table_1[[#This Row],[Discount]]/Table_1[[#This Row],[Sales]]</f>
        <v>0</v>
      </c>
      <c r="X4371" t="str">
        <f>IF(Table_1[[#This Row],[Discount %]]&lt;=0.1, "0-10%", IF(Table_1[[#This Row],[Discount %]]&lt;=0.2, "10-20%", IF(Table_1[[#This Row],[Discount %]]&lt;=0.3, "20-30%", IF(Table_1[[#This Row],[Discount %]]&lt;=0.4, "30-40%", "40%+"))))</f>
        <v>0-10%</v>
      </c>
    </row>
    <row r="4372" spans="1:24" ht="14.4" x14ac:dyDescent="0.3">
      <c r="A4372" s="2">
        <v>4371</v>
      </c>
      <c r="B4372" s="2" t="s">
        <v>7451</v>
      </c>
      <c r="C4372" s="2">
        <f>YEAR([1]Data!$D4372)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9">
        <v>39.68</v>
      </c>
      <c r="T4372" s="2">
        <v>2</v>
      </c>
      <c r="U4372" s="25">
        <v>0</v>
      </c>
      <c r="V4372" s="25">
        <v>16.268800000000002</v>
      </c>
      <c r="W4372" s="11">
        <f>Table_1[[#This Row],[Discount]]/Table_1[[#This Row],[Sales]]</f>
        <v>0</v>
      </c>
      <c r="X4372" t="str">
        <f>IF(Table_1[[#This Row],[Discount %]]&lt;=0.1, "0-10%", IF(Table_1[[#This Row],[Discount %]]&lt;=0.2, "10-20%", IF(Table_1[[#This Row],[Discount %]]&lt;=0.3, "20-30%", IF(Table_1[[#This Row],[Discount %]]&lt;=0.4, "30-40%", "40%+"))))</f>
        <v>0-10%</v>
      </c>
    </row>
    <row r="4373" spans="1:24" ht="14.4" x14ac:dyDescent="0.3">
      <c r="A4373" s="2">
        <v>4372</v>
      </c>
      <c r="B4373" s="2" t="s">
        <v>7451</v>
      </c>
      <c r="C4373" s="2">
        <f>YEAR([1]Data!$D4373)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9">
        <v>51.75</v>
      </c>
      <c r="T4373" s="2">
        <v>5</v>
      </c>
      <c r="U4373" s="25">
        <v>0</v>
      </c>
      <c r="V4373" s="25">
        <v>24.84</v>
      </c>
      <c r="W4373" s="11">
        <f>Table_1[[#This Row],[Discount]]/Table_1[[#This Row],[Sales]]</f>
        <v>0</v>
      </c>
      <c r="X4373" t="str">
        <f>IF(Table_1[[#This Row],[Discount %]]&lt;=0.1, "0-10%", IF(Table_1[[#This Row],[Discount %]]&lt;=0.2, "10-20%", IF(Table_1[[#This Row],[Discount %]]&lt;=0.3, "20-30%", IF(Table_1[[#This Row],[Discount %]]&lt;=0.4, "30-40%", "40%+"))))</f>
        <v>0-10%</v>
      </c>
    </row>
    <row r="4374" spans="1:24" ht="14.4" x14ac:dyDescent="0.3">
      <c r="A4374" s="2">
        <v>4373</v>
      </c>
      <c r="B4374" s="2" t="s">
        <v>7454</v>
      </c>
      <c r="C4374" s="2">
        <f>YEAR([1]Data!$D4374)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9">
        <v>11.68</v>
      </c>
      <c r="T4374" s="2">
        <v>2</v>
      </c>
      <c r="U4374" s="25">
        <v>0</v>
      </c>
      <c r="V4374" s="25">
        <v>5.4895999999999994</v>
      </c>
      <c r="W4374" s="11">
        <f>Table_1[[#This Row],[Discount]]/Table_1[[#This Row],[Sales]]</f>
        <v>0</v>
      </c>
      <c r="X4374" t="str">
        <f>IF(Table_1[[#This Row],[Discount %]]&lt;=0.1, "0-10%", IF(Table_1[[#This Row],[Discount %]]&lt;=0.2, "10-20%", IF(Table_1[[#This Row],[Discount %]]&lt;=0.3, "20-30%", IF(Table_1[[#This Row],[Discount %]]&lt;=0.4, "30-40%", "40%+"))))</f>
        <v>0-10%</v>
      </c>
    </row>
    <row r="4375" spans="1:24" ht="14.4" x14ac:dyDescent="0.3">
      <c r="A4375" s="2">
        <v>4374</v>
      </c>
      <c r="B4375" s="2" t="s">
        <v>7454</v>
      </c>
      <c r="C4375" s="2">
        <f>YEAR([1]Data!$D4375)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9">
        <v>159.75</v>
      </c>
      <c r="T4375" s="2">
        <v>5</v>
      </c>
      <c r="U4375" s="25">
        <v>0</v>
      </c>
      <c r="V4375" s="25">
        <v>11.182499999999997</v>
      </c>
      <c r="W4375" s="11">
        <f>Table_1[[#This Row],[Discount]]/Table_1[[#This Row],[Sales]]</f>
        <v>0</v>
      </c>
      <c r="X4375" t="str">
        <f>IF(Table_1[[#This Row],[Discount %]]&lt;=0.1, "0-10%", IF(Table_1[[#This Row],[Discount %]]&lt;=0.2, "10-20%", IF(Table_1[[#This Row],[Discount %]]&lt;=0.3, "20-30%", IF(Table_1[[#This Row],[Discount %]]&lt;=0.4, "30-40%", "40%+"))))</f>
        <v>0-10%</v>
      </c>
    </row>
    <row r="4376" spans="1:24" ht="14.4" x14ac:dyDescent="0.3">
      <c r="A4376" s="2">
        <v>4375</v>
      </c>
      <c r="B4376" s="2" t="s">
        <v>7456</v>
      </c>
      <c r="C4376" s="2">
        <f>YEAR([1]Data!$D4376)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9">
        <v>103.96799999999999</v>
      </c>
      <c r="T4376" s="2">
        <v>6</v>
      </c>
      <c r="U4376" s="25">
        <v>0.2</v>
      </c>
      <c r="V4376" s="25">
        <v>16.894799999999996</v>
      </c>
      <c r="W4376" s="11">
        <f>Table_1[[#This Row],[Discount]]/Table_1[[#This Row],[Sales]]</f>
        <v>1.9236688211757467E-3</v>
      </c>
      <c r="X4376" t="str">
        <f>IF(Table_1[[#This Row],[Discount %]]&lt;=0.1, "0-10%", IF(Table_1[[#This Row],[Discount %]]&lt;=0.2, "10-20%", IF(Table_1[[#This Row],[Discount %]]&lt;=0.3, "20-30%", IF(Table_1[[#This Row],[Discount %]]&lt;=0.4, "30-40%", "40%+"))))</f>
        <v>0-10%</v>
      </c>
    </row>
    <row r="4377" spans="1:24" ht="14.4" x14ac:dyDescent="0.3">
      <c r="A4377" s="2">
        <v>4376</v>
      </c>
      <c r="B4377" s="2" t="s">
        <v>7459</v>
      </c>
      <c r="C4377" s="2">
        <f>YEAR([1]Data!$D4377)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9">
        <v>303.25</v>
      </c>
      <c r="T4377" s="2">
        <v>5</v>
      </c>
      <c r="U4377" s="25">
        <v>0</v>
      </c>
      <c r="V4377" s="25">
        <v>63.682499999999997</v>
      </c>
      <c r="W4377" s="11">
        <f>Table_1[[#This Row],[Discount]]/Table_1[[#This Row],[Sales]]</f>
        <v>0</v>
      </c>
      <c r="X4377" t="str">
        <f>IF(Table_1[[#This Row],[Discount %]]&lt;=0.1, "0-10%", IF(Table_1[[#This Row],[Discount %]]&lt;=0.2, "10-20%", IF(Table_1[[#This Row],[Discount %]]&lt;=0.3, "20-30%", IF(Table_1[[#This Row],[Discount %]]&lt;=0.4, "30-40%", "40%+"))))</f>
        <v>0-10%</v>
      </c>
    </row>
    <row r="4378" spans="1:24" ht="14.4" x14ac:dyDescent="0.3">
      <c r="A4378" s="2">
        <v>4377</v>
      </c>
      <c r="B4378" s="2" t="s">
        <v>7459</v>
      </c>
      <c r="C4378" s="2">
        <f>YEAR([1]Data!$D4378)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9">
        <v>270.71999999999997</v>
      </c>
      <c r="T4378" s="2">
        <v>3</v>
      </c>
      <c r="U4378" s="25">
        <v>0</v>
      </c>
      <c r="V4378" s="25">
        <v>78.508799999999965</v>
      </c>
      <c r="W4378" s="11">
        <f>Table_1[[#This Row],[Discount]]/Table_1[[#This Row],[Sales]]</f>
        <v>0</v>
      </c>
      <c r="X4378" t="str">
        <f>IF(Table_1[[#This Row],[Discount %]]&lt;=0.1, "0-10%", IF(Table_1[[#This Row],[Discount %]]&lt;=0.2, "10-20%", IF(Table_1[[#This Row],[Discount %]]&lt;=0.3, "20-30%", IF(Table_1[[#This Row],[Discount %]]&lt;=0.4, "30-40%", "40%+"))))</f>
        <v>0-10%</v>
      </c>
    </row>
    <row r="4379" spans="1:24" ht="14.4" x14ac:dyDescent="0.3">
      <c r="A4379" s="2">
        <v>4378</v>
      </c>
      <c r="B4379" s="2" t="s">
        <v>7459</v>
      </c>
      <c r="C4379" s="2">
        <f>YEAR([1]Data!$D4379)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9">
        <v>1487.04</v>
      </c>
      <c r="T4379" s="2">
        <v>5</v>
      </c>
      <c r="U4379" s="25">
        <v>0.2</v>
      </c>
      <c r="V4379" s="25">
        <v>148.70400000000006</v>
      </c>
      <c r="W4379" s="11">
        <f>Table_1[[#This Row],[Discount]]/Table_1[[#This Row],[Sales]]</f>
        <v>1.3449537335915646E-4</v>
      </c>
      <c r="X4379" t="str">
        <f>IF(Table_1[[#This Row],[Discount %]]&lt;=0.1, "0-10%", IF(Table_1[[#This Row],[Discount %]]&lt;=0.2, "10-20%", IF(Table_1[[#This Row],[Discount %]]&lt;=0.3, "20-30%", IF(Table_1[[#This Row],[Discount %]]&lt;=0.4, "30-40%", "40%+"))))</f>
        <v>0-10%</v>
      </c>
    </row>
    <row r="4380" spans="1:24" ht="14.4" x14ac:dyDescent="0.3">
      <c r="A4380" s="2">
        <v>4379</v>
      </c>
      <c r="B4380" s="2" t="s">
        <v>7461</v>
      </c>
      <c r="C4380" s="2">
        <f>YEAR([1]Data!$D4380)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9">
        <v>17.48</v>
      </c>
      <c r="T4380" s="2">
        <v>2</v>
      </c>
      <c r="U4380" s="25">
        <v>0</v>
      </c>
      <c r="V4380" s="25">
        <v>8.2156000000000002</v>
      </c>
      <c r="W4380" s="11">
        <f>Table_1[[#This Row],[Discount]]/Table_1[[#This Row],[Sales]]</f>
        <v>0</v>
      </c>
      <c r="X4380" t="str">
        <f>IF(Table_1[[#This Row],[Discount %]]&lt;=0.1, "0-10%", IF(Table_1[[#This Row],[Discount %]]&lt;=0.2, "10-20%", IF(Table_1[[#This Row],[Discount %]]&lt;=0.3, "20-30%", IF(Table_1[[#This Row],[Discount %]]&lt;=0.4, "30-40%", "40%+"))))</f>
        <v>0-10%</v>
      </c>
    </row>
    <row r="4381" spans="1:24" ht="14.4" x14ac:dyDescent="0.3">
      <c r="A4381" s="2">
        <v>4380</v>
      </c>
      <c r="B4381" s="2" t="s">
        <v>7461</v>
      </c>
      <c r="C4381" s="2">
        <f>YEAR([1]Data!$D4381)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9">
        <v>71.88</v>
      </c>
      <c r="T4381" s="2">
        <v>2</v>
      </c>
      <c r="U4381" s="25">
        <v>0</v>
      </c>
      <c r="V4381" s="25">
        <v>32.345999999999997</v>
      </c>
      <c r="W4381" s="11">
        <f>Table_1[[#This Row],[Discount]]/Table_1[[#This Row],[Sales]]</f>
        <v>0</v>
      </c>
      <c r="X4381" t="str">
        <f>IF(Table_1[[#This Row],[Discount %]]&lt;=0.1, "0-10%", IF(Table_1[[#This Row],[Discount %]]&lt;=0.2, "10-20%", IF(Table_1[[#This Row],[Discount %]]&lt;=0.3, "20-30%", IF(Table_1[[#This Row],[Discount %]]&lt;=0.4, "30-40%", "40%+"))))</f>
        <v>0-10%</v>
      </c>
    </row>
    <row r="4382" spans="1:24" ht="14.4" x14ac:dyDescent="0.3">
      <c r="A4382" s="2">
        <v>4381</v>
      </c>
      <c r="B4382" s="2" t="s">
        <v>7462</v>
      </c>
      <c r="C4382" s="2">
        <f>YEAR([1]Data!$D4382)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9">
        <v>60.449999999999996</v>
      </c>
      <c r="T4382" s="2">
        <v>3</v>
      </c>
      <c r="U4382" s="25">
        <v>0</v>
      </c>
      <c r="V4382" s="25">
        <v>16.3215</v>
      </c>
      <c r="W4382" s="11">
        <f>Table_1[[#This Row],[Discount]]/Table_1[[#This Row],[Sales]]</f>
        <v>0</v>
      </c>
      <c r="X4382" t="str">
        <f>IF(Table_1[[#This Row],[Discount %]]&lt;=0.1, "0-10%", IF(Table_1[[#This Row],[Discount %]]&lt;=0.2, "10-20%", IF(Table_1[[#This Row],[Discount %]]&lt;=0.3, "20-30%", IF(Table_1[[#This Row],[Discount %]]&lt;=0.4, "30-40%", "40%+"))))</f>
        <v>0-10%</v>
      </c>
    </row>
    <row r="4383" spans="1:24" ht="14.4" x14ac:dyDescent="0.3">
      <c r="A4383" s="2">
        <v>4382</v>
      </c>
      <c r="B4383" s="2" t="s">
        <v>7462</v>
      </c>
      <c r="C4383" s="2">
        <f>YEAR([1]Data!$D4383)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9">
        <v>253.17599999999999</v>
      </c>
      <c r="T4383" s="2">
        <v>3</v>
      </c>
      <c r="U4383" s="25">
        <v>0.2</v>
      </c>
      <c r="V4383" s="25">
        <v>-31.64700000000002</v>
      </c>
      <c r="W4383" s="11">
        <f>Table_1[[#This Row],[Discount]]/Table_1[[#This Row],[Sales]]</f>
        <v>7.8996429361392873E-4</v>
      </c>
      <c r="X4383" t="str">
        <f>IF(Table_1[[#This Row],[Discount %]]&lt;=0.1, "0-10%", IF(Table_1[[#This Row],[Discount %]]&lt;=0.2, "10-20%", IF(Table_1[[#This Row],[Discount %]]&lt;=0.3, "20-30%", IF(Table_1[[#This Row],[Discount %]]&lt;=0.4, "30-40%", "40%+"))))</f>
        <v>0-10%</v>
      </c>
    </row>
    <row r="4384" spans="1:24" ht="14.4" x14ac:dyDescent="0.3">
      <c r="A4384" s="2">
        <v>4383</v>
      </c>
      <c r="B4384" s="2" t="s">
        <v>7463</v>
      </c>
      <c r="C4384" s="2">
        <f>YEAR([1]Data!$D4384)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9">
        <v>2.879999999999999</v>
      </c>
      <c r="T4384" s="2">
        <v>5</v>
      </c>
      <c r="U4384" s="25">
        <v>0.8</v>
      </c>
      <c r="V4384" s="25">
        <v>-4.4639999999999995</v>
      </c>
      <c r="W4384" s="11">
        <f>Table_1[[#This Row],[Discount]]/Table_1[[#This Row],[Sales]]</f>
        <v>0.2777777777777779</v>
      </c>
      <c r="X4384" t="str">
        <f>IF(Table_1[[#This Row],[Discount %]]&lt;=0.1, "0-10%", IF(Table_1[[#This Row],[Discount %]]&lt;=0.2, "10-20%", IF(Table_1[[#This Row],[Discount %]]&lt;=0.3, "20-30%", IF(Table_1[[#This Row],[Discount %]]&lt;=0.4, "30-40%", "40%+"))))</f>
        <v>20-30%</v>
      </c>
    </row>
    <row r="4385" spans="1:24" ht="14.4" x14ac:dyDescent="0.3">
      <c r="A4385" s="2">
        <v>4384</v>
      </c>
      <c r="B4385" s="2" t="s">
        <v>7463</v>
      </c>
      <c r="C4385" s="2">
        <f>YEAR([1]Data!$D4385)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9">
        <v>384.94399999999996</v>
      </c>
      <c r="T4385" s="2">
        <v>4</v>
      </c>
      <c r="U4385" s="25">
        <v>0.3</v>
      </c>
      <c r="V4385" s="25">
        <v>-126.48159999999999</v>
      </c>
      <c r="W4385" s="11">
        <f>Table_1[[#This Row],[Discount]]/Table_1[[#This Row],[Sales]]</f>
        <v>7.7933413691342126E-4</v>
      </c>
      <c r="X4385" t="str">
        <f>IF(Table_1[[#This Row],[Discount %]]&lt;=0.1, "0-10%", IF(Table_1[[#This Row],[Discount %]]&lt;=0.2, "10-20%", IF(Table_1[[#This Row],[Discount %]]&lt;=0.3, "20-30%", IF(Table_1[[#This Row],[Discount %]]&lt;=0.4, "30-40%", "40%+"))))</f>
        <v>0-10%</v>
      </c>
    </row>
    <row r="4386" spans="1:24" ht="14.4" x14ac:dyDescent="0.3">
      <c r="A4386" s="2">
        <v>4385</v>
      </c>
      <c r="B4386" s="2" t="s">
        <v>7463</v>
      </c>
      <c r="C4386" s="2">
        <f>YEAR([1]Data!$D4386)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9">
        <v>153.584</v>
      </c>
      <c r="T4386" s="2">
        <v>2</v>
      </c>
      <c r="U4386" s="25">
        <v>0.2</v>
      </c>
      <c r="V4386" s="25">
        <v>13.438599999999994</v>
      </c>
      <c r="W4386" s="11">
        <f>Table_1[[#This Row],[Discount]]/Table_1[[#This Row],[Sales]]</f>
        <v>1.3022189811438692E-3</v>
      </c>
      <c r="X4386" t="str">
        <f>IF(Table_1[[#This Row],[Discount %]]&lt;=0.1, "0-10%", IF(Table_1[[#This Row],[Discount %]]&lt;=0.2, "10-20%", IF(Table_1[[#This Row],[Discount %]]&lt;=0.3, "20-30%", IF(Table_1[[#This Row],[Discount %]]&lt;=0.4, "30-40%", "40%+"))))</f>
        <v>0-10%</v>
      </c>
    </row>
    <row r="4387" spans="1:24" ht="14.4" x14ac:dyDescent="0.3">
      <c r="A4387" s="2">
        <v>4386</v>
      </c>
      <c r="B4387" s="2" t="s">
        <v>7463</v>
      </c>
      <c r="C4387" s="2">
        <f>YEAR([1]Data!$D4387)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9">
        <v>913.43000000000006</v>
      </c>
      <c r="T4387" s="2">
        <v>5</v>
      </c>
      <c r="U4387" s="25">
        <v>0.3</v>
      </c>
      <c r="V4387" s="25">
        <v>-52.195999999999913</v>
      </c>
      <c r="W4387" s="11">
        <f>Table_1[[#This Row],[Discount]]/Table_1[[#This Row],[Sales]]</f>
        <v>3.2843239219206721E-4</v>
      </c>
      <c r="X4387" t="str">
        <f>IF(Table_1[[#This Row],[Discount %]]&lt;=0.1, "0-10%", IF(Table_1[[#This Row],[Discount %]]&lt;=0.2, "10-20%", IF(Table_1[[#This Row],[Discount %]]&lt;=0.3, "20-30%", IF(Table_1[[#This Row],[Discount %]]&lt;=0.4, "30-40%", "40%+"))))</f>
        <v>0-10%</v>
      </c>
    </row>
    <row r="4388" spans="1:24" ht="14.4" x14ac:dyDescent="0.3">
      <c r="A4388" s="2">
        <v>4387</v>
      </c>
      <c r="B4388" s="2" t="s">
        <v>7466</v>
      </c>
      <c r="C4388" s="2">
        <f>YEAR([1]Data!$D4388)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9">
        <v>43.92</v>
      </c>
      <c r="T4388" s="2">
        <v>4</v>
      </c>
      <c r="U4388" s="25">
        <v>0</v>
      </c>
      <c r="V4388" s="25">
        <v>11.858400000000003</v>
      </c>
      <c r="W4388" s="11">
        <f>Table_1[[#This Row],[Discount]]/Table_1[[#This Row],[Sales]]</f>
        <v>0</v>
      </c>
      <c r="X4388" t="str">
        <f>IF(Table_1[[#This Row],[Discount %]]&lt;=0.1, "0-10%", IF(Table_1[[#This Row],[Discount %]]&lt;=0.2, "10-20%", IF(Table_1[[#This Row],[Discount %]]&lt;=0.3, "20-30%", IF(Table_1[[#This Row],[Discount %]]&lt;=0.4, "30-40%", "40%+"))))</f>
        <v>0-10%</v>
      </c>
    </row>
    <row r="4389" spans="1:24" ht="14.4" x14ac:dyDescent="0.3">
      <c r="A4389" s="2">
        <v>4388</v>
      </c>
      <c r="B4389" s="2" t="s">
        <v>7466</v>
      </c>
      <c r="C4389" s="2">
        <f>YEAR([1]Data!$D4389)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9">
        <v>25.031999999999996</v>
      </c>
      <c r="T4389" s="2">
        <v>3</v>
      </c>
      <c r="U4389" s="25">
        <v>0.2</v>
      </c>
      <c r="V4389" s="25">
        <v>7.822499999999998</v>
      </c>
      <c r="W4389" s="11">
        <f>Table_1[[#This Row],[Discount]]/Table_1[[#This Row],[Sales]]</f>
        <v>7.9897730904442323E-3</v>
      </c>
      <c r="X4389" t="str">
        <f>IF(Table_1[[#This Row],[Discount %]]&lt;=0.1, "0-10%", IF(Table_1[[#This Row],[Discount %]]&lt;=0.2, "10-20%", IF(Table_1[[#This Row],[Discount %]]&lt;=0.3, "20-30%", IF(Table_1[[#This Row],[Discount %]]&lt;=0.4, "30-40%", "40%+"))))</f>
        <v>0-10%</v>
      </c>
    </row>
    <row r="4390" spans="1:24" ht="14.4" x14ac:dyDescent="0.3">
      <c r="A4390" s="2">
        <v>4389</v>
      </c>
      <c r="B4390" s="2" t="s">
        <v>7467</v>
      </c>
      <c r="C4390" s="2">
        <f>YEAR([1]Data!$D4390)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9">
        <v>46.76</v>
      </c>
      <c r="T4390" s="2">
        <v>7</v>
      </c>
      <c r="U4390" s="25">
        <v>0</v>
      </c>
      <c r="V4390" s="25">
        <v>22.444800000000001</v>
      </c>
      <c r="W4390" s="11">
        <f>Table_1[[#This Row],[Discount]]/Table_1[[#This Row],[Sales]]</f>
        <v>0</v>
      </c>
      <c r="X4390" t="str">
        <f>IF(Table_1[[#This Row],[Discount %]]&lt;=0.1, "0-10%", IF(Table_1[[#This Row],[Discount %]]&lt;=0.2, "10-20%", IF(Table_1[[#This Row],[Discount %]]&lt;=0.3, "20-30%", IF(Table_1[[#This Row],[Discount %]]&lt;=0.4, "30-40%", "40%+"))))</f>
        <v>0-10%</v>
      </c>
    </row>
    <row r="4391" spans="1:24" ht="14.4" x14ac:dyDescent="0.3">
      <c r="A4391" s="2">
        <v>4390</v>
      </c>
      <c r="B4391" s="2" t="s">
        <v>7467</v>
      </c>
      <c r="C4391" s="2">
        <f>YEAR([1]Data!$D4391)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9">
        <v>183.96800000000002</v>
      </c>
      <c r="T4391" s="2">
        <v>2</v>
      </c>
      <c r="U4391" s="25">
        <v>0.2</v>
      </c>
      <c r="V4391" s="25">
        <v>-25.295600000000022</v>
      </c>
      <c r="W4391" s="11">
        <f>Table_1[[#This Row],[Discount]]/Table_1[[#This Row],[Sales]]</f>
        <v>1.0871455905374847E-3</v>
      </c>
      <c r="X4391" t="str">
        <f>IF(Table_1[[#This Row],[Discount %]]&lt;=0.1, "0-10%", IF(Table_1[[#This Row],[Discount %]]&lt;=0.2, "10-20%", IF(Table_1[[#This Row],[Discount %]]&lt;=0.3, "20-30%", IF(Table_1[[#This Row],[Discount %]]&lt;=0.4, "30-40%", "40%+"))))</f>
        <v>0-10%</v>
      </c>
    </row>
    <row r="4392" spans="1:24" ht="14.4" x14ac:dyDescent="0.3">
      <c r="A4392" s="2">
        <v>4391</v>
      </c>
      <c r="B4392" s="2" t="s">
        <v>7467</v>
      </c>
      <c r="C4392" s="2">
        <f>YEAR([1]Data!$D4392)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9">
        <v>1259.97</v>
      </c>
      <c r="T4392" s="2">
        <v>3</v>
      </c>
      <c r="U4392" s="25">
        <v>0</v>
      </c>
      <c r="V4392" s="25">
        <v>327.59220000000005</v>
      </c>
      <c r="W4392" s="11">
        <f>Table_1[[#This Row],[Discount]]/Table_1[[#This Row],[Sales]]</f>
        <v>0</v>
      </c>
      <c r="X4392" t="str">
        <f>IF(Table_1[[#This Row],[Discount %]]&lt;=0.1, "0-10%", IF(Table_1[[#This Row],[Discount %]]&lt;=0.2, "10-20%", IF(Table_1[[#This Row],[Discount %]]&lt;=0.3, "20-30%", IF(Table_1[[#This Row],[Discount %]]&lt;=0.4, "30-40%", "40%+"))))</f>
        <v>0-10%</v>
      </c>
    </row>
    <row r="4393" spans="1:24" ht="14.4" x14ac:dyDescent="0.3">
      <c r="A4393" s="2">
        <v>4392</v>
      </c>
      <c r="B4393" s="2" t="s">
        <v>7467</v>
      </c>
      <c r="C4393" s="2">
        <f>YEAR([1]Data!$D4393)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9">
        <v>68.97</v>
      </c>
      <c r="T4393" s="2">
        <v>3</v>
      </c>
      <c r="U4393" s="25">
        <v>0</v>
      </c>
      <c r="V4393" s="25">
        <v>19.311600000000002</v>
      </c>
      <c r="W4393" s="11">
        <f>Table_1[[#This Row],[Discount]]/Table_1[[#This Row],[Sales]]</f>
        <v>0</v>
      </c>
      <c r="X4393" t="str">
        <f>IF(Table_1[[#This Row],[Discount %]]&lt;=0.1, "0-10%", IF(Table_1[[#This Row],[Discount %]]&lt;=0.2, "10-20%", IF(Table_1[[#This Row],[Discount %]]&lt;=0.3, "20-30%", IF(Table_1[[#This Row],[Discount %]]&lt;=0.4, "30-40%", "40%+"))))</f>
        <v>0-10%</v>
      </c>
    </row>
    <row r="4394" spans="1:24" ht="14.4" x14ac:dyDescent="0.3">
      <c r="A4394" s="2">
        <v>4393</v>
      </c>
      <c r="B4394" s="2" t="s">
        <v>7468</v>
      </c>
      <c r="C4394" s="2">
        <f>YEAR([1]Data!$D4394)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9">
        <v>70.367999999999995</v>
      </c>
      <c r="T4394" s="2">
        <v>2</v>
      </c>
      <c r="U4394" s="25">
        <v>0.2</v>
      </c>
      <c r="V4394" s="25">
        <v>6.1572000000000031</v>
      </c>
      <c r="W4394" s="11">
        <f>Table_1[[#This Row],[Discount]]/Table_1[[#This Row],[Sales]]</f>
        <v>2.8422010004547525E-3</v>
      </c>
      <c r="X4394" t="str">
        <f>IF(Table_1[[#This Row],[Discount %]]&lt;=0.1, "0-10%", IF(Table_1[[#This Row],[Discount %]]&lt;=0.2, "10-20%", IF(Table_1[[#This Row],[Discount %]]&lt;=0.3, "20-30%", IF(Table_1[[#This Row],[Discount %]]&lt;=0.4, "30-40%", "40%+"))))</f>
        <v>0-10%</v>
      </c>
    </row>
    <row r="4395" spans="1:24" ht="14.4" x14ac:dyDescent="0.3">
      <c r="A4395" s="2">
        <v>4394</v>
      </c>
      <c r="B4395" s="2" t="s">
        <v>7468</v>
      </c>
      <c r="C4395" s="2">
        <f>YEAR([1]Data!$D4395)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9">
        <v>59.960000000000008</v>
      </c>
      <c r="T4395" s="2">
        <v>5</v>
      </c>
      <c r="U4395" s="25">
        <v>0.2</v>
      </c>
      <c r="V4395" s="25">
        <v>21.735500000000002</v>
      </c>
      <c r="W4395" s="11">
        <f>Table_1[[#This Row],[Discount]]/Table_1[[#This Row],[Sales]]</f>
        <v>3.3355570380253501E-3</v>
      </c>
      <c r="X4395" t="str">
        <f>IF(Table_1[[#This Row],[Discount %]]&lt;=0.1, "0-10%", IF(Table_1[[#This Row],[Discount %]]&lt;=0.2, "10-20%", IF(Table_1[[#This Row],[Discount %]]&lt;=0.3, "20-30%", IF(Table_1[[#This Row],[Discount %]]&lt;=0.4, "30-40%", "40%+"))))</f>
        <v>0-10%</v>
      </c>
    </row>
    <row r="4396" spans="1:24" ht="14.4" x14ac:dyDescent="0.3">
      <c r="A4396" s="2">
        <v>4395</v>
      </c>
      <c r="B4396" s="2" t="s">
        <v>7469</v>
      </c>
      <c r="C4396" s="2">
        <f>YEAR([1]Data!$D4396)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9">
        <v>25.983999999999998</v>
      </c>
      <c r="T4396" s="2">
        <v>1</v>
      </c>
      <c r="U4396" s="25">
        <v>0.2</v>
      </c>
      <c r="V4396" s="25">
        <v>-5.1968000000000005</v>
      </c>
      <c r="W4396" s="11">
        <f>Table_1[[#This Row],[Discount]]/Table_1[[#This Row],[Sales]]</f>
        <v>7.6970443349753705E-3</v>
      </c>
      <c r="X4396" t="str">
        <f>IF(Table_1[[#This Row],[Discount %]]&lt;=0.1, "0-10%", IF(Table_1[[#This Row],[Discount %]]&lt;=0.2, "10-20%", IF(Table_1[[#This Row],[Discount %]]&lt;=0.3, "20-30%", IF(Table_1[[#This Row],[Discount %]]&lt;=0.4, "30-40%", "40%+"))))</f>
        <v>0-10%</v>
      </c>
    </row>
    <row r="4397" spans="1:24" ht="14.4" x14ac:dyDescent="0.3">
      <c r="A4397" s="2">
        <v>4396</v>
      </c>
      <c r="B4397" s="2" t="s">
        <v>7469</v>
      </c>
      <c r="C4397" s="2">
        <f>YEAR([1]Data!$D4397)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9">
        <v>27.360000000000003</v>
      </c>
      <c r="T4397" s="2">
        <v>3</v>
      </c>
      <c r="U4397" s="25">
        <v>0.7</v>
      </c>
      <c r="V4397" s="25">
        <v>-21.887999999999991</v>
      </c>
      <c r="W4397" s="11">
        <f>Table_1[[#This Row],[Discount]]/Table_1[[#This Row],[Sales]]</f>
        <v>2.5584795321637422E-2</v>
      </c>
      <c r="X4397" t="str">
        <f>IF(Table_1[[#This Row],[Discount %]]&lt;=0.1, "0-10%", IF(Table_1[[#This Row],[Discount %]]&lt;=0.2, "10-20%", IF(Table_1[[#This Row],[Discount %]]&lt;=0.3, "20-30%", IF(Table_1[[#This Row],[Discount %]]&lt;=0.4, "30-40%", "40%+"))))</f>
        <v>0-10%</v>
      </c>
    </row>
    <row r="4398" spans="1:24" ht="14.4" x14ac:dyDescent="0.3">
      <c r="A4398" s="2">
        <v>4397</v>
      </c>
      <c r="B4398" s="2" t="s">
        <v>7470</v>
      </c>
      <c r="C4398" s="2">
        <f>YEAR([1]Data!$D4398)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9">
        <v>361.37600000000003</v>
      </c>
      <c r="T4398" s="2">
        <v>2</v>
      </c>
      <c r="U4398" s="25">
        <v>0.2</v>
      </c>
      <c r="V4398" s="25">
        <v>27.103200000000001</v>
      </c>
      <c r="W4398" s="11">
        <f>Table_1[[#This Row],[Discount]]/Table_1[[#This Row],[Sales]]</f>
        <v>5.5344018418489324E-4</v>
      </c>
      <c r="X4398" t="str">
        <f>IF(Table_1[[#This Row],[Discount %]]&lt;=0.1, "0-10%", IF(Table_1[[#This Row],[Discount %]]&lt;=0.2, "10-20%", IF(Table_1[[#This Row],[Discount %]]&lt;=0.3, "20-30%", IF(Table_1[[#This Row],[Discount %]]&lt;=0.4, "30-40%", "40%+"))))</f>
        <v>0-10%</v>
      </c>
    </row>
    <row r="4399" spans="1:24" ht="14.4" x14ac:dyDescent="0.3">
      <c r="A4399" s="2">
        <v>4398</v>
      </c>
      <c r="B4399" s="2" t="s">
        <v>7471</v>
      </c>
      <c r="C4399" s="2">
        <f>YEAR([1]Data!$D4399)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9">
        <v>172.18599999999998</v>
      </c>
      <c r="T4399" s="2">
        <v>2</v>
      </c>
      <c r="U4399" s="25">
        <v>0.3</v>
      </c>
      <c r="V4399" s="25">
        <v>-46.736200000000011</v>
      </c>
      <c r="W4399" s="11">
        <f>Table_1[[#This Row],[Discount]]/Table_1[[#This Row],[Sales]]</f>
        <v>1.7423019293090032E-3</v>
      </c>
      <c r="X4399" t="str">
        <f>IF(Table_1[[#This Row],[Discount %]]&lt;=0.1, "0-10%", IF(Table_1[[#This Row],[Discount %]]&lt;=0.2, "10-20%", IF(Table_1[[#This Row],[Discount %]]&lt;=0.3, "20-30%", IF(Table_1[[#This Row],[Discount %]]&lt;=0.4, "30-40%", "40%+"))))</f>
        <v>0-10%</v>
      </c>
    </row>
    <row r="4400" spans="1:24" ht="14.4" x14ac:dyDescent="0.3">
      <c r="A4400" s="2">
        <v>4399</v>
      </c>
      <c r="B4400" s="2" t="s">
        <v>7471</v>
      </c>
      <c r="C4400" s="2">
        <f>YEAR([1]Data!$D4400)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9">
        <v>69.00800000000001</v>
      </c>
      <c r="T4400" s="2">
        <v>2</v>
      </c>
      <c r="U4400" s="25">
        <v>0.2</v>
      </c>
      <c r="V4400" s="25">
        <v>12.0764</v>
      </c>
      <c r="W4400" s="11">
        <f>Table_1[[#This Row],[Discount]]/Table_1[[#This Row],[Sales]]</f>
        <v>2.8982146997449569E-3</v>
      </c>
      <c r="X4400" t="str">
        <f>IF(Table_1[[#This Row],[Discount %]]&lt;=0.1, "0-10%", IF(Table_1[[#This Row],[Discount %]]&lt;=0.2, "10-20%", IF(Table_1[[#This Row],[Discount %]]&lt;=0.3, "20-30%", IF(Table_1[[#This Row],[Discount %]]&lt;=0.4, "30-40%", "40%+"))))</f>
        <v>0-10%</v>
      </c>
    </row>
    <row r="4401" spans="1:24" ht="14.4" x14ac:dyDescent="0.3">
      <c r="A4401" s="2">
        <v>4400</v>
      </c>
      <c r="B4401" s="2" t="s">
        <v>7472</v>
      </c>
      <c r="C4401" s="2">
        <f>YEAR([1]Data!$D4401)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9">
        <v>199.89999999999998</v>
      </c>
      <c r="T4401" s="2">
        <v>5</v>
      </c>
      <c r="U4401" s="25">
        <v>0</v>
      </c>
      <c r="V4401" s="25">
        <v>89.954999999999984</v>
      </c>
      <c r="W4401" s="11">
        <f>Table_1[[#This Row],[Discount]]/Table_1[[#This Row],[Sales]]</f>
        <v>0</v>
      </c>
      <c r="X4401" t="str">
        <f>IF(Table_1[[#This Row],[Discount %]]&lt;=0.1, "0-10%", IF(Table_1[[#This Row],[Discount %]]&lt;=0.2, "10-20%", IF(Table_1[[#This Row],[Discount %]]&lt;=0.3, "20-30%", IF(Table_1[[#This Row],[Discount %]]&lt;=0.4, "30-40%", "40%+"))))</f>
        <v>0-10%</v>
      </c>
    </row>
    <row r="4402" spans="1:24" ht="14.4" x14ac:dyDescent="0.3">
      <c r="A4402" s="2">
        <v>4401</v>
      </c>
      <c r="B4402" s="2" t="s">
        <v>7472</v>
      </c>
      <c r="C4402" s="2">
        <f>YEAR([1]Data!$D4402)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9">
        <v>901.94999999999993</v>
      </c>
      <c r="T4402" s="2">
        <v>3</v>
      </c>
      <c r="U4402" s="25">
        <v>0</v>
      </c>
      <c r="V4402" s="25">
        <v>297.64349999999996</v>
      </c>
      <c r="W4402" s="11">
        <f>Table_1[[#This Row],[Discount]]/Table_1[[#This Row],[Sales]]</f>
        <v>0</v>
      </c>
      <c r="X4402" t="str">
        <f>IF(Table_1[[#This Row],[Discount %]]&lt;=0.1, "0-10%", IF(Table_1[[#This Row],[Discount %]]&lt;=0.2, "10-20%", IF(Table_1[[#This Row],[Discount %]]&lt;=0.3, "20-30%", IF(Table_1[[#This Row],[Discount %]]&lt;=0.4, "30-40%", "40%+"))))</f>
        <v>0-10%</v>
      </c>
    </row>
    <row r="4403" spans="1:24" ht="14.4" x14ac:dyDescent="0.3">
      <c r="A4403" s="2">
        <v>4402</v>
      </c>
      <c r="B4403" s="2" t="s">
        <v>7472</v>
      </c>
      <c r="C4403" s="2">
        <f>YEAR([1]Data!$D4403)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9">
        <v>971.5</v>
      </c>
      <c r="T4403" s="2">
        <v>5</v>
      </c>
      <c r="U4403" s="25">
        <v>0</v>
      </c>
      <c r="V4403" s="25">
        <v>252.59</v>
      </c>
      <c r="W4403" s="11">
        <f>Table_1[[#This Row],[Discount]]/Table_1[[#This Row],[Sales]]</f>
        <v>0</v>
      </c>
      <c r="X4403" t="str">
        <f>IF(Table_1[[#This Row],[Discount %]]&lt;=0.1, "0-10%", IF(Table_1[[#This Row],[Discount %]]&lt;=0.2, "10-20%", IF(Table_1[[#This Row],[Discount %]]&lt;=0.3, "20-30%", IF(Table_1[[#This Row],[Discount %]]&lt;=0.4, "30-40%", "40%+"))))</f>
        <v>0-10%</v>
      </c>
    </row>
    <row r="4404" spans="1:24" ht="14.4" x14ac:dyDescent="0.3">
      <c r="A4404" s="2">
        <v>4403</v>
      </c>
      <c r="B4404" s="2" t="s">
        <v>7473</v>
      </c>
      <c r="C4404" s="2">
        <f>YEAR([1]Data!$D4404)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9">
        <v>11.328000000000001</v>
      </c>
      <c r="T4404" s="2">
        <v>2</v>
      </c>
      <c r="U4404" s="25">
        <v>0.2</v>
      </c>
      <c r="V4404" s="25">
        <v>2.5488000000000004</v>
      </c>
      <c r="W4404" s="11">
        <f>Table_1[[#This Row],[Discount]]/Table_1[[#This Row],[Sales]]</f>
        <v>1.7655367231638418E-2</v>
      </c>
      <c r="X4404" t="str">
        <f>IF(Table_1[[#This Row],[Discount %]]&lt;=0.1, "0-10%", IF(Table_1[[#This Row],[Discount %]]&lt;=0.2, "10-20%", IF(Table_1[[#This Row],[Discount %]]&lt;=0.3, "20-30%", IF(Table_1[[#This Row],[Discount %]]&lt;=0.4, "30-40%", "40%+"))))</f>
        <v>0-10%</v>
      </c>
    </row>
    <row r="4405" spans="1:24" ht="14.4" x14ac:dyDescent="0.3">
      <c r="A4405" s="2">
        <v>4404</v>
      </c>
      <c r="B4405" s="2" t="s">
        <v>7476</v>
      </c>
      <c r="C4405" s="2">
        <f>YEAR([1]Data!$D4405)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9">
        <v>21.240000000000002</v>
      </c>
      <c r="T4405" s="2">
        <v>3</v>
      </c>
      <c r="U4405" s="25">
        <v>0</v>
      </c>
      <c r="V4405" s="25">
        <v>8.071200000000001</v>
      </c>
      <c r="W4405" s="11">
        <f>Table_1[[#This Row],[Discount]]/Table_1[[#This Row],[Sales]]</f>
        <v>0</v>
      </c>
      <c r="X4405" t="str">
        <f>IF(Table_1[[#This Row],[Discount %]]&lt;=0.1, "0-10%", IF(Table_1[[#This Row],[Discount %]]&lt;=0.2, "10-20%", IF(Table_1[[#This Row],[Discount %]]&lt;=0.3, "20-30%", IF(Table_1[[#This Row],[Discount %]]&lt;=0.4, "30-40%", "40%+"))))</f>
        <v>0-10%</v>
      </c>
    </row>
    <row r="4406" spans="1:24" ht="14.4" x14ac:dyDescent="0.3">
      <c r="A4406" s="2">
        <v>4405</v>
      </c>
      <c r="B4406" s="2" t="s">
        <v>7477</v>
      </c>
      <c r="C4406" s="2">
        <f>YEAR([1]Data!$D4406)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9">
        <v>34.800000000000004</v>
      </c>
      <c r="T4406" s="2">
        <v>3</v>
      </c>
      <c r="U4406" s="25">
        <v>0.2</v>
      </c>
      <c r="V4406" s="25">
        <v>2.1749999999999989</v>
      </c>
      <c r="W4406" s="11">
        <f>Table_1[[#This Row],[Discount]]/Table_1[[#This Row],[Sales]]</f>
        <v>5.7471264367816091E-3</v>
      </c>
      <c r="X4406" t="str">
        <f>IF(Table_1[[#This Row],[Discount %]]&lt;=0.1, "0-10%", IF(Table_1[[#This Row],[Discount %]]&lt;=0.2, "10-20%", IF(Table_1[[#This Row],[Discount %]]&lt;=0.3, "20-30%", IF(Table_1[[#This Row],[Discount %]]&lt;=0.4, "30-40%", "40%+"))))</f>
        <v>0-10%</v>
      </c>
    </row>
    <row r="4407" spans="1:24" ht="14.4" x14ac:dyDescent="0.3">
      <c r="A4407" s="2">
        <v>4406</v>
      </c>
      <c r="B4407" s="2" t="s">
        <v>7477</v>
      </c>
      <c r="C4407" s="2">
        <f>YEAR([1]Data!$D4407)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9">
        <v>38.975999999999999</v>
      </c>
      <c r="T4407" s="2">
        <v>3</v>
      </c>
      <c r="U4407" s="25">
        <v>0.2</v>
      </c>
      <c r="V4407" s="25">
        <v>-2.4359999999999999</v>
      </c>
      <c r="W4407" s="11">
        <f>Table_1[[#This Row],[Discount]]/Table_1[[#This Row],[Sales]]</f>
        <v>5.1313628899835803E-3</v>
      </c>
      <c r="X4407" t="str">
        <f>IF(Table_1[[#This Row],[Discount %]]&lt;=0.1, "0-10%", IF(Table_1[[#This Row],[Discount %]]&lt;=0.2, "10-20%", IF(Table_1[[#This Row],[Discount %]]&lt;=0.3, "20-30%", IF(Table_1[[#This Row],[Discount %]]&lt;=0.4, "30-40%", "40%+"))))</f>
        <v>0-10%</v>
      </c>
    </row>
    <row r="4408" spans="1:24" ht="14.4" x14ac:dyDescent="0.3">
      <c r="A4408" s="2">
        <v>4407</v>
      </c>
      <c r="B4408" s="2" t="s">
        <v>7478</v>
      </c>
      <c r="C4408" s="2">
        <f>YEAR([1]Data!$D4408)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9">
        <v>9.08</v>
      </c>
      <c r="T4408" s="2">
        <v>2</v>
      </c>
      <c r="U4408" s="25">
        <v>0</v>
      </c>
      <c r="V4408" s="25">
        <v>4.0859999999999994</v>
      </c>
      <c r="W4408" s="11">
        <f>Table_1[[#This Row],[Discount]]/Table_1[[#This Row],[Sales]]</f>
        <v>0</v>
      </c>
      <c r="X4408" t="str">
        <f>IF(Table_1[[#This Row],[Discount %]]&lt;=0.1, "0-10%", IF(Table_1[[#This Row],[Discount %]]&lt;=0.2, "10-20%", IF(Table_1[[#This Row],[Discount %]]&lt;=0.3, "20-30%", IF(Table_1[[#This Row],[Discount %]]&lt;=0.4, "30-40%", "40%+"))))</f>
        <v>0-10%</v>
      </c>
    </row>
    <row r="4409" spans="1:24" ht="14.4" x14ac:dyDescent="0.3">
      <c r="A4409" s="2">
        <v>4408</v>
      </c>
      <c r="B4409" s="2" t="s">
        <v>7478</v>
      </c>
      <c r="C4409" s="2">
        <f>YEAR([1]Data!$D4409)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9">
        <v>314.54999999999995</v>
      </c>
      <c r="T4409" s="2">
        <v>3</v>
      </c>
      <c r="U4409" s="25">
        <v>0</v>
      </c>
      <c r="V4409" s="25">
        <v>150.98399999999998</v>
      </c>
      <c r="W4409" s="11">
        <f>Table_1[[#This Row],[Discount]]/Table_1[[#This Row],[Sales]]</f>
        <v>0</v>
      </c>
      <c r="X4409" t="str">
        <f>IF(Table_1[[#This Row],[Discount %]]&lt;=0.1, "0-10%", IF(Table_1[[#This Row],[Discount %]]&lt;=0.2, "10-20%", IF(Table_1[[#This Row],[Discount %]]&lt;=0.3, "20-30%", IF(Table_1[[#This Row],[Discount %]]&lt;=0.4, "30-40%", "40%+"))))</f>
        <v>0-10%</v>
      </c>
    </row>
    <row r="4410" spans="1:24" ht="14.4" x14ac:dyDescent="0.3">
      <c r="A4410" s="2">
        <v>4409</v>
      </c>
      <c r="B4410" s="2" t="s">
        <v>7478</v>
      </c>
      <c r="C4410" s="2">
        <f>YEAR([1]Data!$D4410)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9">
        <v>4.91</v>
      </c>
      <c r="T4410" s="2">
        <v>1</v>
      </c>
      <c r="U4410" s="25">
        <v>0</v>
      </c>
      <c r="V4410" s="25">
        <v>2.3077000000000001</v>
      </c>
      <c r="W4410" s="11">
        <f>Table_1[[#This Row],[Discount]]/Table_1[[#This Row],[Sales]]</f>
        <v>0</v>
      </c>
      <c r="X4410" t="str">
        <f>IF(Table_1[[#This Row],[Discount %]]&lt;=0.1, "0-10%", IF(Table_1[[#This Row],[Discount %]]&lt;=0.2, "10-20%", IF(Table_1[[#This Row],[Discount %]]&lt;=0.3, "20-30%", IF(Table_1[[#This Row],[Discount %]]&lt;=0.4, "30-40%", "40%+"))))</f>
        <v>0-10%</v>
      </c>
    </row>
    <row r="4411" spans="1:24" ht="14.4" x14ac:dyDescent="0.3">
      <c r="A4411" s="2">
        <v>4410</v>
      </c>
      <c r="B4411" s="2" t="s">
        <v>7479</v>
      </c>
      <c r="C4411" s="2">
        <f>YEAR([1]Data!$D4411)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9">
        <v>5.78</v>
      </c>
      <c r="T4411" s="2">
        <v>2</v>
      </c>
      <c r="U4411" s="25">
        <v>0</v>
      </c>
      <c r="V4411" s="25">
        <v>2.7166000000000001</v>
      </c>
      <c r="W4411" s="11">
        <f>Table_1[[#This Row],[Discount]]/Table_1[[#This Row],[Sales]]</f>
        <v>0</v>
      </c>
      <c r="X4411" t="str">
        <f>IF(Table_1[[#This Row],[Discount %]]&lt;=0.1, "0-10%", IF(Table_1[[#This Row],[Discount %]]&lt;=0.2, "10-20%", IF(Table_1[[#This Row],[Discount %]]&lt;=0.3, "20-30%", IF(Table_1[[#This Row],[Discount %]]&lt;=0.4, "30-40%", "40%+"))))</f>
        <v>0-10%</v>
      </c>
    </row>
    <row r="4412" spans="1:24" ht="14.4" x14ac:dyDescent="0.3">
      <c r="A4412" s="2">
        <v>4411</v>
      </c>
      <c r="B4412" s="2" t="s">
        <v>7479</v>
      </c>
      <c r="C4412" s="2">
        <f>YEAR([1]Data!$D4412)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9">
        <v>107.94</v>
      </c>
      <c r="T4412" s="2">
        <v>6</v>
      </c>
      <c r="U4412" s="25">
        <v>0</v>
      </c>
      <c r="V4412" s="25">
        <v>30.223200000000002</v>
      </c>
      <c r="W4412" s="11">
        <f>Table_1[[#This Row],[Discount]]/Table_1[[#This Row],[Sales]]</f>
        <v>0</v>
      </c>
      <c r="X4412" t="str">
        <f>IF(Table_1[[#This Row],[Discount %]]&lt;=0.1, "0-10%", IF(Table_1[[#This Row],[Discount %]]&lt;=0.2, "10-20%", IF(Table_1[[#This Row],[Discount %]]&lt;=0.3, "20-30%", IF(Table_1[[#This Row],[Discount %]]&lt;=0.4, "30-40%", "40%+"))))</f>
        <v>0-10%</v>
      </c>
    </row>
    <row r="4413" spans="1:24" ht="14.4" x14ac:dyDescent="0.3">
      <c r="A4413" s="2">
        <v>4412</v>
      </c>
      <c r="B4413" s="2" t="s">
        <v>7480</v>
      </c>
      <c r="C4413" s="2">
        <f>YEAR([1]Data!$D4413)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9">
        <v>19.649999999999999</v>
      </c>
      <c r="T4413" s="2">
        <v>3</v>
      </c>
      <c r="U4413" s="25">
        <v>0</v>
      </c>
      <c r="V4413" s="25">
        <v>9.0389999999999997</v>
      </c>
      <c r="W4413" s="11">
        <f>Table_1[[#This Row],[Discount]]/Table_1[[#This Row],[Sales]]</f>
        <v>0</v>
      </c>
      <c r="X4413" t="str">
        <f>IF(Table_1[[#This Row],[Discount %]]&lt;=0.1, "0-10%", IF(Table_1[[#This Row],[Discount %]]&lt;=0.2, "10-20%", IF(Table_1[[#This Row],[Discount %]]&lt;=0.3, "20-30%", IF(Table_1[[#This Row],[Discount %]]&lt;=0.4, "30-40%", "40%+"))))</f>
        <v>0-10%</v>
      </c>
    </row>
    <row r="4414" spans="1:24" ht="14.4" x14ac:dyDescent="0.3">
      <c r="A4414" s="2">
        <v>4413</v>
      </c>
      <c r="B4414" s="2" t="s">
        <v>7480</v>
      </c>
      <c r="C4414" s="2">
        <f>YEAR([1]Data!$D4414)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9">
        <v>617.97</v>
      </c>
      <c r="T4414" s="2">
        <v>3</v>
      </c>
      <c r="U4414" s="25">
        <v>0</v>
      </c>
      <c r="V4414" s="25">
        <v>160.6722</v>
      </c>
      <c r="W4414" s="11">
        <f>Table_1[[#This Row],[Discount]]/Table_1[[#This Row],[Sales]]</f>
        <v>0</v>
      </c>
      <c r="X4414" t="str">
        <f>IF(Table_1[[#This Row],[Discount %]]&lt;=0.1, "0-10%", IF(Table_1[[#This Row],[Discount %]]&lt;=0.2, "10-20%", IF(Table_1[[#This Row],[Discount %]]&lt;=0.3, "20-30%", IF(Table_1[[#This Row],[Discount %]]&lt;=0.4, "30-40%", "40%+"))))</f>
        <v>0-10%</v>
      </c>
    </row>
    <row r="4415" spans="1:24" ht="14.4" x14ac:dyDescent="0.3">
      <c r="A4415" s="2">
        <v>4414</v>
      </c>
      <c r="B4415" s="2" t="s">
        <v>7480</v>
      </c>
      <c r="C4415" s="2">
        <f>YEAR([1]Data!$D4415)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9">
        <v>59.699999999999996</v>
      </c>
      <c r="T4415" s="2">
        <v>3</v>
      </c>
      <c r="U4415" s="25">
        <v>0</v>
      </c>
      <c r="V4415" s="25">
        <v>26.864999999999995</v>
      </c>
      <c r="W4415" s="11">
        <f>Table_1[[#This Row],[Discount]]/Table_1[[#This Row],[Sales]]</f>
        <v>0</v>
      </c>
      <c r="X4415" t="str">
        <f>IF(Table_1[[#This Row],[Discount %]]&lt;=0.1, "0-10%", IF(Table_1[[#This Row],[Discount %]]&lt;=0.2, "10-20%", IF(Table_1[[#This Row],[Discount %]]&lt;=0.3, "20-30%", IF(Table_1[[#This Row],[Discount %]]&lt;=0.4, "30-40%", "40%+"))))</f>
        <v>0-10%</v>
      </c>
    </row>
    <row r="4416" spans="1:24" ht="14.4" x14ac:dyDescent="0.3">
      <c r="A4416" s="2">
        <v>4415</v>
      </c>
      <c r="B4416" s="2" t="s">
        <v>7481</v>
      </c>
      <c r="C4416" s="2">
        <f>YEAR([1]Data!$D4416)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9">
        <v>387.99</v>
      </c>
      <c r="T4416" s="2">
        <v>1</v>
      </c>
      <c r="U4416" s="25">
        <v>0</v>
      </c>
      <c r="V4416" s="25">
        <v>182.3553</v>
      </c>
      <c r="W4416" s="11">
        <f>Table_1[[#This Row],[Discount]]/Table_1[[#This Row],[Sales]]</f>
        <v>0</v>
      </c>
      <c r="X4416" t="str">
        <f>IF(Table_1[[#This Row],[Discount %]]&lt;=0.1, "0-10%", IF(Table_1[[#This Row],[Discount %]]&lt;=0.2, "10-20%", IF(Table_1[[#This Row],[Discount %]]&lt;=0.3, "20-30%", IF(Table_1[[#This Row],[Discount %]]&lt;=0.4, "30-40%", "40%+"))))</f>
        <v>0-10%</v>
      </c>
    </row>
    <row r="4417" spans="1:24" ht="14.4" x14ac:dyDescent="0.3">
      <c r="A4417" s="2">
        <v>4416</v>
      </c>
      <c r="B4417" s="2" t="s">
        <v>7482</v>
      </c>
      <c r="C4417" s="2">
        <f>YEAR([1]Data!$D4417)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9">
        <v>575.91999999999996</v>
      </c>
      <c r="T4417" s="2">
        <v>2</v>
      </c>
      <c r="U4417" s="25">
        <v>0.2</v>
      </c>
      <c r="V4417" s="25">
        <v>71.989999999999981</v>
      </c>
      <c r="W4417" s="11">
        <f>Table_1[[#This Row],[Discount]]/Table_1[[#This Row],[Sales]]</f>
        <v>3.4727045422975418E-4</v>
      </c>
      <c r="X4417" t="str">
        <f>IF(Table_1[[#This Row],[Discount %]]&lt;=0.1, "0-10%", IF(Table_1[[#This Row],[Discount %]]&lt;=0.2, "10-20%", IF(Table_1[[#This Row],[Discount %]]&lt;=0.3, "20-30%", IF(Table_1[[#This Row],[Discount %]]&lt;=0.4, "30-40%", "40%+"))))</f>
        <v>0-10%</v>
      </c>
    </row>
    <row r="4418" spans="1:24" ht="14.4" x14ac:dyDescent="0.3">
      <c r="A4418" s="2">
        <v>4417</v>
      </c>
      <c r="B4418" s="2" t="s">
        <v>7482</v>
      </c>
      <c r="C4418" s="2">
        <f>YEAR([1]Data!$D4418)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9">
        <v>30.4</v>
      </c>
      <c r="T4418" s="2">
        <v>5</v>
      </c>
      <c r="U4418" s="25">
        <v>0</v>
      </c>
      <c r="V4418" s="25">
        <v>15.2</v>
      </c>
      <c r="W4418" s="11">
        <f>Table_1[[#This Row],[Discount]]/Table_1[[#This Row],[Sales]]</f>
        <v>0</v>
      </c>
      <c r="X4418" t="str">
        <f>IF(Table_1[[#This Row],[Discount %]]&lt;=0.1, "0-10%", IF(Table_1[[#This Row],[Discount %]]&lt;=0.2, "10-20%", IF(Table_1[[#This Row],[Discount %]]&lt;=0.3, "20-30%", IF(Table_1[[#This Row],[Discount %]]&lt;=0.4, "30-40%", "40%+"))))</f>
        <v>0-10%</v>
      </c>
    </row>
    <row r="4419" spans="1:24" ht="14.4" x14ac:dyDescent="0.3">
      <c r="A4419" s="2">
        <v>4418</v>
      </c>
      <c r="B4419" s="2" t="s">
        <v>7483</v>
      </c>
      <c r="C4419" s="2">
        <f>YEAR([1]Data!$D4419)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9">
        <v>478.24</v>
      </c>
      <c r="T4419" s="2">
        <v>8</v>
      </c>
      <c r="U4419" s="25">
        <v>0</v>
      </c>
      <c r="V4419" s="25">
        <v>219.99039999999997</v>
      </c>
      <c r="W4419" s="11">
        <f>Table_1[[#This Row],[Discount]]/Table_1[[#This Row],[Sales]]</f>
        <v>0</v>
      </c>
      <c r="X4419" t="str">
        <f>IF(Table_1[[#This Row],[Discount %]]&lt;=0.1, "0-10%", IF(Table_1[[#This Row],[Discount %]]&lt;=0.2, "10-20%", IF(Table_1[[#This Row],[Discount %]]&lt;=0.3, "20-30%", IF(Table_1[[#This Row],[Discount %]]&lt;=0.4, "30-40%", "40%+"))))</f>
        <v>0-10%</v>
      </c>
    </row>
    <row r="4420" spans="1:24" ht="14.4" x14ac:dyDescent="0.3">
      <c r="A4420" s="2">
        <v>4419</v>
      </c>
      <c r="B4420" s="2" t="s">
        <v>7484</v>
      </c>
      <c r="C4420" s="2">
        <f>YEAR([1]Data!$D4420)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9">
        <v>190.84800000000001</v>
      </c>
      <c r="T4420" s="2">
        <v>3</v>
      </c>
      <c r="U4420" s="25">
        <v>0.2</v>
      </c>
      <c r="V4420" s="25">
        <v>-21.470400000000026</v>
      </c>
      <c r="W4420" s="11">
        <f>Table_1[[#This Row],[Discount]]/Table_1[[#This Row],[Sales]]</f>
        <v>1.0479543930248156E-3</v>
      </c>
      <c r="X4420" t="str">
        <f>IF(Table_1[[#This Row],[Discount %]]&lt;=0.1, "0-10%", IF(Table_1[[#This Row],[Discount %]]&lt;=0.2, "10-20%", IF(Table_1[[#This Row],[Discount %]]&lt;=0.3, "20-30%", IF(Table_1[[#This Row],[Discount %]]&lt;=0.4, "30-40%", "40%+"))))</f>
        <v>0-10%</v>
      </c>
    </row>
    <row r="4421" spans="1:24" ht="14.4" x14ac:dyDescent="0.3">
      <c r="A4421" s="2">
        <v>4420</v>
      </c>
      <c r="B4421" s="2" t="s">
        <v>7485</v>
      </c>
      <c r="C4421" s="2">
        <f>YEAR([1]Data!$D4421)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9">
        <v>5.4840000000000009</v>
      </c>
      <c r="T4421" s="2">
        <v>4</v>
      </c>
      <c r="U4421" s="25">
        <v>0.7</v>
      </c>
      <c r="V4421" s="25">
        <v>-4.0215999999999994</v>
      </c>
      <c r="W4421" s="11">
        <f>Table_1[[#This Row],[Discount]]/Table_1[[#This Row],[Sales]]</f>
        <v>0.12764405543398977</v>
      </c>
      <c r="X4421" t="str">
        <f>IF(Table_1[[#This Row],[Discount %]]&lt;=0.1, "0-10%", IF(Table_1[[#This Row],[Discount %]]&lt;=0.2, "10-20%", IF(Table_1[[#This Row],[Discount %]]&lt;=0.3, "20-30%", IF(Table_1[[#This Row],[Discount %]]&lt;=0.4, "30-40%", "40%+"))))</f>
        <v>10-20%</v>
      </c>
    </row>
    <row r="4422" spans="1:24" ht="14.4" x14ac:dyDescent="0.3">
      <c r="A4422" s="2">
        <v>4421</v>
      </c>
      <c r="B4422" s="2" t="s">
        <v>7486</v>
      </c>
      <c r="C4422" s="2">
        <f>YEAR([1]Data!$D4422)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9">
        <v>40.92</v>
      </c>
      <c r="T4422" s="2">
        <v>5</v>
      </c>
      <c r="U4422" s="25">
        <v>0.2</v>
      </c>
      <c r="V4422" s="25">
        <v>3.0690000000000026</v>
      </c>
      <c r="W4422" s="11">
        <f>Table_1[[#This Row],[Discount]]/Table_1[[#This Row],[Sales]]</f>
        <v>4.8875855327468231E-3</v>
      </c>
      <c r="X4422" t="str">
        <f>IF(Table_1[[#This Row],[Discount %]]&lt;=0.1, "0-10%", IF(Table_1[[#This Row],[Discount %]]&lt;=0.2, "10-20%", IF(Table_1[[#This Row],[Discount %]]&lt;=0.3, "20-30%", IF(Table_1[[#This Row],[Discount %]]&lt;=0.4, "30-40%", "40%+"))))</f>
        <v>0-10%</v>
      </c>
    </row>
    <row r="4423" spans="1:24" ht="14.4" x14ac:dyDescent="0.3">
      <c r="A4423" s="2">
        <v>4422</v>
      </c>
      <c r="B4423" s="2" t="s">
        <v>7487</v>
      </c>
      <c r="C4423" s="2">
        <f>YEAR([1]Data!$D4423)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9">
        <v>15.552000000000003</v>
      </c>
      <c r="T4423" s="2">
        <v>3</v>
      </c>
      <c r="U4423" s="25">
        <v>0.2</v>
      </c>
      <c r="V4423" s="25">
        <v>2.3327999999999989</v>
      </c>
      <c r="W4423" s="11">
        <f>Table_1[[#This Row],[Discount]]/Table_1[[#This Row],[Sales]]</f>
        <v>1.2860082304526748E-2</v>
      </c>
      <c r="X4423" t="str">
        <f>IF(Table_1[[#This Row],[Discount %]]&lt;=0.1, "0-10%", IF(Table_1[[#This Row],[Discount %]]&lt;=0.2, "10-20%", IF(Table_1[[#This Row],[Discount %]]&lt;=0.3, "20-30%", IF(Table_1[[#This Row],[Discount %]]&lt;=0.4, "30-40%", "40%+"))))</f>
        <v>0-10%</v>
      </c>
    </row>
    <row r="4424" spans="1:24" ht="14.4" x14ac:dyDescent="0.3">
      <c r="A4424" s="2">
        <v>4423</v>
      </c>
      <c r="B4424" s="2" t="s">
        <v>7489</v>
      </c>
      <c r="C4424" s="2">
        <f>YEAR([1]Data!$D4424)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9">
        <v>17.239999999999998</v>
      </c>
      <c r="T4424" s="2">
        <v>2</v>
      </c>
      <c r="U4424" s="25">
        <v>0</v>
      </c>
      <c r="V4424" s="25">
        <v>4.4824000000000002</v>
      </c>
      <c r="W4424" s="11">
        <f>Table_1[[#This Row],[Discount]]/Table_1[[#This Row],[Sales]]</f>
        <v>0</v>
      </c>
      <c r="X4424" t="str">
        <f>IF(Table_1[[#This Row],[Discount %]]&lt;=0.1, "0-10%", IF(Table_1[[#This Row],[Discount %]]&lt;=0.2, "10-20%", IF(Table_1[[#This Row],[Discount %]]&lt;=0.3, "20-30%", IF(Table_1[[#This Row],[Discount %]]&lt;=0.4, "30-40%", "40%+"))))</f>
        <v>0-10%</v>
      </c>
    </row>
    <row r="4425" spans="1:24" ht="14.4" x14ac:dyDescent="0.3">
      <c r="A4425" s="2">
        <v>4424</v>
      </c>
      <c r="B4425" s="2" t="s">
        <v>7489</v>
      </c>
      <c r="C4425" s="2">
        <f>YEAR([1]Data!$D4425)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9">
        <v>302.94</v>
      </c>
      <c r="T4425" s="2">
        <v>3</v>
      </c>
      <c r="U4425" s="25">
        <v>0</v>
      </c>
      <c r="V4425" s="25">
        <v>75.735000000000014</v>
      </c>
      <c r="W4425" s="11">
        <f>Table_1[[#This Row],[Discount]]/Table_1[[#This Row],[Sales]]</f>
        <v>0</v>
      </c>
      <c r="X4425" t="str">
        <f>IF(Table_1[[#This Row],[Discount %]]&lt;=0.1, "0-10%", IF(Table_1[[#This Row],[Discount %]]&lt;=0.2, "10-20%", IF(Table_1[[#This Row],[Discount %]]&lt;=0.3, "20-30%", IF(Table_1[[#This Row],[Discount %]]&lt;=0.4, "30-40%", "40%+"))))</f>
        <v>0-10%</v>
      </c>
    </row>
    <row r="4426" spans="1:24" ht="14.4" x14ac:dyDescent="0.3">
      <c r="A4426" s="2">
        <v>4425</v>
      </c>
      <c r="B4426" s="2" t="s">
        <v>7489</v>
      </c>
      <c r="C4426" s="2">
        <f>YEAR([1]Data!$D4426)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9">
        <v>34.75</v>
      </c>
      <c r="T4426" s="2">
        <v>5</v>
      </c>
      <c r="U4426" s="25">
        <v>0</v>
      </c>
      <c r="V4426" s="25">
        <v>15.637499999999999</v>
      </c>
      <c r="W4426" s="11">
        <f>Table_1[[#This Row],[Discount]]/Table_1[[#This Row],[Sales]]</f>
        <v>0</v>
      </c>
      <c r="X4426" t="str">
        <f>IF(Table_1[[#This Row],[Discount %]]&lt;=0.1, "0-10%", IF(Table_1[[#This Row],[Discount %]]&lt;=0.2, "10-20%", IF(Table_1[[#This Row],[Discount %]]&lt;=0.3, "20-30%", IF(Table_1[[#This Row],[Discount %]]&lt;=0.4, "30-40%", "40%+"))))</f>
        <v>0-10%</v>
      </c>
    </row>
    <row r="4427" spans="1:24" ht="14.4" x14ac:dyDescent="0.3">
      <c r="A4427" s="2">
        <v>4426</v>
      </c>
      <c r="B4427" s="2" t="s">
        <v>7489</v>
      </c>
      <c r="C4427" s="2">
        <f>YEAR([1]Data!$D4427)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9">
        <v>113.94</v>
      </c>
      <c r="T4427" s="2">
        <v>6</v>
      </c>
      <c r="U4427" s="25">
        <v>0</v>
      </c>
      <c r="V4427" s="25">
        <v>54.691199999999995</v>
      </c>
      <c r="W4427" s="11">
        <f>Table_1[[#This Row],[Discount]]/Table_1[[#This Row],[Sales]]</f>
        <v>0</v>
      </c>
      <c r="X4427" t="str">
        <f>IF(Table_1[[#This Row],[Discount %]]&lt;=0.1, "0-10%", IF(Table_1[[#This Row],[Discount %]]&lt;=0.2, "10-20%", IF(Table_1[[#This Row],[Discount %]]&lt;=0.3, "20-30%", IF(Table_1[[#This Row],[Discount %]]&lt;=0.4, "30-40%", "40%+"))))</f>
        <v>0-10%</v>
      </c>
    </row>
    <row r="4428" spans="1:24" ht="14.4" x14ac:dyDescent="0.3">
      <c r="A4428" s="2">
        <v>4427</v>
      </c>
      <c r="B4428" s="2" t="s">
        <v>7489</v>
      </c>
      <c r="C4428" s="2">
        <f>YEAR([1]Data!$D4428)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9">
        <v>55.98</v>
      </c>
      <c r="T4428" s="2">
        <v>2</v>
      </c>
      <c r="U4428" s="25">
        <v>0</v>
      </c>
      <c r="V4428" s="25">
        <v>15.674399999999999</v>
      </c>
      <c r="W4428" s="11">
        <f>Table_1[[#This Row],[Discount]]/Table_1[[#This Row],[Sales]]</f>
        <v>0</v>
      </c>
      <c r="X4428" t="str">
        <f>IF(Table_1[[#This Row],[Discount %]]&lt;=0.1, "0-10%", IF(Table_1[[#This Row],[Discount %]]&lt;=0.2, "10-20%", IF(Table_1[[#This Row],[Discount %]]&lt;=0.3, "20-30%", IF(Table_1[[#This Row],[Discount %]]&lt;=0.4, "30-40%", "40%+"))))</f>
        <v>0-10%</v>
      </c>
    </row>
    <row r="4429" spans="1:24" ht="14.4" x14ac:dyDescent="0.3">
      <c r="A4429" s="2">
        <v>4428</v>
      </c>
      <c r="B4429" s="2" t="s">
        <v>7493</v>
      </c>
      <c r="C4429" s="2">
        <f>YEAR([1]Data!$D4429)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9">
        <v>27.18</v>
      </c>
      <c r="T4429" s="2">
        <v>3</v>
      </c>
      <c r="U4429" s="25">
        <v>0</v>
      </c>
      <c r="V4429" s="25">
        <v>12.231</v>
      </c>
      <c r="W4429" s="11">
        <f>Table_1[[#This Row],[Discount]]/Table_1[[#This Row],[Sales]]</f>
        <v>0</v>
      </c>
      <c r="X4429" t="str">
        <f>IF(Table_1[[#This Row],[Discount %]]&lt;=0.1, "0-10%", IF(Table_1[[#This Row],[Discount %]]&lt;=0.2, "10-20%", IF(Table_1[[#This Row],[Discount %]]&lt;=0.3, "20-30%", IF(Table_1[[#This Row],[Discount %]]&lt;=0.4, "30-40%", "40%+"))))</f>
        <v>0-10%</v>
      </c>
    </row>
    <row r="4430" spans="1:24" ht="14.4" x14ac:dyDescent="0.3">
      <c r="A4430" s="2">
        <v>4429</v>
      </c>
      <c r="B4430" s="2" t="s">
        <v>7494</v>
      </c>
      <c r="C4430" s="2">
        <f>YEAR([1]Data!$D4430)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9">
        <v>1805.88</v>
      </c>
      <c r="T4430" s="2">
        <v>6</v>
      </c>
      <c r="U4430" s="25">
        <v>0</v>
      </c>
      <c r="V4430" s="25">
        <v>523.70519999999988</v>
      </c>
      <c r="W4430" s="11">
        <f>Table_1[[#This Row],[Discount]]/Table_1[[#This Row],[Sales]]</f>
        <v>0</v>
      </c>
      <c r="X4430" t="str">
        <f>IF(Table_1[[#This Row],[Discount %]]&lt;=0.1, "0-10%", IF(Table_1[[#This Row],[Discount %]]&lt;=0.2, "10-20%", IF(Table_1[[#This Row],[Discount %]]&lt;=0.3, "20-30%", IF(Table_1[[#This Row],[Discount %]]&lt;=0.4, "30-40%", "40%+"))))</f>
        <v>0-10%</v>
      </c>
    </row>
    <row r="4431" spans="1:24" ht="14.4" x14ac:dyDescent="0.3">
      <c r="A4431" s="2">
        <v>4430</v>
      </c>
      <c r="B4431" s="2" t="s">
        <v>7495</v>
      </c>
      <c r="C4431" s="2">
        <f>YEAR([1]Data!$D4431)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9">
        <v>70.949999999999989</v>
      </c>
      <c r="T4431" s="2">
        <v>3</v>
      </c>
      <c r="U4431" s="25">
        <v>0</v>
      </c>
      <c r="V4431" s="25">
        <v>18.447000000000003</v>
      </c>
      <c r="W4431" s="11">
        <f>Table_1[[#This Row],[Discount]]/Table_1[[#This Row],[Sales]]</f>
        <v>0</v>
      </c>
      <c r="X4431" t="str">
        <f>IF(Table_1[[#This Row],[Discount %]]&lt;=0.1, "0-10%", IF(Table_1[[#This Row],[Discount %]]&lt;=0.2, "10-20%", IF(Table_1[[#This Row],[Discount %]]&lt;=0.3, "20-30%", IF(Table_1[[#This Row],[Discount %]]&lt;=0.4, "30-40%", "40%+"))))</f>
        <v>0-10%</v>
      </c>
    </row>
    <row r="4432" spans="1:24" ht="14.4" x14ac:dyDescent="0.3">
      <c r="A4432" s="2">
        <v>4431</v>
      </c>
      <c r="B4432" s="2" t="s">
        <v>7496</v>
      </c>
      <c r="C4432" s="2">
        <f>YEAR([1]Data!$D4432)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9">
        <v>20</v>
      </c>
      <c r="T4432" s="2">
        <v>4</v>
      </c>
      <c r="U4432" s="25">
        <v>0</v>
      </c>
      <c r="V4432" s="25">
        <v>9.6</v>
      </c>
      <c r="W4432" s="11">
        <f>Table_1[[#This Row],[Discount]]/Table_1[[#This Row],[Sales]]</f>
        <v>0</v>
      </c>
      <c r="X4432" t="str">
        <f>IF(Table_1[[#This Row],[Discount %]]&lt;=0.1, "0-10%", IF(Table_1[[#This Row],[Discount %]]&lt;=0.2, "10-20%", IF(Table_1[[#This Row],[Discount %]]&lt;=0.3, "20-30%", IF(Table_1[[#This Row],[Discount %]]&lt;=0.4, "30-40%", "40%+"))))</f>
        <v>0-10%</v>
      </c>
    </row>
    <row r="4433" spans="1:24" ht="14.4" x14ac:dyDescent="0.3">
      <c r="A4433" s="2">
        <v>4432</v>
      </c>
      <c r="B4433" s="2" t="s">
        <v>7496</v>
      </c>
      <c r="C4433" s="2">
        <f>YEAR([1]Data!$D4433)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9">
        <v>7.98</v>
      </c>
      <c r="T4433" s="2">
        <v>3</v>
      </c>
      <c r="U4433" s="25">
        <v>0</v>
      </c>
      <c r="V4433" s="25">
        <v>2.0747999999999998</v>
      </c>
      <c r="W4433" s="11">
        <f>Table_1[[#This Row],[Discount]]/Table_1[[#This Row],[Sales]]</f>
        <v>0</v>
      </c>
      <c r="X4433" t="str">
        <f>IF(Table_1[[#This Row],[Discount %]]&lt;=0.1, "0-10%", IF(Table_1[[#This Row],[Discount %]]&lt;=0.2, "10-20%", IF(Table_1[[#This Row],[Discount %]]&lt;=0.3, "20-30%", IF(Table_1[[#This Row],[Discount %]]&lt;=0.4, "30-40%", "40%+"))))</f>
        <v>0-10%</v>
      </c>
    </row>
    <row r="4434" spans="1:24" ht="14.4" x14ac:dyDescent="0.3">
      <c r="A4434" s="2">
        <v>4433</v>
      </c>
      <c r="B4434" s="2" t="s">
        <v>7496</v>
      </c>
      <c r="C4434" s="2">
        <f>YEAR([1]Data!$D4434)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9">
        <v>24.1</v>
      </c>
      <c r="T4434" s="2">
        <v>5</v>
      </c>
      <c r="U4434" s="25">
        <v>0</v>
      </c>
      <c r="V4434" s="25">
        <v>9.1580000000000013</v>
      </c>
      <c r="W4434" s="11">
        <f>Table_1[[#This Row],[Discount]]/Table_1[[#This Row],[Sales]]</f>
        <v>0</v>
      </c>
      <c r="X4434" t="str">
        <f>IF(Table_1[[#This Row],[Discount %]]&lt;=0.1, "0-10%", IF(Table_1[[#This Row],[Discount %]]&lt;=0.2, "10-20%", IF(Table_1[[#This Row],[Discount %]]&lt;=0.3, "20-30%", IF(Table_1[[#This Row],[Discount %]]&lt;=0.4, "30-40%", "40%+"))))</f>
        <v>0-10%</v>
      </c>
    </row>
    <row r="4435" spans="1:24" ht="14.4" x14ac:dyDescent="0.3">
      <c r="A4435" s="2">
        <v>4434</v>
      </c>
      <c r="B4435" s="2" t="s">
        <v>7496</v>
      </c>
      <c r="C4435" s="2">
        <f>YEAR([1]Data!$D4435)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9">
        <v>8.75</v>
      </c>
      <c r="T4435" s="2">
        <v>1</v>
      </c>
      <c r="U4435" s="25">
        <v>0</v>
      </c>
      <c r="V4435" s="25">
        <v>2.6249999999999991</v>
      </c>
      <c r="W4435" s="11">
        <f>Table_1[[#This Row],[Discount]]/Table_1[[#This Row],[Sales]]</f>
        <v>0</v>
      </c>
      <c r="X4435" t="str">
        <f>IF(Table_1[[#This Row],[Discount %]]&lt;=0.1, "0-10%", IF(Table_1[[#This Row],[Discount %]]&lt;=0.2, "10-20%", IF(Table_1[[#This Row],[Discount %]]&lt;=0.3, "20-30%", IF(Table_1[[#This Row],[Discount %]]&lt;=0.4, "30-40%", "40%+"))))</f>
        <v>0-10%</v>
      </c>
    </row>
    <row r="4436" spans="1:24" ht="14.4" x14ac:dyDescent="0.3">
      <c r="A4436" s="2">
        <v>4435</v>
      </c>
      <c r="B4436" s="2" t="s">
        <v>7496</v>
      </c>
      <c r="C4436" s="2">
        <f>YEAR([1]Data!$D4436)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9">
        <v>842.94</v>
      </c>
      <c r="T4436" s="2">
        <v>3</v>
      </c>
      <c r="U4436" s="25">
        <v>0</v>
      </c>
      <c r="V4436" s="25">
        <v>160.15860000000001</v>
      </c>
      <c r="W4436" s="11">
        <f>Table_1[[#This Row],[Discount]]/Table_1[[#This Row],[Sales]]</f>
        <v>0</v>
      </c>
      <c r="X4436" t="str">
        <f>IF(Table_1[[#This Row],[Discount %]]&lt;=0.1, "0-10%", IF(Table_1[[#This Row],[Discount %]]&lt;=0.2, "10-20%", IF(Table_1[[#This Row],[Discount %]]&lt;=0.3, "20-30%", IF(Table_1[[#This Row],[Discount %]]&lt;=0.4, "30-40%", "40%+"))))</f>
        <v>0-10%</v>
      </c>
    </row>
    <row r="4437" spans="1:24" ht="14.4" x14ac:dyDescent="0.3">
      <c r="A4437" s="2">
        <v>4436</v>
      </c>
      <c r="B4437" s="2" t="s">
        <v>7499</v>
      </c>
      <c r="C4437" s="2">
        <f>YEAR([1]Data!$D4437)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9">
        <v>2.1819999999999995</v>
      </c>
      <c r="T4437" s="2">
        <v>1</v>
      </c>
      <c r="U4437" s="25">
        <v>0.8</v>
      </c>
      <c r="V4437" s="25">
        <v>-3.6002999999999998</v>
      </c>
      <c r="W4437" s="11">
        <f>Table_1[[#This Row],[Discount]]/Table_1[[#This Row],[Sales]]</f>
        <v>0.36663611365719534</v>
      </c>
      <c r="X4437" t="str">
        <f>IF(Table_1[[#This Row],[Discount %]]&lt;=0.1, "0-10%", IF(Table_1[[#This Row],[Discount %]]&lt;=0.2, "10-20%", IF(Table_1[[#This Row],[Discount %]]&lt;=0.3, "20-30%", IF(Table_1[[#This Row],[Discount %]]&lt;=0.4, "30-40%", "40%+"))))</f>
        <v>30-40%</v>
      </c>
    </row>
    <row r="4438" spans="1:24" ht="14.4" x14ac:dyDescent="0.3">
      <c r="A4438" s="2">
        <v>4437</v>
      </c>
      <c r="B4438" s="2" t="s">
        <v>7499</v>
      </c>
      <c r="C4438" s="2">
        <f>YEAR([1]Data!$D4438)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9">
        <v>27.384</v>
      </c>
      <c r="T4438" s="2">
        <v>7</v>
      </c>
      <c r="U4438" s="25">
        <v>0.2</v>
      </c>
      <c r="V4438" s="25">
        <v>2.7384000000000022</v>
      </c>
      <c r="W4438" s="11">
        <f>Table_1[[#This Row],[Discount]]/Table_1[[#This Row],[Sales]]</f>
        <v>7.303534910896874E-3</v>
      </c>
      <c r="X4438" t="str">
        <f>IF(Table_1[[#This Row],[Discount %]]&lt;=0.1, "0-10%", IF(Table_1[[#This Row],[Discount %]]&lt;=0.2, "10-20%", IF(Table_1[[#This Row],[Discount %]]&lt;=0.3, "20-30%", IF(Table_1[[#This Row],[Discount %]]&lt;=0.4, "30-40%", "40%+"))))</f>
        <v>0-10%</v>
      </c>
    </row>
    <row r="4439" spans="1:24" ht="14.4" x14ac:dyDescent="0.3">
      <c r="A4439" s="2">
        <v>4438</v>
      </c>
      <c r="B4439" s="2" t="s">
        <v>7499</v>
      </c>
      <c r="C4439" s="2">
        <f>YEAR([1]Data!$D4439)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9">
        <v>26.405999999999992</v>
      </c>
      <c r="T4439" s="2">
        <v>3</v>
      </c>
      <c r="U4439" s="25">
        <v>0.8</v>
      </c>
      <c r="V4439" s="25">
        <v>-71.296199999999999</v>
      </c>
      <c r="W4439" s="11">
        <f>Table_1[[#This Row],[Discount]]/Table_1[[#This Row],[Sales]]</f>
        <v>3.0296144815572228E-2</v>
      </c>
      <c r="X4439" t="str">
        <f>IF(Table_1[[#This Row],[Discount %]]&lt;=0.1, "0-10%", IF(Table_1[[#This Row],[Discount %]]&lt;=0.2, "10-20%", IF(Table_1[[#This Row],[Discount %]]&lt;=0.3, "20-30%", IF(Table_1[[#This Row],[Discount %]]&lt;=0.4, "30-40%", "40%+"))))</f>
        <v>0-10%</v>
      </c>
    </row>
    <row r="4440" spans="1:24" ht="14.4" x14ac:dyDescent="0.3">
      <c r="A4440" s="2">
        <v>4439</v>
      </c>
      <c r="B4440" s="2" t="s">
        <v>7502</v>
      </c>
      <c r="C4440" s="2">
        <f>YEAR([1]Data!$D4440)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9">
        <v>10.368000000000002</v>
      </c>
      <c r="T4440" s="2">
        <v>2</v>
      </c>
      <c r="U4440" s="25">
        <v>0.2</v>
      </c>
      <c r="V4440" s="25">
        <v>3.6288</v>
      </c>
      <c r="W4440" s="11">
        <f>Table_1[[#This Row],[Discount]]/Table_1[[#This Row],[Sales]]</f>
        <v>1.9290123456790119E-2</v>
      </c>
      <c r="X4440" t="str">
        <f>IF(Table_1[[#This Row],[Discount %]]&lt;=0.1, "0-10%", IF(Table_1[[#This Row],[Discount %]]&lt;=0.2, "10-20%", IF(Table_1[[#This Row],[Discount %]]&lt;=0.3, "20-30%", IF(Table_1[[#This Row],[Discount %]]&lt;=0.4, "30-40%", "40%+"))))</f>
        <v>0-10%</v>
      </c>
    </row>
    <row r="4441" spans="1:24" ht="14.4" x14ac:dyDescent="0.3">
      <c r="A4441" s="2">
        <v>4440</v>
      </c>
      <c r="B4441" s="2" t="s">
        <v>7502</v>
      </c>
      <c r="C4441" s="2">
        <f>YEAR([1]Data!$D4441)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9">
        <v>23.680000000000003</v>
      </c>
      <c r="T4441" s="2">
        <v>4</v>
      </c>
      <c r="U4441" s="25">
        <v>0.2</v>
      </c>
      <c r="V4441" s="25">
        <v>7.3999999999999995</v>
      </c>
      <c r="W4441" s="11">
        <f>Table_1[[#This Row],[Discount]]/Table_1[[#This Row],[Sales]]</f>
        <v>8.4459459459459447E-3</v>
      </c>
      <c r="X4441" t="str">
        <f>IF(Table_1[[#This Row],[Discount %]]&lt;=0.1, "0-10%", IF(Table_1[[#This Row],[Discount %]]&lt;=0.2, "10-20%", IF(Table_1[[#This Row],[Discount %]]&lt;=0.3, "20-30%", IF(Table_1[[#This Row],[Discount %]]&lt;=0.4, "30-40%", "40%+"))))</f>
        <v>0-10%</v>
      </c>
    </row>
    <row r="4442" spans="1:24" ht="14.4" x14ac:dyDescent="0.3">
      <c r="A4442" s="2">
        <v>4441</v>
      </c>
      <c r="B4442" s="2" t="s">
        <v>7503</v>
      </c>
      <c r="C4442" s="2">
        <f>YEAR([1]Data!$D4442)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9">
        <v>109.95</v>
      </c>
      <c r="T4442" s="2">
        <v>1</v>
      </c>
      <c r="U4442" s="25">
        <v>0</v>
      </c>
      <c r="V4442" s="25">
        <v>36.283500000000004</v>
      </c>
      <c r="W4442" s="11">
        <f>Table_1[[#This Row],[Discount]]/Table_1[[#This Row],[Sales]]</f>
        <v>0</v>
      </c>
      <c r="X4442" t="str">
        <f>IF(Table_1[[#This Row],[Discount %]]&lt;=0.1, "0-10%", IF(Table_1[[#This Row],[Discount %]]&lt;=0.2, "10-20%", IF(Table_1[[#This Row],[Discount %]]&lt;=0.3, "20-30%", IF(Table_1[[#This Row],[Discount %]]&lt;=0.4, "30-40%", "40%+"))))</f>
        <v>0-10%</v>
      </c>
    </row>
    <row r="4443" spans="1:24" ht="14.4" x14ac:dyDescent="0.3">
      <c r="A4443" s="2">
        <v>4442</v>
      </c>
      <c r="B4443" s="2" t="s">
        <v>7503</v>
      </c>
      <c r="C4443" s="2">
        <f>YEAR([1]Data!$D4443)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9">
        <v>965.84999999999991</v>
      </c>
      <c r="T4443" s="2">
        <v>5</v>
      </c>
      <c r="U4443" s="25">
        <v>0</v>
      </c>
      <c r="V4443" s="25">
        <v>135.21900000000002</v>
      </c>
      <c r="W4443" s="11">
        <f>Table_1[[#This Row],[Discount]]/Table_1[[#This Row],[Sales]]</f>
        <v>0</v>
      </c>
      <c r="X4443" t="str">
        <f>IF(Table_1[[#This Row],[Discount %]]&lt;=0.1, "0-10%", IF(Table_1[[#This Row],[Discount %]]&lt;=0.2, "10-20%", IF(Table_1[[#This Row],[Discount %]]&lt;=0.3, "20-30%", IF(Table_1[[#This Row],[Discount %]]&lt;=0.4, "30-40%", "40%+"))))</f>
        <v>0-10%</v>
      </c>
    </row>
    <row r="4444" spans="1:24" ht="14.4" x14ac:dyDescent="0.3">
      <c r="A4444" s="2">
        <v>4443</v>
      </c>
      <c r="B4444" s="2" t="s">
        <v>7503</v>
      </c>
      <c r="C4444" s="2">
        <f>YEAR([1]Data!$D4444)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9">
        <v>29.2</v>
      </c>
      <c r="T4444" s="2">
        <v>5</v>
      </c>
      <c r="U4444" s="25">
        <v>0</v>
      </c>
      <c r="V4444" s="25">
        <v>10.511999999999999</v>
      </c>
      <c r="W4444" s="11">
        <f>Table_1[[#This Row],[Discount]]/Table_1[[#This Row],[Sales]]</f>
        <v>0</v>
      </c>
      <c r="X4444" t="str">
        <f>IF(Table_1[[#This Row],[Discount %]]&lt;=0.1, "0-10%", IF(Table_1[[#This Row],[Discount %]]&lt;=0.2, "10-20%", IF(Table_1[[#This Row],[Discount %]]&lt;=0.3, "20-30%", IF(Table_1[[#This Row],[Discount %]]&lt;=0.4, "30-40%", "40%+"))))</f>
        <v>0-10%</v>
      </c>
    </row>
    <row r="4445" spans="1:24" ht="14.4" x14ac:dyDescent="0.3">
      <c r="A4445" s="2">
        <v>4444</v>
      </c>
      <c r="B4445" s="2" t="s">
        <v>7503</v>
      </c>
      <c r="C4445" s="2">
        <f>YEAR([1]Data!$D4445)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9">
        <v>32.400000000000006</v>
      </c>
      <c r="T4445" s="2">
        <v>5</v>
      </c>
      <c r="U4445" s="25">
        <v>0</v>
      </c>
      <c r="V4445" s="25">
        <v>15.552000000000001</v>
      </c>
      <c r="W4445" s="11">
        <f>Table_1[[#This Row],[Discount]]/Table_1[[#This Row],[Sales]]</f>
        <v>0</v>
      </c>
      <c r="X4445" t="str">
        <f>IF(Table_1[[#This Row],[Discount %]]&lt;=0.1, "0-10%", IF(Table_1[[#This Row],[Discount %]]&lt;=0.2, "10-20%", IF(Table_1[[#This Row],[Discount %]]&lt;=0.3, "20-30%", IF(Table_1[[#This Row],[Discount %]]&lt;=0.4, "30-40%", "40%+"))))</f>
        <v>0-10%</v>
      </c>
    </row>
    <row r="4446" spans="1:24" ht="14.4" x14ac:dyDescent="0.3">
      <c r="A4446" s="2">
        <v>4445</v>
      </c>
      <c r="B4446" s="2" t="s">
        <v>7508</v>
      </c>
      <c r="C4446" s="2">
        <f>YEAR([1]Data!$D4446)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9">
        <v>78.349999999999994</v>
      </c>
      <c r="T4446" s="2">
        <v>5</v>
      </c>
      <c r="U4446" s="25">
        <v>0</v>
      </c>
      <c r="V4446" s="25">
        <v>36.824499999999993</v>
      </c>
      <c r="W4446" s="11">
        <f>Table_1[[#This Row],[Discount]]/Table_1[[#This Row],[Sales]]</f>
        <v>0</v>
      </c>
      <c r="X4446" t="str">
        <f>IF(Table_1[[#This Row],[Discount %]]&lt;=0.1, "0-10%", IF(Table_1[[#This Row],[Discount %]]&lt;=0.2, "10-20%", IF(Table_1[[#This Row],[Discount %]]&lt;=0.3, "20-30%", IF(Table_1[[#This Row],[Discount %]]&lt;=0.4, "30-40%", "40%+"))))</f>
        <v>0-10%</v>
      </c>
    </row>
    <row r="4447" spans="1:24" ht="14.4" x14ac:dyDescent="0.3">
      <c r="A4447" s="2">
        <v>4446</v>
      </c>
      <c r="B4447" s="2" t="s">
        <v>7508</v>
      </c>
      <c r="C4447" s="2">
        <f>YEAR([1]Data!$D4447)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9">
        <v>31.68</v>
      </c>
      <c r="T4447" s="2">
        <v>6</v>
      </c>
      <c r="U4447" s="25">
        <v>0</v>
      </c>
      <c r="V4447" s="25">
        <v>14.256</v>
      </c>
      <c r="W4447" s="11">
        <f>Table_1[[#This Row],[Discount]]/Table_1[[#This Row],[Sales]]</f>
        <v>0</v>
      </c>
      <c r="X4447" t="str">
        <f>IF(Table_1[[#This Row],[Discount %]]&lt;=0.1, "0-10%", IF(Table_1[[#This Row],[Discount %]]&lt;=0.2, "10-20%", IF(Table_1[[#This Row],[Discount %]]&lt;=0.3, "20-30%", IF(Table_1[[#This Row],[Discount %]]&lt;=0.4, "30-40%", "40%+"))))</f>
        <v>0-10%</v>
      </c>
    </row>
    <row r="4448" spans="1:24" ht="14.4" x14ac:dyDescent="0.3">
      <c r="A4448" s="2">
        <v>4447</v>
      </c>
      <c r="B4448" s="2" t="s">
        <v>7508</v>
      </c>
      <c r="C4448" s="2">
        <f>YEAR([1]Data!$D4448)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9">
        <v>29.12</v>
      </c>
      <c r="T4448" s="2">
        <v>4</v>
      </c>
      <c r="U4448" s="25">
        <v>0</v>
      </c>
      <c r="V4448" s="25">
        <v>14.268800000000001</v>
      </c>
      <c r="W4448" s="11">
        <f>Table_1[[#This Row],[Discount]]/Table_1[[#This Row],[Sales]]</f>
        <v>0</v>
      </c>
      <c r="X4448" t="str">
        <f>IF(Table_1[[#This Row],[Discount %]]&lt;=0.1, "0-10%", IF(Table_1[[#This Row],[Discount %]]&lt;=0.2, "10-20%", IF(Table_1[[#This Row],[Discount %]]&lt;=0.3, "20-30%", IF(Table_1[[#This Row],[Discount %]]&lt;=0.4, "30-40%", "40%+"))))</f>
        <v>0-10%</v>
      </c>
    </row>
    <row r="4449" spans="1:24" ht="14.4" x14ac:dyDescent="0.3">
      <c r="A4449" s="2">
        <v>4448</v>
      </c>
      <c r="B4449" s="2" t="s">
        <v>7508</v>
      </c>
      <c r="C4449" s="2">
        <f>YEAR([1]Data!$D4449)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9">
        <v>169.45</v>
      </c>
      <c r="T4449" s="2">
        <v>5</v>
      </c>
      <c r="U4449" s="25">
        <v>0</v>
      </c>
      <c r="V4449" s="25">
        <v>42.362499999999997</v>
      </c>
      <c r="W4449" s="11">
        <f>Table_1[[#This Row],[Discount]]/Table_1[[#This Row],[Sales]]</f>
        <v>0</v>
      </c>
      <c r="X4449" t="str">
        <f>IF(Table_1[[#This Row],[Discount %]]&lt;=0.1, "0-10%", IF(Table_1[[#This Row],[Discount %]]&lt;=0.2, "10-20%", IF(Table_1[[#This Row],[Discount %]]&lt;=0.3, "20-30%", IF(Table_1[[#This Row],[Discount %]]&lt;=0.4, "30-40%", "40%+"))))</f>
        <v>0-10%</v>
      </c>
    </row>
    <row r="4450" spans="1:24" ht="14.4" x14ac:dyDescent="0.3">
      <c r="A4450" s="2">
        <v>4449</v>
      </c>
      <c r="B4450" s="2" t="s">
        <v>7509</v>
      </c>
      <c r="C4450" s="2">
        <f>YEAR([1]Data!$D4450)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9">
        <v>12.56</v>
      </c>
      <c r="T4450" s="2">
        <v>2</v>
      </c>
      <c r="U4450" s="25">
        <v>0</v>
      </c>
      <c r="V4450" s="25">
        <v>4.0191999999999997</v>
      </c>
      <c r="W4450" s="11">
        <f>Table_1[[#This Row],[Discount]]/Table_1[[#This Row],[Sales]]</f>
        <v>0</v>
      </c>
      <c r="X4450" t="str">
        <f>IF(Table_1[[#This Row],[Discount %]]&lt;=0.1, "0-10%", IF(Table_1[[#This Row],[Discount %]]&lt;=0.2, "10-20%", IF(Table_1[[#This Row],[Discount %]]&lt;=0.3, "20-30%", IF(Table_1[[#This Row],[Discount %]]&lt;=0.4, "30-40%", "40%+"))))</f>
        <v>0-10%</v>
      </c>
    </row>
    <row r="4451" spans="1:24" ht="14.4" x14ac:dyDescent="0.3">
      <c r="A4451" s="2">
        <v>4450</v>
      </c>
      <c r="B4451" s="2" t="s">
        <v>7509</v>
      </c>
      <c r="C4451" s="2">
        <f>YEAR([1]Data!$D4451)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9">
        <v>6.48</v>
      </c>
      <c r="T4451" s="2">
        <v>1</v>
      </c>
      <c r="U4451" s="25">
        <v>0</v>
      </c>
      <c r="V4451" s="25">
        <v>3.1104000000000003</v>
      </c>
      <c r="W4451" s="11">
        <f>Table_1[[#This Row],[Discount]]/Table_1[[#This Row],[Sales]]</f>
        <v>0</v>
      </c>
      <c r="X4451" t="str">
        <f>IF(Table_1[[#This Row],[Discount %]]&lt;=0.1, "0-10%", IF(Table_1[[#This Row],[Discount %]]&lt;=0.2, "10-20%", IF(Table_1[[#This Row],[Discount %]]&lt;=0.3, "20-30%", IF(Table_1[[#This Row],[Discount %]]&lt;=0.4, "30-40%", "40%+"))))</f>
        <v>0-10%</v>
      </c>
    </row>
    <row r="4452" spans="1:24" ht="14.4" x14ac:dyDescent="0.3">
      <c r="A4452" s="2">
        <v>4451</v>
      </c>
      <c r="B4452" s="2" t="s">
        <v>7509</v>
      </c>
      <c r="C4452" s="2">
        <f>YEAR([1]Data!$D4452)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9">
        <v>186.69</v>
      </c>
      <c r="T4452" s="2">
        <v>3</v>
      </c>
      <c r="U4452" s="25">
        <v>0</v>
      </c>
      <c r="V4452" s="25">
        <v>87.744299999999981</v>
      </c>
      <c r="W4452" s="11">
        <f>Table_1[[#This Row],[Discount]]/Table_1[[#This Row],[Sales]]</f>
        <v>0</v>
      </c>
      <c r="X4452" t="str">
        <f>IF(Table_1[[#This Row],[Discount %]]&lt;=0.1, "0-10%", IF(Table_1[[#This Row],[Discount %]]&lt;=0.2, "10-20%", IF(Table_1[[#This Row],[Discount %]]&lt;=0.3, "20-30%", IF(Table_1[[#This Row],[Discount %]]&lt;=0.4, "30-40%", "40%+"))))</f>
        <v>0-10%</v>
      </c>
    </row>
    <row r="4453" spans="1:24" ht="14.4" x14ac:dyDescent="0.3">
      <c r="A4453" s="2">
        <v>4452</v>
      </c>
      <c r="B4453" s="2" t="s">
        <v>7510</v>
      </c>
      <c r="C4453" s="2">
        <f>YEAR([1]Data!$D4453)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9">
        <v>25.4</v>
      </c>
      <c r="T4453" s="2">
        <v>5</v>
      </c>
      <c r="U4453" s="25">
        <v>0</v>
      </c>
      <c r="V4453" s="25">
        <v>8.6359999999999992</v>
      </c>
      <c r="W4453" s="11">
        <f>Table_1[[#This Row],[Discount]]/Table_1[[#This Row],[Sales]]</f>
        <v>0</v>
      </c>
      <c r="X4453" t="str">
        <f>IF(Table_1[[#This Row],[Discount %]]&lt;=0.1, "0-10%", IF(Table_1[[#This Row],[Discount %]]&lt;=0.2, "10-20%", IF(Table_1[[#This Row],[Discount %]]&lt;=0.3, "20-30%", IF(Table_1[[#This Row],[Discount %]]&lt;=0.4, "30-40%", "40%+"))))</f>
        <v>0-10%</v>
      </c>
    </row>
    <row r="4454" spans="1:24" ht="14.4" x14ac:dyDescent="0.3">
      <c r="A4454" s="2">
        <v>4453</v>
      </c>
      <c r="B4454" s="2" t="s">
        <v>7510</v>
      </c>
      <c r="C4454" s="2">
        <f>YEAR([1]Data!$D4454)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9">
        <v>43.96</v>
      </c>
      <c r="T4454" s="2">
        <v>2</v>
      </c>
      <c r="U4454" s="25">
        <v>0</v>
      </c>
      <c r="V4454" s="25">
        <v>20.661200000000001</v>
      </c>
      <c r="W4454" s="11">
        <f>Table_1[[#This Row],[Discount]]/Table_1[[#This Row],[Sales]]</f>
        <v>0</v>
      </c>
      <c r="X4454" t="str">
        <f>IF(Table_1[[#This Row],[Discount %]]&lt;=0.1, "0-10%", IF(Table_1[[#This Row],[Discount %]]&lt;=0.2, "10-20%", IF(Table_1[[#This Row],[Discount %]]&lt;=0.3, "20-30%", IF(Table_1[[#This Row],[Discount %]]&lt;=0.4, "30-40%", "40%+"))))</f>
        <v>0-10%</v>
      </c>
    </row>
    <row r="4455" spans="1:24" ht="14.4" x14ac:dyDescent="0.3">
      <c r="A4455" s="2">
        <v>4454</v>
      </c>
      <c r="B4455" s="2" t="s">
        <v>7510</v>
      </c>
      <c r="C4455" s="2">
        <f>YEAR([1]Data!$D4455)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9">
        <v>1279.165</v>
      </c>
      <c r="T4455" s="2">
        <v>5</v>
      </c>
      <c r="U4455" s="25">
        <v>0.15</v>
      </c>
      <c r="V4455" s="25">
        <v>225.73499999999993</v>
      </c>
      <c r="W4455" s="11">
        <f>Table_1[[#This Row],[Discount]]/Table_1[[#This Row],[Sales]]</f>
        <v>1.172639964351745E-4</v>
      </c>
      <c r="X4455" t="str">
        <f>IF(Table_1[[#This Row],[Discount %]]&lt;=0.1, "0-10%", IF(Table_1[[#This Row],[Discount %]]&lt;=0.2, "10-20%", IF(Table_1[[#This Row],[Discount %]]&lt;=0.3, "20-30%", IF(Table_1[[#This Row],[Discount %]]&lt;=0.4, "30-40%", "40%+"))))</f>
        <v>0-10%</v>
      </c>
    </row>
    <row r="4456" spans="1:24" ht="14.4" x14ac:dyDescent="0.3">
      <c r="A4456" s="2">
        <v>4455</v>
      </c>
      <c r="B4456" s="2" t="s">
        <v>7510</v>
      </c>
      <c r="C4456" s="2">
        <f>YEAR([1]Data!$D4456)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9">
        <v>27.92</v>
      </c>
      <c r="T4456" s="2">
        <v>4</v>
      </c>
      <c r="U4456" s="25">
        <v>0</v>
      </c>
      <c r="V4456" s="25">
        <v>0.5583999999999989</v>
      </c>
      <c r="W4456" s="11">
        <f>Table_1[[#This Row],[Discount]]/Table_1[[#This Row],[Sales]]</f>
        <v>0</v>
      </c>
      <c r="X4456" t="str">
        <f>IF(Table_1[[#This Row],[Discount %]]&lt;=0.1, "0-10%", IF(Table_1[[#This Row],[Discount %]]&lt;=0.2, "10-20%", IF(Table_1[[#This Row],[Discount %]]&lt;=0.3, "20-30%", IF(Table_1[[#This Row],[Discount %]]&lt;=0.4, "30-40%", "40%+"))))</f>
        <v>0-10%</v>
      </c>
    </row>
    <row r="4457" spans="1:24" ht="14.4" x14ac:dyDescent="0.3">
      <c r="A4457" s="2">
        <v>4456</v>
      </c>
      <c r="B4457" s="2" t="s">
        <v>7513</v>
      </c>
      <c r="C4457" s="2">
        <f>YEAR([1]Data!$D4457)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9">
        <v>129.56800000000001</v>
      </c>
      <c r="T4457" s="2">
        <v>2</v>
      </c>
      <c r="U4457" s="25">
        <v>0.2</v>
      </c>
      <c r="V4457" s="25">
        <v>-12.956799999999994</v>
      </c>
      <c r="W4457" s="11">
        <f>Table_1[[#This Row],[Discount]]/Table_1[[#This Row],[Sales]]</f>
        <v>1.5435910101259569E-3</v>
      </c>
      <c r="X4457" t="str">
        <f>IF(Table_1[[#This Row],[Discount %]]&lt;=0.1, "0-10%", IF(Table_1[[#This Row],[Discount %]]&lt;=0.2, "10-20%", IF(Table_1[[#This Row],[Discount %]]&lt;=0.3, "20-30%", IF(Table_1[[#This Row],[Discount %]]&lt;=0.4, "30-40%", "40%+"))))</f>
        <v>0-10%</v>
      </c>
    </row>
    <row r="4458" spans="1:24" ht="14.4" x14ac:dyDescent="0.3">
      <c r="A4458" s="2">
        <v>4457</v>
      </c>
      <c r="B4458" s="2" t="s">
        <v>7513</v>
      </c>
      <c r="C4458" s="2">
        <f>YEAR([1]Data!$D4458)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9">
        <v>6.3680000000000003</v>
      </c>
      <c r="T4458" s="2">
        <v>2</v>
      </c>
      <c r="U4458" s="25">
        <v>0.2</v>
      </c>
      <c r="V4458" s="25">
        <v>2.1492</v>
      </c>
      <c r="W4458" s="11">
        <f>Table_1[[#This Row],[Discount]]/Table_1[[#This Row],[Sales]]</f>
        <v>3.1407035175879394E-2</v>
      </c>
      <c r="X4458" t="str">
        <f>IF(Table_1[[#This Row],[Discount %]]&lt;=0.1, "0-10%", IF(Table_1[[#This Row],[Discount %]]&lt;=0.2, "10-20%", IF(Table_1[[#This Row],[Discount %]]&lt;=0.3, "20-30%", IF(Table_1[[#This Row],[Discount %]]&lt;=0.4, "30-40%", "40%+"))))</f>
        <v>0-10%</v>
      </c>
    </row>
    <row r="4459" spans="1:24" ht="14.4" x14ac:dyDescent="0.3">
      <c r="A4459" s="2">
        <v>4458</v>
      </c>
      <c r="B4459" s="2" t="s">
        <v>7514</v>
      </c>
      <c r="C4459" s="2">
        <f>YEAR([1]Data!$D4459)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9">
        <v>244.54999999999998</v>
      </c>
      <c r="T4459" s="2">
        <v>5</v>
      </c>
      <c r="U4459" s="25">
        <v>0</v>
      </c>
      <c r="V4459" s="25">
        <v>114.93849999999998</v>
      </c>
      <c r="W4459" s="11">
        <f>Table_1[[#This Row],[Discount]]/Table_1[[#This Row],[Sales]]</f>
        <v>0</v>
      </c>
      <c r="X4459" t="str">
        <f>IF(Table_1[[#This Row],[Discount %]]&lt;=0.1, "0-10%", IF(Table_1[[#This Row],[Discount %]]&lt;=0.2, "10-20%", IF(Table_1[[#This Row],[Discount %]]&lt;=0.3, "20-30%", IF(Table_1[[#This Row],[Discount %]]&lt;=0.4, "30-40%", "40%+"))))</f>
        <v>0-10%</v>
      </c>
    </row>
    <row r="4460" spans="1:24" ht="14.4" x14ac:dyDescent="0.3">
      <c r="A4460" s="2">
        <v>4459</v>
      </c>
      <c r="B4460" s="2" t="s">
        <v>7515</v>
      </c>
      <c r="C4460" s="2">
        <f>YEAR([1]Data!$D4460)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9">
        <v>1332.4960000000001</v>
      </c>
      <c r="T4460" s="2">
        <v>2</v>
      </c>
      <c r="U4460" s="25">
        <v>0.2</v>
      </c>
      <c r="V4460" s="25">
        <v>-299.8116</v>
      </c>
      <c r="W4460" s="11">
        <f>Table_1[[#This Row],[Discount]]/Table_1[[#This Row],[Sales]]</f>
        <v>1.5009425919477432E-4</v>
      </c>
      <c r="X4460" t="str">
        <f>IF(Table_1[[#This Row],[Discount %]]&lt;=0.1, "0-10%", IF(Table_1[[#This Row],[Discount %]]&lt;=0.2, "10-20%", IF(Table_1[[#This Row],[Discount %]]&lt;=0.3, "20-30%", IF(Table_1[[#This Row],[Discount %]]&lt;=0.4, "30-40%", "40%+"))))</f>
        <v>0-10%</v>
      </c>
    </row>
    <row r="4461" spans="1:24" ht="14.4" x14ac:dyDescent="0.3">
      <c r="A4461" s="2">
        <v>4460</v>
      </c>
      <c r="B4461" s="2" t="s">
        <v>7516</v>
      </c>
      <c r="C4461" s="2">
        <f>YEAR([1]Data!$D4461)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9">
        <v>32.776000000000003</v>
      </c>
      <c r="T4461" s="2">
        <v>1</v>
      </c>
      <c r="U4461" s="25">
        <v>0.2</v>
      </c>
      <c r="V4461" s="25">
        <v>3.2776000000000014</v>
      </c>
      <c r="W4461" s="11">
        <f>Table_1[[#This Row],[Discount]]/Table_1[[#This Row],[Sales]]</f>
        <v>6.1020258725896998E-3</v>
      </c>
      <c r="X4461" t="str">
        <f>IF(Table_1[[#This Row],[Discount %]]&lt;=0.1, "0-10%", IF(Table_1[[#This Row],[Discount %]]&lt;=0.2, "10-20%", IF(Table_1[[#This Row],[Discount %]]&lt;=0.3, "20-30%", IF(Table_1[[#This Row],[Discount %]]&lt;=0.4, "30-40%", "40%+"))))</f>
        <v>0-10%</v>
      </c>
    </row>
    <row r="4462" spans="1:24" ht="14.4" x14ac:dyDescent="0.3">
      <c r="A4462" s="2">
        <v>4461</v>
      </c>
      <c r="B4462" s="2" t="s">
        <v>7516</v>
      </c>
      <c r="C4462" s="2">
        <f>YEAR([1]Data!$D4462)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9">
        <v>147.184</v>
      </c>
      <c r="T4462" s="2">
        <v>2</v>
      </c>
      <c r="U4462" s="25">
        <v>0.2</v>
      </c>
      <c r="V4462" s="25">
        <v>-29.436800000000012</v>
      </c>
      <c r="W4462" s="11">
        <f>Table_1[[#This Row],[Discount]]/Table_1[[#This Row],[Sales]]</f>
        <v>1.3588433525383195E-3</v>
      </c>
      <c r="X4462" t="str">
        <f>IF(Table_1[[#This Row],[Discount %]]&lt;=0.1, "0-10%", IF(Table_1[[#This Row],[Discount %]]&lt;=0.2, "10-20%", IF(Table_1[[#This Row],[Discount %]]&lt;=0.3, "20-30%", IF(Table_1[[#This Row],[Discount %]]&lt;=0.4, "30-40%", "40%+"))))</f>
        <v>0-10%</v>
      </c>
    </row>
    <row r="4463" spans="1:24" ht="14.4" x14ac:dyDescent="0.3">
      <c r="A4463" s="2">
        <v>4462</v>
      </c>
      <c r="B4463" s="2" t="s">
        <v>7516</v>
      </c>
      <c r="C4463" s="2">
        <f>YEAR([1]Data!$D4463)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9">
        <v>54.384000000000007</v>
      </c>
      <c r="T4463" s="2">
        <v>2</v>
      </c>
      <c r="U4463" s="25">
        <v>0.2</v>
      </c>
      <c r="V4463" s="25">
        <v>1.359599999999995</v>
      </c>
      <c r="W4463" s="11">
        <f>Table_1[[#This Row],[Discount]]/Table_1[[#This Row],[Sales]]</f>
        <v>3.6775522212415413E-3</v>
      </c>
      <c r="X4463" t="str">
        <f>IF(Table_1[[#This Row],[Discount %]]&lt;=0.1, "0-10%", IF(Table_1[[#This Row],[Discount %]]&lt;=0.2, "10-20%", IF(Table_1[[#This Row],[Discount %]]&lt;=0.3, "20-30%", IF(Table_1[[#This Row],[Discount %]]&lt;=0.4, "30-40%", "40%+"))))</f>
        <v>0-10%</v>
      </c>
    </row>
    <row r="4464" spans="1:24" ht="14.4" x14ac:dyDescent="0.3">
      <c r="A4464" s="2">
        <v>4463</v>
      </c>
      <c r="B4464" s="2" t="s">
        <v>7516</v>
      </c>
      <c r="C4464" s="2">
        <f>YEAR([1]Data!$D4464)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9">
        <v>76.77600000000001</v>
      </c>
      <c r="T4464" s="2">
        <v>4</v>
      </c>
      <c r="U4464" s="25">
        <v>0.7</v>
      </c>
      <c r="V4464" s="25">
        <v>-58.861599999999981</v>
      </c>
      <c r="W4464" s="11">
        <f>Table_1[[#This Row],[Discount]]/Table_1[[#This Row],[Sales]]</f>
        <v>9.1174325309992688E-3</v>
      </c>
      <c r="X4464" t="str">
        <f>IF(Table_1[[#This Row],[Discount %]]&lt;=0.1, "0-10%", IF(Table_1[[#This Row],[Discount %]]&lt;=0.2, "10-20%", IF(Table_1[[#This Row],[Discount %]]&lt;=0.3, "20-30%", IF(Table_1[[#This Row],[Discount %]]&lt;=0.4, "30-40%", "40%+"))))</f>
        <v>0-10%</v>
      </c>
    </row>
    <row r="4465" spans="1:24" ht="14.4" x14ac:dyDescent="0.3">
      <c r="A4465" s="2">
        <v>4464</v>
      </c>
      <c r="B4465" s="2" t="s">
        <v>7516</v>
      </c>
      <c r="C4465" s="2">
        <f>YEAR([1]Data!$D4465)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9">
        <v>14.352000000000002</v>
      </c>
      <c r="T4465" s="2">
        <v>3</v>
      </c>
      <c r="U4465" s="25">
        <v>0.2</v>
      </c>
      <c r="V4465" s="25">
        <v>5.2026000000000003</v>
      </c>
      <c r="W4465" s="11">
        <f>Table_1[[#This Row],[Discount]]/Table_1[[#This Row],[Sales]]</f>
        <v>1.3935340022296542E-2</v>
      </c>
      <c r="X4465" t="str">
        <f>IF(Table_1[[#This Row],[Discount %]]&lt;=0.1, "0-10%", IF(Table_1[[#This Row],[Discount %]]&lt;=0.2, "10-20%", IF(Table_1[[#This Row],[Discount %]]&lt;=0.3, "20-30%", IF(Table_1[[#This Row],[Discount %]]&lt;=0.4, "30-40%", "40%+"))))</f>
        <v>0-10%</v>
      </c>
    </row>
    <row r="4466" spans="1:24" ht="14.4" x14ac:dyDescent="0.3">
      <c r="A4466" s="2">
        <v>4465</v>
      </c>
      <c r="B4466" s="2" t="s">
        <v>7516</v>
      </c>
      <c r="C4466" s="2">
        <f>YEAR([1]Data!$D4466)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9">
        <v>209.79200000000003</v>
      </c>
      <c r="T4466" s="2">
        <v>2</v>
      </c>
      <c r="U4466" s="25">
        <v>0.2</v>
      </c>
      <c r="V4466" s="25">
        <v>26.22399999999999</v>
      </c>
      <c r="W4466" s="11">
        <f>Table_1[[#This Row],[Discount]]/Table_1[[#This Row],[Sales]]</f>
        <v>9.5332519829164112E-4</v>
      </c>
      <c r="X4466" t="str">
        <f>IF(Table_1[[#This Row],[Discount %]]&lt;=0.1, "0-10%", IF(Table_1[[#This Row],[Discount %]]&lt;=0.2, "10-20%", IF(Table_1[[#This Row],[Discount %]]&lt;=0.3, "20-30%", IF(Table_1[[#This Row],[Discount %]]&lt;=0.4, "30-40%", "40%+"))))</f>
        <v>0-10%</v>
      </c>
    </row>
    <row r="4467" spans="1:24" ht="14.4" x14ac:dyDescent="0.3">
      <c r="A4467" s="2">
        <v>4466</v>
      </c>
      <c r="B4467" s="2" t="s">
        <v>7519</v>
      </c>
      <c r="C4467" s="2">
        <f>YEAR([1]Data!$D4467)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9">
        <v>3.3040000000000003</v>
      </c>
      <c r="T4467" s="2">
        <v>1</v>
      </c>
      <c r="U4467" s="25">
        <v>0.2</v>
      </c>
      <c r="V4467" s="25">
        <v>1.1151</v>
      </c>
      <c r="W4467" s="11">
        <f>Table_1[[#This Row],[Discount]]/Table_1[[#This Row],[Sales]]</f>
        <v>6.0532687651331719E-2</v>
      </c>
      <c r="X4467" t="str">
        <f>IF(Table_1[[#This Row],[Discount %]]&lt;=0.1, "0-10%", IF(Table_1[[#This Row],[Discount %]]&lt;=0.2, "10-20%", IF(Table_1[[#This Row],[Discount %]]&lt;=0.3, "20-30%", IF(Table_1[[#This Row],[Discount %]]&lt;=0.4, "30-40%", "40%+"))))</f>
        <v>0-10%</v>
      </c>
    </row>
    <row r="4468" spans="1:24" ht="14.4" x14ac:dyDescent="0.3">
      <c r="A4468" s="2">
        <v>4467</v>
      </c>
      <c r="B4468" s="2" t="s">
        <v>7520</v>
      </c>
      <c r="C4468" s="2">
        <f>YEAR([1]Data!$D4468)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9">
        <v>16.38</v>
      </c>
      <c r="T4468" s="2">
        <v>9</v>
      </c>
      <c r="U4468" s="25">
        <v>0</v>
      </c>
      <c r="V4468" s="25">
        <v>7.3709999999999996</v>
      </c>
      <c r="W4468" s="11">
        <f>Table_1[[#This Row],[Discount]]/Table_1[[#This Row],[Sales]]</f>
        <v>0</v>
      </c>
      <c r="X4468" t="str">
        <f>IF(Table_1[[#This Row],[Discount %]]&lt;=0.1, "0-10%", IF(Table_1[[#This Row],[Discount %]]&lt;=0.2, "10-20%", IF(Table_1[[#This Row],[Discount %]]&lt;=0.3, "20-30%", IF(Table_1[[#This Row],[Discount %]]&lt;=0.4, "30-40%", "40%+"))))</f>
        <v>0-10%</v>
      </c>
    </row>
    <row r="4469" spans="1:24" ht="14.4" x14ac:dyDescent="0.3">
      <c r="A4469" s="2">
        <v>4468</v>
      </c>
      <c r="B4469" s="2" t="s">
        <v>7520</v>
      </c>
      <c r="C4469" s="2">
        <f>YEAR([1]Data!$D4469)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9">
        <v>167.96</v>
      </c>
      <c r="T4469" s="2">
        <v>2</v>
      </c>
      <c r="U4469" s="25">
        <v>0</v>
      </c>
      <c r="V4469" s="25">
        <v>78.941199999999995</v>
      </c>
      <c r="W4469" s="11">
        <f>Table_1[[#This Row],[Discount]]/Table_1[[#This Row],[Sales]]</f>
        <v>0</v>
      </c>
      <c r="X4469" t="str">
        <f>IF(Table_1[[#This Row],[Discount %]]&lt;=0.1, "0-10%", IF(Table_1[[#This Row],[Discount %]]&lt;=0.2, "10-20%", IF(Table_1[[#This Row],[Discount %]]&lt;=0.3, "20-30%", IF(Table_1[[#This Row],[Discount %]]&lt;=0.4, "30-40%", "40%+"))))</f>
        <v>0-10%</v>
      </c>
    </row>
    <row r="4470" spans="1:24" ht="14.4" x14ac:dyDescent="0.3">
      <c r="A4470" s="2">
        <v>4469</v>
      </c>
      <c r="B4470" s="2" t="s">
        <v>7520</v>
      </c>
      <c r="C4470" s="2">
        <f>YEAR([1]Data!$D4470)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9">
        <v>321.56799999999998</v>
      </c>
      <c r="T4470" s="2">
        <v>2</v>
      </c>
      <c r="U4470" s="25">
        <v>0.2</v>
      </c>
      <c r="V4470" s="25">
        <v>-16.078399999999988</v>
      </c>
      <c r="W4470" s="11">
        <f>Table_1[[#This Row],[Discount]]/Table_1[[#This Row],[Sales]]</f>
        <v>6.2195243307791831E-4</v>
      </c>
      <c r="X4470" t="str">
        <f>IF(Table_1[[#This Row],[Discount %]]&lt;=0.1, "0-10%", IF(Table_1[[#This Row],[Discount %]]&lt;=0.2, "10-20%", IF(Table_1[[#This Row],[Discount %]]&lt;=0.3, "20-30%", IF(Table_1[[#This Row],[Discount %]]&lt;=0.4, "30-40%", "40%+"))))</f>
        <v>0-10%</v>
      </c>
    </row>
    <row r="4471" spans="1:24" ht="14.4" x14ac:dyDescent="0.3">
      <c r="A4471" s="2">
        <v>4470</v>
      </c>
      <c r="B4471" s="2" t="s">
        <v>7520</v>
      </c>
      <c r="C4471" s="2">
        <f>YEAR([1]Data!$D4471)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9">
        <v>12.96</v>
      </c>
      <c r="T4471" s="2">
        <v>2</v>
      </c>
      <c r="U4471" s="25">
        <v>0</v>
      </c>
      <c r="V4471" s="25">
        <v>6.2208000000000006</v>
      </c>
      <c r="W4471" s="11">
        <f>Table_1[[#This Row],[Discount]]/Table_1[[#This Row],[Sales]]</f>
        <v>0</v>
      </c>
      <c r="X4471" t="str">
        <f>IF(Table_1[[#This Row],[Discount %]]&lt;=0.1, "0-10%", IF(Table_1[[#This Row],[Discount %]]&lt;=0.2, "10-20%", IF(Table_1[[#This Row],[Discount %]]&lt;=0.3, "20-30%", IF(Table_1[[#This Row],[Discount %]]&lt;=0.4, "30-40%", "40%+"))))</f>
        <v>0-10%</v>
      </c>
    </row>
    <row r="4472" spans="1:24" ht="14.4" x14ac:dyDescent="0.3">
      <c r="A4472" s="2">
        <v>4471</v>
      </c>
      <c r="B4472" s="2" t="s">
        <v>7521</v>
      </c>
      <c r="C4472" s="2">
        <f>YEAR([1]Data!$D4472)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9">
        <v>128.05799999999999</v>
      </c>
      <c r="T4472" s="2">
        <v>3</v>
      </c>
      <c r="U4472" s="25">
        <v>0.3</v>
      </c>
      <c r="V4472" s="25">
        <v>-23.782199999999996</v>
      </c>
      <c r="W4472" s="11">
        <f>Table_1[[#This Row],[Discount]]/Table_1[[#This Row],[Sales]]</f>
        <v>2.3426884692873541E-3</v>
      </c>
      <c r="X4472" t="str">
        <f>IF(Table_1[[#This Row],[Discount %]]&lt;=0.1, "0-10%", IF(Table_1[[#This Row],[Discount %]]&lt;=0.2, "10-20%", IF(Table_1[[#This Row],[Discount %]]&lt;=0.3, "20-30%", IF(Table_1[[#This Row],[Discount %]]&lt;=0.4, "30-40%", "40%+"))))</f>
        <v>0-10%</v>
      </c>
    </row>
    <row r="4473" spans="1:24" ht="14.4" x14ac:dyDescent="0.3">
      <c r="A4473" s="2">
        <v>4472</v>
      </c>
      <c r="B4473" s="2" t="s">
        <v>7522</v>
      </c>
      <c r="C4473" s="2">
        <f>YEAR([1]Data!$D4473)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9">
        <v>63.686</v>
      </c>
      <c r="T4473" s="2">
        <v>1</v>
      </c>
      <c r="U4473" s="25">
        <v>0.3</v>
      </c>
      <c r="V4473" s="25">
        <v>-15.466600000000003</v>
      </c>
      <c r="W4473" s="11">
        <f>Table_1[[#This Row],[Discount]]/Table_1[[#This Row],[Sales]]</f>
        <v>4.7106114373645699E-3</v>
      </c>
      <c r="X4473" t="str">
        <f>IF(Table_1[[#This Row],[Discount %]]&lt;=0.1, "0-10%", IF(Table_1[[#This Row],[Discount %]]&lt;=0.2, "10-20%", IF(Table_1[[#This Row],[Discount %]]&lt;=0.3, "20-30%", IF(Table_1[[#This Row],[Discount %]]&lt;=0.4, "30-40%", "40%+"))))</f>
        <v>0-10%</v>
      </c>
    </row>
    <row r="4474" spans="1:24" ht="14.4" x14ac:dyDescent="0.3">
      <c r="A4474" s="2">
        <v>4473</v>
      </c>
      <c r="B4474" s="2" t="s">
        <v>7522</v>
      </c>
      <c r="C4474" s="2">
        <f>YEAR([1]Data!$D4474)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9">
        <v>239.976</v>
      </c>
      <c r="T4474" s="2">
        <v>3</v>
      </c>
      <c r="U4474" s="25">
        <v>0.2</v>
      </c>
      <c r="V4474" s="25">
        <v>65.993400000000008</v>
      </c>
      <c r="W4474" s="11">
        <f>Table_1[[#This Row],[Discount]]/Table_1[[#This Row],[Sales]]</f>
        <v>8.3341667500083346E-4</v>
      </c>
      <c r="X4474" t="str">
        <f>IF(Table_1[[#This Row],[Discount %]]&lt;=0.1, "0-10%", IF(Table_1[[#This Row],[Discount %]]&lt;=0.2, "10-20%", IF(Table_1[[#This Row],[Discount %]]&lt;=0.3, "20-30%", IF(Table_1[[#This Row],[Discount %]]&lt;=0.4, "30-40%", "40%+"))))</f>
        <v>0-10%</v>
      </c>
    </row>
    <row r="4475" spans="1:24" ht="14.4" x14ac:dyDescent="0.3">
      <c r="A4475" s="2">
        <v>4474</v>
      </c>
      <c r="B4475" s="2" t="s">
        <v>7522</v>
      </c>
      <c r="C4475" s="2">
        <f>YEAR([1]Data!$D4475)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9">
        <v>344.22</v>
      </c>
      <c r="T4475" s="2">
        <v>2</v>
      </c>
      <c r="U4475" s="25">
        <v>0.4</v>
      </c>
      <c r="V4475" s="25">
        <v>-189.32100000000003</v>
      </c>
      <c r="W4475" s="11">
        <f>Table_1[[#This Row],[Discount]]/Table_1[[#This Row],[Sales]]</f>
        <v>1.1620475277438847E-3</v>
      </c>
      <c r="X4475" t="str">
        <f>IF(Table_1[[#This Row],[Discount %]]&lt;=0.1, "0-10%", IF(Table_1[[#This Row],[Discount %]]&lt;=0.2, "10-20%", IF(Table_1[[#This Row],[Discount %]]&lt;=0.3, "20-30%", IF(Table_1[[#This Row],[Discount %]]&lt;=0.4, "30-40%", "40%+"))))</f>
        <v>0-10%</v>
      </c>
    </row>
    <row r="4476" spans="1:24" ht="14.4" x14ac:dyDescent="0.3">
      <c r="A4476" s="2">
        <v>4475</v>
      </c>
      <c r="B4476" s="2" t="s">
        <v>7522</v>
      </c>
      <c r="C4476" s="2">
        <f>YEAR([1]Data!$D4476)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9">
        <v>15.552000000000003</v>
      </c>
      <c r="T4476" s="2">
        <v>3</v>
      </c>
      <c r="U4476" s="25">
        <v>0.2</v>
      </c>
      <c r="V4476" s="25">
        <v>5.4432</v>
      </c>
      <c r="W4476" s="11">
        <f>Table_1[[#This Row],[Discount]]/Table_1[[#This Row],[Sales]]</f>
        <v>1.2860082304526748E-2</v>
      </c>
      <c r="X4476" t="str">
        <f>IF(Table_1[[#This Row],[Discount %]]&lt;=0.1, "0-10%", IF(Table_1[[#This Row],[Discount %]]&lt;=0.2, "10-20%", IF(Table_1[[#This Row],[Discount %]]&lt;=0.3, "20-30%", IF(Table_1[[#This Row],[Discount %]]&lt;=0.4, "30-40%", "40%+"))))</f>
        <v>0-10%</v>
      </c>
    </row>
    <row r="4477" spans="1:24" ht="14.4" x14ac:dyDescent="0.3">
      <c r="A4477" s="2">
        <v>4476</v>
      </c>
      <c r="B4477" s="2" t="s">
        <v>7522</v>
      </c>
      <c r="C4477" s="2">
        <f>YEAR([1]Data!$D4477)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9">
        <v>21.248000000000001</v>
      </c>
      <c r="T4477" s="2">
        <v>4</v>
      </c>
      <c r="U4477" s="25">
        <v>0.2</v>
      </c>
      <c r="V4477" s="25">
        <v>7.436799999999999</v>
      </c>
      <c r="W4477" s="11">
        <f>Table_1[[#This Row],[Discount]]/Table_1[[#This Row],[Sales]]</f>
        <v>9.4126506024096394E-3</v>
      </c>
      <c r="X4477" t="str">
        <f>IF(Table_1[[#This Row],[Discount %]]&lt;=0.1, "0-10%", IF(Table_1[[#This Row],[Discount %]]&lt;=0.2, "10-20%", IF(Table_1[[#This Row],[Discount %]]&lt;=0.3, "20-30%", IF(Table_1[[#This Row],[Discount %]]&lt;=0.4, "30-40%", "40%+"))))</f>
        <v>0-10%</v>
      </c>
    </row>
    <row r="4478" spans="1:24" ht="14.4" x14ac:dyDescent="0.3">
      <c r="A4478" s="2">
        <v>4477</v>
      </c>
      <c r="B4478" s="2" t="s">
        <v>7522</v>
      </c>
      <c r="C4478" s="2">
        <f>YEAR([1]Data!$D4478)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9">
        <v>8.4480000000000004</v>
      </c>
      <c r="T4478" s="2">
        <v>2</v>
      </c>
      <c r="U4478" s="25">
        <v>0.2</v>
      </c>
      <c r="V4478" s="25">
        <v>2.6399999999999997</v>
      </c>
      <c r="W4478" s="11">
        <f>Table_1[[#This Row],[Discount]]/Table_1[[#This Row],[Sales]]</f>
        <v>2.3674242424242424E-2</v>
      </c>
      <c r="X4478" t="str">
        <f>IF(Table_1[[#This Row],[Discount %]]&lt;=0.1, "0-10%", IF(Table_1[[#This Row],[Discount %]]&lt;=0.2, "10-20%", IF(Table_1[[#This Row],[Discount %]]&lt;=0.3, "20-30%", IF(Table_1[[#This Row],[Discount %]]&lt;=0.4, "30-40%", "40%+"))))</f>
        <v>0-10%</v>
      </c>
    </row>
    <row r="4479" spans="1:24" ht="14.4" x14ac:dyDescent="0.3">
      <c r="A4479" s="2">
        <v>4478</v>
      </c>
      <c r="B4479" s="2" t="s">
        <v>7526</v>
      </c>
      <c r="C4479" s="2">
        <f>YEAR([1]Data!$D4479)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9">
        <v>333.09000000000003</v>
      </c>
      <c r="T4479" s="2">
        <v>3</v>
      </c>
      <c r="U4479" s="25">
        <v>0</v>
      </c>
      <c r="V4479" s="25">
        <v>23.316299999999984</v>
      </c>
      <c r="W4479" s="11">
        <f>Table_1[[#This Row],[Discount]]/Table_1[[#This Row],[Sales]]</f>
        <v>0</v>
      </c>
      <c r="X4479" t="str">
        <f>IF(Table_1[[#This Row],[Discount %]]&lt;=0.1, "0-10%", IF(Table_1[[#This Row],[Discount %]]&lt;=0.2, "10-20%", IF(Table_1[[#This Row],[Discount %]]&lt;=0.3, "20-30%", IF(Table_1[[#This Row],[Discount %]]&lt;=0.4, "30-40%", "40%+"))))</f>
        <v>0-10%</v>
      </c>
    </row>
    <row r="4480" spans="1:24" ht="14.4" x14ac:dyDescent="0.3">
      <c r="A4480" s="2">
        <v>4479</v>
      </c>
      <c r="B4480" s="2" t="s">
        <v>7526</v>
      </c>
      <c r="C4480" s="2">
        <f>YEAR([1]Data!$D4480)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9">
        <v>248.98</v>
      </c>
      <c r="T4480" s="2">
        <v>2</v>
      </c>
      <c r="U4480" s="25">
        <v>0</v>
      </c>
      <c r="V4480" s="25">
        <v>54.775599999999997</v>
      </c>
      <c r="W4480" s="11">
        <f>Table_1[[#This Row],[Discount]]/Table_1[[#This Row],[Sales]]</f>
        <v>0</v>
      </c>
      <c r="X4480" t="str">
        <f>IF(Table_1[[#This Row],[Discount %]]&lt;=0.1, "0-10%", IF(Table_1[[#This Row],[Discount %]]&lt;=0.2, "10-20%", IF(Table_1[[#This Row],[Discount %]]&lt;=0.3, "20-30%", IF(Table_1[[#This Row],[Discount %]]&lt;=0.4, "30-40%", "40%+"))))</f>
        <v>0-10%</v>
      </c>
    </row>
    <row r="4481" spans="1:24" ht="14.4" x14ac:dyDescent="0.3">
      <c r="A4481" s="2">
        <v>4480</v>
      </c>
      <c r="B4481" s="2" t="s">
        <v>7530</v>
      </c>
      <c r="C4481" s="2">
        <f>YEAR([1]Data!$D4481)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9">
        <v>24.900000000000002</v>
      </c>
      <c r="T4481" s="2">
        <v>5</v>
      </c>
      <c r="U4481" s="25">
        <v>0</v>
      </c>
      <c r="V4481" s="25">
        <v>11.703000000000001</v>
      </c>
      <c r="W4481" s="11">
        <f>Table_1[[#This Row],[Discount]]/Table_1[[#This Row],[Sales]]</f>
        <v>0</v>
      </c>
      <c r="X4481" t="str">
        <f>IF(Table_1[[#This Row],[Discount %]]&lt;=0.1, "0-10%", IF(Table_1[[#This Row],[Discount %]]&lt;=0.2, "10-20%", IF(Table_1[[#This Row],[Discount %]]&lt;=0.3, "20-30%", IF(Table_1[[#This Row],[Discount %]]&lt;=0.4, "30-40%", "40%+"))))</f>
        <v>0-10%</v>
      </c>
    </row>
    <row r="4482" spans="1:24" ht="14.4" x14ac:dyDescent="0.3">
      <c r="A4482" s="2">
        <v>4481</v>
      </c>
      <c r="B4482" s="2" t="s">
        <v>7533</v>
      </c>
      <c r="C4482" s="2">
        <f>YEAR([1]Data!$D4482)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9">
        <v>15.260000000000002</v>
      </c>
      <c r="T4482" s="2">
        <v>7</v>
      </c>
      <c r="U4482" s="25">
        <v>0</v>
      </c>
      <c r="V4482" s="25">
        <v>5.0358000000000001</v>
      </c>
      <c r="W4482" s="11">
        <f>Table_1[[#This Row],[Discount]]/Table_1[[#This Row],[Sales]]</f>
        <v>0</v>
      </c>
      <c r="X4482" t="str">
        <f>IF(Table_1[[#This Row],[Discount %]]&lt;=0.1, "0-10%", IF(Table_1[[#This Row],[Discount %]]&lt;=0.2, "10-20%", IF(Table_1[[#This Row],[Discount %]]&lt;=0.3, "20-30%", IF(Table_1[[#This Row],[Discount %]]&lt;=0.4, "30-40%", "40%+"))))</f>
        <v>0-10%</v>
      </c>
    </row>
    <row r="4483" spans="1:24" ht="14.4" x14ac:dyDescent="0.3">
      <c r="A4483" s="2">
        <v>4482</v>
      </c>
      <c r="B4483" s="2" t="s">
        <v>7533</v>
      </c>
      <c r="C4483" s="2">
        <f>YEAR([1]Data!$D4483)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9">
        <v>43.32</v>
      </c>
      <c r="T4483" s="2">
        <v>2</v>
      </c>
      <c r="U4483" s="25">
        <v>0</v>
      </c>
      <c r="V4483" s="25">
        <v>14.295599999999997</v>
      </c>
      <c r="W4483" s="11">
        <f>Table_1[[#This Row],[Discount]]/Table_1[[#This Row],[Sales]]</f>
        <v>0</v>
      </c>
      <c r="X4483" t="str">
        <f>IF(Table_1[[#This Row],[Discount %]]&lt;=0.1, "0-10%", IF(Table_1[[#This Row],[Discount %]]&lt;=0.2, "10-20%", IF(Table_1[[#This Row],[Discount %]]&lt;=0.3, "20-30%", IF(Table_1[[#This Row],[Discount %]]&lt;=0.4, "30-40%", "40%+"))))</f>
        <v>0-10%</v>
      </c>
    </row>
    <row r="4484" spans="1:24" ht="14.4" x14ac:dyDescent="0.3">
      <c r="A4484" s="2">
        <v>4483</v>
      </c>
      <c r="B4484" s="2" t="s">
        <v>7533</v>
      </c>
      <c r="C4484" s="2">
        <f>YEAR([1]Data!$D4484)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9">
        <v>43.584000000000003</v>
      </c>
      <c r="T4484" s="2">
        <v>12</v>
      </c>
      <c r="U4484" s="25">
        <v>0.2</v>
      </c>
      <c r="V4484" s="25">
        <v>15.799199999999999</v>
      </c>
      <c r="W4484" s="11">
        <f>Table_1[[#This Row],[Discount]]/Table_1[[#This Row],[Sales]]</f>
        <v>4.5888399412628489E-3</v>
      </c>
      <c r="X4484" t="str">
        <f>IF(Table_1[[#This Row],[Discount %]]&lt;=0.1, "0-10%", IF(Table_1[[#This Row],[Discount %]]&lt;=0.2, "10-20%", IF(Table_1[[#This Row],[Discount %]]&lt;=0.3, "20-30%", IF(Table_1[[#This Row],[Discount %]]&lt;=0.4, "30-40%", "40%+"))))</f>
        <v>0-10%</v>
      </c>
    </row>
    <row r="4485" spans="1:24" ht="14.4" x14ac:dyDescent="0.3">
      <c r="A4485" s="2">
        <v>4484</v>
      </c>
      <c r="B4485" s="2" t="s">
        <v>7533</v>
      </c>
      <c r="C4485" s="2">
        <f>YEAR([1]Data!$D4485)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9">
        <v>116.28</v>
      </c>
      <c r="T4485" s="2">
        <v>3</v>
      </c>
      <c r="U4485" s="25">
        <v>0</v>
      </c>
      <c r="V4485" s="25">
        <v>56.977199999999996</v>
      </c>
      <c r="W4485" s="11">
        <f>Table_1[[#This Row],[Discount]]/Table_1[[#This Row],[Sales]]</f>
        <v>0</v>
      </c>
      <c r="X4485" t="str">
        <f>IF(Table_1[[#This Row],[Discount %]]&lt;=0.1, "0-10%", IF(Table_1[[#This Row],[Discount %]]&lt;=0.2, "10-20%", IF(Table_1[[#This Row],[Discount %]]&lt;=0.3, "20-30%", IF(Table_1[[#This Row],[Discount %]]&lt;=0.4, "30-40%", "40%+"))))</f>
        <v>0-10%</v>
      </c>
    </row>
    <row r="4486" spans="1:24" ht="14.4" x14ac:dyDescent="0.3">
      <c r="A4486" s="2">
        <v>4485</v>
      </c>
      <c r="B4486" s="2" t="s">
        <v>7533</v>
      </c>
      <c r="C4486" s="2">
        <f>YEAR([1]Data!$D4486)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9">
        <v>9.2959999999999994</v>
      </c>
      <c r="T4486" s="2">
        <v>2</v>
      </c>
      <c r="U4486" s="25">
        <v>0.2</v>
      </c>
      <c r="V4486" s="25">
        <v>3.0211999999999994</v>
      </c>
      <c r="W4486" s="11">
        <f>Table_1[[#This Row],[Discount]]/Table_1[[#This Row],[Sales]]</f>
        <v>2.151462994836489E-2</v>
      </c>
      <c r="X4486" t="str">
        <f>IF(Table_1[[#This Row],[Discount %]]&lt;=0.1, "0-10%", IF(Table_1[[#This Row],[Discount %]]&lt;=0.2, "10-20%", IF(Table_1[[#This Row],[Discount %]]&lt;=0.3, "20-30%", IF(Table_1[[#This Row],[Discount %]]&lt;=0.4, "30-40%", "40%+"))))</f>
        <v>0-10%</v>
      </c>
    </row>
    <row r="4487" spans="1:24" ht="14.4" x14ac:dyDescent="0.3">
      <c r="A4487" s="2">
        <v>4486</v>
      </c>
      <c r="B4487" s="2" t="s">
        <v>7533</v>
      </c>
      <c r="C4487" s="2">
        <f>YEAR([1]Data!$D4487)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9">
        <v>19.440000000000001</v>
      </c>
      <c r="T4487" s="2">
        <v>3</v>
      </c>
      <c r="U4487" s="25">
        <v>0</v>
      </c>
      <c r="V4487" s="25">
        <v>9.3312000000000008</v>
      </c>
      <c r="W4487" s="11">
        <f>Table_1[[#This Row],[Discount]]/Table_1[[#This Row],[Sales]]</f>
        <v>0</v>
      </c>
      <c r="X4487" t="str">
        <f>IF(Table_1[[#This Row],[Discount %]]&lt;=0.1, "0-10%", IF(Table_1[[#This Row],[Discount %]]&lt;=0.2, "10-20%", IF(Table_1[[#This Row],[Discount %]]&lt;=0.3, "20-30%", IF(Table_1[[#This Row],[Discount %]]&lt;=0.4, "30-40%", "40%+"))))</f>
        <v>0-10%</v>
      </c>
    </row>
    <row r="4488" spans="1:24" ht="14.4" x14ac:dyDescent="0.3">
      <c r="A4488" s="2">
        <v>4487</v>
      </c>
      <c r="B4488" s="2" t="s">
        <v>7533</v>
      </c>
      <c r="C4488" s="2">
        <f>YEAR([1]Data!$D4488)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9">
        <v>314.54999999999995</v>
      </c>
      <c r="T4488" s="2">
        <v>3</v>
      </c>
      <c r="U4488" s="25">
        <v>0</v>
      </c>
      <c r="V4488" s="25">
        <v>150.98399999999998</v>
      </c>
      <c r="W4488" s="11">
        <f>Table_1[[#This Row],[Discount]]/Table_1[[#This Row],[Sales]]</f>
        <v>0</v>
      </c>
      <c r="X4488" t="str">
        <f>IF(Table_1[[#This Row],[Discount %]]&lt;=0.1, "0-10%", IF(Table_1[[#This Row],[Discount %]]&lt;=0.2, "10-20%", IF(Table_1[[#This Row],[Discount %]]&lt;=0.3, "20-30%", IF(Table_1[[#This Row],[Discount %]]&lt;=0.4, "30-40%", "40%+"))))</f>
        <v>0-10%</v>
      </c>
    </row>
    <row r="4489" spans="1:24" ht="14.4" x14ac:dyDescent="0.3">
      <c r="A4489" s="2">
        <v>4488</v>
      </c>
      <c r="B4489" s="2" t="s">
        <v>7536</v>
      </c>
      <c r="C4489" s="2">
        <f>YEAR([1]Data!$D4489)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9">
        <v>16.269999999999996</v>
      </c>
      <c r="T4489" s="2">
        <v>5</v>
      </c>
      <c r="U4489" s="25">
        <v>0.8</v>
      </c>
      <c r="V4489" s="25">
        <v>-25.218500000000006</v>
      </c>
      <c r="W4489" s="11">
        <f>Table_1[[#This Row],[Discount]]/Table_1[[#This Row],[Sales]]</f>
        <v>4.9170251997541499E-2</v>
      </c>
      <c r="X4489" t="str">
        <f>IF(Table_1[[#This Row],[Discount %]]&lt;=0.1, "0-10%", IF(Table_1[[#This Row],[Discount %]]&lt;=0.2, "10-20%", IF(Table_1[[#This Row],[Discount %]]&lt;=0.3, "20-30%", IF(Table_1[[#This Row],[Discount %]]&lt;=0.4, "30-40%", "40%+"))))</f>
        <v>0-10%</v>
      </c>
    </row>
    <row r="4490" spans="1:24" ht="14.4" x14ac:dyDescent="0.3">
      <c r="A4490" s="2">
        <v>4489</v>
      </c>
      <c r="B4490" s="2" t="s">
        <v>7536</v>
      </c>
      <c r="C4490" s="2">
        <f>YEAR([1]Data!$D4490)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9">
        <v>69.12</v>
      </c>
      <c r="T4490" s="2">
        <v>9</v>
      </c>
      <c r="U4490" s="25">
        <v>0.2</v>
      </c>
      <c r="V4490" s="25">
        <v>-14.687999999999999</v>
      </c>
      <c r="W4490" s="11">
        <f>Table_1[[#This Row],[Discount]]/Table_1[[#This Row],[Sales]]</f>
        <v>2.8935185185185184E-3</v>
      </c>
      <c r="X4490" t="str">
        <f>IF(Table_1[[#This Row],[Discount %]]&lt;=0.1, "0-10%", IF(Table_1[[#This Row],[Discount %]]&lt;=0.2, "10-20%", IF(Table_1[[#This Row],[Discount %]]&lt;=0.3, "20-30%", IF(Table_1[[#This Row],[Discount %]]&lt;=0.4, "30-40%", "40%+"))))</f>
        <v>0-10%</v>
      </c>
    </row>
    <row r="4491" spans="1:24" ht="14.4" x14ac:dyDescent="0.3">
      <c r="A4491" s="2">
        <v>4490</v>
      </c>
      <c r="B4491" s="2" t="s">
        <v>7536</v>
      </c>
      <c r="C4491" s="2">
        <f>YEAR([1]Data!$D4491)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9">
        <v>4.4699999999999989</v>
      </c>
      <c r="T4491" s="2">
        <v>3</v>
      </c>
      <c r="U4491" s="25">
        <v>0.8</v>
      </c>
      <c r="V4491" s="25">
        <v>-7.8225000000000016</v>
      </c>
      <c r="W4491" s="11">
        <f>Table_1[[#This Row],[Discount]]/Table_1[[#This Row],[Sales]]</f>
        <v>0.17897091722595085</v>
      </c>
      <c r="X4491" t="str">
        <f>IF(Table_1[[#This Row],[Discount %]]&lt;=0.1, "0-10%", IF(Table_1[[#This Row],[Discount %]]&lt;=0.2, "10-20%", IF(Table_1[[#This Row],[Discount %]]&lt;=0.3, "20-30%", IF(Table_1[[#This Row],[Discount %]]&lt;=0.4, "30-40%", "40%+"))))</f>
        <v>10-20%</v>
      </c>
    </row>
    <row r="4492" spans="1:24" ht="14.4" x14ac:dyDescent="0.3">
      <c r="A4492" s="2">
        <v>4491</v>
      </c>
      <c r="B4492" s="2" t="s">
        <v>7537</v>
      </c>
      <c r="C4492" s="2">
        <f>YEAR([1]Data!$D4492)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9">
        <v>418.29599999999994</v>
      </c>
      <c r="T4492" s="2">
        <v>3</v>
      </c>
      <c r="U4492" s="25">
        <v>0.2</v>
      </c>
      <c r="V4492" s="25">
        <v>5.2287000000000035</v>
      </c>
      <c r="W4492" s="11">
        <f>Table_1[[#This Row],[Discount]]/Table_1[[#This Row],[Sales]]</f>
        <v>4.781303191998012E-4</v>
      </c>
      <c r="X4492" t="str">
        <f>IF(Table_1[[#This Row],[Discount %]]&lt;=0.1, "0-10%", IF(Table_1[[#This Row],[Discount %]]&lt;=0.2, "10-20%", IF(Table_1[[#This Row],[Discount %]]&lt;=0.3, "20-30%", IF(Table_1[[#This Row],[Discount %]]&lt;=0.4, "30-40%", "40%+"))))</f>
        <v>0-10%</v>
      </c>
    </row>
    <row r="4493" spans="1:24" ht="14.4" x14ac:dyDescent="0.3">
      <c r="A4493" s="2">
        <v>4492</v>
      </c>
      <c r="B4493" s="2" t="s">
        <v>7538</v>
      </c>
      <c r="C4493" s="2">
        <f>YEAR([1]Data!$D4493)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9">
        <v>659.98799999999994</v>
      </c>
      <c r="T4493" s="2">
        <v>2</v>
      </c>
      <c r="U4493" s="25">
        <v>0.4</v>
      </c>
      <c r="V4493" s="25">
        <v>109.99799999999999</v>
      </c>
      <c r="W4493" s="11">
        <f>Table_1[[#This Row],[Discount]]/Table_1[[#This Row],[Sales]]</f>
        <v>6.0607162554470698E-4</v>
      </c>
      <c r="X4493" t="str">
        <f>IF(Table_1[[#This Row],[Discount %]]&lt;=0.1, "0-10%", IF(Table_1[[#This Row],[Discount %]]&lt;=0.2, "10-20%", IF(Table_1[[#This Row],[Discount %]]&lt;=0.3, "20-30%", IF(Table_1[[#This Row],[Discount %]]&lt;=0.4, "30-40%", "40%+"))))</f>
        <v>0-10%</v>
      </c>
    </row>
    <row r="4494" spans="1:24" ht="14.4" x14ac:dyDescent="0.3">
      <c r="A4494" s="2">
        <v>4493</v>
      </c>
      <c r="B4494" s="2" t="s">
        <v>7538</v>
      </c>
      <c r="C4494" s="2">
        <f>YEAR([1]Data!$D4494)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9">
        <v>8.1280000000000001</v>
      </c>
      <c r="T4494" s="2">
        <v>2</v>
      </c>
      <c r="U4494" s="25">
        <v>0.2</v>
      </c>
      <c r="V4494" s="25">
        <v>1.4223999999999997</v>
      </c>
      <c r="W4494" s="11">
        <f>Table_1[[#This Row],[Discount]]/Table_1[[#This Row],[Sales]]</f>
        <v>2.4606299212598427E-2</v>
      </c>
      <c r="X4494" t="str">
        <f>IF(Table_1[[#This Row],[Discount %]]&lt;=0.1, "0-10%", IF(Table_1[[#This Row],[Discount %]]&lt;=0.2, "10-20%", IF(Table_1[[#This Row],[Discount %]]&lt;=0.3, "20-30%", IF(Table_1[[#This Row],[Discount %]]&lt;=0.4, "30-40%", "40%+"))))</f>
        <v>0-10%</v>
      </c>
    </row>
    <row r="4495" spans="1:24" ht="14.4" x14ac:dyDescent="0.3">
      <c r="A4495" s="2">
        <v>4494</v>
      </c>
      <c r="B4495" s="2" t="s">
        <v>7538</v>
      </c>
      <c r="C4495" s="2">
        <f>YEAR([1]Data!$D4495)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9">
        <v>36.288000000000011</v>
      </c>
      <c r="T4495" s="2">
        <v>7</v>
      </c>
      <c r="U4495" s="25">
        <v>0.2</v>
      </c>
      <c r="V4495" s="25">
        <v>12.700800000000001</v>
      </c>
      <c r="W4495" s="11">
        <f>Table_1[[#This Row],[Discount]]/Table_1[[#This Row],[Sales]]</f>
        <v>5.511463844797177E-3</v>
      </c>
      <c r="X4495" t="str">
        <f>IF(Table_1[[#This Row],[Discount %]]&lt;=0.1, "0-10%", IF(Table_1[[#This Row],[Discount %]]&lt;=0.2, "10-20%", IF(Table_1[[#This Row],[Discount %]]&lt;=0.3, "20-30%", IF(Table_1[[#This Row],[Discount %]]&lt;=0.4, "30-40%", "40%+"))))</f>
        <v>0-10%</v>
      </c>
    </row>
    <row r="4496" spans="1:24" ht="14.4" x14ac:dyDescent="0.3">
      <c r="A4496" s="2">
        <v>4495</v>
      </c>
      <c r="B4496" s="2" t="s">
        <v>7538</v>
      </c>
      <c r="C4496" s="2">
        <f>YEAR([1]Data!$D4496)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9">
        <v>909.7199999999998</v>
      </c>
      <c r="T4496" s="2">
        <v>6</v>
      </c>
      <c r="U4496" s="25">
        <v>0.3</v>
      </c>
      <c r="V4496" s="25">
        <v>-51.983999999999924</v>
      </c>
      <c r="W4496" s="11">
        <f>Table_1[[#This Row],[Discount]]/Table_1[[#This Row],[Sales]]</f>
        <v>3.2977179791584231E-4</v>
      </c>
      <c r="X4496" t="str">
        <f>IF(Table_1[[#This Row],[Discount %]]&lt;=0.1, "0-10%", IF(Table_1[[#This Row],[Discount %]]&lt;=0.2, "10-20%", IF(Table_1[[#This Row],[Discount %]]&lt;=0.3, "20-30%", IF(Table_1[[#This Row],[Discount %]]&lt;=0.4, "30-40%", "40%+"))))</f>
        <v>0-10%</v>
      </c>
    </row>
    <row r="4497" spans="1:24" ht="14.4" x14ac:dyDescent="0.3">
      <c r="A4497" s="2">
        <v>4496</v>
      </c>
      <c r="B4497" s="2" t="s">
        <v>7539</v>
      </c>
      <c r="C4497" s="2">
        <f>YEAR([1]Data!$D4497)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9">
        <v>917.92349999999988</v>
      </c>
      <c r="T4497" s="2">
        <v>9</v>
      </c>
      <c r="U4497" s="25">
        <v>0.15</v>
      </c>
      <c r="V4497" s="25">
        <v>75.593699999999899</v>
      </c>
      <c r="W4497" s="11">
        <f>Table_1[[#This Row],[Discount]]/Table_1[[#This Row],[Sales]]</f>
        <v>1.6341231050299944E-4</v>
      </c>
      <c r="X4497" t="str">
        <f>IF(Table_1[[#This Row],[Discount %]]&lt;=0.1, "0-10%", IF(Table_1[[#This Row],[Discount %]]&lt;=0.2, "10-20%", IF(Table_1[[#This Row],[Discount %]]&lt;=0.3, "20-30%", IF(Table_1[[#This Row],[Discount %]]&lt;=0.4, "30-40%", "40%+"))))</f>
        <v>0-10%</v>
      </c>
    </row>
    <row r="4498" spans="1:24" ht="14.4" x14ac:dyDescent="0.3">
      <c r="A4498" s="2">
        <v>4497</v>
      </c>
      <c r="B4498" s="2" t="s">
        <v>7539</v>
      </c>
      <c r="C4498" s="2">
        <f>YEAR([1]Data!$D4498)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9">
        <v>38.880000000000003</v>
      </c>
      <c r="T4498" s="2">
        <v>6</v>
      </c>
      <c r="U4498" s="25">
        <v>0</v>
      </c>
      <c r="V4498" s="25">
        <v>19.051200000000001</v>
      </c>
      <c r="W4498" s="11">
        <f>Table_1[[#This Row],[Discount]]/Table_1[[#This Row],[Sales]]</f>
        <v>0</v>
      </c>
      <c r="X4498" t="str">
        <f>IF(Table_1[[#This Row],[Discount %]]&lt;=0.1, "0-10%", IF(Table_1[[#This Row],[Discount %]]&lt;=0.2, "10-20%", IF(Table_1[[#This Row],[Discount %]]&lt;=0.3, "20-30%", IF(Table_1[[#This Row],[Discount %]]&lt;=0.4, "30-40%", "40%+"))))</f>
        <v>0-10%</v>
      </c>
    </row>
    <row r="4499" spans="1:24" ht="14.4" x14ac:dyDescent="0.3">
      <c r="A4499" s="2">
        <v>4498</v>
      </c>
      <c r="B4499" s="2" t="s">
        <v>7540</v>
      </c>
      <c r="C4499" s="2">
        <f>YEAR([1]Data!$D4499)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9">
        <v>631.17600000000016</v>
      </c>
      <c r="T4499" s="2">
        <v>4</v>
      </c>
      <c r="U4499" s="25">
        <v>0.7</v>
      </c>
      <c r="V4499" s="25">
        <v>-462.86239999999998</v>
      </c>
      <c r="W4499" s="11">
        <f>Table_1[[#This Row],[Discount]]/Table_1[[#This Row],[Sales]]</f>
        <v>1.1090409014284444E-3</v>
      </c>
      <c r="X4499" t="str">
        <f>IF(Table_1[[#This Row],[Discount %]]&lt;=0.1, "0-10%", IF(Table_1[[#This Row],[Discount %]]&lt;=0.2, "10-20%", IF(Table_1[[#This Row],[Discount %]]&lt;=0.3, "20-30%", IF(Table_1[[#This Row],[Discount %]]&lt;=0.4, "30-40%", "40%+"))))</f>
        <v>0-10%</v>
      </c>
    </row>
    <row r="4500" spans="1:24" ht="14.4" x14ac:dyDescent="0.3">
      <c r="A4500" s="2">
        <v>4499</v>
      </c>
      <c r="B4500" s="2" t="s">
        <v>7541</v>
      </c>
      <c r="C4500" s="2">
        <f>YEAR([1]Data!$D4500)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9">
        <v>12.96</v>
      </c>
      <c r="T4500" s="2">
        <v>2</v>
      </c>
      <c r="U4500" s="25">
        <v>0</v>
      </c>
      <c r="V4500" s="25">
        <v>6.2208000000000006</v>
      </c>
      <c r="W4500" s="11">
        <f>Table_1[[#This Row],[Discount]]/Table_1[[#This Row],[Sales]]</f>
        <v>0</v>
      </c>
      <c r="X4500" t="str">
        <f>IF(Table_1[[#This Row],[Discount %]]&lt;=0.1, "0-10%", IF(Table_1[[#This Row],[Discount %]]&lt;=0.2, "10-20%", IF(Table_1[[#This Row],[Discount %]]&lt;=0.3, "20-30%", IF(Table_1[[#This Row],[Discount %]]&lt;=0.4, "30-40%", "40%+"))))</f>
        <v>0-10%</v>
      </c>
    </row>
    <row r="4501" spans="1:24" ht="14.4" x14ac:dyDescent="0.3">
      <c r="A4501" s="2">
        <v>4500</v>
      </c>
      <c r="B4501" s="2" t="s">
        <v>7544</v>
      </c>
      <c r="C4501" s="2">
        <f>YEAR([1]Data!$D4501)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9">
        <v>12.96</v>
      </c>
      <c r="T4501" s="2">
        <v>2</v>
      </c>
      <c r="U4501" s="25">
        <v>0</v>
      </c>
      <c r="V4501" s="25">
        <v>6.2208000000000006</v>
      </c>
      <c r="W4501" s="11">
        <f>Table_1[[#This Row],[Discount]]/Table_1[[#This Row],[Sales]]</f>
        <v>0</v>
      </c>
      <c r="X4501" t="str">
        <f>IF(Table_1[[#This Row],[Discount %]]&lt;=0.1, "0-10%", IF(Table_1[[#This Row],[Discount %]]&lt;=0.2, "10-20%", IF(Table_1[[#This Row],[Discount %]]&lt;=0.3, "20-30%", IF(Table_1[[#This Row],[Discount %]]&lt;=0.4, "30-40%", "40%+"))))</f>
        <v>0-10%</v>
      </c>
    </row>
    <row r="4502" spans="1:24" ht="14.4" x14ac:dyDescent="0.3">
      <c r="A4502" s="2">
        <v>4501</v>
      </c>
      <c r="B4502" s="2" t="s">
        <v>7544</v>
      </c>
      <c r="C4502" s="2">
        <f>YEAR([1]Data!$D4502)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9">
        <v>23.2</v>
      </c>
      <c r="T4502" s="2">
        <v>5</v>
      </c>
      <c r="U4502" s="25">
        <v>0.2</v>
      </c>
      <c r="V4502" s="25">
        <v>8.1199999999999974</v>
      </c>
      <c r="W4502" s="11">
        <f>Table_1[[#This Row],[Discount]]/Table_1[[#This Row],[Sales]]</f>
        <v>8.6206896551724137E-3</v>
      </c>
      <c r="X4502" t="str">
        <f>IF(Table_1[[#This Row],[Discount %]]&lt;=0.1, "0-10%", IF(Table_1[[#This Row],[Discount %]]&lt;=0.2, "10-20%", IF(Table_1[[#This Row],[Discount %]]&lt;=0.3, "20-30%", IF(Table_1[[#This Row],[Discount %]]&lt;=0.4, "30-40%", "40%+"))))</f>
        <v>0-10%</v>
      </c>
    </row>
    <row r="4503" spans="1:24" ht="14.4" x14ac:dyDescent="0.3">
      <c r="A4503" s="2">
        <v>4502</v>
      </c>
      <c r="B4503" s="2" t="s">
        <v>7545</v>
      </c>
      <c r="C4503" s="2">
        <f>YEAR([1]Data!$D4503)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9">
        <v>25.920000000000005</v>
      </c>
      <c r="T4503" s="2">
        <v>5</v>
      </c>
      <c r="U4503" s="25">
        <v>0.2</v>
      </c>
      <c r="V4503" s="25">
        <v>9.0719999999999992</v>
      </c>
      <c r="W4503" s="11">
        <f>Table_1[[#This Row],[Discount]]/Table_1[[#This Row],[Sales]]</f>
        <v>7.7160493827160481E-3</v>
      </c>
      <c r="X4503" t="str">
        <f>IF(Table_1[[#This Row],[Discount %]]&lt;=0.1, "0-10%", IF(Table_1[[#This Row],[Discount %]]&lt;=0.2, "10-20%", IF(Table_1[[#This Row],[Discount %]]&lt;=0.3, "20-30%", IF(Table_1[[#This Row],[Discount %]]&lt;=0.4, "30-40%", "40%+"))))</f>
        <v>0-10%</v>
      </c>
    </row>
    <row r="4504" spans="1:24" ht="14.4" x14ac:dyDescent="0.3">
      <c r="A4504" s="2">
        <v>4503</v>
      </c>
      <c r="B4504" s="2" t="s">
        <v>7545</v>
      </c>
      <c r="C4504" s="2">
        <f>YEAR([1]Data!$D4504)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9">
        <v>21.312000000000005</v>
      </c>
      <c r="T4504" s="2">
        <v>6</v>
      </c>
      <c r="U4504" s="25">
        <v>0.2</v>
      </c>
      <c r="V4504" s="25">
        <v>7.1928000000000001</v>
      </c>
      <c r="W4504" s="11">
        <f>Table_1[[#This Row],[Discount]]/Table_1[[#This Row],[Sales]]</f>
        <v>9.3843843843843828E-3</v>
      </c>
      <c r="X4504" t="str">
        <f>IF(Table_1[[#This Row],[Discount %]]&lt;=0.1, "0-10%", IF(Table_1[[#This Row],[Discount %]]&lt;=0.2, "10-20%", IF(Table_1[[#This Row],[Discount %]]&lt;=0.3, "20-30%", IF(Table_1[[#This Row],[Discount %]]&lt;=0.4, "30-40%", "40%+"))))</f>
        <v>0-10%</v>
      </c>
    </row>
    <row r="4505" spans="1:24" ht="14.4" x14ac:dyDescent="0.3">
      <c r="A4505" s="2">
        <v>4504</v>
      </c>
      <c r="B4505" s="2" t="s">
        <v>7546</v>
      </c>
      <c r="C4505" s="2">
        <f>YEAR([1]Data!$D4505)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9">
        <v>173.65600000000003</v>
      </c>
      <c r="T4505" s="2">
        <v>7</v>
      </c>
      <c r="U4505" s="25">
        <v>0.2</v>
      </c>
      <c r="V4505" s="25">
        <v>17.365599999999993</v>
      </c>
      <c r="W4505" s="11">
        <f>Table_1[[#This Row],[Discount]]/Table_1[[#This Row],[Sales]]</f>
        <v>1.1517022158750632E-3</v>
      </c>
      <c r="X4505" t="str">
        <f>IF(Table_1[[#This Row],[Discount %]]&lt;=0.1, "0-10%", IF(Table_1[[#This Row],[Discount %]]&lt;=0.2, "10-20%", IF(Table_1[[#This Row],[Discount %]]&lt;=0.3, "20-30%", IF(Table_1[[#This Row],[Discount %]]&lt;=0.4, "30-40%", "40%+"))))</f>
        <v>0-10%</v>
      </c>
    </row>
    <row r="4506" spans="1:24" ht="14.4" x14ac:dyDescent="0.3">
      <c r="A4506" s="2">
        <v>4505</v>
      </c>
      <c r="B4506" s="2" t="s">
        <v>7546</v>
      </c>
      <c r="C4506" s="2">
        <f>YEAR([1]Data!$D4506)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9">
        <v>361.96</v>
      </c>
      <c r="T4506" s="2">
        <v>2</v>
      </c>
      <c r="U4506" s="25">
        <v>0</v>
      </c>
      <c r="V4506" s="25">
        <v>101.34879999999998</v>
      </c>
      <c r="W4506" s="11">
        <f>Table_1[[#This Row],[Discount]]/Table_1[[#This Row],[Sales]]</f>
        <v>0</v>
      </c>
      <c r="X4506" t="str">
        <f>IF(Table_1[[#This Row],[Discount %]]&lt;=0.1, "0-10%", IF(Table_1[[#This Row],[Discount %]]&lt;=0.2, "10-20%", IF(Table_1[[#This Row],[Discount %]]&lt;=0.3, "20-30%", IF(Table_1[[#This Row],[Discount %]]&lt;=0.4, "30-40%", "40%+"))))</f>
        <v>0-10%</v>
      </c>
    </row>
    <row r="4507" spans="1:24" ht="14.4" x14ac:dyDescent="0.3">
      <c r="A4507" s="2">
        <v>4506</v>
      </c>
      <c r="B4507" s="2" t="s">
        <v>7546</v>
      </c>
      <c r="C4507" s="2">
        <f>YEAR([1]Data!$D4507)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9">
        <v>62.849999999999994</v>
      </c>
      <c r="T4507" s="2">
        <v>3</v>
      </c>
      <c r="U4507" s="25">
        <v>0</v>
      </c>
      <c r="V4507" s="25">
        <v>13.198499999999999</v>
      </c>
      <c r="W4507" s="11">
        <f>Table_1[[#This Row],[Discount]]/Table_1[[#This Row],[Sales]]</f>
        <v>0</v>
      </c>
      <c r="X4507" t="str">
        <f>IF(Table_1[[#This Row],[Discount %]]&lt;=0.1, "0-10%", IF(Table_1[[#This Row],[Discount %]]&lt;=0.2, "10-20%", IF(Table_1[[#This Row],[Discount %]]&lt;=0.3, "20-30%", IF(Table_1[[#This Row],[Discount %]]&lt;=0.4, "30-40%", "40%+"))))</f>
        <v>0-10%</v>
      </c>
    </row>
    <row r="4508" spans="1:24" ht="14.4" x14ac:dyDescent="0.3">
      <c r="A4508" s="2">
        <v>4507</v>
      </c>
      <c r="B4508" s="2" t="s">
        <v>7546</v>
      </c>
      <c r="C4508" s="2">
        <f>YEAR([1]Data!$D4508)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9">
        <v>818.37600000000009</v>
      </c>
      <c r="T4508" s="2">
        <v>3</v>
      </c>
      <c r="U4508" s="25">
        <v>0.2</v>
      </c>
      <c r="V4508" s="25">
        <v>51.148499999999984</v>
      </c>
      <c r="W4508" s="11">
        <f>Table_1[[#This Row],[Discount]]/Table_1[[#This Row],[Sales]]</f>
        <v>2.4438644339521196E-4</v>
      </c>
      <c r="X4508" t="str">
        <f>IF(Table_1[[#This Row],[Discount %]]&lt;=0.1, "0-10%", IF(Table_1[[#This Row],[Discount %]]&lt;=0.2, "10-20%", IF(Table_1[[#This Row],[Discount %]]&lt;=0.3, "20-30%", IF(Table_1[[#This Row],[Discount %]]&lt;=0.4, "30-40%", "40%+"))))</f>
        <v>0-10%</v>
      </c>
    </row>
    <row r="4509" spans="1:24" ht="14.4" x14ac:dyDescent="0.3">
      <c r="A4509" s="2">
        <v>4508</v>
      </c>
      <c r="B4509" s="2" t="s">
        <v>7546</v>
      </c>
      <c r="C4509" s="2">
        <f>YEAR([1]Data!$D4509)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9">
        <v>20.34</v>
      </c>
      <c r="T4509" s="2">
        <v>1</v>
      </c>
      <c r="U4509" s="25">
        <v>0</v>
      </c>
      <c r="V4509" s="25">
        <v>0.20339999999999847</v>
      </c>
      <c r="W4509" s="11">
        <f>Table_1[[#This Row],[Discount]]/Table_1[[#This Row],[Sales]]</f>
        <v>0</v>
      </c>
      <c r="X4509" t="str">
        <f>IF(Table_1[[#This Row],[Discount %]]&lt;=0.1, "0-10%", IF(Table_1[[#This Row],[Discount %]]&lt;=0.2, "10-20%", IF(Table_1[[#This Row],[Discount %]]&lt;=0.3, "20-30%", IF(Table_1[[#This Row],[Discount %]]&lt;=0.4, "30-40%", "40%+"))))</f>
        <v>0-10%</v>
      </c>
    </row>
    <row r="4510" spans="1:24" ht="14.4" x14ac:dyDescent="0.3">
      <c r="A4510" s="2">
        <v>4509</v>
      </c>
      <c r="B4510" s="2" t="s">
        <v>7546</v>
      </c>
      <c r="C4510" s="2">
        <f>YEAR([1]Data!$D4510)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9">
        <v>23.99</v>
      </c>
      <c r="T4510" s="2">
        <v>1</v>
      </c>
      <c r="U4510" s="25">
        <v>0</v>
      </c>
      <c r="V4510" s="25">
        <v>5.5176999999999978</v>
      </c>
      <c r="W4510" s="11">
        <f>Table_1[[#This Row],[Discount]]/Table_1[[#This Row],[Sales]]</f>
        <v>0</v>
      </c>
      <c r="X4510" t="str">
        <f>IF(Table_1[[#This Row],[Discount %]]&lt;=0.1, "0-10%", IF(Table_1[[#This Row],[Discount %]]&lt;=0.2, "10-20%", IF(Table_1[[#This Row],[Discount %]]&lt;=0.3, "20-30%", IF(Table_1[[#This Row],[Discount %]]&lt;=0.4, "30-40%", "40%+"))))</f>
        <v>0-10%</v>
      </c>
    </row>
    <row r="4511" spans="1:24" ht="14.4" x14ac:dyDescent="0.3">
      <c r="A4511" s="2">
        <v>4510</v>
      </c>
      <c r="B4511" s="2" t="s">
        <v>7549</v>
      </c>
      <c r="C4511" s="2">
        <f>YEAR([1]Data!$D4511)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9">
        <v>171.28800000000001</v>
      </c>
      <c r="T4511" s="2">
        <v>3</v>
      </c>
      <c r="U4511" s="25">
        <v>0.2</v>
      </c>
      <c r="V4511" s="25">
        <v>-6.423300000000026</v>
      </c>
      <c r="W4511" s="11">
        <f>Table_1[[#This Row],[Discount]]/Table_1[[#This Row],[Sales]]</f>
        <v>1.1676241184437905E-3</v>
      </c>
      <c r="X4511" t="str">
        <f>IF(Table_1[[#This Row],[Discount %]]&lt;=0.1, "0-10%", IF(Table_1[[#This Row],[Discount %]]&lt;=0.2, "10-20%", IF(Table_1[[#This Row],[Discount %]]&lt;=0.3, "20-30%", IF(Table_1[[#This Row],[Discount %]]&lt;=0.4, "30-40%", "40%+"))))</f>
        <v>0-10%</v>
      </c>
    </row>
    <row r="4512" spans="1:24" ht="14.4" x14ac:dyDescent="0.3">
      <c r="A4512" s="2">
        <v>4511</v>
      </c>
      <c r="B4512" s="2" t="s">
        <v>7552</v>
      </c>
      <c r="C4512" s="2">
        <f>YEAR([1]Data!$D4512)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9">
        <v>37.299999999999997</v>
      </c>
      <c r="T4512" s="2">
        <v>2</v>
      </c>
      <c r="U4512" s="25">
        <v>0</v>
      </c>
      <c r="V4512" s="25">
        <v>17.157999999999998</v>
      </c>
      <c r="W4512" s="11">
        <f>Table_1[[#This Row],[Discount]]/Table_1[[#This Row],[Sales]]</f>
        <v>0</v>
      </c>
      <c r="X4512" t="str">
        <f>IF(Table_1[[#This Row],[Discount %]]&lt;=0.1, "0-10%", IF(Table_1[[#This Row],[Discount %]]&lt;=0.2, "10-20%", IF(Table_1[[#This Row],[Discount %]]&lt;=0.3, "20-30%", IF(Table_1[[#This Row],[Discount %]]&lt;=0.4, "30-40%", "40%+"))))</f>
        <v>0-10%</v>
      </c>
    </row>
    <row r="4513" spans="1:24" ht="14.4" x14ac:dyDescent="0.3">
      <c r="A4513" s="2">
        <v>4512</v>
      </c>
      <c r="B4513" s="2" t="s">
        <v>7552</v>
      </c>
      <c r="C4513" s="2">
        <f>YEAR([1]Data!$D4513)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9">
        <v>81.96</v>
      </c>
      <c r="T4513" s="2">
        <v>2</v>
      </c>
      <c r="U4513" s="25">
        <v>0</v>
      </c>
      <c r="V4513" s="25">
        <v>39.340799999999994</v>
      </c>
      <c r="W4513" s="11">
        <f>Table_1[[#This Row],[Discount]]/Table_1[[#This Row],[Sales]]</f>
        <v>0</v>
      </c>
      <c r="X4513" t="str">
        <f>IF(Table_1[[#This Row],[Discount %]]&lt;=0.1, "0-10%", IF(Table_1[[#This Row],[Discount %]]&lt;=0.2, "10-20%", IF(Table_1[[#This Row],[Discount %]]&lt;=0.3, "20-30%", IF(Table_1[[#This Row],[Discount %]]&lt;=0.4, "30-40%", "40%+"))))</f>
        <v>0-10%</v>
      </c>
    </row>
    <row r="4514" spans="1:24" ht="14.4" x14ac:dyDescent="0.3">
      <c r="A4514" s="2">
        <v>4513</v>
      </c>
      <c r="B4514" s="2" t="s">
        <v>7553</v>
      </c>
      <c r="C4514" s="2">
        <f>YEAR([1]Data!$D4514)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9">
        <v>54.792000000000009</v>
      </c>
      <c r="T4514" s="2">
        <v>6</v>
      </c>
      <c r="U4514" s="25">
        <v>0.7</v>
      </c>
      <c r="V4514" s="25">
        <v>-40.180799999999991</v>
      </c>
      <c r="W4514" s="11">
        <f>Table_1[[#This Row],[Discount]]/Table_1[[#This Row],[Sales]]</f>
        <v>1.2775587677033141E-2</v>
      </c>
      <c r="X4514" t="str">
        <f>IF(Table_1[[#This Row],[Discount %]]&lt;=0.1, "0-10%", IF(Table_1[[#This Row],[Discount %]]&lt;=0.2, "10-20%", IF(Table_1[[#This Row],[Discount %]]&lt;=0.3, "20-30%", IF(Table_1[[#This Row],[Discount %]]&lt;=0.4, "30-40%", "40%+"))))</f>
        <v>0-10%</v>
      </c>
    </row>
    <row r="4515" spans="1:24" ht="14.4" x14ac:dyDescent="0.3">
      <c r="A4515" s="2">
        <v>4514</v>
      </c>
      <c r="B4515" s="2" t="s">
        <v>7554</v>
      </c>
      <c r="C4515" s="2">
        <f>YEAR([1]Data!$D4515)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9">
        <v>10.784000000000001</v>
      </c>
      <c r="T4515" s="2">
        <v>1</v>
      </c>
      <c r="U4515" s="25">
        <v>0.2</v>
      </c>
      <c r="V4515" s="25">
        <v>0.8087999999999993</v>
      </c>
      <c r="W4515" s="11">
        <f>Table_1[[#This Row],[Discount]]/Table_1[[#This Row],[Sales]]</f>
        <v>1.8545994065281898E-2</v>
      </c>
      <c r="X4515" t="str">
        <f>IF(Table_1[[#This Row],[Discount %]]&lt;=0.1, "0-10%", IF(Table_1[[#This Row],[Discount %]]&lt;=0.2, "10-20%", IF(Table_1[[#This Row],[Discount %]]&lt;=0.3, "20-30%", IF(Table_1[[#This Row],[Discount %]]&lt;=0.4, "30-40%", "40%+"))))</f>
        <v>0-10%</v>
      </c>
    </row>
    <row r="4516" spans="1:24" ht="14.4" x14ac:dyDescent="0.3">
      <c r="A4516" s="2">
        <v>4515</v>
      </c>
      <c r="B4516" s="2" t="s">
        <v>7555</v>
      </c>
      <c r="C4516" s="2">
        <f>YEAR([1]Data!$D4516)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9">
        <v>290.98</v>
      </c>
      <c r="T4516" s="2">
        <v>1</v>
      </c>
      <c r="U4516" s="25">
        <v>0</v>
      </c>
      <c r="V4516" s="25">
        <v>75.654799999999994</v>
      </c>
      <c r="W4516" s="11">
        <f>Table_1[[#This Row],[Discount]]/Table_1[[#This Row],[Sales]]</f>
        <v>0</v>
      </c>
      <c r="X4516" t="str">
        <f>IF(Table_1[[#This Row],[Discount %]]&lt;=0.1, "0-10%", IF(Table_1[[#This Row],[Discount %]]&lt;=0.2, "10-20%", IF(Table_1[[#This Row],[Discount %]]&lt;=0.3, "20-30%", IF(Table_1[[#This Row],[Discount %]]&lt;=0.4, "30-40%", "40%+"))))</f>
        <v>0-10%</v>
      </c>
    </row>
    <row r="4517" spans="1:24" ht="14.4" x14ac:dyDescent="0.3">
      <c r="A4517" s="2">
        <v>4516</v>
      </c>
      <c r="B4517" s="2" t="s">
        <v>7557</v>
      </c>
      <c r="C4517" s="2">
        <f>YEAR([1]Data!$D4517)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9">
        <v>36.44</v>
      </c>
      <c r="T4517" s="2">
        <v>4</v>
      </c>
      <c r="U4517" s="25">
        <v>0</v>
      </c>
      <c r="V4517" s="25">
        <v>12.025199999999998</v>
      </c>
      <c r="W4517" s="11">
        <f>Table_1[[#This Row],[Discount]]/Table_1[[#This Row],[Sales]]</f>
        <v>0</v>
      </c>
      <c r="X4517" t="str">
        <f>IF(Table_1[[#This Row],[Discount %]]&lt;=0.1, "0-10%", IF(Table_1[[#This Row],[Discount %]]&lt;=0.2, "10-20%", IF(Table_1[[#This Row],[Discount %]]&lt;=0.3, "20-30%", IF(Table_1[[#This Row],[Discount %]]&lt;=0.4, "30-40%", "40%+"))))</f>
        <v>0-10%</v>
      </c>
    </row>
    <row r="4518" spans="1:24" ht="14.4" x14ac:dyDescent="0.3">
      <c r="A4518" s="2">
        <v>4517</v>
      </c>
      <c r="B4518" s="2" t="s">
        <v>7558</v>
      </c>
      <c r="C4518" s="2">
        <f>YEAR([1]Data!$D4518)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9">
        <v>21.400000000000002</v>
      </c>
      <c r="T4518" s="2">
        <v>5</v>
      </c>
      <c r="U4518" s="25">
        <v>0</v>
      </c>
      <c r="V4518" s="25">
        <v>10.058</v>
      </c>
      <c r="W4518" s="11">
        <f>Table_1[[#This Row],[Discount]]/Table_1[[#This Row],[Sales]]</f>
        <v>0</v>
      </c>
      <c r="X4518" t="str">
        <f>IF(Table_1[[#This Row],[Discount %]]&lt;=0.1, "0-10%", IF(Table_1[[#This Row],[Discount %]]&lt;=0.2, "10-20%", IF(Table_1[[#This Row],[Discount %]]&lt;=0.3, "20-30%", IF(Table_1[[#This Row],[Discount %]]&lt;=0.4, "30-40%", "40%+"))))</f>
        <v>0-10%</v>
      </c>
    </row>
    <row r="4519" spans="1:24" ht="14.4" x14ac:dyDescent="0.3">
      <c r="A4519" s="2">
        <v>4518</v>
      </c>
      <c r="B4519" s="2" t="s">
        <v>7558</v>
      </c>
      <c r="C4519" s="2">
        <f>YEAR([1]Data!$D4519)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9">
        <v>48.664000000000001</v>
      </c>
      <c r="T4519" s="2">
        <v>7</v>
      </c>
      <c r="U4519" s="25">
        <v>0.2</v>
      </c>
      <c r="V4519" s="25">
        <v>15.815799999999999</v>
      </c>
      <c r="W4519" s="11">
        <f>Table_1[[#This Row],[Discount]]/Table_1[[#This Row],[Sales]]</f>
        <v>4.109814236396515E-3</v>
      </c>
      <c r="X4519" t="str">
        <f>IF(Table_1[[#This Row],[Discount %]]&lt;=0.1, "0-10%", IF(Table_1[[#This Row],[Discount %]]&lt;=0.2, "10-20%", IF(Table_1[[#This Row],[Discount %]]&lt;=0.3, "20-30%", IF(Table_1[[#This Row],[Discount %]]&lt;=0.4, "30-40%", "40%+"))))</f>
        <v>0-10%</v>
      </c>
    </row>
    <row r="4520" spans="1:24" ht="14.4" x14ac:dyDescent="0.3">
      <c r="A4520" s="2">
        <v>4519</v>
      </c>
      <c r="B4520" s="2" t="s">
        <v>7561</v>
      </c>
      <c r="C4520" s="2">
        <f>YEAR([1]Data!$D4520)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9">
        <v>16.559999999999999</v>
      </c>
      <c r="T4520" s="2">
        <v>4</v>
      </c>
      <c r="U4520" s="25">
        <v>0</v>
      </c>
      <c r="V4520" s="25">
        <v>6.9551999999999996</v>
      </c>
      <c r="W4520" s="11">
        <f>Table_1[[#This Row],[Discount]]/Table_1[[#This Row],[Sales]]</f>
        <v>0</v>
      </c>
      <c r="X4520" t="str">
        <f>IF(Table_1[[#This Row],[Discount %]]&lt;=0.1, "0-10%", IF(Table_1[[#This Row],[Discount %]]&lt;=0.2, "10-20%", IF(Table_1[[#This Row],[Discount %]]&lt;=0.3, "20-30%", IF(Table_1[[#This Row],[Discount %]]&lt;=0.4, "30-40%", "40%+"))))</f>
        <v>0-10%</v>
      </c>
    </row>
    <row r="4521" spans="1:24" ht="14.4" x14ac:dyDescent="0.3">
      <c r="A4521" s="2">
        <v>4520</v>
      </c>
      <c r="B4521" s="2" t="s">
        <v>7562</v>
      </c>
      <c r="C4521" s="2">
        <f>YEAR([1]Data!$D4521)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9">
        <v>1347.5200000000002</v>
      </c>
      <c r="T4521" s="2">
        <v>8</v>
      </c>
      <c r="U4521" s="25">
        <v>0.2</v>
      </c>
      <c r="V4521" s="25">
        <v>84.219999999999857</v>
      </c>
      <c r="W4521" s="11">
        <f>Table_1[[#This Row],[Discount]]/Table_1[[#This Row],[Sales]]</f>
        <v>1.4842080265970077E-4</v>
      </c>
      <c r="X4521" t="str">
        <f>IF(Table_1[[#This Row],[Discount %]]&lt;=0.1, "0-10%", IF(Table_1[[#This Row],[Discount %]]&lt;=0.2, "10-20%", IF(Table_1[[#This Row],[Discount %]]&lt;=0.3, "20-30%", IF(Table_1[[#This Row],[Discount %]]&lt;=0.4, "30-40%", "40%+"))))</f>
        <v>0-10%</v>
      </c>
    </row>
    <row r="4522" spans="1:24" ht="14.4" x14ac:dyDescent="0.3">
      <c r="A4522" s="2">
        <v>4521</v>
      </c>
      <c r="B4522" s="2" t="s">
        <v>7565</v>
      </c>
      <c r="C4522" s="2">
        <f>YEAR([1]Data!$D4522)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9">
        <v>62.31</v>
      </c>
      <c r="T4522" s="2">
        <v>3</v>
      </c>
      <c r="U4522" s="25">
        <v>0</v>
      </c>
      <c r="V4522" s="25">
        <v>22.4316</v>
      </c>
      <c r="W4522" s="11">
        <f>Table_1[[#This Row],[Discount]]/Table_1[[#This Row],[Sales]]</f>
        <v>0</v>
      </c>
      <c r="X4522" t="str">
        <f>IF(Table_1[[#This Row],[Discount %]]&lt;=0.1, "0-10%", IF(Table_1[[#This Row],[Discount %]]&lt;=0.2, "10-20%", IF(Table_1[[#This Row],[Discount %]]&lt;=0.3, "20-30%", IF(Table_1[[#This Row],[Discount %]]&lt;=0.4, "30-40%", "40%+"))))</f>
        <v>0-10%</v>
      </c>
    </row>
    <row r="4523" spans="1:24" ht="14.4" x14ac:dyDescent="0.3">
      <c r="A4523" s="2">
        <v>4522</v>
      </c>
      <c r="B4523" s="2" t="s">
        <v>7565</v>
      </c>
      <c r="C4523" s="2">
        <f>YEAR([1]Data!$D4523)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9">
        <v>20.32</v>
      </c>
      <c r="T4523" s="2">
        <v>4</v>
      </c>
      <c r="U4523" s="25">
        <v>0</v>
      </c>
      <c r="V4523" s="25">
        <v>6.9087999999999994</v>
      </c>
      <c r="W4523" s="11">
        <f>Table_1[[#This Row],[Discount]]/Table_1[[#This Row],[Sales]]</f>
        <v>0</v>
      </c>
      <c r="X4523" t="str">
        <f>IF(Table_1[[#This Row],[Discount %]]&lt;=0.1, "0-10%", IF(Table_1[[#This Row],[Discount %]]&lt;=0.2, "10-20%", IF(Table_1[[#This Row],[Discount %]]&lt;=0.3, "20-30%", IF(Table_1[[#This Row],[Discount %]]&lt;=0.4, "30-40%", "40%+"))))</f>
        <v>0-10%</v>
      </c>
    </row>
    <row r="4524" spans="1:24" ht="14.4" x14ac:dyDescent="0.3">
      <c r="A4524" s="2">
        <v>4523</v>
      </c>
      <c r="B4524" s="2" t="s">
        <v>7566</v>
      </c>
      <c r="C4524" s="2">
        <f>YEAR([1]Data!$D4524)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9">
        <v>9.4320000000000004</v>
      </c>
      <c r="T4524" s="2">
        <v>3</v>
      </c>
      <c r="U4524" s="25">
        <v>0.2</v>
      </c>
      <c r="V4524" s="25">
        <v>3.065399999999999</v>
      </c>
      <c r="W4524" s="11">
        <f>Table_1[[#This Row],[Discount]]/Table_1[[#This Row],[Sales]]</f>
        <v>2.1204410517387615E-2</v>
      </c>
      <c r="X4524" t="str">
        <f>IF(Table_1[[#This Row],[Discount %]]&lt;=0.1, "0-10%", IF(Table_1[[#This Row],[Discount %]]&lt;=0.2, "10-20%", IF(Table_1[[#This Row],[Discount %]]&lt;=0.3, "20-30%", IF(Table_1[[#This Row],[Discount %]]&lt;=0.4, "30-40%", "40%+"))))</f>
        <v>0-10%</v>
      </c>
    </row>
    <row r="4525" spans="1:24" ht="14.4" x14ac:dyDescent="0.3">
      <c r="A4525" s="2">
        <v>4524</v>
      </c>
      <c r="B4525" s="2" t="s">
        <v>7567</v>
      </c>
      <c r="C4525" s="2">
        <f>YEAR([1]Data!$D4525)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9">
        <v>34.86</v>
      </c>
      <c r="T4525" s="2">
        <v>7</v>
      </c>
      <c r="U4525" s="25">
        <v>0</v>
      </c>
      <c r="V4525" s="25">
        <v>16.035599999999999</v>
      </c>
      <c r="W4525" s="11">
        <f>Table_1[[#This Row],[Discount]]/Table_1[[#This Row],[Sales]]</f>
        <v>0</v>
      </c>
      <c r="X4525" t="str">
        <f>IF(Table_1[[#This Row],[Discount %]]&lt;=0.1, "0-10%", IF(Table_1[[#This Row],[Discount %]]&lt;=0.2, "10-20%", IF(Table_1[[#This Row],[Discount %]]&lt;=0.3, "20-30%", IF(Table_1[[#This Row],[Discount %]]&lt;=0.4, "30-40%", "40%+"))))</f>
        <v>0-10%</v>
      </c>
    </row>
    <row r="4526" spans="1:24" ht="14.4" x14ac:dyDescent="0.3">
      <c r="A4526" s="2">
        <v>4525</v>
      </c>
      <c r="B4526" s="2" t="s">
        <v>7567</v>
      </c>
      <c r="C4526" s="2">
        <f>YEAR([1]Data!$D4526)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9">
        <v>89.34</v>
      </c>
      <c r="T4526" s="2">
        <v>6</v>
      </c>
      <c r="U4526" s="25">
        <v>0</v>
      </c>
      <c r="V4526" s="25">
        <v>24.121800000000004</v>
      </c>
      <c r="W4526" s="11">
        <f>Table_1[[#This Row],[Discount]]/Table_1[[#This Row],[Sales]]</f>
        <v>0</v>
      </c>
      <c r="X4526" t="str">
        <f>IF(Table_1[[#This Row],[Discount %]]&lt;=0.1, "0-10%", IF(Table_1[[#This Row],[Discount %]]&lt;=0.2, "10-20%", IF(Table_1[[#This Row],[Discount %]]&lt;=0.3, "20-30%", IF(Table_1[[#This Row],[Discount %]]&lt;=0.4, "30-40%", "40%+"))))</f>
        <v>0-10%</v>
      </c>
    </row>
    <row r="4527" spans="1:24" ht="14.4" x14ac:dyDescent="0.3">
      <c r="A4527" s="2">
        <v>4526</v>
      </c>
      <c r="B4527" s="2" t="s">
        <v>7568</v>
      </c>
      <c r="C4527" s="2">
        <f>YEAR([1]Data!$D4527)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9">
        <v>269.98</v>
      </c>
      <c r="T4527" s="2">
        <v>2</v>
      </c>
      <c r="U4527" s="25">
        <v>0</v>
      </c>
      <c r="V4527" s="25">
        <v>67.495000000000005</v>
      </c>
      <c r="W4527" s="11">
        <f>Table_1[[#This Row],[Discount]]/Table_1[[#This Row],[Sales]]</f>
        <v>0</v>
      </c>
      <c r="X4527" t="str">
        <f>IF(Table_1[[#This Row],[Discount %]]&lt;=0.1, "0-10%", IF(Table_1[[#This Row],[Discount %]]&lt;=0.2, "10-20%", IF(Table_1[[#This Row],[Discount %]]&lt;=0.3, "20-30%", IF(Table_1[[#This Row],[Discount %]]&lt;=0.4, "30-40%", "40%+"))))</f>
        <v>0-10%</v>
      </c>
    </row>
    <row r="4528" spans="1:24" ht="14.4" x14ac:dyDescent="0.3">
      <c r="A4528" s="2">
        <v>4527</v>
      </c>
      <c r="B4528" s="2" t="s">
        <v>7568</v>
      </c>
      <c r="C4528" s="2">
        <f>YEAR([1]Data!$D4528)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9">
        <v>99.9</v>
      </c>
      <c r="T4528" s="2">
        <v>5</v>
      </c>
      <c r="U4528" s="25">
        <v>0</v>
      </c>
      <c r="V4528" s="25">
        <v>47.952000000000005</v>
      </c>
      <c r="W4528" s="11">
        <f>Table_1[[#This Row],[Discount]]/Table_1[[#This Row],[Sales]]</f>
        <v>0</v>
      </c>
      <c r="X4528" t="str">
        <f>IF(Table_1[[#This Row],[Discount %]]&lt;=0.1, "0-10%", IF(Table_1[[#This Row],[Discount %]]&lt;=0.2, "10-20%", IF(Table_1[[#This Row],[Discount %]]&lt;=0.3, "20-30%", IF(Table_1[[#This Row],[Discount %]]&lt;=0.4, "30-40%", "40%+"))))</f>
        <v>0-10%</v>
      </c>
    </row>
    <row r="4529" spans="1:24" ht="14.4" x14ac:dyDescent="0.3">
      <c r="A4529" s="2">
        <v>4528</v>
      </c>
      <c r="B4529" s="2" t="s">
        <v>7568</v>
      </c>
      <c r="C4529" s="2">
        <f>YEAR([1]Data!$D4529)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9">
        <v>39.08</v>
      </c>
      <c r="T4529" s="2">
        <v>4</v>
      </c>
      <c r="U4529" s="25">
        <v>0</v>
      </c>
      <c r="V4529" s="25">
        <v>14.459599999999998</v>
      </c>
      <c r="W4529" s="11">
        <f>Table_1[[#This Row],[Discount]]/Table_1[[#This Row],[Sales]]</f>
        <v>0</v>
      </c>
      <c r="X4529" t="str">
        <f>IF(Table_1[[#This Row],[Discount %]]&lt;=0.1, "0-10%", IF(Table_1[[#This Row],[Discount %]]&lt;=0.2, "10-20%", IF(Table_1[[#This Row],[Discount %]]&lt;=0.3, "20-30%", IF(Table_1[[#This Row],[Discount %]]&lt;=0.4, "30-40%", "40%+"))))</f>
        <v>0-10%</v>
      </c>
    </row>
    <row r="4530" spans="1:24" ht="14.4" x14ac:dyDescent="0.3">
      <c r="A4530" s="2">
        <v>4529</v>
      </c>
      <c r="B4530" s="2" t="s">
        <v>7572</v>
      </c>
      <c r="C4530" s="2">
        <f>YEAR([1]Data!$D4530)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9">
        <v>116.83199999999999</v>
      </c>
      <c r="T4530" s="2">
        <v>4</v>
      </c>
      <c r="U4530" s="25">
        <v>0.2</v>
      </c>
      <c r="V4530" s="25">
        <v>33.589200000000005</v>
      </c>
      <c r="W4530" s="11">
        <f>Table_1[[#This Row],[Discount]]/Table_1[[#This Row],[Sales]]</f>
        <v>1.7118597644480967E-3</v>
      </c>
      <c r="X4530" t="str">
        <f>IF(Table_1[[#This Row],[Discount %]]&lt;=0.1, "0-10%", IF(Table_1[[#This Row],[Discount %]]&lt;=0.2, "10-20%", IF(Table_1[[#This Row],[Discount %]]&lt;=0.3, "20-30%", IF(Table_1[[#This Row],[Discount %]]&lt;=0.4, "30-40%", "40%+"))))</f>
        <v>0-10%</v>
      </c>
    </row>
    <row r="4531" spans="1:24" ht="14.4" x14ac:dyDescent="0.3">
      <c r="A4531" s="2">
        <v>4530</v>
      </c>
      <c r="B4531" s="2" t="s">
        <v>7573</v>
      </c>
      <c r="C4531" s="2">
        <f>YEAR([1]Data!$D4531)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9">
        <v>2.2959999999999994</v>
      </c>
      <c r="T4531" s="2">
        <v>2</v>
      </c>
      <c r="U4531" s="25">
        <v>0.8</v>
      </c>
      <c r="V4531" s="25">
        <v>-3.9032000000000009</v>
      </c>
      <c r="W4531" s="11">
        <f>Table_1[[#This Row],[Discount]]/Table_1[[#This Row],[Sales]]</f>
        <v>0.34843205574912905</v>
      </c>
      <c r="X4531" t="str">
        <f>IF(Table_1[[#This Row],[Discount %]]&lt;=0.1, "0-10%", IF(Table_1[[#This Row],[Discount %]]&lt;=0.2, "10-20%", IF(Table_1[[#This Row],[Discount %]]&lt;=0.3, "20-30%", IF(Table_1[[#This Row],[Discount %]]&lt;=0.4, "30-40%", "40%+"))))</f>
        <v>30-40%</v>
      </c>
    </row>
    <row r="4532" spans="1:24" ht="14.4" x14ac:dyDescent="0.3">
      <c r="A4532" s="2">
        <v>4531</v>
      </c>
      <c r="B4532" s="2" t="s">
        <v>7574</v>
      </c>
      <c r="C4532" s="2">
        <f>YEAR([1]Data!$D4532)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9">
        <v>408.00599999999997</v>
      </c>
      <c r="T4532" s="2">
        <v>2</v>
      </c>
      <c r="U4532" s="25">
        <v>0.1</v>
      </c>
      <c r="V4532" s="25">
        <v>72.534400000000005</v>
      </c>
      <c r="W4532" s="11">
        <f>Table_1[[#This Row],[Discount]]/Table_1[[#This Row],[Sales]]</f>
        <v>2.4509443488576153E-4</v>
      </c>
      <c r="X4532" t="str">
        <f>IF(Table_1[[#This Row],[Discount %]]&lt;=0.1, "0-10%", IF(Table_1[[#This Row],[Discount %]]&lt;=0.2, "10-20%", IF(Table_1[[#This Row],[Discount %]]&lt;=0.3, "20-30%", IF(Table_1[[#This Row],[Discount %]]&lt;=0.4, "30-40%", "40%+"))))</f>
        <v>0-10%</v>
      </c>
    </row>
    <row r="4533" spans="1:24" ht="14.4" x14ac:dyDescent="0.3">
      <c r="A4533" s="2">
        <v>4532</v>
      </c>
      <c r="B4533" s="2" t="s">
        <v>7574</v>
      </c>
      <c r="C4533" s="2">
        <f>YEAR([1]Data!$D4533)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9">
        <v>40.44</v>
      </c>
      <c r="T4533" s="2">
        <v>3</v>
      </c>
      <c r="U4533" s="25">
        <v>0</v>
      </c>
      <c r="V4533" s="25">
        <v>10.514399999999998</v>
      </c>
      <c r="W4533" s="11">
        <f>Table_1[[#This Row],[Discount]]/Table_1[[#This Row],[Sales]]</f>
        <v>0</v>
      </c>
      <c r="X4533" t="str">
        <f>IF(Table_1[[#This Row],[Discount %]]&lt;=0.1, "0-10%", IF(Table_1[[#This Row],[Discount %]]&lt;=0.2, "10-20%", IF(Table_1[[#This Row],[Discount %]]&lt;=0.3, "20-30%", IF(Table_1[[#This Row],[Discount %]]&lt;=0.4, "30-40%", "40%+"))))</f>
        <v>0-10%</v>
      </c>
    </row>
    <row r="4534" spans="1:24" ht="14.4" x14ac:dyDescent="0.3">
      <c r="A4534" s="2">
        <v>4533</v>
      </c>
      <c r="B4534" s="2" t="s">
        <v>7575</v>
      </c>
      <c r="C4534" s="2">
        <f>YEAR([1]Data!$D4534)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9">
        <v>122.352</v>
      </c>
      <c r="T4534" s="2">
        <v>3</v>
      </c>
      <c r="U4534" s="25">
        <v>0.2</v>
      </c>
      <c r="V4534" s="25">
        <v>13.764599999999994</v>
      </c>
      <c r="W4534" s="11">
        <f>Table_1[[#This Row],[Discount]]/Table_1[[#This Row],[Sales]]</f>
        <v>1.6346279586766052E-3</v>
      </c>
      <c r="X4534" t="str">
        <f>IF(Table_1[[#This Row],[Discount %]]&lt;=0.1, "0-10%", IF(Table_1[[#This Row],[Discount %]]&lt;=0.2, "10-20%", IF(Table_1[[#This Row],[Discount %]]&lt;=0.3, "20-30%", IF(Table_1[[#This Row],[Discount %]]&lt;=0.4, "30-40%", "40%+"))))</f>
        <v>0-10%</v>
      </c>
    </row>
    <row r="4535" spans="1:24" ht="14.4" x14ac:dyDescent="0.3">
      <c r="A4535" s="2">
        <v>4534</v>
      </c>
      <c r="B4535" s="2" t="s">
        <v>7575</v>
      </c>
      <c r="C4535" s="2">
        <f>YEAR([1]Data!$D4535)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9">
        <v>15.28</v>
      </c>
      <c r="T4535" s="2">
        <v>2</v>
      </c>
      <c r="U4535" s="25">
        <v>0</v>
      </c>
      <c r="V4535" s="25">
        <v>7.4871999999999996</v>
      </c>
      <c r="W4535" s="11">
        <f>Table_1[[#This Row],[Discount]]/Table_1[[#This Row],[Sales]]</f>
        <v>0</v>
      </c>
      <c r="X4535" t="str">
        <f>IF(Table_1[[#This Row],[Discount %]]&lt;=0.1, "0-10%", IF(Table_1[[#This Row],[Discount %]]&lt;=0.2, "10-20%", IF(Table_1[[#This Row],[Discount %]]&lt;=0.3, "20-30%", IF(Table_1[[#This Row],[Discount %]]&lt;=0.4, "30-40%", "40%+"))))</f>
        <v>0-10%</v>
      </c>
    </row>
    <row r="4536" spans="1:24" ht="14.4" x14ac:dyDescent="0.3">
      <c r="A4536" s="2">
        <v>4535</v>
      </c>
      <c r="B4536" s="2" t="s">
        <v>7576</v>
      </c>
      <c r="C4536" s="2">
        <f>YEAR([1]Data!$D4536)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9">
        <v>11.96</v>
      </c>
      <c r="T4536" s="2">
        <v>2</v>
      </c>
      <c r="U4536" s="25">
        <v>0</v>
      </c>
      <c r="V4536" s="25">
        <v>5.8604000000000003</v>
      </c>
      <c r="W4536" s="11">
        <f>Table_1[[#This Row],[Discount]]/Table_1[[#This Row],[Sales]]</f>
        <v>0</v>
      </c>
      <c r="X4536" t="str">
        <f>IF(Table_1[[#This Row],[Discount %]]&lt;=0.1, "0-10%", IF(Table_1[[#This Row],[Discount %]]&lt;=0.2, "10-20%", IF(Table_1[[#This Row],[Discount %]]&lt;=0.3, "20-30%", IF(Table_1[[#This Row],[Discount %]]&lt;=0.4, "30-40%", "40%+"))))</f>
        <v>0-10%</v>
      </c>
    </row>
    <row r="4537" spans="1:24" ht="14.4" x14ac:dyDescent="0.3">
      <c r="A4537" s="2">
        <v>4536</v>
      </c>
      <c r="B4537" s="2" t="s">
        <v>7577</v>
      </c>
      <c r="C4537" s="2">
        <f>YEAR([1]Data!$D4537)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9">
        <v>15.84</v>
      </c>
      <c r="T4537" s="2">
        <v>3</v>
      </c>
      <c r="U4537" s="25">
        <v>0</v>
      </c>
      <c r="V4537" s="25">
        <v>4.9103999999999992</v>
      </c>
      <c r="W4537" s="11">
        <f>Table_1[[#This Row],[Discount]]/Table_1[[#This Row],[Sales]]</f>
        <v>0</v>
      </c>
      <c r="X4537" t="str">
        <f>IF(Table_1[[#This Row],[Discount %]]&lt;=0.1, "0-10%", IF(Table_1[[#This Row],[Discount %]]&lt;=0.2, "10-20%", IF(Table_1[[#This Row],[Discount %]]&lt;=0.3, "20-30%", IF(Table_1[[#This Row],[Discount %]]&lt;=0.4, "30-40%", "40%+"))))</f>
        <v>0-10%</v>
      </c>
    </row>
    <row r="4538" spans="1:24" ht="14.4" x14ac:dyDescent="0.3">
      <c r="A4538" s="2">
        <v>4537</v>
      </c>
      <c r="B4538" s="2" t="s">
        <v>7577</v>
      </c>
      <c r="C4538" s="2">
        <f>YEAR([1]Data!$D4538)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9">
        <v>86.376000000000005</v>
      </c>
      <c r="T4538" s="2">
        <v>3</v>
      </c>
      <c r="U4538" s="25">
        <v>0.2</v>
      </c>
      <c r="V4538" s="25">
        <v>30.231600000000007</v>
      </c>
      <c r="W4538" s="11">
        <f>Table_1[[#This Row],[Discount]]/Table_1[[#This Row],[Sales]]</f>
        <v>2.3154579975919235E-3</v>
      </c>
      <c r="X4538" t="str">
        <f>IF(Table_1[[#This Row],[Discount %]]&lt;=0.1, "0-10%", IF(Table_1[[#This Row],[Discount %]]&lt;=0.2, "10-20%", IF(Table_1[[#This Row],[Discount %]]&lt;=0.3, "20-30%", IF(Table_1[[#This Row],[Discount %]]&lt;=0.4, "30-40%", "40%+"))))</f>
        <v>0-10%</v>
      </c>
    </row>
    <row r="4539" spans="1:24" ht="14.4" x14ac:dyDescent="0.3">
      <c r="A4539" s="2">
        <v>4538</v>
      </c>
      <c r="B4539" s="2" t="s">
        <v>7577</v>
      </c>
      <c r="C4539" s="2">
        <f>YEAR([1]Data!$D4539)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9">
        <v>18.240000000000002</v>
      </c>
      <c r="T4539" s="2">
        <v>3</v>
      </c>
      <c r="U4539" s="25">
        <v>0</v>
      </c>
      <c r="V4539" s="25">
        <v>6.2015999999999991</v>
      </c>
      <c r="W4539" s="11">
        <f>Table_1[[#This Row],[Discount]]/Table_1[[#This Row],[Sales]]</f>
        <v>0</v>
      </c>
      <c r="X4539" t="str">
        <f>IF(Table_1[[#This Row],[Discount %]]&lt;=0.1, "0-10%", IF(Table_1[[#This Row],[Discount %]]&lt;=0.2, "10-20%", IF(Table_1[[#This Row],[Discount %]]&lt;=0.3, "20-30%", IF(Table_1[[#This Row],[Discount %]]&lt;=0.4, "30-40%", "40%+"))))</f>
        <v>0-10%</v>
      </c>
    </row>
    <row r="4540" spans="1:24" ht="14.4" x14ac:dyDescent="0.3">
      <c r="A4540" s="2">
        <v>4539</v>
      </c>
      <c r="B4540" s="2" t="s">
        <v>7577</v>
      </c>
      <c r="C4540" s="2">
        <f>YEAR([1]Data!$D4540)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9">
        <v>13.12</v>
      </c>
      <c r="T4540" s="2">
        <v>4</v>
      </c>
      <c r="U4540" s="25">
        <v>0</v>
      </c>
      <c r="V4540" s="25">
        <v>4.3295999999999992</v>
      </c>
      <c r="W4540" s="11">
        <f>Table_1[[#This Row],[Discount]]/Table_1[[#This Row],[Sales]]</f>
        <v>0</v>
      </c>
      <c r="X4540" t="str">
        <f>IF(Table_1[[#This Row],[Discount %]]&lt;=0.1, "0-10%", IF(Table_1[[#This Row],[Discount %]]&lt;=0.2, "10-20%", IF(Table_1[[#This Row],[Discount %]]&lt;=0.3, "20-30%", IF(Table_1[[#This Row],[Discount %]]&lt;=0.4, "30-40%", "40%+"))))</f>
        <v>0-10%</v>
      </c>
    </row>
    <row r="4541" spans="1:24" ht="14.4" x14ac:dyDescent="0.3">
      <c r="A4541" s="2">
        <v>4540</v>
      </c>
      <c r="B4541" s="2" t="s">
        <v>7578</v>
      </c>
      <c r="C4541" s="2">
        <f>YEAR([1]Data!$D4541)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9">
        <v>105.98</v>
      </c>
      <c r="T4541" s="2">
        <v>2</v>
      </c>
      <c r="U4541" s="25">
        <v>0</v>
      </c>
      <c r="V4541" s="25">
        <v>1.0597999999999956</v>
      </c>
      <c r="W4541" s="11">
        <f>Table_1[[#This Row],[Discount]]/Table_1[[#This Row],[Sales]]</f>
        <v>0</v>
      </c>
      <c r="X4541" t="str">
        <f>IF(Table_1[[#This Row],[Discount %]]&lt;=0.1, "0-10%", IF(Table_1[[#This Row],[Discount %]]&lt;=0.2, "10-20%", IF(Table_1[[#This Row],[Discount %]]&lt;=0.3, "20-30%", IF(Table_1[[#This Row],[Discount %]]&lt;=0.4, "30-40%", "40%+"))))</f>
        <v>0-10%</v>
      </c>
    </row>
    <row r="4542" spans="1:24" ht="14.4" x14ac:dyDescent="0.3">
      <c r="A4542" s="2">
        <v>4541</v>
      </c>
      <c r="B4542" s="2" t="s">
        <v>7578</v>
      </c>
      <c r="C4542" s="2">
        <f>YEAR([1]Data!$D4542)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9">
        <v>493.9199999999999</v>
      </c>
      <c r="T4542" s="2">
        <v>7</v>
      </c>
      <c r="U4542" s="25">
        <v>0.3</v>
      </c>
      <c r="V4542" s="25">
        <v>-28.22399999999999</v>
      </c>
      <c r="W4542" s="11">
        <f>Table_1[[#This Row],[Discount]]/Table_1[[#This Row],[Sales]]</f>
        <v>6.0738581146744424E-4</v>
      </c>
      <c r="X4542" t="str">
        <f>IF(Table_1[[#This Row],[Discount %]]&lt;=0.1, "0-10%", IF(Table_1[[#This Row],[Discount %]]&lt;=0.2, "10-20%", IF(Table_1[[#This Row],[Discount %]]&lt;=0.3, "20-30%", IF(Table_1[[#This Row],[Discount %]]&lt;=0.4, "30-40%", "40%+"))))</f>
        <v>0-10%</v>
      </c>
    </row>
    <row r="4543" spans="1:24" ht="14.4" x14ac:dyDescent="0.3">
      <c r="A4543" s="2">
        <v>4542</v>
      </c>
      <c r="B4543" s="2" t="s">
        <v>7579</v>
      </c>
      <c r="C4543" s="2">
        <f>YEAR([1]Data!$D4543)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9">
        <v>5.9359999999999991</v>
      </c>
      <c r="T4543" s="2">
        <v>7</v>
      </c>
      <c r="U4543" s="25">
        <v>0.8</v>
      </c>
      <c r="V4543" s="25">
        <v>-8.9040000000000035</v>
      </c>
      <c r="W4543" s="11">
        <f>Table_1[[#This Row],[Discount]]/Table_1[[#This Row],[Sales]]</f>
        <v>0.13477088948787064</v>
      </c>
      <c r="X4543" t="str">
        <f>IF(Table_1[[#This Row],[Discount %]]&lt;=0.1, "0-10%", IF(Table_1[[#This Row],[Discount %]]&lt;=0.2, "10-20%", IF(Table_1[[#This Row],[Discount %]]&lt;=0.3, "20-30%", IF(Table_1[[#This Row],[Discount %]]&lt;=0.4, "30-40%", "40%+"))))</f>
        <v>10-20%</v>
      </c>
    </row>
    <row r="4544" spans="1:24" ht="14.4" x14ac:dyDescent="0.3">
      <c r="A4544" s="2">
        <v>4543</v>
      </c>
      <c r="B4544" s="2" t="s">
        <v>7580</v>
      </c>
      <c r="C4544" s="2">
        <f>YEAR([1]Data!$D4544)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9">
        <v>325.86</v>
      </c>
      <c r="T4544" s="2">
        <v>2</v>
      </c>
      <c r="U4544" s="25">
        <v>0</v>
      </c>
      <c r="V4544" s="25">
        <v>149.8956</v>
      </c>
      <c r="W4544" s="11">
        <f>Table_1[[#This Row],[Discount]]/Table_1[[#This Row],[Sales]]</f>
        <v>0</v>
      </c>
      <c r="X4544" t="str">
        <f>IF(Table_1[[#This Row],[Discount %]]&lt;=0.1, "0-10%", IF(Table_1[[#This Row],[Discount %]]&lt;=0.2, "10-20%", IF(Table_1[[#This Row],[Discount %]]&lt;=0.3, "20-30%", IF(Table_1[[#This Row],[Discount %]]&lt;=0.4, "30-40%", "40%+"))))</f>
        <v>0-10%</v>
      </c>
    </row>
    <row r="4545" spans="1:24" ht="14.4" x14ac:dyDescent="0.3">
      <c r="A4545" s="2">
        <v>4544</v>
      </c>
      <c r="B4545" s="2" t="s">
        <v>7585</v>
      </c>
      <c r="C4545" s="2">
        <f>YEAR([1]Data!$D4545)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9">
        <v>383.60699999999997</v>
      </c>
      <c r="T4545" s="2">
        <v>9</v>
      </c>
      <c r="U4545" s="25">
        <v>0.3</v>
      </c>
      <c r="V4545" s="25">
        <v>-5.4801000000000215</v>
      </c>
      <c r="W4545" s="11">
        <f>Table_1[[#This Row],[Discount]]/Table_1[[#This Row],[Sales]]</f>
        <v>7.8205037968545935E-4</v>
      </c>
      <c r="X4545" t="str">
        <f>IF(Table_1[[#This Row],[Discount %]]&lt;=0.1, "0-10%", IF(Table_1[[#This Row],[Discount %]]&lt;=0.2, "10-20%", IF(Table_1[[#This Row],[Discount %]]&lt;=0.3, "20-30%", IF(Table_1[[#This Row],[Discount %]]&lt;=0.4, "30-40%", "40%+"))))</f>
        <v>0-10%</v>
      </c>
    </row>
    <row r="4546" spans="1:24" ht="14.4" x14ac:dyDescent="0.3">
      <c r="A4546" s="2">
        <v>4545</v>
      </c>
      <c r="B4546" s="2" t="s">
        <v>7585</v>
      </c>
      <c r="C4546" s="2">
        <f>YEAR([1]Data!$D4546)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9">
        <v>148.47999999999999</v>
      </c>
      <c r="T4546" s="2">
        <v>2</v>
      </c>
      <c r="U4546" s="25">
        <v>0.2</v>
      </c>
      <c r="V4546" s="25">
        <v>16.703999999999986</v>
      </c>
      <c r="W4546" s="11">
        <f>Table_1[[#This Row],[Discount]]/Table_1[[#This Row],[Sales]]</f>
        <v>1.3469827586206897E-3</v>
      </c>
      <c r="X4546" t="str">
        <f>IF(Table_1[[#This Row],[Discount %]]&lt;=0.1, "0-10%", IF(Table_1[[#This Row],[Discount %]]&lt;=0.2, "10-20%", IF(Table_1[[#This Row],[Discount %]]&lt;=0.3, "20-30%", IF(Table_1[[#This Row],[Discount %]]&lt;=0.4, "30-40%", "40%+"))))</f>
        <v>0-10%</v>
      </c>
    </row>
    <row r="4547" spans="1:24" ht="14.4" x14ac:dyDescent="0.3">
      <c r="A4547" s="2">
        <v>4546</v>
      </c>
      <c r="B4547" s="2" t="s">
        <v>7585</v>
      </c>
      <c r="C4547" s="2">
        <f>YEAR([1]Data!$D4547)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9">
        <v>537.54399999999998</v>
      </c>
      <c r="T4547" s="2">
        <v>7</v>
      </c>
      <c r="U4547" s="25">
        <v>0.2</v>
      </c>
      <c r="V4547" s="25">
        <v>53.754400000000004</v>
      </c>
      <c r="W4547" s="11">
        <f>Table_1[[#This Row],[Discount]]/Table_1[[#This Row],[Sales]]</f>
        <v>3.7206256604110552E-4</v>
      </c>
      <c r="X4547" t="str">
        <f>IF(Table_1[[#This Row],[Discount %]]&lt;=0.1, "0-10%", IF(Table_1[[#This Row],[Discount %]]&lt;=0.2, "10-20%", IF(Table_1[[#This Row],[Discount %]]&lt;=0.3, "20-30%", IF(Table_1[[#This Row],[Discount %]]&lt;=0.4, "30-40%", "40%+"))))</f>
        <v>0-10%</v>
      </c>
    </row>
    <row r="4548" spans="1:24" ht="14.4" x14ac:dyDescent="0.3">
      <c r="A4548" s="2">
        <v>4547</v>
      </c>
      <c r="B4548" s="2" t="s">
        <v>7585</v>
      </c>
      <c r="C4548" s="2">
        <f>YEAR([1]Data!$D4548)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9">
        <v>1.9279999999999997</v>
      </c>
      <c r="T4548" s="2">
        <v>2</v>
      </c>
      <c r="U4548" s="25">
        <v>0.8</v>
      </c>
      <c r="V4548" s="25">
        <v>-2.9884000000000004</v>
      </c>
      <c r="W4548" s="11">
        <f>Table_1[[#This Row],[Discount]]/Table_1[[#This Row],[Sales]]</f>
        <v>0.41493775933609967</v>
      </c>
      <c r="X4548" t="str">
        <f>IF(Table_1[[#This Row],[Discount %]]&lt;=0.1, "0-10%", IF(Table_1[[#This Row],[Discount %]]&lt;=0.2, "10-20%", IF(Table_1[[#This Row],[Discount %]]&lt;=0.3, "20-30%", IF(Table_1[[#This Row],[Discount %]]&lt;=0.4, "30-40%", "40%+"))))</f>
        <v>40%+</v>
      </c>
    </row>
    <row r="4549" spans="1:24" ht="14.4" x14ac:dyDescent="0.3">
      <c r="A4549" s="2">
        <v>4548</v>
      </c>
      <c r="B4549" s="2" t="s">
        <v>7585</v>
      </c>
      <c r="C4549" s="2">
        <f>YEAR([1]Data!$D4549)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9">
        <v>6.911999999999999</v>
      </c>
      <c r="T4549" s="2">
        <v>3</v>
      </c>
      <c r="U4549" s="25">
        <v>0.2</v>
      </c>
      <c r="V4549" s="25">
        <v>0.69120000000000026</v>
      </c>
      <c r="W4549" s="11">
        <f>Table_1[[#This Row],[Discount]]/Table_1[[#This Row],[Sales]]</f>
        <v>2.8935185185185192E-2</v>
      </c>
      <c r="X4549" t="str">
        <f>IF(Table_1[[#This Row],[Discount %]]&lt;=0.1, "0-10%", IF(Table_1[[#This Row],[Discount %]]&lt;=0.2, "10-20%", IF(Table_1[[#This Row],[Discount %]]&lt;=0.3, "20-30%", IF(Table_1[[#This Row],[Discount %]]&lt;=0.4, "30-40%", "40%+"))))</f>
        <v>0-10%</v>
      </c>
    </row>
    <row r="4550" spans="1:24" ht="14.4" x14ac:dyDescent="0.3">
      <c r="A4550" s="2">
        <v>4549</v>
      </c>
      <c r="B4550" s="2" t="s">
        <v>7585</v>
      </c>
      <c r="C4550" s="2">
        <f>YEAR([1]Data!$D4550)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9">
        <v>7.76</v>
      </c>
      <c r="T4550" s="2">
        <v>1</v>
      </c>
      <c r="U4550" s="25">
        <v>0.6</v>
      </c>
      <c r="V4550" s="25">
        <v>-2.1340000000000003</v>
      </c>
      <c r="W4550" s="11">
        <f>Table_1[[#This Row],[Discount]]/Table_1[[#This Row],[Sales]]</f>
        <v>7.7319587628865982E-2</v>
      </c>
      <c r="X4550" t="str">
        <f>IF(Table_1[[#This Row],[Discount %]]&lt;=0.1, "0-10%", IF(Table_1[[#This Row],[Discount %]]&lt;=0.2, "10-20%", IF(Table_1[[#This Row],[Discount %]]&lt;=0.3, "20-30%", IF(Table_1[[#This Row],[Discount %]]&lt;=0.4, "30-40%", "40%+"))))</f>
        <v>0-10%</v>
      </c>
    </row>
    <row r="4551" spans="1:24" ht="14.4" x14ac:dyDescent="0.3">
      <c r="A4551" s="2">
        <v>4550</v>
      </c>
      <c r="B4551" s="2" t="s">
        <v>7585</v>
      </c>
      <c r="C4551" s="2">
        <f>YEAR([1]Data!$D4551)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9">
        <v>659.16800000000012</v>
      </c>
      <c r="T4551" s="2">
        <v>4</v>
      </c>
      <c r="U4551" s="25">
        <v>0.2</v>
      </c>
      <c r="V4551" s="25">
        <v>49.437599999999975</v>
      </c>
      <c r="W4551" s="11">
        <f>Table_1[[#This Row],[Discount]]/Table_1[[#This Row],[Sales]]</f>
        <v>3.0341278702849649E-4</v>
      </c>
      <c r="X4551" t="str">
        <f>IF(Table_1[[#This Row],[Discount %]]&lt;=0.1, "0-10%", IF(Table_1[[#This Row],[Discount %]]&lt;=0.2, "10-20%", IF(Table_1[[#This Row],[Discount %]]&lt;=0.3, "20-30%", IF(Table_1[[#This Row],[Discount %]]&lt;=0.4, "30-40%", "40%+"))))</f>
        <v>0-10%</v>
      </c>
    </row>
    <row r="4552" spans="1:24" ht="14.4" x14ac:dyDescent="0.3">
      <c r="A4552" s="2">
        <v>4551</v>
      </c>
      <c r="B4552" s="2" t="s">
        <v>7586</v>
      </c>
      <c r="C4552" s="2">
        <f>YEAR([1]Data!$D4552)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9">
        <v>5.76</v>
      </c>
      <c r="T4552" s="2">
        <v>2</v>
      </c>
      <c r="U4552" s="25">
        <v>0</v>
      </c>
      <c r="V4552" s="25">
        <v>2.8224</v>
      </c>
      <c r="W4552" s="11">
        <f>Table_1[[#This Row],[Discount]]/Table_1[[#This Row],[Sales]]</f>
        <v>0</v>
      </c>
      <c r="X4552" t="str">
        <f>IF(Table_1[[#This Row],[Discount %]]&lt;=0.1, "0-10%", IF(Table_1[[#This Row],[Discount %]]&lt;=0.2, "10-20%", IF(Table_1[[#This Row],[Discount %]]&lt;=0.3, "20-30%", IF(Table_1[[#This Row],[Discount %]]&lt;=0.4, "30-40%", "40%+"))))</f>
        <v>0-10%</v>
      </c>
    </row>
    <row r="4553" spans="1:24" ht="14.4" x14ac:dyDescent="0.3">
      <c r="A4553" s="2">
        <v>4552</v>
      </c>
      <c r="B4553" s="2" t="s">
        <v>7589</v>
      </c>
      <c r="C4553" s="2">
        <f>YEAR([1]Data!$D4553)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9">
        <v>351.21600000000001</v>
      </c>
      <c r="T4553" s="2">
        <v>3</v>
      </c>
      <c r="U4553" s="25">
        <v>0.2</v>
      </c>
      <c r="V4553" s="25">
        <v>4.3901999999999788</v>
      </c>
      <c r="W4553" s="11">
        <f>Table_1[[#This Row],[Discount]]/Table_1[[#This Row],[Sales]]</f>
        <v>5.6945013894583389E-4</v>
      </c>
      <c r="X4553" t="str">
        <f>IF(Table_1[[#This Row],[Discount %]]&lt;=0.1, "0-10%", IF(Table_1[[#This Row],[Discount %]]&lt;=0.2, "10-20%", IF(Table_1[[#This Row],[Discount %]]&lt;=0.3, "20-30%", IF(Table_1[[#This Row],[Discount %]]&lt;=0.4, "30-40%", "40%+"))))</f>
        <v>0-10%</v>
      </c>
    </row>
    <row r="4554" spans="1:24" ht="14.4" x14ac:dyDescent="0.3">
      <c r="A4554" s="2">
        <v>4553</v>
      </c>
      <c r="B4554" s="2" t="s">
        <v>7590</v>
      </c>
      <c r="C4554" s="2">
        <f>YEAR([1]Data!$D4554)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9">
        <v>230.28000000000003</v>
      </c>
      <c r="T4554" s="2">
        <v>3</v>
      </c>
      <c r="U4554" s="25">
        <v>0.2</v>
      </c>
      <c r="V4554" s="25">
        <v>23.027999999999992</v>
      </c>
      <c r="W4554" s="11">
        <f>Table_1[[#This Row],[Discount]]/Table_1[[#This Row],[Sales]]</f>
        <v>8.6850790342192106E-4</v>
      </c>
      <c r="X4554" t="str">
        <f>IF(Table_1[[#This Row],[Discount %]]&lt;=0.1, "0-10%", IF(Table_1[[#This Row],[Discount %]]&lt;=0.2, "10-20%", IF(Table_1[[#This Row],[Discount %]]&lt;=0.3, "20-30%", IF(Table_1[[#This Row],[Discount %]]&lt;=0.4, "30-40%", "40%+"))))</f>
        <v>0-10%</v>
      </c>
    </row>
    <row r="4555" spans="1:24" ht="14.4" x14ac:dyDescent="0.3">
      <c r="A4555" s="2">
        <v>4554</v>
      </c>
      <c r="B4555" s="2" t="s">
        <v>7590</v>
      </c>
      <c r="C4555" s="2">
        <f>YEAR([1]Data!$D4555)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9">
        <v>12.84</v>
      </c>
      <c r="T4555" s="2">
        <v>3</v>
      </c>
      <c r="U4555" s="25">
        <v>0</v>
      </c>
      <c r="V4555" s="25">
        <v>5.7779999999999987</v>
      </c>
      <c r="W4555" s="11">
        <f>Table_1[[#This Row],[Discount]]/Table_1[[#This Row],[Sales]]</f>
        <v>0</v>
      </c>
      <c r="X4555" t="str">
        <f>IF(Table_1[[#This Row],[Discount %]]&lt;=0.1, "0-10%", IF(Table_1[[#This Row],[Discount %]]&lt;=0.2, "10-20%", IF(Table_1[[#This Row],[Discount %]]&lt;=0.3, "20-30%", IF(Table_1[[#This Row],[Discount %]]&lt;=0.4, "30-40%", "40%+"))))</f>
        <v>0-10%</v>
      </c>
    </row>
    <row r="4556" spans="1:24" ht="14.4" x14ac:dyDescent="0.3">
      <c r="A4556" s="2">
        <v>4555</v>
      </c>
      <c r="B4556" s="2" t="s">
        <v>7591</v>
      </c>
      <c r="C4556" s="2">
        <f>YEAR([1]Data!$D4556)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9">
        <v>56.820000000000007</v>
      </c>
      <c r="T4556" s="2">
        <v>3</v>
      </c>
      <c r="U4556" s="25">
        <v>0</v>
      </c>
      <c r="V4556" s="25">
        <v>28.410000000000004</v>
      </c>
      <c r="W4556" s="11">
        <f>Table_1[[#This Row],[Discount]]/Table_1[[#This Row],[Sales]]</f>
        <v>0</v>
      </c>
      <c r="X4556" t="str">
        <f>IF(Table_1[[#This Row],[Discount %]]&lt;=0.1, "0-10%", IF(Table_1[[#This Row],[Discount %]]&lt;=0.2, "10-20%", IF(Table_1[[#This Row],[Discount %]]&lt;=0.3, "20-30%", IF(Table_1[[#This Row],[Discount %]]&lt;=0.4, "30-40%", "40%+"))))</f>
        <v>0-10%</v>
      </c>
    </row>
    <row r="4557" spans="1:24" ht="14.4" x14ac:dyDescent="0.3">
      <c r="A4557" s="2">
        <v>4556</v>
      </c>
      <c r="B4557" s="2" t="s">
        <v>7593</v>
      </c>
      <c r="C4557" s="2">
        <f>YEAR([1]Data!$D4557)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9">
        <v>31.56</v>
      </c>
      <c r="T4557" s="2">
        <v>4</v>
      </c>
      <c r="U4557" s="25">
        <v>0</v>
      </c>
      <c r="V4557" s="25">
        <v>14.201999999999998</v>
      </c>
      <c r="W4557" s="11">
        <f>Table_1[[#This Row],[Discount]]/Table_1[[#This Row],[Sales]]</f>
        <v>0</v>
      </c>
      <c r="X4557" t="str">
        <f>IF(Table_1[[#This Row],[Discount %]]&lt;=0.1, "0-10%", IF(Table_1[[#This Row],[Discount %]]&lt;=0.2, "10-20%", IF(Table_1[[#This Row],[Discount %]]&lt;=0.3, "20-30%", IF(Table_1[[#This Row],[Discount %]]&lt;=0.4, "30-40%", "40%+"))))</f>
        <v>0-10%</v>
      </c>
    </row>
    <row r="4558" spans="1:24" ht="14.4" x14ac:dyDescent="0.3">
      <c r="A4558" s="2">
        <v>4557</v>
      </c>
      <c r="B4558" s="2" t="s">
        <v>7593</v>
      </c>
      <c r="C4558" s="2">
        <f>YEAR([1]Data!$D4558)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9">
        <v>27.92</v>
      </c>
      <c r="T4558" s="2">
        <v>4</v>
      </c>
      <c r="U4558" s="25">
        <v>0</v>
      </c>
      <c r="V4558" s="25">
        <v>0.5583999999999989</v>
      </c>
      <c r="W4558" s="11">
        <f>Table_1[[#This Row],[Discount]]/Table_1[[#This Row],[Sales]]</f>
        <v>0</v>
      </c>
      <c r="X4558" t="str">
        <f>IF(Table_1[[#This Row],[Discount %]]&lt;=0.1, "0-10%", IF(Table_1[[#This Row],[Discount %]]&lt;=0.2, "10-20%", IF(Table_1[[#This Row],[Discount %]]&lt;=0.3, "20-30%", IF(Table_1[[#This Row],[Discount %]]&lt;=0.4, "30-40%", "40%+"))))</f>
        <v>0-10%</v>
      </c>
    </row>
    <row r="4559" spans="1:24" ht="14.4" x14ac:dyDescent="0.3">
      <c r="A4559" s="2">
        <v>4558</v>
      </c>
      <c r="B4559" s="2" t="s">
        <v>7594</v>
      </c>
      <c r="C4559" s="2">
        <f>YEAR([1]Data!$D4559)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9">
        <v>8.5590000000000011</v>
      </c>
      <c r="T4559" s="2">
        <v>1</v>
      </c>
      <c r="U4559" s="25">
        <v>0.7</v>
      </c>
      <c r="V4559" s="25">
        <v>-6.5618999999999996</v>
      </c>
      <c r="W4559" s="11">
        <f>Table_1[[#This Row],[Discount]]/Table_1[[#This Row],[Sales]]</f>
        <v>8.1785255286832559E-2</v>
      </c>
      <c r="X4559" t="str">
        <f>IF(Table_1[[#This Row],[Discount %]]&lt;=0.1, "0-10%", IF(Table_1[[#This Row],[Discount %]]&lt;=0.2, "10-20%", IF(Table_1[[#This Row],[Discount %]]&lt;=0.3, "20-30%", IF(Table_1[[#This Row],[Discount %]]&lt;=0.4, "30-40%", "40%+"))))</f>
        <v>0-10%</v>
      </c>
    </row>
    <row r="4560" spans="1:24" ht="14.4" x14ac:dyDescent="0.3">
      <c r="A4560" s="2">
        <v>4559</v>
      </c>
      <c r="B4560" s="2" t="s">
        <v>7595</v>
      </c>
      <c r="C4560" s="2">
        <f>YEAR([1]Data!$D4560)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9">
        <v>49.568000000000005</v>
      </c>
      <c r="T4560" s="2">
        <v>2</v>
      </c>
      <c r="U4560" s="25">
        <v>0.2</v>
      </c>
      <c r="V4560" s="25">
        <v>17.968399999999995</v>
      </c>
      <c r="W4560" s="11">
        <f>Table_1[[#This Row],[Discount]]/Table_1[[#This Row],[Sales]]</f>
        <v>4.0348612007746936E-3</v>
      </c>
      <c r="X4560" t="str">
        <f>IF(Table_1[[#This Row],[Discount %]]&lt;=0.1, "0-10%", IF(Table_1[[#This Row],[Discount %]]&lt;=0.2, "10-20%", IF(Table_1[[#This Row],[Discount %]]&lt;=0.3, "20-30%", IF(Table_1[[#This Row],[Discount %]]&lt;=0.4, "30-40%", "40%+"))))</f>
        <v>0-10%</v>
      </c>
    </row>
    <row r="4561" spans="1:24" ht="14.4" x14ac:dyDescent="0.3">
      <c r="A4561" s="2">
        <v>4560</v>
      </c>
      <c r="B4561" s="2" t="s">
        <v>7596</v>
      </c>
      <c r="C4561" s="2">
        <f>YEAR([1]Data!$D4561)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9">
        <v>127.869</v>
      </c>
      <c r="T4561" s="2">
        <v>3</v>
      </c>
      <c r="U4561" s="25">
        <v>0.3</v>
      </c>
      <c r="V4561" s="25">
        <v>-9.1335000000000122</v>
      </c>
      <c r="W4561" s="11">
        <f>Table_1[[#This Row],[Discount]]/Table_1[[#This Row],[Sales]]</f>
        <v>2.3461511390563778E-3</v>
      </c>
      <c r="X4561" t="str">
        <f>IF(Table_1[[#This Row],[Discount %]]&lt;=0.1, "0-10%", IF(Table_1[[#This Row],[Discount %]]&lt;=0.2, "10-20%", IF(Table_1[[#This Row],[Discount %]]&lt;=0.3, "20-30%", IF(Table_1[[#This Row],[Discount %]]&lt;=0.4, "30-40%", "40%+"))))</f>
        <v>0-10%</v>
      </c>
    </row>
    <row r="4562" spans="1:24" ht="14.4" x14ac:dyDescent="0.3">
      <c r="A4562" s="2">
        <v>4561</v>
      </c>
      <c r="B4562" s="2" t="s">
        <v>7597</v>
      </c>
      <c r="C4562" s="2">
        <f>YEAR([1]Data!$D4562)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9">
        <v>271.44</v>
      </c>
      <c r="T4562" s="2">
        <v>3</v>
      </c>
      <c r="U4562" s="25">
        <v>0</v>
      </c>
      <c r="V4562" s="25">
        <v>122.148</v>
      </c>
      <c r="W4562" s="11">
        <f>Table_1[[#This Row],[Discount]]/Table_1[[#This Row],[Sales]]</f>
        <v>0</v>
      </c>
      <c r="X4562" t="str">
        <f>IF(Table_1[[#This Row],[Discount %]]&lt;=0.1, "0-10%", IF(Table_1[[#This Row],[Discount %]]&lt;=0.2, "10-20%", IF(Table_1[[#This Row],[Discount %]]&lt;=0.3, "20-30%", IF(Table_1[[#This Row],[Discount %]]&lt;=0.4, "30-40%", "40%+"))))</f>
        <v>0-10%</v>
      </c>
    </row>
    <row r="4563" spans="1:24" ht="14.4" x14ac:dyDescent="0.3">
      <c r="A4563" s="2">
        <v>4562</v>
      </c>
      <c r="B4563" s="2" t="s">
        <v>7597</v>
      </c>
      <c r="C4563" s="2">
        <f>YEAR([1]Data!$D4563)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9">
        <v>110.352</v>
      </c>
      <c r="T4563" s="2">
        <v>3</v>
      </c>
      <c r="U4563" s="25">
        <v>0.2</v>
      </c>
      <c r="V4563" s="25">
        <v>8.2763999999999953</v>
      </c>
      <c r="W4563" s="11">
        <f>Table_1[[#This Row],[Discount]]/Table_1[[#This Row],[Sales]]</f>
        <v>1.8123821951573148E-3</v>
      </c>
      <c r="X4563" t="str">
        <f>IF(Table_1[[#This Row],[Discount %]]&lt;=0.1, "0-10%", IF(Table_1[[#This Row],[Discount %]]&lt;=0.2, "10-20%", IF(Table_1[[#This Row],[Discount %]]&lt;=0.3, "20-30%", IF(Table_1[[#This Row],[Discount %]]&lt;=0.4, "30-40%", "40%+"))))</f>
        <v>0-10%</v>
      </c>
    </row>
    <row r="4564" spans="1:24" ht="14.4" x14ac:dyDescent="0.3">
      <c r="A4564" s="2">
        <v>4563</v>
      </c>
      <c r="B4564" s="2" t="s">
        <v>7597</v>
      </c>
      <c r="C4564" s="2">
        <f>YEAR([1]Data!$D4564)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9">
        <v>36.4</v>
      </c>
      <c r="T4564" s="2">
        <v>5</v>
      </c>
      <c r="U4564" s="25">
        <v>0</v>
      </c>
      <c r="V4564" s="25">
        <v>13.832000000000001</v>
      </c>
      <c r="W4564" s="11">
        <f>Table_1[[#This Row],[Discount]]/Table_1[[#This Row],[Sales]]</f>
        <v>0</v>
      </c>
      <c r="X4564" t="str">
        <f>IF(Table_1[[#This Row],[Discount %]]&lt;=0.1, "0-10%", IF(Table_1[[#This Row],[Discount %]]&lt;=0.2, "10-20%", IF(Table_1[[#This Row],[Discount %]]&lt;=0.3, "20-30%", IF(Table_1[[#This Row],[Discount %]]&lt;=0.4, "30-40%", "40%+"))))</f>
        <v>0-10%</v>
      </c>
    </row>
    <row r="4565" spans="1:24" ht="14.4" x14ac:dyDescent="0.3">
      <c r="A4565" s="2">
        <v>4564</v>
      </c>
      <c r="B4565" s="2" t="s">
        <v>7602</v>
      </c>
      <c r="C4565" s="2">
        <f>YEAR([1]Data!$D4565)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9">
        <v>419.13599999999997</v>
      </c>
      <c r="T4565" s="2">
        <v>4</v>
      </c>
      <c r="U4565" s="25">
        <v>0.2</v>
      </c>
      <c r="V4565" s="25">
        <v>-57.631200000000035</v>
      </c>
      <c r="W4565" s="11">
        <f>Table_1[[#This Row],[Discount]]/Table_1[[#This Row],[Sales]]</f>
        <v>4.7717208734157895E-4</v>
      </c>
      <c r="X4565" t="str">
        <f>IF(Table_1[[#This Row],[Discount %]]&lt;=0.1, "0-10%", IF(Table_1[[#This Row],[Discount %]]&lt;=0.2, "10-20%", IF(Table_1[[#This Row],[Discount %]]&lt;=0.3, "20-30%", IF(Table_1[[#This Row],[Discount %]]&lt;=0.4, "30-40%", "40%+"))))</f>
        <v>0-10%</v>
      </c>
    </row>
    <row r="4566" spans="1:24" ht="14.4" x14ac:dyDescent="0.3">
      <c r="A4566" s="2">
        <v>4565</v>
      </c>
      <c r="B4566" s="2" t="s">
        <v>7603</v>
      </c>
      <c r="C4566" s="2">
        <f>YEAR([1]Data!$D4566)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9">
        <v>100.70400000000001</v>
      </c>
      <c r="T4566" s="2">
        <v>6</v>
      </c>
      <c r="U4566" s="25">
        <v>0.2</v>
      </c>
      <c r="V4566" s="25">
        <v>-1.2588000000000008</v>
      </c>
      <c r="W4566" s="11">
        <f>Table_1[[#This Row],[Discount]]/Table_1[[#This Row],[Sales]]</f>
        <v>1.9860184302510327E-3</v>
      </c>
      <c r="X4566" t="str">
        <f>IF(Table_1[[#This Row],[Discount %]]&lt;=0.1, "0-10%", IF(Table_1[[#This Row],[Discount %]]&lt;=0.2, "10-20%", IF(Table_1[[#This Row],[Discount %]]&lt;=0.3, "20-30%", IF(Table_1[[#This Row],[Discount %]]&lt;=0.4, "30-40%", "40%+"))))</f>
        <v>0-10%</v>
      </c>
    </row>
    <row r="4567" spans="1:24" ht="14.4" x14ac:dyDescent="0.3">
      <c r="A4567" s="2">
        <v>4566</v>
      </c>
      <c r="B4567" s="2" t="s">
        <v>7604</v>
      </c>
      <c r="C4567" s="2">
        <f>YEAR([1]Data!$D4567)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9">
        <v>45.216000000000001</v>
      </c>
      <c r="T4567" s="2">
        <v>3</v>
      </c>
      <c r="U4567" s="25">
        <v>0.2</v>
      </c>
      <c r="V4567" s="25">
        <v>4.5215999999999994</v>
      </c>
      <c r="W4567" s="11">
        <f>Table_1[[#This Row],[Discount]]/Table_1[[#This Row],[Sales]]</f>
        <v>4.4232130219391368E-3</v>
      </c>
      <c r="X4567" t="str">
        <f>IF(Table_1[[#This Row],[Discount %]]&lt;=0.1, "0-10%", IF(Table_1[[#This Row],[Discount %]]&lt;=0.2, "10-20%", IF(Table_1[[#This Row],[Discount %]]&lt;=0.3, "20-30%", IF(Table_1[[#This Row],[Discount %]]&lt;=0.4, "30-40%", "40%+"))))</f>
        <v>0-10%</v>
      </c>
    </row>
    <row r="4568" spans="1:24" ht="14.4" x14ac:dyDescent="0.3">
      <c r="A4568" s="2">
        <v>4567</v>
      </c>
      <c r="B4568" s="2" t="s">
        <v>7604</v>
      </c>
      <c r="C4568" s="2">
        <f>YEAR([1]Data!$D4568)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9">
        <v>28.782000000000004</v>
      </c>
      <c r="T4568" s="2">
        <v>6</v>
      </c>
      <c r="U4568" s="25">
        <v>0.7</v>
      </c>
      <c r="V4568" s="25">
        <v>-21.1068</v>
      </c>
      <c r="W4568" s="11">
        <f>Table_1[[#This Row],[Discount]]/Table_1[[#This Row],[Sales]]</f>
        <v>2.4320756028073098E-2</v>
      </c>
      <c r="X4568" t="str">
        <f>IF(Table_1[[#This Row],[Discount %]]&lt;=0.1, "0-10%", IF(Table_1[[#This Row],[Discount %]]&lt;=0.2, "10-20%", IF(Table_1[[#This Row],[Discount %]]&lt;=0.3, "20-30%", IF(Table_1[[#This Row],[Discount %]]&lt;=0.4, "30-40%", "40%+"))))</f>
        <v>0-10%</v>
      </c>
    </row>
    <row r="4569" spans="1:24" ht="14.4" x14ac:dyDescent="0.3">
      <c r="A4569" s="2">
        <v>4568</v>
      </c>
      <c r="B4569" s="2" t="s">
        <v>7604</v>
      </c>
      <c r="C4569" s="2">
        <f>YEAR([1]Data!$D4569)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9">
        <v>24.448</v>
      </c>
      <c r="T4569" s="2">
        <v>4</v>
      </c>
      <c r="U4569" s="25">
        <v>0.2</v>
      </c>
      <c r="V4569" s="25">
        <v>8.8623999999999992</v>
      </c>
      <c r="W4569" s="11">
        <f>Table_1[[#This Row],[Discount]]/Table_1[[#This Row],[Sales]]</f>
        <v>8.1806282722513089E-3</v>
      </c>
      <c r="X4569" t="str">
        <f>IF(Table_1[[#This Row],[Discount %]]&lt;=0.1, "0-10%", IF(Table_1[[#This Row],[Discount %]]&lt;=0.2, "10-20%", IF(Table_1[[#This Row],[Discount %]]&lt;=0.3, "20-30%", IF(Table_1[[#This Row],[Discount %]]&lt;=0.4, "30-40%", "40%+"))))</f>
        <v>0-10%</v>
      </c>
    </row>
    <row r="4570" spans="1:24" ht="14.4" x14ac:dyDescent="0.3">
      <c r="A4570" s="2">
        <v>4569</v>
      </c>
      <c r="B4570" s="2" t="s">
        <v>7605</v>
      </c>
      <c r="C4570" s="2">
        <f>YEAR([1]Data!$D4570)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9">
        <v>10.475999999999999</v>
      </c>
      <c r="T4570" s="2">
        <v>6</v>
      </c>
      <c r="U4570" s="25">
        <v>0.8</v>
      </c>
      <c r="V4570" s="25">
        <v>-17.285400000000006</v>
      </c>
      <c r="W4570" s="11">
        <f>Table_1[[#This Row],[Discount]]/Table_1[[#This Row],[Sales]]</f>
        <v>7.6365024818633082E-2</v>
      </c>
      <c r="X4570" t="str">
        <f>IF(Table_1[[#This Row],[Discount %]]&lt;=0.1, "0-10%", IF(Table_1[[#This Row],[Discount %]]&lt;=0.2, "10-20%", IF(Table_1[[#This Row],[Discount %]]&lt;=0.3, "20-30%", IF(Table_1[[#This Row],[Discount %]]&lt;=0.4, "30-40%", "40%+"))))</f>
        <v>0-10%</v>
      </c>
    </row>
    <row r="4571" spans="1:24" ht="14.4" x14ac:dyDescent="0.3">
      <c r="A4571" s="2">
        <v>4570</v>
      </c>
      <c r="B4571" s="2" t="s">
        <v>7606</v>
      </c>
      <c r="C4571" s="2">
        <f>YEAR([1]Data!$D4571)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9">
        <v>76.14</v>
      </c>
      <c r="T4571" s="2">
        <v>3</v>
      </c>
      <c r="U4571" s="25">
        <v>0</v>
      </c>
      <c r="V4571" s="25">
        <v>26.648999999999997</v>
      </c>
      <c r="W4571" s="11">
        <f>Table_1[[#This Row],[Discount]]/Table_1[[#This Row],[Sales]]</f>
        <v>0</v>
      </c>
      <c r="X4571" t="str">
        <f>IF(Table_1[[#This Row],[Discount %]]&lt;=0.1, "0-10%", IF(Table_1[[#This Row],[Discount %]]&lt;=0.2, "10-20%", IF(Table_1[[#This Row],[Discount %]]&lt;=0.3, "20-30%", IF(Table_1[[#This Row],[Discount %]]&lt;=0.4, "30-40%", "40%+"))))</f>
        <v>0-10%</v>
      </c>
    </row>
    <row r="4572" spans="1:24" ht="14.4" x14ac:dyDescent="0.3">
      <c r="A4572" s="2">
        <v>4571</v>
      </c>
      <c r="B4572" s="2" t="s">
        <v>7607</v>
      </c>
      <c r="C4572" s="2">
        <f>YEAR([1]Data!$D4572)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9">
        <v>21.240000000000002</v>
      </c>
      <c r="T4572" s="2">
        <v>3</v>
      </c>
      <c r="U4572" s="25">
        <v>0</v>
      </c>
      <c r="V4572" s="25">
        <v>8.071200000000001</v>
      </c>
      <c r="W4572" s="11">
        <f>Table_1[[#This Row],[Discount]]/Table_1[[#This Row],[Sales]]</f>
        <v>0</v>
      </c>
      <c r="X4572" t="str">
        <f>IF(Table_1[[#This Row],[Discount %]]&lt;=0.1, "0-10%", IF(Table_1[[#This Row],[Discount %]]&lt;=0.2, "10-20%", IF(Table_1[[#This Row],[Discount %]]&lt;=0.3, "20-30%", IF(Table_1[[#This Row],[Discount %]]&lt;=0.4, "30-40%", "40%+"))))</f>
        <v>0-10%</v>
      </c>
    </row>
    <row r="4573" spans="1:24" ht="14.4" x14ac:dyDescent="0.3">
      <c r="A4573" s="2">
        <v>4572</v>
      </c>
      <c r="B4573" s="2" t="s">
        <v>7607</v>
      </c>
      <c r="C4573" s="2">
        <f>YEAR([1]Data!$D4573)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9">
        <v>127.96</v>
      </c>
      <c r="T4573" s="2">
        <v>2</v>
      </c>
      <c r="U4573" s="25">
        <v>0</v>
      </c>
      <c r="V4573" s="25">
        <v>60.141199999999998</v>
      </c>
      <c r="W4573" s="11">
        <f>Table_1[[#This Row],[Discount]]/Table_1[[#This Row],[Sales]]</f>
        <v>0</v>
      </c>
      <c r="X4573" t="str">
        <f>IF(Table_1[[#This Row],[Discount %]]&lt;=0.1, "0-10%", IF(Table_1[[#This Row],[Discount %]]&lt;=0.2, "10-20%", IF(Table_1[[#This Row],[Discount %]]&lt;=0.3, "20-30%", IF(Table_1[[#This Row],[Discount %]]&lt;=0.4, "30-40%", "40%+"))))</f>
        <v>0-10%</v>
      </c>
    </row>
    <row r="4574" spans="1:24" ht="14.4" x14ac:dyDescent="0.3">
      <c r="A4574" s="2">
        <v>4573</v>
      </c>
      <c r="B4574" s="2" t="s">
        <v>7608</v>
      </c>
      <c r="C4574" s="2">
        <f>YEAR([1]Data!$D4574)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9">
        <v>479.98400000000004</v>
      </c>
      <c r="T4574" s="2">
        <v>2</v>
      </c>
      <c r="U4574" s="25">
        <v>0.2</v>
      </c>
      <c r="V4574" s="25">
        <v>89.996999999999986</v>
      </c>
      <c r="W4574" s="11">
        <f>Table_1[[#This Row],[Discount]]/Table_1[[#This Row],[Sales]]</f>
        <v>4.1668055601853395E-4</v>
      </c>
      <c r="X4574" t="str">
        <f>IF(Table_1[[#This Row],[Discount %]]&lt;=0.1, "0-10%", IF(Table_1[[#This Row],[Discount %]]&lt;=0.2, "10-20%", IF(Table_1[[#This Row],[Discount %]]&lt;=0.3, "20-30%", IF(Table_1[[#This Row],[Discount %]]&lt;=0.4, "30-40%", "40%+"))))</f>
        <v>0-10%</v>
      </c>
    </row>
    <row r="4575" spans="1:24" ht="14.4" x14ac:dyDescent="0.3">
      <c r="A4575" s="2">
        <v>4574</v>
      </c>
      <c r="B4575" s="2" t="s">
        <v>7609</v>
      </c>
      <c r="C4575" s="2">
        <f>YEAR([1]Data!$D4575)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9">
        <v>657.93</v>
      </c>
      <c r="T4575" s="2">
        <v>7</v>
      </c>
      <c r="U4575" s="25">
        <v>0</v>
      </c>
      <c r="V4575" s="25">
        <v>184.22039999999998</v>
      </c>
      <c r="W4575" s="11">
        <f>Table_1[[#This Row],[Discount]]/Table_1[[#This Row],[Sales]]</f>
        <v>0</v>
      </c>
      <c r="X4575" t="str">
        <f>IF(Table_1[[#This Row],[Discount %]]&lt;=0.1, "0-10%", IF(Table_1[[#This Row],[Discount %]]&lt;=0.2, "10-20%", IF(Table_1[[#This Row],[Discount %]]&lt;=0.3, "20-30%", IF(Table_1[[#This Row],[Discount %]]&lt;=0.4, "30-40%", "40%+"))))</f>
        <v>0-10%</v>
      </c>
    </row>
    <row r="4576" spans="1:24" ht="14.4" x14ac:dyDescent="0.3">
      <c r="A4576" s="2">
        <v>4575</v>
      </c>
      <c r="B4576" s="2" t="s">
        <v>7609</v>
      </c>
      <c r="C4576" s="2">
        <f>YEAR([1]Data!$D4576)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9">
        <v>33.479999999999997</v>
      </c>
      <c r="T4576" s="2">
        <v>4</v>
      </c>
      <c r="U4576" s="25">
        <v>0</v>
      </c>
      <c r="V4576" s="25">
        <v>8.7047999999999988</v>
      </c>
      <c r="W4576" s="11">
        <f>Table_1[[#This Row],[Discount]]/Table_1[[#This Row],[Sales]]</f>
        <v>0</v>
      </c>
      <c r="X4576" t="str">
        <f>IF(Table_1[[#This Row],[Discount %]]&lt;=0.1, "0-10%", IF(Table_1[[#This Row],[Discount %]]&lt;=0.2, "10-20%", IF(Table_1[[#This Row],[Discount %]]&lt;=0.3, "20-30%", IF(Table_1[[#This Row],[Discount %]]&lt;=0.4, "30-40%", "40%+"))))</f>
        <v>0-10%</v>
      </c>
    </row>
    <row r="4577" spans="1:24" ht="14.4" x14ac:dyDescent="0.3">
      <c r="A4577" s="2">
        <v>4576</v>
      </c>
      <c r="B4577" s="2" t="s">
        <v>7609</v>
      </c>
      <c r="C4577" s="2">
        <f>YEAR([1]Data!$D4577)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9">
        <v>13.899999999999999</v>
      </c>
      <c r="T4577" s="2">
        <v>5</v>
      </c>
      <c r="U4577" s="25">
        <v>0</v>
      </c>
      <c r="V4577" s="25">
        <v>3.6139999999999994</v>
      </c>
      <c r="W4577" s="11">
        <f>Table_1[[#This Row],[Discount]]/Table_1[[#This Row],[Sales]]</f>
        <v>0</v>
      </c>
      <c r="X4577" t="str">
        <f>IF(Table_1[[#This Row],[Discount %]]&lt;=0.1, "0-10%", IF(Table_1[[#This Row],[Discount %]]&lt;=0.2, "10-20%", IF(Table_1[[#This Row],[Discount %]]&lt;=0.3, "20-30%", IF(Table_1[[#This Row],[Discount %]]&lt;=0.4, "30-40%", "40%+"))))</f>
        <v>0-10%</v>
      </c>
    </row>
    <row r="4578" spans="1:24" ht="14.4" x14ac:dyDescent="0.3">
      <c r="A4578" s="2">
        <v>4577</v>
      </c>
      <c r="B4578" s="2" t="s">
        <v>7609</v>
      </c>
      <c r="C4578" s="2">
        <f>YEAR([1]Data!$D4578)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9">
        <v>26.86</v>
      </c>
      <c r="T4578" s="2">
        <v>2</v>
      </c>
      <c r="U4578" s="25">
        <v>0</v>
      </c>
      <c r="V4578" s="25">
        <v>6.7149999999999999</v>
      </c>
      <c r="W4578" s="11">
        <f>Table_1[[#This Row],[Discount]]/Table_1[[#This Row],[Sales]]</f>
        <v>0</v>
      </c>
      <c r="X4578" t="str">
        <f>IF(Table_1[[#This Row],[Discount %]]&lt;=0.1, "0-10%", IF(Table_1[[#This Row],[Discount %]]&lt;=0.2, "10-20%", IF(Table_1[[#This Row],[Discount %]]&lt;=0.3, "20-30%", IF(Table_1[[#This Row],[Discount %]]&lt;=0.4, "30-40%", "40%+"))))</f>
        <v>0-10%</v>
      </c>
    </row>
    <row r="4579" spans="1:24" ht="14.4" x14ac:dyDescent="0.3">
      <c r="A4579" s="2">
        <v>4578</v>
      </c>
      <c r="B4579" s="2" t="s">
        <v>7612</v>
      </c>
      <c r="C4579" s="2">
        <f>YEAR([1]Data!$D4579)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9">
        <v>9.5840000000000014</v>
      </c>
      <c r="T4579" s="2">
        <v>1</v>
      </c>
      <c r="U4579" s="25">
        <v>0.2</v>
      </c>
      <c r="V4579" s="25">
        <v>3.3543999999999996</v>
      </c>
      <c r="W4579" s="11">
        <f>Table_1[[#This Row],[Discount]]/Table_1[[#This Row],[Sales]]</f>
        <v>2.0868113522537559E-2</v>
      </c>
      <c r="X4579" t="str">
        <f>IF(Table_1[[#This Row],[Discount %]]&lt;=0.1, "0-10%", IF(Table_1[[#This Row],[Discount %]]&lt;=0.2, "10-20%", IF(Table_1[[#This Row],[Discount %]]&lt;=0.3, "20-30%", IF(Table_1[[#This Row],[Discount %]]&lt;=0.4, "30-40%", "40%+"))))</f>
        <v>0-10%</v>
      </c>
    </row>
    <row r="4580" spans="1:24" ht="14.4" x14ac:dyDescent="0.3">
      <c r="A4580" s="2">
        <v>4579</v>
      </c>
      <c r="B4580" s="2" t="s">
        <v>7614</v>
      </c>
      <c r="C4580" s="2">
        <f>YEAR([1]Data!$D4580)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9">
        <v>113.10000000000001</v>
      </c>
      <c r="T4580" s="2">
        <v>3</v>
      </c>
      <c r="U4580" s="25">
        <v>0</v>
      </c>
      <c r="V4580" s="25">
        <v>56.550000000000004</v>
      </c>
      <c r="W4580" s="11">
        <f>Table_1[[#This Row],[Discount]]/Table_1[[#This Row],[Sales]]</f>
        <v>0</v>
      </c>
      <c r="X4580" t="str">
        <f>IF(Table_1[[#This Row],[Discount %]]&lt;=0.1, "0-10%", IF(Table_1[[#This Row],[Discount %]]&lt;=0.2, "10-20%", IF(Table_1[[#This Row],[Discount %]]&lt;=0.3, "20-30%", IF(Table_1[[#This Row],[Discount %]]&lt;=0.4, "30-40%", "40%+"))))</f>
        <v>0-10%</v>
      </c>
    </row>
    <row r="4581" spans="1:24" ht="14.4" x14ac:dyDescent="0.3">
      <c r="A4581" s="2">
        <v>4580</v>
      </c>
      <c r="B4581" s="2" t="s">
        <v>7615</v>
      </c>
      <c r="C4581" s="2">
        <f>YEAR([1]Data!$D4581)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9">
        <v>65.78</v>
      </c>
      <c r="T4581" s="2">
        <v>11</v>
      </c>
      <c r="U4581" s="25">
        <v>0</v>
      </c>
      <c r="V4581" s="25">
        <v>32.232199999999999</v>
      </c>
      <c r="W4581" s="11">
        <f>Table_1[[#This Row],[Discount]]/Table_1[[#This Row],[Sales]]</f>
        <v>0</v>
      </c>
      <c r="X4581" t="str">
        <f>IF(Table_1[[#This Row],[Discount %]]&lt;=0.1, "0-10%", IF(Table_1[[#This Row],[Discount %]]&lt;=0.2, "10-20%", IF(Table_1[[#This Row],[Discount %]]&lt;=0.3, "20-30%", IF(Table_1[[#This Row],[Discount %]]&lt;=0.4, "30-40%", "40%+"))))</f>
        <v>0-10%</v>
      </c>
    </row>
    <row r="4582" spans="1:24" ht="14.4" x14ac:dyDescent="0.3">
      <c r="A4582" s="2">
        <v>4581</v>
      </c>
      <c r="B4582" s="2" t="s">
        <v>7618</v>
      </c>
      <c r="C4582" s="2">
        <f>YEAR([1]Data!$D4582)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9">
        <v>239.70000000000002</v>
      </c>
      <c r="T4582" s="2">
        <v>6</v>
      </c>
      <c r="U4582" s="25">
        <v>0</v>
      </c>
      <c r="V4582" s="25">
        <v>105.46800000000002</v>
      </c>
      <c r="W4582" s="11">
        <f>Table_1[[#This Row],[Discount]]/Table_1[[#This Row],[Sales]]</f>
        <v>0</v>
      </c>
      <c r="X4582" t="str">
        <f>IF(Table_1[[#This Row],[Discount %]]&lt;=0.1, "0-10%", IF(Table_1[[#This Row],[Discount %]]&lt;=0.2, "10-20%", IF(Table_1[[#This Row],[Discount %]]&lt;=0.3, "20-30%", IF(Table_1[[#This Row],[Discount %]]&lt;=0.4, "30-40%", "40%+"))))</f>
        <v>0-10%</v>
      </c>
    </row>
    <row r="4583" spans="1:24" ht="14.4" x14ac:dyDescent="0.3">
      <c r="A4583" s="2">
        <v>4582</v>
      </c>
      <c r="B4583" s="2" t="s">
        <v>7620</v>
      </c>
      <c r="C4583" s="2">
        <f>YEAR([1]Data!$D4583)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9">
        <v>25.632000000000001</v>
      </c>
      <c r="T4583" s="2">
        <v>3</v>
      </c>
      <c r="U4583" s="25">
        <v>0.2</v>
      </c>
      <c r="V4583" s="25">
        <v>3.8447999999999967</v>
      </c>
      <c r="W4583" s="11">
        <f>Table_1[[#This Row],[Discount]]/Table_1[[#This Row],[Sales]]</f>
        <v>7.8027465667915106E-3</v>
      </c>
      <c r="X4583" t="str">
        <f>IF(Table_1[[#This Row],[Discount %]]&lt;=0.1, "0-10%", IF(Table_1[[#This Row],[Discount %]]&lt;=0.2, "10-20%", IF(Table_1[[#This Row],[Discount %]]&lt;=0.3, "20-30%", IF(Table_1[[#This Row],[Discount %]]&lt;=0.4, "30-40%", "40%+"))))</f>
        <v>0-10%</v>
      </c>
    </row>
    <row r="4584" spans="1:24" ht="14.4" x14ac:dyDescent="0.3">
      <c r="A4584" s="2">
        <v>4583</v>
      </c>
      <c r="B4584" s="2" t="s">
        <v>7623</v>
      </c>
      <c r="C4584" s="2">
        <f>YEAR([1]Data!$D4584)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9">
        <v>23.616</v>
      </c>
      <c r="T4584" s="2">
        <v>8</v>
      </c>
      <c r="U4584" s="25">
        <v>0.2</v>
      </c>
      <c r="V4584" s="25">
        <v>7.9703999999999997</v>
      </c>
      <c r="W4584" s="11">
        <f>Table_1[[#This Row],[Discount]]/Table_1[[#This Row],[Sales]]</f>
        <v>8.4688346883468844E-3</v>
      </c>
      <c r="X4584" t="str">
        <f>IF(Table_1[[#This Row],[Discount %]]&lt;=0.1, "0-10%", IF(Table_1[[#This Row],[Discount %]]&lt;=0.2, "10-20%", IF(Table_1[[#This Row],[Discount %]]&lt;=0.3, "20-30%", IF(Table_1[[#This Row],[Discount %]]&lt;=0.4, "30-40%", "40%+"))))</f>
        <v>0-10%</v>
      </c>
    </row>
    <row r="4585" spans="1:24" ht="14.4" x14ac:dyDescent="0.3">
      <c r="A4585" s="2">
        <v>4584</v>
      </c>
      <c r="B4585" s="2" t="s">
        <v>7624</v>
      </c>
      <c r="C4585" s="2">
        <f>YEAR([1]Data!$D4585)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9">
        <v>8.26</v>
      </c>
      <c r="T4585" s="2">
        <v>2</v>
      </c>
      <c r="U4585" s="25">
        <v>0</v>
      </c>
      <c r="V4585" s="25">
        <v>3.7995999999999999</v>
      </c>
      <c r="W4585" s="11">
        <f>Table_1[[#This Row],[Discount]]/Table_1[[#This Row],[Sales]]</f>
        <v>0</v>
      </c>
      <c r="X4585" t="str">
        <f>IF(Table_1[[#This Row],[Discount %]]&lt;=0.1, "0-10%", IF(Table_1[[#This Row],[Discount %]]&lt;=0.2, "10-20%", IF(Table_1[[#This Row],[Discount %]]&lt;=0.3, "20-30%", IF(Table_1[[#This Row],[Discount %]]&lt;=0.4, "30-40%", "40%+"))))</f>
        <v>0-10%</v>
      </c>
    </row>
    <row r="4586" spans="1:24" ht="14.4" x14ac:dyDescent="0.3">
      <c r="A4586" s="2">
        <v>4585</v>
      </c>
      <c r="B4586" s="2" t="s">
        <v>7627</v>
      </c>
      <c r="C4586" s="2">
        <f>YEAR([1]Data!$D4586)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9">
        <v>76.58</v>
      </c>
      <c r="T4586" s="2">
        <v>7</v>
      </c>
      <c r="U4586" s="25">
        <v>0</v>
      </c>
      <c r="V4586" s="25">
        <v>38.29</v>
      </c>
      <c r="W4586" s="11">
        <f>Table_1[[#This Row],[Discount]]/Table_1[[#This Row],[Sales]]</f>
        <v>0</v>
      </c>
      <c r="X4586" t="str">
        <f>IF(Table_1[[#This Row],[Discount %]]&lt;=0.1, "0-10%", IF(Table_1[[#This Row],[Discount %]]&lt;=0.2, "10-20%", IF(Table_1[[#This Row],[Discount %]]&lt;=0.3, "20-30%", IF(Table_1[[#This Row],[Discount %]]&lt;=0.4, "30-40%", "40%+"))))</f>
        <v>0-10%</v>
      </c>
    </row>
    <row r="4587" spans="1:24" ht="14.4" x14ac:dyDescent="0.3">
      <c r="A4587" s="2">
        <v>4586</v>
      </c>
      <c r="B4587" s="2" t="s">
        <v>7627</v>
      </c>
      <c r="C4587" s="2">
        <f>YEAR([1]Data!$D4587)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9">
        <v>8.8000000000000007</v>
      </c>
      <c r="T4587" s="2">
        <v>5</v>
      </c>
      <c r="U4587" s="25">
        <v>0</v>
      </c>
      <c r="V4587" s="25">
        <v>4.2240000000000002</v>
      </c>
      <c r="W4587" s="11">
        <f>Table_1[[#This Row],[Discount]]/Table_1[[#This Row],[Sales]]</f>
        <v>0</v>
      </c>
      <c r="X4587" t="str">
        <f>IF(Table_1[[#This Row],[Discount %]]&lt;=0.1, "0-10%", IF(Table_1[[#This Row],[Discount %]]&lt;=0.2, "10-20%", IF(Table_1[[#This Row],[Discount %]]&lt;=0.3, "20-30%", IF(Table_1[[#This Row],[Discount %]]&lt;=0.4, "30-40%", "40%+"))))</f>
        <v>0-10%</v>
      </c>
    </row>
    <row r="4588" spans="1:24" ht="14.4" x14ac:dyDescent="0.3">
      <c r="A4588" s="2">
        <v>4587</v>
      </c>
      <c r="B4588" s="2" t="s">
        <v>7627</v>
      </c>
      <c r="C4588" s="2">
        <f>YEAR([1]Data!$D4588)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9">
        <v>590.35199999999998</v>
      </c>
      <c r="T4588" s="2">
        <v>6</v>
      </c>
      <c r="U4588" s="25">
        <v>0.2</v>
      </c>
      <c r="V4588" s="25">
        <v>206.62319999999997</v>
      </c>
      <c r="W4588" s="11">
        <f>Table_1[[#This Row],[Discount]]/Table_1[[#This Row],[Sales]]</f>
        <v>3.3878093069897286E-4</v>
      </c>
      <c r="X4588" t="str">
        <f>IF(Table_1[[#This Row],[Discount %]]&lt;=0.1, "0-10%", IF(Table_1[[#This Row],[Discount %]]&lt;=0.2, "10-20%", IF(Table_1[[#This Row],[Discount %]]&lt;=0.3, "20-30%", IF(Table_1[[#This Row],[Discount %]]&lt;=0.4, "30-40%", "40%+"))))</f>
        <v>0-10%</v>
      </c>
    </row>
    <row r="4589" spans="1:24" ht="14.4" x14ac:dyDescent="0.3">
      <c r="A4589" s="2">
        <v>4588</v>
      </c>
      <c r="B4589" s="2" t="s">
        <v>7627</v>
      </c>
      <c r="C4589" s="2">
        <f>YEAR([1]Data!$D4589)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9">
        <v>5.58</v>
      </c>
      <c r="T4589" s="2">
        <v>3</v>
      </c>
      <c r="U4589" s="25">
        <v>0</v>
      </c>
      <c r="V4589" s="25">
        <v>0.16740000000000022</v>
      </c>
      <c r="W4589" s="11">
        <f>Table_1[[#This Row],[Discount]]/Table_1[[#This Row],[Sales]]</f>
        <v>0</v>
      </c>
      <c r="X4589" t="str">
        <f>IF(Table_1[[#This Row],[Discount %]]&lt;=0.1, "0-10%", IF(Table_1[[#This Row],[Discount %]]&lt;=0.2, "10-20%", IF(Table_1[[#This Row],[Discount %]]&lt;=0.3, "20-30%", IF(Table_1[[#This Row],[Discount %]]&lt;=0.4, "30-40%", "40%+"))))</f>
        <v>0-10%</v>
      </c>
    </row>
    <row r="4590" spans="1:24" ht="14.4" x14ac:dyDescent="0.3">
      <c r="A4590" s="2">
        <v>4589</v>
      </c>
      <c r="B4590" s="2" t="s">
        <v>7627</v>
      </c>
      <c r="C4590" s="2">
        <f>YEAR([1]Data!$D4590)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9">
        <v>25.02</v>
      </c>
      <c r="T4590" s="2">
        <v>3</v>
      </c>
      <c r="U4590" s="25">
        <v>0</v>
      </c>
      <c r="V4590" s="25">
        <v>10.508400000000002</v>
      </c>
      <c r="W4590" s="11">
        <f>Table_1[[#This Row],[Discount]]/Table_1[[#This Row],[Sales]]</f>
        <v>0</v>
      </c>
      <c r="X4590" t="str">
        <f>IF(Table_1[[#This Row],[Discount %]]&lt;=0.1, "0-10%", IF(Table_1[[#This Row],[Discount %]]&lt;=0.2, "10-20%", IF(Table_1[[#This Row],[Discount %]]&lt;=0.3, "20-30%", IF(Table_1[[#This Row],[Discount %]]&lt;=0.4, "30-40%", "40%+"))))</f>
        <v>0-10%</v>
      </c>
    </row>
    <row r="4591" spans="1:24" ht="14.4" x14ac:dyDescent="0.3">
      <c r="A4591" s="2">
        <v>4590</v>
      </c>
      <c r="B4591" s="2" t="s">
        <v>7627</v>
      </c>
      <c r="C4591" s="2">
        <f>YEAR([1]Data!$D4591)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9">
        <v>452.55000000000007</v>
      </c>
      <c r="T4591" s="2">
        <v>7</v>
      </c>
      <c r="U4591" s="25">
        <v>0</v>
      </c>
      <c r="V4591" s="25">
        <v>22.627499999999962</v>
      </c>
      <c r="W4591" s="11">
        <f>Table_1[[#This Row],[Discount]]/Table_1[[#This Row],[Sales]]</f>
        <v>0</v>
      </c>
      <c r="X4591" t="str">
        <f>IF(Table_1[[#This Row],[Discount %]]&lt;=0.1, "0-10%", IF(Table_1[[#This Row],[Discount %]]&lt;=0.2, "10-20%", IF(Table_1[[#This Row],[Discount %]]&lt;=0.3, "20-30%", IF(Table_1[[#This Row],[Discount %]]&lt;=0.4, "30-40%", "40%+"))))</f>
        <v>0-10%</v>
      </c>
    </row>
    <row r="4592" spans="1:24" ht="14.4" x14ac:dyDescent="0.3">
      <c r="A4592" s="2">
        <v>4591</v>
      </c>
      <c r="B4592" s="2" t="s">
        <v>7633</v>
      </c>
      <c r="C4592" s="2">
        <f>YEAR([1]Data!$D4592)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9">
        <v>17.760000000000002</v>
      </c>
      <c r="T4592" s="2">
        <v>2</v>
      </c>
      <c r="U4592" s="25">
        <v>0</v>
      </c>
      <c r="V4592" s="25">
        <v>4.9728000000000012</v>
      </c>
      <c r="W4592" s="11">
        <f>Table_1[[#This Row],[Discount]]/Table_1[[#This Row],[Sales]]</f>
        <v>0</v>
      </c>
      <c r="X4592" t="str">
        <f>IF(Table_1[[#This Row],[Discount %]]&lt;=0.1, "0-10%", IF(Table_1[[#This Row],[Discount %]]&lt;=0.2, "10-20%", IF(Table_1[[#This Row],[Discount %]]&lt;=0.3, "20-30%", IF(Table_1[[#This Row],[Discount %]]&lt;=0.4, "30-40%", "40%+"))))</f>
        <v>0-10%</v>
      </c>
    </row>
    <row r="4593" spans="1:24" ht="14.4" x14ac:dyDescent="0.3">
      <c r="A4593" s="2">
        <v>4592</v>
      </c>
      <c r="B4593" s="2" t="s">
        <v>7633</v>
      </c>
      <c r="C4593" s="2">
        <f>YEAR([1]Data!$D4593)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9">
        <v>302.38400000000001</v>
      </c>
      <c r="T4593" s="2">
        <v>2</v>
      </c>
      <c r="U4593" s="25">
        <v>0.2</v>
      </c>
      <c r="V4593" s="25">
        <v>30.238400000000013</v>
      </c>
      <c r="W4593" s="11">
        <f>Table_1[[#This Row],[Discount]]/Table_1[[#This Row],[Sales]]</f>
        <v>6.6141065664849998E-4</v>
      </c>
      <c r="X4593" t="str">
        <f>IF(Table_1[[#This Row],[Discount %]]&lt;=0.1, "0-10%", IF(Table_1[[#This Row],[Discount %]]&lt;=0.2, "10-20%", IF(Table_1[[#This Row],[Discount %]]&lt;=0.3, "20-30%", IF(Table_1[[#This Row],[Discount %]]&lt;=0.4, "30-40%", "40%+"))))</f>
        <v>0-10%</v>
      </c>
    </row>
    <row r="4594" spans="1:24" ht="14.4" x14ac:dyDescent="0.3">
      <c r="A4594" s="2">
        <v>4593</v>
      </c>
      <c r="B4594" s="2" t="s">
        <v>7633</v>
      </c>
      <c r="C4594" s="2">
        <f>YEAR([1]Data!$D4594)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9">
        <v>146.352</v>
      </c>
      <c r="T4594" s="2">
        <v>3</v>
      </c>
      <c r="U4594" s="25">
        <v>0.2</v>
      </c>
      <c r="V4594" s="25">
        <v>-5.4882000000000062</v>
      </c>
      <c r="W4594" s="11">
        <f>Table_1[[#This Row],[Discount]]/Table_1[[#This Row],[Sales]]</f>
        <v>1.3665682737509567E-3</v>
      </c>
      <c r="X4594" t="str">
        <f>IF(Table_1[[#This Row],[Discount %]]&lt;=0.1, "0-10%", IF(Table_1[[#This Row],[Discount %]]&lt;=0.2, "10-20%", IF(Table_1[[#This Row],[Discount %]]&lt;=0.3, "20-30%", IF(Table_1[[#This Row],[Discount %]]&lt;=0.4, "30-40%", "40%+"))))</f>
        <v>0-10%</v>
      </c>
    </row>
    <row r="4595" spans="1:24" ht="14.4" x14ac:dyDescent="0.3">
      <c r="A4595" s="2">
        <v>4594</v>
      </c>
      <c r="B4595" s="2" t="s">
        <v>7633</v>
      </c>
      <c r="C4595" s="2">
        <f>YEAR([1]Data!$D4595)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9">
        <v>7.9</v>
      </c>
      <c r="T4595" s="2">
        <v>2</v>
      </c>
      <c r="U4595" s="25">
        <v>0</v>
      </c>
      <c r="V4595" s="25">
        <v>2.0540000000000003</v>
      </c>
      <c r="W4595" s="11">
        <f>Table_1[[#This Row],[Discount]]/Table_1[[#This Row],[Sales]]</f>
        <v>0</v>
      </c>
      <c r="X4595" t="str">
        <f>IF(Table_1[[#This Row],[Discount %]]&lt;=0.1, "0-10%", IF(Table_1[[#This Row],[Discount %]]&lt;=0.2, "10-20%", IF(Table_1[[#This Row],[Discount %]]&lt;=0.3, "20-30%", IF(Table_1[[#This Row],[Discount %]]&lt;=0.4, "30-40%", "40%+"))))</f>
        <v>0-10%</v>
      </c>
    </row>
    <row r="4596" spans="1:24" ht="14.4" x14ac:dyDescent="0.3">
      <c r="A4596" s="2">
        <v>4595</v>
      </c>
      <c r="B4596" s="2" t="s">
        <v>7633</v>
      </c>
      <c r="C4596" s="2">
        <f>YEAR([1]Data!$D4596)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9">
        <v>902.71199999999999</v>
      </c>
      <c r="T4596" s="2">
        <v>3</v>
      </c>
      <c r="U4596" s="25">
        <v>0.2</v>
      </c>
      <c r="V4596" s="25">
        <v>33.851700000000051</v>
      </c>
      <c r="W4596" s="11">
        <f>Table_1[[#This Row],[Discount]]/Table_1[[#This Row],[Sales]]</f>
        <v>2.2155460434778758E-4</v>
      </c>
      <c r="X4596" t="str">
        <f>IF(Table_1[[#This Row],[Discount %]]&lt;=0.1, "0-10%", IF(Table_1[[#This Row],[Discount %]]&lt;=0.2, "10-20%", IF(Table_1[[#This Row],[Discount %]]&lt;=0.3, "20-30%", IF(Table_1[[#This Row],[Discount %]]&lt;=0.4, "30-40%", "40%+"))))</f>
        <v>0-10%</v>
      </c>
    </row>
    <row r="4597" spans="1:24" ht="14.4" x14ac:dyDescent="0.3">
      <c r="A4597" s="2">
        <v>4596</v>
      </c>
      <c r="B4597" s="2" t="s">
        <v>7633</v>
      </c>
      <c r="C4597" s="2">
        <f>YEAR([1]Data!$D4597)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9">
        <v>53.97</v>
      </c>
      <c r="T4597" s="2">
        <v>3</v>
      </c>
      <c r="U4597" s="25">
        <v>0</v>
      </c>
      <c r="V4597" s="25">
        <v>15.111600000000001</v>
      </c>
      <c r="W4597" s="11">
        <f>Table_1[[#This Row],[Discount]]/Table_1[[#This Row],[Sales]]</f>
        <v>0</v>
      </c>
      <c r="X4597" t="str">
        <f>IF(Table_1[[#This Row],[Discount %]]&lt;=0.1, "0-10%", IF(Table_1[[#This Row],[Discount %]]&lt;=0.2, "10-20%", IF(Table_1[[#This Row],[Discount %]]&lt;=0.3, "20-30%", IF(Table_1[[#This Row],[Discount %]]&lt;=0.4, "30-40%", "40%+"))))</f>
        <v>0-10%</v>
      </c>
    </row>
    <row r="4598" spans="1:24" ht="14.4" x14ac:dyDescent="0.3">
      <c r="A4598" s="2">
        <v>4597</v>
      </c>
      <c r="B4598" s="2" t="s">
        <v>7636</v>
      </c>
      <c r="C4598" s="2">
        <f>YEAR([1]Data!$D4598)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9">
        <v>33.92</v>
      </c>
      <c r="T4598" s="2">
        <v>8</v>
      </c>
      <c r="U4598" s="25">
        <v>0</v>
      </c>
      <c r="V4598" s="25">
        <v>13.2288</v>
      </c>
      <c r="W4598" s="11">
        <f>Table_1[[#This Row],[Discount]]/Table_1[[#This Row],[Sales]]</f>
        <v>0</v>
      </c>
      <c r="X4598" t="str">
        <f>IF(Table_1[[#This Row],[Discount %]]&lt;=0.1, "0-10%", IF(Table_1[[#This Row],[Discount %]]&lt;=0.2, "10-20%", IF(Table_1[[#This Row],[Discount %]]&lt;=0.3, "20-30%", IF(Table_1[[#This Row],[Discount %]]&lt;=0.4, "30-40%", "40%+"))))</f>
        <v>0-10%</v>
      </c>
    </row>
    <row r="4599" spans="1:24" ht="14.4" x14ac:dyDescent="0.3">
      <c r="A4599" s="2">
        <v>4598</v>
      </c>
      <c r="B4599" s="2" t="s">
        <v>7637</v>
      </c>
      <c r="C4599" s="2">
        <f>YEAR([1]Data!$D4599)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9">
        <v>21.81</v>
      </c>
      <c r="T4599" s="2">
        <v>3</v>
      </c>
      <c r="U4599" s="25">
        <v>0</v>
      </c>
      <c r="V4599" s="25">
        <v>5.8887000000000009</v>
      </c>
      <c r="W4599" s="11">
        <f>Table_1[[#This Row],[Discount]]/Table_1[[#This Row],[Sales]]</f>
        <v>0</v>
      </c>
      <c r="X4599" t="str">
        <f>IF(Table_1[[#This Row],[Discount %]]&lt;=0.1, "0-10%", IF(Table_1[[#This Row],[Discount %]]&lt;=0.2, "10-20%", IF(Table_1[[#This Row],[Discount %]]&lt;=0.3, "20-30%", IF(Table_1[[#This Row],[Discount %]]&lt;=0.4, "30-40%", "40%+"))))</f>
        <v>0-10%</v>
      </c>
    </row>
    <row r="4600" spans="1:24" ht="14.4" x14ac:dyDescent="0.3">
      <c r="A4600" s="2">
        <v>4599</v>
      </c>
      <c r="B4600" s="2" t="s">
        <v>7637</v>
      </c>
      <c r="C4600" s="2">
        <f>YEAR([1]Data!$D4600)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9">
        <v>91.6</v>
      </c>
      <c r="T4600" s="2">
        <v>5</v>
      </c>
      <c r="U4600" s="25">
        <v>0</v>
      </c>
      <c r="V4600" s="25">
        <v>26.563999999999997</v>
      </c>
      <c r="W4600" s="11">
        <f>Table_1[[#This Row],[Discount]]/Table_1[[#This Row],[Sales]]</f>
        <v>0</v>
      </c>
      <c r="X4600" t="str">
        <f>IF(Table_1[[#This Row],[Discount %]]&lt;=0.1, "0-10%", IF(Table_1[[#This Row],[Discount %]]&lt;=0.2, "10-20%", IF(Table_1[[#This Row],[Discount %]]&lt;=0.3, "20-30%", IF(Table_1[[#This Row],[Discount %]]&lt;=0.4, "30-40%", "40%+"))))</f>
        <v>0-10%</v>
      </c>
    </row>
    <row r="4601" spans="1:24" ht="14.4" x14ac:dyDescent="0.3">
      <c r="A4601" s="2">
        <v>4600</v>
      </c>
      <c r="B4601" s="2" t="s">
        <v>7638</v>
      </c>
      <c r="C4601" s="2">
        <f>YEAR([1]Data!$D4601)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9">
        <v>150.97999999999999</v>
      </c>
      <c r="T4601" s="2">
        <v>1</v>
      </c>
      <c r="U4601" s="25">
        <v>0</v>
      </c>
      <c r="V4601" s="25">
        <v>43.784199999999984</v>
      </c>
      <c r="W4601" s="11">
        <f>Table_1[[#This Row],[Discount]]/Table_1[[#This Row],[Sales]]</f>
        <v>0</v>
      </c>
      <c r="X4601" t="str">
        <f>IF(Table_1[[#This Row],[Discount %]]&lt;=0.1, "0-10%", IF(Table_1[[#This Row],[Discount %]]&lt;=0.2, "10-20%", IF(Table_1[[#This Row],[Discount %]]&lt;=0.3, "20-30%", IF(Table_1[[#This Row],[Discount %]]&lt;=0.4, "30-40%", "40%+"))))</f>
        <v>0-10%</v>
      </c>
    </row>
    <row r="4602" spans="1:24" ht="14.4" x14ac:dyDescent="0.3">
      <c r="A4602" s="2">
        <v>4601</v>
      </c>
      <c r="B4602" s="2" t="s">
        <v>7638</v>
      </c>
      <c r="C4602" s="2">
        <f>YEAR([1]Data!$D4602)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9">
        <v>137.25</v>
      </c>
      <c r="T4602" s="2">
        <v>9</v>
      </c>
      <c r="U4602" s="25">
        <v>0</v>
      </c>
      <c r="V4602" s="25">
        <v>63.134999999999991</v>
      </c>
      <c r="W4602" s="11">
        <f>Table_1[[#This Row],[Discount]]/Table_1[[#This Row],[Sales]]</f>
        <v>0</v>
      </c>
      <c r="X4602" t="str">
        <f>IF(Table_1[[#This Row],[Discount %]]&lt;=0.1, "0-10%", IF(Table_1[[#This Row],[Discount %]]&lt;=0.2, "10-20%", IF(Table_1[[#This Row],[Discount %]]&lt;=0.3, "20-30%", IF(Table_1[[#This Row],[Discount %]]&lt;=0.4, "30-40%", "40%+"))))</f>
        <v>0-10%</v>
      </c>
    </row>
    <row r="4603" spans="1:24" ht="14.4" x14ac:dyDescent="0.3">
      <c r="A4603" s="2">
        <v>4602</v>
      </c>
      <c r="B4603" s="2" t="s">
        <v>7638</v>
      </c>
      <c r="C4603" s="2">
        <f>YEAR([1]Data!$D4603)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9">
        <v>11.52</v>
      </c>
      <c r="T4603" s="2">
        <v>4</v>
      </c>
      <c r="U4603" s="25">
        <v>0</v>
      </c>
      <c r="V4603" s="25">
        <v>5.4143999999999997</v>
      </c>
      <c r="W4603" s="11">
        <f>Table_1[[#This Row],[Discount]]/Table_1[[#This Row],[Sales]]</f>
        <v>0</v>
      </c>
      <c r="X4603" t="str">
        <f>IF(Table_1[[#This Row],[Discount %]]&lt;=0.1, "0-10%", IF(Table_1[[#This Row],[Discount %]]&lt;=0.2, "10-20%", IF(Table_1[[#This Row],[Discount %]]&lt;=0.3, "20-30%", IF(Table_1[[#This Row],[Discount %]]&lt;=0.4, "30-40%", "40%+"))))</f>
        <v>0-10%</v>
      </c>
    </row>
    <row r="4604" spans="1:24" ht="14.4" x14ac:dyDescent="0.3">
      <c r="A4604" s="2">
        <v>4603</v>
      </c>
      <c r="B4604" s="2" t="s">
        <v>7639</v>
      </c>
      <c r="C4604" s="2">
        <f>YEAR([1]Data!$D4604)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9">
        <v>18.272000000000002</v>
      </c>
      <c r="T4604" s="2">
        <v>1</v>
      </c>
      <c r="U4604" s="25">
        <v>0.2</v>
      </c>
      <c r="V4604" s="25">
        <v>5.9383999999999988</v>
      </c>
      <c r="W4604" s="11">
        <f>Table_1[[#This Row],[Discount]]/Table_1[[#This Row],[Sales]]</f>
        <v>1.0945709281961471E-2</v>
      </c>
      <c r="X4604" t="str">
        <f>IF(Table_1[[#This Row],[Discount %]]&lt;=0.1, "0-10%", IF(Table_1[[#This Row],[Discount %]]&lt;=0.2, "10-20%", IF(Table_1[[#This Row],[Discount %]]&lt;=0.3, "20-30%", IF(Table_1[[#This Row],[Discount %]]&lt;=0.4, "30-40%", "40%+"))))</f>
        <v>0-10%</v>
      </c>
    </row>
    <row r="4605" spans="1:24" ht="14.4" x14ac:dyDescent="0.3">
      <c r="A4605" s="2">
        <v>4604</v>
      </c>
      <c r="B4605" s="2" t="s">
        <v>7639</v>
      </c>
      <c r="C4605" s="2">
        <f>YEAR([1]Data!$D4605)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9">
        <v>153.72800000000001</v>
      </c>
      <c r="T4605" s="2">
        <v>4</v>
      </c>
      <c r="U4605" s="25">
        <v>0.2</v>
      </c>
      <c r="V4605" s="25">
        <v>53.804799999999986</v>
      </c>
      <c r="W4605" s="11">
        <f>Table_1[[#This Row],[Discount]]/Table_1[[#This Row],[Sales]]</f>
        <v>1.3009991673605329E-3</v>
      </c>
      <c r="X4605" t="str">
        <f>IF(Table_1[[#This Row],[Discount %]]&lt;=0.1, "0-10%", IF(Table_1[[#This Row],[Discount %]]&lt;=0.2, "10-20%", IF(Table_1[[#This Row],[Discount %]]&lt;=0.3, "20-30%", IF(Table_1[[#This Row],[Discount %]]&lt;=0.4, "30-40%", "40%+"))))</f>
        <v>0-10%</v>
      </c>
    </row>
    <row r="4606" spans="1:24" ht="14.4" x14ac:dyDescent="0.3">
      <c r="A4606" s="2">
        <v>4605</v>
      </c>
      <c r="B4606" s="2" t="s">
        <v>7639</v>
      </c>
      <c r="C4606" s="2">
        <f>YEAR([1]Data!$D4606)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9">
        <v>12.224</v>
      </c>
      <c r="T4606" s="2">
        <v>2</v>
      </c>
      <c r="U4606" s="25">
        <v>0.2</v>
      </c>
      <c r="V4606" s="25">
        <v>4.4311999999999996</v>
      </c>
      <c r="W4606" s="11">
        <f>Table_1[[#This Row],[Discount]]/Table_1[[#This Row],[Sales]]</f>
        <v>1.6361256544502618E-2</v>
      </c>
      <c r="X4606" t="str">
        <f>IF(Table_1[[#This Row],[Discount %]]&lt;=0.1, "0-10%", IF(Table_1[[#This Row],[Discount %]]&lt;=0.2, "10-20%", IF(Table_1[[#This Row],[Discount %]]&lt;=0.3, "20-30%", IF(Table_1[[#This Row],[Discount %]]&lt;=0.4, "30-40%", "40%+"))))</f>
        <v>0-10%</v>
      </c>
    </row>
    <row r="4607" spans="1:24" ht="14.4" x14ac:dyDescent="0.3">
      <c r="A4607" s="2">
        <v>4606</v>
      </c>
      <c r="B4607" s="2" t="s">
        <v>7639</v>
      </c>
      <c r="C4607" s="2">
        <f>YEAR([1]Data!$D4607)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9">
        <v>167.94400000000002</v>
      </c>
      <c r="T4607" s="2">
        <v>7</v>
      </c>
      <c r="U4607" s="25">
        <v>0.2</v>
      </c>
      <c r="V4607" s="25">
        <v>50.383200000000016</v>
      </c>
      <c r="W4607" s="11">
        <f>Table_1[[#This Row],[Discount]]/Table_1[[#This Row],[Sales]]</f>
        <v>1.1908731481922545E-3</v>
      </c>
      <c r="X4607" t="str">
        <f>IF(Table_1[[#This Row],[Discount %]]&lt;=0.1, "0-10%", IF(Table_1[[#This Row],[Discount %]]&lt;=0.2, "10-20%", IF(Table_1[[#This Row],[Discount %]]&lt;=0.3, "20-30%", IF(Table_1[[#This Row],[Discount %]]&lt;=0.4, "30-40%", "40%+"))))</f>
        <v>0-10%</v>
      </c>
    </row>
    <row r="4608" spans="1:24" ht="14.4" x14ac:dyDescent="0.3">
      <c r="A4608" s="2">
        <v>4607</v>
      </c>
      <c r="B4608" s="2" t="s">
        <v>7642</v>
      </c>
      <c r="C4608" s="2">
        <f>YEAR([1]Data!$D4608)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9">
        <v>45.99</v>
      </c>
      <c r="T4608" s="2">
        <v>1</v>
      </c>
      <c r="U4608" s="25">
        <v>0</v>
      </c>
      <c r="V4608" s="25">
        <v>13.3371</v>
      </c>
      <c r="W4608" s="11">
        <f>Table_1[[#This Row],[Discount]]/Table_1[[#This Row],[Sales]]</f>
        <v>0</v>
      </c>
      <c r="X4608" t="str">
        <f>IF(Table_1[[#This Row],[Discount %]]&lt;=0.1, "0-10%", IF(Table_1[[#This Row],[Discount %]]&lt;=0.2, "10-20%", IF(Table_1[[#This Row],[Discount %]]&lt;=0.3, "20-30%", IF(Table_1[[#This Row],[Discount %]]&lt;=0.4, "30-40%", "40%+"))))</f>
        <v>0-10%</v>
      </c>
    </row>
    <row r="4609" spans="1:24" ht="14.4" x14ac:dyDescent="0.3">
      <c r="A4609" s="2">
        <v>4608</v>
      </c>
      <c r="B4609" s="2" t="s">
        <v>7642</v>
      </c>
      <c r="C4609" s="2">
        <f>YEAR([1]Data!$D4609)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9">
        <v>535.41</v>
      </c>
      <c r="T4609" s="2">
        <v>3</v>
      </c>
      <c r="U4609" s="25">
        <v>0</v>
      </c>
      <c r="V4609" s="25">
        <v>160.62299999999993</v>
      </c>
      <c r="W4609" s="11">
        <f>Table_1[[#This Row],[Discount]]/Table_1[[#This Row],[Sales]]</f>
        <v>0</v>
      </c>
      <c r="X4609" t="str">
        <f>IF(Table_1[[#This Row],[Discount %]]&lt;=0.1, "0-10%", IF(Table_1[[#This Row],[Discount %]]&lt;=0.2, "10-20%", IF(Table_1[[#This Row],[Discount %]]&lt;=0.3, "20-30%", IF(Table_1[[#This Row],[Discount %]]&lt;=0.4, "30-40%", "40%+"))))</f>
        <v>0-10%</v>
      </c>
    </row>
    <row r="4610" spans="1:24" ht="14.4" x14ac:dyDescent="0.3">
      <c r="A4610" s="2">
        <v>4609</v>
      </c>
      <c r="B4610" s="2" t="s">
        <v>7642</v>
      </c>
      <c r="C4610" s="2">
        <f>YEAR([1]Data!$D4610)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9">
        <v>6.0960000000000001</v>
      </c>
      <c r="T4610" s="2">
        <v>2</v>
      </c>
      <c r="U4610" s="25">
        <v>0.2</v>
      </c>
      <c r="V4610" s="25">
        <v>2.0573999999999995</v>
      </c>
      <c r="W4610" s="11">
        <f>Table_1[[#This Row],[Discount]]/Table_1[[#This Row],[Sales]]</f>
        <v>3.2808398950131233E-2</v>
      </c>
      <c r="X4610" t="str">
        <f>IF(Table_1[[#This Row],[Discount %]]&lt;=0.1, "0-10%", IF(Table_1[[#This Row],[Discount %]]&lt;=0.2, "10-20%", IF(Table_1[[#This Row],[Discount %]]&lt;=0.3, "20-30%", IF(Table_1[[#This Row],[Discount %]]&lt;=0.4, "30-40%", "40%+"))))</f>
        <v>0-10%</v>
      </c>
    </row>
    <row r="4611" spans="1:24" ht="14.4" x14ac:dyDescent="0.3">
      <c r="A4611" s="2">
        <v>4610</v>
      </c>
      <c r="B4611" s="2" t="s">
        <v>7642</v>
      </c>
      <c r="C4611" s="2">
        <f>YEAR([1]Data!$D4611)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9">
        <v>45.36</v>
      </c>
      <c r="T4611" s="2">
        <v>7</v>
      </c>
      <c r="U4611" s="25">
        <v>0</v>
      </c>
      <c r="V4611" s="25">
        <v>21.772800000000004</v>
      </c>
      <c r="W4611" s="11">
        <f>Table_1[[#This Row],[Discount]]/Table_1[[#This Row],[Sales]]</f>
        <v>0</v>
      </c>
      <c r="X4611" t="str">
        <f>IF(Table_1[[#This Row],[Discount %]]&lt;=0.1, "0-10%", IF(Table_1[[#This Row],[Discount %]]&lt;=0.2, "10-20%", IF(Table_1[[#This Row],[Discount %]]&lt;=0.3, "20-30%", IF(Table_1[[#This Row],[Discount %]]&lt;=0.4, "30-40%", "40%+"))))</f>
        <v>0-10%</v>
      </c>
    </row>
    <row r="4612" spans="1:24" ht="14.4" x14ac:dyDescent="0.3">
      <c r="A4612" s="2">
        <v>4611</v>
      </c>
      <c r="B4612" s="2" t="s">
        <v>7643</v>
      </c>
      <c r="C4612" s="2">
        <f>YEAR([1]Data!$D4612)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9">
        <v>47.12</v>
      </c>
      <c r="T4612" s="2">
        <v>8</v>
      </c>
      <c r="U4612" s="25">
        <v>0</v>
      </c>
      <c r="V4612" s="25">
        <v>20.732800000000001</v>
      </c>
      <c r="W4612" s="11">
        <f>Table_1[[#This Row],[Discount]]/Table_1[[#This Row],[Sales]]</f>
        <v>0</v>
      </c>
      <c r="X4612" t="str">
        <f>IF(Table_1[[#This Row],[Discount %]]&lt;=0.1, "0-10%", IF(Table_1[[#This Row],[Discount %]]&lt;=0.2, "10-20%", IF(Table_1[[#This Row],[Discount %]]&lt;=0.3, "20-30%", IF(Table_1[[#This Row],[Discount %]]&lt;=0.4, "30-40%", "40%+"))))</f>
        <v>0-10%</v>
      </c>
    </row>
    <row r="4613" spans="1:24" ht="14.4" x14ac:dyDescent="0.3">
      <c r="A4613" s="2">
        <v>4612</v>
      </c>
      <c r="B4613" s="2" t="s">
        <v>7644</v>
      </c>
      <c r="C4613" s="2">
        <f>YEAR([1]Data!$D4613)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9">
        <v>31.36</v>
      </c>
      <c r="T4613" s="2">
        <v>4</v>
      </c>
      <c r="U4613" s="25">
        <v>0</v>
      </c>
      <c r="V4613" s="25">
        <v>15.68</v>
      </c>
      <c r="W4613" s="11">
        <f>Table_1[[#This Row],[Discount]]/Table_1[[#This Row],[Sales]]</f>
        <v>0</v>
      </c>
      <c r="X4613" t="str">
        <f>IF(Table_1[[#This Row],[Discount %]]&lt;=0.1, "0-10%", IF(Table_1[[#This Row],[Discount %]]&lt;=0.2, "10-20%", IF(Table_1[[#This Row],[Discount %]]&lt;=0.3, "20-30%", IF(Table_1[[#This Row],[Discount %]]&lt;=0.4, "30-40%", "40%+"))))</f>
        <v>0-10%</v>
      </c>
    </row>
    <row r="4614" spans="1:24" ht="14.4" x14ac:dyDescent="0.3">
      <c r="A4614" s="2">
        <v>4613</v>
      </c>
      <c r="B4614" s="2" t="s">
        <v>7645</v>
      </c>
      <c r="C4614" s="2">
        <f>YEAR([1]Data!$D4614)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9">
        <v>47.616</v>
      </c>
      <c r="T4614" s="2">
        <v>3</v>
      </c>
      <c r="U4614" s="25">
        <v>0.2</v>
      </c>
      <c r="V4614" s="25">
        <v>3.571200000000001</v>
      </c>
      <c r="W4614" s="11">
        <f>Table_1[[#This Row],[Discount]]/Table_1[[#This Row],[Sales]]</f>
        <v>4.2002688172043017E-3</v>
      </c>
      <c r="X4614" t="str">
        <f>IF(Table_1[[#This Row],[Discount %]]&lt;=0.1, "0-10%", IF(Table_1[[#This Row],[Discount %]]&lt;=0.2, "10-20%", IF(Table_1[[#This Row],[Discount %]]&lt;=0.3, "20-30%", IF(Table_1[[#This Row],[Discount %]]&lt;=0.4, "30-40%", "40%+"))))</f>
        <v>0-10%</v>
      </c>
    </row>
    <row r="4615" spans="1:24" ht="14.4" x14ac:dyDescent="0.3">
      <c r="A4615" s="2">
        <v>4614</v>
      </c>
      <c r="B4615" s="2" t="s">
        <v>7645</v>
      </c>
      <c r="C4615" s="2">
        <f>YEAR([1]Data!$D4615)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9">
        <v>23.480000000000004</v>
      </c>
      <c r="T4615" s="2">
        <v>5</v>
      </c>
      <c r="U4615" s="25">
        <v>0.2</v>
      </c>
      <c r="V4615" s="25">
        <v>8.218</v>
      </c>
      <c r="W4615" s="11">
        <f>Table_1[[#This Row],[Discount]]/Table_1[[#This Row],[Sales]]</f>
        <v>8.5178875638841564E-3</v>
      </c>
      <c r="X4615" t="str">
        <f>IF(Table_1[[#This Row],[Discount %]]&lt;=0.1, "0-10%", IF(Table_1[[#This Row],[Discount %]]&lt;=0.2, "10-20%", IF(Table_1[[#This Row],[Discount %]]&lt;=0.3, "20-30%", IF(Table_1[[#This Row],[Discount %]]&lt;=0.4, "30-40%", "40%+"))))</f>
        <v>0-10%</v>
      </c>
    </row>
    <row r="4616" spans="1:24" ht="14.4" x14ac:dyDescent="0.3">
      <c r="A4616" s="2">
        <v>4615</v>
      </c>
      <c r="B4616" s="2" t="s">
        <v>7646</v>
      </c>
      <c r="C4616" s="2">
        <f>YEAR([1]Data!$D4616)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9">
        <v>62.789999999999992</v>
      </c>
      <c r="T4616" s="2">
        <v>3</v>
      </c>
      <c r="U4616" s="25">
        <v>0.8</v>
      </c>
      <c r="V4616" s="25">
        <v>-166.39350000000002</v>
      </c>
      <c r="W4616" s="11">
        <f>Table_1[[#This Row],[Discount]]/Table_1[[#This Row],[Sales]]</f>
        <v>1.27408823060997E-2</v>
      </c>
      <c r="X4616" t="str">
        <f>IF(Table_1[[#This Row],[Discount %]]&lt;=0.1, "0-10%", IF(Table_1[[#This Row],[Discount %]]&lt;=0.2, "10-20%", IF(Table_1[[#This Row],[Discount %]]&lt;=0.3, "20-30%", IF(Table_1[[#This Row],[Discount %]]&lt;=0.4, "30-40%", "40%+"))))</f>
        <v>0-10%</v>
      </c>
    </row>
    <row r="4617" spans="1:24" ht="14.4" x14ac:dyDescent="0.3">
      <c r="A4617" s="2">
        <v>4616</v>
      </c>
      <c r="B4617" s="2" t="s">
        <v>7646</v>
      </c>
      <c r="C4617" s="2">
        <f>YEAR([1]Data!$D4617)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9">
        <v>28.44</v>
      </c>
      <c r="T4617" s="2">
        <v>9</v>
      </c>
      <c r="U4617" s="25">
        <v>0.2</v>
      </c>
      <c r="V4617" s="25">
        <v>4.2659999999999973</v>
      </c>
      <c r="W4617" s="11">
        <f>Table_1[[#This Row],[Discount]]/Table_1[[#This Row],[Sales]]</f>
        <v>7.0323488045007029E-3</v>
      </c>
      <c r="X4617" t="str">
        <f>IF(Table_1[[#This Row],[Discount %]]&lt;=0.1, "0-10%", IF(Table_1[[#This Row],[Discount %]]&lt;=0.2, "10-20%", IF(Table_1[[#This Row],[Discount %]]&lt;=0.3, "20-30%", IF(Table_1[[#This Row],[Discount %]]&lt;=0.4, "30-40%", "40%+"))))</f>
        <v>0-10%</v>
      </c>
    </row>
    <row r="4618" spans="1:24" ht="14.4" x14ac:dyDescent="0.3">
      <c r="A4618" s="2">
        <v>4617</v>
      </c>
      <c r="B4618" s="2" t="s">
        <v>7647</v>
      </c>
      <c r="C4618" s="2">
        <f>YEAR([1]Data!$D4618)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9">
        <v>134.376</v>
      </c>
      <c r="T4618" s="2">
        <v>3</v>
      </c>
      <c r="U4618" s="25">
        <v>0.2</v>
      </c>
      <c r="V4618" s="25">
        <v>6.7188000000000088</v>
      </c>
      <c r="W4618" s="11">
        <f>Table_1[[#This Row],[Discount]]/Table_1[[#This Row],[Sales]]</f>
        <v>1.4883610168482467E-3</v>
      </c>
      <c r="X4618" t="str">
        <f>IF(Table_1[[#This Row],[Discount %]]&lt;=0.1, "0-10%", IF(Table_1[[#This Row],[Discount %]]&lt;=0.2, "10-20%", IF(Table_1[[#This Row],[Discount %]]&lt;=0.3, "20-30%", IF(Table_1[[#This Row],[Discount %]]&lt;=0.4, "30-40%", "40%+"))))</f>
        <v>0-10%</v>
      </c>
    </row>
    <row r="4619" spans="1:24" ht="14.4" x14ac:dyDescent="0.3">
      <c r="A4619" s="2">
        <v>4618</v>
      </c>
      <c r="B4619" s="2" t="s">
        <v>7648</v>
      </c>
      <c r="C4619" s="2">
        <f>YEAR([1]Data!$D4619)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9">
        <v>589.9</v>
      </c>
      <c r="T4619" s="2">
        <v>2</v>
      </c>
      <c r="U4619" s="25">
        <v>0</v>
      </c>
      <c r="V4619" s="25">
        <v>147.47500000000002</v>
      </c>
      <c r="W4619" s="11">
        <f>Table_1[[#This Row],[Discount]]/Table_1[[#This Row],[Sales]]</f>
        <v>0</v>
      </c>
      <c r="X4619" t="str">
        <f>IF(Table_1[[#This Row],[Discount %]]&lt;=0.1, "0-10%", IF(Table_1[[#This Row],[Discount %]]&lt;=0.2, "10-20%", IF(Table_1[[#This Row],[Discount %]]&lt;=0.3, "20-30%", IF(Table_1[[#This Row],[Discount %]]&lt;=0.4, "30-40%", "40%+"))))</f>
        <v>0-10%</v>
      </c>
    </row>
    <row r="4620" spans="1:24" ht="14.4" x14ac:dyDescent="0.3">
      <c r="A4620" s="2">
        <v>4619</v>
      </c>
      <c r="B4620" s="2" t="s">
        <v>7648</v>
      </c>
      <c r="C4620" s="2">
        <f>YEAR([1]Data!$D4620)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9">
        <v>542.93999999999994</v>
      </c>
      <c r="T4620" s="2">
        <v>3</v>
      </c>
      <c r="U4620" s="25">
        <v>0</v>
      </c>
      <c r="V4620" s="25">
        <v>141.1644</v>
      </c>
      <c r="W4620" s="11">
        <f>Table_1[[#This Row],[Discount]]/Table_1[[#This Row],[Sales]]</f>
        <v>0</v>
      </c>
      <c r="X4620" t="str">
        <f>IF(Table_1[[#This Row],[Discount %]]&lt;=0.1, "0-10%", IF(Table_1[[#This Row],[Discount %]]&lt;=0.2, "10-20%", IF(Table_1[[#This Row],[Discount %]]&lt;=0.3, "20-30%", IF(Table_1[[#This Row],[Discount %]]&lt;=0.4, "30-40%", "40%+"))))</f>
        <v>0-10%</v>
      </c>
    </row>
    <row r="4621" spans="1:24" ht="14.4" x14ac:dyDescent="0.3">
      <c r="A4621" s="2">
        <v>4620</v>
      </c>
      <c r="B4621" s="2" t="s">
        <v>7649</v>
      </c>
      <c r="C4621" s="2">
        <f>YEAR([1]Data!$D4621)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9">
        <v>2879.9520000000002</v>
      </c>
      <c r="T4621" s="2">
        <v>6</v>
      </c>
      <c r="U4621" s="25">
        <v>0.2</v>
      </c>
      <c r="V4621" s="25">
        <v>1007.9831999999999</v>
      </c>
      <c r="W4621" s="11">
        <f>Table_1[[#This Row],[Discount]]/Table_1[[#This Row],[Sales]]</f>
        <v>6.9445601871142291E-5</v>
      </c>
      <c r="X4621" t="str">
        <f>IF(Table_1[[#This Row],[Discount %]]&lt;=0.1, "0-10%", IF(Table_1[[#This Row],[Discount %]]&lt;=0.2, "10-20%", IF(Table_1[[#This Row],[Discount %]]&lt;=0.3, "20-30%", IF(Table_1[[#This Row],[Discount %]]&lt;=0.4, "30-40%", "40%+"))))</f>
        <v>0-10%</v>
      </c>
    </row>
    <row r="4622" spans="1:24" ht="14.4" x14ac:dyDescent="0.3">
      <c r="A4622" s="2">
        <v>4621</v>
      </c>
      <c r="B4622" s="2" t="s">
        <v>7649</v>
      </c>
      <c r="C4622" s="2">
        <f>YEAR([1]Data!$D4622)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9">
        <v>90.480000000000018</v>
      </c>
      <c r="T4622" s="2">
        <v>3</v>
      </c>
      <c r="U4622" s="25">
        <v>0.2</v>
      </c>
      <c r="V4622" s="25">
        <v>33.93</v>
      </c>
      <c r="W4622" s="11">
        <f>Table_1[[#This Row],[Discount]]/Table_1[[#This Row],[Sales]]</f>
        <v>2.2104332449160032E-3</v>
      </c>
      <c r="X4622" t="str">
        <f>IF(Table_1[[#This Row],[Discount %]]&lt;=0.1, "0-10%", IF(Table_1[[#This Row],[Discount %]]&lt;=0.2, "10-20%", IF(Table_1[[#This Row],[Discount %]]&lt;=0.3, "20-30%", IF(Table_1[[#This Row],[Discount %]]&lt;=0.4, "30-40%", "40%+"))))</f>
        <v>0-10%</v>
      </c>
    </row>
    <row r="4623" spans="1:24" ht="14.4" x14ac:dyDescent="0.3">
      <c r="A4623" s="2">
        <v>4622</v>
      </c>
      <c r="B4623" s="2" t="s">
        <v>7650</v>
      </c>
      <c r="C4623" s="2">
        <f>YEAR([1]Data!$D4623)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9">
        <v>77.55</v>
      </c>
      <c r="T4623" s="2">
        <v>5</v>
      </c>
      <c r="U4623" s="25">
        <v>0</v>
      </c>
      <c r="V4623" s="25">
        <v>21.714000000000002</v>
      </c>
      <c r="W4623" s="11">
        <f>Table_1[[#This Row],[Discount]]/Table_1[[#This Row],[Sales]]</f>
        <v>0</v>
      </c>
      <c r="X4623" t="str">
        <f>IF(Table_1[[#This Row],[Discount %]]&lt;=0.1, "0-10%", IF(Table_1[[#This Row],[Discount %]]&lt;=0.2, "10-20%", IF(Table_1[[#This Row],[Discount %]]&lt;=0.3, "20-30%", IF(Table_1[[#This Row],[Discount %]]&lt;=0.4, "30-40%", "40%+"))))</f>
        <v>0-10%</v>
      </c>
    </row>
    <row r="4624" spans="1:24" ht="14.4" x14ac:dyDescent="0.3">
      <c r="A4624" s="2">
        <v>4623</v>
      </c>
      <c r="B4624" s="2" t="s">
        <v>7651</v>
      </c>
      <c r="C4624" s="2">
        <f>YEAR([1]Data!$D4624)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9">
        <v>8.8320000000000007</v>
      </c>
      <c r="T4624" s="2">
        <v>3</v>
      </c>
      <c r="U4624" s="25">
        <v>0.2</v>
      </c>
      <c r="V4624" s="25">
        <v>-1.9872000000000005</v>
      </c>
      <c r="W4624" s="11">
        <f>Table_1[[#This Row],[Discount]]/Table_1[[#This Row],[Sales]]</f>
        <v>2.2644927536231884E-2</v>
      </c>
      <c r="X4624" t="str">
        <f>IF(Table_1[[#This Row],[Discount %]]&lt;=0.1, "0-10%", IF(Table_1[[#This Row],[Discount %]]&lt;=0.2, "10-20%", IF(Table_1[[#This Row],[Discount %]]&lt;=0.3, "20-30%", IF(Table_1[[#This Row],[Discount %]]&lt;=0.4, "30-40%", "40%+"))))</f>
        <v>0-10%</v>
      </c>
    </row>
    <row r="4625" spans="1:24" ht="14.4" x14ac:dyDescent="0.3">
      <c r="A4625" s="2">
        <v>4624</v>
      </c>
      <c r="B4625" s="2" t="s">
        <v>7651</v>
      </c>
      <c r="C4625" s="2">
        <f>YEAR([1]Data!$D4625)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9">
        <v>177.536</v>
      </c>
      <c r="T4625" s="2">
        <v>4</v>
      </c>
      <c r="U4625" s="25">
        <v>0.2</v>
      </c>
      <c r="V4625" s="25">
        <v>62.137599999999992</v>
      </c>
      <c r="W4625" s="11">
        <f>Table_1[[#This Row],[Discount]]/Table_1[[#This Row],[Sales]]</f>
        <v>1.126532083633742E-3</v>
      </c>
      <c r="X4625" t="str">
        <f>IF(Table_1[[#This Row],[Discount %]]&lt;=0.1, "0-10%", IF(Table_1[[#This Row],[Discount %]]&lt;=0.2, "10-20%", IF(Table_1[[#This Row],[Discount %]]&lt;=0.3, "20-30%", IF(Table_1[[#This Row],[Discount %]]&lt;=0.4, "30-40%", "40%+"))))</f>
        <v>0-10%</v>
      </c>
    </row>
    <row r="4626" spans="1:24" ht="14.4" x14ac:dyDescent="0.3">
      <c r="A4626" s="2">
        <v>4625</v>
      </c>
      <c r="B4626" s="2" t="s">
        <v>7651</v>
      </c>
      <c r="C4626" s="2">
        <f>YEAR([1]Data!$D4626)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9">
        <v>258.48</v>
      </c>
      <c r="T4626" s="2">
        <v>2</v>
      </c>
      <c r="U4626" s="25">
        <v>0.2</v>
      </c>
      <c r="V4626" s="25">
        <v>-3.2309999999999945</v>
      </c>
      <c r="W4626" s="11">
        <f>Table_1[[#This Row],[Discount]]/Table_1[[#This Row],[Sales]]</f>
        <v>7.7375425564840607E-4</v>
      </c>
      <c r="X4626" t="str">
        <f>IF(Table_1[[#This Row],[Discount %]]&lt;=0.1, "0-10%", IF(Table_1[[#This Row],[Discount %]]&lt;=0.2, "10-20%", IF(Table_1[[#This Row],[Discount %]]&lt;=0.3, "20-30%", IF(Table_1[[#This Row],[Discount %]]&lt;=0.4, "30-40%", "40%+"))))</f>
        <v>0-10%</v>
      </c>
    </row>
    <row r="4627" spans="1:24" ht="14.4" x14ac:dyDescent="0.3">
      <c r="A4627" s="2">
        <v>4626</v>
      </c>
      <c r="B4627" s="2" t="s">
        <v>7651</v>
      </c>
      <c r="C4627" s="2">
        <f>YEAR([1]Data!$D4627)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9">
        <v>14.135999999999999</v>
      </c>
      <c r="T4627" s="2">
        <v>3</v>
      </c>
      <c r="U4627" s="25">
        <v>0.2</v>
      </c>
      <c r="V4627" s="25">
        <v>4.240800000000001</v>
      </c>
      <c r="W4627" s="11">
        <f>Table_1[[#This Row],[Discount]]/Table_1[[#This Row],[Sales]]</f>
        <v>1.4148273910582911E-2</v>
      </c>
      <c r="X4627" t="str">
        <f>IF(Table_1[[#This Row],[Discount %]]&lt;=0.1, "0-10%", IF(Table_1[[#This Row],[Discount %]]&lt;=0.2, "10-20%", IF(Table_1[[#This Row],[Discount %]]&lt;=0.3, "20-30%", IF(Table_1[[#This Row],[Discount %]]&lt;=0.4, "30-40%", "40%+"))))</f>
        <v>0-10%</v>
      </c>
    </row>
    <row r="4628" spans="1:24" ht="14.4" x14ac:dyDescent="0.3">
      <c r="A4628" s="2">
        <v>4627</v>
      </c>
      <c r="B4628" s="2" t="s">
        <v>7652</v>
      </c>
      <c r="C4628" s="2">
        <f>YEAR([1]Data!$D4628)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9">
        <v>77.55</v>
      </c>
      <c r="T4628" s="2">
        <v>5</v>
      </c>
      <c r="U4628" s="25">
        <v>0</v>
      </c>
      <c r="V4628" s="25">
        <v>20.163000000000004</v>
      </c>
      <c r="W4628" s="11">
        <f>Table_1[[#This Row],[Discount]]/Table_1[[#This Row],[Sales]]</f>
        <v>0</v>
      </c>
      <c r="X4628" t="str">
        <f>IF(Table_1[[#This Row],[Discount %]]&lt;=0.1, "0-10%", IF(Table_1[[#This Row],[Discount %]]&lt;=0.2, "10-20%", IF(Table_1[[#This Row],[Discount %]]&lt;=0.3, "20-30%", IF(Table_1[[#This Row],[Discount %]]&lt;=0.4, "30-40%", "40%+"))))</f>
        <v>0-10%</v>
      </c>
    </row>
    <row r="4629" spans="1:24" ht="14.4" x14ac:dyDescent="0.3">
      <c r="A4629" s="2">
        <v>4628</v>
      </c>
      <c r="B4629" s="2" t="s">
        <v>7652</v>
      </c>
      <c r="C4629" s="2">
        <f>YEAR([1]Data!$D4629)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9">
        <v>24.88</v>
      </c>
      <c r="T4629" s="2">
        <v>2</v>
      </c>
      <c r="U4629" s="25">
        <v>0</v>
      </c>
      <c r="V4629" s="25">
        <v>6.9664000000000001</v>
      </c>
      <c r="W4629" s="11">
        <f>Table_1[[#This Row],[Discount]]/Table_1[[#This Row],[Sales]]</f>
        <v>0</v>
      </c>
      <c r="X4629" t="str">
        <f>IF(Table_1[[#This Row],[Discount %]]&lt;=0.1, "0-10%", IF(Table_1[[#This Row],[Discount %]]&lt;=0.2, "10-20%", IF(Table_1[[#This Row],[Discount %]]&lt;=0.3, "20-30%", IF(Table_1[[#This Row],[Discount %]]&lt;=0.4, "30-40%", "40%+"))))</f>
        <v>0-10%</v>
      </c>
    </row>
    <row r="4630" spans="1:24" ht="14.4" x14ac:dyDescent="0.3">
      <c r="A4630" s="2">
        <v>4629</v>
      </c>
      <c r="B4630" s="2" t="s">
        <v>7652</v>
      </c>
      <c r="C4630" s="2">
        <f>YEAR([1]Data!$D4630)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9">
        <v>140.75</v>
      </c>
      <c r="T4630" s="2">
        <v>5</v>
      </c>
      <c r="U4630" s="25">
        <v>0</v>
      </c>
      <c r="V4630" s="25">
        <v>39.410000000000011</v>
      </c>
      <c r="W4630" s="11">
        <f>Table_1[[#This Row],[Discount]]/Table_1[[#This Row],[Sales]]</f>
        <v>0</v>
      </c>
      <c r="X4630" t="str">
        <f>IF(Table_1[[#This Row],[Discount %]]&lt;=0.1, "0-10%", IF(Table_1[[#This Row],[Discount %]]&lt;=0.2, "10-20%", IF(Table_1[[#This Row],[Discount %]]&lt;=0.3, "20-30%", IF(Table_1[[#This Row],[Discount %]]&lt;=0.4, "30-40%", "40%+"))))</f>
        <v>0-10%</v>
      </c>
    </row>
    <row r="4631" spans="1:24" ht="14.4" x14ac:dyDescent="0.3">
      <c r="A4631" s="2">
        <v>4630</v>
      </c>
      <c r="B4631" s="2" t="s">
        <v>7652</v>
      </c>
      <c r="C4631" s="2">
        <f>YEAR([1]Data!$D4631)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9">
        <v>36.630000000000003</v>
      </c>
      <c r="T4631" s="2">
        <v>3</v>
      </c>
      <c r="U4631" s="25">
        <v>0</v>
      </c>
      <c r="V4631" s="25">
        <v>9.8901000000000039</v>
      </c>
      <c r="W4631" s="11">
        <f>Table_1[[#This Row],[Discount]]/Table_1[[#This Row],[Sales]]</f>
        <v>0</v>
      </c>
      <c r="X4631" t="str">
        <f>IF(Table_1[[#This Row],[Discount %]]&lt;=0.1, "0-10%", IF(Table_1[[#This Row],[Discount %]]&lt;=0.2, "10-20%", IF(Table_1[[#This Row],[Discount %]]&lt;=0.3, "20-30%", IF(Table_1[[#This Row],[Discount %]]&lt;=0.4, "30-40%", "40%+"))))</f>
        <v>0-10%</v>
      </c>
    </row>
    <row r="4632" spans="1:24" ht="14.4" x14ac:dyDescent="0.3">
      <c r="A4632" s="2">
        <v>4631</v>
      </c>
      <c r="B4632" s="2" t="s">
        <v>7653</v>
      </c>
      <c r="C4632" s="2">
        <f>YEAR([1]Data!$D4632)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9">
        <v>17.14</v>
      </c>
      <c r="T4632" s="2">
        <v>2</v>
      </c>
      <c r="U4632" s="25">
        <v>0</v>
      </c>
      <c r="V4632" s="25">
        <v>6.1704000000000008</v>
      </c>
      <c r="W4632" s="11">
        <f>Table_1[[#This Row],[Discount]]/Table_1[[#This Row],[Sales]]</f>
        <v>0</v>
      </c>
      <c r="X4632" t="str">
        <f>IF(Table_1[[#This Row],[Discount %]]&lt;=0.1, "0-10%", IF(Table_1[[#This Row],[Discount %]]&lt;=0.2, "10-20%", IF(Table_1[[#This Row],[Discount %]]&lt;=0.3, "20-30%", IF(Table_1[[#This Row],[Discount %]]&lt;=0.4, "30-40%", "40%+"))))</f>
        <v>0-10%</v>
      </c>
    </row>
    <row r="4633" spans="1:24" ht="14.4" x14ac:dyDescent="0.3">
      <c r="A4633" s="2">
        <v>4632</v>
      </c>
      <c r="B4633" s="2" t="s">
        <v>7656</v>
      </c>
      <c r="C4633" s="2">
        <f>YEAR([1]Data!$D4633)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9">
        <v>51.75</v>
      </c>
      <c r="T4633" s="2">
        <v>5</v>
      </c>
      <c r="U4633" s="25">
        <v>0</v>
      </c>
      <c r="V4633" s="25">
        <v>24.84</v>
      </c>
      <c r="W4633" s="11">
        <f>Table_1[[#This Row],[Discount]]/Table_1[[#This Row],[Sales]]</f>
        <v>0</v>
      </c>
      <c r="X4633" t="str">
        <f>IF(Table_1[[#This Row],[Discount %]]&lt;=0.1, "0-10%", IF(Table_1[[#This Row],[Discount %]]&lt;=0.2, "10-20%", IF(Table_1[[#This Row],[Discount %]]&lt;=0.3, "20-30%", IF(Table_1[[#This Row],[Discount %]]&lt;=0.4, "30-40%", "40%+"))))</f>
        <v>0-10%</v>
      </c>
    </row>
    <row r="4634" spans="1:24" ht="14.4" x14ac:dyDescent="0.3">
      <c r="A4634" s="2">
        <v>4633</v>
      </c>
      <c r="B4634" s="2" t="s">
        <v>7656</v>
      </c>
      <c r="C4634" s="2">
        <f>YEAR([1]Data!$D4634)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9">
        <v>123.96000000000001</v>
      </c>
      <c r="T4634" s="2">
        <v>3</v>
      </c>
      <c r="U4634" s="25">
        <v>0</v>
      </c>
      <c r="V4634" s="25">
        <v>11.156400000000005</v>
      </c>
      <c r="W4634" s="11">
        <f>Table_1[[#This Row],[Discount]]/Table_1[[#This Row],[Sales]]</f>
        <v>0</v>
      </c>
      <c r="X4634" t="str">
        <f>IF(Table_1[[#This Row],[Discount %]]&lt;=0.1, "0-10%", IF(Table_1[[#This Row],[Discount %]]&lt;=0.2, "10-20%", IF(Table_1[[#This Row],[Discount %]]&lt;=0.3, "20-30%", IF(Table_1[[#This Row],[Discount %]]&lt;=0.4, "30-40%", "40%+"))))</f>
        <v>0-10%</v>
      </c>
    </row>
    <row r="4635" spans="1:24" ht="14.4" x14ac:dyDescent="0.3">
      <c r="A4635" s="2">
        <v>4634</v>
      </c>
      <c r="B4635" s="2" t="s">
        <v>7657</v>
      </c>
      <c r="C4635" s="2">
        <f>YEAR([1]Data!$D4635)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9">
        <v>586.39800000000002</v>
      </c>
      <c r="T4635" s="2">
        <v>6</v>
      </c>
      <c r="U4635" s="25">
        <v>0.15</v>
      </c>
      <c r="V4635" s="25">
        <v>34.493999999999971</v>
      </c>
      <c r="W4635" s="11">
        <f>Table_1[[#This Row],[Discount]]/Table_1[[#This Row],[Sales]]</f>
        <v>2.5579896247940814E-4</v>
      </c>
      <c r="X4635" t="str">
        <f>IF(Table_1[[#This Row],[Discount %]]&lt;=0.1, "0-10%", IF(Table_1[[#This Row],[Discount %]]&lt;=0.2, "10-20%", IF(Table_1[[#This Row],[Discount %]]&lt;=0.3, "20-30%", IF(Table_1[[#This Row],[Discount %]]&lt;=0.4, "30-40%", "40%+"))))</f>
        <v>0-10%</v>
      </c>
    </row>
    <row r="4636" spans="1:24" ht="14.4" x14ac:dyDescent="0.3">
      <c r="A4636" s="2">
        <v>4635</v>
      </c>
      <c r="B4636" s="2" t="s">
        <v>7657</v>
      </c>
      <c r="C4636" s="2">
        <f>YEAR([1]Data!$D4636)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9">
        <v>80.98</v>
      </c>
      <c r="T4636" s="2">
        <v>1</v>
      </c>
      <c r="U4636" s="25">
        <v>0</v>
      </c>
      <c r="V4636" s="25">
        <v>3.2391999999999967</v>
      </c>
      <c r="W4636" s="11">
        <f>Table_1[[#This Row],[Discount]]/Table_1[[#This Row],[Sales]]</f>
        <v>0</v>
      </c>
      <c r="X4636" t="str">
        <f>IF(Table_1[[#This Row],[Discount %]]&lt;=0.1, "0-10%", IF(Table_1[[#This Row],[Discount %]]&lt;=0.2, "10-20%", IF(Table_1[[#This Row],[Discount %]]&lt;=0.3, "20-30%", IF(Table_1[[#This Row],[Discount %]]&lt;=0.4, "30-40%", "40%+"))))</f>
        <v>0-10%</v>
      </c>
    </row>
    <row r="4637" spans="1:24" ht="14.4" x14ac:dyDescent="0.3">
      <c r="A4637" s="2">
        <v>4636</v>
      </c>
      <c r="B4637" s="2" t="s">
        <v>7660</v>
      </c>
      <c r="C4637" s="2">
        <f>YEAR([1]Data!$D4637)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9">
        <v>242.94</v>
      </c>
      <c r="T4637" s="2">
        <v>3</v>
      </c>
      <c r="U4637" s="25">
        <v>0</v>
      </c>
      <c r="V4637" s="25">
        <v>9.7175999999999902</v>
      </c>
      <c r="W4637" s="11">
        <f>Table_1[[#This Row],[Discount]]/Table_1[[#This Row],[Sales]]</f>
        <v>0</v>
      </c>
      <c r="X4637" t="str">
        <f>IF(Table_1[[#This Row],[Discount %]]&lt;=0.1, "0-10%", IF(Table_1[[#This Row],[Discount %]]&lt;=0.2, "10-20%", IF(Table_1[[#This Row],[Discount %]]&lt;=0.3, "20-30%", IF(Table_1[[#This Row],[Discount %]]&lt;=0.4, "30-40%", "40%+"))))</f>
        <v>0-10%</v>
      </c>
    </row>
    <row r="4638" spans="1:24" ht="14.4" x14ac:dyDescent="0.3">
      <c r="A4638" s="2">
        <v>4637</v>
      </c>
      <c r="B4638" s="2" t="s">
        <v>7661</v>
      </c>
      <c r="C4638" s="2">
        <f>YEAR([1]Data!$D4638)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9">
        <v>123.92</v>
      </c>
      <c r="T4638" s="2">
        <v>4</v>
      </c>
      <c r="U4638" s="25">
        <v>0</v>
      </c>
      <c r="V4638" s="25">
        <v>33.458399999999997</v>
      </c>
      <c r="W4638" s="11">
        <f>Table_1[[#This Row],[Discount]]/Table_1[[#This Row],[Sales]]</f>
        <v>0</v>
      </c>
      <c r="X4638" t="str">
        <f>IF(Table_1[[#This Row],[Discount %]]&lt;=0.1, "0-10%", IF(Table_1[[#This Row],[Discount %]]&lt;=0.2, "10-20%", IF(Table_1[[#This Row],[Discount %]]&lt;=0.3, "20-30%", IF(Table_1[[#This Row],[Discount %]]&lt;=0.4, "30-40%", "40%+"))))</f>
        <v>0-10%</v>
      </c>
    </row>
    <row r="4639" spans="1:24" ht="14.4" x14ac:dyDescent="0.3">
      <c r="A4639" s="2">
        <v>4638</v>
      </c>
      <c r="B4639" s="2" t="s">
        <v>7661</v>
      </c>
      <c r="C4639" s="2">
        <f>YEAR([1]Data!$D4639)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9">
        <v>12.39</v>
      </c>
      <c r="T4639" s="2">
        <v>3</v>
      </c>
      <c r="U4639" s="25">
        <v>0</v>
      </c>
      <c r="V4639" s="25">
        <v>5.6993999999999998</v>
      </c>
      <c r="W4639" s="11">
        <f>Table_1[[#This Row],[Discount]]/Table_1[[#This Row],[Sales]]</f>
        <v>0</v>
      </c>
      <c r="X4639" t="str">
        <f>IF(Table_1[[#This Row],[Discount %]]&lt;=0.1, "0-10%", IF(Table_1[[#This Row],[Discount %]]&lt;=0.2, "10-20%", IF(Table_1[[#This Row],[Discount %]]&lt;=0.3, "20-30%", IF(Table_1[[#This Row],[Discount %]]&lt;=0.4, "30-40%", "40%+"))))</f>
        <v>0-10%</v>
      </c>
    </row>
    <row r="4640" spans="1:24" ht="14.4" x14ac:dyDescent="0.3">
      <c r="A4640" s="2">
        <v>4639</v>
      </c>
      <c r="B4640" s="2" t="s">
        <v>7661</v>
      </c>
      <c r="C4640" s="2">
        <f>YEAR([1]Data!$D4640)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9">
        <v>47.3</v>
      </c>
      <c r="T4640" s="2">
        <v>2</v>
      </c>
      <c r="U4640" s="25">
        <v>0</v>
      </c>
      <c r="V4640" s="25">
        <v>12.298000000000002</v>
      </c>
      <c r="W4640" s="11">
        <f>Table_1[[#This Row],[Discount]]/Table_1[[#This Row],[Sales]]</f>
        <v>0</v>
      </c>
      <c r="X4640" t="str">
        <f>IF(Table_1[[#This Row],[Discount %]]&lt;=0.1, "0-10%", IF(Table_1[[#This Row],[Discount %]]&lt;=0.2, "10-20%", IF(Table_1[[#This Row],[Discount %]]&lt;=0.3, "20-30%", IF(Table_1[[#This Row],[Discount %]]&lt;=0.4, "30-40%", "40%+"))))</f>
        <v>0-10%</v>
      </c>
    </row>
    <row r="4641" spans="1:24" ht="14.4" x14ac:dyDescent="0.3">
      <c r="A4641" s="2">
        <v>4640</v>
      </c>
      <c r="B4641" s="2" t="s">
        <v>7662</v>
      </c>
      <c r="C4641" s="2">
        <f>YEAR([1]Data!$D4641)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9">
        <v>1599.92</v>
      </c>
      <c r="T4641" s="2">
        <v>8</v>
      </c>
      <c r="U4641" s="25">
        <v>0</v>
      </c>
      <c r="V4641" s="25">
        <v>751.9624</v>
      </c>
      <c r="W4641" s="11">
        <f>Table_1[[#This Row],[Discount]]/Table_1[[#This Row],[Sales]]</f>
        <v>0</v>
      </c>
      <c r="X4641" t="str">
        <f>IF(Table_1[[#This Row],[Discount %]]&lt;=0.1, "0-10%", IF(Table_1[[#This Row],[Discount %]]&lt;=0.2, "10-20%", IF(Table_1[[#This Row],[Discount %]]&lt;=0.3, "20-30%", IF(Table_1[[#This Row],[Discount %]]&lt;=0.4, "30-40%", "40%+"))))</f>
        <v>0-10%</v>
      </c>
    </row>
    <row r="4642" spans="1:24" ht="14.4" x14ac:dyDescent="0.3">
      <c r="A4642" s="2">
        <v>4641</v>
      </c>
      <c r="B4642" s="2" t="s">
        <v>7662</v>
      </c>
      <c r="C4642" s="2">
        <f>YEAR([1]Data!$D4642)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9">
        <v>11.09</v>
      </c>
      <c r="T4642" s="2">
        <v>1</v>
      </c>
      <c r="U4642" s="25">
        <v>0</v>
      </c>
      <c r="V4642" s="25">
        <v>5.4340999999999999</v>
      </c>
      <c r="W4642" s="11">
        <f>Table_1[[#This Row],[Discount]]/Table_1[[#This Row],[Sales]]</f>
        <v>0</v>
      </c>
      <c r="X4642" t="str">
        <f>IF(Table_1[[#This Row],[Discount %]]&lt;=0.1, "0-10%", IF(Table_1[[#This Row],[Discount %]]&lt;=0.2, "10-20%", IF(Table_1[[#This Row],[Discount %]]&lt;=0.3, "20-30%", IF(Table_1[[#This Row],[Discount %]]&lt;=0.4, "30-40%", "40%+"))))</f>
        <v>0-10%</v>
      </c>
    </row>
    <row r="4643" spans="1:24" ht="14.4" x14ac:dyDescent="0.3">
      <c r="A4643" s="2">
        <v>4642</v>
      </c>
      <c r="B4643" s="2" t="s">
        <v>7665</v>
      </c>
      <c r="C4643" s="2">
        <f>YEAR([1]Data!$D4643)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9">
        <v>3.1680000000000006</v>
      </c>
      <c r="T4643" s="2">
        <v>4</v>
      </c>
      <c r="U4643" s="25">
        <v>0.7</v>
      </c>
      <c r="V4643" s="25">
        <v>-2.5343999999999998</v>
      </c>
      <c r="W4643" s="11">
        <f>Table_1[[#This Row],[Discount]]/Table_1[[#This Row],[Sales]]</f>
        <v>0.22095959595959591</v>
      </c>
      <c r="X4643" t="str">
        <f>IF(Table_1[[#This Row],[Discount %]]&lt;=0.1, "0-10%", IF(Table_1[[#This Row],[Discount %]]&lt;=0.2, "10-20%", IF(Table_1[[#This Row],[Discount %]]&lt;=0.3, "20-30%", IF(Table_1[[#This Row],[Discount %]]&lt;=0.4, "30-40%", "40%+"))))</f>
        <v>20-30%</v>
      </c>
    </row>
    <row r="4644" spans="1:24" ht="14.4" x14ac:dyDescent="0.3">
      <c r="A4644" s="2">
        <v>4643</v>
      </c>
      <c r="B4644" s="2" t="s">
        <v>7665</v>
      </c>
      <c r="C4644" s="2">
        <f>YEAR([1]Data!$D4644)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9">
        <v>579.13599999999997</v>
      </c>
      <c r="T4644" s="2">
        <v>4</v>
      </c>
      <c r="U4644" s="25">
        <v>0.2</v>
      </c>
      <c r="V4644" s="25">
        <v>-28.95679999999993</v>
      </c>
      <c r="W4644" s="11">
        <f>Table_1[[#This Row],[Discount]]/Table_1[[#This Row],[Sales]]</f>
        <v>3.4534202674328657E-4</v>
      </c>
      <c r="X4644" t="str">
        <f>IF(Table_1[[#This Row],[Discount %]]&lt;=0.1, "0-10%", IF(Table_1[[#This Row],[Discount %]]&lt;=0.2, "10-20%", IF(Table_1[[#This Row],[Discount %]]&lt;=0.3, "20-30%", IF(Table_1[[#This Row],[Discount %]]&lt;=0.4, "30-40%", "40%+"))))</f>
        <v>0-10%</v>
      </c>
    </row>
    <row r="4645" spans="1:24" ht="14.4" x14ac:dyDescent="0.3">
      <c r="A4645" s="2">
        <v>4644</v>
      </c>
      <c r="B4645" s="2" t="s">
        <v>7668</v>
      </c>
      <c r="C4645" s="2">
        <f>YEAR([1]Data!$D4645)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9">
        <v>6.3680000000000003</v>
      </c>
      <c r="T4645" s="2">
        <v>2</v>
      </c>
      <c r="U4645" s="25">
        <v>0.2</v>
      </c>
      <c r="V4645" s="25">
        <v>2.1492</v>
      </c>
      <c r="W4645" s="11">
        <f>Table_1[[#This Row],[Discount]]/Table_1[[#This Row],[Sales]]</f>
        <v>3.1407035175879394E-2</v>
      </c>
      <c r="X4645" t="str">
        <f>IF(Table_1[[#This Row],[Discount %]]&lt;=0.1, "0-10%", IF(Table_1[[#This Row],[Discount %]]&lt;=0.2, "10-20%", IF(Table_1[[#This Row],[Discount %]]&lt;=0.3, "20-30%", IF(Table_1[[#This Row],[Discount %]]&lt;=0.4, "30-40%", "40%+"))))</f>
        <v>0-10%</v>
      </c>
    </row>
    <row r="4646" spans="1:24" ht="14.4" x14ac:dyDescent="0.3">
      <c r="A4646" s="2">
        <v>4645</v>
      </c>
      <c r="B4646" s="2" t="s">
        <v>7668</v>
      </c>
      <c r="C4646" s="2">
        <f>YEAR([1]Data!$D4646)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9">
        <v>558.4</v>
      </c>
      <c r="T4646" s="2">
        <v>2</v>
      </c>
      <c r="U4646" s="25">
        <v>0.2</v>
      </c>
      <c r="V4646" s="25">
        <v>41.880000000000024</v>
      </c>
      <c r="W4646" s="11">
        <f>Table_1[[#This Row],[Discount]]/Table_1[[#This Row],[Sales]]</f>
        <v>3.5816618911174789E-4</v>
      </c>
      <c r="X4646" t="str">
        <f>IF(Table_1[[#This Row],[Discount %]]&lt;=0.1, "0-10%", IF(Table_1[[#This Row],[Discount %]]&lt;=0.2, "10-20%", IF(Table_1[[#This Row],[Discount %]]&lt;=0.3, "20-30%", IF(Table_1[[#This Row],[Discount %]]&lt;=0.4, "30-40%", "40%+"))))</f>
        <v>0-10%</v>
      </c>
    </row>
    <row r="4647" spans="1:24" ht="14.4" x14ac:dyDescent="0.3">
      <c r="A4647" s="2">
        <v>4646</v>
      </c>
      <c r="B4647" s="2" t="s">
        <v>7669</v>
      </c>
      <c r="C4647" s="2">
        <f>YEAR([1]Data!$D4647)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9">
        <v>145.76400000000001</v>
      </c>
      <c r="T4647" s="2">
        <v>2</v>
      </c>
      <c r="U4647" s="25">
        <v>0.1</v>
      </c>
      <c r="V4647" s="25">
        <v>-8.0980000000000167</v>
      </c>
      <c r="W4647" s="11">
        <f>Table_1[[#This Row],[Discount]]/Table_1[[#This Row],[Sales]]</f>
        <v>6.8604044894486974E-4</v>
      </c>
      <c r="X4647" t="str">
        <f>IF(Table_1[[#This Row],[Discount %]]&lt;=0.1, "0-10%", IF(Table_1[[#This Row],[Discount %]]&lt;=0.2, "10-20%", IF(Table_1[[#This Row],[Discount %]]&lt;=0.3, "20-30%", IF(Table_1[[#This Row],[Discount %]]&lt;=0.4, "30-40%", "40%+"))))</f>
        <v>0-10%</v>
      </c>
    </row>
    <row r="4648" spans="1:24" ht="14.4" x14ac:dyDescent="0.3">
      <c r="A4648" s="2">
        <v>4647</v>
      </c>
      <c r="B4648" s="2" t="s">
        <v>7670</v>
      </c>
      <c r="C4648" s="2">
        <f>YEAR([1]Data!$D4648)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9">
        <v>13.620000000000001</v>
      </c>
      <c r="T4648" s="2">
        <v>3</v>
      </c>
      <c r="U4648" s="25">
        <v>0</v>
      </c>
      <c r="V4648" s="25">
        <v>6.1289999999999996</v>
      </c>
      <c r="W4648" s="11">
        <f>Table_1[[#This Row],[Discount]]/Table_1[[#This Row],[Sales]]</f>
        <v>0</v>
      </c>
      <c r="X4648" t="str">
        <f>IF(Table_1[[#This Row],[Discount %]]&lt;=0.1, "0-10%", IF(Table_1[[#This Row],[Discount %]]&lt;=0.2, "10-20%", IF(Table_1[[#This Row],[Discount %]]&lt;=0.3, "20-30%", IF(Table_1[[#This Row],[Discount %]]&lt;=0.4, "30-40%", "40%+"))))</f>
        <v>0-10%</v>
      </c>
    </row>
    <row r="4649" spans="1:24" ht="14.4" x14ac:dyDescent="0.3">
      <c r="A4649" s="2">
        <v>4648</v>
      </c>
      <c r="B4649" s="2" t="s">
        <v>7671</v>
      </c>
      <c r="C4649" s="2">
        <f>YEAR([1]Data!$D4649)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9">
        <v>434.64600000000002</v>
      </c>
      <c r="T4649" s="2">
        <v>3</v>
      </c>
      <c r="U4649" s="25">
        <v>0.1</v>
      </c>
      <c r="V4649" s="25">
        <v>62.782199999999975</v>
      </c>
      <c r="W4649" s="11">
        <f>Table_1[[#This Row],[Discount]]/Table_1[[#This Row],[Sales]]</f>
        <v>2.3007228871311367E-4</v>
      </c>
      <c r="X4649" t="str">
        <f>IF(Table_1[[#This Row],[Discount %]]&lt;=0.1, "0-10%", IF(Table_1[[#This Row],[Discount %]]&lt;=0.2, "10-20%", IF(Table_1[[#This Row],[Discount %]]&lt;=0.3, "20-30%", IF(Table_1[[#This Row],[Discount %]]&lt;=0.4, "30-40%", "40%+"))))</f>
        <v>0-10%</v>
      </c>
    </row>
    <row r="4650" spans="1:24" ht="14.4" x14ac:dyDescent="0.3">
      <c r="A4650" s="2">
        <v>4649</v>
      </c>
      <c r="B4650" s="2" t="s">
        <v>7674</v>
      </c>
      <c r="C4650" s="2">
        <f>YEAR([1]Data!$D4650)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9">
        <v>440.18999999999994</v>
      </c>
      <c r="T4650" s="2">
        <v>9</v>
      </c>
      <c r="U4650" s="25">
        <v>0</v>
      </c>
      <c r="V4650" s="25">
        <v>206.88929999999996</v>
      </c>
      <c r="W4650" s="11">
        <f>Table_1[[#This Row],[Discount]]/Table_1[[#This Row],[Sales]]</f>
        <v>0</v>
      </c>
      <c r="X4650" t="str">
        <f>IF(Table_1[[#This Row],[Discount %]]&lt;=0.1, "0-10%", IF(Table_1[[#This Row],[Discount %]]&lt;=0.2, "10-20%", IF(Table_1[[#This Row],[Discount %]]&lt;=0.3, "20-30%", IF(Table_1[[#This Row],[Discount %]]&lt;=0.4, "30-40%", "40%+"))))</f>
        <v>0-10%</v>
      </c>
    </row>
    <row r="4651" spans="1:24" ht="14.4" x14ac:dyDescent="0.3">
      <c r="A4651" s="2">
        <v>4650</v>
      </c>
      <c r="B4651" s="2" t="s">
        <v>7674</v>
      </c>
      <c r="C4651" s="2">
        <f>YEAR([1]Data!$D4651)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9">
        <v>64.400000000000006</v>
      </c>
      <c r="T4651" s="2">
        <v>5</v>
      </c>
      <c r="U4651" s="25">
        <v>0</v>
      </c>
      <c r="V4651" s="25">
        <v>1.9320000000000004</v>
      </c>
      <c r="W4651" s="11">
        <f>Table_1[[#This Row],[Discount]]/Table_1[[#This Row],[Sales]]</f>
        <v>0</v>
      </c>
      <c r="X4651" t="str">
        <f>IF(Table_1[[#This Row],[Discount %]]&lt;=0.1, "0-10%", IF(Table_1[[#This Row],[Discount %]]&lt;=0.2, "10-20%", IF(Table_1[[#This Row],[Discount %]]&lt;=0.3, "20-30%", IF(Table_1[[#This Row],[Discount %]]&lt;=0.4, "30-40%", "40%+"))))</f>
        <v>0-10%</v>
      </c>
    </row>
    <row r="4652" spans="1:24" ht="14.4" x14ac:dyDescent="0.3">
      <c r="A4652" s="2">
        <v>4651</v>
      </c>
      <c r="B4652" s="2" t="s">
        <v>7677</v>
      </c>
      <c r="C4652" s="2">
        <f>YEAR([1]Data!$D4652)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9">
        <v>244.54999999999998</v>
      </c>
      <c r="T4652" s="2">
        <v>5</v>
      </c>
      <c r="U4652" s="25">
        <v>0</v>
      </c>
      <c r="V4652" s="25">
        <v>114.93849999999998</v>
      </c>
      <c r="W4652" s="11">
        <f>Table_1[[#This Row],[Discount]]/Table_1[[#This Row],[Sales]]</f>
        <v>0</v>
      </c>
      <c r="X4652" t="str">
        <f>IF(Table_1[[#This Row],[Discount %]]&lt;=0.1, "0-10%", IF(Table_1[[#This Row],[Discount %]]&lt;=0.2, "10-20%", IF(Table_1[[#This Row],[Discount %]]&lt;=0.3, "20-30%", IF(Table_1[[#This Row],[Discount %]]&lt;=0.4, "30-40%", "40%+"))))</f>
        <v>0-10%</v>
      </c>
    </row>
    <row r="4653" spans="1:24" ht="14.4" x14ac:dyDescent="0.3">
      <c r="A4653" s="2">
        <v>4652</v>
      </c>
      <c r="B4653" s="2" t="s">
        <v>7677</v>
      </c>
      <c r="C4653" s="2">
        <f>YEAR([1]Data!$D4653)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9">
        <v>195.76</v>
      </c>
      <c r="T4653" s="2">
        <v>4</v>
      </c>
      <c r="U4653" s="25">
        <v>0</v>
      </c>
      <c r="V4653" s="25">
        <v>97.88</v>
      </c>
      <c r="W4653" s="11">
        <f>Table_1[[#This Row],[Discount]]/Table_1[[#This Row],[Sales]]</f>
        <v>0</v>
      </c>
      <c r="X4653" t="str">
        <f>IF(Table_1[[#This Row],[Discount %]]&lt;=0.1, "0-10%", IF(Table_1[[#This Row],[Discount %]]&lt;=0.2, "10-20%", IF(Table_1[[#This Row],[Discount %]]&lt;=0.3, "20-30%", IF(Table_1[[#This Row],[Discount %]]&lt;=0.4, "30-40%", "40%+"))))</f>
        <v>0-10%</v>
      </c>
    </row>
    <row r="4654" spans="1:24" ht="14.4" x14ac:dyDescent="0.3">
      <c r="A4654" s="2">
        <v>4653</v>
      </c>
      <c r="B4654" s="2" t="s">
        <v>7678</v>
      </c>
      <c r="C4654" s="2">
        <f>YEAR([1]Data!$D4654)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9">
        <v>11.76</v>
      </c>
      <c r="T4654" s="2">
        <v>2</v>
      </c>
      <c r="U4654" s="25">
        <v>0</v>
      </c>
      <c r="V4654" s="25">
        <v>5.7623999999999995</v>
      </c>
      <c r="W4654" s="11">
        <f>Table_1[[#This Row],[Discount]]/Table_1[[#This Row],[Sales]]</f>
        <v>0</v>
      </c>
      <c r="X4654" t="str">
        <f>IF(Table_1[[#This Row],[Discount %]]&lt;=0.1, "0-10%", IF(Table_1[[#This Row],[Discount %]]&lt;=0.2, "10-20%", IF(Table_1[[#This Row],[Discount %]]&lt;=0.3, "20-30%", IF(Table_1[[#This Row],[Discount %]]&lt;=0.4, "30-40%", "40%+"))))</f>
        <v>0-10%</v>
      </c>
    </row>
    <row r="4655" spans="1:24" ht="14.4" x14ac:dyDescent="0.3">
      <c r="A4655" s="2">
        <v>4654</v>
      </c>
      <c r="B4655" s="2" t="s">
        <v>7678</v>
      </c>
      <c r="C4655" s="2">
        <f>YEAR([1]Data!$D4655)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9">
        <v>166.45</v>
      </c>
      <c r="T4655" s="2">
        <v>5</v>
      </c>
      <c r="U4655" s="25">
        <v>0</v>
      </c>
      <c r="V4655" s="25">
        <v>39.947999999999993</v>
      </c>
      <c r="W4655" s="11">
        <f>Table_1[[#This Row],[Discount]]/Table_1[[#This Row],[Sales]]</f>
        <v>0</v>
      </c>
      <c r="X4655" t="str">
        <f>IF(Table_1[[#This Row],[Discount %]]&lt;=0.1, "0-10%", IF(Table_1[[#This Row],[Discount %]]&lt;=0.2, "10-20%", IF(Table_1[[#This Row],[Discount %]]&lt;=0.3, "20-30%", IF(Table_1[[#This Row],[Discount %]]&lt;=0.4, "30-40%", "40%+"))))</f>
        <v>0-10%</v>
      </c>
    </row>
    <row r="4656" spans="1:24" ht="14.4" x14ac:dyDescent="0.3">
      <c r="A4656" s="2">
        <v>4655</v>
      </c>
      <c r="B4656" s="2" t="s">
        <v>7679</v>
      </c>
      <c r="C4656" s="2">
        <f>YEAR([1]Data!$D4656)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9">
        <v>2.88</v>
      </c>
      <c r="T4656" s="2">
        <v>1</v>
      </c>
      <c r="U4656" s="25">
        <v>0</v>
      </c>
      <c r="V4656" s="25">
        <v>1.3535999999999999</v>
      </c>
      <c r="W4656" s="11">
        <f>Table_1[[#This Row],[Discount]]/Table_1[[#This Row],[Sales]]</f>
        <v>0</v>
      </c>
      <c r="X4656" t="str">
        <f>IF(Table_1[[#This Row],[Discount %]]&lt;=0.1, "0-10%", IF(Table_1[[#This Row],[Discount %]]&lt;=0.2, "10-20%", IF(Table_1[[#This Row],[Discount %]]&lt;=0.3, "20-30%", IF(Table_1[[#This Row],[Discount %]]&lt;=0.4, "30-40%", "40%+"))))</f>
        <v>0-10%</v>
      </c>
    </row>
    <row r="4657" spans="1:24" ht="14.4" x14ac:dyDescent="0.3">
      <c r="A4657" s="2">
        <v>4656</v>
      </c>
      <c r="B4657" s="2" t="s">
        <v>7680</v>
      </c>
      <c r="C4657" s="2">
        <f>YEAR([1]Data!$D4657)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9">
        <v>45.248000000000005</v>
      </c>
      <c r="T4657" s="2">
        <v>2</v>
      </c>
      <c r="U4657" s="25">
        <v>0.2</v>
      </c>
      <c r="V4657" s="25">
        <v>3.9591999999999992</v>
      </c>
      <c r="W4657" s="11">
        <f>Table_1[[#This Row],[Discount]]/Table_1[[#This Row],[Sales]]</f>
        <v>4.42008486562942E-3</v>
      </c>
      <c r="X4657" t="str">
        <f>IF(Table_1[[#This Row],[Discount %]]&lt;=0.1, "0-10%", IF(Table_1[[#This Row],[Discount %]]&lt;=0.2, "10-20%", IF(Table_1[[#This Row],[Discount %]]&lt;=0.3, "20-30%", IF(Table_1[[#This Row],[Discount %]]&lt;=0.4, "30-40%", "40%+"))))</f>
        <v>0-10%</v>
      </c>
    </row>
    <row r="4658" spans="1:24" ht="14.4" x14ac:dyDescent="0.3">
      <c r="A4658" s="2">
        <v>4657</v>
      </c>
      <c r="B4658" s="2" t="s">
        <v>7681</v>
      </c>
      <c r="C4658" s="2">
        <f>YEAR([1]Data!$D4658)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9">
        <v>59.903999999999996</v>
      </c>
      <c r="T4658" s="2">
        <v>2</v>
      </c>
      <c r="U4658" s="25">
        <v>0.2</v>
      </c>
      <c r="V4658" s="25">
        <v>14.227200000000003</v>
      </c>
      <c r="W4658" s="11">
        <f>Table_1[[#This Row],[Discount]]/Table_1[[#This Row],[Sales]]</f>
        <v>3.338675213675214E-3</v>
      </c>
      <c r="X4658" t="str">
        <f>IF(Table_1[[#This Row],[Discount %]]&lt;=0.1, "0-10%", IF(Table_1[[#This Row],[Discount %]]&lt;=0.2, "10-20%", IF(Table_1[[#This Row],[Discount %]]&lt;=0.3, "20-30%", IF(Table_1[[#This Row],[Discount %]]&lt;=0.4, "30-40%", "40%+"))))</f>
        <v>0-10%</v>
      </c>
    </row>
    <row r="4659" spans="1:24" ht="14.4" x14ac:dyDescent="0.3">
      <c r="A4659" s="2">
        <v>4658</v>
      </c>
      <c r="B4659" s="2" t="s">
        <v>7681</v>
      </c>
      <c r="C4659" s="2">
        <f>YEAR([1]Data!$D4659)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9">
        <v>23.696000000000002</v>
      </c>
      <c r="T4659" s="2">
        <v>2</v>
      </c>
      <c r="U4659" s="25">
        <v>0.2</v>
      </c>
      <c r="V4659" s="25">
        <v>6.5164</v>
      </c>
      <c r="W4659" s="11">
        <f>Table_1[[#This Row],[Discount]]/Table_1[[#This Row],[Sales]]</f>
        <v>8.4402430790006758E-3</v>
      </c>
      <c r="X4659" t="str">
        <f>IF(Table_1[[#This Row],[Discount %]]&lt;=0.1, "0-10%", IF(Table_1[[#This Row],[Discount %]]&lt;=0.2, "10-20%", IF(Table_1[[#This Row],[Discount %]]&lt;=0.3, "20-30%", IF(Table_1[[#This Row],[Discount %]]&lt;=0.4, "30-40%", "40%+"))))</f>
        <v>0-10%</v>
      </c>
    </row>
    <row r="4660" spans="1:24" ht="14.4" x14ac:dyDescent="0.3">
      <c r="A4660" s="2">
        <v>4659</v>
      </c>
      <c r="B4660" s="2" t="s">
        <v>7681</v>
      </c>
      <c r="C4660" s="2">
        <f>YEAR([1]Data!$D4660)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9">
        <v>7.9680000000000009</v>
      </c>
      <c r="T4660" s="2">
        <v>2</v>
      </c>
      <c r="U4660" s="25">
        <v>0.2</v>
      </c>
      <c r="V4660" s="25">
        <v>2.8884000000000007</v>
      </c>
      <c r="W4660" s="11">
        <f>Table_1[[#This Row],[Discount]]/Table_1[[#This Row],[Sales]]</f>
        <v>2.5100401606425703E-2</v>
      </c>
      <c r="X4660" t="str">
        <f>IF(Table_1[[#This Row],[Discount %]]&lt;=0.1, "0-10%", IF(Table_1[[#This Row],[Discount %]]&lt;=0.2, "10-20%", IF(Table_1[[#This Row],[Discount %]]&lt;=0.3, "20-30%", IF(Table_1[[#This Row],[Discount %]]&lt;=0.4, "30-40%", "40%+"))))</f>
        <v>0-10%</v>
      </c>
    </row>
    <row r="4661" spans="1:24" ht="14.4" x14ac:dyDescent="0.3">
      <c r="A4661" s="2">
        <v>4660</v>
      </c>
      <c r="B4661" s="2" t="s">
        <v>7681</v>
      </c>
      <c r="C4661" s="2">
        <f>YEAR([1]Data!$D4661)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9">
        <v>18.2</v>
      </c>
      <c r="T4661" s="2">
        <v>7</v>
      </c>
      <c r="U4661" s="25">
        <v>0.2</v>
      </c>
      <c r="V4661" s="25">
        <v>2.0474999999999994</v>
      </c>
      <c r="W4661" s="11">
        <f>Table_1[[#This Row],[Discount]]/Table_1[[#This Row],[Sales]]</f>
        <v>1.098901098901099E-2</v>
      </c>
      <c r="X4661" t="str">
        <f>IF(Table_1[[#This Row],[Discount %]]&lt;=0.1, "0-10%", IF(Table_1[[#This Row],[Discount %]]&lt;=0.2, "10-20%", IF(Table_1[[#This Row],[Discount %]]&lt;=0.3, "20-30%", IF(Table_1[[#This Row],[Discount %]]&lt;=0.4, "30-40%", "40%+"))))</f>
        <v>0-10%</v>
      </c>
    </row>
    <row r="4662" spans="1:24" ht="14.4" x14ac:dyDescent="0.3">
      <c r="A4662" s="2">
        <v>4661</v>
      </c>
      <c r="B4662" s="2" t="s">
        <v>7681</v>
      </c>
      <c r="C4662" s="2">
        <f>YEAR([1]Data!$D4662)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9">
        <v>27.552000000000003</v>
      </c>
      <c r="T4662" s="2">
        <v>3</v>
      </c>
      <c r="U4662" s="25">
        <v>0.2</v>
      </c>
      <c r="V4662" s="25">
        <v>-0.3444000000000047</v>
      </c>
      <c r="W4662" s="11">
        <f>Table_1[[#This Row],[Discount]]/Table_1[[#This Row],[Sales]]</f>
        <v>7.2590011614401852E-3</v>
      </c>
      <c r="X4662" t="str">
        <f>IF(Table_1[[#This Row],[Discount %]]&lt;=0.1, "0-10%", IF(Table_1[[#This Row],[Discount %]]&lt;=0.2, "10-20%", IF(Table_1[[#This Row],[Discount %]]&lt;=0.3, "20-30%", IF(Table_1[[#This Row],[Discount %]]&lt;=0.4, "30-40%", "40%+"))))</f>
        <v>0-10%</v>
      </c>
    </row>
    <row r="4663" spans="1:24" ht="14.4" x14ac:dyDescent="0.3">
      <c r="A4663" s="2">
        <v>4662</v>
      </c>
      <c r="B4663" s="2" t="s">
        <v>7681</v>
      </c>
      <c r="C4663" s="2">
        <f>YEAR([1]Data!$D4663)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9">
        <v>844.11599999999987</v>
      </c>
      <c r="T4663" s="2">
        <v>6</v>
      </c>
      <c r="U4663" s="25">
        <v>0.3</v>
      </c>
      <c r="V4663" s="25">
        <v>-36.176400000000001</v>
      </c>
      <c r="W4663" s="11">
        <f>Table_1[[#This Row],[Discount]]/Table_1[[#This Row],[Sales]]</f>
        <v>3.5540139033023903E-4</v>
      </c>
      <c r="X4663" t="str">
        <f>IF(Table_1[[#This Row],[Discount %]]&lt;=0.1, "0-10%", IF(Table_1[[#This Row],[Discount %]]&lt;=0.2, "10-20%", IF(Table_1[[#This Row],[Discount %]]&lt;=0.3, "20-30%", IF(Table_1[[#This Row],[Discount %]]&lt;=0.4, "30-40%", "40%+"))))</f>
        <v>0-10%</v>
      </c>
    </row>
    <row r="4664" spans="1:24" ht="14.4" x14ac:dyDescent="0.3">
      <c r="A4664" s="2">
        <v>4663</v>
      </c>
      <c r="B4664" s="2" t="s">
        <v>7681</v>
      </c>
      <c r="C4664" s="2">
        <f>YEAR([1]Data!$D4664)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9">
        <v>76.75200000000001</v>
      </c>
      <c r="T4664" s="2">
        <v>3</v>
      </c>
      <c r="U4664" s="25">
        <v>0.2</v>
      </c>
      <c r="V4664" s="25">
        <v>-9.5940000000000012</v>
      </c>
      <c r="W4664" s="11">
        <f>Table_1[[#This Row],[Discount]]/Table_1[[#This Row],[Sales]]</f>
        <v>2.605795288722118E-3</v>
      </c>
      <c r="X4664" t="str">
        <f>IF(Table_1[[#This Row],[Discount %]]&lt;=0.1, "0-10%", IF(Table_1[[#This Row],[Discount %]]&lt;=0.2, "10-20%", IF(Table_1[[#This Row],[Discount %]]&lt;=0.3, "20-30%", IF(Table_1[[#This Row],[Discount %]]&lt;=0.4, "30-40%", "40%+"))))</f>
        <v>0-10%</v>
      </c>
    </row>
    <row r="4665" spans="1:24" ht="14.4" x14ac:dyDescent="0.3">
      <c r="A4665" s="2">
        <v>4664</v>
      </c>
      <c r="B4665" s="2" t="s">
        <v>7684</v>
      </c>
      <c r="C4665" s="2">
        <f>YEAR([1]Data!$D4665)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9">
        <v>3</v>
      </c>
      <c r="T4665" s="2">
        <v>1</v>
      </c>
      <c r="U4665" s="25">
        <v>0.2</v>
      </c>
      <c r="V4665" s="25">
        <v>1.0499999999999998</v>
      </c>
      <c r="W4665" s="11">
        <f>Table_1[[#This Row],[Discount]]/Table_1[[#This Row],[Sales]]</f>
        <v>6.6666666666666666E-2</v>
      </c>
      <c r="X4665" t="str">
        <f>IF(Table_1[[#This Row],[Discount %]]&lt;=0.1, "0-10%", IF(Table_1[[#This Row],[Discount %]]&lt;=0.2, "10-20%", IF(Table_1[[#This Row],[Discount %]]&lt;=0.3, "20-30%", IF(Table_1[[#This Row],[Discount %]]&lt;=0.4, "30-40%", "40%+"))))</f>
        <v>0-10%</v>
      </c>
    </row>
    <row r="4666" spans="1:24" ht="14.4" x14ac:dyDescent="0.3">
      <c r="A4666" s="2">
        <v>4665</v>
      </c>
      <c r="B4666" s="2" t="s">
        <v>7685</v>
      </c>
      <c r="C4666" s="2">
        <f>YEAR([1]Data!$D4666)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9">
        <v>7.5060000000000002</v>
      </c>
      <c r="T4666" s="2">
        <v>9</v>
      </c>
      <c r="U4666" s="25">
        <v>0.7</v>
      </c>
      <c r="V4666" s="25">
        <v>-6.0047999999999977</v>
      </c>
      <c r="W4666" s="11">
        <f>Table_1[[#This Row],[Discount]]/Table_1[[#This Row],[Sales]]</f>
        <v>9.325872635225152E-2</v>
      </c>
      <c r="X4666" t="str">
        <f>IF(Table_1[[#This Row],[Discount %]]&lt;=0.1, "0-10%", IF(Table_1[[#This Row],[Discount %]]&lt;=0.2, "10-20%", IF(Table_1[[#This Row],[Discount %]]&lt;=0.3, "20-30%", IF(Table_1[[#This Row],[Discount %]]&lt;=0.4, "30-40%", "40%+"))))</f>
        <v>0-10%</v>
      </c>
    </row>
    <row r="4667" spans="1:24" ht="14.4" x14ac:dyDescent="0.3">
      <c r="A4667" s="2">
        <v>4666</v>
      </c>
      <c r="B4667" s="2" t="s">
        <v>7685</v>
      </c>
      <c r="C4667" s="2">
        <f>YEAR([1]Data!$D4667)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9">
        <v>16.559999999999999</v>
      </c>
      <c r="T4667" s="2">
        <v>2</v>
      </c>
      <c r="U4667" s="25">
        <v>0.2</v>
      </c>
      <c r="V4667" s="25">
        <v>5.7960000000000003</v>
      </c>
      <c r="W4667" s="11">
        <f>Table_1[[#This Row],[Discount]]/Table_1[[#This Row],[Sales]]</f>
        <v>1.207729468599034E-2</v>
      </c>
      <c r="X4667" t="str">
        <f>IF(Table_1[[#This Row],[Discount %]]&lt;=0.1, "0-10%", IF(Table_1[[#This Row],[Discount %]]&lt;=0.2, "10-20%", IF(Table_1[[#This Row],[Discount %]]&lt;=0.3, "20-30%", IF(Table_1[[#This Row],[Discount %]]&lt;=0.4, "30-40%", "40%+"))))</f>
        <v>0-10%</v>
      </c>
    </row>
    <row r="4668" spans="1:24" ht="14.4" x14ac:dyDescent="0.3">
      <c r="A4668" s="2">
        <v>4667</v>
      </c>
      <c r="B4668" s="2" t="s">
        <v>7686</v>
      </c>
      <c r="C4668" s="2">
        <f>YEAR([1]Data!$D4668)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9">
        <v>79.92</v>
      </c>
      <c r="T4668" s="2">
        <v>4</v>
      </c>
      <c r="U4668" s="25">
        <v>0</v>
      </c>
      <c r="V4668" s="25">
        <v>34.365600000000008</v>
      </c>
      <c r="W4668" s="11">
        <f>Table_1[[#This Row],[Discount]]/Table_1[[#This Row],[Sales]]</f>
        <v>0</v>
      </c>
      <c r="X4668" t="str">
        <f>IF(Table_1[[#This Row],[Discount %]]&lt;=0.1, "0-10%", IF(Table_1[[#This Row],[Discount %]]&lt;=0.2, "10-20%", IF(Table_1[[#This Row],[Discount %]]&lt;=0.3, "20-30%", IF(Table_1[[#This Row],[Discount %]]&lt;=0.4, "30-40%", "40%+"))))</f>
        <v>0-10%</v>
      </c>
    </row>
    <row r="4669" spans="1:24" ht="14.4" x14ac:dyDescent="0.3">
      <c r="A4669" s="2">
        <v>4668</v>
      </c>
      <c r="B4669" s="2" t="s">
        <v>7686</v>
      </c>
      <c r="C4669" s="2">
        <f>YEAR([1]Data!$D4669)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9">
        <v>69.98</v>
      </c>
      <c r="T4669" s="2">
        <v>2</v>
      </c>
      <c r="U4669" s="25">
        <v>0</v>
      </c>
      <c r="V4669" s="25">
        <v>13.296199999999999</v>
      </c>
      <c r="W4669" s="11">
        <f>Table_1[[#This Row],[Discount]]/Table_1[[#This Row],[Sales]]</f>
        <v>0</v>
      </c>
      <c r="X4669" t="str">
        <f>IF(Table_1[[#This Row],[Discount %]]&lt;=0.1, "0-10%", IF(Table_1[[#This Row],[Discount %]]&lt;=0.2, "10-20%", IF(Table_1[[#This Row],[Discount %]]&lt;=0.3, "20-30%", IF(Table_1[[#This Row],[Discount %]]&lt;=0.4, "30-40%", "40%+"))))</f>
        <v>0-10%</v>
      </c>
    </row>
    <row r="4670" spans="1:24" ht="14.4" x14ac:dyDescent="0.3">
      <c r="A4670" s="2">
        <v>4669</v>
      </c>
      <c r="B4670" s="2" t="s">
        <v>7687</v>
      </c>
      <c r="C4670" s="2">
        <f>YEAR([1]Data!$D4670)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9">
        <v>11.059999999999999</v>
      </c>
      <c r="T4670" s="2">
        <v>10</v>
      </c>
      <c r="U4670" s="25">
        <v>0.8</v>
      </c>
      <c r="V4670" s="25">
        <v>-18.802</v>
      </c>
      <c r="W4670" s="11">
        <f>Table_1[[#This Row],[Discount]]/Table_1[[#This Row],[Sales]]</f>
        <v>7.2332730560578679E-2</v>
      </c>
      <c r="X4670" t="str">
        <f>IF(Table_1[[#This Row],[Discount %]]&lt;=0.1, "0-10%", IF(Table_1[[#This Row],[Discount %]]&lt;=0.2, "10-20%", IF(Table_1[[#This Row],[Discount %]]&lt;=0.3, "20-30%", IF(Table_1[[#This Row],[Discount %]]&lt;=0.4, "30-40%", "40%+"))))</f>
        <v>0-10%</v>
      </c>
    </row>
    <row r="4671" spans="1:24" ht="14.4" x14ac:dyDescent="0.3">
      <c r="A4671" s="2">
        <v>4670</v>
      </c>
      <c r="B4671" s="2" t="s">
        <v>7687</v>
      </c>
      <c r="C4671" s="2">
        <f>YEAR([1]Data!$D4671)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9">
        <v>623.46479999999997</v>
      </c>
      <c r="T4671" s="2">
        <v>7</v>
      </c>
      <c r="U4671" s="25">
        <v>0.32</v>
      </c>
      <c r="V4671" s="25">
        <v>-119.19180000000006</v>
      </c>
      <c r="W4671" s="11">
        <f>Table_1[[#This Row],[Discount]]/Table_1[[#This Row],[Sales]]</f>
        <v>5.1326073260270666E-4</v>
      </c>
      <c r="X4671" t="str">
        <f>IF(Table_1[[#This Row],[Discount %]]&lt;=0.1, "0-10%", IF(Table_1[[#This Row],[Discount %]]&lt;=0.2, "10-20%", IF(Table_1[[#This Row],[Discount %]]&lt;=0.3, "20-30%", IF(Table_1[[#This Row],[Discount %]]&lt;=0.4, "30-40%", "40%+"))))</f>
        <v>0-10%</v>
      </c>
    </row>
    <row r="4672" spans="1:24" ht="14.4" x14ac:dyDescent="0.3">
      <c r="A4672" s="2">
        <v>4671</v>
      </c>
      <c r="B4672" s="2" t="s">
        <v>7687</v>
      </c>
      <c r="C4672" s="2">
        <f>YEAR([1]Data!$D4672)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9">
        <v>772.68000000000006</v>
      </c>
      <c r="T4672" s="2">
        <v>5</v>
      </c>
      <c r="U4672" s="25">
        <v>0.2</v>
      </c>
      <c r="V4672" s="25">
        <v>-57.950999999999993</v>
      </c>
      <c r="W4672" s="11">
        <f>Table_1[[#This Row],[Discount]]/Table_1[[#This Row],[Sales]]</f>
        <v>2.5883936429052127E-4</v>
      </c>
      <c r="X4672" t="str">
        <f>IF(Table_1[[#This Row],[Discount %]]&lt;=0.1, "0-10%", IF(Table_1[[#This Row],[Discount %]]&lt;=0.2, "10-20%", IF(Table_1[[#This Row],[Discount %]]&lt;=0.3, "20-30%", IF(Table_1[[#This Row],[Discount %]]&lt;=0.4, "30-40%", "40%+"))))</f>
        <v>0-10%</v>
      </c>
    </row>
    <row r="4673" spans="1:24" ht="14.4" x14ac:dyDescent="0.3">
      <c r="A4673" s="2">
        <v>4672</v>
      </c>
      <c r="B4673" s="2" t="s">
        <v>7688</v>
      </c>
      <c r="C4673" s="2">
        <f>YEAR([1]Data!$D4673)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9">
        <v>283.14000000000004</v>
      </c>
      <c r="T4673" s="2">
        <v>4</v>
      </c>
      <c r="U4673" s="25">
        <v>0.1</v>
      </c>
      <c r="V4673" s="25">
        <v>72.357999999999976</v>
      </c>
      <c r="W4673" s="11">
        <f>Table_1[[#This Row],[Discount]]/Table_1[[#This Row],[Sales]]</f>
        <v>3.5318217136398952E-4</v>
      </c>
      <c r="X4673" t="str">
        <f>IF(Table_1[[#This Row],[Discount %]]&lt;=0.1, "0-10%", IF(Table_1[[#This Row],[Discount %]]&lt;=0.2, "10-20%", IF(Table_1[[#This Row],[Discount %]]&lt;=0.3, "20-30%", IF(Table_1[[#This Row],[Discount %]]&lt;=0.4, "30-40%", "40%+"))))</f>
        <v>0-10%</v>
      </c>
    </row>
    <row r="4674" spans="1:24" ht="14.4" x14ac:dyDescent="0.3">
      <c r="A4674" s="2">
        <v>4673</v>
      </c>
      <c r="B4674" s="2" t="s">
        <v>7688</v>
      </c>
      <c r="C4674" s="2">
        <f>YEAR([1]Data!$D4674)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9">
        <v>635.96</v>
      </c>
      <c r="T4674" s="2">
        <v>4</v>
      </c>
      <c r="U4674" s="25">
        <v>0</v>
      </c>
      <c r="V4674" s="25">
        <v>165.34960000000001</v>
      </c>
      <c r="W4674" s="11">
        <f>Table_1[[#This Row],[Discount]]/Table_1[[#This Row],[Sales]]</f>
        <v>0</v>
      </c>
      <c r="X4674" t="str">
        <f>IF(Table_1[[#This Row],[Discount %]]&lt;=0.1, "0-10%", IF(Table_1[[#This Row],[Discount %]]&lt;=0.2, "10-20%", IF(Table_1[[#This Row],[Discount %]]&lt;=0.3, "20-30%", IF(Table_1[[#This Row],[Discount %]]&lt;=0.4, "30-40%", "40%+"))))</f>
        <v>0-10%</v>
      </c>
    </row>
    <row r="4675" spans="1:24" ht="14.4" x14ac:dyDescent="0.3">
      <c r="A4675" s="2">
        <v>4674</v>
      </c>
      <c r="B4675" s="2" t="s">
        <v>7688</v>
      </c>
      <c r="C4675" s="2">
        <f>YEAR([1]Data!$D4675)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9">
        <v>118.99</v>
      </c>
      <c r="T4675" s="2">
        <v>1</v>
      </c>
      <c r="U4675" s="25">
        <v>0</v>
      </c>
      <c r="V4675" s="25">
        <v>33.3172</v>
      </c>
      <c r="W4675" s="11">
        <f>Table_1[[#This Row],[Discount]]/Table_1[[#This Row],[Sales]]</f>
        <v>0</v>
      </c>
      <c r="X4675" t="str">
        <f>IF(Table_1[[#This Row],[Discount %]]&lt;=0.1, "0-10%", IF(Table_1[[#This Row],[Discount %]]&lt;=0.2, "10-20%", IF(Table_1[[#This Row],[Discount %]]&lt;=0.3, "20-30%", IF(Table_1[[#This Row],[Discount %]]&lt;=0.4, "30-40%", "40%+"))))</f>
        <v>0-10%</v>
      </c>
    </row>
    <row r="4676" spans="1:24" ht="14.4" x14ac:dyDescent="0.3">
      <c r="A4676" s="2">
        <v>4675</v>
      </c>
      <c r="B4676" s="2" t="s">
        <v>7688</v>
      </c>
      <c r="C4676" s="2">
        <f>YEAR([1]Data!$D4676)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9">
        <v>272.94</v>
      </c>
      <c r="T4676" s="2">
        <v>3</v>
      </c>
      <c r="U4676" s="25">
        <v>0</v>
      </c>
      <c r="V4676" s="25">
        <v>30.023400000000009</v>
      </c>
      <c r="W4676" s="11">
        <f>Table_1[[#This Row],[Discount]]/Table_1[[#This Row],[Sales]]</f>
        <v>0</v>
      </c>
      <c r="X4676" t="str">
        <f>IF(Table_1[[#This Row],[Discount %]]&lt;=0.1, "0-10%", IF(Table_1[[#This Row],[Discount %]]&lt;=0.2, "10-20%", IF(Table_1[[#This Row],[Discount %]]&lt;=0.3, "20-30%", IF(Table_1[[#This Row],[Discount %]]&lt;=0.4, "30-40%", "40%+"))))</f>
        <v>0-10%</v>
      </c>
    </row>
    <row r="4677" spans="1:24" ht="14.4" x14ac:dyDescent="0.3">
      <c r="A4677" s="2">
        <v>4676</v>
      </c>
      <c r="B4677" s="2" t="s">
        <v>7689</v>
      </c>
      <c r="C4677" s="2">
        <f>YEAR([1]Data!$D4677)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9">
        <v>15.008000000000003</v>
      </c>
      <c r="T4677" s="2">
        <v>2</v>
      </c>
      <c r="U4677" s="25">
        <v>0.2</v>
      </c>
      <c r="V4677" s="25">
        <v>1.5007999999999999</v>
      </c>
      <c r="W4677" s="11">
        <f>Table_1[[#This Row],[Discount]]/Table_1[[#This Row],[Sales]]</f>
        <v>1.3326226012793175E-2</v>
      </c>
      <c r="X4677" t="str">
        <f>IF(Table_1[[#This Row],[Discount %]]&lt;=0.1, "0-10%", IF(Table_1[[#This Row],[Discount %]]&lt;=0.2, "10-20%", IF(Table_1[[#This Row],[Discount %]]&lt;=0.3, "20-30%", IF(Table_1[[#This Row],[Discount %]]&lt;=0.4, "30-40%", "40%+"))))</f>
        <v>0-10%</v>
      </c>
    </row>
    <row r="4678" spans="1:24" ht="14.4" x14ac:dyDescent="0.3">
      <c r="A4678" s="2">
        <v>4677</v>
      </c>
      <c r="B4678" s="2" t="s">
        <v>7690</v>
      </c>
      <c r="C4678" s="2">
        <f>YEAR([1]Data!$D4678)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9">
        <v>33.088000000000001</v>
      </c>
      <c r="T4678" s="2">
        <v>4</v>
      </c>
      <c r="U4678" s="25">
        <v>0.2</v>
      </c>
      <c r="V4678" s="25">
        <v>11.167199999999999</v>
      </c>
      <c r="W4678" s="11">
        <f>Table_1[[#This Row],[Discount]]/Table_1[[#This Row],[Sales]]</f>
        <v>6.0444874274661513E-3</v>
      </c>
      <c r="X4678" t="str">
        <f>IF(Table_1[[#This Row],[Discount %]]&lt;=0.1, "0-10%", IF(Table_1[[#This Row],[Discount %]]&lt;=0.2, "10-20%", IF(Table_1[[#This Row],[Discount %]]&lt;=0.3, "20-30%", IF(Table_1[[#This Row],[Discount %]]&lt;=0.4, "30-40%", "40%+"))))</f>
        <v>0-10%</v>
      </c>
    </row>
    <row r="4679" spans="1:24" ht="14.4" x14ac:dyDescent="0.3">
      <c r="A4679" s="2">
        <v>4678</v>
      </c>
      <c r="B4679" s="2" t="s">
        <v>7690</v>
      </c>
      <c r="C4679" s="2">
        <f>YEAR([1]Data!$D4679)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9">
        <v>80.98</v>
      </c>
      <c r="T4679" s="2">
        <v>1</v>
      </c>
      <c r="U4679" s="25">
        <v>0</v>
      </c>
      <c r="V4679" s="25">
        <v>3.2391999999999967</v>
      </c>
      <c r="W4679" s="11">
        <f>Table_1[[#This Row],[Discount]]/Table_1[[#This Row],[Sales]]</f>
        <v>0</v>
      </c>
      <c r="X4679" t="str">
        <f>IF(Table_1[[#This Row],[Discount %]]&lt;=0.1, "0-10%", IF(Table_1[[#This Row],[Discount %]]&lt;=0.2, "10-20%", IF(Table_1[[#This Row],[Discount %]]&lt;=0.3, "20-30%", IF(Table_1[[#This Row],[Discount %]]&lt;=0.4, "30-40%", "40%+"))))</f>
        <v>0-10%</v>
      </c>
    </row>
    <row r="4680" spans="1:24" ht="14.4" x14ac:dyDescent="0.3">
      <c r="A4680" s="2">
        <v>4679</v>
      </c>
      <c r="B4680" s="2" t="s">
        <v>7690</v>
      </c>
      <c r="C4680" s="2">
        <f>YEAR([1]Data!$D4680)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9">
        <v>82.800000000000011</v>
      </c>
      <c r="T4680" s="2">
        <v>12</v>
      </c>
      <c r="U4680" s="25">
        <v>0</v>
      </c>
      <c r="V4680" s="25">
        <v>6.6239999999999952</v>
      </c>
      <c r="W4680" s="11">
        <f>Table_1[[#This Row],[Discount]]/Table_1[[#This Row],[Sales]]</f>
        <v>0</v>
      </c>
      <c r="X4680" t="str">
        <f>IF(Table_1[[#This Row],[Discount %]]&lt;=0.1, "0-10%", IF(Table_1[[#This Row],[Discount %]]&lt;=0.2, "10-20%", IF(Table_1[[#This Row],[Discount %]]&lt;=0.3, "20-30%", IF(Table_1[[#This Row],[Discount %]]&lt;=0.4, "30-40%", "40%+"))))</f>
        <v>0-10%</v>
      </c>
    </row>
    <row r="4681" spans="1:24" ht="14.4" x14ac:dyDescent="0.3">
      <c r="A4681" s="2">
        <v>4680</v>
      </c>
      <c r="B4681" s="2" t="s">
        <v>7690</v>
      </c>
      <c r="C4681" s="2">
        <f>YEAR([1]Data!$D4681)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9">
        <v>21.36</v>
      </c>
      <c r="T4681" s="2">
        <v>2</v>
      </c>
      <c r="U4681" s="25">
        <v>0</v>
      </c>
      <c r="V4681" s="25">
        <v>5.7672000000000008</v>
      </c>
      <c r="W4681" s="11">
        <f>Table_1[[#This Row],[Discount]]/Table_1[[#This Row],[Sales]]</f>
        <v>0</v>
      </c>
      <c r="X4681" t="str">
        <f>IF(Table_1[[#This Row],[Discount %]]&lt;=0.1, "0-10%", IF(Table_1[[#This Row],[Discount %]]&lt;=0.2, "10-20%", IF(Table_1[[#This Row],[Discount %]]&lt;=0.3, "20-30%", IF(Table_1[[#This Row],[Discount %]]&lt;=0.4, "30-40%", "40%+"))))</f>
        <v>0-10%</v>
      </c>
    </row>
    <row r="4682" spans="1:24" ht="14.4" x14ac:dyDescent="0.3">
      <c r="A4682" s="2">
        <v>4681</v>
      </c>
      <c r="B4682" s="2" t="s">
        <v>7690</v>
      </c>
      <c r="C4682" s="2">
        <f>YEAR([1]Data!$D4682)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9">
        <v>62.048000000000002</v>
      </c>
      <c r="T4682" s="2">
        <v>2</v>
      </c>
      <c r="U4682" s="25">
        <v>0.2</v>
      </c>
      <c r="V4682" s="25">
        <v>20.165599999999998</v>
      </c>
      <c r="W4682" s="11">
        <f>Table_1[[#This Row],[Discount]]/Table_1[[#This Row],[Sales]]</f>
        <v>3.2233109850438369E-3</v>
      </c>
      <c r="X4682" t="str">
        <f>IF(Table_1[[#This Row],[Discount %]]&lt;=0.1, "0-10%", IF(Table_1[[#This Row],[Discount %]]&lt;=0.2, "10-20%", IF(Table_1[[#This Row],[Discount %]]&lt;=0.3, "20-30%", IF(Table_1[[#This Row],[Discount %]]&lt;=0.4, "30-40%", "40%+"))))</f>
        <v>0-10%</v>
      </c>
    </row>
    <row r="4683" spans="1:24" ht="14.4" x14ac:dyDescent="0.3">
      <c r="A4683" s="2">
        <v>4682</v>
      </c>
      <c r="B4683" s="2" t="s">
        <v>7694</v>
      </c>
      <c r="C4683" s="2">
        <f>YEAR([1]Data!$D4683)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9">
        <v>29.61</v>
      </c>
      <c r="T4683" s="2">
        <v>9</v>
      </c>
      <c r="U4683" s="25">
        <v>0</v>
      </c>
      <c r="V4683" s="25">
        <v>13.324499999999999</v>
      </c>
      <c r="W4683" s="11">
        <f>Table_1[[#This Row],[Discount]]/Table_1[[#This Row],[Sales]]</f>
        <v>0</v>
      </c>
      <c r="X4683" t="str">
        <f>IF(Table_1[[#This Row],[Discount %]]&lt;=0.1, "0-10%", IF(Table_1[[#This Row],[Discount %]]&lt;=0.2, "10-20%", IF(Table_1[[#This Row],[Discount %]]&lt;=0.3, "20-30%", IF(Table_1[[#This Row],[Discount %]]&lt;=0.4, "30-40%", "40%+"))))</f>
        <v>0-10%</v>
      </c>
    </row>
    <row r="4684" spans="1:24" ht="14.4" x14ac:dyDescent="0.3">
      <c r="A4684" s="2">
        <v>4683</v>
      </c>
      <c r="B4684" s="2" t="s">
        <v>7695</v>
      </c>
      <c r="C4684" s="2">
        <f>YEAR([1]Data!$D4684)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9">
        <v>863.928</v>
      </c>
      <c r="T4684" s="2">
        <v>9</v>
      </c>
      <c r="U4684" s="25">
        <v>0.2</v>
      </c>
      <c r="V4684" s="25">
        <v>86.392799999999994</v>
      </c>
      <c r="W4684" s="11">
        <f>Table_1[[#This Row],[Discount]]/Table_1[[#This Row],[Sales]]</f>
        <v>2.3150077321258255E-4</v>
      </c>
      <c r="X4684" t="str">
        <f>IF(Table_1[[#This Row],[Discount %]]&lt;=0.1, "0-10%", IF(Table_1[[#This Row],[Discount %]]&lt;=0.2, "10-20%", IF(Table_1[[#This Row],[Discount %]]&lt;=0.3, "20-30%", IF(Table_1[[#This Row],[Discount %]]&lt;=0.4, "30-40%", "40%+"))))</f>
        <v>0-10%</v>
      </c>
    </row>
    <row r="4685" spans="1:24" ht="14.4" x14ac:dyDescent="0.3">
      <c r="A4685" s="2">
        <v>4684</v>
      </c>
      <c r="B4685" s="2" t="s">
        <v>7696</v>
      </c>
      <c r="C4685" s="2">
        <f>YEAR([1]Data!$D4685)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9">
        <v>241.92</v>
      </c>
      <c r="T4685" s="2">
        <v>4</v>
      </c>
      <c r="U4685" s="25">
        <v>0.4</v>
      </c>
      <c r="V4685" s="25">
        <v>-56.448000000000008</v>
      </c>
      <c r="W4685" s="11">
        <f>Table_1[[#This Row],[Discount]]/Table_1[[#This Row],[Sales]]</f>
        <v>1.6534391534391536E-3</v>
      </c>
      <c r="X4685" t="str">
        <f>IF(Table_1[[#This Row],[Discount %]]&lt;=0.1, "0-10%", IF(Table_1[[#This Row],[Discount %]]&lt;=0.2, "10-20%", IF(Table_1[[#This Row],[Discount %]]&lt;=0.3, "20-30%", IF(Table_1[[#This Row],[Discount %]]&lt;=0.4, "30-40%", "40%+"))))</f>
        <v>0-10%</v>
      </c>
    </row>
    <row r="4686" spans="1:24" ht="14.4" x14ac:dyDescent="0.3">
      <c r="A4686" s="2">
        <v>4685</v>
      </c>
      <c r="B4686" s="2" t="s">
        <v>7696</v>
      </c>
      <c r="C4686" s="2">
        <f>YEAR([1]Data!$D4686)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9">
        <v>163.88</v>
      </c>
      <c r="T4686" s="2">
        <v>4</v>
      </c>
      <c r="U4686" s="25">
        <v>0.5</v>
      </c>
      <c r="V4686" s="25">
        <v>-81.94</v>
      </c>
      <c r="W4686" s="11">
        <f>Table_1[[#This Row],[Discount]]/Table_1[[#This Row],[Sales]]</f>
        <v>3.0510129362948499E-3</v>
      </c>
      <c r="X4686" t="str">
        <f>IF(Table_1[[#This Row],[Discount %]]&lt;=0.1, "0-10%", IF(Table_1[[#This Row],[Discount %]]&lt;=0.2, "10-20%", IF(Table_1[[#This Row],[Discount %]]&lt;=0.3, "20-30%", IF(Table_1[[#This Row],[Discount %]]&lt;=0.4, "30-40%", "40%+"))))</f>
        <v>0-10%</v>
      </c>
    </row>
    <row r="4687" spans="1:24" ht="14.4" x14ac:dyDescent="0.3">
      <c r="A4687" s="2">
        <v>4686</v>
      </c>
      <c r="B4687" s="2" t="s">
        <v>7696</v>
      </c>
      <c r="C4687" s="2">
        <f>YEAR([1]Data!$D4687)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9">
        <v>3.4860000000000002</v>
      </c>
      <c r="T4687" s="2">
        <v>2</v>
      </c>
      <c r="U4687" s="25">
        <v>0.7</v>
      </c>
      <c r="V4687" s="25">
        <v>-2.7887999999999993</v>
      </c>
      <c r="W4687" s="11">
        <f>Table_1[[#This Row],[Discount]]/Table_1[[#This Row],[Sales]]</f>
        <v>0.20080321285140559</v>
      </c>
      <c r="X4687" t="str">
        <f>IF(Table_1[[#This Row],[Discount %]]&lt;=0.1, "0-10%", IF(Table_1[[#This Row],[Discount %]]&lt;=0.2, "10-20%", IF(Table_1[[#This Row],[Discount %]]&lt;=0.3, "20-30%", IF(Table_1[[#This Row],[Discount %]]&lt;=0.4, "30-40%", "40%+"))))</f>
        <v>20-30%</v>
      </c>
    </row>
    <row r="4688" spans="1:24" ht="14.4" x14ac:dyDescent="0.3">
      <c r="A4688" s="2">
        <v>4687</v>
      </c>
      <c r="B4688" s="2" t="s">
        <v>7696</v>
      </c>
      <c r="C4688" s="2">
        <f>YEAR([1]Data!$D4688)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9">
        <v>10.584</v>
      </c>
      <c r="T4688" s="2">
        <v>7</v>
      </c>
      <c r="U4688" s="25">
        <v>0.2</v>
      </c>
      <c r="V4688" s="25">
        <v>-2.3813999999999993</v>
      </c>
      <c r="W4688" s="11">
        <f>Table_1[[#This Row],[Discount]]/Table_1[[#This Row],[Sales]]</f>
        <v>1.889644746787604E-2</v>
      </c>
      <c r="X4688" t="str">
        <f>IF(Table_1[[#This Row],[Discount %]]&lt;=0.1, "0-10%", IF(Table_1[[#This Row],[Discount %]]&lt;=0.2, "10-20%", IF(Table_1[[#This Row],[Discount %]]&lt;=0.3, "20-30%", IF(Table_1[[#This Row],[Discount %]]&lt;=0.4, "30-40%", "40%+"))))</f>
        <v>0-10%</v>
      </c>
    </row>
    <row r="4689" spans="1:24" ht="14.4" x14ac:dyDescent="0.3">
      <c r="A4689" s="2">
        <v>4688</v>
      </c>
      <c r="B4689" s="2" t="s">
        <v>7697</v>
      </c>
      <c r="C4689" s="2">
        <f>YEAR([1]Data!$D4689)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9">
        <v>440.91</v>
      </c>
      <c r="T4689" s="2">
        <v>9</v>
      </c>
      <c r="U4689" s="25">
        <v>0</v>
      </c>
      <c r="V4689" s="25">
        <v>123.45480000000005</v>
      </c>
      <c r="W4689" s="11">
        <f>Table_1[[#This Row],[Discount]]/Table_1[[#This Row],[Sales]]</f>
        <v>0</v>
      </c>
      <c r="X4689" t="str">
        <f>IF(Table_1[[#This Row],[Discount %]]&lt;=0.1, "0-10%", IF(Table_1[[#This Row],[Discount %]]&lt;=0.2, "10-20%", IF(Table_1[[#This Row],[Discount %]]&lt;=0.3, "20-30%", IF(Table_1[[#This Row],[Discount %]]&lt;=0.4, "30-40%", "40%+"))))</f>
        <v>0-10%</v>
      </c>
    </row>
    <row r="4690" spans="1:24" ht="14.4" x14ac:dyDescent="0.3">
      <c r="A4690" s="2">
        <v>4689</v>
      </c>
      <c r="B4690" s="2" t="s">
        <v>7700</v>
      </c>
      <c r="C4690" s="2">
        <f>YEAR([1]Data!$D4690)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9">
        <v>5.7150000000000016</v>
      </c>
      <c r="T4690" s="2">
        <v>5</v>
      </c>
      <c r="U4690" s="25">
        <v>0.7</v>
      </c>
      <c r="V4690" s="25">
        <v>-4.7625000000000011</v>
      </c>
      <c r="W4690" s="11">
        <f>Table_1[[#This Row],[Discount]]/Table_1[[#This Row],[Sales]]</f>
        <v>0.12248468941382323</v>
      </c>
      <c r="X4690" t="str">
        <f>IF(Table_1[[#This Row],[Discount %]]&lt;=0.1, "0-10%", IF(Table_1[[#This Row],[Discount %]]&lt;=0.2, "10-20%", IF(Table_1[[#This Row],[Discount %]]&lt;=0.3, "20-30%", IF(Table_1[[#This Row],[Discount %]]&lt;=0.4, "30-40%", "40%+"))))</f>
        <v>10-20%</v>
      </c>
    </row>
    <row r="4691" spans="1:24" ht="14.4" x14ac:dyDescent="0.3">
      <c r="A4691" s="2">
        <v>4690</v>
      </c>
      <c r="B4691" s="2" t="s">
        <v>7701</v>
      </c>
      <c r="C4691" s="2">
        <f>YEAR([1]Data!$D4691)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9">
        <v>51.967999999999996</v>
      </c>
      <c r="T4691" s="2">
        <v>2</v>
      </c>
      <c r="U4691" s="25">
        <v>0.2</v>
      </c>
      <c r="V4691" s="25">
        <v>10.393599999999998</v>
      </c>
      <c r="W4691" s="11">
        <f>Table_1[[#This Row],[Discount]]/Table_1[[#This Row],[Sales]]</f>
        <v>3.8485221674876852E-3</v>
      </c>
      <c r="X4691" t="str">
        <f>IF(Table_1[[#This Row],[Discount %]]&lt;=0.1, "0-10%", IF(Table_1[[#This Row],[Discount %]]&lt;=0.2, "10-20%", IF(Table_1[[#This Row],[Discount %]]&lt;=0.3, "20-30%", IF(Table_1[[#This Row],[Discount %]]&lt;=0.4, "30-40%", "40%+"))))</f>
        <v>0-10%</v>
      </c>
    </row>
    <row r="4692" spans="1:24" ht="14.4" x14ac:dyDescent="0.3">
      <c r="A4692" s="2">
        <v>4691</v>
      </c>
      <c r="B4692" s="2" t="s">
        <v>7701</v>
      </c>
      <c r="C4692" s="2">
        <f>YEAR([1]Data!$D4692)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9">
        <v>71.975999999999999</v>
      </c>
      <c r="T4692" s="2">
        <v>3</v>
      </c>
      <c r="U4692" s="25">
        <v>0.2</v>
      </c>
      <c r="V4692" s="25">
        <v>21.592800000000011</v>
      </c>
      <c r="W4692" s="11">
        <f>Table_1[[#This Row],[Discount]]/Table_1[[#This Row],[Sales]]</f>
        <v>2.7787040124485941E-3</v>
      </c>
      <c r="X4692" t="str">
        <f>IF(Table_1[[#This Row],[Discount %]]&lt;=0.1, "0-10%", IF(Table_1[[#This Row],[Discount %]]&lt;=0.2, "10-20%", IF(Table_1[[#This Row],[Discount %]]&lt;=0.3, "20-30%", IF(Table_1[[#This Row],[Discount %]]&lt;=0.4, "30-40%", "40%+"))))</f>
        <v>0-10%</v>
      </c>
    </row>
    <row r="4693" spans="1:24" ht="14.4" x14ac:dyDescent="0.3">
      <c r="A4693" s="2">
        <v>4692</v>
      </c>
      <c r="B4693" s="2" t="s">
        <v>7701</v>
      </c>
      <c r="C4693" s="2">
        <f>YEAR([1]Data!$D4693)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9">
        <v>242.35200000000003</v>
      </c>
      <c r="T4693" s="2">
        <v>3</v>
      </c>
      <c r="U4693" s="25">
        <v>0.2</v>
      </c>
      <c r="V4693" s="25">
        <v>-42.411600000000035</v>
      </c>
      <c r="W4693" s="11">
        <f>Table_1[[#This Row],[Discount]]/Table_1[[#This Row],[Sales]]</f>
        <v>8.2524592328513894E-4</v>
      </c>
      <c r="X4693" t="str">
        <f>IF(Table_1[[#This Row],[Discount %]]&lt;=0.1, "0-10%", IF(Table_1[[#This Row],[Discount %]]&lt;=0.2, "10-20%", IF(Table_1[[#This Row],[Discount %]]&lt;=0.3, "20-30%", IF(Table_1[[#This Row],[Discount %]]&lt;=0.4, "30-40%", "40%+"))))</f>
        <v>0-10%</v>
      </c>
    </row>
    <row r="4694" spans="1:24" ht="14.4" x14ac:dyDescent="0.3">
      <c r="A4694" s="2">
        <v>4693</v>
      </c>
      <c r="B4694" s="2" t="s">
        <v>7701</v>
      </c>
      <c r="C4694" s="2">
        <f>YEAR([1]Data!$D4694)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9">
        <v>221.92000000000002</v>
      </c>
      <c r="T4694" s="2">
        <v>5</v>
      </c>
      <c r="U4694" s="25">
        <v>0.2</v>
      </c>
      <c r="V4694" s="25">
        <v>77.671999999999983</v>
      </c>
      <c r="W4694" s="11">
        <f>Table_1[[#This Row],[Discount]]/Table_1[[#This Row],[Sales]]</f>
        <v>9.0122566690699346E-4</v>
      </c>
      <c r="X4694" t="str">
        <f>IF(Table_1[[#This Row],[Discount %]]&lt;=0.1, "0-10%", IF(Table_1[[#This Row],[Discount %]]&lt;=0.2, "10-20%", IF(Table_1[[#This Row],[Discount %]]&lt;=0.3, "20-30%", IF(Table_1[[#This Row],[Discount %]]&lt;=0.4, "30-40%", "40%+"))))</f>
        <v>0-10%</v>
      </c>
    </row>
    <row r="4695" spans="1:24" ht="14.4" x14ac:dyDescent="0.3">
      <c r="A4695" s="2">
        <v>4694</v>
      </c>
      <c r="B4695" s="2" t="s">
        <v>7701</v>
      </c>
      <c r="C4695" s="2">
        <f>YEAR([1]Data!$D4695)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9">
        <v>8.4480000000000004</v>
      </c>
      <c r="T4695" s="2">
        <v>2</v>
      </c>
      <c r="U4695" s="25">
        <v>0.2</v>
      </c>
      <c r="V4695" s="25">
        <v>2.6399999999999997</v>
      </c>
      <c r="W4695" s="11">
        <f>Table_1[[#This Row],[Discount]]/Table_1[[#This Row],[Sales]]</f>
        <v>2.3674242424242424E-2</v>
      </c>
      <c r="X4695" t="str">
        <f>IF(Table_1[[#This Row],[Discount %]]&lt;=0.1, "0-10%", IF(Table_1[[#This Row],[Discount %]]&lt;=0.2, "10-20%", IF(Table_1[[#This Row],[Discount %]]&lt;=0.3, "20-30%", IF(Table_1[[#This Row],[Discount %]]&lt;=0.4, "30-40%", "40%+"))))</f>
        <v>0-10%</v>
      </c>
    </row>
    <row r="4696" spans="1:24" ht="14.4" x14ac:dyDescent="0.3">
      <c r="A4696" s="2">
        <v>4695</v>
      </c>
      <c r="B4696" s="2" t="s">
        <v>7702</v>
      </c>
      <c r="C4696" s="2">
        <f>YEAR([1]Data!$D4696)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9">
        <v>29.52</v>
      </c>
      <c r="T4696" s="2">
        <v>4</v>
      </c>
      <c r="U4696" s="25">
        <v>0</v>
      </c>
      <c r="V4696" s="25">
        <v>14.4648</v>
      </c>
      <c r="W4696" s="11">
        <f>Table_1[[#This Row],[Discount]]/Table_1[[#This Row],[Sales]]</f>
        <v>0</v>
      </c>
      <c r="X4696" t="str">
        <f>IF(Table_1[[#This Row],[Discount %]]&lt;=0.1, "0-10%", IF(Table_1[[#This Row],[Discount %]]&lt;=0.2, "10-20%", IF(Table_1[[#This Row],[Discount %]]&lt;=0.3, "20-30%", IF(Table_1[[#This Row],[Discount %]]&lt;=0.4, "30-40%", "40%+"))))</f>
        <v>0-10%</v>
      </c>
    </row>
    <row r="4697" spans="1:24" ht="14.4" x14ac:dyDescent="0.3">
      <c r="A4697" s="2">
        <v>4696</v>
      </c>
      <c r="B4697" s="2" t="s">
        <v>7702</v>
      </c>
      <c r="C4697" s="2">
        <f>YEAR([1]Data!$D4697)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9">
        <v>302.94</v>
      </c>
      <c r="T4697" s="2">
        <v>3</v>
      </c>
      <c r="U4697" s="25">
        <v>0</v>
      </c>
      <c r="V4697" s="25">
        <v>48.470400000000012</v>
      </c>
      <c r="W4697" s="11">
        <f>Table_1[[#This Row],[Discount]]/Table_1[[#This Row],[Sales]]</f>
        <v>0</v>
      </c>
      <c r="X4697" t="str">
        <f>IF(Table_1[[#This Row],[Discount %]]&lt;=0.1, "0-10%", IF(Table_1[[#This Row],[Discount %]]&lt;=0.2, "10-20%", IF(Table_1[[#This Row],[Discount %]]&lt;=0.3, "20-30%", IF(Table_1[[#This Row],[Discount %]]&lt;=0.4, "30-40%", "40%+"))))</f>
        <v>0-10%</v>
      </c>
    </row>
    <row r="4698" spans="1:24" ht="14.4" x14ac:dyDescent="0.3">
      <c r="A4698" s="2">
        <v>4697</v>
      </c>
      <c r="B4698" s="2" t="s">
        <v>7702</v>
      </c>
      <c r="C4698" s="2">
        <f>YEAR([1]Data!$D4698)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9">
        <v>142.36000000000001</v>
      </c>
      <c r="T4698" s="2">
        <v>2</v>
      </c>
      <c r="U4698" s="25">
        <v>0</v>
      </c>
      <c r="V4698" s="25">
        <v>38.437200000000004</v>
      </c>
      <c r="W4698" s="11">
        <f>Table_1[[#This Row],[Discount]]/Table_1[[#This Row],[Sales]]</f>
        <v>0</v>
      </c>
      <c r="X4698" t="str">
        <f>IF(Table_1[[#This Row],[Discount %]]&lt;=0.1, "0-10%", IF(Table_1[[#This Row],[Discount %]]&lt;=0.2, "10-20%", IF(Table_1[[#This Row],[Discount %]]&lt;=0.3, "20-30%", IF(Table_1[[#This Row],[Discount %]]&lt;=0.4, "30-40%", "40%+"))))</f>
        <v>0-10%</v>
      </c>
    </row>
    <row r="4699" spans="1:24" ht="14.4" x14ac:dyDescent="0.3">
      <c r="A4699" s="2">
        <v>4698</v>
      </c>
      <c r="B4699" s="2" t="s">
        <v>7702</v>
      </c>
      <c r="C4699" s="2">
        <f>YEAR([1]Data!$D4699)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9">
        <v>546.66</v>
      </c>
      <c r="T4699" s="2">
        <v>9</v>
      </c>
      <c r="U4699" s="25">
        <v>0</v>
      </c>
      <c r="V4699" s="25">
        <v>136.66500000000002</v>
      </c>
      <c r="W4699" s="11">
        <f>Table_1[[#This Row],[Discount]]/Table_1[[#This Row],[Sales]]</f>
        <v>0</v>
      </c>
      <c r="X4699" t="str">
        <f>IF(Table_1[[#This Row],[Discount %]]&lt;=0.1, "0-10%", IF(Table_1[[#This Row],[Discount %]]&lt;=0.2, "10-20%", IF(Table_1[[#This Row],[Discount %]]&lt;=0.3, "20-30%", IF(Table_1[[#This Row],[Discount %]]&lt;=0.4, "30-40%", "40%+"))))</f>
        <v>0-10%</v>
      </c>
    </row>
    <row r="4700" spans="1:24" ht="14.4" x14ac:dyDescent="0.3">
      <c r="A4700" s="2">
        <v>4699</v>
      </c>
      <c r="B4700" s="2" t="s">
        <v>7702</v>
      </c>
      <c r="C4700" s="2">
        <f>YEAR([1]Data!$D4700)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9">
        <v>212.13</v>
      </c>
      <c r="T4700" s="2">
        <v>3</v>
      </c>
      <c r="U4700" s="25">
        <v>0</v>
      </c>
      <c r="V4700" s="25">
        <v>14.849099999999979</v>
      </c>
      <c r="W4700" s="11">
        <f>Table_1[[#This Row],[Discount]]/Table_1[[#This Row],[Sales]]</f>
        <v>0</v>
      </c>
      <c r="X4700" t="str">
        <f>IF(Table_1[[#This Row],[Discount %]]&lt;=0.1, "0-10%", IF(Table_1[[#This Row],[Discount %]]&lt;=0.2, "10-20%", IF(Table_1[[#This Row],[Discount %]]&lt;=0.3, "20-30%", IF(Table_1[[#This Row],[Discount %]]&lt;=0.4, "30-40%", "40%+"))))</f>
        <v>0-10%</v>
      </c>
    </row>
    <row r="4701" spans="1:24" ht="14.4" x14ac:dyDescent="0.3">
      <c r="A4701" s="2">
        <v>4700</v>
      </c>
      <c r="B4701" s="2" t="s">
        <v>7703</v>
      </c>
      <c r="C4701" s="2">
        <f>YEAR([1]Data!$D4701)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9">
        <v>5.2480000000000002</v>
      </c>
      <c r="T4701" s="2">
        <v>2</v>
      </c>
      <c r="U4701" s="25">
        <v>0.2</v>
      </c>
      <c r="V4701" s="25">
        <v>0.59039999999999915</v>
      </c>
      <c r="W4701" s="11">
        <f>Table_1[[#This Row],[Discount]]/Table_1[[#This Row],[Sales]]</f>
        <v>3.8109756097560975E-2</v>
      </c>
      <c r="X4701" t="str">
        <f>IF(Table_1[[#This Row],[Discount %]]&lt;=0.1, "0-10%", IF(Table_1[[#This Row],[Discount %]]&lt;=0.2, "10-20%", IF(Table_1[[#This Row],[Discount %]]&lt;=0.3, "20-30%", IF(Table_1[[#This Row],[Discount %]]&lt;=0.4, "30-40%", "40%+"))))</f>
        <v>0-10%</v>
      </c>
    </row>
    <row r="4702" spans="1:24" ht="14.4" x14ac:dyDescent="0.3">
      <c r="A4702" s="2">
        <v>4701</v>
      </c>
      <c r="B4702" s="2" t="s">
        <v>7703</v>
      </c>
      <c r="C4702" s="2">
        <f>YEAR([1]Data!$D4702)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9">
        <v>74.415999999999997</v>
      </c>
      <c r="T4702" s="2">
        <v>2</v>
      </c>
      <c r="U4702" s="25">
        <v>0.2</v>
      </c>
      <c r="V4702" s="25">
        <v>-14.883200000000002</v>
      </c>
      <c r="W4702" s="11">
        <f>Table_1[[#This Row],[Discount]]/Table_1[[#This Row],[Sales]]</f>
        <v>2.6875940657923032E-3</v>
      </c>
      <c r="X4702" t="str">
        <f>IF(Table_1[[#This Row],[Discount %]]&lt;=0.1, "0-10%", IF(Table_1[[#This Row],[Discount %]]&lt;=0.2, "10-20%", IF(Table_1[[#This Row],[Discount %]]&lt;=0.3, "20-30%", IF(Table_1[[#This Row],[Discount %]]&lt;=0.4, "30-40%", "40%+"))))</f>
        <v>0-10%</v>
      </c>
    </row>
    <row r="4703" spans="1:24" ht="14.4" x14ac:dyDescent="0.3">
      <c r="A4703" s="2">
        <v>4702</v>
      </c>
      <c r="B4703" s="2" t="s">
        <v>7703</v>
      </c>
      <c r="C4703" s="2">
        <f>YEAR([1]Data!$D4703)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9">
        <v>6.8480000000000008</v>
      </c>
      <c r="T4703" s="2">
        <v>2</v>
      </c>
      <c r="U4703" s="25">
        <v>0.2</v>
      </c>
      <c r="V4703" s="25">
        <v>2.1399999999999992</v>
      </c>
      <c r="W4703" s="11">
        <f>Table_1[[#This Row],[Discount]]/Table_1[[#This Row],[Sales]]</f>
        <v>2.9205607476635514E-2</v>
      </c>
      <c r="X4703" t="str">
        <f>IF(Table_1[[#This Row],[Discount %]]&lt;=0.1, "0-10%", IF(Table_1[[#This Row],[Discount %]]&lt;=0.2, "10-20%", IF(Table_1[[#This Row],[Discount %]]&lt;=0.3, "20-30%", IF(Table_1[[#This Row],[Discount %]]&lt;=0.4, "30-40%", "40%+"))))</f>
        <v>0-10%</v>
      </c>
    </row>
    <row r="4704" spans="1:24" ht="14.4" x14ac:dyDescent="0.3">
      <c r="A4704" s="2">
        <v>4703</v>
      </c>
      <c r="B4704" s="2" t="s">
        <v>7703</v>
      </c>
      <c r="C4704" s="2">
        <f>YEAR([1]Data!$D4704)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9">
        <v>7.9959999999999996</v>
      </c>
      <c r="T4704" s="2">
        <v>1</v>
      </c>
      <c r="U4704" s="25">
        <v>0.6</v>
      </c>
      <c r="V4704" s="25">
        <v>-6.9964999999999993</v>
      </c>
      <c r="W4704" s="11">
        <f>Table_1[[#This Row],[Discount]]/Table_1[[#This Row],[Sales]]</f>
        <v>7.5037518759379696E-2</v>
      </c>
      <c r="X4704" t="str">
        <f>IF(Table_1[[#This Row],[Discount %]]&lt;=0.1, "0-10%", IF(Table_1[[#This Row],[Discount %]]&lt;=0.2, "10-20%", IF(Table_1[[#This Row],[Discount %]]&lt;=0.3, "20-30%", IF(Table_1[[#This Row],[Discount %]]&lt;=0.4, "30-40%", "40%+"))))</f>
        <v>0-10%</v>
      </c>
    </row>
    <row r="4705" spans="1:24" ht="14.4" x14ac:dyDescent="0.3">
      <c r="A4705" s="2">
        <v>4704</v>
      </c>
      <c r="B4705" s="2" t="s">
        <v>7704</v>
      </c>
      <c r="C4705" s="2">
        <f>YEAR([1]Data!$D4705)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9">
        <v>8.711999999999998</v>
      </c>
      <c r="T4705" s="2">
        <v>2</v>
      </c>
      <c r="U4705" s="25">
        <v>0.8</v>
      </c>
      <c r="V4705" s="25">
        <v>-19.602000000000007</v>
      </c>
      <c r="W4705" s="11">
        <f>Table_1[[#This Row],[Discount]]/Table_1[[#This Row],[Sales]]</f>
        <v>9.1827364554637303E-2</v>
      </c>
      <c r="X4705" t="str">
        <f>IF(Table_1[[#This Row],[Discount %]]&lt;=0.1, "0-10%", IF(Table_1[[#This Row],[Discount %]]&lt;=0.2, "10-20%", IF(Table_1[[#This Row],[Discount %]]&lt;=0.3, "20-30%", IF(Table_1[[#This Row],[Discount %]]&lt;=0.4, "30-40%", "40%+"))))</f>
        <v>0-10%</v>
      </c>
    </row>
    <row r="4706" spans="1:24" ht="14.4" x14ac:dyDescent="0.3">
      <c r="A4706" s="2">
        <v>4705</v>
      </c>
      <c r="B4706" s="2" t="s">
        <v>7705</v>
      </c>
      <c r="C4706" s="2">
        <f>YEAR([1]Data!$D4706)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9">
        <v>65.17</v>
      </c>
      <c r="T4706" s="2">
        <v>7</v>
      </c>
      <c r="U4706" s="25">
        <v>0</v>
      </c>
      <c r="V4706" s="25">
        <v>18.899299999999997</v>
      </c>
      <c r="W4706" s="11">
        <f>Table_1[[#This Row],[Discount]]/Table_1[[#This Row],[Sales]]</f>
        <v>0</v>
      </c>
      <c r="X4706" t="str">
        <f>IF(Table_1[[#This Row],[Discount %]]&lt;=0.1, "0-10%", IF(Table_1[[#This Row],[Discount %]]&lt;=0.2, "10-20%", IF(Table_1[[#This Row],[Discount %]]&lt;=0.3, "20-30%", IF(Table_1[[#This Row],[Discount %]]&lt;=0.4, "30-40%", "40%+"))))</f>
        <v>0-10%</v>
      </c>
    </row>
    <row r="4707" spans="1:24" ht="14.4" x14ac:dyDescent="0.3">
      <c r="A4707" s="2">
        <v>4706</v>
      </c>
      <c r="B4707" s="2" t="s">
        <v>7705</v>
      </c>
      <c r="C4707" s="2">
        <f>YEAR([1]Data!$D4707)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9">
        <v>14.62</v>
      </c>
      <c r="T4707" s="2">
        <v>2</v>
      </c>
      <c r="U4707" s="25">
        <v>0</v>
      </c>
      <c r="V4707" s="25">
        <v>6.8713999999999995</v>
      </c>
      <c r="W4707" s="11">
        <f>Table_1[[#This Row],[Discount]]/Table_1[[#This Row],[Sales]]</f>
        <v>0</v>
      </c>
      <c r="X4707" t="str">
        <f>IF(Table_1[[#This Row],[Discount %]]&lt;=0.1, "0-10%", IF(Table_1[[#This Row],[Discount %]]&lt;=0.2, "10-20%", IF(Table_1[[#This Row],[Discount %]]&lt;=0.3, "20-30%", IF(Table_1[[#This Row],[Discount %]]&lt;=0.4, "30-40%", "40%+"))))</f>
        <v>0-10%</v>
      </c>
    </row>
    <row r="4708" spans="1:24" ht="14.4" x14ac:dyDescent="0.3">
      <c r="A4708" s="2">
        <v>4707</v>
      </c>
      <c r="B4708" s="2" t="s">
        <v>7705</v>
      </c>
      <c r="C4708" s="2">
        <f>YEAR([1]Data!$D4708)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9">
        <v>173.24</v>
      </c>
      <c r="T4708" s="2">
        <v>4</v>
      </c>
      <c r="U4708" s="25">
        <v>0</v>
      </c>
      <c r="V4708" s="25">
        <v>17.323999999999984</v>
      </c>
      <c r="W4708" s="11">
        <f>Table_1[[#This Row],[Discount]]/Table_1[[#This Row],[Sales]]</f>
        <v>0</v>
      </c>
      <c r="X4708" t="str">
        <f>IF(Table_1[[#This Row],[Discount %]]&lt;=0.1, "0-10%", IF(Table_1[[#This Row],[Discount %]]&lt;=0.2, "10-20%", IF(Table_1[[#This Row],[Discount %]]&lt;=0.3, "20-30%", IF(Table_1[[#This Row],[Discount %]]&lt;=0.4, "30-40%", "40%+"))))</f>
        <v>0-10%</v>
      </c>
    </row>
    <row r="4709" spans="1:24" ht="14.4" x14ac:dyDescent="0.3">
      <c r="A4709" s="2">
        <v>4708</v>
      </c>
      <c r="B4709" s="2" t="s">
        <v>7707</v>
      </c>
      <c r="C4709" s="2">
        <f>YEAR([1]Data!$D4709)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9">
        <v>895.92</v>
      </c>
      <c r="T4709" s="2">
        <v>5</v>
      </c>
      <c r="U4709" s="25">
        <v>0.2</v>
      </c>
      <c r="V4709" s="25">
        <v>302.37299999999993</v>
      </c>
      <c r="W4709" s="11">
        <f>Table_1[[#This Row],[Discount]]/Table_1[[#This Row],[Sales]]</f>
        <v>2.2323421734083402E-4</v>
      </c>
      <c r="X4709" t="str">
        <f>IF(Table_1[[#This Row],[Discount %]]&lt;=0.1, "0-10%", IF(Table_1[[#This Row],[Discount %]]&lt;=0.2, "10-20%", IF(Table_1[[#This Row],[Discount %]]&lt;=0.3, "20-30%", IF(Table_1[[#This Row],[Discount %]]&lt;=0.4, "30-40%", "40%+"))))</f>
        <v>0-10%</v>
      </c>
    </row>
    <row r="4710" spans="1:24" ht="14.4" x14ac:dyDescent="0.3">
      <c r="A4710" s="2">
        <v>4709</v>
      </c>
      <c r="B4710" s="2" t="s">
        <v>7707</v>
      </c>
      <c r="C4710" s="2">
        <f>YEAR([1]Data!$D4710)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9">
        <v>130.71</v>
      </c>
      <c r="T4710" s="2">
        <v>3</v>
      </c>
      <c r="U4710" s="25">
        <v>0</v>
      </c>
      <c r="V4710" s="25">
        <v>39.212999999999994</v>
      </c>
      <c r="W4710" s="11">
        <f>Table_1[[#This Row],[Discount]]/Table_1[[#This Row],[Sales]]</f>
        <v>0</v>
      </c>
      <c r="X4710" t="str">
        <f>IF(Table_1[[#This Row],[Discount %]]&lt;=0.1, "0-10%", IF(Table_1[[#This Row],[Discount %]]&lt;=0.2, "10-20%", IF(Table_1[[#This Row],[Discount %]]&lt;=0.3, "20-30%", IF(Table_1[[#This Row],[Discount %]]&lt;=0.4, "30-40%", "40%+"))))</f>
        <v>0-10%</v>
      </c>
    </row>
    <row r="4711" spans="1:24" ht="14.4" x14ac:dyDescent="0.3">
      <c r="A4711" s="2">
        <v>4710</v>
      </c>
      <c r="B4711" s="2" t="s">
        <v>7707</v>
      </c>
      <c r="C4711" s="2">
        <f>YEAR([1]Data!$D4711)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9">
        <v>11.68</v>
      </c>
      <c r="T4711" s="2">
        <v>2</v>
      </c>
      <c r="U4711" s="25">
        <v>0</v>
      </c>
      <c r="V4711" s="25">
        <v>3.0367999999999995</v>
      </c>
      <c r="W4711" s="11">
        <f>Table_1[[#This Row],[Discount]]/Table_1[[#This Row],[Sales]]</f>
        <v>0</v>
      </c>
      <c r="X4711" t="str">
        <f>IF(Table_1[[#This Row],[Discount %]]&lt;=0.1, "0-10%", IF(Table_1[[#This Row],[Discount %]]&lt;=0.2, "10-20%", IF(Table_1[[#This Row],[Discount %]]&lt;=0.3, "20-30%", IF(Table_1[[#This Row],[Discount %]]&lt;=0.4, "30-40%", "40%+"))))</f>
        <v>0-10%</v>
      </c>
    </row>
    <row r="4712" spans="1:24" ht="14.4" x14ac:dyDescent="0.3">
      <c r="A4712" s="2">
        <v>4711</v>
      </c>
      <c r="B4712" s="2" t="s">
        <v>7707</v>
      </c>
      <c r="C4712" s="2">
        <f>YEAR([1]Data!$D4712)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9">
        <v>62.31</v>
      </c>
      <c r="T4712" s="2">
        <v>3</v>
      </c>
      <c r="U4712" s="25">
        <v>0</v>
      </c>
      <c r="V4712" s="25">
        <v>22.4316</v>
      </c>
      <c r="W4712" s="11">
        <f>Table_1[[#This Row],[Discount]]/Table_1[[#This Row],[Sales]]</f>
        <v>0</v>
      </c>
      <c r="X4712" t="str">
        <f>IF(Table_1[[#This Row],[Discount %]]&lt;=0.1, "0-10%", IF(Table_1[[#This Row],[Discount %]]&lt;=0.2, "10-20%", IF(Table_1[[#This Row],[Discount %]]&lt;=0.3, "20-30%", IF(Table_1[[#This Row],[Discount %]]&lt;=0.4, "30-40%", "40%+"))))</f>
        <v>0-10%</v>
      </c>
    </row>
    <row r="4713" spans="1:24" ht="14.4" x14ac:dyDescent="0.3">
      <c r="A4713" s="2">
        <v>4712</v>
      </c>
      <c r="B4713" s="2" t="s">
        <v>7708</v>
      </c>
      <c r="C4713" s="2">
        <f>YEAR([1]Data!$D4713)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9">
        <v>0.85200000000000009</v>
      </c>
      <c r="T4713" s="2">
        <v>1</v>
      </c>
      <c r="U4713" s="25">
        <v>0.7</v>
      </c>
      <c r="V4713" s="25">
        <v>-0.59639999999999982</v>
      </c>
      <c r="W4713" s="11">
        <f>Table_1[[#This Row],[Discount]]/Table_1[[#This Row],[Sales]]</f>
        <v>0.82159624413145527</v>
      </c>
      <c r="X4713" t="str">
        <f>IF(Table_1[[#This Row],[Discount %]]&lt;=0.1, "0-10%", IF(Table_1[[#This Row],[Discount %]]&lt;=0.2, "10-20%", IF(Table_1[[#This Row],[Discount %]]&lt;=0.3, "20-30%", IF(Table_1[[#This Row],[Discount %]]&lt;=0.4, "30-40%", "40%+"))))</f>
        <v>40%+</v>
      </c>
    </row>
    <row r="4714" spans="1:24" ht="14.4" x14ac:dyDescent="0.3">
      <c r="A4714" s="2">
        <v>4713</v>
      </c>
      <c r="B4714" s="2" t="s">
        <v>7709</v>
      </c>
      <c r="C4714" s="2">
        <f>YEAR([1]Data!$D4714)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9">
        <v>36.288000000000011</v>
      </c>
      <c r="T4714" s="2">
        <v>7</v>
      </c>
      <c r="U4714" s="25">
        <v>0.2</v>
      </c>
      <c r="V4714" s="25">
        <v>12.700800000000001</v>
      </c>
      <c r="W4714" s="11">
        <f>Table_1[[#This Row],[Discount]]/Table_1[[#This Row],[Sales]]</f>
        <v>5.511463844797177E-3</v>
      </c>
      <c r="X4714" t="str">
        <f>IF(Table_1[[#This Row],[Discount %]]&lt;=0.1, "0-10%", IF(Table_1[[#This Row],[Discount %]]&lt;=0.2, "10-20%", IF(Table_1[[#This Row],[Discount %]]&lt;=0.3, "20-30%", IF(Table_1[[#This Row],[Discount %]]&lt;=0.4, "30-40%", "40%+"))))</f>
        <v>0-10%</v>
      </c>
    </row>
    <row r="4715" spans="1:24" ht="14.4" x14ac:dyDescent="0.3">
      <c r="A4715" s="2">
        <v>4714</v>
      </c>
      <c r="B4715" s="2" t="s">
        <v>7709</v>
      </c>
      <c r="C4715" s="2">
        <f>YEAR([1]Data!$D4715)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9">
        <v>56.567999999999998</v>
      </c>
      <c r="T4715" s="2">
        <v>2</v>
      </c>
      <c r="U4715" s="25">
        <v>0.6</v>
      </c>
      <c r="V4715" s="25">
        <v>-74.952600000000004</v>
      </c>
      <c r="W4715" s="11">
        <f>Table_1[[#This Row],[Discount]]/Table_1[[#This Row],[Sales]]</f>
        <v>1.0606703436571913E-2</v>
      </c>
      <c r="X4715" t="str">
        <f>IF(Table_1[[#This Row],[Discount %]]&lt;=0.1, "0-10%", IF(Table_1[[#This Row],[Discount %]]&lt;=0.2, "10-20%", IF(Table_1[[#This Row],[Discount %]]&lt;=0.3, "20-30%", IF(Table_1[[#This Row],[Discount %]]&lt;=0.4, "30-40%", "40%+"))))</f>
        <v>0-10%</v>
      </c>
    </row>
    <row r="4716" spans="1:24" ht="14.4" x14ac:dyDescent="0.3">
      <c r="A4716" s="2">
        <v>4715</v>
      </c>
      <c r="B4716" s="2" t="s">
        <v>7710</v>
      </c>
      <c r="C4716" s="2">
        <f>YEAR([1]Data!$D4716)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9">
        <v>344.70400000000001</v>
      </c>
      <c r="T4716" s="2">
        <v>2</v>
      </c>
      <c r="U4716" s="25">
        <v>0.2</v>
      </c>
      <c r="V4716" s="25">
        <v>38.779199999999989</v>
      </c>
      <c r="W4716" s="11">
        <f>Table_1[[#This Row],[Discount]]/Table_1[[#This Row],[Sales]]</f>
        <v>5.8020794652803565E-4</v>
      </c>
      <c r="X4716" t="str">
        <f>IF(Table_1[[#This Row],[Discount %]]&lt;=0.1, "0-10%", IF(Table_1[[#This Row],[Discount %]]&lt;=0.2, "10-20%", IF(Table_1[[#This Row],[Discount %]]&lt;=0.3, "20-30%", IF(Table_1[[#This Row],[Discount %]]&lt;=0.4, "30-40%", "40%+"))))</f>
        <v>0-10%</v>
      </c>
    </row>
    <row r="4717" spans="1:24" ht="14.4" x14ac:dyDescent="0.3">
      <c r="A4717" s="2">
        <v>4716</v>
      </c>
      <c r="B4717" s="2" t="s">
        <v>7711</v>
      </c>
      <c r="C4717" s="2">
        <f>YEAR([1]Data!$D4717)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9">
        <v>201.584</v>
      </c>
      <c r="T4717" s="2">
        <v>2</v>
      </c>
      <c r="U4717" s="25">
        <v>0.2</v>
      </c>
      <c r="V4717" s="25">
        <v>20.158400000000015</v>
      </c>
      <c r="W4717" s="11">
        <f>Table_1[[#This Row],[Discount]]/Table_1[[#This Row],[Sales]]</f>
        <v>9.9214223351059617E-4</v>
      </c>
      <c r="X4717" t="str">
        <f>IF(Table_1[[#This Row],[Discount %]]&lt;=0.1, "0-10%", IF(Table_1[[#This Row],[Discount %]]&lt;=0.2, "10-20%", IF(Table_1[[#This Row],[Discount %]]&lt;=0.3, "20-30%", IF(Table_1[[#This Row],[Discount %]]&lt;=0.4, "30-40%", "40%+"))))</f>
        <v>0-10%</v>
      </c>
    </row>
    <row r="4718" spans="1:24" ht="14.4" x14ac:dyDescent="0.3">
      <c r="A4718" s="2">
        <v>4717</v>
      </c>
      <c r="B4718" s="2" t="s">
        <v>7712</v>
      </c>
      <c r="C4718" s="2">
        <f>YEAR([1]Data!$D4718)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9">
        <v>521.96</v>
      </c>
      <c r="T4718" s="2">
        <v>2</v>
      </c>
      <c r="U4718" s="25">
        <v>0</v>
      </c>
      <c r="V4718" s="25">
        <v>88.733199999999954</v>
      </c>
      <c r="W4718" s="11">
        <f>Table_1[[#This Row],[Discount]]/Table_1[[#This Row],[Sales]]</f>
        <v>0</v>
      </c>
      <c r="X4718" t="str">
        <f>IF(Table_1[[#This Row],[Discount %]]&lt;=0.1, "0-10%", IF(Table_1[[#This Row],[Discount %]]&lt;=0.2, "10-20%", IF(Table_1[[#This Row],[Discount %]]&lt;=0.3, "20-30%", IF(Table_1[[#This Row],[Discount %]]&lt;=0.4, "30-40%", "40%+"))))</f>
        <v>0-10%</v>
      </c>
    </row>
    <row r="4719" spans="1:24" ht="14.4" x14ac:dyDescent="0.3">
      <c r="A4719" s="2">
        <v>4718</v>
      </c>
      <c r="B4719" s="2" t="s">
        <v>7713</v>
      </c>
      <c r="C4719" s="2">
        <f>YEAR([1]Data!$D4719)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9">
        <v>8.2200000000000006</v>
      </c>
      <c r="T4719" s="2">
        <v>3</v>
      </c>
      <c r="U4719" s="25">
        <v>0</v>
      </c>
      <c r="V4719" s="25">
        <v>2.2194000000000007</v>
      </c>
      <c r="W4719" s="11">
        <f>Table_1[[#This Row],[Discount]]/Table_1[[#This Row],[Sales]]</f>
        <v>0</v>
      </c>
      <c r="X4719" t="str">
        <f>IF(Table_1[[#This Row],[Discount %]]&lt;=0.1, "0-10%", IF(Table_1[[#This Row],[Discount %]]&lt;=0.2, "10-20%", IF(Table_1[[#This Row],[Discount %]]&lt;=0.3, "20-30%", IF(Table_1[[#This Row],[Discount %]]&lt;=0.4, "30-40%", "40%+"))))</f>
        <v>0-10%</v>
      </c>
    </row>
    <row r="4720" spans="1:24" ht="14.4" x14ac:dyDescent="0.3">
      <c r="A4720" s="2">
        <v>4719</v>
      </c>
      <c r="B4720" s="2" t="s">
        <v>7714</v>
      </c>
      <c r="C4720" s="2">
        <f>YEAR([1]Data!$D4720)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9">
        <v>45.36</v>
      </c>
      <c r="T4720" s="2">
        <v>7</v>
      </c>
      <c r="U4720" s="25">
        <v>0</v>
      </c>
      <c r="V4720" s="25">
        <v>21.772800000000004</v>
      </c>
      <c r="W4720" s="11">
        <f>Table_1[[#This Row],[Discount]]/Table_1[[#This Row],[Sales]]</f>
        <v>0</v>
      </c>
      <c r="X4720" t="str">
        <f>IF(Table_1[[#This Row],[Discount %]]&lt;=0.1, "0-10%", IF(Table_1[[#This Row],[Discount %]]&lt;=0.2, "10-20%", IF(Table_1[[#This Row],[Discount %]]&lt;=0.3, "20-30%", IF(Table_1[[#This Row],[Discount %]]&lt;=0.4, "30-40%", "40%+"))))</f>
        <v>0-10%</v>
      </c>
    </row>
    <row r="4721" spans="1:24" ht="14.4" x14ac:dyDescent="0.3">
      <c r="A4721" s="2">
        <v>4720</v>
      </c>
      <c r="B4721" s="2" t="s">
        <v>7715</v>
      </c>
      <c r="C4721" s="2">
        <f>YEAR([1]Data!$D4721)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9">
        <v>947.17000000000007</v>
      </c>
      <c r="T4721" s="2">
        <v>7</v>
      </c>
      <c r="U4721" s="25">
        <v>0</v>
      </c>
      <c r="V4721" s="25">
        <v>9.4717000000000837</v>
      </c>
      <c r="W4721" s="11">
        <f>Table_1[[#This Row],[Discount]]/Table_1[[#This Row],[Sales]]</f>
        <v>0</v>
      </c>
      <c r="X4721" t="str">
        <f>IF(Table_1[[#This Row],[Discount %]]&lt;=0.1, "0-10%", IF(Table_1[[#This Row],[Discount %]]&lt;=0.2, "10-20%", IF(Table_1[[#This Row],[Discount %]]&lt;=0.3, "20-30%", IF(Table_1[[#This Row],[Discount %]]&lt;=0.4, "30-40%", "40%+"))))</f>
        <v>0-10%</v>
      </c>
    </row>
    <row r="4722" spans="1:24" ht="14.4" x14ac:dyDescent="0.3">
      <c r="A4722" s="2">
        <v>4721</v>
      </c>
      <c r="B4722" s="2" t="s">
        <v>7715</v>
      </c>
      <c r="C4722" s="2">
        <f>YEAR([1]Data!$D4722)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9">
        <v>61.96</v>
      </c>
      <c r="T4722" s="2">
        <v>2</v>
      </c>
      <c r="U4722" s="25">
        <v>0</v>
      </c>
      <c r="V4722" s="25">
        <v>27.881999999999998</v>
      </c>
      <c r="W4722" s="11">
        <f>Table_1[[#This Row],[Discount]]/Table_1[[#This Row],[Sales]]</f>
        <v>0</v>
      </c>
      <c r="X4722" t="str">
        <f>IF(Table_1[[#This Row],[Discount %]]&lt;=0.1, "0-10%", IF(Table_1[[#This Row],[Discount %]]&lt;=0.2, "10-20%", IF(Table_1[[#This Row],[Discount %]]&lt;=0.3, "20-30%", IF(Table_1[[#This Row],[Discount %]]&lt;=0.4, "30-40%", "40%+"))))</f>
        <v>0-10%</v>
      </c>
    </row>
    <row r="4723" spans="1:24" ht="14.4" x14ac:dyDescent="0.3">
      <c r="A4723" s="2">
        <v>4722</v>
      </c>
      <c r="B4723" s="2" t="s">
        <v>7718</v>
      </c>
      <c r="C4723" s="2">
        <f>YEAR([1]Data!$D4723)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9">
        <v>268.935</v>
      </c>
      <c r="T4723" s="2">
        <v>3</v>
      </c>
      <c r="U4723" s="25">
        <v>0.5</v>
      </c>
      <c r="V4723" s="25">
        <v>-209.76929999999999</v>
      </c>
      <c r="W4723" s="11">
        <f>Table_1[[#This Row],[Discount]]/Table_1[[#This Row],[Sales]]</f>
        <v>1.8591853049993493E-3</v>
      </c>
      <c r="X4723" t="str">
        <f>IF(Table_1[[#This Row],[Discount %]]&lt;=0.1, "0-10%", IF(Table_1[[#This Row],[Discount %]]&lt;=0.2, "10-20%", IF(Table_1[[#This Row],[Discount %]]&lt;=0.3, "20-30%", IF(Table_1[[#This Row],[Discount %]]&lt;=0.4, "30-40%", "40%+"))))</f>
        <v>0-10%</v>
      </c>
    </row>
    <row r="4724" spans="1:24" ht="14.4" x14ac:dyDescent="0.3">
      <c r="A4724" s="2">
        <v>4723</v>
      </c>
      <c r="B4724" s="2" t="s">
        <v>7721</v>
      </c>
      <c r="C4724" s="2">
        <f>YEAR([1]Data!$D4724)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9">
        <v>7.58</v>
      </c>
      <c r="T4724" s="2">
        <v>1</v>
      </c>
      <c r="U4724" s="25">
        <v>0</v>
      </c>
      <c r="V4724" s="25">
        <v>2.9561999999999999</v>
      </c>
      <c r="W4724" s="11">
        <f>Table_1[[#This Row],[Discount]]/Table_1[[#This Row],[Sales]]</f>
        <v>0</v>
      </c>
      <c r="X4724" t="str">
        <f>IF(Table_1[[#This Row],[Discount %]]&lt;=0.1, "0-10%", IF(Table_1[[#This Row],[Discount %]]&lt;=0.2, "10-20%", IF(Table_1[[#This Row],[Discount %]]&lt;=0.3, "20-30%", IF(Table_1[[#This Row],[Discount %]]&lt;=0.4, "30-40%", "40%+"))))</f>
        <v>0-10%</v>
      </c>
    </row>
    <row r="4725" spans="1:24" ht="14.4" x14ac:dyDescent="0.3">
      <c r="A4725" s="2">
        <v>4724</v>
      </c>
      <c r="B4725" s="2" t="s">
        <v>7722</v>
      </c>
      <c r="C4725" s="2">
        <f>YEAR([1]Data!$D4725)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9">
        <v>14.73</v>
      </c>
      <c r="T4725" s="2">
        <v>3</v>
      </c>
      <c r="U4725" s="25">
        <v>0</v>
      </c>
      <c r="V4725" s="25">
        <v>7.2176999999999998</v>
      </c>
      <c r="W4725" s="11">
        <f>Table_1[[#This Row],[Discount]]/Table_1[[#This Row],[Sales]]</f>
        <v>0</v>
      </c>
      <c r="X4725" t="str">
        <f>IF(Table_1[[#This Row],[Discount %]]&lt;=0.1, "0-10%", IF(Table_1[[#This Row],[Discount %]]&lt;=0.2, "10-20%", IF(Table_1[[#This Row],[Discount %]]&lt;=0.3, "20-30%", IF(Table_1[[#This Row],[Discount %]]&lt;=0.4, "30-40%", "40%+"))))</f>
        <v>0-10%</v>
      </c>
    </row>
    <row r="4726" spans="1:24" ht="14.4" x14ac:dyDescent="0.3">
      <c r="A4726" s="2">
        <v>4725</v>
      </c>
      <c r="B4726" s="2" t="s">
        <v>7724</v>
      </c>
      <c r="C4726" s="2">
        <f>YEAR([1]Data!$D4726)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9">
        <v>9.8880000000000017</v>
      </c>
      <c r="T4726" s="2">
        <v>2</v>
      </c>
      <c r="U4726" s="25">
        <v>0.7</v>
      </c>
      <c r="V4726" s="25">
        <v>-6.921599999999998</v>
      </c>
      <c r="W4726" s="11">
        <f>Table_1[[#This Row],[Discount]]/Table_1[[#This Row],[Sales]]</f>
        <v>7.0792880258899654E-2</v>
      </c>
      <c r="X4726" t="str">
        <f>IF(Table_1[[#This Row],[Discount %]]&lt;=0.1, "0-10%", IF(Table_1[[#This Row],[Discount %]]&lt;=0.2, "10-20%", IF(Table_1[[#This Row],[Discount %]]&lt;=0.3, "20-30%", IF(Table_1[[#This Row],[Discount %]]&lt;=0.4, "30-40%", "40%+"))))</f>
        <v>0-10%</v>
      </c>
    </row>
    <row r="4727" spans="1:24" ht="14.4" x14ac:dyDescent="0.3">
      <c r="A4727" s="2">
        <v>4726</v>
      </c>
      <c r="B4727" s="2" t="s">
        <v>7724</v>
      </c>
      <c r="C4727" s="2">
        <f>YEAR([1]Data!$D4727)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9">
        <v>671.5440000000001</v>
      </c>
      <c r="T4727" s="2">
        <v>3</v>
      </c>
      <c r="U4727" s="25">
        <v>0.2</v>
      </c>
      <c r="V4727" s="25">
        <v>50.36579999999995</v>
      </c>
      <c r="W4727" s="11">
        <f>Table_1[[#This Row],[Discount]]/Table_1[[#This Row],[Sales]]</f>
        <v>2.9782114053583978E-4</v>
      </c>
      <c r="X4727" t="str">
        <f>IF(Table_1[[#This Row],[Discount %]]&lt;=0.1, "0-10%", IF(Table_1[[#This Row],[Discount %]]&lt;=0.2, "10-20%", IF(Table_1[[#This Row],[Discount %]]&lt;=0.3, "20-30%", IF(Table_1[[#This Row],[Discount %]]&lt;=0.4, "30-40%", "40%+"))))</f>
        <v>0-10%</v>
      </c>
    </row>
    <row r="4728" spans="1:24" ht="14.4" x14ac:dyDescent="0.3">
      <c r="A4728" s="2">
        <v>4727</v>
      </c>
      <c r="B4728" s="2" t="s">
        <v>7725</v>
      </c>
      <c r="C4728" s="2">
        <f>YEAR([1]Data!$D4728)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9">
        <v>1117.92</v>
      </c>
      <c r="T4728" s="2">
        <v>4</v>
      </c>
      <c r="U4728" s="25">
        <v>0</v>
      </c>
      <c r="V4728" s="25">
        <v>55.895999999999958</v>
      </c>
      <c r="W4728" s="11">
        <f>Table_1[[#This Row],[Discount]]/Table_1[[#This Row],[Sales]]</f>
        <v>0</v>
      </c>
      <c r="X4728" t="str">
        <f>IF(Table_1[[#This Row],[Discount %]]&lt;=0.1, "0-10%", IF(Table_1[[#This Row],[Discount %]]&lt;=0.2, "10-20%", IF(Table_1[[#This Row],[Discount %]]&lt;=0.3, "20-30%", IF(Table_1[[#This Row],[Discount %]]&lt;=0.4, "30-40%", "40%+"))))</f>
        <v>0-10%</v>
      </c>
    </row>
    <row r="4729" spans="1:24" ht="14.4" x14ac:dyDescent="0.3">
      <c r="A4729" s="2">
        <v>4728</v>
      </c>
      <c r="B4729" s="2" t="s">
        <v>7725</v>
      </c>
      <c r="C4729" s="2">
        <f>YEAR([1]Data!$D4729)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9">
        <v>275.952</v>
      </c>
      <c r="T4729" s="2">
        <v>3</v>
      </c>
      <c r="U4729" s="25">
        <v>0.2</v>
      </c>
      <c r="V4729" s="25">
        <v>-37.943400000000025</v>
      </c>
      <c r="W4729" s="11">
        <f>Table_1[[#This Row],[Discount]]/Table_1[[#This Row],[Sales]]</f>
        <v>7.2476372702498992E-4</v>
      </c>
      <c r="X4729" t="str">
        <f>IF(Table_1[[#This Row],[Discount %]]&lt;=0.1, "0-10%", IF(Table_1[[#This Row],[Discount %]]&lt;=0.2, "10-20%", IF(Table_1[[#This Row],[Discount %]]&lt;=0.3, "20-30%", IF(Table_1[[#This Row],[Discount %]]&lt;=0.4, "30-40%", "40%+"))))</f>
        <v>0-10%</v>
      </c>
    </row>
    <row r="4730" spans="1:24" ht="14.4" x14ac:dyDescent="0.3">
      <c r="A4730" s="2">
        <v>4729</v>
      </c>
      <c r="B4730" s="2" t="s">
        <v>7726</v>
      </c>
      <c r="C4730" s="2">
        <f>YEAR([1]Data!$D4730)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9">
        <v>123.14399999999999</v>
      </c>
      <c r="T4730" s="2">
        <v>7</v>
      </c>
      <c r="U4730" s="25">
        <v>0.2</v>
      </c>
      <c r="V4730" s="25">
        <v>46.178999999999988</v>
      </c>
      <c r="W4730" s="11">
        <f>Table_1[[#This Row],[Discount]]/Table_1[[#This Row],[Sales]]</f>
        <v>1.6241148574027157E-3</v>
      </c>
      <c r="X4730" t="str">
        <f>IF(Table_1[[#This Row],[Discount %]]&lt;=0.1, "0-10%", IF(Table_1[[#This Row],[Discount %]]&lt;=0.2, "10-20%", IF(Table_1[[#This Row],[Discount %]]&lt;=0.3, "20-30%", IF(Table_1[[#This Row],[Discount %]]&lt;=0.4, "30-40%", "40%+"))))</f>
        <v>0-10%</v>
      </c>
    </row>
    <row r="4731" spans="1:24" ht="14.4" x14ac:dyDescent="0.3">
      <c r="A4731" s="2">
        <v>4730</v>
      </c>
      <c r="B4731" s="2" t="s">
        <v>7727</v>
      </c>
      <c r="C4731" s="2">
        <f>YEAR([1]Data!$D4731)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9">
        <v>15.576000000000001</v>
      </c>
      <c r="T4731" s="2">
        <v>3</v>
      </c>
      <c r="U4731" s="25">
        <v>0.2</v>
      </c>
      <c r="V4731" s="25">
        <v>3.3098999999999998</v>
      </c>
      <c r="W4731" s="11">
        <f>Table_1[[#This Row],[Discount]]/Table_1[[#This Row],[Sales]]</f>
        <v>1.2840267077555213E-2</v>
      </c>
      <c r="X4731" t="str">
        <f>IF(Table_1[[#This Row],[Discount %]]&lt;=0.1, "0-10%", IF(Table_1[[#This Row],[Discount %]]&lt;=0.2, "10-20%", IF(Table_1[[#This Row],[Discount %]]&lt;=0.3, "20-30%", IF(Table_1[[#This Row],[Discount %]]&lt;=0.4, "30-40%", "40%+"))))</f>
        <v>0-10%</v>
      </c>
    </row>
    <row r="4732" spans="1:24" ht="14.4" x14ac:dyDescent="0.3">
      <c r="A4732" s="2">
        <v>4731</v>
      </c>
      <c r="B4732" s="2" t="s">
        <v>7730</v>
      </c>
      <c r="C4732" s="2">
        <f>YEAR([1]Data!$D4732)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9">
        <v>212.64</v>
      </c>
      <c r="T4732" s="2">
        <v>6</v>
      </c>
      <c r="U4732" s="25">
        <v>0</v>
      </c>
      <c r="V4732" s="25">
        <v>99.940799999999982</v>
      </c>
      <c r="W4732" s="11">
        <f>Table_1[[#This Row],[Discount]]/Table_1[[#This Row],[Sales]]</f>
        <v>0</v>
      </c>
      <c r="X4732" t="str">
        <f>IF(Table_1[[#This Row],[Discount %]]&lt;=0.1, "0-10%", IF(Table_1[[#This Row],[Discount %]]&lt;=0.2, "10-20%", IF(Table_1[[#This Row],[Discount %]]&lt;=0.3, "20-30%", IF(Table_1[[#This Row],[Discount %]]&lt;=0.4, "30-40%", "40%+"))))</f>
        <v>0-10%</v>
      </c>
    </row>
    <row r="4733" spans="1:24" ht="14.4" x14ac:dyDescent="0.3">
      <c r="A4733" s="2">
        <v>4732</v>
      </c>
      <c r="B4733" s="2" t="s">
        <v>7730</v>
      </c>
      <c r="C4733" s="2">
        <f>YEAR([1]Data!$D4733)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9">
        <v>9.870000000000001</v>
      </c>
      <c r="T4733" s="2">
        <v>3</v>
      </c>
      <c r="U4733" s="25">
        <v>0</v>
      </c>
      <c r="V4733" s="25">
        <v>4.5401999999999996</v>
      </c>
      <c r="W4733" s="11">
        <f>Table_1[[#This Row],[Discount]]/Table_1[[#This Row],[Sales]]</f>
        <v>0</v>
      </c>
      <c r="X4733" t="str">
        <f>IF(Table_1[[#This Row],[Discount %]]&lt;=0.1, "0-10%", IF(Table_1[[#This Row],[Discount %]]&lt;=0.2, "10-20%", IF(Table_1[[#This Row],[Discount %]]&lt;=0.3, "20-30%", IF(Table_1[[#This Row],[Discount %]]&lt;=0.4, "30-40%", "40%+"))))</f>
        <v>0-10%</v>
      </c>
    </row>
    <row r="4734" spans="1:24" ht="14.4" x14ac:dyDescent="0.3">
      <c r="A4734" s="2">
        <v>4733</v>
      </c>
      <c r="B4734" s="2" t="s">
        <v>7730</v>
      </c>
      <c r="C4734" s="2">
        <f>YEAR([1]Data!$D4734)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9">
        <v>53.25</v>
      </c>
      <c r="T4734" s="2">
        <v>3</v>
      </c>
      <c r="U4734" s="25">
        <v>0</v>
      </c>
      <c r="V4734" s="25">
        <v>20.767499999999998</v>
      </c>
      <c r="W4734" s="11">
        <f>Table_1[[#This Row],[Discount]]/Table_1[[#This Row],[Sales]]</f>
        <v>0</v>
      </c>
      <c r="X4734" t="str">
        <f>IF(Table_1[[#This Row],[Discount %]]&lt;=0.1, "0-10%", IF(Table_1[[#This Row],[Discount %]]&lt;=0.2, "10-20%", IF(Table_1[[#This Row],[Discount %]]&lt;=0.3, "20-30%", IF(Table_1[[#This Row],[Discount %]]&lt;=0.4, "30-40%", "40%+"))))</f>
        <v>0-10%</v>
      </c>
    </row>
    <row r="4735" spans="1:24" ht="14.4" x14ac:dyDescent="0.3">
      <c r="A4735" s="2">
        <v>4734</v>
      </c>
      <c r="B4735" s="2" t="s">
        <v>7730</v>
      </c>
      <c r="C4735" s="2">
        <f>YEAR([1]Data!$D4735)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9">
        <v>19.919999999999998</v>
      </c>
      <c r="T4735" s="2">
        <v>3</v>
      </c>
      <c r="U4735" s="25">
        <v>0</v>
      </c>
      <c r="V4735" s="25">
        <v>9.5615999999999985</v>
      </c>
      <c r="W4735" s="11">
        <f>Table_1[[#This Row],[Discount]]/Table_1[[#This Row],[Sales]]</f>
        <v>0</v>
      </c>
      <c r="X4735" t="str">
        <f>IF(Table_1[[#This Row],[Discount %]]&lt;=0.1, "0-10%", IF(Table_1[[#This Row],[Discount %]]&lt;=0.2, "10-20%", IF(Table_1[[#This Row],[Discount %]]&lt;=0.3, "20-30%", IF(Table_1[[#This Row],[Discount %]]&lt;=0.4, "30-40%", "40%+"))))</f>
        <v>0-10%</v>
      </c>
    </row>
    <row r="4736" spans="1:24" ht="14.4" x14ac:dyDescent="0.3">
      <c r="A4736" s="2">
        <v>4735</v>
      </c>
      <c r="B4736" s="2" t="s">
        <v>7731</v>
      </c>
      <c r="C4736" s="2">
        <f>YEAR([1]Data!$D4736)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9">
        <v>658.74599999999998</v>
      </c>
      <c r="T4736" s="2">
        <v>3</v>
      </c>
      <c r="U4736" s="25">
        <v>0.1</v>
      </c>
      <c r="V4736" s="25">
        <v>146.38799999999998</v>
      </c>
      <c r="W4736" s="11">
        <f>Table_1[[#This Row],[Discount]]/Table_1[[#This Row],[Sales]]</f>
        <v>1.5180357831394802E-4</v>
      </c>
      <c r="X4736" t="str">
        <f>IF(Table_1[[#This Row],[Discount %]]&lt;=0.1, "0-10%", IF(Table_1[[#This Row],[Discount %]]&lt;=0.2, "10-20%", IF(Table_1[[#This Row],[Discount %]]&lt;=0.3, "20-30%", IF(Table_1[[#This Row],[Discount %]]&lt;=0.4, "30-40%", "40%+"))))</f>
        <v>0-10%</v>
      </c>
    </row>
    <row r="4737" spans="1:24" ht="14.4" x14ac:dyDescent="0.3">
      <c r="A4737" s="2">
        <v>4736</v>
      </c>
      <c r="B4737" s="2" t="s">
        <v>7732</v>
      </c>
      <c r="C4737" s="2">
        <f>YEAR([1]Data!$D4737)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9">
        <v>8.26</v>
      </c>
      <c r="T4737" s="2">
        <v>2</v>
      </c>
      <c r="U4737" s="25">
        <v>0</v>
      </c>
      <c r="V4737" s="25">
        <v>3.8822000000000001</v>
      </c>
      <c r="W4737" s="11">
        <f>Table_1[[#This Row],[Discount]]/Table_1[[#This Row],[Sales]]</f>
        <v>0</v>
      </c>
      <c r="X4737" t="str">
        <f>IF(Table_1[[#This Row],[Discount %]]&lt;=0.1, "0-10%", IF(Table_1[[#This Row],[Discount %]]&lt;=0.2, "10-20%", IF(Table_1[[#This Row],[Discount %]]&lt;=0.3, "20-30%", IF(Table_1[[#This Row],[Discount %]]&lt;=0.4, "30-40%", "40%+"))))</f>
        <v>0-10%</v>
      </c>
    </row>
    <row r="4738" spans="1:24" ht="14.4" x14ac:dyDescent="0.3">
      <c r="A4738" s="2">
        <v>4737</v>
      </c>
      <c r="B4738" s="2" t="s">
        <v>7732</v>
      </c>
      <c r="C4738" s="2">
        <f>YEAR([1]Data!$D4738)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9">
        <v>29.84</v>
      </c>
      <c r="T4738" s="2">
        <v>2</v>
      </c>
      <c r="U4738" s="25">
        <v>0</v>
      </c>
      <c r="V4738" s="25">
        <v>13.427999999999997</v>
      </c>
      <c r="W4738" s="11">
        <f>Table_1[[#This Row],[Discount]]/Table_1[[#This Row],[Sales]]</f>
        <v>0</v>
      </c>
      <c r="X4738" t="str">
        <f>IF(Table_1[[#This Row],[Discount %]]&lt;=0.1, "0-10%", IF(Table_1[[#This Row],[Discount %]]&lt;=0.2, "10-20%", IF(Table_1[[#This Row],[Discount %]]&lt;=0.3, "20-30%", IF(Table_1[[#This Row],[Discount %]]&lt;=0.4, "30-40%", "40%+"))))</f>
        <v>0-10%</v>
      </c>
    </row>
    <row r="4739" spans="1:24" ht="14.4" x14ac:dyDescent="0.3">
      <c r="A4739" s="2">
        <v>4738</v>
      </c>
      <c r="B4739" s="2" t="s">
        <v>7732</v>
      </c>
      <c r="C4739" s="2">
        <f>YEAR([1]Data!$D4739)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9">
        <v>67.98</v>
      </c>
      <c r="T4739" s="2">
        <v>2</v>
      </c>
      <c r="U4739" s="25">
        <v>0</v>
      </c>
      <c r="V4739" s="25">
        <v>14.955599999999997</v>
      </c>
      <c r="W4739" s="11">
        <f>Table_1[[#This Row],[Discount]]/Table_1[[#This Row],[Sales]]</f>
        <v>0</v>
      </c>
      <c r="X4739" t="str">
        <f>IF(Table_1[[#This Row],[Discount %]]&lt;=0.1, "0-10%", IF(Table_1[[#This Row],[Discount %]]&lt;=0.2, "10-20%", IF(Table_1[[#This Row],[Discount %]]&lt;=0.3, "20-30%", IF(Table_1[[#This Row],[Discount %]]&lt;=0.4, "30-40%", "40%+"))))</f>
        <v>0-10%</v>
      </c>
    </row>
    <row r="4740" spans="1:24" ht="14.4" x14ac:dyDescent="0.3">
      <c r="A4740" s="2">
        <v>4739</v>
      </c>
      <c r="B4740" s="2" t="s">
        <v>7733</v>
      </c>
      <c r="C4740" s="2">
        <f>YEAR([1]Data!$D4740)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9">
        <v>61.06</v>
      </c>
      <c r="T4740" s="2">
        <v>2</v>
      </c>
      <c r="U4740" s="25">
        <v>0</v>
      </c>
      <c r="V4740" s="25">
        <v>28.087600000000002</v>
      </c>
      <c r="W4740" s="11">
        <f>Table_1[[#This Row],[Discount]]/Table_1[[#This Row],[Sales]]</f>
        <v>0</v>
      </c>
      <c r="X4740" t="str">
        <f>IF(Table_1[[#This Row],[Discount %]]&lt;=0.1, "0-10%", IF(Table_1[[#This Row],[Discount %]]&lt;=0.2, "10-20%", IF(Table_1[[#This Row],[Discount %]]&lt;=0.3, "20-30%", IF(Table_1[[#This Row],[Discount %]]&lt;=0.4, "30-40%", "40%+"))))</f>
        <v>0-10%</v>
      </c>
    </row>
    <row r="4741" spans="1:24" ht="14.4" x14ac:dyDescent="0.3">
      <c r="A4741" s="2">
        <v>4740</v>
      </c>
      <c r="B4741" s="2" t="s">
        <v>7733</v>
      </c>
      <c r="C4741" s="2">
        <f>YEAR([1]Data!$D4741)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9">
        <v>35.544000000000004</v>
      </c>
      <c r="T4741" s="2">
        <v>1</v>
      </c>
      <c r="U4741" s="25">
        <v>0.2</v>
      </c>
      <c r="V4741" s="25">
        <v>-0.88860000000000205</v>
      </c>
      <c r="W4741" s="11">
        <f>Table_1[[#This Row],[Discount]]/Table_1[[#This Row],[Sales]]</f>
        <v>5.626828719333783E-3</v>
      </c>
      <c r="X4741" t="str">
        <f>IF(Table_1[[#This Row],[Discount %]]&lt;=0.1, "0-10%", IF(Table_1[[#This Row],[Discount %]]&lt;=0.2, "10-20%", IF(Table_1[[#This Row],[Discount %]]&lt;=0.3, "20-30%", IF(Table_1[[#This Row],[Discount %]]&lt;=0.4, "30-40%", "40%+"))))</f>
        <v>0-10%</v>
      </c>
    </row>
    <row r="4742" spans="1:24" ht="14.4" x14ac:dyDescent="0.3">
      <c r="A4742" s="2">
        <v>4741</v>
      </c>
      <c r="B4742" s="2" t="s">
        <v>7734</v>
      </c>
      <c r="C4742" s="2">
        <f>YEAR([1]Data!$D4742)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9">
        <v>9.9600000000000009</v>
      </c>
      <c r="T4742" s="2">
        <v>2</v>
      </c>
      <c r="U4742" s="25">
        <v>0</v>
      </c>
      <c r="V4742" s="25">
        <v>4.5815999999999999</v>
      </c>
      <c r="W4742" s="11">
        <f>Table_1[[#This Row],[Discount]]/Table_1[[#This Row],[Sales]]</f>
        <v>0</v>
      </c>
      <c r="X4742" t="str">
        <f>IF(Table_1[[#This Row],[Discount %]]&lt;=0.1, "0-10%", IF(Table_1[[#This Row],[Discount %]]&lt;=0.2, "10-20%", IF(Table_1[[#This Row],[Discount %]]&lt;=0.3, "20-30%", IF(Table_1[[#This Row],[Discount %]]&lt;=0.4, "30-40%", "40%+"))))</f>
        <v>0-10%</v>
      </c>
    </row>
    <row r="4743" spans="1:24" ht="14.4" x14ac:dyDescent="0.3">
      <c r="A4743" s="2">
        <v>4742</v>
      </c>
      <c r="B4743" s="2" t="s">
        <v>7734</v>
      </c>
      <c r="C4743" s="2">
        <f>YEAR([1]Data!$D4743)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9">
        <v>9.2099999999999991</v>
      </c>
      <c r="T4743" s="2">
        <v>3</v>
      </c>
      <c r="U4743" s="25">
        <v>0</v>
      </c>
      <c r="V4743" s="25">
        <v>2.3025000000000002</v>
      </c>
      <c r="W4743" s="11">
        <f>Table_1[[#This Row],[Discount]]/Table_1[[#This Row],[Sales]]</f>
        <v>0</v>
      </c>
      <c r="X4743" t="str">
        <f>IF(Table_1[[#This Row],[Discount %]]&lt;=0.1, "0-10%", IF(Table_1[[#This Row],[Discount %]]&lt;=0.2, "10-20%", IF(Table_1[[#This Row],[Discount %]]&lt;=0.3, "20-30%", IF(Table_1[[#This Row],[Discount %]]&lt;=0.4, "30-40%", "40%+"))))</f>
        <v>0-10%</v>
      </c>
    </row>
    <row r="4744" spans="1:24" ht="14.4" x14ac:dyDescent="0.3">
      <c r="A4744" s="2">
        <v>4743</v>
      </c>
      <c r="B4744" s="2" t="s">
        <v>7734</v>
      </c>
      <c r="C4744" s="2">
        <f>YEAR([1]Data!$D4744)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9">
        <v>27.93</v>
      </c>
      <c r="T4744" s="2">
        <v>3</v>
      </c>
      <c r="U4744" s="25">
        <v>0</v>
      </c>
      <c r="V4744" s="25">
        <v>8.0996999999999986</v>
      </c>
      <c r="W4744" s="11">
        <f>Table_1[[#This Row],[Discount]]/Table_1[[#This Row],[Sales]]</f>
        <v>0</v>
      </c>
      <c r="X4744" t="str">
        <f>IF(Table_1[[#This Row],[Discount %]]&lt;=0.1, "0-10%", IF(Table_1[[#This Row],[Discount %]]&lt;=0.2, "10-20%", IF(Table_1[[#This Row],[Discount %]]&lt;=0.3, "20-30%", IF(Table_1[[#This Row],[Discount %]]&lt;=0.4, "30-40%", "40%+"))))</f>
        <v>0-10%</v>
      </c>
    </row>
    <row r="4745" spans="1:24" ht="14.4" x14ac:dyDescent="0.3">
      <c r="A4745" s="2">
        <v>4744</v>
      </c>
      <c r="B4745" s="2" t="s">
        <v>7735</v>
      </c>
      <c r="C4745" s="2">
        <f>YEAR([1]Data!$D4745)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9">
        <v>7.9</v>
      </c>
      <c r="T4745" s="2">
        <v>2</v>
      </c>
      <c r="U4745" s="25">
        <v>0</v>
      </c>
      <c r="V4745" s="25">
        <v>2.5279999999999996</v>
      </c>
      <c r="W4745" s="11">
        <f>Table_1[[#This Row],[Discount]]/Table_1[[#This Row],[Sales]]</f>
        <v>0</v>
      </c>
      <c r="X4745" t="str">
        <f>IF(Table_1[[#This Row],[Discount %]]&lt;=0.1, "0-10%", IF(Table_1[[#This Row],[Discount %]]&lt;=0.2, "10-20%", IF(Table_1[[#This Row],[Discount %]]&lt;=0.3, "20-30%", IF(Table_1[[#This Row],[Discount %]]&lt;=0.4, "30-40%", "40%+"))))</f>
        <v>0-10%</v>
      </c>
    </row>
    <row r="4746" spans="1:24" ht="14.4" x14ac:dyDescent="0.3">
      <c r="A4746" s="2">
        <v>4745</v>
      </c>
      <c r="B4746" s="2" t="s">
        <v>7735</v>
      </c>
      <c r="C4746" s="2">
        <f>YEAR([1]Data!$D4746)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9">
        <v>221.16</v>
      </c>
      <c r="T4746" s="2">
        <v>4</v>
      </c>
      <c r="U4746" s="25">
        <v>0</v>
      </c>
      <c r="V4746" s="25">
        <v>57.501599999999996</v>
      </c>
      <c r="W4746" s="11">
        <f>Table_1[[#This Row],[Discount]]/Table_1[[#This Row],[Sales]]</f>
        <v>0</v>
      </c>
      <c r="X4746" t="str">
        <f>IF(Table_1[[#This Row],[Discount %]]&lt;=0.1, "0-10%", IF(Table_1[[#This Row],[Discount %]]&lt;=0.2, "10-20%", IF(Table_1[[#This Row],[Discount %]]&lt;=0.3, "20-30%", IF(Table_1[[#This Row],[Discount %]]&lt;=0.4, "30-40%", "40%+"))))</f>
        <v>0-10%</v>
      </c>
    </row>
    <row r="4747" spans="1:24" ht="14.4" x14ac:dyDescent="0.3">
      <c r="A4747" s="2">
        <v>4746</v>
      </c>
      <c r="B4747" s="2" t="s">
        <v>7735</v>
      </c>
      <c r="C4747" s="2">
        <f>YEAR([1]Data!$D4747)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9">
        <v>127.96</v>
      </c>
      <c r="T4747" s="2">
        <v>2</v>
      </c>
      <c r="U4747" s="25">
        <v>0</v>
      </c>
      <c r="V4747" s="25">
        <v>62.700400000000002</v>
      </c>
      <c r="W4747" s="11">
        <f>Table_1[[#This Row],[Discount]]/Table_1[[#This Row],[Sales]]</f>
        <v>0</v>
      </c>
      <c r="X4747" t="str">
        <f>IF(Table_1[[#This Row],[Discount %]]&lt;=0.1, "0-10%", IF(Table_1[[#This Row],[Discount %]]&lt;=0.2, "10-20%", IF(Table_1[[#This Row],[Discount %]]&lt;=0.3, "20-30%", IF(Table_1[[#This Row],[Discount %]]&lt;=0.4, "30-40%", "40%+"))))</f>
        <v>0-10%</v>
      </c>
    </row>
    <row r="4748" spans="1:24" ht="14.4" x14ac:dyDescent="0.3">
      <c r="A4748" s="2">
        <v>4747</v>
      </c>
      <c r="B4748" s="2" t="s">
        <v>7735</v>
      </c>
      <c r="C4748" s="2">
        <f>YEAR([1]Data!$D4748)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9">
        <v>18.690000000000001</v>
      </c>
      <c r="T4748" s="2">
        <v>3</v>
      </c>
      <c r="U4748" s="25">
        <v>0</v>
      </c>
      <c r="V4748" s="25">
        <v>9.158100000000001</v>
      </c>
      <c r="W4748" s="11">
        <f>Table_1[[#This Row],[Discount]]/Table_1[[#This Row],[Sales]]</f>
        <v>0</v>
      </c>
      <c r="X4748" t="str">
        <f>IF(Table_1[[#This Row],[Discount %]]&lt;=0.1, "0-10%", IF(Table_1[[#This Row],[Discount %]]&lt;=0.2, "10-20%", IF(Table_1[[#This Row],[Discount %]]&lt;=0.3, "20-30%", IF(Table_1[[#This Row],[Discount %]]&lt;=0.4, "30-40%", "40%+"))))</f>
        <v>0-10%</v>
      </c>
    </row>
    <row r="4749" spans="1:24" ht="14.4" x14ac:dyDescent="0.3">
      <c r="A4749" s="2">
        <v>4748</v>
      </c>
      <c r="B4749" s="2" t="s">
        <v>7736</v>
      </c>
      <c r="C4749" s="2">
        <f>YEAR([1]Data!$D4749)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9">
        <v>25.349999999999998</v>
      </c>
      <c r="T4749" s="2">
        <v>3</v>
      </c>
      <c r="U4749" s="25">
        <v>0</v>
      </c>
      <c r="V4749" s="25">
        <v>7.6049999999999978</v>
      </c>
      <c r="W4749" s="11">
        <f>Table_1[[#This Row],[Discount]]/Table_1[[#This Row],[Sales]]</f>
        <v>0</v>
      </c>
      <c r="X4749" t="str">
        <f>IF(Table_1[[#This Row],[Discount %]]&lt;=0.1, "0-10%", IF(Table_1[[#This Row],[Discount %]]&lt;=0.2, "10-20%", IF(Table_1[[#This Row],[Discount %]]&lt;=0.3, "20-30%", IF(Table_1[[#This Row],[Discount %]]&lt;=0.4, "30-40%", "40%+"))))</f>
        <v>0-10%</v>
      </c>
    </row>
    <row r="4750" spans="1:24" ht="14.4" x14ac:dyDescent="0.3">
      <c r="A4750" s="2">
        <v>4749</v>
      </c>
      <c r="B4750" s="2" t="s">
        <v>7736</v>
      </c>
      <c r="C4750" s="2">
        <f>YEAR([1]Data!$D4750)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9">
        <v>35.28</v>
      </c>
      <c r="T4750" s="2">
        <v>3</v>
      </c>
      <c r="U4750" s="25">
        <v>0</v>
      </c>
      <c r="V4750" s="25">
        <v>11.995199999999997</v>
      </c>
      <c r="W4750" s="11">
        <f>Table_1[[#This Row],[Discount]]/Table_1[[#This Row],[Sales]]</f>
        <v>0</v>
      </c>
      <c r="X4750" t="str">
        <f>IF(Table_1[[#This Row],[Discount %]]&lt;=0.1, "0-10%", IF(Table_1[[#This Row],[Discount %]]&lt;=0.2, "10-20%", IF(Table_1[[#This Row],[Discount %]]&lt;=0.3, "20-30%", IF(Table_1[[#This Row],[Discount %]]&lt;=0.4, "30-40%", "40%+"))))</f>
        <v>0-10%</v>
      </c>
    </row>
    <row r="4751" spans="1:24" ht="14.4" x14ac:dyDescent="0.3">
      <c r="A4751" s="2">
        <v>4750</v>
      </c>
      <c r="B4751" s="2" t="s">
        <v>7737</v>
      </c>
      <c r="C4751" s="2">
        <f>YEAR([1]Data!$D4751)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9">
        <v>33.4</v>
      </c>
      <c r="T4751" s="2">
        <v>5</v>
      </c>
      <c r="U4751" s="25">
        <v>0</v>
      </c>
      <c r="V4751" s="25">
        <v>16.032</v>
      </c>
      <c r="W4751" s="11">
        <f>Table_1[[#This Row],[Discount]]/Table_1[[#This Row],[Sales]]</f>
        <v>0</v>
      </c>
      <c r="X4751" t="str">
        <f>IF(Table_1[[#This Row],[Discount %]]&lt;=0.1, "0-10%", IF(Table_1[[#This Row],[Discount %]]&lt;=0.2, "10-20%", IF(Table_1[[#This Row],[Discount %]]&lt;=0.3, "20-30%", IF(Table_1[[#This Row],[Discount %]]&lt;=0.4, "30-40%", "40%+"))))</f>
        <v>0-10%</v>
      </c>
    </row>
    <row r="4752" spans="1:24" ht="14.4" x14ac:dyDescent="0.3">
      <c r="A4752" s="2">
        <v>4751</v>
      </c>
      <c r="B4752" s="2" t="s">
        <v>7738</v>
      </c>
      <c r="C4752" s="2">
        <f>YEAR([1]Data!$D4752)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9">
        <v>837.59999999999991</v>
      </c>
      <c r="T4752" s="2">
        <v>3</v>
      </c>
      <c r="U4752" s="25">
        <v>0.2</v>
      </c>
      <c r="V4752" s="25">
        <v>62.82000000000005</v>
      </c>
      <c r="W4752" s="11">
        <f>Table_1[[#This Row],[Discount]]/Table_1[[#This Row],[Sales]]</f>
        <v>2.3877745940783195E-4</v>
      </c>
      <c r="X4752" t="str">
        <f>IF(Table_1[[#This Row],[Discount %]]&lt;=0.1, "0-10%", IF(Table_1[[#This Row],[Discount %]]&lt;=0.2, "10-20%", IF(Table_1[[#This Row],[Discount %]]&lt;=0.3, "20-30%", IF(Table_1[[#This Row],[Discount %]]&lt;=0.4, "30-40%", "40%+"))))</f>
        <v>0-10%</v>
      </c>
    </row>
    <row r="4753" spans="1:24" ht="14.4" x14ac:dyDescent="0.3">
      <c r="A4753" s="2">
        <v>4752</v>
      </c>
      <c r="B4753" s="2" t="s">
        <v>7739</v>
      </c>
      <c r="C4753" s="2">
        <f>YEAR([1]Data!$D4753)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9">
        <v>40.68</v>
      </c>
      <c r="T4753" s="2">
        <v>3</v>
      </c>
      <c r="U4753" s="25">
        <v>0.2</v>
      </c>
      <c r="V4753" s="25">
        <v>-9.153000000000004</v>
      </c>
      <c r="W4753" s="11">
        <f>Table_1[[#This Row],[Discount]]/Table_1[[#This Row],[Sales]]</f>
        <v>4.916420845624386E-3</v>
      </c>
      <c r="X4753" t="str">
        <f>IF(Table_1[[#This Row],[Discount %]]&lt;=0.1, "0-10%", IF(Table_1[[#This Row],[Discount %]]&lt;=0.2, "10-20%", IF(Table_1[[#This Row],[Discount %]]&lt;=0.3, "20-30%", IF(Table_1[[#This Row],[Discount %]]&lt;=0.4, "30-40%", "40%+"))))</f>
        <v>0-10%</v>
      </c>
    </row>
    <row r="4754" spans="1:24" ht="14.4" x14ac:dyDescent="0.3">
      <c r="A4754" s="2">
        <v>4753</v>
      </c>
      <c r="B4754" s="2" t="s">
        <v>7740</v>
      </c>
      <c r="C4754" s="2">
        <f>YEAR([1]Data!$D4754)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9">
        <v>209.56799999999998</v>
      </c>
      <c r="T4754" s="2">
        <v>2</v>
      </c>
      <c r="U4754" s="25">
        <v>0.2</v>
      </c>
      <c r="V4754" s="25">
        <v>-23.576400000000007</v>
      </c>
      <c r="W4754" s="11">
        <f>Table_1[[#This Row],[Discount]]/Table_1[[#This Row],[Sales]]</f>
        <v>9.5434417468315789E-4</v>
      </c>
      <c r="X4754" t="str">
        <f>IF(Table_1[[#This Row],[Discount %]]&lt;=0.1, "0-10%", IF(Table_1[[#This Row],[Discount %]]&lt;=0.2, "10-20%", IF(Table_1[[#This Row],[Discount %]]&lt;=0.3, "20-30%", IF(Table_1[[#This Row],[Discount %]]&lt;=0.4, "30-40%", "40%+"))))</f>
        <v>0-10%</v>
      </c>
    </row>
    <row r="4755" spans="1:24" ht="14.4" x14ac:dyDescent="0.3">
      <c r="A4755" s="2">
        <v>4754</v>
      </c>
      <c r="B4755" s="2" t="s">
        <v>7741</v>
      </c>
      <c r="C4755" s="2">
        <f>YEAR([1]Data!$D4755)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9">
        <v>22.368000000000002</v>
      </c>
      <c r="T4755" s="2">
        <v>4</v>
      </c>
      <c r="U4755" s="25">
        <v>0.2</v>
      </c>
      <c r="V4755" s="25">
        <v>6.4308000000000014</v>
      </c>
      <c r="W4755" s="11">
        <f>Table_1[[#This Row],[Discount]]/Table_1[[#This Row],[Sales]]</f>
        <v>8.9413447782546486E-3</v>
      </c>
      <c r="X4755" t="str">
        <f>IF(Table_1[[#This Row],[Discount %]]&lt;=0.1, "0-10%", IF(Table_1[[#This Row],[Discount %]]&lt;=0.2, "10-20%", IF(Table_1[[#This Row],[Discount %]]&lt;=0.3, "20-30%", IF(Table_1[[#This Row],[Discount %]]&lt;=0.4, "30-40%", "40%+"))))</f>
        <v>0-10%</v>
      </c>
    </row>
    <row r="4756" spans="1:24" ht="14.4" x14ac:dyDescent="0.3">
      <c r="A4756" s="2">
        <v>4755</v>
      </c>
      <c r="B4756" s="2" t="s">
        <v>7744</v>
      </c>
      <c r="C4756" s="2">
        <f>YEAR([1]Data!$D4756)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9">
        <v>3.8820000000000006</v>
      </c>
      <c r="T4756" s="2">
        <v>2</v>
      </c>
      <c r="U4756" s="25">
        <v>0.7</v>
      </c>
      <c r="V4756" s="25">
        <v>-2.5880000000000001</v>
      </c>
      <c r="W4756" s="11">
        <f>Table_1[[#This Row],[Discount]]/Table_1[[#This Row],[Sales]]</f>
        <v>0.18031942297784642</v>
      </c>
      <c r="X4756" t="str">
        <f>IF(Table_1[[#This Row],[Discount %]]&lt;=0.1, "0-10%", IF(Table_1[[#This Row],[Discount %]]&lt;=0.2, "10-20%", IF(Table_1[[#This Row],[Discount %]]&lt;=0.3, "20-30%", IF(Table_1[[#This Row],[Discount %]]&lt;=0.4, "30-40%", "40%+"))))</f>
        <v>10-20%</v>
      </c>
    </row>
    <row r="4757" spans="1:24" ht="14.4" x14ac:dyDescent="0.3">
      <c r="A4757" s="2">
        <v>4756</v>
      </c>
      <c r="B4757" s="2" t="s">
        <v>7744</v>
      </c>
      <c r="C4757" s="2">
        <f>YEAR([1]Data!$D4757)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9">
        <v>115.29600000000001</v>
      </c>
      <c r="T4757" s="2">
        <v>3</v>
      </c>
      <c r="U4757" s="25">
        <v>0.2</v>
      </c>
      <c r="V4757" s="25">
        <v>40.353599999999986</v>
      </c>
      <c r="W4757" s="11">
        <f>Table_1[[#This Row],[Discount]]/Table_1[[#This Row],[Sales]]</f>
        <v>1.7346655564807105E-3</v>
      </c>
      <c r="X4757" t="str">
        <f>IF(Table_1[[#This Row],[Discount %]]&lt;=0.1, "0-10%", IF(Table_1[[#This Row],[Discount %]]&lt;=0.2, "10-20%", IF(Table_1[[#This Row],[Discount %]]&lt;=0.3, "20-30%", IF(Table_1[[#This Row],[Discount %]]&lt;=0.4, "30-40%", "40%+"))))</f>
        <v>0-10%</v>
      </c>
    </row>
    <row r="4758" spans="1:24" ht="14.4" x14ac:dyDescent="0.3">
      <c r="A4758" s="2">
        <v>4757</v>
      </c>
      <c r="B4758" s="2" t="s">
        <v>7747</v>
      </c>
      <c r="C4758" s="2">
        <f>YEAR([1]Data!$D4758)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9">
        <v>1.9080000000000004</v>
      </c>
      <c r="T4758" s="2">
        <v>2</v>
      </c>
      <c r="U4758" s="25">
        <v>0.7</v>
      </c>
      <c r="V4758" s="25">
        <v>-1.5264000000000002</v>
      </c>
      <c r="W4758" s="11">
        <f>Table_1[[#This Row],[Discount]]/Table_1[[#This Row],[Sales]]</f>
        <v>0.36687631027253659</v>
      </c>
      <c r="X4758" t="str">
        <f>IF(Table_1[[#This Row],[Discount %]]&lt;=0.1, "0-10%", IF(Table_1[[#This Row],[Discount %]]&lt;=0.2, "10-20%", IF(Table_1[[#This Row],[Discount %]]&lt;=0.3, "20-30%", IF(Table_1[[#This Row],[Discount %]]&lt;=0.4, "30-40%", "40%+"))))</f>
        <v>30-40%</v>
      </c>
    </row>
    <row r="4759" spans="1:24" ht="14.4" x14ac:dyDescent="0.3">
      <c r="A4759" s="2">
        <v>4758</v>
      </c>
      <c r="B4759" s="2" t="s">
        <v>7748</v>
      </c>
      <c r="C4759" s="2">
        <f>YEAR([1]Data!$D4759)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9">
        <v>43.371999999999993</v>
      </c>
      <c r="T4759" s="2">
        <v>7</v>
      </c>
      <c r="U4759" s="25">
        <v>0.8</v>
      </c>
      <c r="V4759" s="25">
        <v>-69.395200000000031</v>
      </c>
      <c r="W4759" s="11">
        <f>Table_1[[#This Row],[Discount]]/Table_1[[#This Row],[Sales]]</f>
        <v>1.8445079774970032E-2</v>
      </c>
      <c r="X4759" t="str">
        <f>IF(Table_1[[#This Row],[Discount %]]&lt;=0.1, "0-10%", IF(Table_1[[#This Row],[Discount %]]&lt;=0.2, "10-20%", IF(Table_1[[#This Row],[Discount %]]&lt;=0.3, "20-30%", IF(Table_1[[#This Row],[Discount %]]&lt;=0.4, "30-40%", "40%+"))))</f>
        <v>0-10%</v>
      </c>
    </row>
    <row r="4760" spans="1:24" ht="14.4" x14ac:dyDescent="0.3">
      <c r="A4760" s="2">
        <v>4759</v>
      </c>
      <c r="B4760" s="2" t="s">
        <v>7749</v>
      </c>
      <c r="C4760" s="2">
        <f>YEAR([1]Data!$D4760)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9">
        <v>783.96</v>
      </c>
      <c r="T4760" s="2">
        <v>4</v>
      </c>
      <c r="U4760" s="25">
        <v>0</v>
      </c>
      <c r="V4760" s="25">
        <v>219.50880000000006</v>
      </c>
      <c r="W4760" s="11">
        <f>Table_1[[#This Row],[Discount]]/Table_1[[#This Row],[Sales]]</f>
        <v>0</v>
      </c>
      <c r="X4760" t="str">
        <f>IF(Table_1[[#This Row],[Discount %]]&lt;=0.1, "0-10%", IF(Table_1[[#This Row],[Discount %]]&lt;=0.2, "10-20%", IF(Table_1[[#This Row],[Discount %]]&lt;=0.3, "20-30%", IF(Table_1[[#This Row],[Discount %]]&lt;=0.4, "30-40%", "40%+"))))</f>
        <v>0-10%</v>
      </c>
    </row>
    <row r="4761" spans="1:24" ht="14.4" x14ac:dyDescent="0.3">
      <c r="A4761" s="2">
        <v>4760</v>
      </c>
      <c r="B4761" s="2" t="s">
        <v>7749</v>
      </c>
      <c r="C4761" s="2">
        <f>YEAR([1]Data!$D4761)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9">
        <v>48.896000000000001</v>
      </c>
      <c r="T4761" s="2">
        <v>2</v>
      </c>
      <c r="U4761" s="25">
        <v>0.2</v>
      </c>
      <c r="V4761" s="25">
        <v>18.335999999999999</v>
      </c>
      <c r="W4761" s="11">
        <f>Table_1[[#This Row],[Discount]]/Table_1[[#This Row],[Sales]]</f>
        <v>4.0903141361256544E-3</v>
      </c>
      <c r="X4761" t="str">
        <f>IF(Table_1[[#This Row],[Discount %]]&lt;=0.1, "0-10%", IF(Table_1[[#This Row],[Discount %]]&lt;=0.2, "10-20%", IF(Table_1[[#This Row],[Discount %]]&lt;=0.3, "20-30%", IF(Table_1[[#This Row],[Discount %]]&lt;=0.4, "30-40%", "40%+"))))</f>
        <v>0-10%</v>
      </c>
    </row>
    <row r="4762" spans="1:24" ht="14.4" x14ac:dyDescent="0.3">
      <c r="A4762" s="2">
        <v>4761</v>
      </c>
      <c r="B4762" s="2" t="s">
        <v>7749</v>
      </c>
      <c r="C4762" s="2">
        <f>YEAR([1]Data!$D4762)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9">
        <v>7.8560000000000008</v>
      </c>
      <c r="T4762" s="2">
        <v>2</v>
      </c>
      <c r="U4762" s="25">
        <v>0.2</v>
      </c>
      <c r="V4762" s="25">
        <v>2.8477999999999994</v>
      </c>
      <c r="W4762" s="11">
        <f>Table_1[[#This Row],[Discount]]/Table_1[[#This Row],[Sales]]</f>
        <v>2.545824847250509E-2</v>
      </c>
      <c r="X4762" t="str">
        <f>IF(Table_1[[#This Row],[Discount %]]&lt;=0.1, "0-10%", IF(Table_1[[#This Row],[Discount %]]&lt;=0.2, "10-20%", IF(Table_1[[#This Row],[Discount %]]&lt;=0.3, "20-30%", IF(Table_1[[#This Row],[Discount %]]&lt;=0.4, "30-40%", "40%+"))))</f>
        <v>0-10%</v>
      </c>
    </row>
    <row r="4763" spans="1:24" ht="14.4" x14ac:dyDescent="0.3">
      <c r="A4763" s="2">
        <v>4762</v>
      </c>
      <c r="B4763" s="2" t="s">
        <v>7750</v>
      </c>
      <c r="C4763" s="2">
        <f>YEAR([1]Data!$D4763)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9">
        <v>5.9039999999999999</v>
      </c>
      <c r="T4763" s="2">
        <v>2</v>
      </c>
      <c r="U4763" s="25">
        <v>0.2</v>
      </c>
      <c r="V4763" s="25">
        <v>1.9925999999999999</v>
      </c>
      <c r="W4763" s="11">
        <f>Table_1[[#This Row],[Discount]]/Table_1[[#This Row],[Sales]]</f>
        <v>3.3875338753387538E-2</v>
      </c>
      <c r="X4763" t="str">
        <f>IF(Table_1[[#This Row],[Discount %]]&lt;=0.1, "0-10%", IF(Table_1[[#This Row],[Discount %]]&lt;=0.2, "10-20%", IF(Table_1[[#This Row],[Discount %]]&lt;=0.3, "20-30%", IF(Table_1[[#This Row],[Discount %]]&lt;=0.4, "30-40%", "40%+"))))</f>
        <v>0-10%</v>
      </c>
    </row>
    <row r="4764" spans="1:24" ht="14.4" x14ac:dyDescent="0.3">
      <c r="A4764" s="2">
        <v>4763</v>
      </c>
      <c r="B4764" s="2" t="s">
        <v>7750</v>
      </c>
      <c r="C4764" s="2">
        <f>YEAR([1]Data!$D4764)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9">
        <v>13.712000000000002</v>
      </c>
      <c r="T4764" s="2">
        <v>2</v>
      </c>
      <c r="U4764" s="25">
        <v>0.2</v>
      </c>
      <c r="V4764" s="25">
        <v>1.0284</v>
      </c>
      <c r="W4764" s="11">
        <f>Table_1[[#This Row],[Discount]]/Table_1[[#This Row],[Sales]]</f>
        <v>1.4585764294049007E-2</v>
      </c>
      <c r="X4764" t="str">
        <f>IF(Table_1[[#This Row],[Discount %]]&lt;=0.1, "0-10%", IF(Table_1[[#This Row],[Discount %]]&lt;=0.2, "10-20%", IF(Table_1[[#This Row],[Discount %]]&lt;=0.3, "20-30%", IF(Table_1[[#This Row],[Discount %]]&lt;=0.4, "30-40%", "40%+"))))</f>
        <v>0-10%</v>
      </c>
    </row>
    <row r="4765" spans="1:24" ht="14.4" x14ac:dyDescent="0.3">
      <c r="A4765" s="2">
        <v>4764</v>
      </c>
      <c r="B4765" s="2" t="s">
        <v>7751</v>
      </c>
      <c r="C4765" s="2">
        <f>YEAR([1]Data!$D4765)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9">
        <v>182.94</v>
      </c>
      <c r="T4765" s="2">
        <v>3</v>
      </c>
      <c r="U4765" s="25">
        <v>0</v>
      </c>
      <c r="V4765" s="25">
        <v>85.981799999999993</v>
      </c>
      <c r="W4765" s="11">
        <f>Table_1[[#This Row],[Discount]]/Table_1[[#This Row],[Sales]]</f>
        <v>0</v>
      </c>
      <c r="X4765" t="str">
        <f>IF(Table_1[[#This Row],[Discount %]]&lt;=0.1, "0-10%", IF(Table_1[[#This Row],[Discount %]]&lt;=0.2, "10-20%", IF(Table_1[[#This Row],[Discount %]]&lt;=0.3, "20-30%", IF(Table_1[[#This Row],[Discount %]]&lt;=0.4, "30-40%", "40%+"))))</f>
        <v>0-10%</v>
      </c>
    </row>
    <row r="4766" spans="1:24" ht="14.4" x14ac:dyDescent="0.3">
      <c r="A4766" s="2">
        <v>4765</v>
      </c>
      <c r="B4766" s="2" t="s">
        <v>7754</v>
      </c>
      <c r="C4766" s="2">
        <f>YEAR([1]Data!$D4766)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9">
        <v>27.76</v>
      </c>
      <c r="T4766" s="2">
        <v>4</v>
      </c>
      <c r="U4766" s="25">
        <v>0</v>
      </c>
      <c r="V4766" s="25">
        <v>9.9936000000000007</v>
      </c>
      <c r="W4766" s="11">
        <f>Table_1[[#This Row],[Discount]]/Table_1[[#This Row],[Sales]]</f>
        <v>0</v>
      </c>
      <c r="X4766" t="str">
        <f>IF(Table_1[[#This Row],[Discount %]]&lt;=0.1, "0-10%", IF(Table_1[[#This Row],[Discount %]]&lt;=0.2, "10-20%", IF(Table_1[[#This Row],[Discount %]]&lt;=0.3, "20-30%", IF(Table_1[[#This Row],[Discount %]]&lt;=0.4, "30-40%", "40%+"))))</f>
        <v>0-10%</v>
      </c>
    </row>
    <row r="4767" spans="1:24" ht="14.4" x14ac:dyDescent="0.3">
      <c r="A4767" s="2">
        <v>4766</v>
      </c>
      <c r="B4767" s="2" t="s">
        <v>7755</v>
      </c>
      <c r="C4767" s="2">
        <f>YEAR([1]Data!$D4767)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9">
        <v>25.99</v>
      </c>
      <c r="T4767" s="2">
        <v>1</v>
      </c>
      <c r="U4767" s="25">
        <v>0</v>
      </c>
      <c r="V4767" s="25">
        <v>7.5370999999999988</v>
      </c>
      <c r="W4767" s="11">
        <f>Table_1[[#This Row],[Discount]]/Table_1[[#This Row],[Sales]]</f>
        <v>0</v>
      </c>
      <c r="X4767" t="str">
        <f>IF(Table_1[[#This Row],[Discount %]]&lt;=0.1, "0-10%", IF(Table_1[[#This Row],[Discount %]]&lt;=0.2, "10-20%", IF(Table_1[[#This Row],[Discount %]]&lt;=0.3, "20-30%", IF(Table_1[[#This Row],[Discount %]]&lt;=0.4, "30-40%", "40%+"))))</f>
        <v>0-10%</v>
      </c>
    </row>
    <row r="4768" spans="1:24" ht="14.4" x14ac:dyDescent="0.3">
      <c r="A4768" s="2">
        <v>4767</v>
      </c>
      <c r="B4768" s="2" t="s">
        <v>7756</v>
      </c>
      <c r="C4768" s="2">
        <f>YEAR([1]Data!$D4768)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9">
        <v>113.52000000000001</v>
      </c>
      <c r="T4768" s="2">
        <v>5</v>
      </c>
      <c r="U4768" s="25">
        <v>0.2</v>
      </c>
      <c r="V4768" s="25">
        <v>29.798999999999999</v>
      </c>
      <c r="W4768" s="11">
        <f>Table_1[[#This Row],[Discount]]/Table_1[[#This Row],[Sales]]</f>
        <v>1.7618040873854826E-3</v>
      </c>
      <c r="X4768" t="str">
        <f>IF(Table_1[[#This Row],[Discount %]]&lt;=0.1, "0-10%", IF(Table_1[[#This Row],[Discount %]]&lt;=0.2, "10-20%", IF(Table_1[[#This Row],[Discount %]]&lt;=0.3, "20-30%", IF(Table_1[[#This Row],[Discount %]]&lt;=0.4, "30-40%", "40%+"))))</f>
        <v>0-10%</v>
      </c>
    </row>
    <row r="4769" spans="1:24" ht="14.4" x14ac:dyDescent="0.3">
      <c r="A4769" s="2">
        <v>4768</v>
      </c>
      <c r="B4769" s="2" t="s">
        <v>7756</v>
      </c>
      <c r="C4769" s="2">
        <f>YEAR([1]Data!$D4769)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9">
        <v>359.88</v>
      </c>
      <c r="T4769" s="2">
        <v>3</v>
      </c>
      <c r="U4769" s="25">
        <v>0.2</v>
      </c>
      <c r="V4769" s="25">
        <v>22.492499999999993</v>
      </c>
      <c r="W4769" s="11">
        <f>Table_1[[#This Row],[Discount]]/Table_1[[#This Row],[Sales]]</f>
        <v>5.5574080248971887E-4</v>
      </c>
      <c r="X4769" t="str">
        <f>IF(Table_1[[#This Row],[Discount %]]&lt;=0.1, "0-10%", IF(Table_1[[#This Row],[Discount %]]&lt;=0.2, "10-20%", IF(Table_1[[#This Row],[Discount %]]&lt;=0.3, "20-30%", IF(Table_1[[#This Row],[Discount %]]&lt;=0.4, "30-40%", "40%+"))))</f>
        <v>0-10%</v>
      </c>
    </row>
    <row r="4770" spans="1:24" ht="14.4" x14ac:dyDescent="0.3">
      <c r="A4770" s="2">
        <v>4769</v>
      </c>
      <c r="B4770" s="2" t="s">
        <v>7757</v>
      </c>
      <c r="C4770" s="2">
        <f>YEAR([1]Data!$D4770)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9">
        <v>25.344000000000001</v>
      </c>
      <c r="T4770" s="2">
        <v>4</v>
      </c>
      <c r="U4770" s="25">
        <v>0.2</v>
      </c>
      <c r="V4770" s="25">
        <v>9.1871999999999989</v>
      </c>
      <c r="W4770" s="11">
        <f>Table_1[[#This Row],[Discount]]/Table_1[[#This Row],[Sales]]</f>
        <v>7.8914141414141419E-3</v>
      </c>
      <c r="X4770" t="str">
        <f>IF(Table_1[[#This Row],[Discount %]]&lt;=0.1, "0-10%", IF(Table_1[[#This Row],[Discount %]]&lt;=0.2, "10-20%", IF(Table_1[[#This Row],[Discount %]]&lt;=0.3, "20-30%", IF(Table_1[[#This Row],[Discount %]]&lt;=0.4, "30-40%", "40%+"))))</f>
        <v>0-10%</v>
      </c>
    </row>
    <row r="4771" spans="1:24" ht="14.4" x14ac:dyDescent="0.3">
      <c r="A4771" s="2">
        <v>4770</v>
      </c>
      <c r="B4771" s="2" t="s">
        <v>7760</v>
      </c>
      <c r="C4771" s="2">
        <f>YEAR([1]Data!$D4771)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9">
        <v>11.952000000000002</v>
      </c>
      <c r="T4771" s="2">
        <v>3</v>
      </c>
      <c r="U4771" s="25">
        <v>0.2</v>
      </c>
      <c r="V4771" s="25">
        <v>4.1832000000000003</v>
      </c>
      <c r="W4771" s="11">
        <f>Table_1[[#This Row],[Discount]]/Table_1[[#This Row],[Sales]]</f>
        <v>1.6733601070950468E-2</v>
      </c>
      <c r="X4771" t="str">
        <f>IF(Table_1[[#This Row],[Discount %]]&lt;=0.1, "0-10%", IF(Table_1[[#This Row],[Discount %]]&lt;=0.2, "10-20%", IF(Table_1[[#This Row],[Discount %]]&lt;=0.3, "20-30%", IF(Table_1[[#This Row],[Discount %]]&lt;=0.4, "30-40%", "40%+"))))</f>
        <v>0-10%</v>
      </c>
    </row>
    <row r="4772" spans="1:24" ht="14.4" x14ac:dyDescent="0.3">
      <c r="A4772" s="2">
        <v>4771</v>
      </c>
      <c r="B4772" s="2" t="s">
        <v>7760</v>
      </c>
      <c r="C4772" s="2">
        <f>YEAR([1]Data!$D4772)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9">
        <v>6.24</v>
      </c>
      <c r="T4772" s="2">
        <v>3</v>
      </c>
      <c r="U4772" s="25">
        <v>0</v>
      </c>
      <c r="V4772" s="25">
        <v>1.8719999999999997</v>
      </c>
      <c r="W4772" s="11">
        <f>Table_1[[#This Row],[Discount]]/Table_1[[#This Row],[Sales]]</f>
        <v>0</v>
      </c>
      <c r="X4772" t="str">
        <f>IF(Table_1[[#This Row],[Discount %]]&lt;=0.1, "0-10%", IF(Table_1[[#This Row],[Discount %]]&lt;=0.2, "10-20%", IF(Table_1[[#This Row],[Discount %]]&lt;=0.3, "20-30%", IF(Table_1[[#This Row],[Discount %]]&lt;=0.4, "30-40%", "40%+"))))</f>
        <v>0-10%</v>
      </c>
    </row>
    <row r="4773" spans="1:24" ht="14.4" x14ac:dyDescent="0.3">
      <c r="A4773" s="2">
        <v>4772</v>
      </c>
      <c r="B4773" s="2" t="s">
        <v>7763</v>
      </c>
      <c r="C4773" s="2">
        <f>YEAR([1]Data!$D4773)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9">
        <v>742.33600000000001</v>
      </c>
      <c r="T4773" s="2">
        <v>8</v>
      </c>
      <c r="U4773" s="25">
        <v>0.2</v>
      </c>
      <c r="V4773" s="25">
        <v>83.512799999999913</v>
      </c>
      <c r="W4773" s="11">
        <f>Table_1[[#This Row],[Discount]]/Table_1[[#This Row],[Sales]]</f>
        <v>2.6941977756703167E-4</v>
      </c>
      <c r="X4773" t="str">
        <f>IF(Table_1[[#This Row],[Discount %]]&lt;=0.1, "0-10%", IF(Table_1[[#This Row],[Discount %]]&lt;=0.2, "10-20%", IF(Table_1[[#This Row],[Discount %]]&lt;=0.3, "20-30%", IF(Table_1[[#This Row],[Discount %]]&lt;=0.4, "30-40%", "40%+"))))</f>
        <v>0-10%</v>
      </c>
    </row>
    <row r="4774" spans="1:24" ht="14.4" x14ac:dyDescent="0.3">
      <c r="A4774" s="2">
        <v>4773</v>
      </c>
      <c r="B4774" s="2" t="s">
        <v>7765</v>
      </c>
      <c r="C4774" s="2">
        <f>YEAR([1]Data!$D4774)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9">
        <v>6.4640000000000004</v>
      </c>
      <c r="T4774" s="2">
        <v>1</v>
      </c>
      <c r="U4774" s="25">
        <v>0.6</v>
      </c>
      <c r="V4774" s="25">
        <v>-4.0400000000000009</v>
      </c>
      <c r="W4774" s="11">
        <f>Table_1[[#This Row],[Discount]]/Table_1[[#This Row],[Sales]]</f>
        <v>9.2821782178217807E-2</v>
      </c>
      <c r="X4774" t="str">
        <f>IF(Table_1[[#This Row],[Discount %]]&lt;=0.1, "0-10%", IF(Table_1[[#This Row],[Discount %]]&lt;=0.2, "10-20%", IF(Table_1[[#This Row],[Discount %]]&lt;=0.3, "20-30%", IF(Table_1[[#This Row],[Discount %]]&lt;=0.4, "30-40%", "40%+"))))</f>
        <v>0-10%</v>
      </c>
    </row>
    <row r="4775" spans="1:24" ht="14.4" x14ac:dyDescent="0.3">
      <c r="A4775" s="2">
        <v>4774</v>
      </c>
      <c r="B4775" s="2" t="s">
        <v>7765</v>
      </c>
      <c r="C4775" s="2">
        <f>YEAR([1]Data!$D4775)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9">
        <v>11.52</v>
      </c>
      <c r="T4775" s="2">
        <v>5</v>
      </c>
      <c r="U4775" s="25">
        <v>0.2</v>
      </c>
      <c r="V4775" s="25">
        <v>4.1760000000000002</v>
      </c>
      <c r="W4775" s="11">
        <f>Table_1[[#This Row],[Discount]]/Table_1[[#This Row],[Sales]]</f>
        <v>1.7361111111111112E-2</v>
      </c>
      <c r="X4775" t="str">
        <f>IF(Table_1[[#This Row],[Discount %]]&lt;=0.1, "0-10%", IF(Table_1[[#This Row],[Discount %]]&lt;=0.2, "10-20%", IF(Table_1[[#This Row],[Discount %]]&lt;=0.3, "20-30%", IF(Table_1[[#This Row],[Discount %]]&lt;=0.4, "30-40%", "40%+"))))</f>
        <v>0-10%</v>
      </c>
    </row>
    <row r="4776" spans="1:24" ht="14.4" x14ac:dyDescent="0.3">
      <c r="A4776" s="2">
        <v>4775</v>
      </c>
      <c r="B4776" s="2" t="s">
        <v>7765</v>
      </c>
      <c r="C4776" s="2">
        <f>YEAR([1]Data!$D4776)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9">
        <v>222.38400000000001</v>
      </c>
      <c r="T4776" s="2">
        <v>2</v>
      </c>
      <c r="U4776" s="25">
        <v>0.2</v>
      </c>
      <c r="V4776" s="25">
        <v>16.678799999999995</v>
      </c>
      <c r="W4776" s="11">
        <f>Table_1[[#This Row],[Discount]]/Table_1[[#This Row],[Sales]]</f>
        <v>8.9934527663860706E-4</v>
      </c>
      <c r="X4776" t="str">
        <f>IF(Table_1[[#This Row],[Discount %]]&lt;=0.1, "0-10%", IF(Table_1[[#This Row],[Discount %]]&lt;=0.2, "10-20%", IF(Table_1[[#This Row],[Discount %]]&lt;=0.3, "20-30%", IF(Table_1[[#This Row],[Discount %]]&lt;=0.4, "30-40%", "40%+"))))</f>
        <v>0-10%</v>
      </c>
    </row>
    <row r="4777" spans="1:24" ht="14.4" x14ac:dyDescent="0.3">
      <c r="A4777" s="2">
        <v>4776</v>
      </c>
      <c r="B4777" s="2" t="s">
        <v>7766</v>
      </c>
      <c r="C4777" s="2">
        <f>YEAR([1]Data!$D4777)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9">
        <v>23.36</v>
      </c>
      <c r="T4777" s="2">
        <v>4</v>
      </c>
      <c r="U4777" s="25">
        <v>0</v>
      </c>
      <c r="V4777" s="25">
        <v>6.073599999999999</v>
      </c>
      <c r="W4777" s="11">
        <f>Table_1[[#This Row],[Discount]]/Table_1[[#This Row],[Sales]]</f>
        <v>0</v>
      </c>
      <c r="X4777" t="str">
        <f>IF(Table_1[[#This Row],[Discount %]]&lt;=0.1, "0-10%", IF(Table_1[[#This Row],[Discount %]]&lt;=0.2, "10-20%", IF(Table_1[[#This Row],[Discount %]]&lt;=0.3, "20-30%", IF(Table_1[[#This Row],[Discount %]]&lt;=0.4, "30-40%", "40%+"))))</f>
        <v>0-10%</v>
      </c>
    </row>
    <row r="4778" spans="1:24" ht="14.4" x14ac:dyDescent="0.3">
      <c r="A4778" s="2">
        <v>4777</v>
      </c>
      <c r="B4778" s="2" t="s">
        <v>7767</v>
      </c>
      <c r="C4778" s="2">
        <f>YEAR([1]Data!$D4778)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9">
        <v>8.67</v>
      </c>
      <c r="T4778" s="2">
        <v>3</v>
      </c>
      <c r="U4778" s="25">
        <v>0</v>
      </c>
      <c r="V4778" s="25">
        <v>4.0749000000000004</v>
      </c>
      <c r="W4778" s="11">
        <f>Table_1[[#This Row],[Discount]]/Table_1[[#This Row],[Sales]]</f>
        <v>0</v>
      </c>
      <c r="X4778" t="str">
        <f>IF(Table_1[[#This Row],[Discount %]]&lt;=0.1, "0-10%", IF(Table_1[[#This Row],[Discount %]]&lt;=0.2, "10-20%", IF(Table_1[[#This Row],[Discount %]]&lt;=0.3, "20-30%", IF(Table_1[[#This Row],[Discount %]]&lt;=0.4, "30-40%", "40%+"))))</f>
        <v>0-10%</v>
      </c>
    </row>
    <row r="4779" spans="1:24" ht="14.4" x14ac:dyDescent="0.3">
      <c r="A4779" s="2">
        <v>4778</v>
      </c>
      <c r="B4779" s="2" t="s">
        <v>7767</v>
      </c>
      <c r="C4779" s="2">
        <f>YEAR([1]Data!$D4779)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9">
        <v>25.71</v>
      </c>
      <c r="T4779" s="2">
        <v>3</v>
      </c>
      <c r="U4779" s="25">
        <v>0</v>
      </c>
      <c r="V4779" s="25">
        <v>6.6846000000000005</v>
      </c>
      <c r="W4779" s="11">
        <f>Table_1[[#This Row],[Discount]]/Table_1[[#This Row],[Sales]]</f>
        <v>0</v>
      </c>
      <c r="X4779" t="str">
        <f>IF(Table_1[[#This Row],[Discount %]]&lt;=0.1, "0-10%", IF(Table_1[[#This Row],[Discount %]]&lt;=0.2, "10-20%", IF(Table_1[[#This Row],[Discount %]]&lt;=0.3, "20-30%", IF(Table_1[[#This Row],[Discount %]]&lt;=0.4, "30-40%", "40%+"))))</f>
        <v>0-10%</v>
      </c>
    </row>
    <row r="4780" spans="1:24" ht="14.4" x14ac:dyDescent="0.3">
      <c r="A4780" s="2">
        <v>4779</v>
      </c>
      <c r="B4780" s="2" t="s">
        <v>7768</v>
      </c>
      <c r="C4780" s="2">
        <f>YEAR([1]Data!$D4780)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9">
        <v>100.94</v>
      </c>
      <c r="T4780" s="2">
        <v>7</v>
      </c>
      <c r="U4780" s="25">
        <v>0</v>
      </c>
      <c r="V4780" s="25">
        <v>33.310199999999995</v>
      </c>
      <c r="W4780" s="11">
        <f>Table_1[[#This Row],[Discount]]/Table_1[[#This Row],[Sales]]</f>
        <v>0</v>
      </c>
      <c r="X4780" t="str">
        <f>IF(Table_1[[#This Row],[Discount %]]&lt;=0.1, "0-10%", IF(Table_1[[#This Row],[Discount %]]&lt;=0.2, "10-20%", IF(Table_1[[#This Row],[Discount %]]&lt;=0.3, "20-30%", IF(Table_1[[#This Row],[Discount %]]&lt;=0.4, "30-40%", "40%+"))))</f>
        <v>0-10%</v>
      </c>
    </row>
    <row r="4781" spans="1:24" ht="14.4" x14ac:dyDescent="0.3">
      <c r="A4781" s="2">
        <v>4780</v>
      </c>
      <c r="B4781" s="2" t="s">
        <v>7769</v>
      </c>
      <c r="C4781" s="2">
        <f>YEAR([1]Data!$D4781)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9">
        <v>63.882000000000005</v>
      </c>
      <c r="T4781" s="2">
        <v>1</v>
      </c>
      <c r="U4781" s="25">
        <v>0.1</v>
      </c>
      <c r="V4781" s="25">
        <v>10.647000000000004</v>
      </c>
      <c r="W4781" s="11">
        <f>Table_1[[#This Row],[Discount]]/Table_1[[#This Row],[Sales]]</f>
        <v>1.5653861807707961E-3</v>
      </c>
      <c r="X4781" t="str">
        <f>IF(Table_1[[#This Row],[Discount %]]&lt;=0.1, "0-10%", IF(Table_1[[#This Row],[Discount %]]&lt;=0.2, "10-20%", IF(Table_1[[#This Row],[Discount %]]&lt;=0.3, "20-30%", IF(Table_1[[#This Row],[Discount %]]&lt;=0.4, "30-40%", "40%+"))))</f>
        <v>0-10%</v>
      </c>
    </row>
    <row r="4782" spans="1:24" ht="14.4" x14ac:dyDescent="0.3">
      <c r="A4782" s="2">
        <v>4781</v>
      </c>
      <c r="B4782" s="2" t="s">
        <v>7770</v>
      </c>
      <c r="C4782" s="2">
        <f>YEAR([1]Data!$D4782)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9">
        <v>683.14399999999989</v>
      </c>
      <c r="T4782" s="2">
        <v>4</v>
      </c>
      <c r="U4782" s="25">
        <v>0.3</v>
      </c>
      <c r="V4782" s="25">
        <v>0</v>
      </c>
      <c r="W4782" s="11">
        <f>Table_1[[#This Row],[Discount]]/Table_1[[#This Row],[Sales]]</f>
        <v>4.3914606583677826E-4</v>
      </c>
      <c r="X4782" t="str">
        <f>IF(Table_1[[#This Row],[Discount %]]&lt;=0.1, "0-10%", IF(Table_1[[#This Row],[Discount %]]&lt;=0.2, "10-20%", IF(Table_1[[#This Row],[Discount %]]&lt;=0.3, "20-30%", IF(Table_1[[#This Row],[Discount %]]&lt;=0.4, "30-40%", "40%+"))))</f>
        <v>0-10%</v>
      </c>
    </row>
    <row r="4783" spans="1:24" ht="14.4" x14ac:dyDescent="0.3">
      <c r="A4783" s="2">
        <v>4782</v>
      </c>
      <c r="B4783" s="2" t="s">
        <v>7770</v>
      </c>
      <c r="C4783" s="2">
        <f>YEAR([1]Data!$D4783)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9">
        <v>1.4759999999999995</v>
      </c>
      <c r="T4783" s="2">
        <v>3</v>
      </c>
      <c r="U4783" s="25">
        <v>0.8</v>
      </c>
      <c r="V4783" s="25">
        <v>-2.214</v>
      </c>
      <c r="W4783" s="11">
        <f>Table_1[[#This Row],[Discount]]/Table_1[[#This Row],[Sales]]</f>
        <v>0.54200542005420072</v>
      </c>
      <c r="X4783" t="str">
        <f>IF(Table_1[[#This Row],[Discount %]]&lt;=0.1, "0-10%", IF(Table_1[[#This Row],[Discount %]]&lt;=0.2, "10-20%", IF(Table_1[[#This Row],[Discount %]]&lt;=0.3, "20-30%", IF(Table_1[[#This Row],[Discount %]]&lt;=0.4, "30-40%", "40%+"))))</f>
        <v>40%+</v>
      </c>
    </row>
    <row r="4784" spans="1:24" ht="14.4" x14ac:dyDescent="0.3">
      <c r="A4784" s="2">
        <v>4783</v>
      </c>
      <c r="B4784" s="2" t="s">
        <v>7770</v>
      </c>
      <c r="C4784" s="2">
        <f>YEAR([1]Data!$D4784)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9">
        <v>40.711999999999996</v>
      </c>
      <c r="T4784" s="2">
        <v>7</v>
      </c>
      <c r="U4784" s="25">
        <v>0.2</v>
      </c>
      <c r="V4784" s="25">
        <v>3.5623000000000022</v>
      </c>
      <c r="W4784" s="11">
        <f>Table_1[[#This Row],[Discount]]/Table_1[[#This Row],[Sales]]</f>
        <v>4.9125564943996863E-3</v>
      </c>
      <c r="X4784" t="str">
        <f>IF(Table_1[[#This Row],[Discount %]]&lt;=0.1, "0-10%", IF(Table_1[[#This Row],[Discount %]]&lt;=0.2, "10-20%", IF(Table_1[[#This Row],[Discount %]]&lt;=0.3, "20-30%", IF(Table_1[[#This Row],[Discount %]]&lt;=0.4, "30-40%", "40%+"))))</f>
        <v>0-10%</v>
      </c>
    </row>
    <row r="4785" spans="1:24" ht="14.4" x14ac:dyDescent="0.3">
      <c r="A4785" s="2">
        <v>4784</v>
      </c>
      <c r="B4785" s="2" t="s">
        <v>7773</v>
      </c>
      <c r="C4785" s="2">
        <f>YEAR([1]Data!$D4785)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9">
        <v>279.89999999999998</v>
      </c>
      <c r="T4785" s="2">
        <v>5</v>
      </c>
      <c r="U4785" s="25">
        <v>0</v>
      </c>
      <c r="V4785" s="25">
        <v>137.15100000000001</v>
      </c>
      <c r="W4785" s="11">
        <f>Table_1[[#This Row],[Discount]]/Table_1[[#This Row],[Sales]]</f>
        <v>0</v>
      </c>
      <c r="X4785" t="str">
        <f>IF(Table_1[[#This Row],[Discount %]]&lt;=0.1, "0-10%", IF(Table_1[[#This Row],[Discount %]]&lt;=0.2, "10-20%", IF(Table_1[[#This Row],[Discount %]]&lt;=0.3, "20-30%", IF(Table_1[[#This Row],[Discount %]]&lt;=0.4, "30-40%", "40%+"))))</f>
        <v>0-10%</v>
      </c>
    </row>
    <row r="4786" spans="1:24" ht="14.4" x14ac:dyDescent="0.3">
      <c r="A4786" s="2">
        <v>4785</v>
      </c>
      <c r="B4786" s="2" t="s">
        <v>7774</v>
      </c>
      <c r="C4786" s="2">
        <f>YEAR([1]Data!$D4786)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9">
        <v>13.120000000000001</v>
      </c>
      <c r="T4786" s="2">
        <v>5</v>
      </c>
      <c r="U4786" s="25">
        <v>0.2</v>
      </c>
      <c r="V4786" s="25">
        <v>1.1480000000000006</v>
      </c>
      <c r="W4786" s="11">
        <f>Table_1[[#This Row],[Discount]]/Table_1[[#This Row],[Sales]]</f>
        <v>1.524390243902439E-2</v>
      </c>
      <c r="X4786" t="str">
        <f>IF(Table_1[[#This Row],[Discount %]]&lt;=0.1, "0-10%", IF(Table_1[[#This Row],[Discount %]]&lt;=0.2, "10-20%", IF(Table_1[[#This Row],[Discount %]]&lt;=0.3, "20-30%", IF(Table_1[[#This Row],[Discount %]]&lt;=0.4, "30-40%", "40%+"))))</f>
        <v>0-10%</v>
      </c>
    </row>
    <row r="4787" spans="1:24" ht="14.4" x14ac:dyDescent="0.3">
      <c r="A4787" s="2">
        <v>4786</v>
      </c>
      <c r="B4787" s="2" t="s">
        <v>7774</v>
      </c>
      <c r="C4787" s="2">
        <f>YEAR([1]Data!$D4787)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9">
        <v>69.576000000000008</v>
      </c>
      <c r="T4787" s="2">
        <v>4</v>
      </c>
      <c r="U4787" s="25">
        <v>0.7</v>
      </c>
      <c r="V4787" s="25">
        <v>-143.79040000000001</v>
      </c>
      <c r="W4787" s="11">
        <f>Table_1[[#This Row],[Discount]]/Table_1[[#This Row],[Sales]]</f>
        <v>1.0060940554214096E-2</v>
      </c>
      <c r="X4787" t="str">
        <f>IF(Table_1[[#This Row],[Discount %]]&lt;=0.1, "0-10%", IF(Table_1[[#This Row],[Discount %]]&lt;=0.2, "10-20%", IF(Table_1[[#This Row],[Discount %]]&lt;=0.3, "20-30%", IF(Table_1[[#This Row],[Discount %]]&lt;=0.4, "30-40%", "40%+"))))</f>
        <v>0-10%</v>
      </c>
    </row>
    <row r="4788" spans="1:24" ht="14.4" x14ac:dyDescent="0.3">
      <c r="A4788" s="2">
        <v>4787</v>
      </c>
      <c r="B4788" s="2" t="s">
        <v>7774</v>
      </c>
      <c r="C4788" s="2">
        <f>YEAR([1]Data!$D4788)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9">
        <v>4.2240000000000002</v>
      </c>
      <c r="T4788" s="2">
        <v>3</v>
      </c>
      <c r="U4788" s="25">
        <v>0.2</v>
      </c>
      <c r="V4788" s="25">
        <v>0.47519999999999984</v>
      </c>
      <c r="W4788" s="11">
        <f>Table_1[[#This Row],[Discount]]/Table_1[[#This Row],[Sales]]</f>
        <v>4.7348484848484848E-2</v>
      </c>
      <c r="X4788" t="str">
        <f>IF(Table_1[[#This Row],[Discount %]]&lt;=0.1, "0-10%", IF(Table_1[[#This Row],[Discount %]]&lt;=0.2, "10-20%", IF(Table_1[[#This Row],[Discount %]]&lt;=0.3, "20-30%", IF(Table_1[[#This Row],[Discount %]]&lt;=0.4, "30-40%", "40%+"))))</f>
        <v>0-10%</v>
      </c>
    </row>
    <row r="4789" spans="1:24" ht="14.4" x14ac:dyDescent="0.3">
      <c r="A4789" s="2">
        <v>4788</v>
      </c>
      <c r="B4789" s="2" t="s">
        <v>7774</v>
      </c>
      <c r="C4789" s="2">
        <f>YEAR([1]Data!$D4789)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9">
        <v>58.08</v>
      </c>
      <c r="T4789" s="2">
        <v>4</v>
      </c>
      <c r="U4789" s="25">
        <v>0.2</v>
      </c>
      <c r="V4789" s="25">
        <v>-6.5339999999999954</v>
      </c>
      <c r="W4789" s="11">
        <f>Table_1[[#This Row],[Discount]]/Table_1[[#This Row],[Sales]]</f>
        <v>3.4435261707988982E-3</v>
      </c>
      <c r="X4789" t="str">
        <f>IF(Table_1[[#This Row],[Discount %]]&lt;=0.1, "0-10%", IF(Table_1[[#This Row],[Discount %]]&lt;=0.2, "10-20%", IF(Table_1[[#This Row],[Discount %]]&lt;=0.3, "20-30%", IF(Table_1[[#This Row],[Discount %]]&lt;=0.4, "30-40%", "40%+"))))</f>
        <v>0-10%</v>
      </c>
    </row>
    <row r="4790" spans="1:24" ht="14.4" x14ac:dyDescent="0.3">
      <c r="A4790" s="2">
        <v>4789</v>
      </c>
      <c r="B4790" s="2" t="s">
        <v>7774</v>
      </c>
      <c r="C4790" s="2">
        <f>YEAR([1]Data!$D4790)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9">
        <v>52.416000000000004</v>
      </c>
      <c r="T4790" s="2">
        <v>9</v>
      </c>
      <c r="U4790" s="25">
        <v>0.2</v>
      </c>
      <c r="V4790" s="25">
        <v>15.069600000000007</v>
      </c>
      <c r="W4790" s="11">
        <f>Table_1[[#This Row],[Discount]]/Table_1[[#This Row],[Sales]]</f>
        <v>3.8156288156288155E-3</v>
      </c>
      <c r="X4790" t="str">
        <f>IF(Table_1[[#This Row],[Discount %]]&lt;=0.1, "0-10%", IF(Table_1[[#This Row],[Discount %]]&lt;=0.2, "10-20%", IF(Table_1[[#This Row],[Discount %]]&lt;=0.3, "20-30%", IF(Table_1[[#This Row],[Discount %]]&lt;=0.4, "30-40%", "40%+"))))</f>
        <v>0-10%</v>
      </c>
    </row>
    <row r="4791" spans="1:24" ht="14.4" x14ac:dyDescent="0.3">
      <c r="A4791" s="2">
        <v>4790</v>
      </c>
      <c r="B4791" s="2" t="s">
        <v>7774</v>
      </c>
      <c r="C4791" s="2">
        <f>YEAR([1]Data!$D4791)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9">
        <v>54.920000000000009</v>
      </c>
      <c r="T4791" s="2">
        <v>5</v>
      </c>
      <c r="U4791" s="25">
        <v>0.2</v>
      </c>
      <c r="V4791" s="25">
        <v>10.983999999999996</v>
      </c>
      <c r="W4791" s="11">
        <f>Table_1[[#This Row],[Discount]]/Table_1[[#This Row],[Sales]]</f>
        <v>3.6416605972323375E-3</v>
      </c>
      <c r="X4791" t="str">
        <f>IF(Table_1[[#This Row],[Discount %]]&lt;=0.1, "0-10%", IF(Table_1[[#This Row],[Discount %]]&lt;=0.2, "10-20%", IF(Table_1[[#This Row],[Discount %]]&lt;=0.3, "20-30%", IF(Table_1[[#This Row],[Discount %]]&lt;=0.4, "30-40%", "40%+"))))</f>
        <v>0-10%</v>
      </c>
    </row>
    <row r="4792" spans="1:24" ht="14.4" x14ac:dyDescent="0.3">
      <c r="A4792" s="2">
        <v>4791</v>
      </c>
      <c r="B4792" s="2" t="s">
        <v>7774</v>
      </c>
      <c r="C4792" s="2">
        <f>YEAR([1]Data!$D4792)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9">
        <v>364.95</v>
      </c>
      <c r="T4792" s="2">
        <v>5</v>
      </c>
      <c r="U4792" s="25">
        <v>0.5</v>
      </c>
      <c r="V4792" s="25">
        <v>-248.16599999999994</v>
      </c>
      <c r="W4792" s="11">
        <f>Table_1[[#This Row],[Discount]]/Table_1[[#This Row],[Sales]]</f>
        <v>1.3700506918755994E-3</v>
      </c>
      <c r="X4792" t="str">
        <f>IF(Table_1[[#This Row],[Discount %]]&lt;=0.1, "0-10%", IF(Table_1[[#This Row],[Discount %]]&lt;=0.2, "10-20%", IF(Table_1[[#This Row],[Discount %]]&lt;=0.3, "20-30%", IF(Table_1[[#This Row],[Discount %]]&lt;=0.4, "30-40%", "40%+"))))</f>
        <v>0-10%</v>
      </c>
    </row>
    <row r="4793" spans="1:24" ht="14.4" x14ac:dyDescent="0.3">
      <c r="A4793" s="2">
        <v>4792</v>
      </c>
      <c r="B4793" s="2" t="s">
        <v>7774</v>
      </c>
      <c r="C4793" s="2">
        <f>YEAR([1]Data!$D4793)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9">
        <v>85.055999999999997</v>
      </c>
      <c r="T4793" s="2">
        <v>3</v>
      </c>
      <c r="U4793" s="25">
        <v>0.2</v>
      </c>
      <c r="V4793" s="25">
        <v>28.706399999999991</v>
      </c>
      <c r="W4793" s="11">
        <f>Table_1[[#This Row],[Discount]]/Table_1[[#This Row],[Sales]]</f>
        <v>2.3513920240782545E-3</v>
      </c>
      <c r="X4793" t="str">
        <f>IF(Table_1[[#This Row],[Discount %]]&lt;=0.1, "0-10%", IF(Table_1[[#This Row],[Discount %]]&lt;=0.2, "10-20%", IF(Table_1[[#This Row],[Discount %]]&lt;=0.3, "20-30%", IF(Table_1[[#This Row],[Discount %]]&lt;=0.4, "30-40%", "40%+"))))</f>
        <v>0-10%</v>
      </c>
    </row>
    <row r="4794" spans="1:24" ht="14.4" x14ac:dyDescent="0.3">
      <c r="A4794" s="2">
        <v>4793</v>
      </c>
      <c r="B4794" s="2" t="s">
        <v>7774</v>
      </c>
      <c r="C4794" s="2">
        <f>YEAR([1]Data!$D4794)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9">
        <v>27.695999999999998</v>
      </c>
      <c r="T4794" s="2">
        <v>3</v>
      </c>
      <c r="U4794" s="25">
        <v>0.2</v>
      </c>
      <c r="V4794" s="25">
        <v>9.6935999999999964</v>
      </c>
      <c r="W4794" s="11">
        <f>Table_1[[#This Row],[Discount]]/Table_1[[#This Row],[Sales]]</f>
        <v>7.2212593876372052E-3</v>
      </c>
      <c r="X4794" t="str">
        <f>IF(Table_1[[#This Row],[Discount %]]&lt;=0.1, "0-10%", IF(Table_1[[#This Row],[Discount %]]&lt;=0.2, "10-20%", IF(Table_1[[#This Row],[Discount %]]&lt;=0.3, "20-30%", IF(Table_1[[#This Row],[Discount %]]&lt;=0.4, "30-40%", "40%+"))))</f>
        <v>0-10%</v>
      </c>
    </row>
    <row r="4795" spans="1:24" ht="14.4" x14ac:dyDescent="0.3">
      <c r="A4795" s="2">
        <v>4794</v>
      </c>
      <c r="B4795" s="2" t="s">
        <v>7778</v>
      </c>
      <c r="C4795" s="2">
        <f>YEAR([1]Data!$D4795)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9">
        <v>24.96</v>
      </c>
      <c r="T4795" s="2">
        <v>4</v>
      </c>
      <c r="U4795" s="25">
        <v>0</v>
      </c>
      <c r="V4795" s="25">
        <v>11.231999999999999</v>
      </c>
      <c r="W4795" s="11">
        <f>Table_1[[#This Row],[Discount]]/Table_1[[#This Row],[Sales]]</f>
        <v>0</v>
      </c>
      <c r="X4795" t="str">
        <f>IF(Table_1[[#This Row],[Discount %]]&lt;=0.1, "0-10%", IF(Table_1[[#This Row],[Discount %]]&lt;=0.2, "10-20%", IF(Table_1[[#This Row],[Discount %]]&lt;=0.3, "20-30%", IF(Table_1[[#This Row],[Discount %]]&lt;=0.4, "30-40%", "40%+"))))</f>
        <v>0-10%</v>
      </c>
    </row>
    <row r="4796" spans="1:24" ht="14.4" x14ac:dyDescent="0.3">
      <c r="A4796" s="2">
        <v>4795</v>
      </c>
      <c r="B4796" s="2" t="s">
        <v>7779</v>
      </c>
      <c r="C4796" s="2">
        <f>YEAR([1]Data!$D4796)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9">
        <v>43.13</v>
      </c>
      <c r="T4796" s="2">
        <v>1</v>
      </c>
      <c r="U4796" s="25">
        <v>0</v>
      </c>
      <c r="V4796" s="25">
        <v>18.114600000000003</v>
      </c>
      <c r="W4796" s="11">
        <f>Table_1[[#This Row],[Discount]]/Table_1[[#This Row],[Sales]]</f>
        <v>0</v>
      </c>
      <c r="X4796" t="str">
        <f>IF(Table_1[[#This Row],[Discount %]]&lt;=0.1, "0-10%", IF(Table_1[[#This Row],[Discount %]]&lt;=0.2, "10-20%", IF(Table_1[[#This Row],[Discount %]]&lt;=0.3, "20-30%", IF(Table_1[[#This Row],[Discount %]]&lt;=0.4, "30-40%", "40%+"))))</f>
        <v>0-10%</v>
      </c>
    </row>
    <row r="4797" spans="1:24" ht="14.4" x14ac:dyDescent="0.3">
      <c r="A4797" s="2">
        <v>4796</v>
      </c>
      <c r="B4797" s="2" t="s">
        <v>7782</v>
      </c>
      <c r="C4797" s="2">
        <f>YEAR([1]Data!$D4797)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9">
        <v>5.64</v>
      </c>
      <c r="T4797" s="2">
        <v>3</v>
      </c>
      <c r="U4797" s="25">
        <v>0</v>
      </c>
      <c r="V4797" s="25">
        <v>2.7071999999999994</v>
      </c>
      <c r="W4797" s="11">
        <f>Table_1[[#This Row],[Discount]]/Table_1[[#This Row],[Sales]]</f>
        <v>0</v>
      </c>
      <c r="X4797" t="str">
        <f>IF(Table_1[[#This Row],[Discount %]]&lt;=0.1, "0-10%", IF(Table_1[[#This Row],[Discount %]]&lt;=0.2, "10-20%", IF(Table_1[[#This Row],[Discount %]]&lt;=0.3, "20-30%", IF(Table_1[[#This Row],[Discount %]]&lt;=0.4, "30-40%", "40%+"))))</f>
        <v>0-10%</v>
      </c>
    </row>
    <row r="4798" spans="1:24" ht="14.4" x14ac:dyDescent="0.3">
      <c r="A4798" s="2">
        <v>4797</v>
      </c>
      <c r="B4798" s="2" t="s">
        <v>7784</v>
      </c>
      <c r="C4798" s="2">
        <f>YEAR([1]Data!$D4798)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9">
        <v>57.582000000000008</v>
      </c>
      <c r="T4798" s="2">
        <v>3</v>
      </c>
      <c r="U4798" s="25">
        <v>0.7</v>
      </c>
      <c r="V4798" s="25">
        <v>-44.146199999999979</v>
      </c>
      <c r="W4798" s="11">
        <f>Table_1[[#This Row],[Discount]]/Table_1[[#This Row],[Sales]]</f>
        <v>1.2156576707999025E-2</v>
      </c>
      <c r="X4798" t="str">
        <f>IF(Table_1[[#This Row],[Discount %]]&lt;=0.1, "0-10%", IF(Table_1[[#This Row],[Discount %]]&lt;=0.2, "10-20%", IF(Table_1[[#This Row],[Discount %]]&lt;=0.3, "20-30%", IF(Table_1[[#This Row],[Discount %]]&lt;=0.4, "30-40%", "40%+"))))</f>
        <v>0-10%</v>
      </c>
    </row>
    <row r="4799" spans="1:24" ht="14.4" x14ac:dyDescent="0.3">
      <c r="A4799" s="2">
        <v>4798</v>
      </c>
      <c r="B4799" s="2" t="s">
        <v>7784</v>
      </c>
      <c r="C4799" s="2">
        <f>YEAR([1]Data!$D4799)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9">
        <v>31.104000000000006</v>
      </c>
      <c r="T4799" s="2">
        <v>6</v>
      </c>
      <c r="U4799" s="25">
        <v>0.2</v>
      </c>
      <c r="V4799" s="25">
        <v>10.8864</v>
      </c>
      <c r="W4799" s="11">
        <f>Table_1[[#This Row],[Discount]]/Table_1[[#This Row],[Sales]]</f>
        <v>6.4300411522633738E-3</v>
      </c>
      <c r="X4799" t="str">
        <f>IF(Table_1[[#This Row],[Discount %]]&lt;=0.1, "0-10%", IF(Table_1[[#This Row],[Discount %]]&lt;=0.2, "10-20%", IF(Table_1[[#This Row],[Discount %]]&lt;=0.3, "20-30%", IF(Table_1[[#This Row],[Discount %]]&lt;=0.4, "30-40%", "40%+"))))</f>
        <v>0-10%</v>
      </c>
    </row>
    <row r="4800" spans="1:24" ht="14.4" x14ac:dyDescent="0.3">
      <c r="A4800" s="2">
        <v>4799</v>
      </c>
      <c r="B4800" s="2" t="s">
        <v>7784</v>
      </c>
      <c r="C4800" s="2">
        <f>YEAR([1]Data!$D4800)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9">
        <v>30.192</v>
      </c>
      <c r="T4800" s="2">
        <v>3</v>
      </c>
      <c r="U4800" s="25">
        <v>0.2</v>
      </c>
      <c r="V4800" s="25">
        <v>8.3028000000000031</v>
      </c>
      <c r="W4800" s="11">
        <f>Table_1[[#This Row],[Discount]]/Table_1[[#This Row],[Sales]]</f>
        <v>6.6242713301536832E-3</v>
      </c>
      <c r="X4800" t="str">
        <f>IF(Table_1[[#This Row],[Discount %]]&lt;=0.1, "0-10%", IF(Table_1[[#This Row],[Discount %]]&lt;=0.2, "10-20%", IF(Table_1[[#This Row],[Discount %]]&lt;=0.3, "20-30%", IF(Table_1[[#This Row],[Discount %]]&lt;=0.4, "30-40%", "40%+"))))</f>
        <v>0-10%</v>
      </c>
    </row>
    <row r="4801" spans="1:24" ht="14.4" x14ac:dyDescent="0.3">
      <c r="A4801" s="2">
        <v>4800</v>
      </c>
      <c r="B4801" s="2" t="s">
        <v>7784</v>
      </c>
      <c r="C4801" s="2">
        <f>YEAR([1]Data!$D4801)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9">
        <v>43.6</v>
      </c>
      <c r="T4801" s="2">
        <v>5</v>
      </c>
      <c r="U4801" s="25">
        <v>0.2</v>
      </c>
      <c r="V4801" s="25">
        <v>4.3600000000000012</v>
      </c>
      <c r="W4801" s="11">
        <f>Table_1[[#This Row],[Discount]]/Table_1[[#This Row],[Sales]]</f>
        <v>4.5871559633027525E-3</v>
      </c>
      <c r="X4801" t="str">
        <f>IF(Table_1[[#This Row],[Discount %]]&lt;=0.1, "0-10%", IF(Table_1[[#This Row],[Discount %]]&lt;=0.2, "10-20%", IF(Table_1[[#This Row],[Discount %]]&lt;=0.3, "20-30%", IF(Table_1[[#This Row],[Discount %]]&lt;=0.4, "30-40%", "40%+"))))</f>
        <v>0-10%</v>
      </c>
    </row>
    <row r="4802" spans="1:24" ht="14.4" x14ac:dyDescent="0.3">
      <c r="A4802" s="2">
        <v>4801</v>
      </c>
      <c r="B4802" s="2" t="s">
        <v>7784</v>
      </c>
      <c r="C4802" s="2">
        <f>YEAR([1]Data!$D4802)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9">
        <v>4.7679999999999998</v>
      </c>
      <c r="T4802" s="2">
        <v>2</v>
      </c>
      <c r="U4802" s="25">
        <v>0.2</v>
      </c>
      <c r="V4802" s="25">
        <v>0.41720000000000046</v>
      </c>
      <c r="W4802" s="11">
        <f>Table_1[[#This Row],[Discount]]/Table_1[[#This Row],[Sales]]</f>
        <v>4.1946308724832217E-2</v>
      </c>
      <c r="X4802" t="str">
        <f>IF(Table_1[[#This Row],[Discount %]]&lt;=0.1, "0-10%", IF(Table_1[[#This Row],[Discount %]]&lt;=0.2, "10-20%", IF(Table_1[[#This Row],[Discount %]]&lt;=0.3, "20-30%", IF(Table_1[[#This Row],[Discount %]]&lt;=0.4, "30-40%", "40%+"))))</f>
        <v>0-10%</v>
      </c>
    </row>
    <row r="4803" spans="1:24" ht="14.4" x14ac:dyDescent="0.3">
      <c r="A4803" s="2">
        <v>4802</v>
      </c>
      <c r="B4803" s="2" t="s">
        <v>7784</v>
      </c>
      <c r="C4803" s="2">
        <f>YEAR([1]Data!$D4803)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9">
        <v>10.380000000000003</v>
      </c>
      <c r="T4803" s="2">
        <v>2</v>
      </c>
      <c r="U4803" s="25">
        <v>0.7</v>
      </c>
      <c r="V4803" s="25">
        <v>-7.6119999999999983</v>
      </c>
      <c r="W4803" s="11">
        <f>Table_1[[#This Row],[Discount]]/Table_1[[#This Row],[Sales]]</f>
        <v>6.7437379576107875E-2</v>
      </c>
      <c r="X4803" t="str">
        <f>IF(Table_1[[#This Row],[Discount %]]&lt;=0.1, "0-10%", IF(Table_1[[#This Row],[Discount %]]&lt;=0.2, "10-20%", IF(Table_1[[#This Row],[Discount %]]&lt;=0.3, "20-30%", IF(Table_1[[#This Row],[Discount %]]&lt;=0.4, "30-40%", "40%+"))))</f>
        <v>0-10%</v>
      </c>
    </row>
    <row r="4804" spans="1:24" ht="14.4" x14ac:dyDescent="0.3">
      <c r="A4804" s="2">
        <v>4803</v>
      </c>
      <c r="B4804" s="2" t="s">
        <v>7784</v>
      </c>
      <c r="C4804" s="2">
        <f>YEAR([1]Data!$D4804)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9">
        <v>13.392000000000003</v>
      </c>
      <c r="T4804" s="2">
        <v>8</v>
      </c>
      <c r="U4804" s="25">
        <v>0.7</v>
      </c>
      <c r="V4804" s="25">
        <v>-9.8207999999999984</v>
      </c>
      <c r="W4804" s="11">
        <f>Table_1[[#This Row],[Discount]]/Table_1[[#This Row],[Sales]]</f>
        <v>5.2270011947431284E-2</v>
      </c>
      <c r="X4804" t="str">
        <f>IF(Table_1[[#This Row],[Discount %]]&lt;=0.1, "0-10%", IF(Table_1[[#This Row],[Discount %]]&lt;=0.2, "10-20%", IF(Table_1[[#This Row],[Discount %]]&lt;=0.3, "20-30%", IF(Table_1[[#This Row],[Discount %]]&lt;=0.4, "30-40%", "40%+"))))</f>
        <v>0-10%</v>
      </c>
    </row>
    <row r="4805" spans="1:24" ht="14.4" x14ac:dyDescent="0.3">
      <c r="A4805" s="2">
        <v>4804</v>
      </c>
      <c r="B4805" s="2" t="s">
        <v>7787</v>
      </c>
      <c r="C4805" s="2">
        <f>YEAR([1]Data!$D4805)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9">
        <v>39.593999999999994</v>
      </c>
      <c r="T4805" s="2">
        <v>1</v>
      </c>
      <c r="U4805" s="25">
        <v>0.4</v>
      </c>
      <c r="V4805" s="25">
        <v>-7.2589000000000041</v>
      </c>
      <c r="W4805" s="11">
        <f>Table_1[[#This Row],[Discount]]/Table_1[[#This Row],[Sales]]</f>
        <v>1.0102540789008437E-2</v>
      </c>
      <c r="X4805" t="str">
        <f>IF(Table_1[[#This Row],[Discount %]]&lt;=0.1, "0-10%", IF(Table_1[[#This Row],[Discount %]]&lt;=0.2, "10-20%", IF(Table_1[[#This Row],[Discount %]]&lt;=0.3, "20-30%", IF(Table_1[[#This Row],[Discount %]]&lt;=0.4, "30-40%", "40%+"))))</f>
        <v>0-10%</v>
      </c>
    </row>
    <row r="4806" spans="1:24" ht="14.4" x14ac:dyDescent="0.3">
      <c r="A4806" s="2">
        <v>4805</v>
      </c>
      <c r="B4806" s="2" t="s">
        <v>7787</v>
      </c>
      <c r="C4806" s="2">
        <f>YEAR([1]Data!$D4806)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9">
        <v>91.00800000000001</v>
      </c>
      <c r="T4806" s="2">
        <v>9</v>
      </c>
      <c r="U4806" s="25">
        <v>0.2</v>
      </c>
      <c r="V4806" s="25">
        <v>19.339199999999998</v>
      </c>
      <c r="W4806" s="11">
        <f>Table_1[[#This Row],[Discount]]/Table_1[[#This Row],[Sales]]</f>
        <v>2.1976090014064697E-3</v>
      </c>
      <c r="X4806" t="str">
        <f>IF(Table_1[[#This Row],[Discount %]]&lt;=0.1, "0-10%", IF(Table_1[[#This Row],[Discount %]]&lt;=0.2, "10-20%", IF(Table_1[[#This Row],[Discount %]]&lt;=0.3, "20-30%", IF(Table_1[[#This Row],[Discount %]]&lt;=0.4, "30-40%", "40%+"))))</f>
        <v>0-10%</v>
      </c>
    </row>
    <row r="4807" spans="1:24" ht="14.4" x14ac:dyDescent="0.3">
      <c r="A4807" s="2">
        <v>4806</v>
      </c>
      <c r="B4807" s="2" t="s">
        <v>7788</v>
      </c>
      <c r="C4807" s="2">
        <f>YEAR([1]Data!$D4807)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9">
        <v>37.94</v>
      </c>
      <c r="T4807" s="2">
        <v>2</v>
      </c>
      <c r="U4807" s="25">
        <v>0</v>
      </c>
      <c r="V4807" s="25">
        <v>18.211199999999998</v>
      </c>
      <c r="W4807" s="11">
        <f>Table_1[[#This Row],[Discount]]/Table_1[[#This Row],[Sales]]</f>
        <v>0</v>
      </c>
      <c r="X4807" t="str">
        <f>IF(Table_1[[#This Row],[Discount %]]&lt;=0.1, "0-10%", IF(Table_1[[#This Row],[Discount %]]&lt;=0.2, "10-20%", IF(Table_1[[#This Row],[Discount %]]&lt;=0.3, "20-30%", IF(Table_1[[#This Row],[Discount %]]&lt;=0.4, "30-40%", "40%+"))))</f>
        <v>0-10%</v>
      </c>
    </row>
    <row r="4808" spans="1:24" ht="14.4" x14ac:dyDescent="0.3">
      <c r="A4808" s="2">
        <v>4807</v>
      </c>
      <c r="B4808" s="2" t="s">
        <v>7788</v>
      </c>
      <c r="C4808" s="2">
        <f>YEAR([1]Data!$D4808)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9">
        <v>42.800000000000004</v>
      </c>
      <c r="T4808" s="2">
        <v>10</v>
      </c>
      <c r="U4808" s="25">
        <v>0</v>
      </c>
      <c r="V4808" s="25">
        <v>19.259999999999998</v>
      </c>
      <c r="W4808" s="11">
        <f>Table_1[[#This Row],[Discount]]/Table_1[[#This Row],[Sales]]</f>
        <v>0</v>
      </c>
      <c r="X4808" t="str">
        <f>IF(Table_1[[#This Row],[Discount %]]&lt;=0.1, "0-10%", IF(Table_1[[#This Row],[Discount %]]&lt;=0.2, "10-20%", IF(Table_1[[#This Row],[Discount %]]&lt;=0.3, "20-30%", IF(Table_1[[#This Row],[Discount %]]&lt;=0.4, "30-40%", "40%+"))))</f>
        <v>0-10%</v>
      </c>
    </row>
    <row r="4809" spans="1:24" ht="14.4" x14ac:dyDescent="0.3">
      <c r="A4809" s="2">
        <v>4808</v>
      </c>
      <c r="B4809" s="2" t="s">
        <v>7788</v>
      </c>
      <c r="C4809" s="2">
        <f>YEAR([1]Data!$D4809)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9">
        <v>33.630000000000003</v>
      </c>
      <c r="T4809" s="2">
        <v>3</v>
      </c>
      <c r="U4809" s="25">
        <v>0</v>
      </c>
      <c r="V4809" s="25">
        <v>10.088999999999999</v>
      </c>
      <c r="W4809" s="11">
        <f>Table_1[[#This Row],[Discount]]/Table_1[[#This Row],[Sales]]</f>
        <v>0</v>
      </c>
      <c r="X4809" t="str">
        <f>IF(Table_1[[#This Row],[Discount %]]&lt;=0.1, "0-10%", IF(Table_1[[#This Row],[Discount %]]&lt;=0.2, "10-20%", IF(Table_1[[#This Row],[Discount %]]&lt;=0.3, "20-30%", IF(Table_1[[#This Row],[Discount %]]&lt;=0.4, "30-40%", "40%+"))))</f>
        <v>0-10%</v>
      </c>
    </row>
    <row r="4810" spans="1:24" ht="14.4" x14ac:dyDescent="0.3">
      <c r="A4810" s="2">
        <v>4809</v>
      </c>
      <c r="B4810" s="2" t="s">
        <v>7789</v>
      </c>
      <c r="C4810" s="2">
        <f>YEAR([1]Data!$D4810)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9">
        <v>62.808000000000007</v>
      </c>
      <c r="T4810" s="2">
        <v>3</v>
      </c>
      <c r="U4810" s="25">
        <v>0.2</v>
      </c>
      <c r="V4810" s="25">
        <v>21.197700000000001</v>
      </c>
      <c r="W4810" s="11">
        <f>Table_1[[#This Row],[Discount]]/Table_1[[#This Row],[Sales]]</f>
        <v>3.1843077314991719E-3</v>
      </c>
      <c r="X4810" t="str">
        <f>IF(Table_1[[#This Row],[Discount %]]&lt;=0.1, "0-10%", IF(Table_1[[#This Row],[Discount %]]&lt;=0.2, "10-20%", IF(Table_1[[#This Row],[Discount %]]&lt;=0.3, "20-30%", IF(Table_1[[#This Row],[Discount %]]&lt;=0.4, "30-40%", "40%+"))))</f>
        <v>0-10%</v>
      </c>
    </row>
    <row r="4811" spans="1:24" ht="14.4" x14ac:dyDescent="0.3">
      <c r="A4811" s="2">
        <v>4810</v>
      </c>
      <c r="B4811" s="2" t="s">
        <v>7790</v>
      </c>
      <c r="C4811" s="2">
        <f>YEAR([1]Data!$D4811)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9">
        <v>195.64</v>
      </c>
      <c r="T4811" s="2">
        <v>4</v>
      </c>
      <c r="U4811" s="25">
        <v>0</v>
      </c>
      <c r="V4811" s="25">
        <v>91.950799999999987</v>
      </c>
      <c r="W4811" s="11">
        <f>Table_1[[#This Row],[Discount]]/Table_1[[#This Row],[Sales]]</f>
        <v>0</v>
      </c>
      <c r="X4811" t="str">
        <f>IF(Table_1[[#This Row],[Discount %]]&lt;=0.1, "0-10%", IF(Table_1[[#This Row],[Discount %]]&lt;=0.2, "10-20%", IF(Table_1[[#This Row],[Discount %]]&lt;=0.3, "20-30%", IF(Table_1[[#This Row],[Discount %]]&lt;=0.4, "30-40%", "40%+"))))</f>
        <v>0-10%</v>
      </c>
    </row>
    <row r="4812" spans="1:24" ht="14.4" x14ac:dyDescent="0.3">
      <c r="A4812" s="2">
        <v>4811</v>
      </c>
      <c r="B4812" s="2" t="s">
        <v>7790</v>
      </c>
      <c r="C4812" s="2">
        <f>YEAR([1]Data!$D4812)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9">
        <v>239.9</v>
      </c>
      <c r="T4812" s="2">
        <v>2</v>
      </c>
      <c r="U4812" s="25">
        <v>0</v>
      </c>
      <c r="V4812" s="25">
        <v>71.97</v>
      </c>
      <c r="W4812" s="11">
        <f>Table_1[[#This Row],[Discount]]/Table_1[[#This Row],[Sales]]</f>
        <v>0</v>
      </c>
      <c r="X4812" t="str">
        <f>IF(Table_1[[#This Row],[Discount %]]&lt;=0.1, "0-10%", IF(Table_1[[#This Row],[Discount %]]&lt;=0.2, "10-20%", IF(Table_1[[#This Row],[Discount %]]&lt;=0.3, "20-30%", IF(Table_1[[#This Row],[Discount %]]&lt;=0.4, "30-40%", "40%+"))))</f>
        <v>0-10%</v>
      </c>
    </row>
    <row r="4813" spans="1:24" ht="14.4" x14ac:dyDescent="0.3">
      <c r="A4813" s="2">
        <v>4812</v>
      </c>
      <c r="B4813" s="2" t="s">
        <v>7791</v>
      </c>
      <c r="C4813" s="2">
        <f>YEAR([1]Data!$D4813)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9">
        <v>380.05799999999994</v>
      </c>
      <c r="T4813" s="2">
        <v>3</v>
      </c>
      <c r="U4813" s="25">
        <v>0.3</v>
      </c>
      <c r="V4813" s="25">
        <v>-21.717600000000004</v>
      </c>
      <c r="W4813" s="11">
        <f>Table_1[[#This Row],[Discount]]/Table_1[[#This Row],[Sales]]</f>
        <v>7.8935320398465503E-4</v>
      </c>
      <c r="X4813" t="str">
        <f>IF(Table_1[[#This Row],[Discount %]]&lt;=0.1, "0-10%", IF(Table_1[[#This Row],[Discount %]]&lt;=0.2, "10-20%", IF(Table_1[[#This Row],[Discount %]]&lt;=0.3, "20-30%", IF(Table_1[[#This Row],[Discount %]]&lt;=0.4, "30-40%", "40%+"))))</f>
        <v>0-10%</v>
      </c>
    </row>
    <row r="4814" spans="1:24" ht="14.4" x14ac:dyDescent="0.3">
      <c r="A4814" s="2">
        <v>4813</v>
      </c>
      <c r="B4814" s="2" t="s">
        <v>7791</v>
      </c>
      <c r="C4814" s="2">
        <f>YEAR([1]Data!$D4814)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9">
        <v>1199.9759999999999</v>
      </c>
      <c r="T4814" s="2">
        <v>4</v>
      </c>
      <c r="U4814" s="25">
        <v>0.4</v>
      </c>
      <c r="V4814" s="25">
        <v>179.99639999999999</v>
      </c>
      <c r="W4814" s="11">
        <f>Table_1[[#This Row],[Discount]]/Table_1[[#This Row],[Sales]]</f>
        <v>3.3334000013333605E-4</v>
      </c>
      <c r="X4814" t="str">
        <f>IF(Table_1[[#This Row],[Discount %]]&lt;=0.1, "0-10%", IF(Table_1[[#This Row],[Discount %]]&lt;=0.2, "10-20%", IF(Table_1[[#This Row],[Discount %]]&lt;=0.3, "20-30%", IF(Table_1[[#This Row],[Discount %]]&lt;=0.4, "30-40%", "40%+"))))</f>
        <v>0-10%</v>
      </c>
    </row>
    <row r="4815" spans="1:24" ht="14.4" x14ac:dyDescent="0.3">
      <c r="A4815" s="2">
        <v>4814</v>
      </c>
      <c r="B4815" s="2" t="s">
        <v>7791</v>
      </c>
      <c r="C4815" s="2">
        <f>YEAR([1]Data!$D4815)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9">
        <v>48.576000000000001</v>
      </c>
      <c r="T4815" s="2">
        <v>3</v>
      </c>
      <c r="U4815" s="25">
        <v>0.2</v>
      </c>
      <c r="V4815" s="25">
        <v>9.7151999999999941</v>
      </c>
      <c r="W4815" s="11">
        <f>Table_1[[#This Row],[Discount]]/Table_1[[#This Row],[Sales]]</f>
        <v>4.117259552042161E-3</v>
      </c>
      <c r="X4815" t="str">
        <f>IF(Table_1[[#This Row],[Discount %]]&lt;=0.1, "0-10%", IF(Table_1[[#This Row],[Discount %]]&lt;=0.2, "10-20%", IF(Table_1[[#This Row],[Discount %]]&lt;=0.3, "20-30%", IF(Table_1[[#This Row],[Discount %]]&lt;=0.4, "30-40%", "40%+"))))</f>
        <v>0-10%</v>
      </c>
    </row>
    <row r="4816" spans="1:24" ht="14.4" x14ac:dyDescent="0.3">
      <c r="A4816" s="2">
        <v>4815</v>
      </c>
      <c r="B4816" s="2" t="s">
        <v>7794</v>
      </c>
      <c r="C4816" s="2">
        <f>YEAR([1]Data!$D4816)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9">
        <v>17.940000000000001</v>
      </c>
      <c r="T4816" s="2">
        <v>3</v>
      </c>
      <c r="U4816" s="25">
        <v>0</v>
      </c>
      <c r="V4816" s="25">
        <v>8.0730000000000004</v>
      </c>
      <c r="W4816" s="11">
        <f>Table_1[[#This Row],[Discount]]/Table_1[[#This Row],[Sales]]</f>
        <v>0</v>
      </c>
      <c r="X4816" t="str">
        <f>IF(Table_1[[#This Row],[Discount %]]&lt;=0.1, "0-10%", IF(Table_1[[#This Row],[Discount %]]&lt;=0.2, "10-20%", IF(Table_1[[#This Row],[Discount %]]&lt;=0.3, "20-30%", IF(Table_1[[#This Row],[Discount %]]&lt;=0.4, "30-40%", "40%+"))))</f>
        <v>0-10%</v>
      </c>
    </row>
    <row r="4817" spans="1:24" ht="14.4" x14ac:dyDescent="0.3">
      <c r="A4817" s="2">
        <v>4816</v>
      </c>
      <c r="B4817" s="2" t="s">
        <v>7795</v>
      </c>
      <c r="C4817" s="2">
        <f>YEAR([1]Data!$D4817)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9">
        <v>18.264000000000003</v>
      </c>
      <c r="T4817" s="2">
        <v>3</v>
      </c>
      <c r="U4817" s="25">
        <v>0.2</v>
      </c>
      <c r="V4817" s="25">
        <v>6.1640999999999995</v>
      </c>
      <c r="W4817" s="11">
        <f>Table_1[[#This Row],[Discount]]/Table_1[[#This Row],[Sales]]</f>
        <v>1.0950503723171265E-2</v>
      </c>
      <c r="X4817" t="str">
        <f>IF(Table_1[[#This Row],[Discount %]]&lt;=0.1, "0-10%", IF(Table_1[[#This Row],[Discount %]]&lt;=0.2, "10-20%", IF(Table_1[[#This Row],[Discount %]]&lt;=0.3, "20-30%", IF(Table_1[[#This Row],[Discount %]]&lt;=0.4, "30-40%", "40%+"))))</f>
        <v>0-10%</v>
      </c>
    </row>
    <row r="4818" spans="1:24" ht="14.4" x14ac:dyDescent="0.3">
      <c r="A4818" s="2">
        <v>4817</v>
      </c>
      <c r="B4818" s="2" t="s">
        <v>7795</v>
      </c>
      <c r="C4818" s="2">
        <f>YEAR([1]Data!$D4818)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9">
        <v>34.655999999999999</v>
      </c>
      <c r="T4818" s="2">
        <v>2</v>
      </c>
      <c r="U4818" s="25">
        <v>0.2</v>
      </c>
      <c r="V4818" s="25">
        <v>5.6315999999999971</v>
      </c>
      <c r="W4818" s="11">
        <f>Table_1[[#This Row],[Discount]]/Table_1[[#This Row],[Sales]]</f>
        <v>5.7710064635272396E-3</v>
      </c>
      <c r="X4818" t="str">
        <f>IF(Table_1[[#This Row],[Discount %]]&lt;=0.1, "0-10%", IF(Table_1[[#This Row],[Discount %]]&lt;=0.2, "10-20%", IF(Table_1[[#This Row],[Discount %]]&lt;=0.3, "20-30%", IF(Table_1[[#This Row],[Discount %]]&lt;=0.4, "30-40%", "40%+"))))</f>
        <v>0-10%</v>
      </c>
    </row>
    <row r="4819" spans="1:24" ht="14.4" x14ac:dyDescent="0.3">
      <c r="A4819" s="2">
        <v>4818</v>
      </c>
      <c r="B4819" s="2" t="s">
        <v>7795</v>
      </c>
      <c r="C4819" s="2">
        <f>YEAR([1]Data!$D4819)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9">
        <v>81.552000000000007</v>
      </c>
      <c r="T4819" s="2">
        <v>2</v>
      </c>
      <c r="U4819" s="25">
        <v>0.2</v>
      </c>
      <c r="V4819" s="25">
        <v>8.1551999999999971</v>
      </c>
      <c r="W4819" s="11">
        <f>Table_1[[#This Row],[Discount]]/Table_1[[#This Row],[Sales]]</f>
        <v>2.452422993917991E-3</v>
      </c>
      <c r="X4819" t="str">
        <f>IF(Table_1[[#This Row],[Discount %]]&lt;=0.1, "0-10%", IF(Table_1[[#This Row],[Discount %]]&lt;=0.2, "10-20%", IF(Table_1[[#This Row],[Discount %]]&lt;=0.3, "20-30%", IF(Table_1[[#This Row],[Discount %]]&lt;=0.4, "30-40%", "40%+"))))</f>
        <v>0-10%</v>
      </c>
    </row>
    <row r="4820" spans="1:24" ht="14.4" x14ac:dyDescent="0.3">
      <c r="A4820" s="2">
        <v>4819</v>
      </c>
      <c r="B4820" s="2" t="s">
        <v>7795</v>
      </c>
      <c r="C4820" s="2">
        <f>YEAR([1]Data!$D4820)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9">
        <v>227.13600000000002</v>
      </c>
      <c r="T4820" s="2">
        <v>4</v>
      </c>
      <c r="U4820" s="25">
        <v>0.2</v>
      </c>
      <c r="V4820" s="25">
        <v>-42.588000000000036</v>
      </c>
      <c r="W4820" s="11">
        <f>Table_1[[#This Row],[Discount]]/Table_1[[#This Row],[Sales]]</f>
        <v>8.8052972668357281E-4</v>
      </c>
      <c r="X4820" t="str">
        <f>IF(Table_1[[#This Row],[Discount %]]&lt;=0.1, "0-10%", IF(Table_1[[#This Row],[Discount %]]&lt;=0.2, "10-20%", IF(Table_1[[#This Row],[Discount %]]&lt;=0.3, "20-30%", IF(Table_1[[#This Row],[Discount %]]&lt;=0.4, "30-40%", "40%+"))))</f>
        <v>0-10%</v>
      </c>
    </row>
    <row r="4821" spans="1:24" ht="14.4" x14ac:dyDescent="0.3">
      <c r="A4821" s="2">
        <v>4820</v>
      </c>
      <c r="B4821" s="2" t="s">
        <v>7796</v>
      </c>
      <c r="C4821" s="2">
        <f>YEAR([1]Data!$D4821)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9">
        <v>10.36</v>
      </c>
      <c r="T4821" s="2">
        <v>2</v>
      </c>
      <c r="U4821" s="25">
        <v>0</v>
      </c>
      <c r="V4821" s="25">
        <v>5.0763999999999996</v>
      </c>
      <c r="W4821" s="11">
        <f>Table_1[[#This Row],[Discount]]/Table_1[[#This Row],[Sales]]</f>
        <v>0</v>
      </c>
      <c r="X4821" t="str">
        <f>IF(Table_1[[#This Row],[Discount %]]&lt;=0.1, "0-10%", IF(Table_1[[#This Row],[Discount %]]&lt;=0.2, "10-20%", IF(Table_1[[#This Row],[Discount %]]&lt;=0.3, "20-30%", IF(Table_1[[#This Row],[Discount %]]&lt;=0.4, "30-40%", "40%+"))))</f>
        <v>0-10%</v>
      </c>
    </row>
    <row r="4822" spans="1:24" ht="14.4" x14ac:dyDescent="0.3">
      <c r="A4822" s="2">
        <v>4821</v>
      </c>
      <c r="B4822" s="2" t="s">
        <v>7799</v>
      </c>
      <c r="C4822" s="2">
        <f>YEAR([1]Data!$D4822)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9">
        <v>463.24799999999988</v>
      </c>
      <c r="T4822" s="2">
        <v>8</v>
      </c>
      <c r="U4822" s="25">
        <v>0.8</v>
      </c>
      <c r="V4822" s="25">
        <v>-1181.2824000000003</v>
      </c>
      <c r="W4822" s="11">
        <f>Table_1[[#This Row],[Discount]]/Table_1[[#This Row],[Sales]]</f>
        <v>1.726936759575865E-3</v>
      </c>
      <c r="X4822" t="str">
        <f>IF(Table_1[[#This Row],[Discount %]]&lt;=0.1, "0-10%", IF(Table_1[[#This Row],[Discount %]]&lt;=0.2, "10-20%", IF(Table_1[[#This Row],[Discount %]]&lt;=0.3, "20-30%", IF(Table_1[[#This Row],[Discount %]]&lt;=0.4, "30-40%", "40%+"))))</f>
        <v>0-10%</v>
      </c>
    </row>
    <row r="4823" spans="1:24" ht="14.4" x14ac:dyDescent="0.3">
      <c r="A4823" s="2">
        <v>4822</v>
      </c>
      <c r="B4823" s="2" t="s">
        <v>7799</v>
      </c>
      <c r="C4823" s="2">
        <f>YEAR([1]Data!$D4823)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9">
        <v>383.952</v>
      </c>
      <c r="T4823" s="2">
        <v>6</v>
      </c>
      <c r="U4823" s="25">
        <v>0.2</v>
      </c>
      <c r="V4823" s="25">
        <v>47.993999999999971</v>
      </c>
      <c r="W4823" s="11">
        <f>Table_1[[#This Row],[Discount]]/Table_1[[#This Row],[Sales]]</f>
        <v>5.2089844563903826E-4</v>
      </c>
      <c r="X4823" t="str">
        <f>IF(Table_1[[#This Row],[Discount %]]&lt;=0.1, "0-10%", IF(Table_1[[#This Row],[Discount %]]&lt;=0.2, "10-20%", IF(Table_1[[#This Row],[Discount %]]&lt;=0.3, "20-30%", IF(Table_1[[#This Row],[Discount %]]&lt;=0.4, "30-40%", "40%+"))))</f>
        <v>0-10%</v>
      </c>
    </row>
    <row r="4824" spans="1:24" ht="14.4" x14ac:dyDescent="0.3">
      <c r="A4824" s="2">
        <v>4823</v>
      </c>
      <c r="B4824" s="2" t="s">
        <v>7800</v>
      </c>
      <c r="C4824" s="2">
        <f>YEAR([1]Data!$D4824)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9">
        <v>44.856000000000009</v>
      </c>
      <c r="T4824" s="2">
        <v>6</v>
      </c>
      <c r="U4824" s="25">
        <v>0.7</v>
      </c>
      <c r="V4824" s="25">
        <v>-35.884799999999984</v>
      </c>
      <c r="W4824" s="11">
        <f>Table_1[[#This Row],[Discount]]/Table_1[[#This Row],[Sales]]</f>
        <v>1.5605493133583018E-2</v>
      </c>
      <c r="X4824" t="str">
        <f>IF(Table_1[[#This Row],[Discount %]]&lt;=0.1, "0-10%", IF(Table_1[[#This Row],[Discount %]]&lt;=0.2, "10-20%", IF(Table_1[[#This Row],[Discount %]]&lt;=0.3, "20-30%", IF(Table_1[[#This Row],[Discount %]]&lt;=0.4, "30-40%", "40%+"))))</f>
        <v>0-10%</v>
      </c>
    </row>
    <row r="4825" spans="1:24" ht="14.4" x14ac:dyDescent="0.3">
      <c r="A4825" s="2">
        <v>4824</v>
      </c>
      <c r="B4825" s="2" t="s">
        <v>7802</v>
      </c>
      <c r="C4825" s="2">
        <f>YEAR([1]Data!$D4825)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9">
        <v>30.345000000000006</v>
      </c>
      <c r="T4825" s="2">
        <v>7</v>
      </c>
      <c r="U4825" s="25">
        <v>0.7</v>
      </c>
      <c r="V4825" s="25">
        <v>-24.275999999999996</v>
      </c>
      <c r="W4825" s="11">
        <f>Table_1[[#This Row],[Discount]]/Table_1[[#This Row],[Sales]]</f>
        <v>2.3068050749711643E-2</v>
      </c>
      <c r="X4825" t="str">
        <f>IF(Table_1[[#This Row],[Discount %]]&lt;=0.1, "0-10%", IF(Table_1[[#This Row],[Discount %]]&lt;=0.2, "10-20%", IF(Table_1[[#This Row],[Discount %]]&lt;=0.3, "20-30%", IF(Table_1[[#This Row],[Discount %]]&lt;=0.4, "30-40%", "40%+"))))</f>
        <v>0-10%</v>
      </c>
    </row>
    <row r="4826" spans="1:24" ht="14.4" x14ac:dyDescent="0.3">
      <c r="A4826" s="2">
        <v>4825</v>
      </c>
      <c r="B4826" s="2" t="s">
        <v>7802</v>
      </c>
      <c r="C4826" s="2">
        <f>YEAR([1]Data!$D4826)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9">
        <v>127.554</v>
      </c>
      <c r="T4826" s="2">
        <v>3</v>
      </c>
      <c r="U4826" s="25">
        <v>0.3</v>
      </c>
      <c r="V4826" s="25">
        <v>-9.1109999999999971</v>
      </c>
      <c r="W4826" s="11">
        <f>Table_1[[#This Row],[Discount]]/Table_1[[#This Row],[Sales]]</f>
        <v>2.3519450585634317E-3</v>
      </c>
      <c r="X4826" t="str">
        <f>IF(Table_1[[#This Row],[Discount %]]&lt;=0.1, "0-10%", IF(Table_1[[#This Row],[Discount %]]&lt;=0.2, "10-20%", IF(Table_1[[#This Row],[Discount %]]&lt;=0.3, "20-30%", IF(Table_1[[#This Row],[Discount %]]&lt;=0.4, "30-40%", "40%+"))))</f>
        <v>0-10%</v>
      </c>
    </row>
    <row r="4827" spans="1:24" ht="14.4" x14ac:dyDescent="0.3">
      <c r="A4827" s="2">
        <v>4826</v>
      </c>
      <c r="B4827" s="2" t="s">
        <v>7802</v>
      </c>
      <c r="C4827" s="2">
        <f>YEAR([1]Data!$D4827)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9">
        <v>77.951999999999998</v>
      </c>
      <c r="T4827" s="2">
        <v>3</v>
      </c>
      <c r="U4827" s="25">
        <v>0.2</v>
      </c>
      <c r="V4827" s="25">
        <v>15.590399999999995</v>
      </c>
      <c r="W4827" s="11">
        <f>Table_1[[#This Row],[Discount]]/Table_1[[#This Row],[Sales]]</f>
        <v>2.5656814449917902E-3</v>
      </c>
      <c r="X4827" t="str">
        <f>IF(Table_1[[#This Row],[Discount %]]&lt;=0.1, "0-10%", IF(Table_1[[#This Row],[Discount %]]&lt;=0.2, "10-20%", IF(Table_1[[#This Row],[Discount %]]&lt;=0.3, "20-30%", IF(Table_1[[#This Row],[Discount %]]&lt;=0.4, "30-40%", "40%+"))))</f>
        <v>0-10%</v>
      </c>
    </row>
    <row r="4828" spans="1:24" ht="14.4" x14ac:dyDescent="0.3">
      <c r="A4828" s="2">
        <v>4827</v>
      </c>
      <c r="B4828" s="2" t="s">
        <v>7805</v>
      </c>
      <c r="C4828" s="2">
        <f>YEAR([1]Data!$D4828)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9">
        <v>14.016</v>
      </c>
      <c r="T4828" s="2">
        <v>4</v>
      </c>
      <c r="U4828" s="25">
        <v>0.2</v>
      </c>
      <c r="V4828" s="25">
        <v>4.9055999999999997</v>
      </c>
      <c r="W4828" s="11">
        <f>Table_1[[#This Row],[Discount]]/Table_1[[#This Row],[Sales]]</f>
        <v>1.4269406392694065E-2</v>
      </c>
      <c r="X4828" t="str">
        <f>IF(Table_1[[#This Row],[Discount %]]&lt;=0.1, "0-10%", IF(Table_1[[#This Row],[Discount %]]&lt;=0.2, "10-20%", IF(Table_1[[#This Row],[Discount %]]&lt;=0.3, "20-30%", IF(Table_1[[#This Row],[Discount %]]&lt;=0.4, "30-40%", "40%+"))))</f>
        <v>0-10%</v>
      </c>
    </row>
    <row r="4829" spans="1:24" ht="14.4" x14ac:dyDescent="0.3">
      <c r="A4829" s="2">
        <v>4828</v>
      </c>
      <c r="B4829" s="2" t="s">
        <v>7806</v>
      </c>
      <c r="C4829" s="2">
        <f>YEAR([1]Data!$D4829)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9">
        <v>69.52</v>
      </c>
      <c r="T4829" s="2">
        <v>2</v>
      </c>
      <c r="U4829" s="25">
        <v>0</v>
      </c>
      <c r="V4829" s="25">
        <v>19.465600000000002</v>
      </c>
      <c r="W4829" s="11">
        <f>Table_1[[#This Row],[Discount]]/Table_1[[#This Row],[Sales]]</f>
        <v>0</v>
      </c>
      <c r="X4829" t="str">
        <f>IF(Table_1[[#This Row],[Discount %]]&lt;=0.1, "0-10%", IF(Table_1[[#This Row],[Discount %]]&lt;=0.2, "10-20%", IF(Table_1[[#This Row],[Discount %]]&lt;=0.3, "20-30%", IF(Table_1[[#This Row],[Discount %]]&lt;=0.4, "30-40%", "40%+"))))</f>
        <v>0-10%</v>
      </c>
    </row>
    <row r="4830" spans="1:24" ht="14.4" x14ac:dyDescent="0.3">
      <c r="A4830" s="2">
        <v>4829</v>
      </c>
      <c r="B4830" s="2" t="s">
        <v>7806</v>
      </c>
      <c r="C4830" s="2">
        <f>YEAR([1]Data!$D4830)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9">
        <v>5.64</v>
      </c>
      <c r="T4830" s="2">
        <v>3</v>
      </c>
      <c r="U4830" s="25">
        <v>0</v>
      </c>
      <c r="V4830" s="25">
        <v>1.6355999999999997</v>
      </c>
      <c r="W4830" s="11">
        <f>Table_1[[#This Row],[Discount]]/Table_1[[#This Row],[Sales]]</f>
        <v>0</v>
      </c>
      <c r="X4830" t="str">
        <f>IF(Table_1[[#This Row],[Discount %]]&lt;=0.1, "0-10%", IF(Table_1[[#This Row],[Discount %]]&lt;=0.2, "10-20%", IF(Table_1[[#This Row],[Discount %]]&lt;=0.3, "20-30%", IF(Table_1[[#This Row],[Discount %]]&lt;=0.4, "30-40%", "40%+"))))</f>
        <v>0-10%</v>
      </c>
    </row>
    <row r="4831" spans="1:24" ht="14.4" x14ac:dyDescent="0.3">
      <c r="A4831" s="2">
        <v>4830</v>
      </c>
      <c r="B4831" s="2" t="s">
        <v>7807</v>
      </c>
      <c r="C4831" s="2">
        <f>YEAR([1]Data!$D4831)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9">
        <v>13.776000000000002</v>
      </c>
      <c r="T4831" s="2">
        <v>3</v>
      </c>
      <c r="U4831" s="25">
        <v>0.2</v>
      </c>
      <c r="V4831" s="25">
        <v>4.4771999999999998</v>
      </c>
      <c r="W4831" s="11">
        <f>Table_1[[#This Row],[Discount]]/Table_1[[#This Row],[Sales]]</f>
        <v>1.451800232288037E-2</v>
      </c>
      <c r="X4831" t="str">
        <f>IF(Table_1[[#This Row],[Discount %]]&lt;=0.1, "0-10%", IF(Table_1[[#This Row],[Discount %]]&lt;=0.2, "10-20%", IF(Table_1[[#This Row],[Discount %]]&lt;=0.3, "20-30%", IF(Table_1[[#This Row],[Discount %]]&lt;=0.4, "30-40%", "40%+"))))</f>
        <v>0-10%</v>
      </c>
    </row>
    <row r="4832" spans="1:24" ht="14.4" x14ac:dyDescent="0.3">
      <c r="A4832" s="2">
        <v>4831</v>
      </c>
      <c r="B4832" s="2" t="s">
        <v>7808</v>
      </c>
      <c r="C4832" s="2">
        <f>YEAR([1]Data!$D4832)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9">
        <v>245.88</v>
      </c>
      <c r="T4832" s="2">
        <v>6</v>
      </c>
      <c r="U4832" s="25">
        <v>0</v>
      </c>
      <c r="V4832" s="25">
        <v>68.846399999999988</v>
      </c>
      <c r="W4832" s="11">
        <f>Table_1[[#This Row],[Discount]]/Table_1[[#This Row],[Sales]]</f>
        <v>0</v>
      </c>
      <c r="X4832" t="str">
        <f>IF(Table_1[[#This Row],[Discount %]]&lt;=0.1, "0-10%", IF(Table_1[[#This Row],[Discount %]]&lt;=0.2, "10-20%", IF(Table_1[[#This Row],[Discount %]]&lt;=0.3, "20-30%", IF(Table_1[[#This Row],[Discount %]]&lt;=0.4, "30-40%", "40%+"))))</f>
        <v>0-10%</v>
      </c>
    </row>
    <row r="4833" spans="1:24" ht="14.4" x14ac:dyDescent="0.3">
      <c r="A4833" s="2">
        <v>4832</v>
      </c>
      <c r="B4833" s="2" t="s">
        <v>7808</v>
      </c>
      <c r="C4833" s="2">
        <f>YEAR([1]Data!$D4833)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9">
        <v>36.630000000000003</v>
      </c>
      <c r="T4833" s="2">
        <v>3</v>
      </c>
      <c r="U4833" s="25">
        <v>0</v>
      </c>
      <c r="V4833" s="25">
        <v>9.8901000000000039</v>
      </c>
      <c r="W4833" s="11">
        <f>Table_1[[#This Row],[Discount]]/Table_1[[#This Row],[Sales]]</f>
        <v>0</v>
      </c>
      <c r="X4833" t="str">
        <f>IF(Table_1[[#This Row],[Discount %]]&lt;=0.1, "0-10%", IF(Table_1[[#This Row],[Discount %]]&lt;=0.2, "10-20%", IF(Table_1[[#This Row],[Discount %]]&lt;=0.3, "20-30%", IF(Table_1[[#This Row],[Discount %]]&lt;=0.4, "30-40%", "40%+"))))</f>
        <v>0-10%</v>
      </c>
    </row>
    <row r="4834" spans="1:24" ht="14.4" x14ac:dyDescent="0.3">
      <c r="A4834" s="2">
        <v>4833</v>
      </c>
      <c r="B4834" s="2" t="s">
        <v>7808</v>
      </c>
      <c r="C4834" s="2">
        <f>YEAR([1]Data!$D4834)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9">
        <v>22.58</v>
      </c>
      <c r="T4834" s="2">
        <v>2</v>
      </c>
      <c r="U4834" s="25">
        <v>0</v>
      </c>
      <c r="V4834" s="25">
        <v>5.8707999999999991</v>
      </c>
      <c r="W4834" s="11">
        <f>Table_1[[#This Row],[Discount]]/Table_1[[#This Row],[Sales]]</f>
        <v>0</v>
      </c>
      <c r="X4834" t="str">
        <f>IF(Table_1[[#This Row],[Discount %]]&lt;=0.1, "0-10%", IF(Table_1[[#This Row],[Discount %]]&lt;=0.2, "10-20%", IF(Table_1[[#This Row],[Discount %]]&lt;=0.3, "20-30%", IF(Table_1[[#This Row],[Discount %]]&lt;=0.4, "30-40%", "40%+"))))</f>
        <v>0-10%</v>
      </c>
    </row>
    <row r="4835" spans="1:24" ht="14.4" x14ac:dyDescent="0.3">
      <c r="A4835" s="2">
        <v>4834</v>
      </c>
      <c r="B4835" s="2" t="s">
        <v>7808</v>
      </c>
      <c r="C4835" s="2">
        <f>YEAR([1]Data!$D4835)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9">
        <v>12.39</v>
      </c>
      <c r="T4835" s="2">
        <v>3</v>
      </c>
      <c r="U4835" s="25">
        <v>0</v>
      </c>
      <c r="V4835" s="25">
        <v>5.8232999999999997</v>
      </c>
      <c r="W4835" s="11">
        <f>Table_1[[#This Row],[Discount]]/Table_1[[#This Row],[Sales]]</f>
        <v>0</v>
      </c>
      <c r="X4835" t="str">
        <f>IF(Table_1[[#This Row],[Discount %]]&lt;=0.1, "0-10%", IF(Table_1[[#This Row],[Discount %]]&lt;=0.2, "10-20%", IF(Table_1[[#This Row],[Discount %]]&lt;=0.3, "20-30%", IF(Table_1[[#This Row],[Discount %]]&lt;=0.4, "30-40%", "40%+"))))</f>
        <v>0-10%</v>
      </c>
    </row>
    <row r="4836" spans="1:24" ht="14.4" x14ac:dyDescent="0.3">
      <c r="A4836" s="2">
        <v>4835</v>
      </c>
      <c r="B4836" s="2" t="s">
        <v>7810</v>
      </c>
      <c r="C4836" s="2">
        <f>YEAR([1]Data!$D4836)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9">
        <v>39.92</v>
      </c>
      <c r="T4836" s="2">
        <v>5</v>
      </c>
      <c r="U4836" s="25">
        <v>0.2</v>
      </c>
      <c r="V4836" s="25">
        <v>13.472999999999999</v>
      </c>
      <c r="W4836" s="11">
        <f>Table_1[[#This Row],[Discount]]/Table_1[[#This Row],[Sales]]</f>
        <v>5.0100200400801601E-3</v>
      </c>
      <c r="X4836" t="str">
        <f>IF(Table_1[[#This Row],[Discount %]]&lt;=0.1, "0-10%", IF(Table_1[[#This Row],[Discount %]]&lt;=0.2, "10-20%", IF(Table_1[[#This Row],[Discount %]]&lt;=0.3, "20-30%", IF(Table_1[[#This Row],[Discount %]]&lt;=0.4, "30-40%", "40%+"))))</f>
        <v>0-10%</v>
      </c>
    </row>
    <row r="4837" spans="1:24" ht="14.4" x14ac:dyDescent="0.3">
      <c r="A4837" s="2">
        <v>4836</v>
      </c>
      <c r="B4837" s="2" t="s">
        <v>7810</v>
      </c>
      <c r="C4837" s="2">
        <f>YEAR([1]Data!$D4837)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9">
        <v>61.96</v>
      </c>
      <c r="T4837" s="2">
        <v>2</v>
      </c>
      <c r="U4837" s="25">
        <v>0</v>
      </c>
      <c r="V4837" s="25">
        <v>27.881999999999998</v>
      </c>
      <c r="W4837" s="11">
        <f>Table_1[[#This Row],[Discount]]/Table_1[[#This Row],[Sales]]</f>
        <v>0</v>
      </c>
      <c r="X4837" t="str">
        <f>IF(Table_1[[#This Row],[Discount %]]&lt;=0.1, "0-10%", IF(Table_1[[#This Row],[Discount %]]&lt;=0.2, "10-20%", IF(Table_1[[#This Row],[Discount %]]&lt;=0.3, "20-30%", IF(Table_1[[#This Row],[Discount %]]&lt;=0.4, "30-40%", "40%+"))))</f>
        <v>0-10%</v>
      </c>
    </row>
    <row r="4838" spans="1:24" ht="14.4" x14ac:dyDescent="0.3">
      <c r="A4838" s="2">
        <v>4837</v>
      </c>
      <c r="B4838" s="2" t="s">
        <v>7810</v>
      </c>
      <c r="C4838" s="2">
        <f>YEAR([1]Data!$D4838)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9">
        <v>19.936000000000003</v>
      </c>
      <c r="T4838" s="2">
        <v>4</v>
      </c>
      <c r="U4838" s="25">
        <v>0.2</v>
      </c>
      <c r="V4838" s="25">
        <v>7.2267999999999999</v>
      </c>
      <c r="W4838" s="11">
        <f>Table_1[[#This Row],[Discount]]/Table_1[[#This Row],[Sales]]</f>
        <v>1.003210272873194E-2</v>
      </c>
      <c r="X4838" t="str">
        <f>IF(Table_1[[#This Row],[Discount %]]&lt;=0.1, "0-10%", IF(Table_1[[#This Row],[Discount %]]&lt;=0.2, "10-20%", IF(Table_1[[#This Row],[Discount %]]&lt;=0.3, "20-30%", IF(Table_1[[#This Row],[Discount %]]&lt;=0.4, "30-40%", "40%+"))))</f>
        <v>0-10%</v>
      </c>
    </row>
    <row r="4839" spans="1:24" ht="14.4" x14ac:dyDescent="0.3">
      <c r="A4839" s="2">
        <v>4838</v>
      </c>
      <c r="B4839" s="2" t="s">
        <v>7811</v>
      </c>
      <c r="C4839" s="2">
        <f>YEAR([1]Data!$D4839)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9">
        <v>3.7980000000000005</v>
      </c>
      <c r="T4839" s="2">
        <v>2</v>
      </c>
      <c r="U4839" s="25">
        <v>0.7</v>
      </c>
      <c r="V4839" s="25">
        <v>-2.6585999999999999</v>
      </c>
      <c r="W4839" s="11">
        <f>Table_1[[#This Row],[Discount]]/Table_1[[#This Row],[Sales]]</f>
        <v>0.18430753027909422</v>
      </c>
      <c r="X4839" t="str">
        <f>IF(Table_1[[#This Row],[Discount %]]&lt;=0.1, "0-10%", IF(Table_1[[#This Row],[Discount %]]&lt;=0.2, "10-20%", IF(Table_1[[#This Row],[Discount %]]&lt;=0.3, "20-30%", IF(Table_1[[#This Row],[Discount %]]&lt;=0.4, "30-40%", "40%+"))))</f>
        <v>10-20%</v>
      </c>
    </row>
    <row r="4840" spans="1:24" ht="14.4" x14ac:dyDescent="0.3">
      <c r="A4840" s="2">
        <v>4839</v>
      </c>
      <c r="B4840" s="2" t="s">
        <v>7811</v>
      </c>
      <c r="C4840" s="2">
        <f>YEAR([1]Data!$D4840)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9">
        <v>27.744000000000003</v>
      </c>
      <c r="T4840" s="2">
        <v>6</v>
      </c>
      <c r="U4840" s="25">
        <v>0.2</v>
      </c>
      <c r="V4840" s="25">
        <v>10.057200000000002</v>
      </c>
      <c r="W4840" s="11">
        <f>Table_1[[#This Row],[Discount]]/Table_1[[#This Row],[Sales]]</f>
        <v>7.2087658592848896E-3</v>
      </c>
      <c r="X4840" t="str">
        <f>IF(Table_1[[#This Row],[Discount %]]&lt;=0.1, "0-10%", IF(Table_1[[#This Row],[Discount %]]&lt;=0.2, "10-20%", IF(Table_1[[#This Row],[Discount %]]&lt;=0.3, "20-30%", IF(Table_1[[#This Row],[Discount %]]&lt;=0.4, "30-40%", "40%+"))))</f>
        <v>0-10%</v>
      </c>
    </row>
    <row r="4841" spans="1:24" ht="14.4" x14ac:dyDescent="0.3">
      <c r="A4841" s="2">
        <v>4840</v>
      </c>
      <c r="B4841" s="2" t="s">
        <v>7811</v>
      </c>
      <c r="C4841" s="2">
        <f>YEAR([1]Data!$D4841)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9">
        <v>158.37599999999998</v>
      </c>
      <c r="T4841" s="2">
        <v>4</v>
      </c>
      <c r="U4841" s="25">
        <v>0.4</v>
      </c>
      <c r="V4841" s="25">
        <v>-34.314799999999991</v>
      </c>
      <c r="W4841" s="11">
        <f>Table_1[[#This Row],[Discount]]/Table_1[[#This Row],[Sales]]</f>
        <v>2.5256351972521092E-3</v>
      </c>
      <c r="X4841" t="str">
        <f>IF(Table_1[[#This Row],[Discount %]]&lt;=0.1, "0-10%", IF(Table_1[[#This Row],[Discount %]]&lt;=0.2, "10-20%", IF(Table_1[[#This Row],[Discount %]]&lt;=0.3, "20-30%", IF(Table_1[[#This Row],[Discount %]]&lt;=0.4, "30-40%", "40%+"))))</f>
        <v>0-10%</v>
      </c>
    </row>
    <row r="4842" spans="1:24" ht="14.4" x14ac:dyDescent="0.3">
      <c r="A4842" s="2">
        <v>4841</v>
      </c>
      <c r="B4842" s="2" t="s">
        <v>7812</v>
      </c>
      <c r="C4842" s="2">
        <f>YEAR([1]Data!$D4842)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9">
        <v>27.58</v>
      </c>
      <c r="T4842" s="2">
        <v>2</v>
      </c>
      <c r="U4842" s="25">
        <v>0</v>
      </c>
      <c r="V4842" s="25">
        <v>11.583600000000001</v>
      </c>
      <c r="W4842" s="11">
        <f>Table_1[[#This Row],[Discount]]/Table_1[[#This Row],[Sales]]</f>
        <v>0</v>
      </c>
      <c r="X4842" t="str">
        <f>IF(Table_1[[#This Row],[Discount %]]&lt;=0.1, "0-10%", IF(Table_1[[#This Row],[Discount %]]&lt;=0.2, "10-20%", IF(Table_1[[#This Row],[Discount %]]&lt;=0.3, "20-30%", IF(Table_1[[#This Row],[Discount %]]&lt;=0.4, "30-40%", "40%+"))))</f>
        <v>0-10%</v>
      </c>
    </row>
    <row r="4843" spans="1:24" ht="14.4" x14ac:dyDescent="0.3">
      <c r="A4843" s="2">
        <v>4842</v>
      </c>
      <c r="B4843" s="2" t="s">
        <v>7813</v>
      </c>
      <c r="C4843" s="2">
        <f>YEAR([1]Data!$D4843)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9">
        <v>5.5530000000000008</v>
      </c>
      <c r="T4843" s="2">
        <v>3</v>
      </c>
      <c r="U4843" s="25">
        <v>0.7</v>
      </c>
      <c r="V4843" s="25">
        <v>-4.0722000000000023</v>
      </c>
      <c r="W4843" s="11">
        <f>Table_1[[#This Row],[Discount]]/Table_1[[#This Row],[Sales]]</f>
        <v>0.12605798667386994</v>
      </c>
      <c r="X4843" t="str">
        <f>IF(Table_1[[#This Row],[Discount %]]&lt;=0.1, "0-10%", IF(Table_1[[#This Row],[Discount %]]&lt;=0.2, "10-20%", IF(Table_1[[#This Row],[Discount %]]&lt;=0.3, "20-30%", IF(Table_1[[#This Row],[Discount %]]&lt;=0.4, "30-40%", "40%+"))))</f>
        <v>10-20%</v>
      </c>
    </row>
    <row r="4844" spans="1:24" ht="14.4" x14ac:dyDescent="0.3">
      <c r="A4844" s="2">
        <v>4843</v>
      </c>
      <c r="B4844" s="2" t="s">
        <v>7814</v>
      </c>
      <c r="C4844" s="2">
        <f>YEAR([1]Data!$D4844)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9">
        <v>243.92</v>
      </c>
      <c r="T4844" s="2">
        <v>5</v>
      </c>
      <c r="U4844" s="25">
        <v>0.2</v>
      </c>
      <c r="V4844" s="25">
        <v>-54.881999999999998</v>
      </c>
      <c r="W4844" s="11">
        <f>Table_1[[#This Row],[Discount]]/Table_1[[#This Row],[Sales]]</f>
        <v>8.1994096425057404E-4</v>
      </c>
      <c r="X4844" t="str">
        <f>IF(Table_1[[#This Row],[Discount %]]&lt;=0.1, "0-10%", IF(Table_1[[#This Row],[Discount %]]&lt;=0.2, "10-20%", IF(Table_1[[#This Row],[Discount %]]&lt;=0.3, "20-30%", IF(Table_1[[#This Row],[Discount %]]&lt;=0.4, "30-40%", "40%+"))))</f>
        <v>0-10%</v>
      </c>
    </row>
    <row r="4845" spans="1:24" ht="14.4" x14ac:dyDescent="0.3">
      <c r="A4845" s="2">
        <v>4844</v>
      </c>
      <c r="B4845" s="2" t="s">
        <v>7815</v>
      </c>
      <c r="C4845" s="2">
        <f>YEAR([1]Data!$D4845)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9">
        <v>14.96</v>
      </c>
      <c r="T4845" s="2">
        <v>4</v>
      </c>
      <c r="U4845" s="25">
        <v>0</v>
      </c>
      <c r="V4845" s="25">
        <v>0.2992000000000008</v>
      </c>
      <c r="W4845" s="11">
        <f>Table_1[[#This Row],[Discount]]/Table_1[[#This Row],[Sales]]</f>
        <v>0</v>
      </c>
      <c r="X4845" t="str">
        <f>IF(Table_1[[#This Row],[Discount %]]&lt;=0.1, "0-10%", IF(Table_1[[#This Row],[Discount %]]&lt;=0.2, "10-20%", IF(Table_1[[#This Row],[Discount %]]&lt;=0.3, "20-30%", IF(Table_1[[#This Row],[Discount %]]&lt;=0.4, "30-40%", "40%+"))))</f>
        <v>0-10%</v>
      </c>
    </row>
    <row r="4846" spans="1:24" ht="14.4" x14ac:dyDescent="0.3">
      <c r="A4846" s="2">
        <v>4845</v>
      </c>
      <c r="B4846" s="2" t="s">
        <v>7816</v>
      </c>
      <c r="C4846" s="2">
        <f>YEAR([1]Data!$D4846)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9">
        <v>7.1840000000000011</v>
      </c>
      <c r="T4846" s="2">
        <v>2</v>
      </c>
      <c r="U4846" s="25">
        <v>0.2</v>
      </c>
      <c r="V4846" s="25">
        <v>2.2449999999999992</v>
      </c>
      <c r="W4846" s="11">
        <f>Table_1[[#This Row],[Discount]]/Table_1[[#This Row],[Sales]]</f>
        <v>2.7839643652561245E-2</v>
      </c>
      <c r="X4846" t="str">
        <f>IF(Table_1[[#This Row],[Discount %]]&lt;=0.1, "0-10%", IF(Table_1[[#This Row],[Discount %]]&lt;=0.2, "10-20%", IF(Table_1[[#This Row],[Discount %]]&lt;=0.3, "20-30%", IF(Table_1[[#This Row],[Discount %]]&lt;=0.4, "30-40%", "40%+"))))</f>
        <v>0-10%</v>
      </c>
    </row>
    <row r="4847" spans="1:24" ht="14.4" x14ac:dyDescent="0.3">
      <c r="A4847" s="2">
        <v>4846</v>
      </c>
      <c r="B4847" s="2" t="s">
        <v>7817</v>
      </c>
      <c r="C4847" s="2">
        <f>YEAR([1]Data!$D4847)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9">
        <v>10.512</v>
      </c>
      <c r="T4847" s="2">
        <v>3</v>
      </c>
      <c r="U4847" s="25">
        <v>0.2</v>
      </c>
      <c r="V4847" s="25">
        <v>3.6791999999999998</v>
      </c>
      <c r="W4847" s="11">
        <f>Table_1[[#This Row],[Discount]]/Table_1[[#This Row],[Sales]]</f>
        <v>1.9025875190258751E-2</v>
      </c>
      <c r="X4847" t="str">
        <f>IF(Table_1[[#This Row],[Discount %]]&lt;=0.1, "0-10%", IF(Table_1[[#This Row],[Discount %]]&lt;=0.2, "10-20%", IF(Table_1[[#This Row],[Discount %]]&lt;=0.3, "20-30%", IF(Table_1[[#This Row],[Discount %]]&lt;=0.4, "30-40%", "40%+"))))</f>
        <v>0-10%</v>
      </c>
    </row>
    <row r="4848" spans="1:24" ht="14.4" x14ac:dyDescent="0.3">
      <c r="A4848" s="2">
        <v>4847</v>
      </c>
      <c r="B4848" s="2" t="s">
        <v>7818</v>
      </c>
      <c r="C4848" s="2">
        <f>YEAR([1]Data!$D4848)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9">
        <v>263.96000000000004</v>
      </c>
      <c r="T4848" s="2">
        <v>5</v>
      </c>
      <c r="U4848" s="25">
        <v>0.2</v>
      </c>
      <c r="V4848" s="25">
        <v>19.796999999999997</v>
      </c>
      <c r="W4848" s="11">
        <f>Table_1[[#This Row],[Discount]]/Table_1[[#This Row],[Sales]]</f>
        <v>7.5769055917563265E-4</v>
      </c>
      <c r="X4848" t="str">
        <f>IF(Table_1[[#This Row],[Discount %]]&lt;=0.1, "0-10%", IF(Table_1[[#This Row],[Discount %]]&lt;=0.2, "10-20%", IF(Table_1[[#This Row],[Discount %]]&lt;=0.3, "20-30%", IF(Table_1[[#This Row],[Discount %]]&lt;=0.4, "30-40%", "40%+"))))</f>
        <v>0-10%</v>
      </c>
    </row>
    <row r="4849" spans="1:24" ht="14.4" x14ac:dyDescent="0.3">
      <c r="A4849" s="2">
        <v>4848</v>
      </c>
      <c r="B4849" s="2" t="s">
        <v>7818</v>
      </c>
      <c r="C4849" s="2">
        <f>YEAR([1]Data!$D4849)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9">
        <v>71.632000000000005</v>
      </c>
      <c r="T4849" s="2">
        <v>11</v>
      </c>
      <c r="U4849" s="25">
        <v>0.2</v>
      </c>
      <c r="V4849" s="25">
        <v>17.908000000000001</v>
      </c>
      <c r="W4849" s="11">
        <f>Table_1[[#This Row],[Discount]]/Table_1[[#This Row],[Sales]]</f>
        <v>2.7920482465937013E-3</v>
      </c>
      <c r="X4849" t="str">
        <f>IF(Table_1[[#This Row],[Discount %]]&lt;=0.1, "0-10%", IF(Table_1[[#This Row],[Discount %]]&lt;=0.2, "10-20%", IF(Table_1[[#This Row],[Discount %]]&lt;=0.3, "20-30%", IF(Table_1[[#This Row],[Discount %]]&lt;=0.4, "30-40%", "40%+"))))</f>
        <v>0-10%</v>
      </c>
    </row>
    <row r="4850" spans="1:24" ht="14.4" x14ac:dyDescent="0.3">
      <c r="A4850" s="2">
        <v>4849</v>
      </c>
      <c r="B4850" s="2" t="s">
        <v>7818</v>
      </c>
      <c r="C4850" s="2">
        <f>YEAR([1]Data!$D4850)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9">
        <v>9.3280000000000012</v>
      </c>
      <c r="T4850" s="2">
        <v>1</v>
      </c>
      <c r="U4850" s="25">
        <v>0.2</v>
      </c>
      <c r="V4850" s="25">
        <v>0.8162000000000007</v>
      </c>
      <c r="W4850" s="11">
        <f>Table_1[[#This Row],[Discount]]/Table_1[[#This Row],[Sales]]</f>
        <v>2.1440823327615779E-2</v>
      </c>
      <c r="X4850" t="str">
        <f>IF(Table_1[[#This Row],[Discount %]]&lt;=0.1, "0-10%", IF(Table_1[[#This Row],[Discount %]]&lt;=0.2, "10-20%", IF(Table_1[[#This Row],[Discount %]]&lt;=0.3, "20-30%", IF(Table_1[[#This Row],[Discount %]]&lt;=0.4, "30-40%", "40%+"))))</f>
        <v>0-10%</v>
      </c>
    </row>
    <row r="4851" spans="1:24" ht="14.4" x14ac:dyDescent="0.3">
      <c r="A4851" s="2">
        <v>4850</v>
      </c>
      <c r="B4851" s="2" t="s">
        <v>7819</v>
      </c>
      <c r="C4851" s="2">
        <f>YEAR([1]Data!$D4851)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9">
        <v>5.88</v>
      </c>
      <c r="T4851" s="2">
        <v>2</v>
      </c>
      <c r="U4851" s="25">
        <v>0</v>
      </c>
      <c r="V4851" s="25">
        <v>2.6459999999999999</v>
      </c>
      <c r="W4851" s="11">
        <f>Table_1[[#This Row],[Discount]]/Table_1[[#This Row],[Sales]]</f>
        <v>0</v>
      </c>
      <c r="X4851" t="str">
        <f>IF(Table_1[[#This Row],[Discount %]]&lt;=0.1, "0-10%", IF(Table_1[[#This Row],[Discount %]]&lt;=0.2, "10-20%", IF(Table_1[[#This Row],[Discount %]]&lt;=0.3, "20-30%", IF(Table_1[[#This Row],[Discount %]]&lt;=0.4, "30-40%", "40%+"))))</f>
        <v>0-10%</v>
      </c>
    </row>
    <row r="4852" spans="1:24" ht="14.4" x14ac:dyDescent="0.3">
      <c r="A4852" s="2">
        <v>4851</v>
      </c>
      <c r="B4852" s="2" t="s">
        <v>7819</v>
      </c>
      <c r="C4852" s="2">
        <f>YEAR([1]Data!$D4852)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9">
        <v>975.92</v>
      </c>
      <c r="T4852" s="2">
        <v>5</v>
      </c>
      <c r="U4852" s="25">
        <v>0.2</v>
      </c>
      <c r="V4852" s="25">
        <v>121.98999999999992</v>
      </c>
      <c r="W4852" s="11">
        <f>Table_1[[#This Row],[Discount]]/Table_1[[#This Row],[Sales]]</f>
        <v>2.0493483072382985E-4</v>
      </c>
      <c r="X4852" t="str">
        <f>IF(Table_1[[#This Row],[Discount %]]&lt;=0.1, "0-10%", IF(Table_1[[#This Row],[Discount %]]&lt;=0.2, "10-20%", IF(Table_1[[#This Row],[Discount %]]&lt;=0.3, "20-30%", IF(Table_1[[#This Row],[Discount %]]&lt;=0.4, "30-40%", "40%+"))))</f>
        <v>0-10%</v>
      </c>
    </row>
    <row r="4853" spans="1:24" ht="14.4" x14ac:dyDescent="0.3">
      <c r="A4853" s="2">
        <v>4852</v>
      </c>
      <c r="B4853" s="2" t="s">
        <v>7819</v>
      </c>
      <c r="C4853" s="2">
        <f>YEAR([1]Data!$D4853)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9">
        <v>303.83999999999997</v>
      </c>
      <c r="T4853" s="2">
        <v>8</v>
      </c>
      <c r="U4853" s="25">
        <v>0</v>
      </c>
      <c r="V4853" s="25">
        <v>91.151999999999958</v>
      </c>
      <c r="W4853" s="11">
        <f>Table_1[[#This Row],[Discount]]/Table_1[[#This Row],[Sales]]</f>
        <v>0</v>
      </c>
      <c r="X4853" t="str">
        <f>IF(Table_1[[#This Row],[Discount %]]&lt;=0.1, "0-10%", IF(Table_1[[#This Row],[Discount %]]&lt;=0.2, "10-20%", IF(Table_1[[#This Row],[Discount %]]&lt;=0.3, "20-30%", IF(Table_1[[#This Row],[Discount %]]&lt;=0.4, "30-40%", "40%+"))))</f>
        <v>0-10%</v>
      </c>
    </row>
    <row r="4854" spans="1:24" ht="14.4" x14ac:dyDescent="0.3">
      <c r="A4854" s="2">
        <v>4853</v>
      </c>
      <c r="B4854" s="2" t="s">
        <v>7819</v>
      </c>
      <c r="C4854" s="2">
        <f>YEAR([1]Data!$D4854)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9">
        <v>485.88</v>
      </c>
      <c r="T4854" s="2">
        <v>6</v>
      </c>
      <c r="U4854" s="25">
        <v>0</v>
      </c>
      <c r="V4854" s="25">
        <v>19.43519999999998</v>
      </c>
      <c r="W4854" s="11">
        <f>Table_1[[#This Row],[Discount]]/Table_1[[#This Row],[Sales]]</f>
        <v>0</v>
      </c>
      <c r="X4854" t="str">
        <f>IF(Table_1[[#This Row],[Discount %]]&lt;=0.1, "0-10%", IF(Table_1[[#This Row],[Discount %]]&lt;=0.2, "10-20%", IF(Table_1[[#This Row],[Discount %]]&lt;=0.3, "20-30%", IF(Table_1[[#This Row],[Discount %]]&lt;=0.4, "30-40%", "40%+"))))</f>
        <v>0-10%</v>
      </c>
    </row>
    <row r="4855" spans="1:24" ht="14.4" x14ac:dyDescent="0.3">
      <c r="A4855" s="2">
        <v>4854</v>
      </c>
      <c r="B4855" s="2" t="s">
        <v>7821</v>
      </c>
      <c r="C4855" s="2">
        <f>YEAR([1]Data!$D4855)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9">
        <v>12.54</v>
      </c>
      <c r="T4855" s="2">
        <v>3</v>
      </c>
      <c r="U4855" s="25">
        <v>0</v>
      </c>
      <c r="V4855" s="25">
        <v>4.5144000000000002</v>
      </c>
      <c r="W4855" s="11">
        <f>Table_1[[#This Row],[Discount]]/Table_1[[#This Row],[Sales]]</f>
        <v>0</v>
      </c>
      <c r="X4855" t="str">
        <f>IF(Table_1[[#This Row],[Discount %]]&lt;=0.1, "0-10%", IF(Table_1[[#This Row],[Discount %]]&lt;=0.2, "10-20%", IF(Table_1[[#This Row],[Discount %]]&lt;=0.3, "20-30%", IF(Table_1[[#This Row],[Discount %]]&lt;=0.4, "30-40%", "40%+"))))</f>
        <v>0-10%</v>
      </c>
    </row>
    <row r="4856" spans="1:24" ht="14.4" x14ac:dyDescent="0.3">
      <c r="A4856" s="2">
        <v>4855</v>
      </c>
      <c r="B4856" s="2" t="s">
        <v>7821</v>
      </c>
      <c r="C4856" s="2">
        <f>YEAR([1]Data!$D4856)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9">
        <v>8.94</v>
      </c>
      <c r="T4856" s="2">
        <v>3</v>
      </c>
      <c r="U4856" s="25">
        <v>0</v>
      </c>
      <c r="V4856" s="25">
        <v>0.62579999999999902</v>
      </c>
      <c r="W4856" s="11">
        <f>Table_1[[#This Row],[Discount]]/Table_1[[#This Row],[Sales]]</f>
        <v>0</v>
      </c>
      <c r="X4856" t="str">
        <f>IF(Table_1[[#This Row],[Discount %]]&lt;=0.1, "0-10%", IF(Table_1[[#This Row],[Discount %]]&lt;=0.2, "10-20%", IF(Table_1[[#This Row],[Discount %]]&lt;=0.3, "20-30%", IF(Table_1[[#This Row],[Discount %]]&lt;=0.4, "30-40%", "40%+"))))</f>
        <v>0-10%</v>
      </c>
    </row>
    <row r="4857" spans="1:24" ht="14.4" x14ac:dyDescent="0.3">
      <c r="A4857" s="2">
        <v>4856</v>
      </c>
      <c r="B4857" s="2" t="s">
        <v>7821</v>
      </c>
      <c r="C4857" s="2">
        <f>YEAR([1]Data!$D4857)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9">
        <v>9.24</v>
      </c>
      <c r="T4857" s="2">
        <v>3</v>
      </c>
      <c r="U4857" s="25">
        <v>0</v>
      </c>
      <c r="V4857" s="25">
        <v>4.4352</v>
      </c>
      <c r="W4857" s="11">
        <f>Table_1[[#This Row],[Discount]]/Table_1[[#This Row],[Sales]]</f>
        <v>0</v>
      </c>
      <c r="X4857" t="str">
        <f>IF(Table_1[[#This Row],[Discount %]]&lt;=0.1, "0-10%", IF(Table_1[[#This Row],[Discount %]]&lt;=0.2, "10-20%", IF(Table_1[[#This Row],[Discount %]]&lt;=0.3, "20-30%", IF(Table_1[[#This Row],[Discount %]]&lt;=0.4, "30-40%", "40%+"))))</f>
        <v>0-10%</v>
      </c>
    </row>
    <row r="4858" spans="1:24" ht="14.4" x14ac:dyDescent="0.3">
      <c r="A4858" s="2">
        <v>4857</v>
      </c>
      <c r="B4858" s="2" t="s">
        <v>7822</v>
      </c>
      <c r="C4858" s="2">
        <f>YEAR([1]Data!$D4858)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9">
        <v>70.00800000000001</v>
      </c>
      <c r="T4858" s="2">
        <v>3</v>
      </c>
      <c r="U4858" s="25">
        <v>0.2</v>
      </c>
      <c r="V4858" s="25">
        <v>24.502800000000001</v>
      </c>
      <c r="W4858" s="11">
        <f>Table_1[[#This Row],[Discount]]/Table_1[[#This Row],[Sales]]</f>
        <v>2.8568163638441318E-3</v>
      </c>
      <c r="X4858" t="str">
        <f>IF(Table_1[[#This Row],[Discount %]]&lt;=0.1, "0-10%", IF(Table_1[[#This Row],[Discount %]]&lt;=0.2, "10-20%", IF(Table_1[[#This Row],[Discount %]]&lt;=0.3, "20-30%", IF(Table_1[[#This Row],[Discount %]]&lt;=0.4, "30-40%", "40%+"))))</f>
        <v>0-10%</v>
      </c>
    </row>
    <row r="4859" spans="1:24" ht="14.4" x14ac:dyDescent="0.3">
      <c r="A4859" s="2">
        <v>4858</v>
      </c>
      <c r="B4859" s="2" t="s">
        <v>7822</v>
      </c>
      <c r="C4859" s="2">
        <f>YEAR([1]Data!$D4859)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9">
        <v>77.599999999999994</v>
      </c>
      <c r="T4859" s="2">
        <v>4</v>
      </c>
      <c r="U4859" s="25">
        <v>0</v>
      </c>
      <c r="V4859" s="25">
        <v>38.023999999999994</v>
      </c>
      <c r="W4859" s="11">
        <f>Table_1[[#This Row],[Discount]]/Table_1[[#This Row],[Sales]]</f>
        <v>0</v>
      </c>
      <c r="X4859" t="str">
        <f>IF(Table_1[[#This Row],[Discount %]]&lt;=0.1, "0-10%", IF(Table_1[[#This Row],[Discount %]]&lt;=0.2, "10-20%", IF(Table_1[[#This Row],[Discount %]]&lt;=0.3, "20-30%", IF(Table_1[[#This Row],[Discount %]]&lt;=0.4, "30-40%", "40%+"))))</f>
        <v>0-10%</v>
      </c>
    </row>
    <row r="4860" spans="1:24" ht="14.4" x14ac:dyDescent="0.3">
      <c r="A4860" s="2">
        <v>4859</v>
      </c>
      <c r="B4860" s="2" t="s">
        <v>7822</v>
      </c>
      <c r="C4860" s="2">
        <f>YEAR([1]Data!$D4860)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9">
        <v>464.84999999999997</v>
      </c>
      <c r="T4860" s="2">
        <v>9</v>
      </c>
      <c r="U4860" s="25">
        <v>0</v>
      </c>
      <c r="V4860" s="25">
        <v>92.969999999999985</v>
      </c>
      <c r="W4860" s="11">
        <f>Table_1[[#This Row],[Discount]]/Table_1[[#This Row],[Sales]]</f>
        <v>0</v>
      </c>
      <c r="X4860" t="str">
        <f>IF(Table_1[[#This Row],[Discount %]]&lt;=0.1, "0-10%", IF(Table_1[[#This Row],[Discount %]]&lt;=0.2, "10-20%", IF(Table_1[[#This Row],[Discount %]]&lt;=0.3, "20-30%", IF(Table_1[[#This Row],[Discount %]]&lt;=0.4, "30-40%", "40%+"))))</f>
        <v>0-10%</v>
      </c>
    </row>
    <row r="4861" spans="1:24" ht="14.4" x14ac:dyDescent="0.3">
      <c r="A4861" s="2">
        <v>4860</v>
      </c>
      <c r="B4861" s="2" t="s">
        <v>7825</v>
      </c>
      <c r="C4861" s="2">
        <f>YEAR([1]Data!$D4861)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9">
        <v>10.192000000000002</v>
      </c>
      <c r="T4861" s="2">
        <v>7</v>
      </c>
      <c r="U4861" s="25">
        <v>0.2</v>
      </c>
      <c r="V4861" s="25">
        <v>1.0192000000000001</v>
      </c>
      <c r="W4861" s="11">
        <f>Table_1[[#This Row],[Discount]]/Table_1[[#This Row],[Sales]]</f>
        <v>1.9623233908948191E-2</v>
      </c>
      <c r="X4861" t="str">
        <f>IF(Table_1[[#This Row],[Discount %]]&lt;=0.1, "0-10%", IF(Table_1[[#This Row],[Discount %]]&lt;=0.2, "10-20%", IF(Table_1[[#This Row],[Discount %]]&lt;=0.3, "20-30%", IF(Table_1[[#This Row],[Discount %]]&lt;=0.4, "30-40%", "40%+"))))</f>
        <v>0-10%</v>
      </c>
    </row>
    <row r="4862" spans="1:24" ht="14.4" x14ac:dyDescent="0.3">
      <c r="A4862" s="2">
        <v>4861</v>
      </c>
      <c r="B4862" s="2" t="s">
        <v>7827</v>
      </c>
      <c r="C4862" s="2">
        <f>YEAR([1]Data!$D4862)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9">
        <v>1793.98</v>
      </c>
      <c r="T4862" s="2">
        <v>2</v>
      </c>
      <c r="U4862" s="25">
        <v>0</v>
      </c>
      <c r="V4862" s="25">
        <v>843.17059999999992</v>
      </c>
      <c r="W4862" s="11">
        <f>Table_1[[#This Row],[Discount]]/Table_1[[#This Row],[Sales]]</f>
        <v>0</v>
      </c>
      <c r="X4862" t="str">
        <f>IF(Table_1[[#This Row],[Discount %]]&lt;=0.1, "0-10%", IF(Table_1[[#This Row],[Discount %]]&lt;=0.2, "10-20%", IF(Table_1[[#This Row],[Discount %]]&lt;=0.3, "20-30%", IF(Table_1[[#This Row],[Discount %]]&lt;=0.4, "30-40%", "40%+"))))</f>
        <v>0-10%</v>
      </c>
    </row>
    <row r="4863" spans="1:24" ht="14.4" x14ac:dyDescent="0.3">
      <c r="A4863" s="2">
        <v>4862</v>
      </c>
      <c r="B4863" s="2" t="s">
        <v>7828</v>
      </c>
      <c r="C4863" s="2">
        <f>YEAR([1]Data!$D4863)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9">
        <v>758.35200000000009</v>
      </c>
      <c r="T4863" s="2">
        <v>6</v>
      </c>
      <c r="U4863" s="25">
        <v>0.2</v>
      </c>
      <c r="V4863" s="25">
        <v>265.42320000000001</v>
      </c>
      <c r="W4863" s="11">
        <f>Table_1[[#This Row],[Discount]]/Table_1[[#This Row],[Sales]]</f>
        <v>2.6372977192649325E-4</v>
      </c>
      <c r="X4863" t="str">
        <f>IF(Table_1[[#This Row],[Discount %]]&lt;=0.1, "0-10%", IF(Table_1[[#This Row],[Discount %]]&lt;=0.2, "10-20%", IF(Table_1[[#This Row],[Discount %]]&lt;=0.3, "20-30%", IF(Table_1[[#This Row],[Discount %]]&lt;=0.4, "30-40%", "40%+"))))</f>
        <v>0-10%</v>
      </c>
    </row>
    <row r="4864" spans="1:24" ht="14.4" x14ac:dyDescent="0.3">
      <c r="A4864" s="2">
        <v>4863</v>
      </c>
      <c r="B4864" s="2" t="s">
        <v>7829</v>
      </c>
      <c r="C4864" s="2">
        <f>YEAR([1]Data!$D4864)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9">
        <v>20.368000000000002</v>
      </c>
      <c r="T4864" s="2">
        <v>1</v>
      </c>
      <c r="U4864" s="25">
        <v>0.2</v>
      </c>
      <c r="V4864" s="25">
        <v>7.3834</v>
      </c>
      <c r="W4864" s="11">
        <f>Table_1[[#This Row],[Discount]]/Table_1[[#This Row],[Sales]]</f>
        <v>9.8193244304791826E-3</v>
      </c>
      <c r="X4864" t="str">
        <f>IF(Table_1[[#This Row],[Discount %]]&lt;=0.1, "0-10%", IF(Table_1[[#This Row],[Discount %]]&lt;=0.2, "10-20%", IF(Table_1[[#This Row],[Discount %]]&lt;=0.3, "20-30%", IF(Table_1[[#This Row],[Discount %]]&lt;=0.4, "30-40%", "40%+"))))</f>
        <v>0-10%</v>
      </c>
    </row>
    <row r="4865" spans="1:24" ht="14.4" x14ac:dyDescent="0.3">
      <c r="A4865" s="2">
        <v>4864</v>
      </c>
      <c r="B4865" s="2" t="s">
        <v>7829</v>
      </c>
      <c r="C4865" s="2">
        <f>YEAR([1]Data!$D4865)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9">
        <v>49.847999999999999</v>
      </c>
      <c r="T4865" s="2">
        <v>3</v>
      </c>
      <c r="U4865" s="25">
        <v>0.2</v>
      </c>
      <c r="V4865" s="25">
        <v>16.823699999999999</v>
      </c>
      <c r="W4865" s="11">
        <f>Table_1[[#This Row],[Discount]]/Table_1[[#This Row],[Sales]]</f>
        <v>4.0121970791205264E-3</v>
      </c>
      <c r="X4865" t="str">
        <f>IF(Table_1[[#This Row],[Discount %]]&lt;=0.1, "0-10%", IF(Table_1[[#This Row],[Discount %]]&lt;=0.2, "10-20%", IF(Table_1[[#This Row],[Discount %]]&lt;=0.3, "20-30%", IF(Table_1[[#This Row],[Discount %]]&lt;=0.4, "30-40%", "40%+"))))</f>
        <v>0-10%</v>
      </c>
    </row>
    <row r="4866" spans="1:24" ht="14.4" x14ac:dyDescent="0.3">
      <c r="A4866" s="2">
        <v>4865</v>
      </c>
      <c r="B4866" s="2" t="s">
        <v>7830</v>
      </c>
      <c r="C4866" s="2">
        <f>YEAR([1]Data!$D4866)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9">
        <v>239.96999999999997</v>
      </c>
      <c r="T4866" s="2">
        <v>3</v>
      </c>
      <c r="U4866" s="25">
        <v>0</v>
      </c>
      <c r="V4866" s="25">
        <v>67.191599999999994</v>
      </c>
      <c r="W4866" s="11">
        <f>Table_1[[#This Row],[Discount]]/Table_1[[#This Row],[Sales]]</f>
        <v>0</v>
      </c>
      <c r="X4866" t="str">
        <f>IF(Table_1[[#This Row],[Discount %]]&lt;=0.1, "0-10%", IF(Table_1[[#This Row],[Discount %]]&lt;=0.2, "10-20%", IF(Table_1[[#This Row],[Discount %]]&lt;=0.3, "20-30%", IF(Table_1[[#This Row],[Discount %]]&lt;=0.4, "30-40%", "40%+"))))</f>
        <v>0-10%</v>
      </c>
    </row>
    <row r="4867" spans="1:24" ht="14.4" x14ac:dyDescent="0.3">
      <c r="A4867" s="2">
        <v>4866</v>
      </c>
      <c r="B4867" s="2" t="s">
        <v>7831</v>
      </c>
      <c r="C4867" s="2">
        <f>YEAR([1]Data!$D4867)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9">
        <v>2404.7040000000002</v>
      </c>
      <c r="T4867" s="2">
        <v>6</v>
      </c>
      <c r="U4867" s="25">
        <v>0.2</v>
      </c>
      <c r="V4867" s="25">
        <v>150.29399999999998</v>
      </c>
      <c r="W4867" s="11">
        <f>Table_1[[#This Row],[Discount]]/Table_1[[#This Row],[Sales]]</f>
        <v>8.3170319507099412E-5</v>
      </c>
      <c r="X4867" t="str">
        <f>IF(Table_1[[#This Row],[Discount %]]&lt;=0.1, "0-10%", IF(Table_1[[#This Row],[Discount %]]&lt;=0.2, "10-20%", IF(Table_1[[#This Row],[Discount %]]&lt;=0.3, "20-30%", IF(Table_1[[#This Row],[Discount %]]&lt;=0.4, "30-40%", "40%+"))))</f>
        <v>0-10%</v>
      </c>
    </row>
    <row r="4868" spans="1:24" ht="14.4" x14ac:dyDescent="0.3">
      <c r="A4868" s="2">
        <v>4867</v>
      </c>
      <c r="B4868" s="2" t="s">
        <v>7831</v>
      </c>
      <c r="C4868" s="2">
        <f>YEAR([1]Data!$D4868)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9">
        <v>563.024</v>
      </c>
      <c r="T4868" s="2">
        <v>11</v>
      </c>
      <c r="U4868" s="25">
        <v>0.2</v>
      </c>
      <c r="V4868" s="25">
        <v>190.02059999999997</v>
      </c>
      <c r="W4868" s="11">
        <f>Table_1[[#This Row],[Discount]]/Table_1[[#This Row],[Sales]]</f>
        <v>3.5522464406490667E-4</v>
      </c>
      <c r="X4868" t="str">
        <f>IF(Table_1[[#This Row],[Discount %]]&lt;=0.1, "0-10%", IF(Table_1[[#This Row],[Discount %]]&lt;=0.2, "10-20%", IF(Table_1[[#This Row],[Discount %]]&lt;=0.3, "20-30%", IF(Table_1[[#This Row],[Discount %]]&lt;=0.4, "30-40%", "40%+"))))</f>
        <v>0-10%</v>
      </c>
    </row>
    <row r="4869" spans="1:24" ht="14.4" x14ac:dyDescent="0.3">
      <c r="A4869" s="2">
        <v>4868</v>
      </c>
      <c r="B4869" s="2" t="s">
        <v>7831</v>
      </c>
      <c r="C4869" s="2">
        <f>YEAR([1]Data!$D4869)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9">
        <v>344.90999999999997</v>
      </c>
      <c r="T4869" s="2">
        <v>3</v>
      </c>
      <c r="U4869" s="25">
        <v>0</v>
      </c>
      <c r="V4869" s="25">
        <v>10.347300000000004</v>
      </c>
      <c r="W4869" s="11">
        <f>Table_1[[#This Row],[Discount]]/Table_1[[#This Row],[Sales]]</f>
        <v>0</v>
      </c>
      <c r="X4869" t="str">
        <f>IF(Table_1[[#This Row],[Discount %]]&lt;=0.1, "0-10%", IF(Table_1[[#This Row],[Discount %]]&lt;=0.2, "10-20%", IF(Table_1[[#This Row],[Discount %]]&lt;=0.3, "20-30%", IF(Table_1[[#This Row],[Discount %]]&lt;=0.4, "30-40%", "40%+"))))</f>
        <v>0-10%</v>
      </c>
    </row>
    <row r="4870" spans="1:24" ht="14.4" x14ac:dyDescent="0.3">
      <c r="A4870" s="2">
        <v>4869</v>
      </c>
      <c r="B4870" s="2" t="s">
        <v>7831</v>
      </c>
      <c r="C4870" s="2">
        <f>YEAR([1]Data!$D4870)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9">
        <v>8.64</v>
      </c>
      <c r="T4870" s="2">
        <v>3</v>
      </c>
      <c r="U4870" s="25">
        <v>0</v>
      </c>
      <c r="V4870" s="25">
        <v>4.2336</v>
      </c>
      <c r="W4870" s="11">
        <f>Table_1[[#This Row],[Discount]]/Table_1[[#This Row],[Sales]]</f>
        <v>0</v>
      </c>
      <c r="X4870" t="str">
        <f>IF(Table_1[[#This Row],[Discount %]]&lt;=0.1, "0-10%", IF(Table_1[[#This Row],[Discount %]]&lt;=0.2, "10-20%", IF(Table_1[[#This Row],[Discount %]]&lt;=0.3, "20-30%", IF(Table_1[[#This Row],[Discount %]]&lt;=0.4, "30-40%", "40%+"))))</f>
        <v>0-10%</v>
      </c>
    </row>
    <row r="4871" spans="1:24" ht="14.4" x14ac:dyDescent="0.3">
      <c r="A4871" s="2">
        <v>4870</v>
      </c>
      <c r="B4871" s="2" t="s">
        <v>7832</v>
      </c>
      <c r="C4871" s="2">
        <f>YEAR([1]Data!$D4871)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9">
        <v>89.987999999999985</v>
      </c>
      <c r="T4871" s="2">
        <v>2</v>
      </c>
      <c r="U4871" s="25">
        <v>0.4</v>
      </c>
      <c r="V4871" s="25">
        <v>-14.998000000000012</v>
      </c>
      <c r="W4871" s="11">
        <f>Table_1[[#This Row],[Discount]]/Table_1[[#This Row],[Sales]]</f>
        <v>4.4450371160599201E-3</v>
      </c>
      <c r="X4871" t="str">
        <f>IF(Table_1[[#This Row],[Discount %]]&lt;=0.1, "0-10%", IF(Table_1[[#This Row],[Discount %]]&lt;=0.2, "10-20%", IF(Table_1[[#This Row],[Discount %]]&lt;=0.3, "20-30%", IF(Table_1[[#This Row],[Discount %]]&lt;=0.4, "30-40%", "40%+"))))</f>
        <v>0-10%</v>
      </c>
    </row>
    <row r="4872" spans="1:24" ht="14.4" x14ac:dyDescent="0.3">
      <c r="A4872" s="2">
        <v>4871</v>
      </c>
      <c r="B4872" s="2" t="s">
        <v>7832</v>
      </c>
      <c r="C4872" s="2">
        <f>YEAR([1]Data!$D4872)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9">
        <v>229.54400000000001</v>
      </c>
      <c r="T4872" s="2">
        <v>7</v>
      </c>
      <c r="U4872" s="25">
        <v>0.2</v>
      </c>
      <c r="V4872" s="25">
        <v>83.209699999999998</v>
      </c>
      <c r="W4872" s="11">
        <f>Table_1[[#This Row],[Discount]]/Table_1[[#This Row],[Sales]]</f>
        <v>8.7129264977520648E-4</v>
      </c>
      <c r="X4872" t="str">
        <f>IF(Table_1[[#This Row],[Discount %]]&lt;=0.1, "0-10%", IF(Table_1[[#This Row],[Discount %]]&lt;=0.2, "10-20%", IF(Table_1[[#This Row],[Discount %]]&lt;=0.3, "20-30%", IF(Table_1[[#This Row],[Discount %]]&lt;=0.4, "30-40%", "40%+"))))</f>
        <v>0-10%</v>
      </c>
    </row>
    <row r="4873" spans="1:24" ht="14.4" x14ac:dyDescent="0.3">
      <c r="A4873" s="2">
        <v>4872</v>
      </c>
      <c r="B4873" s="2" t="s">
        <v>7833</v>
      </c>
      <c r="C4873" s="2">
        <f>YEAR([1]Data!$D4873)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9">
        <v>1.8239999999999998</v>
      </c>
      <c r="T4873" s="2">
        <v>2</v>
      </c>
      <c r="U4873" s="25">
        <v>0.2</v>
      </c>
      <c r="V4873" s="25">
        <v>0.61559999999999993</v>
      </c>
      <c r="W4873" s="11">
        <f>Table_1[[#This Row],[Discount]]/Table_1[[#This Row],[Sales]]</f>
        <v>0.10964912280701757</v>
      </c>
      <c r="X4873" t="str">
        <f>IF(Table_1[[#This Row],[Discount %]]&lt;=0.1, "0-10%", IF(Table_1[[#This Row],[Discount %]]&lt;=0.2, "10-20%", IF(Table_1[[#This Row],[Discount %]]&lt;=0.3, "20-30%", IF(Table_1[[#This Row],[Discount %]]&lt;=0.4, "30-40%", "40%+"))))</f>
        <v>10-20%</v>
      </c>
    </row>
    <row r="4874" spans="1:24" ht="14.4" x14ac:dyDescent="0.3">
      <c r="A4874" s="2">
        <v>4873</v>
      </c>
      <c r="B4874" s="2" t="s">
        <v>7833</v>
      </c>
      <c r="C4874" s="2">
        <f>YEAR([1]Data!$D4874)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9">
        <v>18.319999999999997</v>
      </c>
      <c r="T4874" s="2">
        <v>5</v>
      </c>
      <c r="U4874" s="25">
        <v>0.8</v>
      </c>
      <c r="V4874" s="25">
        <v>-46.716000000000008</v>
      </c>
      <c r="W4874" s="11">
        <f>Table_1[[#This Row],[Discount]]/Table_1[[#This Row],[Sales]]</f>
        <v>4.366812227074237E-2</v>
      </c>
      <c r="X4874" t="str">
        <f>IF(Table_1[[#This Row],[Discount %]]&lt;=0.1, "0-10%", IF(Table_1[[#This Row],[Discount %]]&lt;=0.2, "10-20%", IF(Table_1[[#This Row],[Discount %]]&lt;=0.3, "20-30%", IF(Table_1[[#This Row],[Discount %]]&lt;=0.4, "30-40%", "40%+"))))</f>
        <v>0-10%</v>
      </c>
    </row>
    <row r="4875" spans="1:24" ht="14.4" x14ac:dyDescent="0.3">
      <c r="A4875" s="2">
        <v>4874</v>
      </c>
      <c r="B4875" s="2" t="s">
        <v>7833</v>
      </c>
      <c r="C4875" s="2">
        <f>YEAR([1]Data!$D4875)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9">
        <v>48.816000000000003</v>
      </c>
      <c r="T4875" s="2">
        <v>3</v>
      </c>
      <c r="U4875" s="25">
        <v>0.2</v>
      </c>
      <c r="V4875" s="25">
        <v>-11.593800000000005</v>
      </c>
      <c r="W4875" s="11">
        <f>Table_1[[#This Row],[Discount]]/Table_1[[#This Row],[Sales]]</f>
        <v>4.097017371353655E-3</v>
      </c>
      <c r="X4875" t="str">
        <f>IF(Table_1[[#This Row],[Discount %]]&lt;=0.1, "0-10%", IF(Table_1[[#This Row],[Discount %]]&lt;=0.2, "10-20%", IF(Table_1[[#This Row],[Discount %]]&lt;=0.3, "20-30%", IF(Table_1[[#This Row],[Discount %]]&lt;=0.4, "30-40%", "40%+"))))</f>
        <v>0-10%</v>
      </c>
    </row>
    <row r="4876" spans="1:24" ht="14.4" x14ac:dyDescent="0.3">
      <c r="A4876" s="2">
        <v>4875</v>
      </c>
      <c r="B4876" s="2" t="s">
        <v>7833</v>
      </c>
      <c r="C4876" s="2">
        <f>YEAR([1]Data!$D4876)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9">
        <v>1.1879999999999997</v>
      </c>
      <c r="T4876" s="2">
        <v>1</v>
      </c>
      <c r="U4876" s="25">
        <v>0.8</v>
      </c>
      <c r="V4876" s="25">
        <v>-1.9602000000000008</v>
      </c>
      <c r="W4876" s="11">
        <f>Table_1[[#This Row],[Discount]]/Table_1[[#This Row],[Sales]]</f>
        <v>0.67340067340067356</v>
      </c>
      <c r="X4876" t="str">
        <f>IF(Table_1[[#This Row],[Discount %]]&lt;=0.1, "0-10%", IF(Table_1[[#This Row],[Discount %]]&lt;=0.2, "10-20%", IF(Table_1[[#This Row],[Discount %]]&lt;=0.3, "20-30%", IF(Table_1[[#This Row],[Discount %]]&lt;=0.4, "30-40%", "40%+"))))</f>
        <v>40%+</v>
      </c>
    </row>
    <row r="4877" spans="1:24" ht="14.4" x14ac:dyDescent="0.3">
      <c r="A4877" s="2">
        <v>4876</v>
      </c>
      <c r="B4877" s="2" t="s">
        <v>7836</v>
      </c>
      <c r="C4877" s="2">
        <f>YEAR([1]Data!$D4877)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9">
        <v>119.80000000000001</v>
      </c>
      <c r="T4877" s="2">
        <v>5</v>
      </c>
      <c r="U4877" s="25">
        <v>0.2</v>
      </c>
      <c r="V4877" s="25">
        <v>29.950000000000003</v>
      </c>
      <c r="W4877" s="11">
        <f>Table_1[[#This Row],[Discount]]/Table_1[[#This Row],[Sales]]</f>
        <v>1.6694490818030048E-3</v>
      </c>
      <c r="X4877" t="str">
        <f>IF(Table_1[[#This Row],[Discount %]]&lt;=0.1, "0-10%", IF(Table_1[[#This Row],[Discount %]]&lt;=0.2, "10-20%", IF(Table_1[[#This Row],[Discount %]]&lt;=0.3, "20-30%", IF(Table_1[[#This Row],[Discount %]]&lt;=0.4, "30-40%", "40%+"))))</f>
        <v>0-10%</v>
      </c>
    </row>
    <row r="4878" spans="1:24" ht="14.4" x14ac:dyDescent="0.3">
      <c r="A4878" s="2">
        <v>4877</v>
      </c>
      <c r="B4878" s="2" t="s">
        <v>7837</v>
      </c>
      <c r="C4878" s="2">
        <f>YEAR([1]Data!$D4878)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9">
        <v>61.567999999999998</v>
      </c>
      <c r="T4878" s="2">
        <v>2</v>
      </c>
      <c r="U4878" s="25">
        <v>0.2</v>
      </c>
      <c r="V4878" s="25">
        <v>4.6175999999999995</v>
      </c>
      <c r="W4878" s="11">
        <f>Table_1[[#This Row],[Discount]]/Table_1[[#This Row],[Sales]]</f>
        <v>3.2484407484407486E-3</v>
      </c>
      <c r="X4878" t="str">
        <f>IF(Table_1[[#This Row],[Discount %]]&lt;=0.1, "0-10%", IF(Table_1[[#This Row],[Discount %]]&lt;=0.2, "10-20%", IF(Table_1[[#This Row],[Discount %]]&lt;=0.3, "20-30%", IF(Table_1[[#This Row],[Discount %]]&lt;=0.4, "30-40%", "40%+"))))</f>
        <v>0-10%</v>
      </c>
    </row>
    <row r="4879" spans="1:24" ht="14.4" x14ac:dyDescent="0.3">
      <c r="A4879" s="2">
        <v>4878</v>
      </c>
      <c r="B4879" s="2" t="s">
        <v>7837</v>
      </c>
      <c r="C4879" s="2">
        <f>YEAR([1]Data!$D4879)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9">
        <v>6.1920000000000002</v>
      </c>
      <c r="T4879" s="2">
        <v>3</v>
      </c>
      <c r="U4879" s="25">
        <v>0.2</v>
      </c>
      <c r="V4879" s="25">
        <v>0.46440000000000037</v>
      </c>
      <c r="W4879" s="11">
        <f>Table_1[[#This Row],[Discount]]/Table_1[[#This Row],[Sales]]</f>
        <v>3.2299741602067188E-2</v>
      </c>
      <c r="X4879" t="str">
        <f>IF(Table_1[[#This Row],[Discount %]]&lt;=0.1, "0-10%", IF(Table_1[[#This Row],[Discount %]]&lt;=0.2, "10-20%", IF(Table_1[[#This Row],[Discount %]]&lt;=0.3, "20-30%", IF(Table_1[[#This Row],[Discount %]]&lt;=0.4, "30-40%", "40%+"))))</f>
        <v>0-10%</v>
      </c>
    </row>
    <row r="4880" spans="1:24" ht="14.4" x14ac:dyDescent="0.3">
      <c r="A4880" s="2">
        <v>4879</v>
      </c>
      <c r="B4880" s="2" t="s">
        <v>7838</v>
      </c>
      <c r="C4880" s="2">
        <f>YEAR([1]Data!$D4880)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9">
        <v>2.2140000000000004</v>
      </c>
      <c r="T4880" s="2">
        <v>3</v>
      </c>
      <c r="U4880" s="25">
        <v>0.7</v>
      </c>
      <c r="V4880" s="25">
        <v>-1.4760000000000004</v>
      </c>
      <c r="W4880" s="11">
        <f>Table_1[[#This Row],[Discount]]/Table_1[[#This Row],[Sales]]</f>
        <v>0.31616982836495022</v>
      </c>
      <c r="X4880" t="str">
        <f>IF(Table_1[[#This Row],[Discount %]]&lt;=0.1, "0-10%", IF(Table_1[[#This Row],[Discount %]]&lt;=0.2, "10-20%", IF(Table_1[[#This Row],[Discount %]]&lt;=0.3, "20-30%", IF(Table_1[[#This Row],[Discount %]]&lt;=0.4, "30-40%", "40%+"))))</f>
        <v>30-40%</v>
      </c>
    </row>
    <row r="4881" spans="1:24" ht="14.4" x14ac:dyDescent="0.3">
      <c r="A4881" s="2">
        <v>4880</v>
      </c>
      <c r="B4881" s="2" t="s">
        <v>7840</v>
      </c>
      <c r="C4881" s="2">
        <f>YEAR([1]Data!$D4881)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9">
        <v>5.32</v>
      </c>
      <c r="T4881" s="2">
        <v>2</v>
      </c>
      <c r="U4881" s="25">
        <v>0</v>
      </c>
      <c r="V4881" s="25">
        <v>2.6068000000000002</v>
      </c>
      <c r="W4881" s="11">
        <f>Table_1[[#This Row],[Discount]]/Table_1[[#This Row],[Sales]]</f>
        <v>0</v>
      </c>
      <c r="X4881" t="str">
        <f>IF(Table_1[[#This Row],[Discount %]]&lt;=0.1, "0-10%", IF(Table_1[[#This Row],[Discount %]]&lt;=0.2, "10-20%", IF(Table_1[[#This Row],[Discount %]]&lt;=0.3, "20-30%", IF(Table_1[[#This Row],[Discount %]]&lt;=0.4, "30-40%", "40%+"))))</f>
        <v>0-10%</v>
      </c>
    </row>
    <row r="4882" spans="1:24" ht="14.4" x14ac:dyDescent="0.3">
      <c r="A4882" s="2">
        <v>4881</v>
      </c>
      <c r="B4882" s="2" t="s">
        <v>7840</v>
      </c>
      <c r="C4882" s="2">
        <f>YEAR([1]Data!$D4882)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9">
        <v>975.92</v>
      </c>
      <c r="T4882" s="2">
        <v>4</v>
      </c>
      <c r="U4882" s="25">
        <v>0</v>
      </c>
      <c r="V4882" s="25">
        <v>292.77599999999995</v>
      </c>
      <c r="W4882" s="11">
        <f>Table_1[[#This Row],[Discount]]/Table_1[[#This Row],[Sales]]</f>
        <v>0</v>
      </c>
      <c r="X4882" t="str">
        <f>IF(Table_1[[#This Row],[Discount %]]&lt;=0.1, "0-10%", IF(Table_1[[#This Row],[Discount %]]&lt;=0.2, "10-20%", IF(Table_1[[#This Row],[Discount %]]&lt;=0.3, "20-30%", IF(Table_1[[#This Row],[Discount %]]&lt;=0.4, "30-40%", "40%+"))))</f>
        <v>0-10%</v>
      </c>
    </row>
    <row r="4883" spans="1:24" ht="14.4" x14ac:dyDescent="0.3">
      <c r="A4883" s="2">
        <v>4882</v>
      </c>
      <c r="B4883" s="2" t="s">
        <v>7840</v>
      </c>
      <c r="C4883" s="2">
        <f>YEAR([1]Data!$D4883)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9">
        <v>2249.91</v>
      </c>
      <c r="T4883" s="2">
        <v>9</v>
      </c>
      <c r="U4883" s="25">
        <v>0</v>
      </c>
      <c r="V4883" s="25">
        <v>517.47930000000008</v>
      </c>
      <c r="W4883" s="11">
        <f>Table_1[[#This Row],[Discount]]/Table_1[[#This Row],[Sales]]</f>
        <v>0</v>
      </c>
      <c r="X4883" t="str">
        <f>IF(Table_1[[#This Row],[Discount %]]&lt;=0.1, "0-10%", IF(Table_1[[#This Row],[Discount %]]&lt;=0.2, "10-20%", IF(Table_1[[#This Row],[Discount %]]&lt;=0.3, "20-30%", IF(Table_1[[#This Row],[Discount %]]&lt;=0.4, "30-40%", "40%+"))))</f>
        <v>0-10%</v>
      </c>
    </row>
    <row r="4884" spans="1:24" ht="14.4" x14ac:dyDescent="0.3">
      <c r="A4884" s="2">
        <v>4883</v>
      </c>
      <c r="B4884" s="2" t="s">
        <v>7840</v>
      </c>
      <c r="C4884" s="2">
        <f>YEAR([1]Data!$D4884)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9">
        <v>59.92</v>
      </c>
      <c r="T4884" s="2">
        <v>4</v>
      </c>
      <c r="U4884" s="25">
        <v>0</v>
      </c>
      <c r="V4884" s="25">
        <v>16.7776</v>
      </c>
      <c r="W4884" s="11">
        <f>Table_1[[#This Row],[Discount]]/Table_1[[#This Row],[Sales]]</f>
        <v>0</v>
      </c>
      <c r="X4884" t="str">
        <f>IF(Table_1[[#This Row],[Discount %]]&lt;=0.1, "0-10%", IF(Table_1[[#This Row],[Discount %]]&lt;=0.2, "10-20%", IF(Table_1[[#This Row],[Discount %]]&lt;=0.3, "20-30%", IF(Table_1[[#This Row],[Discount %]]&lt;=0.4, "30-40%", "40%+"))))</f>
        <v>0-10%</v>
      </c>
    </row>
    <row r="4885" spans="1:24" ht="14.4" x14ac:dyDescent="0.3">
      <c r="A4885" s="2">
        <v>4884</v>
      </c>
      <c r="B4885" s="2" t="s">
        <v>7841</v>
      </c>
      <c r="C4885" s="2">
        <f>YEAR([1]Data!$D4885)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9">
        <v>171.20000000000002</v>
      </c>
      <c r="T4885" s="2">
        <v>5</v>
      </c>
      <c r="U4885" s="25">
        <v>0.2</v>
      </c>
      <c r="V4885" s="25">
        <v>64.199999999999989</v>
      </c>
      <c r="W4885" s="11">
        <f>Table_1[[#This Row],[Discount]]/Table_1[[#This Row],[Sales]]</f>
        <v>1.1682242990654205E-3</v>
      </c>
      <c r="X4885" t="str">
        <f>IF(Table_1[[#This Row],[Discount %]]&lt;=0.1, "0-10%", IF(Table_1[[#This Row],[Discount %]]&lt;=0.2, "10-20%", IF(Table_1[[#This Row],[Discount %]]&lt;=0.3, "20-30%", IF(Table_1[[#This Row],[Discount %]]&lt;=0.4, "30-40%", "40%+"))))</f>
        <v>0-10%</v>
      </c>
    </row>
    <row r="4886" spans="1:24" ht="14.4" x14ac:dyDescent="0.3">
      <c r="A4886" s="2">
        <v>4885</v>
      </c>
      <c r="B4886" s="2" t="s">
        <v>7841</v>
      </c>
      <c r="C4886" s="2">
        <f>YEAR([1]Data!$D4886)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9">
        <v>3.36</v>
      </c>
      <c r="T4886" s="2">
        <v>2</v>
      </c>
      <c r="U4886" s="25">
        <v>0</v>
      </c>
      <c r="V4886" s="25">
        <v>0.87360000000000015</v>
      </c>
      <c r="W4886" s="11">
        <f>Table_1[[#This Row],[Discount]]/Table_1[[#This Row],[Sales]]</f>
        <v>0</v>
      </c>
      <c r="X4886" t="str">
        <f>IF(Table_1[[#This Row],[Discount %]]&lt;=0.1, "0-10%", IF(Table_1[[#This Row],[Discount %]]&lt;=0.2, "10-20%", IF(Table_1[[#This Row],[Discount %]]&lt;=0.3, "20-30%", IF(Table_1[[#This Row],[Discount %]]&lt;=0.4, "30-40%", "40%+"))))</f>
        <v>0-10%</v>
      </c>
    </row>
    <row r="4887" spans="1:24" ht="14.4" x14ac:dyDescent="0.3">
      <c r="A4887" s="2">
        <v>4886</v>
      </c>
      <c r="B4887" s="2" t="s">
        <v>7842</v>
      </c>
      <c r="C4887" s="2">
        <f>YEAR([1]Data!$D4887)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9">
        <v>114.2</v>
      </c>
      <c r="T4887" s="2">
        <v>5</v>
      </c>
      <c r="U4887" s="25">
        <v>0</v>
      </c>
      <c r="V4887" s="25">
        <v>52.531999999999996</v>
      </c>
      <c r="W4887" s="11">
        <f>Table_1[[#This Row],[Discount]]/Table_1[[#This Row],[Sales]]</f>
        <v>0</v>
      </c>
      <c r="X4887" t="str">
        <f>IF(Table_1[[#This Row],[Discount %]]&lt;=0.1, "0-10%", IF(Table_1[[#This Row],[Discount %]]&lt;=0.2, "10-20%", IF(Table_1[[#This Row],[Discount %]]&lt;=0.3, "20-30%", IF(Table_1[[#This Row],[Discount %]]&lt;=0.4, "30-40%", "40%+"))))</f>
        <v>0-10%</v>
      </c>
    </row>
    <row r="4888" spans="1:24" ht="14.4" x14ac:dyDescent="0.3">
      <c r="A4888" s="2">
        <v>4887</v>
      </c>
      <c r="B4888" s="2" t="s">
        <v>7843</v>
      </c>
      <c r="C4888" s="2">
        <f>YEAR([1]Data!$D4888)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9">
        <v>182.67000000000002</v>
      </c>
      <c r="T4888" s="2">
        <v>3</v>
      </c>
      <c r="U4888" s="25">
        <v>0</v>
      </c>
      <c r="V4888" s="25">
        <v>52.974299999999992</v>
      </c>
      <c r="W4888" s="11">
        <f>Table_1[[#This Row],[Discount]]/Table_1[[#This Row],[Sales]]</f>
        <v>0</v>
      </c>
      <c r="X4888" t="str">
        <f>IF(Table_1[[#This Row],[Discount %]]&lt;=0.1, "0-10%", IF(Table_1[[#This Row],[Discount %]]&lt;=0.2, "10-20%", IF(Table_1[[#This Row],[Discount %]]&lt;=0.3, "20-30%", IF(Table_1[[#This Row],[Discount %]]&lt;=0.4, "30-40%", "40%+"))))</f>
        <v>0-10%</v>
      </c>
    </row>
    <row r="4889" spans="1:24" ht="14.4" x14ac:dyDescent="0.3">
      <c r="A4889" s="2">
        <v>4888</v>
      </c>
      <c r="B4889" s="2" t="s">
        <v>7843</v>
      </c>
      <c r="C4889" s="2">
        <f>YEAR([1]Data!$D4889)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9">
        <v>101.69999999999999</v>
      </c>
      <c r="T4889" s="2">
        <v>6</v>
      </c>
      <c r="U4889" s="25">
        <v>0</v>
      </c>
      <c r="V4889" s="25">
        <v>6.1019999999999968</v>
      </c>
      <c r="W4889" s="11">
        <f>Table_1[[#This Row],[Discount]]/Table_1[[#This Row],[Sales]]</f>
        <v>0</v>
      </c>
      <c r="X4889" t="str">
        <f>IF(Table_1[[#This Row],[Discount %]]&lt;=0.1, "0-10%", IF(Table_1[[#This Row],[Discount %]]&lt;=0.2, "10-20%", IF(Table_1[[#This Row],[Discount %]]&lt;=0.3, "20-30%", IF(Table_1[[#This Row],[Discount %]]&lt;=0.4, "30-40%", "40%+"))))</f>
        <v>0-10%</v>
      </c>
    </row>
    <row r="4890" spans="1:24" ht="14.4" x14ac:dyDescent="0.3">
      <c r="A4890" s="2">
        <v>4889</v>
      </c>
      <c r="B4890" s="2" t="s">
        <v>7843</v>
      </c>
      <c r="C4890" s="2">
        <f>YEAR([1]Data!$D4890)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9">
        <v>1126.02</v>
      </c>
      <c r="T4890" s="2">
        <v>3</v>
      </c>
      <c r="U4890" s="25">
        <v>0</v>
      </c>
      <c r="V4890" s="25">
        <v>56.300999999999988</v>
      </c>
      <c r="W4890" s="11">
        <f>Table_1[[#This Row],[Discount]]/Table_1[[#This Row],[Sales]]</f>
        <v>0</v>
      </c>
      <c r="X4890" t="str">
        <f>IF(Table_1[[#This Row],[Discount %]]&lt;=0.1, "0-10%", IF(Table_1[[#This Row],[Discount %]]&lt;=0.2, "10-20%", IF(Table_1[[#This Row],[Discount %]]&lt;=0.3, "20-30%", IF(Table_1[[#This Row],[Discount %]]&lt;=0.4, "30-40%", "40%+"))))</f>
        <v>0-10%</v>
      </c>
    </row>
    <row r="4891" spans="1:24" ht="14.4" x14ac:dyDescent="0.3">
      <c r="A4891" s="2">
        <v>4890</v>
      </c>
      <c r="B4891" s="2" t="s">
        <v>7843</v>
      </c>
      <c r="C4891" s="2">
        <f>YEAR([1]Data!$D4891)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9">
        <v>1263.3000000000002</v>
      </c>
      <c r="T4891" s="2">
        <v>6</v>
      </c>
      <c r="U4891" s="25">
        <v>0</v>
      </c>
      <c r="V4891" s="25">
        <v>315.82499999999993</v>
      </c>
      <c r="W4891" s="11">
        <f>Table_1[[#This Row],[Discount]]/Table_1[[#This Row],[Sales]]</f>
        <v>0</v>
      </c>
      <c r="X4891" t="str">
        <f>IF(Table_1[[#This Row],[Discount %]]&lt;=0.1, "0-10%", IF(Table_1[[#This Row],[Discount %]]&lt;=0.2, "10-20%", IF(Table_1[[#This Row],[Discount %]]&lt;=0.3, "20-30%", IF(Table_1[[#This Row],[Discount %]]&lt;=0.4, "30-40%", "40%+"))))</f>
        <v>0-10%</v>
      </c>
    </row>
    <row r="4892" spans="1:24" ht="14.4" x14ac:dyDescent="0.3">
      <c r="A4892" s="2">
        <v>4891</v>
      </c>
      <c r="B4892" s="2" t="s">
        <v>7844</v>
      </c>
      <c r="C4892" s="2">
        <f>YEAR([1]Data!$D4892)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9">
        <v>8.82</v>
      </c>
      <c r="T4892" s="2">
        <v>3</v>
      </c>
      <c r="U4892" s="25">
        <v>0</v>
      </c>
      <c r="V4892" s="25">
        <v>2.5577999999999994</v>
      </c>
      <c r="W4892" s="11">
        <f>Table_1[[#This Row],[Discount]]/Table_1[[#This Row],[Sales]]</f>
        <v>0</v>
      </c>
      <c r="X4892" t="str">
        <f>IF(Table_1[[#This Row],[Discount %]]&lt;=0.1, "0-10%", IF(Table_1[[#This Row],[Discount %]]&lt;=0.2, "10-20%", IF(Table_1[[#This Row],[Discount %]]&lt;=0.3, "20-30%", IF(Table_1[[#This Row],[Discount %]]&lt;=0.4, "30-40%", "40%+"))))</f>
        <v>0-10%</v>
      </c>
    </row>
    <row r="4893" spans="1:24" ht="14.4" x14ac:dyDescent="0.3">
      <c r="A4893" s="2">
        <v>4892</v>
      </c>
      <c r="B4893" s="2" t="s">
        <v>7844</v>
      </c>
      <c r="C4893" s="2">
        <f>YEAR([1]Data!$D4893)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9">
        <v>37.94</v>
      </c>
      <c r="T4893" s="2">
        <v>2</v>
      </c>
      <c r="U4893" s="25">
        <v>0</v>
      </c>
      <c r="V4893" s="25">
        <v>18.211199999999998</v>
      </c>
      <c r="W4893" s="11">
        <f>Table_1[[#This Row],[Discount]]/Table_1[[#This Row],[Sales]]</f>
        <v>0</v>
      </c>
      <c r="X4893" t="str">
        <f>IF(Table_1[[#This Row],[Discount %]]&lt;=0.1, "0-10%", IF(Table_1[[#This Row],[Discount %]]&lt;=0.2, "10-20%", IF(Table_1[[#This Row],[Discount %]]&lt;=0.3, "20-30%", IF(Table_1[[#This Row],[Discount %]]&lt;=0.4, "30-40%", "40%+"))))</f>
        <v>0-10%</v>
      </c>
    </row>
    <row r="4894" spans="1:24" ht="14.4" x14ac:dyDescent="0.3">
      <c r="A4894" s="2">
        <v>4893</v>
      </c>
      <c r="B4894" s="2" t="s">
        <v>7844</v>
      </c>
      <c r="C4894" s="2">
        <f>YEAR([1]Data!$D4894)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9">
        <v>4.2</v>
      </c>
      <c r="T4894" s="2">
        <v>2</v>
      </c>
      <c r="U4894" s="25">
        <v>0</v>
      </c>
      <c r="V4894" s="25">
        <v>1.1760000000000002</v>
      </c>
      <c r="W4894" s="11">
        <f>Table_1[[#This Row],[Discount]]/Table_1[[#This Row],[Sales]]</f>
        <v>0</v>
      </c>
      <c r="X4894" t="str">
        <f>IF(Table_1[[#This Row],[Discount %]]&lt;=0.1, "0-10%", IF(Table_1[[#This Row],[Discount %]]&lt;=0.2, "10-20%", IF(Table_1[[#This Row],[Discount %]]&lt;=0.3, "20-30%", IF(Table_1[[#This Row],[Discount %]]&lt;=0.4, "30-40%", "40%+"))))</f>
        <v>0-10%</v>
      </c>
    </row>
    <row r="4895" spans="1:24" ht="14.4" x14ac:dyDescent="0.3">
      <c r="A4895" s="2">
        <v>4894</v>
      </c>
      <c r="B4895" s="2" t="s">
        <v>7844</v>
      </c>
      <c r="C4895" s="2">
        <f>YEAR([1]Data!$D4895)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9">
        <v>227.28</v>
      </c>
      <c r="T4895" s="2">
        <v>2</v>
      </c>
      <c r="U4895" s="25">
        <v>0</v>
      </c>
      <c r="V4895" s="25">
        <v>2.2727999999999895</v>
      </c>
      <c r="W4895" s="11">
        <f>Table_1[[#This Row],[Discount]]/Table_1[[#This Row],[Sales]]</f>
        <v>0</v>
      </c>
      <c r="X4895" t="str">
        <f>IF(Table_1[[#This Row],[Discount %]]&lt;=0.1, "0-10%", IF(Table_1[[#This Row],[Discount %]]&lt;=0.2, "10-20%", IF(Table_1[[#This Row],[Discount %]]&lt;=0.3, "20-30%", IF(Table_1[[#This Row],[Discount %]]&lt;=0.4, "30-40%", "40%+"))))</f>
        <v>0-10%</v>
      </c>
    </row>
    <row r="4896" spans="1:24" ht="14.4" x14ac:dyDescent="0.3">
      <c r="A4896" s="2">
        <v>4895</v>
      </c>
      <c r="B4896" s="2" t="s">
        <v>7844</v>
      </c>
      <c r="C4896" s="2">
        <f>YEAR([1]Data!$D4896)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9">
        <v>47.9</v>
      </c>
      <c r="T4896" s="2">
        <v>1</v>
      </c>
      <c r="U4896" s="25">
        <v>0</v>
      </c>
      <c r="V4896" s="25">
        <v>22.991999999999997</v>
      </c>
      <c r="W4896" s="11">
        <f>Table_1[[#This Row],[Discount]]/Table_1[[#This Row],[Sales]]</f>
        <v>0</v>
      </c>
      <c r="X4896" t="str">
        <f>IF(Table_1[[#This Row],[Discount %]]&lt;=0.1, "0-10%", IF(Table_1[[#This Row],[Discount %]]&lt;=0.2, "10-20%", IF(Table_1[[#This Row],[Discount %]]&lt;=0.3, "20-30%", IF(Table_1[[#This Row],[Discount %]]&lt;=0.4, "30-40%", "40%+"))))</f>
        <v>0-10%</v>
      </c>
    </row>
    <row r="4897" spans="1:24" ht="14.4" x14ac:dyDescent="0.3">
      <c r="A4897" s="2">
        <v>4896</v>
      </c>
      <c r="B4897" s="2" t="s">
        <v>7844</v>
      </c>
      <c r="C4897" s="2">
        <f>YEAR([1]Data!$D4897)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9">
        <v>61.96</v>
      </c>
      <c r="T4897" s="2">
        <v>2</v>
      </c>
      <c r="U4897" s="25">
        <v>0</v>
      </c>
      <c r="V4897" s="25">
        <v>30.360399999999998</v>
      </c>
      <c r="W4897" s="11">
        <f>Table_1[[#This Row],[Discount]]/Table_1[[#This Row],[Sales]]</f>
        <v>0</v>
      </c>
      <c r="X4897" t="str">
        <f>IF(Table_1[[#This Row],[Discount %]]&lt;=0.1, "0-10%", IF(Table_1[[#This Row],[Discount %]]&lt;=0.2, "10-20%", IF(Table_1[[#This Row],[Discount %]]&lt;=0.3, "20-30%", IF(Table_1[[#This Row],[Discount %]]&lt;=0.4, "30-40%", "40%+"))))</f>
        <v>0-10%</v>
      </c>
    </row>
    <row r="4898" spans="1:24" ht="14.4" x14ac:dyDescent="0.3">
      <c r="A4898" s="2">
        <v>4897</v>
      </c>
      <c r="B4898" s="2" t="s">
        <v>7844</v>
      </c>
      <c r="C4898" s="2">
        <f>YEAR([1]Data!$D4898)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9">
        <v>1117.92</v>
      </c>
      <c r="T4898" s="2">
        <v>4</v>
      </c>
      <c r="U4898" s="25">
        <v>0</v>
      </c>
      <c r="V4898" s="25">
        <v>55.895999999999958</v>
      </c>
      <c r="W4898" s="11">
        <f>Table_1[[#This Row],[Discount]]/Table_1[[#This Row],[Sales]]</f>
        <v>0</v>
      </c>
      <c r="X4898" t="str">
        <f>IF(Table_1[[#This Row],[Discount %]]&lt;=0.1, "0-10%", IF(Table_1[[#This Row],[Discount %]]&lt;=0.2, "10-20%", IF(Table_1[[#This Row],[Discount %]]&lt;=0.3, "20-30%", IF(Table_1[[#This Row],[Discount %]]&lt;=0.4, "30-40%", "40%+"))))</f>
        <v>0-10%</v>
      </c>
    </row>
    <row r="4899" spans="1:24" ht="14.4" x14ac:dyDescent="0.3">
      <c r="A4899" s="2">
        <v>4898</v>
      </c>
      <c r="B4899" s="2" t="s">
        <v>7847</v>
      </c>
      <c r="C4899" s="2">
        <f>YEAR([1]Data!$D4899)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9">
        <v>183.37199999999999</v>
      </c>
      <c r="T4899" s="2">
        <v>2</v>
      </c>
      <c r="U4899" s="25">
        <v>0.3</v>
      </c>
      <c r="V4899" s="25">
        <v>-7.8588000000000022</v>
      </c>
      <c r="W4899" s="11">
        <f>Table_1[[#This Row],[Discount]]/Table_1[[#This Row],[Sales]]</f>
        <v>1.6360185851711276E-3</v>
      </c>
      <c r="X4899" t="str">
        <f>IF(Table_1[[#This Row],[Discount %]]&lt;=0.1, "0-10%", IF(Table_1[[#This Row],[Discount %]]&lt;=0.2, "10-20%", IF(Table_1[[#This Row],[Discount %]]&lt;=0.3, "20-30%", IF(Table_1[[#This Row],[Discount %]]&lt;=0.4, "30-40%", "40%+"))))</f>
        <v>0-10%</v>
      </c>
    </row>
    <row r="4900" spans="1:24" ht="14.4" x14ac:dyDescent="0.3">
      <c r="A4900" s="2">
        <v>4899</v>
      </c>
      <c r="B4900" s="2" t="s">
        <v>7847</v>
      </c>
      <c r="C4900" s="2">
        <f>YEAR([1]Data!$D4900)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9">
        <v>7.9680000000000009</v>
      </c>
      <c r="T4900" s="2">
        <v>2</v>
      </c>
      <c r="U4900" s="25">
        <v>0.2</v>
      </c>
      <c r="V4900" s="25">
        <v>2.8884000000000007</v>
      </c>
      <c r="W4900" s="11">
        <f>Table_1[[#This Row],[Discount]]/Table_1[[#This Row],[Sales]]</f>
        <v>2.5100401606425703E-2</v>
      </c>
      <c r="X4900" t="str">
        <f>IF(Table_1[[#This Row],[Discount %]]&lt;=0.1, "0-10%", IF(Table_1[[#This Row],[Discount %]]&lt;=0.2, "10-20%", IF(Table_1[[#This Row],[Discount %]]&lt;=0.3, "20-30%", IF(Table_1[[#This Row],[Discount %]]&lt;=0.4, "30-40%", "40%+"))))</f>
        <v>0-10%</v>
      </c>
    </row>
    <row r="4901" spans="1:24" ht="14.4" x14ac:dyDescent="0.3">
      <c r="A4901" s="2">
        <v>4900</v>
      </c>
      <c r="B4901" s="2" t="s">
        <v>7848</v>
      </c>
      <c r="C4901" s="2">
        <f>YEAR([1]Data!$D4901)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9">
        <v>26.352000000000004</v>
      </c>
      <c r="T4901" s="2">
        <v>8</v>
      </c>
      <c r="U4901" s="25">
        <v>0.7</v>
      </c>
      <c r="V4901" s="25">
        <v>-18.446399999999997</v>
      </c>
      <c r="W4901" s="11">
        <f>Table_1[[#This Row],[Discount]]/Table_1[[#This Row],[Sales]]</f>
        <v>2.6563448694596231E-2</v>
      </c>
      <c r="X4901" t="str">
        <f>IF(Table_1[[#This Row],[Discount %]]&lt;=0.1, "0-10%", IF(Table_1[[#This Row],[Discount %]]&lt;=0.2, "10-20%", IF(Table_1[[#This Row],[Discount %]]&lt;=0.3, "20-30%", IF(Table_1[[#This Row],[Discount %]]&lt;=0.4, "30-40%", "40%+"))))</f>
        <v>0-10%</v>
      </c>
    </row>
    <row r="4902" spans="1:24" ht="14.4" x14ac:dyDescent="0.3">
      <c r="A4902" s="2">
        <v>4901</v>
      </c>
      <c r="B4902" s="2" t="s">
        <v>7849</v>
      </c>
      <c r="C4902" s="2">
        <f>YEAR([1]Data!$D4902)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9">
        <v>481.32</v>
      </c>
      <c r="T4902" s="2">
        <v>4</v>
      </c>
      <c r="U4902" s="25">
        <v>0</v>
      </c>
      <c r="V4902" s="25">
        <v>125.14319999999998</v>
      </c>
      <c r="W4902" s="11">
        <f>Table_1[[#This Row],[Discount]]/Table_1[[#This Row],[Sales]]</f>
        <v>0</v>
      </c>
      <c r="X4902" t="str">
        <f>IF(Table_1[[#This Row],[Discount %]]&lt;=0.1, "0-10%", IF(Table_1[[#This Row],[Discount %]]&lt;=0.2, "10-20%", IF(Table_1[[#This Row],[Discount %]]&lt;=0.3, "20-30%", IF(Table_1[[#This Row],[Discount %]]&lt;=0.4, "30-40%", "40%+"))))</f>
        <v>0-10%</v>
      </c>
    </row>
    <row r="4903" spans="1:24" ht="14.4" x14ac:dyDescent="0.3">
      <c r="A4903" s="2">
        <v>4902</v>
      </c>
      <c r="B4903" s="2" t="s">
        <v>7849</v>
      </c>
      <c r="C4903" s="2">
        <f>YEAR([1]Data!$D4903)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9">
        <v>13.98</v>
      </c>
      <c r="T4903" s="2">
        <v>1</v>
      </c>
      <c r="U4903" s="25">
        <v>0</v>
      </c>
      <c r="V4903" s="25">
        <v>3.6348000000000003</v>
      </c>
      <c r="W4903" s="11">
        <f>Table_1[[#This Row],[Discount]]/Table_1[[#This Row],[Sales]]</f>
        <v>0</v>
      </c>
      <c r="X4903" t="str">
        <f>IF(Table_1[[#This Row],[Discount %]]&lt;=0.1, "0-10%", IF(Table_1[[#This Row],[Discount %]]&lt;=0.2, "10-20%", IF(Table_1[[#This Row],[Discount %]]&lt;=0.3, "20-30%", IF(Table_1[[#This Row],[Discount %]]&lt;=0.4, "30-40%", "40%+"))))</f>
        <v>0-10%</v>
      </c>
    </row>
    <row r="4904" spans="1:24" ht="14.4" x14ac:dyDescent="0.3">
      <c r="A4904" s="2">
        <v>4903</v>
      </c>
      <c r="B4904" s="2" t="s">
        <v>7850</v>
      </c>
      <c r="C4904" s="2">
        <f>YEAR([1]Data!$D4904)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9">
        <v>25.92</v>
      </c>
      <c r="T4904" s="2">
        <v>6</v>
      </c>
      <c r="U4904" s="25">
        <v>0.2</v>
      </c>
      <c r="V4904" s="25">
        <v>9.0719999999999992</v>
      </c>
      <c r="W4904" s="11">
        <f>Table_1[[#This Row],[Discount]]/Table_1[[#This Row],[Sales]]</f>
        <v>7.716049382716049E-3</v>
      </c>
      <c r="X4904" t="str">
        <f>IF(Table_1[[#This Row],[Discount %]]&lt;=0.1, "0-10%", IF(Table_1[[#This Row],[Discount %]]&lt;=0.2, "10-20%", IF(Table_1[[#This Row],[Discount %]]&lt;=0.3, "20-30%", IF(Table_1[[#This Row],[Discount %]]&lt;=0.4, "30-40%", "40%+"))))</f>
        <v>0-10%</v>
      </c>
    </row>
    <row r="4905" spans="1:24" ht="14.4" x14ac:dyDescent="0.3">
      <c r="A4905" s="2">
        <v>4904</v>
      </c>
      <c r="B4905" s="2" t="s">
        <v>7850</v>
      </c>
      <c r="C4905" s="2">
        <f>YEAR([1]Data!$D4905)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9">
        <v>91.59</v>
      </c>
      <c r="T4905" s="2">
        <v>3</v>
      </c>
      <c r="U4905" s="25">
        <v>0</v>
      </c>
      <c r="V4905" s="25">
        <v>42.131399999999999</v>
      </c>
      <c r="W4905" s="11">
        <f>Table_1[[#This Row],[Discount]]/Table_1[[#This Row],[Sales]]</f>
        <v>0</v>
      </c>
      <c r="X4905" t="str">
        <f>IF(Table_1[[#This Row],[Discount %]]&lt;=0.1, "0-10%", IF(Table_1[[#This Row],[Discount %]]&lt;=0.2, "10-20%", IF(Table_1[[#This Row],[Discount %]]&lt;=0.3, "20-30%", IF(Table_1[[#This Row],[Discount %]]&lt;=0.4, "30-40%", "40%+"))))</f>
        <v>0-10%</v>
      </c>
    </row>
    <row r="4906" spans="1:24" ht="14.4" x14ac:dyDescent="0.3">
      <c r="A4906" s="2">
        <v>4905</v>
      </c>
      <c r="B4906" s="2" t="s">
        <v>7851</v>
      </c>
      <c r="C4906" s="2">
        <f>YEAR([1]Data!$D4906)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9">
        <v>674.05799999999999</v>
      </c>
      <c r="T4906" s="2">
        <v>3</v>
      </c>
      <c r="U4906" s="25">
        <v>0.3</v>
      </c>
      <c r="V4906" s="25">
        <v>-19.258800000000008</v>
      </c>
      <c r="W4906" s="11">
        <f>Table_1[[#This Row],[Discount]]/Table_1[[#This Row],[Sales]]</f>
        <v>4.4506555815671645E-4</v>
      </c>
      <c r="X4906" t="str">
        <f>IF(Table_1[[#This Row],[Discount %]]&lt;=0.1, "0-10%", IF(Table_1[[#This Row],[Discount %]]&lt;=0.2, "10-20%", IF(Table_1[[#This Row],[Discount %]]&lt;=0.3, "20-30%", IF(Table_1[[#This Row],[Discount %]]&lt;=0.4, "30-40%", "40%+"))))</f>
        <v>0-10%</v>
      </c>
    </row>
    <row r="4907" spans="1:24" ht="14.4" x14ac:dyDescent="0.3">
      <c r="A4907" s="2">
        <v>4906</v>
      </c>
      <c r="B4907" s="2" t="s">
        <v>7852</v>
      </c>
      <c r="C4907" s="2">
        <f>YEAR([1]Data!$D4907)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9">
        <v>22.92</v>
      </c>
      <c r="T4907" s="2">
        <v>4</v>
      </c>
      <c r="U4907" s="25">
        <v>0</v>
      </c>
      <c r="V4907" s="25">
        <v>11.0016</v>
      </c>
      <c r="W4907" s="11">
        <f>Table_1[[#This Row],[Discount]]/Table_1[[#This Row],[Sales]]</f>
        <v>0</v>
      </c>
      <c r="X4907" t="str">
        <f>IF(Table_1[[#This Row],[Discount %]]&lt;=0.1, "0-10%", IF(Table_1[[#This Row],[Discount %]]&lt;=0.2, "10-20%", IF(Table_1[[#This Row],[Discount %]]&lt;=0.3, "20-30%", IF(Table_1[[#This Row],[Discount %]]&lt;=0.4, "30-40%", "40%+"))))</f>
        <v>0-10%</v>
      </c>
    </row>
    <row r="4908" spans="1:24" ht="14.4" x14ac:dyDescent="0.3">
      <c r="A4908" s="2">
        <v>4907</v>
      </c>
      <c r="B4908" s="2" t="s">
        <v>7852</v>
      </c>
      <c r="C4908" s="2">
        <f>YEAR([1]Data!$D4908)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9">
        <v>269.89999999999998</v>
      </c>
      <c r="T4908" s="2">
        <v>5</v>
      </c>
      <c r="U4908" s="25">
        <v>0</v>
      </c>
      <c r="V4908" s="25">
        <v>16.193999999999988</v>
      </c>
      <c r="W4908" s="11">
        <f>Table_1[[#This Row],[Discount]]/Table_1[[#This Row],[Sales]]</f>
        <v>0</v>
      </c>
      <c r="X4908" t="str">
        <f>IF(Table_1[[#This Row],[Discount %]]&lt;=0.1, "0-10%", IF(Table_1[[#This Row],[Discount %]]&lt;=0.2, "10-20%", IF(Table_1[[#This Row],[Discount %]]&lt;=0.3, "20-30%", IF(Table_1[[#This Row],[Discount %]]&lt;=0.4, "30-40%", "40%+"))))</f>
        <v>0-10%</v>
      </c>
    </row>
    <row r="4909" spans="1:24" ht="14.4" x14ac:dyDescent="0.3">
      <c r="A4909" s="2">
        <v>4908</v>
      </c>
      <c r="B4909" s="2" t="s">
        <v>7853</v>
      </c>
      <c r="C4909" s="2">
        <f>YEAR([1]Data!$D4909)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9">
        <v>11.808000000000002</v>
      </c>
      <c r="T4909" s="2">
        <v>8</v>
      </c>
      <c r="U4909" s="25">
        <v>0.7</v>
      </c>
      <c r="V4909" s="25">
        <v>-8.659200000000002</v>
      </c>
      <c r="W4909" s="11">
        <f>Table_1[[#This Row],[Discount]]/Table_1[[#This Row],[Sales]]</f>
        <v>5.9281842818428174E-2</v>
      </c>
      <c r="X4909" t="str">
        <f>IF(Table_1[[#This Row],[Discount %]]&lt;=0.1, "0-10%", IF(Table_1[[#This Row],[Discount %]]&lt;=0.2, "10-20%", IF(Table_1[[#This Row],[Discount %]]&lt;=0.3, "20-30%", IF(Table_1[[#This Row],[Discount %]]&lt;=0.4, "30-40%", "40%+"))))</f>
        <v>0-10%</v>
      </c>
    </row>
    <row r="4910" spans="1:24" ht="14.4" x14ac:dyDescent="0.3">
      <c r="A4910" s="2">
        <v>4909</v>
      </c>
      <c r="B4910" s="2" t="s">
        <v>7853</v>
      </c>
      <c r="C4910" s="2">
        <f>YEAR([1]Data!$D4910)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9">
        <v>9.5879999999999992</v>
      </c>
      <c r="T4910" s="2">
        <v>2</v>
      </c>
      <c r="U4910" s="25">
        <v>0.4</v>
      </c>
      <c r="V4910" s="25">
        <v>-2.0773999999999999</v>
      </c>
      <c r="W4910" s="11">
        <f>Table_1[[#This Row],[Discount]]/Table_1[[#This Row],[Sales]]</f>
        <v>4.1718815185648732E-2</v>
      </c>
      <c r="X4910" t="str">
        <f>IF(Table_1[[#This Row],[Discount %]]&lt;=0.1, "0-10%", IF(Table_1[[#This Row],[Discount %]]&lt;=0.2, "10-20%", IF(Table_1[[#This Row],[Discount %]]&lt;=0.3, "20-30%", IF(Table_1[[#This Row],[Discount %]]&lt;=0.4, "30-40%", "40%+"))))</f>
        <v>0-10%</v>
      </c>
    </row>
    <row r="4911" spans="1:24" ht="14.4" x14ac:dyDescent="0.3">
      <c r="A4911" s="2">
        <v>4910</v>
      </c>
      <c r="B4911" s="2" t="s">
        <v>7856</v>
      </c>
      <c r="C4911" s="2">
        <f>YEAR([1]Data!$D4911)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9">
        <v>18.335999999999999</v>
      </c>
      <c r="T4911" s="2">
        <v>3</v>
      </c>
      <c r="U4911" s="25">
        <v>0.2</v>
      </c>
      <c r="V4911" s="25">
        <v>6.6467999999999989</v>
      </c>
      <c r="W4911" s="11">
        <f>Table_1[[#This Row],[Discount]]/Table_1[[#This Row],[Sales]]</f>
        <v>1.0907504363001747E-2</v>
      </c>
      <c r="X4911" t="str">
        <f>IF(Table_1[[#This Row],[Discount %]]&lt;=0.1, "0-10%", IF(Table_1[[#This Row],[Discount %]]&lt;=0.2, "10-20%", IF(Table_1[[#This Row],[Discount %]]&lt;=0.3, "20-30%", IF(Table_1[[#This Row],[Discount %]]&lt;=0.4, "30-40%", "40%+"))))</f>
        <v>0-10%</v>
      </c>
    </row>
    <row r="4912" spans="1:24" ht="14.4" x14ac:dyDescent="0.3">
      <c r="A4912" s="2">
        <v>4911</v>
      </c>
      <c r="B4912" s="2" t="s">
        <v>7856</v>
      </c>
      <c r="C4912" s="2">
        <f>YEAR([1]Data!$D4912)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9">
        <v>36.288000000000011</v>
      </c>
      <c r="T4912" s="2">
        <v>7</v>
      </c>
      <c r="U4912" s="25">
        <v>0.2</v>
      </c>
      <c r="V4912" s="25">
        <v>12.700800000000001</v>
      </c>
      <c r="W4912" s="11">
        <f>Table_1[[#This Row],[Discount]]/Table_1[[#This Row],[Sales]]</f>
        <v>5.511463844797177E-3</v>
      </c>
      <c r="X4912" t="str">
        <f>IF(Table_1[[#This Row],[Discount %]]&lt;=0.1, "0-10%", IF(Table_1[[#This Row],[Discount %]]&lt;=0.2, "10-20%", IF(Table_1[[#This Row],[Discount %]]&lt;=0.3, "20-30%", IF(Table_1[[#This Row],[Discount %]]&lt;=0.4, "30-40%", "40%+"))))</f>
        <v>0-10%</v>
      </c>
    </row>
    <row r="4913" spans="1:24" ht="14.4" x14ac:dyDescent="0.3">
      <c r="A4913" s="2">
        <v>4912</v>
      </c>
      <c r="B4913" s="2" t="s">
        <v>7856</v>
      </c>
      <c r="C4913" s="2">
        <f>YEAR([1]Data!$D4913)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9">
        <v>111.98399999999999</v>
      </c>
      <c r="T4913" s="2">
        <v>2</v>
      </c>
      <c r="U4913" s="25">
        <v>0.2</v>
      </c>
      <c r="V4913" s="25">
        <v>6.9990000000000059</v>
      </c>
      <c r="W4913" s="11">
        <f>Table_1[[#This Row],[Discount]]/Table_1[[#This Row],[Sales]]</f>
        <v>1.7859694242034578E-3</v>
      </c>
      <c r="X4913" t="str">
        <f>IF(Table_1[[#This Row],[Discount %]]&lt;=0.1, "0-10%", IF(Table_1[[#This Row],[Discount %]]&lt;=0.2, "10-20%", IF(Table_1[[#This Row],[Discount %]]&lt;=0.3, "20-30%", IF(Table_1[[#This Row],[Discount %]]&lt;=0.4, "30-40%", "40%+"))))</f>
        <v>0-10%</v>
      </c>
    </row>
    <row r="4914" spans="1:24" ht="14.4" x14ac:dyDescent="0.3">
      <c r="A4914" s="2">
        <v>4913</v>
      </c>
      <c r="B4914" s="2" t="s">
        <v>7856</v>
      </c>
      <c r="C4914" s="2">
        <f>YEAR([1]Data!$D4914)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9">
        <v>5.9700000000000006</v>
      </c>
      <c r="T4914" s="2">
        <v>5</v>
      </c>
      <c r="U4914" s="25">
        <v>0.7</v>
      </c>
      <c r="V4914" s="25">
        <v>-4.577</v>
      </c>
      <c r="W4914" s="11">
        <f>Table_1[[#This Row],[Discount]]/Table_1[[#This Row],[Sales]]</f>
        <v>0.11725293132328306</v>
      </c>
      <c r="X4914" t="str">
        <f>IF(Table_1[[#This Row],[Discount %]]&lt;=0.1, "0-10%", IF(Table_1[[#This Row],[Discount %]]&lt;=0.2, "10-20%", IF(Table_1[[#This Row],[Discount %]]&lt;=0.3, "20-30%", IF(Table_1[[#This Row],[Discount %]]&lt;=0.4, "30-40%", "40%+"))))</f>
        <v>10-20%</v>
      </c>
    </row>
    <row r="4915" spans="1:24" ht="14.4" x14ac:dyDescent="0.3">
      <c r="A4915" s="2">
        <v>4914</v>
      </c>
      <c r="B4915" s="2" t="s">
        <v>7856</v>
      </c>
      <c r="C4915" s="2">
        <f>YEAR([1]Data!$D4915)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9">
        <v>2.508</v>
      </c>
      <c r="T4915" s="2">
        <v>2</v>
      </c>
      <c r="U4915" s="25">
        <v>0.7</v>
      </c>
      <c r="V4915" s="25">
        <v>-1.8391999999999999</v>
      </c>
      <c r="W4915" s="11">
        <f>Table_1[[#This Row],[Discount]]/Table_1[[#This Row],[Sales]]</f>
        <v>0.27910685805422647</v>
      </c>
      <c r="X4915" t="str">
        <f>IF(Table_1[[#This Row],[Discount %]]&lt;=0.1, "0-10%", IF(Table_1[[#This Row],[Discount %]]&lt;=0.2, "10-20%", IF(Table_1[[#This Row],[Discount %]]&lt;=0.3, "20-30%", IF(Table_1[[#This Row],[Discount %]]&lt;=0.4, "30-40%", "40%+"))))</f>
        <v>20-30%</v>
      </c>
    </row>
    <row r="4916" spans="1:24" ht="14.4" x14ac:dyDescent="0.3">
      <c r="A4916" s="2">
        <v>4915</v>
      </c>
      <c r="B4916" s="2" t="s">
        <v>7857</v>
      </c>
      <c r="C4916" s="2">
        <f>YEAR([1]Data!$D4916)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9">
        <v>35.96</v>
      </c>
      <c r="T4916" s="2">
        <v>2</v>
      </c>
      <c r="U4916" s="25">
        <v>0</v>
      </c>
      <c r="V4916" s="25">
        <v>10.428399999999996</v>
      </c>
      <c r="W4916" s="11">
        <f>Table_1[[#This Row],[Discount]]/Table_1[[#This Row],[Sales]]</f>
        <v>0</v>
      </c>
      <c r="X4916" t="str">
        <f>IF(Table_1[[#This Row],[Discount %]]&lt;=0.1, "0-10%", IF(Table_1[[#This Row],[Discount %]]&lt;=0.2, "10-20%", IF(Table_1[[#This Row],[Discount %]]&lt;=0.3, "20-30%", IF(Table_1[[#This Row],[Discount %]]&lt;=0.4, "30-40%", "40%+"))))</f>
        <v>0-10%</v>
      </c>
    </row>
    <row r="4917" spans="1:24" ht="14.4" x14ac:dyDescent="0.3">
      <c r="A4917" s="2">
        <v>4916</v>
      </c>
      <c r="B4917" s="2" t="s">
        <v>7857</v>
      </c>
      <c r="C4917" s="2">
        <f>YEAR([1]Data!$D4917)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9">
        <v>14.952000000000002</v>
      </c>
      <c r="T4917" s="2">
        <v>3</v>
      </c>
      <c r="U4917" s="25">
        <v>0.2</v>
      </c>
      <c r="V4917" s="25">
        <v>5.4201000000000006</v>
      </c>
      <c r="W4917" s="11">
        <f>Table_1[[#This Row],[Discount]]/Table_1[[#This Row],[Sales]]</f>
        <v>1.337613697164259E-2</v>
      </c>
      <c r="X4917" t="str">
        <f>IF(Table_1[[#This Row],[Discount %]]&lt;=0.1, "0-10%", IF(Table_1[[#This Row],[Discount %]]&lt;=0.2, "10-20%", IF(Table_1[[#This Row],[Discount %]]&lt;=0.3, "20-30%", IF(Table_1[[#This Row],[Discount %]]&lt;=0.4, "30-40%", "40%+"))))</f>
        <v>0-10%</v>
      </c>
    </row>
    <row r="4918" spans="1:24" ht="14.4" x14ac:dyDescent="0.3">
      <c r="A4918" s="2">
        <v>4917</v>
      </c>
      <c r="B4918" s="2" t="s">
        <v>7858</v>
      </c>
      <c r="C4918" s="2">
        <f>YEAR([1]Data!$D4918)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9">
        <v>67.144000000000005</v>
      </c>
      <c r="T4918" s="2">
        <v>7</v>
      </c>
      <c r="U4918" s="25">
        <v>0.2</v>
      </c>
      <c r="V4918" s="25">
        <v>5.8750999999999962</v>
      </c>
      <c r="W4918" s="11">
        <f>Table_1[[#This Row],[Discount]]/Table_1[[#This Row],[Sales]]</f>
        <v>2.9786727034433456E-3</v>
      </c>
      <c r="X4918" t="str">
        <f>IF(Table_1[[#This Row],[Discount %]]&lt;=0.1, "0-10%", IF(Table_1[[#This Row],[Discount %]]&lt;=0.2, "10-20%", IF(Table_1[[#This Row],[Discount %]]&lt;=0.3, "20-30%", IF(Table_1[[#This Row],[Discount %]]&lt;=0.4, "30-40%", "40%+"))))</f>
        <v>0-10%</v>
      </c>
    </row>
    <row r="4919" spans="1:24" ht="14.4" x14ac:dyDescent="0.3">
      <c r="A4919" s="2">
        <v>4918</v>
      </c>
      <c r="B4919" s="2" t="s">
        <v>7858</v>
      </c>
      <c r="C4919" s="2">
        <f>YEAR([1]Data!$D4919)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9">
        <v>254.05799999999999</v>
      </c>
      <c r="T4919" s="2">
        <v>3</v>
      </c>
      <c r="U4919" s="25">
        <v>0.3</v>
      </c>
      <c r="V4919" s="25">
        <v>-32.664599999999993</v>
      </c>
      <c r="W4919" s="11">
        <f>Table_1[[#This Row],[Discount]]/Table_1[[#This Row],[Sales]]</f>
        <v>1.1808327232364264E-3</v>
      </c>
      <c r="X4919" t="str">
        <f>IF(Table_1[[#This Row],[Discount %]]&lt;=0.1, "0-10%", IF(Table_1[[#This Row],[Discount %]]&lt;=0.2, "10-20%", IF(Table_1[[#This Row],[Discount %]]&lt;=0.3, "20-30%", IF(Table_1[[#This Row],[Discount %]]&lt;=0.4, "30-40%", "40%+"))))</f>
        <v>0-10%</v>
      </c>
    </row>
    <row r="4920" spans="1:24" ht="14.4" x14ac:dyDescent="0.3">
      <c r="A4920" s="2">
        <v>4919</v>
      </c>
      <c r="B4920" s="2" t="s">
        <v>7862</v>
      </c>
      <c r="C4920" s="2">
        <f>YEAR([1]Data!$D4920)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9">
        <v>173.94</v>
      </c>
      <c r="T4920" s="2">
        <v>3</v>
      </c>
      <c r="U4920" s="25">
        <v>0</v>
      </c>
      <c r="V4920" s="25">
        <v>38.266800000000003</v>
      </c>
      <c r="W4920" s="11">
        <f>Table_1[[#This Row],[Discount]]/Table_1[[#This Row],[Sales]]</f>
        <v>0</v>
      </c>
      <c r="X4920" t="str">
        <f>IF(Table_1[[#This Row],[Discount %]]&lt;=0.1, "0-10%", IF(Table_1[[#This Row],[Discount %]]&lt;=0.2, "10-20%", IF(Table_1[[#This Row],[Discount %]]&lt;=0.3, "20-30%", IF(Table_1[[#This Row],[Discount %]]&lt;=0.4, "30-40%", "40%+"))))</f>
        <v>0-10%</v>
      </c>
    </row>
    <row r="4921" spans="1:24" ht="14.4" x14ac:dyDescent="0.3">
      <c r="A4921" s="2">
        <v>4920</v>
      </c>
      <c r="B4921" s="2" t="s">
        <v>7862</v>
      </c>
      <c r="C4921" s="2">
        <f>YEAR([1]Data!$D4921)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9">
        <v>231.98</v>
      </c>
      <c r="T4921" s="2">
        <v>2</v>
      </c>
      <c r="U4921" s="25">
        <v>0</v>
      </c>
      <c r="V4921" s="25">
        <v>67.274199999999979</v>
      </c>
      <c r="W4921" s="11">
        <f>Table_1[[#This Row],[Discount]]/Table_1[[#This Row],[Sales]]</f>
        <v>0</v>
      </c>
      <c r="X4921" t="str">
        <f>IF(Table_1[[#This Row],[Discount %]]&lt;=0.1, "0-10%", IF(Table_1[[#This Row],[Discount %]]&lt;=0.2, "10-20%", IF(Table_1[[#This Row],[Discount %]]&lt;=0.3, "20-30%", IF(Table_1[[#This Row],[Discount %]]&lt;=0.4, "30-40%", "40%+"))))</f>
        <v>0-10%</v>
      </c>
    </row>
    <row r="4922" spans="1:24" ht="14.4" x14ac:dyDescent="0.3">
      <c r="A4922" s="2">
        <v>4921</v>
      </c>
      <c r="B4922" s="2" t="s">
        <v>7864</v>
      </c>
      <c r="C4922" s="2">
        <f>YEAR([1]Data!$D4922)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9">
        <v>2.2959999999999994</v>
      </c>
      <c r="T4922" s="2">
        <v>2</v>
      </c>
      <c r="U4922" s="25">
        <v>0.8</v>
      </c>
      <c r="V4922" s="25">
        <v>-3.9032000000000009</v>
      </c>
      <c r="W4922" s="11">
        <f>Table_1[[#This Row],[Discount]]/Table_1[[#This Row],[Sales]]</f>
        <v>0.34843205574912905</v>
      </c>
      <c r="X4922" t="str">
        <f>IF(Table_1[[#This Row],[Discount %]]&lt;=0.1, "0-10%", IF(Table_1[[#This Row],[Discount %]]&lt;=0.2, "10-20%", IF(Table_1[[#This Row],[Discount %]]&lt;=0.3, "20-30%", IF(Table_1[[#This Row],[Discount %]]&lt;=0.4, "30-40%", "40%+"))))</f>
        <v>30-40%</v>
      </c>
    </row>
    <row r="4923" spans="1:24" ht="14.4" x14ac:dyDescent="0.3">
      <c r="A4923" s="2">
        <v>4922</v>
      </c>
      <c r="B4923" s="2" t="s">
        <v>7865</v>
      </c>
      <c r="C4923" s="2">
        <f>YEAR([1]Data!$D4923)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9">
        <v>96.08</v>
      </c>
      <c r="T4923" s="2">
        <v>2</v>
      </c>
      <c r="U4923" s="25">
        <v>0</v>
      </c>
      <c r="V4923" s="25">
        <v>46.118399999999994</v>
      </c>
      <c r="W4923" s="11">
        <f>Table_1[[#This Row],[Discount]]/Table_1[[#This Row],[Sales]]</f>
        <v>0</v>
      </c>
      <c r="X4923" t="str">
        <f>IF(Table_1[[#This Row],[Discount %]]&lt;=0.1, "0-10%", IF(Table_1[[#This Row],[Discount %]]&lt;=0.2, "10-20%", IF(Table_1[[#This Row],[Discount %]]&lt;=0.3, "20-30%", IF(Table_1[[#This Row],[Discount %]]&lt;=0.4, "30-40%", "40%+"))))</f>
        <v>0-10%</v>
      </c>
    </row>
    <row r="4924" spans="1:24" ht="14.4" x14ac:dyDescent="0.3">
      <c r="A4924" s="2">
        <v>4923</v>
      </c>
      <c r="B4924" s="2" t="s">
        <v>7865</v>
      </c>
      <c r="C4924" s="2">
        <f>YEAR([1]Data!$D4924)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9">
        <v>3.62</v>
      </c>
      <c r="T4924" s="2">
        <v>2</v>
      </c>
      <c r="U4924" s="25">
        <v>0</v>
      </c>
      <c r="V4924" s="25">
        <v>1.1945999999999999</v>
      </c>
      <c r="W4924" s="11">
        <f>Table_1[[#This Row],[Discount]]/Table_1[[#This Row],[Sales]]</f>
        <v>0</v>
      </c>
      <c r="X4924" t="str">
        <f>IF(Table_1[[#This Row],[Discount %]]&lt;=0.1, "0-10%", IF(Table_1[[#This Row],[Discount %]]&lt;=0.2, "10-20%", IF(Table_1[[#This Row],[Discount %]]&lt;=0.3, "20-30%", IF(Table_1[[#This Row],[Discount %]]&lt;=0.4, "30-40%", "40%+"))))</f>
        <v>0-10%</v>
      </c>
    </row>
    <row r="4925" spans="1:24" ht="14.4" x14ac:dyDescent="0.3">
      <c r="A4925" s="2">
        <v>4924</v>
      </c>
      <c r="B4925" s="2" t="s">
        <v>7865</v>
      </c>
      <c r="C4925" s="2">
        <f>YEAR([1]Data!$D4925)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9">
        <v>629.09999999999991</v>
      </c>
      <c r="T4925" s="2">
        <v>6</v>
      </c>
      <c r="U4925" s="25">
        <v>0</v>
      </c>
      <c r="V4925" s="25">
        <v>301.96799999999996</v>
      </c>
      <c r="W4925" s="11">
        <f>Table_1[[#This Row],[Discount]]/Table_1[[#This Row],[Sales]]</f>
        <v>0</v>
      </c>
      <c r="X4925" t="str">
        <f>IF(Table_1[[#This Row],[Discount %]]&lt;=0.1, "0-10%", IF(Table_1[[#This Row],[Discount %]]&lt;=0.2, "10-20%", IF(Table_1[[#This Row],[Discount %]]&lt;=0.3, "20-30%", IF(Table_1[[#This Row],[Discount %]]&lt;=0.4, "30-40%", "40%+"))))</f>
        <v>0-10%</v>
      </c>
    </row>
    <row r="4926" spans="1:24" ht="14.4" x14ac:dyDescent="0.3">
      <c r="A4926" s="2">
        <v>4925</v>
      </c>
      <c r="B4926" s="2" t="s">
        <v>7865</v>
      </c>
      <c r="C4926" s="2">
        <f>YEAR([1]Data!$D4926)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9">
        <v>90.48</v>
      </c>
      <c r="T4926" s="2">
        <v>2</v>
      </c>
      <c r="U4926" s="25">
        <v>0</v>
      </c>
      <c r="V4926" s="25">
        <v>23.524799999999999</v>
      </c>
      <c r="W4926" s="11">
        <f>Table_1[[#This Row],[Discount]]/Table_1[[#This Row],[Sales]]</f>
        <v>0</v>
      </c>
      <c r="X4926" t="str">
        <f>IF(Table_1[[#This Row],[Discount %]]&lt;=0.1, "0-10%", IF(Table_1[[#This Row],[Discount %]]&lt;=0.2, "10-20%", IF(Table_1[[#This Row],[Discount %]]&lt;=0.3, "20-30%", IF(Table_1[[#This Row],[Discount %]]&lt;=0.4, "30-40%", "40%+"))))</f>
        <v>0-10%</v>
      </c>
    </row>
    <row r="4927" spans="1:24" ht="14.4" x14ac:dyDescent="0.3">
      <c r="A4927" s="2">
        <v>4926</v>
      </c>
      <c r="B4927" s="2" t="s">
        <v>7866</v>
      </c>
      <c r="C4927" s="2">
        <f>YEAR([1]Data!$D4927)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9">
        <v>14.88</v>
      </c>
      <c r="T4927" s="2">
        <v>2</v>
      </c>
      <c r="U4927" s="25">
        <v>0</v>
      </c>
      <c r="V4927" s="25">
        <v>3.7200000000000006</v>
      </c>
      <c r="W4927" s="11">
        <f>Table_1[[#This Row],[Discount]]/Table_1[[#This Row],[Sales]]</f>
        <v>0</v>
      </c>
      <c r="X4927" t="str">
        <f>IF(Table_1[[#This Row],[Discount %]]&lt;=0.1, "0-10%", IF(Table_1[[#This Row],[Discount %]]&lt;=0.2, "10-20%", IF(Table_1[[#This Row],[Discount %]]&lt;=0.3, "20-30%", IF(Table_1[[#This Row],[Discount %]]&lt;=0.4, "30-40%", "40%+"))))</f>
        <v>0-10%</v>
      </c>
    </row>
    <row r="4928" spans="1:24" ht="14.4" x14ac:dyDescent="0.3">
      <c r="A4928" s="2">
        <v>4927</v>
      </c>
      <c r="B4928" s="2" t="s">
        <v>7869</v>
      </c>
      <c r="C4928" s="2">
        <f>YEAR([1]Data!$D4928)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9">
        <v>91.275000000000006</v>
      </c>
      <c r="T4928" s="2">
        <v>1</v>
      </c>
      <c r="U4928" s="25">
        <v>0.5</v>
      </c>
      <c r="V4928" s="25">
        <v>-67.543499999999995</v>
      </c>
      <c r="W4928" s="11">
        <f>Table_1[[#This Row],[Discount]]/Table_1[[#This Row],[Sales]]</f>
        <v>5.4779512462339083E-3</v>
      </c>
      <c r="X4928" t="str">
        <f>IF(Table_1[[#This Row],[Discount %]]&lt;=0.1, "0-10%", IF(Table_1[[#This Row],[Discount %]]&lt;=0.2, "10-20%", IF(Table_1[[#This Row],[Discount %]]&lt;=0.3, "20-30%", IF(Table_1[[#This Row],[Discount %]]&lt;=0.4, "30-40%", "40%+"))))</f>
        <v>0-10%</v>
      </c>
    </row>
    <row r="4929" spans="1:24" ht="14.4" x14ac:dyDescent="0.3">
      <c r="A4929" s="2">
        <v>4928</v>
      </c>
      <c r="B4929" s="2" t="s">
        <v>7870</v>
      </c>
      <c r="C4929" s="2">
        <f>YEAR([1]Data!$D4929)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9">
        <v>19.440000000000001</v>
      </c>
      <c r="T4929" s="2">
        <v>3</v>
      </c>
      <c r="U4929" s="25">
        <v>0</v>
      </c>
      <c r="V4929" s="25">
        <v>9.3312000000000008</v>
      </c>
      <c r="W4929" s="11">
        <f>Table_1[[#This Row],[Discount]]/Table_1[[#This Row],[Sales]]</f>
        <v>0</v>
      </c>
      <c r="X4929" t="str">
        <f>IF(Table_1[[#This Row],[Discount %]]&lt;=0.1, "0-10%", IF(Table_1[[#This Row],[Discount %]]&lt;=0.2, "10-20%", IF(Table_1[[#This Row],[Discount %]]&lt;=0.3, "20-30%", IF(Table_1[[#This Row],[Discount %]]&lt;=0.4, "30-40%", "40%+"))))</f>
        <v>0-10%</v>
      </c>
    </row>
    <row r="4930" spans="1:24" ht="14.4" x14ac:dyDescent="0.3">
      <c r="A4930" s="2">
        <v>4929</v>
      </c>
      <c r="B4930" s="2" t="s">
        <v>7870</v>
      </c>
      <c r="C4930" s="2">
        <f>YEAR([1]Data!$D4930)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9">
        <v>897.15000000000009</v>
      </c>
      <c r="T4930" s="2">
        <v>3</v>
      </c>
      <c r="U4930" s="25">
        <v>0</v>
      </c>
      <c r="V4930" s="25">
        <v>251.20200000000003</v>
      </c>
      <c r="W4930" s="11">
        <f>Table_1[[#This Row],[Discount]]/Table_1[[#This Row],[Sales]]</f>
        <v>0</v>
      </c>
      <c r="X4930" t="str">
        <f>IF(Table_1[[#This Row],[Discount %]]&lt;=0.1, "0-10%", IF(Table_1[[#This Row],[Discount %]]&lt;=0.2, "10-20%", IF(Table_1[[#This Row],[Discount %]]&lt;=0.3, "20-30%", IF(Table_1[[#This Row],[Discount %]]&lt;=0.4, "30-40%", "40%+"))))</f>
        <v>0-10%</v>
      </c>
    </row>
    <row r="4931" spans="1:24" ht="14.4" x14ac:dyDescent="0.3">
      <c r="A4931" s="2">
        <v>4930</v>
      </c>
      <c r="B4931" s="2" t="s">
        <v>7871</v>
      </c>
      <c r="C4931" s="2">
        <f>YEAR([1]Data!$D4931)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9">
        <v>57.75</v>
      </c>
      <c r="T4931" s="2">
        <v>5</v>
      </c>
      <c r="U4931" s="25">
        <v>0</v>
      </c>
      <c r="V4931" s="25">
        <v>16.170000000000002</v>
      </c>
      <c r="W4931" s="11">
        <f>Table_1[[#This Row],[Discount]]/Table_1[[#This Row],[Sales]]</f>
        <v>0</v>
      </c>
      <c r="X4931" t="str">
        <f>IF(Table_1[[#This Row],[Discount %]]&lt;=0.1, "0-10%", IF(Table_1[[#This Row],[Discount %]]&lt;=0.2, "10-20%", IF(Table_1[[#This Row],[Discount %]]&lt;=0.3, "20-30%", IF(Table_1[[#This Row],[Discount %]]&lt;=0.4, "30-40%", "40%+"))))</f>
        <v>0-10%</v>
      </c>
    </row>
    <row r="4932" spans="1:24" ht="14.4" x14ac:dyDescent="0.3">
      <c r="A4932" s="2">
        <v>4931</v>
      </c>
      <c r="B4932" s="2" t="s">
        <v>7871</v>
      </c>
      <c r="C4932" s="2">
        <f>YEAR([1]Data!$D4932)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9">
        <v>14.940000000000001</v>
      </c>
      <c r="T4932" s="2">
        <v>3</v>
      </c>
      <c r="U4932" s="25">
        <v>0</v>
      </c>
      <c r="V4932" s="25">
        <v>7.0218000000000007</v>
      </c>
      <c r="W4932" s="11">
        <f>Table_1[[#This Row],[Discount]]/Table_1[[#This Row],[Sales]]</f>
        <v>0</v>
      </c>
      <c r="X4932" t="str">
        <f>IF(Table_1[[#This Row],[Discount %]]&lt;=0.1, "0-10%", IF(Table_1[[#This Row],[Discount %]]&lt;=0.2, "10-20%", IF(Table_1[[#This Row],[Discount %]]&lt;=0.3, "20-30%", IF(Table_1[[#This Row],[Discount %]]&lt;=0.4, "30-40%", "40%+"))))</f>
        <v>0-10%</v>
      </c>
    </row>
    <row r="4933" spans="1:24" ht="14.4" x14ac:dyDescent="0.3">
      <c r="A4933" s="2">
        <v>4932</v>
      </c>
      <c r="B4933" s="2" t="s">
        <v>7872</v>
      </c>
      <c r="C4933" s="2">
        <f>YEAR([1]Data!$D4933)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9">
        <v>23.1</v>
      </c>
      <c r="T4933" s="2">
        <v>2</v>
      </c>
      <c r="U4933" s="25">
        <v>0</v>
      </c>
      <c r="V4933" s="25">
        <v>6.93</v>
      </c>
      <c r="W4933" s="11">
        <f>Table_1[[#This Row],[Discount]]/Table_1[[#This Row],[Sales]]</f>
        <v>0</v>
      </c>
      <c r="X4933" t="str">
        <f>IF(Table_1[[#This Row],[Discount %]]&lt;=0.1, "0-10%", IF(Table_1[[#This Row],[Discount %]]&lt;=0.2, "10-20%", IF(Table_1[[#This Row],[Discount %]]&lt;=0.3, "20-30%", IF(Table_1[[#This Row],[Discount %]]&lt;=0.4, "30-40%", "40%+"))))</f>
        <v>0-10%</v>
      </c>
    </row>
    <row r="4934" spans="1:24" ht="14.4" x14ac:dyDescent="0.3">
      <c r="A4934" s="2">
        <v>4933</v>
      </c>
      <c r="B4934" s="2" t="s">
        <v>7873</v>
      </c>
      <c r="C4934" s="2">
        <f>YEAR([1]Data!$D4934)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9">
        <v>12.536000000000001</v>
      </c>
      <c r="T4934" s="2">
        <v>1</v>
      </c>
      <c r="U4934" s="25">
        <v>0.2</v>
      </c>
      <c r="V4934" s="25">
        <v>4.2308999999999983</v>
      </c>
      <c r="W4934" s="11">
        <f>Table_1[[#This Row],[Discount]]/Table_1[[#This Row],[Sales]]</f>
        <v>1.5954052329291639E-2</v>
      </c>
      <c r="X4934" t="str">
        <f>IF(Table_1[[#This Row],[Discount %]]&lt;=0.1, "0-10%", IF(Table_1[[#This Row],[Discount %]]&lt;=0.2, "10-20%", IF(Table_1[[#This Row],[Discount %]]&lt;=0.3, "20-30%", IF(Table_1[[#This Row],[Discount %]]&lt;=0.4, "30-40%", "40%+"))))</f>
        <v>0-10%</v>
      </c>
    </row>
    <row r="4935" spans="1:24" ht="14.4" x14ac:dyDescent="0.3">
      <c r="A4935" s="2">
        <v>4934</v>
      </c>
      <c r="B4935" s="2" t="s">
        <v>7873</v>
      </c>
      <c r="C4935" s="2">
        <f>YEAR([1]Data!$D4935)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9">
        <v>1.0800000000000003</v>
      </c>
      <c r="T4935" s="2">
        <v>2</v>
      </c>
      <c r="U4935" s="25">
        <v>0.7</v>
      </c>
      <c r="V4935" s="25">
        <v>-0.79200000000000004</v>
      </c>
      <c r="W4935" s="11">
        <f>Table_1[[#This Row],[Discount]]/Table_1[[#This Row],[Sales]]</f>
        <v>0.64814814814814792</v>
      </c>
      <c r="X4935" t="str">
        <f>IF(Table_1[[#This Row],[Discount %]]&lt;=0.1, "0-10%", IF(Table_1[[#This Row],[Discount %]]&lt;=0.2, "10-20%", IF(Table_1[[#This Row],[Discount %]]&lt;=0.3, "20-30%", IF(Table_1[[#This Row],[Discount %]]&lt;=0.4, "30-40%", "40%+"))))</f>
        <v>40%+</v>
      </c>
    </row>
    <row r="4936" spans="1:24" ht="14.4" x14ac:dyDescent="0.3">
      <c r="A4936" s="2">
        <v>4935</v>
      </c>
      <c r="B4936" s="2" t="s">
        <v>7873</v>
      </c>
      <c r="C4936" s="2">
        <f>YEAR([1]Data!$D4936)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9">
        <v>4.5120000000000005</v>
      </c>
      <c r="T4936" s="2">
        <v>3</v>
      </c>
      <c r="U4936" s="25">
        <v>0.2</v>
      </c>
      <c r="V4936" s="25">
        <v>0.84599999999999964</v>
      </c>
      <c r="W4936" s="11">
        <f>Table_1[[#This Row],[Discount]]/Table_1[[#This Row],[Sales]]</f>
        <v>4.4326241134751768E-2</v>
      </c>
      <c r="X4936" t="str">
        <f>IF(Table_1[[#This Row],[Discount %]]&lt;=0.1, "0-10%", IF(Table_1[[#This Row],[Discount %]]&lt;=0.2, "10-20%", IF(Table_1[[#This Row],[Discount %]]&lt;=0.3, "20-30%", IF(Table_1[[#This Row],[Discount %]]&lt;=0.4, "30-40%", "40%+"))))</f>
        <v>0-10%</v>
      </c>
    </row>
    <row r="4937" spans="1:24" ht="14.4" x14ac:dyDescent="0.3">
      <c r="A4937" s="2">
        <v>4936</v>
      </c>
      <c r="B4937" s="2" t="s">
        <v>7874</v>
      </c>
      <c r="C4937" s="2">
        <f>YEAR([1]Data!$D4937)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9">
        <v>16.776000000000003</v>
      </c>
      <c r="T4937" s="2">
        <v>3</v>
      </c>
      <c r="U4937" s="25">
        <v>0.2</v>
      </c>
      <c r="V4937" s="25">
        <v>1.6776</v>
      </c>
      <c r="W4937" s="11">
        <f>Table_1[[#This Row],[Discount]]/Table_1[[#This Row],[Sales]]</f>
        <v>1.1921793037672865E-2</v>
      </c>
      <c r="X4937" t="str">
        <f>IF(Table_1[[#This Row],[Discount %]]&lt;=0.1, "0-10%", IF(Table_1[[#This Row],[Discount %]]&lt;=0.2, "10-20%", IF(Table_1[[#This Row],[Discount %]]&lt;=0.3, "20-30%", IF(Table_1[[#This Row],[Discount %]]&lt;=0.4, "30-40%", "40%+"))))</f>
        <v>0-10%</v>
      </c>
    </row>
    <row r="4938" spans="1:24" ht="14.4" x14ac:dyDescent="0.3">
      <c r="A4938" s="2">
        <v>4937</v>
      </c>
      <c r="B4938" s="2" t="s">
        <v>7880</v>
      </c>
      <c r="C4938" s="2">
        <f>YEAR([1]Data!$D4938)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9">
        <v>33.74</v>
      </c>
      <c r="T4938" s="2">
        <v>7</v>
      </c>
      <c r="U4938" s="25">
        <v>0</v>
      </c>
      <c r="V4938" s="25">
        <v>15.5204</v>
      </c>
      <c r="W4938" s="11">
        <f>Table_1[[#This Row],[Discount]]/Table_1[[#This Row],[Sales]]</f>
        <v>0</v>
      </c>
      <c r="X4938" t="str">
        <f>IF(Table_1[[#This Row],[Discount %]]&lt;=0.1, "0-10%", IF(Table_1[[#This Row],[Discount %]]&lt;=0.2, "10-20%", IF(Table_1[[#This Row],[Discount %]]&lt;=0.3, "20-30%", IF(Table_1[[#This Row],[Discount %]]&lt;=0.4, "30-40%", "40%+"))))</f>
        <v>0-10%</v>
      </c>
    </row>
    <row r="4939" spans="1:24" ht="14.4" x14ac:dyDescent="0.3">
      <c r="A4939" s="2">
        <v>4938</v>
      </c>
      <c r="B4939" s="2" t="s">
        <v>7882</v>
      </c>
      <c r="C4939" s="2">
        <f>YEAR([1]Data!$D4939)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9">
        <v>1325.8500000000001</v>
      </c>
      <c r="T4939" s="2">
        <v>5</v>
      </c>
      <c r="U4939" s="25">
        <v>0</v>
      </c>
      <c r="V4939" s="25">
        <v>238.65299999999991</v>
      </c>
      <c r="W4939" s="11">
        <f>Table_1[[#This Row],[Discount]]/Table_1[[#This Row],[Sales]]</f>
        <v>0</v>
      </c>
      <c r="X4939" t="str">
        <f>IF(Table_1[[#This Row],[Discount %]]&lt;=0.1, "0-10%", IF(Table_1[[#This Row],[Discount %]]&lt;=0.2, "10-20%", IF(Table_1[[#This Row],[Discount %]]&lt;=0.3, "20-30%", IF(Table_1[[#This Row],[Discount %]]&lt;=0.4, "30-40%", "40%+"))))</f>
        <v>0-10%</v>
      </c>
    </row>
    <row r="4940" spans="1:24" ht="14.4" x14ac:dyDescent="0.3">
      <c r="A4940" s="2">
        <v>4939</v>
      </c>
      <c r="B4940" s="2" t="s">
        <v>7882</v>
      </c>
      <c r="C4940" s="2">
        <f>YEAR([1]Data!$D4940)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9">
        <v>333.99899999999997</v>
      </c>
      <c r="T4940" s="2">
        <v>3</v>
      </c>
      <c r="U4940" s="25">
        <v>0.15</v>
      </c>
      <c r="V4940" s="25">
        <v>3.9294000000000082</v>
      </c>
      <c r="W4940" s="11">
        <f>Table_1[[#This Row],[Discount]]/Table_1[[#This Row],[Sales]]</f>
        <v>4.491031410273684E-4</v>
      </c>
      <c r="X4940" t="str">
        <f>IF(Table_1[[#This Row],[Discount %]]&lt;=0.1, "0-10%", IF(Table_1[[#This Row],[Discount %]]&lt;=0.2, "10-20%", IF(Table_1[[#This Row],[Discount %]]&lt;=0.3, "20-30%", IF(Table_1[[#This Row],[Discount %]]&lt;=0.4, "30-40%", "40%+"))))</f>
        <v>0-10%</v>
      </c>
    </row>
    <row r="4941" spans="1:24" ht="14.4" x14ac:dyDescent="0.3">
      <c r="A4941" s="2">
        <v>4940</v>
      </c>
      <c r="B4941" s="2" t="s">
        <v>7882</v>
      </c>
      <c r="C4941" s="2">
        <f>YEAR([1]Data!$D4941)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9">
        <v>19.899999999999999</v>
      </c>
      <c r="T4941" s="2">
        <v>5</v>
      </c>
      <c r="U4941" s="25">
        <v>0</v>
      </c>
      <c r="V4941" s="25">
        <v>6.5669999999999984</v>
      </c>
      <c r="W4941" s="11">
        <f>Table_1[[#This Row],[Discount]]/Table_1[[#This Row],[Sales]]</f>
        <v>0</v>
      </c>
      <c r="X4941" t="str">
        <f>IF(Table_1[[#This Row],[Discount %]]&lt;=0.1, "0-10%", IF(Table_1[[#This Row],[Discount %]]&lt;=0.2, "10-20%", IF(Table_1[[#This Row],[Discount %]]&lt;=0.3, "20-30%", IF(Table_1[[#This Row],[Discount %]]&lt;=0.4, "30-40%", "40%+"))))</f>
        <v>0-10%</v>
      </c>
    </row>
    <row r="4942" spans="1:24" ht="14.4" x14ac:dyDescent="0.3">
      <c r="A4942" s="2">
        <v>4941</v>
      </c>
      <c r="B4942" s="2" t="s">
        <v>7883</v>
      </c>
      <c r="C4942" s="2">
        <f>YEAR([1]Data!$D4942)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9">
        <v>1268.82</v>
      </c>
      <c r="T4942" s="2">
        <v>9</v>
      </c>
      <c r="U4942" s="25">
        <v>0</v>
      </c>
      <c r="V4942" s="25">
        <v>266.45219999999989</v>
      </c>
      <c r="W4942" s="11">
        <f>Table_1[[#This Row],[Discount]]/Table_1[[#This Row],[Sales]]</f>
        <v>0</v>
      </c>
      <c r="X4942" t="str">
        <f>IF(Table_1[[#This Row],[Discount %]]&lt;=0.1, "0-10%", IF(Table_1[[#This Row],[Discount %]]&lt;=0.2, "10-20%", IF(Table_1[[#This Row],[Discount %]]&lt;=0.3, "20-30%", IF(Table_1[[#This Row],[Discount %]]&lt;=0.4, "30-40%", "40%+"))))</f>
        <v>0-10%</v>
      </c>
    </row>
    <row r="4943" spans="1:24" ht="14.4" x14ac:dyDescent="0.3">
      <c r="A4943" s="2">
        <v>4942</v>
      </c>
      <c r="B4943" s="2" t="s">
        <v>7883</v>
      </c>
      <c r="C4943" s="2">
        <f>YEAR([1]Data!$D4943)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9">
        <v>283.92</v>
      </c>
      <c r="T4943" s="2">
        <v>4</v>
      </c>
      <c r="U4943" s="25">
        <v>0</v>
      </c>
      <c r="V4943" s="25">
        <v>82.336799999999982</v>
      </c>
      <c r="W4943" s="11">
        <f>Table_1[[#This Row],[Discount]]/Table_1[[#This Row],[Sales]]</f>
        <v>0</v>
      </c>
      <c r="X4943" t="str">
        <f>IF(Table_1[[#This Row],[Discount %]]&lt;=0.1, "0-10%", IF(Table_1[[#This Row],[Discount %]]&lt;=0.2, "10-20%", IF(Table_1[[#This Row],[Discount %]]&lt;=0.3, "20-30%", IF(Table_1[[#This Row],[Discount %]]&lt;=0.4, "30-40%", "40%+"))))</f>
        <v>0-10%</v>
      </c>
    </row>
    <row r="4944" spans="1:24" ht="14.4" x14ac:dyDescent="0.3">
      <c r="A4944" s="2">
        <v>4943</v>
      </c>
      <c r="B4944" s="2" t="s">
        <v>7883</v>
      </c>
      <c r="C4944" s="2">
        <f>YEAR([1]Data!$D4944)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9">
        <v>5.68</v>
      </c>
      <c r="T4944" s="2">
        <v>2</v>
      </c>
      <c r="U4944" s="25">
        <v>0</v>
      </c>
      <c r="V4944" s="25">
        <v>1.7607999999999997</v>
      </c>
      <c r="W4944" s="11">
        <f>Table_1[[#This Row],[Discount]]/Table_1[[#This Row],[Sales]]</f>
        <v>0</v>
      </c>
      <c r="X4944" t="str">
        <f>IF(Table_1[[#This Row],[Discount %]]&lt;=0.1, "0-10%", IF(Table_1[[#This Row],[Discount %]]&lt;=0.2, "10-20%", IF(Table_1[[#This Row],[Discount %]]&lt;=0.3, "20-30%", IF(Table_1[[#This Row],[Discount %]]&lt;=0.4, "30-40%", "40%+"))))</f>
        <v>0-10%</v>
      </c>
    </row>
    <row r="4945" spans="1:24" ht="14.4" x14ac:dyDescent="0.3">
      <c r="A4945" s="2">
        <v>4944</v>
      </c>
      <c r="B4945" s="2" t="s">
        <v>7884</v>
      </c>
      <c r="C4945" s="2">
        <f>YEAR([1]Data!$D4945)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9">
        <v>375.34</v>
      </c>
      <c r="T4945" s="2">
        <v>1</v>
      </c>
      <c r="U4945" s="25">
        <v>0</v>
      </c>
      <c r="V4945" s="25">
        <v>18.766999999999996</v>
      </c>
      <c r="W4945" s="11">
        <f>Table_1[[#This Row],[Discount]]/Table_1[[#This Row],[Sales]]</f>
        <v>0</v>
      </c>
      <c r="X4945" t="str">
        <f>IF(Table_1[[#This Row],[Discount %]]&lt;=0.1, "0-10%", IF(Table_1[[#This Row],[Discount %]]&lt;=0.2, "10-20%", IF(Table_1[[#This Row],[Discount %]]&lt;=0.3, "20-30%", IF(Table_1[[#This Row],[Discount %]]&lt;=0.4, "30-40%", "40%+"))))</f>
        <v>0-10%</v>
      </c>
    </row>
    <row r="4946" spans="1:24" ht="14.4" x14ac:dyDescent="0.3">
      <c r="A4946" s="2">
        <v>4945</v>
      </c>
      <c r="B4946" s="2" t="s">
        <v>7885</v>
      </c>
      <c r="C4946" s="2">
        <f>YEAR([1]Data!$D4946)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9">
        <v>96.08</v>
      </c>
      <c r="T4946" s="2">
        <v>2</v>
      </c>
      <c r="U4946" s="25">
        <v>0</v>
      </c>
      <c r="V4946" s="25">
        <v>46.118399999999994</v>
      </c>
      <c r="W4946" s="11">
        <f>Table_1[[#This Row],[Discount]]/Table_1[[#This Row],[Sales]]</f>
        <v>0</v>
      </c>
      <c r="X4946" t="str">
        <f>IF(Table_1[[#This Row],[Discount %]]&lt;=0.1, "0-10%", IF(Table_1[[#This Row],[Discount %]]&lt;=0.2, "10-20%", IF(Table_1[[#This Row],[Discount %]]&lt;=0.3, "20-30%", IF(Table_1[[#This Row],[Discount %]]&lt;=0.4, "30-40%", "40%+"))))</f>
        <v>0-10%</v>
      </c>
    </row>
    <row r="4947" spans="1:24" ht="14.4" x14ac:dyDescent="0.3">
      <c r="A4947" s="2">
        <v>4946</v>
      </c>
      <c r="B4947" s="2" t="s">
        <v>7885</v>
      </c>
      <c r="C4947" s="2">
        <f>YEAR([1]Data!$D4947)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9">
        <v>11.68</v>
      </c>
      <c r="T4947" s="2">
        <v>2</v>
      </c>
      <c r="U4947" s="25">
        <v>0.2</v>
      </c>
      <c r="V4947" s="25">
        <v>3.9419999999999993</v>
      </c>
      <c r="W4947" s="11">
        <f>Table_1[[#This Row],[Discount]]/Table_1[[#This Row],[Sales]]</f>
        <v>1.7123287671232879E-2</v>
      </c>
      <c r="X4947" t="str">
        <f>IF(Table_1[[#This Row],[Discount %]]&lt;=0.1, "0-10%", IF(Table_1[[#This Row],[Discount %]]&lt;=0.2, "10-20%", IF(Table_1[[#This Row],[Discount %]]&lt;=0.3, "20-30%", IF(Table_1[[#This Row],[Discount %]]&lt;=0.4, "30-40%", "40%+"))))</f>
        <v>0-10%</v>
      </c>
    </row>
    <row r="4948" spans="1:24" ht="14.4" x14ac:dyDescent="0.3">
      <c r="A4948" s="2">
        <v>4947</v>
      </c>
      <c r="B4948" s="2" t="s">
        <v>7885</v>
      </c>
      <c r="C4948" s="2">
        <f>YEAR([1]Data!$D4948)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9">
        <v>4.3600000000000003</v>
      </c>
      <c r="T4948" s="2">
        <v>2</v>
      </c>
      <c r="U4948" s="25">
        <v>0</v>
      </c>
      <c r="V4948" s="25">
        <v>1.7876000000000003</v>
      </c>
      <c r="W4948" s="11">
        <f>Table_1[[#This Row],[Discount]]/Table_1[[#This Row],[Sales]]</f>
        <v>0</v>
      </c>
      <c r="X4948" t="str">
        <f>IF(Table_1[[#This Row],[Discount %]]&lt;=0.1, "0-10%", IF(Table_1[[#This Row],[Discount %]]&lt;=0.2, "10-20%", IF(Table_1[[#This Row],[Discount %]]&lt;=0.3, "20-30%", IF(Table_1[[#This Row],[Discount %]]&lt;=0.4, "30-40%", "40%+"))))</f>
        <v>0-10%</v>
      </c>
    </row>
    <row r="4949" spans="1:24" ht="14.4" x14ac:dyDescent="0.3">
      <c r="A4949" s="2">
        <v>4948</v>
      </c>
      <c r="B4949" s="2" t="s">
        <v>7886</v>
      </c>
      <c r="C4949" s="2">
        <f>YEAR([1]Data!$D4949)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9">
        <v>29.24</v>
      </c>
      <c r="T4949" s="2">
        <v>4</v>
      </c>
      <c r="U4949" s="25">
        <v>0</v>
      </c>
      <c r="V4949" s="25">
        <v>13.742799999999999</v>
      </c>
      <c r="W4949" s="11">
        <f>Table_1[[#This Row],[Discount]]/Table_1[[#This Row],[Sales]]</f>
        <v>0</v>
      </c>
      <c r="X4949" t="str">
        <f>IF(Table_1[[#This Row],[Discount %]]&lt;=0.1, "0-10%", IF(Table_1[[#This Row],[Discount %]]&lt;=0.2, "10-20%", IF(Table_1[[#This Row],[Discount %]]&lt;=0.3, "20-30%", IF(Table_1[[#This Row],[Discount %]]&lt;=0.4, "30-40%", "40%+"))))</f>
        <v>0-10%</v>
      </c>
    </row>
    <row r="4950" spans="1:24" ht="14.4" x14ac:dyDescent="0.3">
      <c r="A4950" s="2">
        <v>4949</v>
      </c>
      <c r="B4950" s="2" t="s">
        <v>7887</v>
      </c>
      <c r="C4950" s="2">
        <f>YEAR([1]Data!$D4950)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9">
        <v>117.48800000000001</v>
      </c>
      <c r="T4950" s="2">
        <v>7</v>
      </c>
      <c r="U4950" s="25">
        <v>0.2</v>
      </c>
      <c r="V4950" s="25">
        <v>41.120799999999988</v>
      </c>
      <c r="W4950" s="11">
        <f>Table_1[[#This Row],[Discount]]/Table_1[[#This Row],[Sales]]</f>
        <v>1.7023015116437422E-3</v>
      </c>
      <c r="X4950" t="str">
        <f>IF(Table_1[[#This Row],[Discount %]]&lt;=0.1, "0-10%", IF(Table_1[[#This Row],[Discount %]]&lt;=0.2, "10-20%", IF(Table_1[[#This Row],[Discount %]]&lt;=0.3, "20-30%", IF(Table_1[[#This Row],[Discount %]]&lt;=0.4, "30-40%", "40%+"))))</f>
        <v>0-10%</v>
      </c>
    </row>
    <row r="4951" spans="1:24" ht="14.4" x14ac:dyDescent="0.3">
      <c r="A4951" s="2">
        <v>4950</v>
      </c>
      <c r="B4951" s="2" t="s">
        <v>7887</v>
      </c>
      <c r="C4951" s="2">
        <f>YEAR([1]Data!$D4951)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9">
        <v>18.84</v>
      </c>
      <c r="T4951" s="2">
        <v>3</v>
      </c>
      <c r="U4951" s="25">
        <v>0</v>
      </c>
      <c r="V4951" s="25">
        <v>6.0287999999999995</v>
      </c>
      <c r="W4951" s="11">
        <f>Table_1[[#This Row],[Discount]]/Table_1[[#This Row],[Sales]]</f>
        <v>0</v>
      </c>
      <c r="X4951" t="str">
        <f>IF(Table_1[[#This Row],[Discount %]]&lt;=0.1, "0-10%", IF(Table_1[[#This Row],[Discount %]]&lt;=0.2, "10-20%", IF(Table_1[[#This Row],[Discount %]]&lt;=0.3, "20-30%", IF(Table_1[[#This Row],[Discount %]]&lt;=0.4, "30-40%", "40%+"))))</f>
        <v>0-10%</v>
      </c>
    </row>
    <row r="4952" spans="1:24" ht="14.4" x14ac:dyDescent="0.3">
      <c r="A4952" s="2">
        <v>4951</v>
      </c>
      <c r="B4952" s="2" t="s">
        <v>7888</v>
      </c>
      <c r="C4952" s="2">
        <f>YEAR([1]Data!$D4952)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9">
        <v>12.419999999999998</v>
      </c>
      <c r="T4952" s="2">
        <v>3</v>
      </c>
      <c r="U4952" s="25">
        <v>0</v>
      </c>
      <c r="V4952" s="25">
        <v>5.2164000000000001</v>
      </c>
      <c r="W4952" s="11">
        <f>Table_1[[#This Row],[Discount]]/Table_1[[#This Row],[Sales]]</f>
        <v>0</v>
      </c>
      <c r="X4952" t="str">
        <f>IF(Table_1[[#This Row],[Discount %]]&lt;=0.1, "0-10%", IF(Table_1[[#This Row],[Discount %]]&lt;=0.2, "10-20%", IF(Table_1[[#This Row],[Discount %]]&lt;=0.3, "20-30%", IF(Table_1[[#This Row],[Discount %]]&lt;=0.4, "30-40%", "40%+"))))</f>
        <v>0-10%</v>
      </c>
    </row>
    <row r="4953" spans="1:24" ht="14.4" x14ac:dyDescent="0.3">
      <c r="A4953" s="2">
        <v>4952</v>
      </c>
      <c r="B4953" s="2" t="s">
        <v>7889</v>
      </c>
      <c r="C4953" s="2">
        <f>YEAR([1]Data!$D4953)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9">
        <v>12.96</v>
      </c>
      <c r="T4953" s="2">
        <v>2</v>
      </c>
      <c r="U4953" s="25">
        <v>0</v>
      </c>
      <c r="V4953" s="25">
        <v>6.2208000000000006</v>
      </c>
      <c r="W4953" s="11">
        <f>Table_1[[#This Row],[Discount]]/Table_1[[#This Row],[Sales]]</f>
        <v>0</v>
      </c>
      <c r="X4953" t="str">
        <f>IF(Table_1[[#This Row],[Discount %]]&lt;=0.1, "0-10%", IF(Table_1[[#This Row],[Discount %]]&lt;=0.2, "10-20%", IF(Table_1[[#This Row],[Discount %]]&lt;=0.3, "20-30%", IF(Table_1[[#This Row],[Discount %]]&lt;=0.4, "30-40%", "40%+"))))</f>
        <v>0-10%</v>
      </c>
    </row>
    <row r="4954" spans="1:24" ht="14.4" x14ac:dyDescent="0.3">
      <c r="A4954" s="2">
        <v>4953</v>
      </c>
      <c r="B4954" s="2" t="s">
        <v>7890</v>
      </c>
      <c r="C4954" s="2">
        <f>YEAR([1]Data!$D4954)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9">
        <v>69.48</v>
      </c>
      <c r="T4954" s="2">
        <v>1</v>
      </c>
      <c r="U4954" s="25">
        <v>0</v>
      </c>
      <c r="V4954" s="25">
        <v>20.843999999999994</v>
      </c>
      <c r="W4954" s="11">
        <f>Table_1[[#This Row],[Discount]]/Table_1[[#This Row],[Sales]]</f>
        <v>0</v>
      </c>
      <c r="X4954" t="str">
        <f>IF(Table_1[[#This Row],[Discount %]]&lt;=0.1, "0-10%", IF(Table_1[[#This Row],[Discount %]]&lt;=0.2, "10-20%", IF(Table_1[[#This Row],[Discount %]]&lt;=0.3, "20-30%", IF(Table_1[[#This Row],[Discount %]]&lt;=0.4, "30-40%", "40%+"))))</f>
        <v>0-10%</v>
      </c>
    </row>
    <row r="4955" spans="1:24" ht="14.4" x14ac:dyDescent="0.3">
      <c r="A4955" s="2">
        <v>4954</v>
      </c>
      <c r="B4955" s="2" t="s">
        <v>7893</v>
      </c>
      <c r="C4955" s="2">
        <f>YEAR([1]Data!$D4955)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9">
        <v>85.9</v>
      </c>
      <c r="T4955" s="2">
        <v>2</v>
      </c>
      <c r="U4955" s="25">
        <v>0</v>
      </c>
      <c r="V4955" s="25">
        <v>2.5769999999999982</v>
      </c>
      <c r="W4955" s="11">
        <f>Table_1[[#This Row],[Discount]]/Table_1[[#This Row],[Sales]]</f>
        <v>0</v>
      </c>
      <c r="X4955" t="str">
        <f>IF(Table_1[[#This Row],[Discount %]]&lt;=0.1, "0-10%", IF(Table_1[[#This Row],[Discount %]]&lt;=0.2, "10-20%", IF(Table_1[[#This Row],[Discount %]]&lt;=0.3, "20-30%", IF(Table_1[[#This Row],[Discount %]]&lt;=0.4, "30-40%", "40%+"))))</f>
        <v>0-10%</v>
      </c>
    </row>
    <row r="4956" spans="1:24" ht="14.4" x14ac:dyDescent="0.3">
      <c r="A4956" s="2">
        <v>4955</v>
      </c>
      <c r="B4956" s="2" t="s">
        <v>7894</v>
      </c>
      <c r="C4956" s="2">
        <f>YEAR([1]Data!$D4956)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9">
        <v>18.060000000000002</v>
      </c>
      <c r="T4956" s="2">
        <v>7</v>
      </c>
      <c r="U4956" s="25">
        <v>0</v>
      </c>
      <c r="V4956" s="25">
        <v>4.6956000000000007</v>
      </c>
      <c r="W4956" s="11">
        <f>Table_1[[#This Row],[Discount]]/Table_1[[#This Row],[Sales]]</f>
        <v>0</v>
      </c>
      <c r="X4956" t="str">
        <f>IF(Table_1[[#This Row],[Discount %]]&lt;=0.1, "0-10%", IF(Table_1[[#This Row],[Discount %]]&lt;=0.2, "10-20%", IF(Table_1[[#This Row],[Discount %]]&lt;=0.3, "20-30%", IF(Table_1[[#This Row],[Discount %]]&lt;=0.4, "30-40%", "40%+"))))</f>
        <v>0-10%</v>
      </c>
    </row>
    <row r="4957" spans="1:24" ht="14.4" x14ac:dyDescent="0.3">
      <c r="A4957" s="2">
        <v>4956</v>
      </c>
      <c r="B4957" s="2" t="s">
        <v>7894</v>
      </c>
      <c r="C4957" s="2">
        <f>YEAR([1]Data!$D4957)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9">
        <v>79.14</v>
      </c>
      <c r="T4957" s="2">
        <v>3</v>
      </c>
      <c r="U4957" s="25">
        <v>0</v>
      </c>
      <c r="V4957" s="25">
        <v>36.404399999999995</v>
      </c>
      <c r="W4957" s="11">
        <f>Table_1[[#This Row],[Discount]]/Table_1[[#This Row],[Sales]]</f>
        <v>0</v>
      </c>
      <c r="X4957" t="str">
        <f>IF(Table_1[[#This Row],[Discount %]]&lt;=0.1, "0-10%", IF(Table_1[[#This Row],[Discount %]]&lt;=0.2, "10-20%", IF(Table_1[[#This Row],[Discount %]]&lt;=0.3, "20-30%", IF(Table_1[[#This Row],[Discount %]]&lt;=0.4, "30-40%", "40%+"))))</f>
        <v>0-10%</v>
      </c>
    </row>
    <row r="4958" spans="1:24" ht="14.4" x14ac:dyDescent="0.3">
      <c r="A4958" s="2">
        <v>4957</v>
      </c>
      <c r="B4958" s="2" t="s">
        <v>7894</v>
      </c>
      <c r="C4958" s="2">
        <f>YEAR([1]Data!$D4958)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9">
        <v>37.4</v>
      </c>
      <c r="T4958" s="2">
        <v>2</v>
      </c>
      <c r="U4958" s="25">
        <v>0</v>
      </c>
      <c r="V4958" s="25">
        <v>14.212</v>
      </c>
      <c r="W4958" s="11">
        <f>Table_1[[#This Row],[Discount]]/Table_1[[#This Row],[Sales]]</f>
        <v>0</v>
      </c>
      <c r="X4958" t="str">
        <f>IF(Table_1[[#This Row],[Discount %]]&lt;=0.1, "0-10%", IF(Table_1[[#This Row],[Discount %]]&lt;=0.2, "10-20%", IF(Table_1[[#This Row],[Discount %]]&lt;=0.3, "20-30%", IF(Table_1[[#This Row],[Discount %]]&lt;=0.4, "30-40%", "40%+"))))</f>
        <v>0-10%</v>
      </c>
    </row>
    <row r="4959" spans="1:24" ht="14.4" x14ac:dyDescent="0.3">
      <c r="A4959" s="2">
        <v>4958</v>
      </c>
      <c r="B4959" s="2" t="s">
        <v>7895</v>
      </c>
      <c r="C4959" s="2">
        <f>YEAR([1]Data!$D4959)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9">
        <v>2.5119999999999996</v>
      </c>
      <c r="T4959" s="2">
        <v>2</v>
      </c>
      <c r="U4959" s="25">
        <v>0.8</v>
      </c>
      <c r="V4959" s="25">
        <v>-4.3960000000000026</v>
      </c>
      <c r="W4959" s="11">
        <f>Table_1[[#This Row],[Discount]]/Table_1[[#This Row],[Sales]]</f>
        <v>0.31847133757961793</v>
      </c>
      <c r="X4959" t="str">
        <f>IF(Table_1[[#This Row],[Discount %]]&lt;=0.1, "0-10%", IF(Table_1[[#This Row],[Discount %]]&lt;=0.2, "10-20%", IF(Table_1[[#This Row],[Discount %]]&lt;=0.3, "20-30%", IF(Table_1[[#This Row],[Discount %]]&lt;=0.4, "30-40%", "40%+"))))</f>
        <v>30-40%</v>
      </c>
    </row>
    <row r="4960" spans="1:24" ht="14.4" x14ac:dyDescent="0.3">
      <c r="A4960" s="2">
        <v>4959</v>
      </c>
      <c r="B4960" s="2" t="s">
        <v>7895</v>
      </c>
      <c r="C4960" s="2">
        <f>YEAR([1]Data!$D4960)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9">
        <v>18.864000000000001</v>
      </c>
      <c r="T4960" s="2">
        <v>9</v>
      </c>
      <c r="U4960" s="25">
        <v>0.2</v>
      </c>
      <c r="V4960" s="25">
        <v>6.1307999999999998</v>
      </c>
      <c r="W4960" s="11">
        <f>Table_1[[#This Row],[Discount]]/Table_1[[#This Row],[Sales]]</f>
        <v>1.0602205258693808E-2</v>
      </c>
      <c r="X4960" t="str">
        <f>IF(Table_1[[#This Row],[Discount %]]&lt;=0.1, "0-10%", IF(Table_1[[#This Row],[Discount %]]&lt;=0.2, "10-20%", IF(Table_1[[#This Row],[Discount %]]&lt;=0.3, "20-30%", IF(Table_1[[#This Row],[Discount %]]&lt;=0.4, "30-40%", "40%+"))))</f>
        <v>0-10%</v>
      </c>
    </row>
    <row r="4961" spans="1:24" ht="14.4" x14ac:dyDescent="0.3">
      <c r="A4961" s="2">
        <v>4960</v>
      </c>
      <c r="B4961" s="2" t="s">
        <v>7897</v>
      </c>
      <c r="C4961" s="2">
        <f>YEAR([1]Data!$D4961)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9">
        <v>61.192</v>
      </c>
      <c r="T4961" s="2">
        <v>1</v>
      </c>
      <c r="U4961" s="25">
        <v>0.2</v>
      </c>
      <c r="V4961" s="25">
        <v>6.1192000000000011</v>
      </c>
      <c r="W4961" s="11">
        <f>Table_1[[#This Row],[Discount]]/Table_1[[#This Row],[Sales]]</f>
        <v>3.268401098182769E-3</v>
      </c>
      <c r="X4961" t="str">
        <f>IF(Table_1[[#This Row],[Discount %]]&lt;=0.1, "0-10%", IF(Table_1[[#This Row],[Discount %]]&lt;=0.2, "10-20%", IF(Table_1[[#This Row],[Discount %]]&lt;=0.3, "20-30%", IF(Table_1[[#This Row],[Discount %]]&lt;=0.4, "30-40%", "40%+"))))</f>
        <v>0-10%</v>
      </c>
    </row>
    <row r="4962" spans="1:24" ht="14.4" x14ac:dyDescent="0.3">
      <c r="A4962" s="2">
        <v>4961</v>
      </c>
      <c r="B4962" s="2" t="s">
        <v>7897</v>
      </c>
      <c r="C4962" s="2">
        <f>YEAR([1]Data!$D4962)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9">
        <v>67.84</v>
      </c>
      <c r="T4962" s="2">
        <v>1</v>
      </c>
      <c r="U4962" s="25">
        <v>0</v>
      </c>
      <c r="V4962" s="25">
        <v>18.316800000000001</v>
      </c>
      <c r="W4962" s="11">
        <f>Table_1[[#This Row],[Discount]]/Table_1[[#This Row],[Sales]]</f>
        <v>0</v>
      </c>
      <c r="X4962" t="str">
        <f>IF(Table_1[[#This Row],[Discount %]]&lt;=0.1, "0-10%", IF(Table_1[[#This Row],[Discount %]]&lt;=0.2, "10-20%", IF(Table_1[[#This Row],[Discount %]]&lt;=0.3, "20-30%", IF(Table_1[[#This Row],[Discount %]]&lt;=0.4, "30-40%", "40%+"))))</f>
        <v>0-10%</v>
      </c>
    </row>
    <row r="4963" spans="1:24" ht="14.4" x14ac:dyDescent="0.3">
      <c r="A4963" s="2">
        <v>4962</v>
      </c>
      <c r="B4963" s="2" t="s">
        <v>7898</v>
      </c>
      <c r="C4963" s="2">
        <f>YEAR([1]Data!$D4963)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9">
        <v>48.712000000000003</v>
      </c>
      <c r="T4963" s="2">
        <v>1</v>
      </c>
      <c r="U4963" s="25">
        <v>0.2</v>
      </c>
      <c r="V4963" s="25">
        <v>5.4800999999999966</v>
      </c>
      <c r="W4963" s="11">
        <f>Table_1[[#This Row],[Discount]]/Table_1[[#This Row],[Sales]]</f>
        <v>4.1057644933486619E-3</v>
      </c>
      <c r="X4963" t="str">
        <f>IF(Table_1[[#This Row],[Discount %]]&lt;=0.1, "0-10%", IF(Table_1[[#This Row],[Discount %]]&lt;=0.2, "10-20%", IF(Table_1[[#This Row],[Discount %]]&lt;=0.3, "20-30%", IF(Table_1[[#This Row],[Discount %]]&lt;=0.4, "30-40%", "40%+"))))</f>
        <v>0-10%</v>
      </c>
    </row>
    <row r="4964" spans="1:24" ht="14.4" x14ac:dyDescent="0.3">
      <c r="A4964" s="2">
        <v>4963</v>
      </c>
      <c r="B4964" s="2" t="s">
        <v>7898</v>
      </c>
      <c r="C4964" s="2">
        <f>YEAR([1]Data!$D4964)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9">
        <v>17.940000000000001</v>
      </c>
      <c r="T4964" s="2">
        <v>3</v>
      </c>
      <c r="U4964" s="25">
        <v>0</v>
      </c>
      <c r="V4964" s="25">
        <v>4.6644000000000005</v>
      </c>
      <c r="W4964" s="11">
        <f>Table_1[[#This Row],[Discount]]/Table_1[[#This Row],[Sales]]</f>
        <v>0</v>
      </c>
      <c r="X4964" t="str">
        <f>IF(Table_1[[#This Row],[Discount %]]&lt;=0.1, "0-10%", IF(Table_1[[#This Row],[Discount %]]&lt;=0.2, "10-20%", IF(Table_1[[#This Row],[Discount %]]&lt;=0.3, "20-30%", IF(Table_1[[#This Row],[Discount %]]&lt;=0.4, "30-40%", "40%+"))))</f>
        <v>0-10%</v>
      </c>
    </row>
    <row r="4965" spans="1:24" ht="14.4" x14ac:dyDescent="0.3">
      <c r="A4965" s="2">
        <v>4964</v>
      </c>
      <c r="B4965" s="2" t="s">
        <v>7898</v>
      </c>
      <c r="C4965" s="2">
        <f>YEAR([1]Data!$D4965)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9">
        <v>242.94</v>
      </c>
      <c r="T4965" s="2">
        <v>3</v>
      </c>
      <c r="U4965" s="25">
        <v>0</v>
      </c>
      <c r="V4965" s="25">
        <v>4.8588000000000164</v>
      </c>
      <c r="W4965" s="11">
        <f>Table_1[[#This Row],[Discount]]/Table_1[[#This Row],[Sales]]</f>
        <v>0</v>
      </c>
      <c r="X4965" t="str">
        <f>IF(Table_1[[#This Row],[Discount %]]&lt;=0.1, "0-10%", IF(Table_1[[#This Row],[Discount %]]&lt;=0.2, "10-20%", IF(Table_1[[#This Row],[Discount %]]&lt;=0.3, "20-30%", IF(Table_1[[#This Row],[Discount %]]&lt;=0.4, "30-40%", "40%+"))))</f>
        <v>0-10%</v>
      </c>
    </row>
    <row r="4966" spans="1:24" ht="14.4" x14ac:dyDescent="0.3">
      <c r="A4966" s="2">
        <v>4965</v>
      </c>
      <c r="B4966" s="2" t="s">
        <v>7901</v>
      </c>
      <c r="C4966" s="2">
        <f>YEAR([1]Data!$D4966)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9">
        <v>7.7640000000000011</v>
      </c>
      <c r="T4966" s="2">
        <v>4</v>
      </c>
      <c r="U4966" s="25">
        <v>0.7</v>
      </c>
      <c r="V4966" s="25">
        <v>-5.1760000000000002</v>
      </c>
      <c r="W4966" s="11">
        <f>Table_1[[#This Row],[Discount]]/Table_1[[#This Row],[Sales]]</f>
        <v>9.0159711488923211E-2</v>
      </c>
      <c r="X4966" t="str">
        <f>IF(Table_1[[#This Row],[Discount %]]&lt;=0.1, "0-10%", IF(Table_1[[#This Row],[Discount %]]&lt;=0.2, "10-20%", IF(Table_1[[#This Row],[Discount %]]&lt;=0.3, "20-30%", IF(Table_1[[#This Row],[Discount %]]&lt;=0.4, "30-40%", "40%+"))))</f>
        <v>0-10%</v>
      </c>
    </row>
    <row r="4967" spans="1:24" ht="14.4" x14ac:dyDescent="0.3">
      <c r="A4967" s="2">
        <v>4966</v>
      </c>
      <c r="B4967" s="2" t="s">
        <v>7902</v>
      </c>
      <c r="C4967" s="2">
        <f>YEAR([1]Data!$D4967)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9">
        <v>467.03999999999996</v>
      </c>
      <c r="T4967" s="2">
        <v>4</v>
      </c>
      <c r="U4967" s="25">
        <v>0.2</v>
      </c>
      <c r="V4967" s="25">
        <v>58.379999999999939</v>
      </c>
      <c r="W4967" s="11">
        <f>Table_1[[#This Row],[Discount]]/Table_1[[#This Row],[Sales]]</f>
        <v>4.2822884549503261E-4</v>
      </c>
      <c r="X4967" t="str">
        <f>IF(Table_1[[#This Row],[Discount %]]&lt;=0.1, "0-10%", IF(Table_1[[#This Row],[Discount %]]&lt;=0.2, "10-20%", IF(Table_1[[#This Row],[Discount %]]&lt;=0.3, "20-30%", IF(Table_1[[#This Row],[Discount %]]&lt;=0.4, "30-40%", "40%+"))))</f>
        <v>0-10%</v>
      </c>
    </row>
    <row r="4968" spans="1:24" ht="14.4" x14ac:dyDescent="0.3">
      <c r="A4968" s="2">
        <v>4967</v>
      </c>
      <c r="B4968" s="2" t="s">
        <v>7903</v>
      </c>
      <c r="C4968" s="2">
        <f>YEAR([1]Data!$D4968)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9">
        <v>128.85000000000002</v>
      </c>
      <c r="T4968" s="2">
        <v>3</v>
      </c>
      <c r="U4968" s="25">
        <v>0</v>
      </c>
      <c r="V4968" s="25">
        <v>3.8654999999999973</v>
      </c>
      <c r="W4968" s="11">
        <f>Table_1[[#This Row],[Discount]]/Table_1[[#This Row],[Sales]]</f>
        <v>0</v>
      </c>
      <c r="X4968" t="str">
        <f>IF(Table_1[[#This Row],[Discount %]]&lt;=0.1, "0-10%", IF(Table_1[[#This Row],[Discount %]]&lt;=0.2, "10-20%", IF(Table_1[[#This Row],[Discount %]]&lt;=0.3, "20-30%", IF(Table_1[[#This Row],[Discount %]]&lt;=0.4, "30-40%", "40%+"))))</f>
        <v>0-10%</v>
      </c>
    </row>
    <row r="4969" spans="1:24" ht="14.4" x14ac:dyDescent="0.3">
      <c r="A4969" s="2">
        <v>4968</v>
      </c>
      <c r="B4969" s="2" t="s">
        <v>7903</v>
      </c>
      <c r="C4969" s="2">
        <f>YEAR([1]Data!$D4969)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9">
        <v>8.4</v>
      </c>
      <c r="T4969" s="2">
        <v>2</v>
      </c>
      <c r="U4969" s="25">
        <v>0</v>
      </c>
      <c r="V4969" s="25">
        <v>4.1159999999999997</v>
      </c>
      <c r="W4969" s="11">
        <f>Table_1[[#This Row],[Discount]]/Table_1[[#This Row],[Sales]]</f>
        <v>0</v>
      </c>
      <c r="X4969" t="str">
        <f>IF(Table_1[[#This Row],[Discount %]]&lt;=0.1, "0-10%", IF(Table_1[[#This Row],[Discount %]]&lt;=0.2, "10-20%", IF(Table_1[[#This Row],[Discount %]]&lt;=0.3, "20-30%", IF(Table_1[[#This Row],[Discount %]]&lt;=0.4, "30-40%", "40%+"))))</f>
        <v>0-10%</v>
      </c>
    </row>
    <row r="4970" spans="1:24" ht="14.4" x14ac:dyDescent="0.3">
      <c r="A4970" s="2">
        <v>4969</v>
      </c>
      <c r="B4970" s="2" t="s">
        <v>7903</v>
      </c>
      <c r="C4970" s="2">
        <f>YEAR([1]Data!$D4970)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9">
        <v>199.98</v>
      </c>
      <c r="T4970" s="2">
        <v>2</v>
      </c>
      <c r="U4970" s="25">
        <v>0</v>
      </c>
      <c r="V4970" s="25">
        <v>83.991600000000005</v>
      </c>
      <c r="W4970" s="11">
        <f>Table_1[[#This Row],[Discount]]/Table_1[[#This Row],[Sales]]</f>
        <v>0</v>
      </c>
      <c r="X4970" t="str">
        <f>IF(Table_1[[#This Row],[Discount %]]&lt;=0.1, "0-10%", IF(Table_1[[#This Row],[Discount %]]&lt;=0.2, "10-20%", IF(Table_1[[#This Row],[Discount %]]&lt;=0.3, "20-30%", IF(Table_1[[#This Row],[Discount %]]&lt;=0.4, "30-40%", "40%+"))))</f>
        <v>0-10%</v>
      </c>
    </row>
    <row r="4971" spans="1:24" ht="14.4" x14ac:dyDescent="0.3">
      <c r="A4971" s="2">
        <v>4970</v>
      </c>
      <c r="B4971" s="2" t="s">
        <v>7903</v>
      </c>
      <c r="C4971" s="2">
        <f>YEAR([1]Data!$D4971)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9">
        <v>110.98</v>
      </c>
      <c r="T4971" s="2">
        <v>1</v>
      </c>
      <c r="U4971" s="25">
        <v>0</v>
      </c>
      <c r="V4971" s="25">
        <v>15.537199999999999</v>
      </c>
      <c r="W4971" s="11">
        <f>Table_1[[#This Row],[Discount]]/Table_1[[#This Row],[Sales]]</f>
        <v>0</v>
      </c>
      <c r="X4971" t="str">
        <f>IF(Table_1[[#This Row],[Discount %]]&lt;=0.1, "0-10%", IF(Table_1[[#This Row],[Discount %]]&lt;=0.2, "10-20%", IF(Table_1[[#This Row],[Discount %]]&lt;=0.3, "20-30%", IF(Table_1[[#This Row],[Discount %]]&lt;=0.4, "30-40%", "40%+"))))</f>
        <v>0-10%</v>
      </c>
    </row>
    <row r="4972" spans="1:24" ht="14.4" x14ac:dyDescent="0.3">
      <c r="A4972" s="2">
        <v>4971</v>
      </c>
      <c r="B4972" s="2" t="s">
        <v>7904</v>
      </c>
      <c r="C4972" s="2">
        <f>YEAR([1]Data!$D4972)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9">
        <v>207.98400000000004</v>
      </c>
      <c r="T4972" s="2">
        <v>2</v>
      </c>
      <c r="U4972" s="25">
        <v>0.2</v>
      </c>
      <c r="V4972" s="25">
        <v>-28.597800000000007</v>
      </c>
      <c r="W4972" s="11">
        <f>Table_1[[#This Row],[Discount]]/Table_1[[#This Row],[Sales]]</f>
        <v>9.6161243172551724E-4</v>
      </c>
      <c r="X4972" t="str">
        <f>IF(Table_1[[#This Row],[Discount %]]&lt;=0.1, "0-10%", IF(Table_1[[#This Row],[Discount %]]&lt;=0.2, "10-20%", IF(Table_1[[#This Row],[Discount %]]&lt;=0.3, "20-30%", IF(Table_1[[#This Row],[Discount %]]&lt;=0.4, "30-40%", "40%+"))))</f>
        <v>0-10%</v>
      </c>
    </row>
    <row r="4973" spans="1:24" ht="14.4" x14ac:dyDescent="0.3">
      <c r="A4973" s="2">
        <v>4972</v>
      </c>
      <c r="B4973" s="2" t="s">
        <v>7904</v>
      </c>
      <c r="C4973" s="2">
        <f>YEAR([1]Data!$D4973)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9">
        <v>36.112000000000002</v>
      </c>
      <c r="T4973" s="2">
        <v>2</v>
      </c>
      <c r="U4973" s="25">
        <v>0.2</v>
      </c>
      <c r="V4973" s="25">
        <v>12.639200000000001</v>
      </c>
      <c r="W4973" s="11">
        <f>Table_1[[#This Row],[Discount]]/Table_1[[#This Row],[Sales]]</f>
        <v>5.5383252104563583E-3</v>
      </c>
      <c r="X4973" t="str">
        <f>IF(Table_1[[#This Row],[Discount %]]&lt;=0.1, "0-10%", IF(Table_1[[#This Row],[Discount %]]&lt;=0.2, "10-20%", IF(Table_1[[#This Row],[Discount %]]&lt;=0.3, "20-30%", IF(Table_1[[#This Row],[Discount %]]&lt;=0.4, "30-40%", "40%+"))))</f>
        <v>0-10%</v>
      </c>
    </row>
    <row r="4974" spans="1:24" ht="14.4" x14ac:dyDescent="0.3">
      <c r="A4974" s="2">
        <v>4973</v>
      </c>
      <c r="B4974" s="2" t="s">
        <v>7904</v>
      </c>
      <c r="C4974" s="2">
        <f>YEAR([1]Data!$D4974)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9">
        <v>35.568000000000005</v>
      </c>
      <c r="T4974" s="2">
        <v>2</v>
      </c>
      <c r="U4974" s="25">
        <v>0.2</v>
      </c>
      <c r="V4974" s="25">
        <v>5.7797999999999963</v>
      </c>
      <c r="W4974" s="11">
        <f>Table_1[[#This Row],[Discount]]/Table_1[[#This Row],[Sales]]</f>
        <v>5.6230319388214118E-3</v>
      </c>
      <c r="X4974" t="str">
        <f>IF(Table_1[[#This Row],[Discount %]]&lt;=0.1, "0-10%", IF(Table_1[[#This Row],[Discount %]]&lt;=0.2, "10-20%", IF(Table_1[[#This Row],[Discount %]]&lt;=0.3, "20-30%", IF(Table_1[[#This Row],[Discount %]]&lt;=0.4, "30-40%", "40%+"))))</f>
        <v>0-10%</v>
      </c>
    </row>
    <row r="4975" spans="1:24" ht="14.4" x14ac:dyDescent="0.3">
      <c r="A4975" s="2">
        <v>4974</v>
      </c>
      <c r="B4975" s="2" t="s">
        <v>7904</v>
      </c>
      <c r="C4975" s="2">
        <f>YEAR([1]Data!$D4975)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9">
        <v>88.768000000000001</v>
      </c>
      <c r="T4975" s="2">
        <v>2</v>
      </c>
      <c r="U4975" s="25">
        <v>0.2</v>
      </c>
      <c r="V4975" s="25">
        <v>31.068799999999996</v>
      </c>
      <c r="W4975" s="11">
        <f>Table_1[[#This Row],[Discount]]/Table_1[[#This Row],[Sales]]</f>
        <v>2.2530641672674841E-3</v>
      </c>
      <c r="X4975" t="str">
        <f>IF(Table_1[[#This Row],[Discount %]]&lt;=0.1, "0-10%", IF(Table_1[[#This Row],[Discount %]]&lt;=0.2, "10-20%", IF(Table_1[[#This Row],[Discount %]]&lt;=0.3, "20-30%", IF(Table_1[[#This Row],[Discount %]]&lt;=0.4, "30-40%", "40%+"))))</f>
        <v>0-10%</v>
      </c>
    </row>
    <row r="4976" spans="1:24" ht="14.4" x14ac:dyDescent="0.3">
      <c r="A4976" s="2">
        <v>4975</v>
      </c>
      <c r="B4976" s="2" t="s">
        <v>7905</v>
      </c>
      <c r="C4976" s="2">
        <f>YEAR([1]Data!$D4976)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9">
        <v>12.9</v>
      </c>
      <c r="T4976" s="2">
        <v>2</v>
      </c>
      <c r="U4976" s="25">
        <v>0</v>
      </c>
      <c r="V4976" s="25">
        <v>6.3209999999999997</v>
      </c>
      <c r="W4976" s="11">
        <f>Table_1[[#This Row],[Discount]]/Table_1[[#This Row],[Sales]]</f>
        <v>0</v>
      </c>
      <c r="X4976" t="str">
        <f>IF(Table_1[[#This Row],[Discount %]]&lt;=0.1, "0-10%", IF(Table_1[[#This Row],[Discount %]]&lt;=0.2, "10-20%", IF(Table_1[[#This Row],[Discount %]]&lt;=0.3, "20-30%", IF(Table_1[[#This Row],[Discount %]]&lt;=0.4, "30-40%", "40%+"))))</f>
        <v>0-10%</v>
      </c>
    </row>
    <row r="4977" spans="1:24" ht="14.4" x14ac:dyDescent="0.3">
      <c r="A4977" s="2">
        <v>4976</v>
      </c>
      <c r="B4977" s="2" t="s">
        <v>7906</v>
      </c>
      <c r="C4977" s="2">
        <f>YEAR([1]Data!$D4977)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9">
        <v>717.12000000000012</v>
      </c>
      <c r="T4977" s="2">
        <v>9</v>
      </c>
      <c r="U4977" s="25">
        <v>0.2</v>
      </c>
      <c r="V4977" s="25">
        <v>152.38799999999992</v>
      </c>
      <c r="W4977" s="11">
        <f>Table_1[[#This Row],[Discount]]/Table_1[[#This Row],[Sales]]</f>
        <v>2.7889335118250777E-4</v>
      </c>
      <c r="X4977" t="str">
        <f>IF(Table_1[[#This Row],[Discount %]]&lt;=0.1, "0-10%", IF(Table_1[[#This Row],[Discount %]]&lt;=0.2, "10-20%", IF(Table_1[[#This Row],[Discount %]]&lt;=0.3, "20-30%", IF(Table_1[[#This Row],[Discount %]]&lt;=0.4, "30-40%", "40%+"))))</f>
        <v>0-10%</v>
      </c>
    </row>
    <row r="4978" spans="1:24" ht="14.4" x14ac:dyDescent="0.3">
      <c r="A4978" s="2">
        <v>4977</v>
      </c>
      <c r="B4978" s="2" t="s">
        <v>7907</v>
      </c>
      <c r="C4978" s="2">
        <f>YEAR([1]Data!$D4978)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9">
        <v>21.36</v>
      </c>
      <c r="T4978" s="2">
        <v>5</v>
      </c>
      <c r="U4978" s="25">
        <v>0.2</v>
      </c>
      <c r="V4978" s="25">
        <v>7.2089999999999996</v>
      </c>
      <c r="W4978" s="11">
        <f>Table_1[[#This Row],[Discount]]/Table_1[[#This Row],[Sales]]</f>
        <v>9.3632958801498131E-3</v>
      </c>
      <c r="X4978" t="str">
        <f>IF(Table_1[[#This Row],[Discount %]]&lt;=0.1, "0-10%", IF(Table_1[[#This Row],[Discount %]]&lt;=0.2, "10-20%", IF(Table_1[[#This Row],[Discount %]]&lt;=0.3, "20-30%", IF(Table_1[[#This Row],[Discount %]]&lt;=0.4, "30-40%", "40%+"))))</f>
        <v>0-10%</v>
      </c>
    </row>
    <row r="4979" spans="1:24" ht="14.4" x14ac:dyDescent="0.3">
      <c r="A4979" s="2">
        <v>4978</v>
      </c>
      <c r="B4979" s="2" t="s">
        <v>7907</v>
      </c>
      <c r="C4979" s="2">
        <f>YEAR([1]Data!$D4979)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9">
        <v>6.6879999999999997</v>
      </c>
      <c r="T4979" s="2">
        <v>2</v>
      </c>
      <c r="U4979" s="25">
        <v>0.2</v>
      </c>
      <c r="V4979" s="25">
        <v>2.3407999999999998</v>
      </c>
      <c r="W4979" s="11">
        <f>Table_1[[#This Row],[Discount]]/Table_1[[#This Row],[Sales]]</f>
        <v>2.9904306220095697E-2</v>
      </c>
      <c r="X4979" t="str">
        <f>IF(Table_1[[#This Row],[Discount %]]&lt;=0.1, "0-10%", IF(Table_1[[#This Row],[Discount %]]&lt;=0.2, "10-20%", IF(Table_1[[#This Row],[Discount %]]&lt;=0.3, "20-30%", IF(Table_1[[#This Row],[Discount %]]&lt;=0.4, "30-40%", "40%+"))))</f>
        <v>0-10%</v>
      </c>
    </row>
    <row r="4980" spans="1:24" ht="14.4" x14ac:dyDescent="0.3">
      <c r="A4980" s="2">
        <v>4979</v>
      </c>
      <c r="B4980" s="2" t="s">
        <v>7907</v>
      </c>
      <c r="C4980" s="2">
        <f>YEAR([1]Data!$D4980)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9">
        <v>773.94</v>
      </c>
      <c r="T4980" s="2">
        <v>6</v>
      </c>
      <c r="U4980" s="25">
        <v>0</v>
      </c>
      <c r="V4980" s="25">
        <v>224.4426</v>
      </c>
      <c r="W4980" s="11">
        <f>Table_1[[#This Row],[Discount]]/Table_1[[#This Row],[Sales]]</f>
        <v>0</v>
      </c>
      <c r="X4980" t="str">
        <f>IF(Table_1[[#This Row],[Discount %]]&lt;=0.1, "0-10%", IF(Table_1[[#This Row],[Discount %]]&lt;=0.2, "10-20%", IF(Table_1[[#This Row],[Discount %]]&lt;=0.3, "20-30%", IF(Table_1[[#This Row],[Discount %]]&lt;=0.4, "30-40%", "40%+"))))</f>
        <v>0-10%</v>
      </c>
    </row>
    <row r="4981" spans="1:24" ht="14.4" x14ac:dyDescent="0.3">
      <c r="A4981" s="2">
        <v>4980</v>
      </c>
      <c r="B4981" s="2" t="s">
        <v>7908</v>
      </c>
      <c r="C4981" s="2">
        <f>YEAR([1]Data!$D4981)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9">
        <v>20.568000000000001</v>
      </c>
      <c r="T4981" s="2">
        <v>3</v>
      </c>
      <c r="U4981" s="25">
        <v>0.2</v>
      </c>
      <c r="V4981" s="25">
        <v>1.5426000000000002</v>
      </c>
      <c r="W4981" s="11">
        <f>Table_1[[#This Row],[Discount]]/Table_1[[#This Row],[Sales]]</f>
        <v>9.723842862699339E-3</v>
      </c>
      <c r="X4981" t="str">
        <f>IF(Table_1[[#This Row],[Discount %]]&lt;=0.1, "0-10%", IF(Table_1[[#This Row],[Discount %]]&lt;=0.2, "10-20%", IF(Table_1[[#This Row],[Discount %]]&lt;=0.3, "20-30%", IF(Table_1[[#This Row],[Discount %]]&lt;=0.4, "30-40%", "40%+"))))</f>
        <v>0-10%</v>
      </c>
    </row>
    <row r="4982" spans="1:24" ht="14.4" x14ac:dyDescent="0.3">
      <c r="A4982" s="2">
        <v>4981</v>
      </c>
      <c r="B4982" s="2" t="s">
        <v>7908</v>
      </c>
      <c r="C4982" s="2">
        <f>YEAR([1]Data!$D4982)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9">
        <v>4.355999999999999</v>
      </c>
      <c r="T4982" s="2">
        <v>2</v>
      </c>
      <c r="U4982" s="25">
        <v>0.8</v>
      </c>
      <c r="V4982" s="25">
        <v>-11.761200000000002</v>
      </c>
      <c r="W4982" s="11">
        <f>Table_1[[#This Row],[Discount]]/Table_1[[#This Row],[Sales]]</f>
        <v>0.18365472910927461</v>
      </c>
      <c r="X4982" t="str">
        <f>IF(Table_1[[#This Row],[Discount %]]&lt;=0.1, "0-10%", IF(Table_1[[#This Row],[Discount %]]&lt;=0.2, "10-20%", IF(Table_1[[#This Row],[Discount %]]&lt;=0.3, "20-30%", IF(Table_1[[#This Row],[Discount %]]&lt;=0.4, "30-40%", "40%+"))))</f>
        <v>10-20%</v>
      </c>
    </row>
    <row r="4983" spans="1:24" ht="14.4" x14ac:dyDescent="0.3">
      <c r="A4983" s="2">
        <v>4982</v>
      </c>
      <c r="B4983" s="2" t="s">
        <v>7908</v>
      </c>
      <c r="C4983" s="2">
        <f>YEAR([1]Data!$D4983)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9">
        <v>19.040000000000003</v>
      </c>
      <c r="T4983" s="2">
        <v>4</v>
      </c>
      <c r="U4983" s="25">
        <v>0.2</v>
      </c>
      <c r="V4983" s="25">
        <v>-1.4279999999999999</v>
      </c>
      <c r="W4983" s="11">
        <f>Table_1[[#This Row],[Discount]]/Table_1[[#This Row],[Sales]]</f>
        <v>1.0504201680672268E-2</v>
      </c>
      <c r="X4983" t="str">
        <f>IF(Table_1[[#This Row],[Discount %]]&lt;=0.1, "0-10%", IF(Table_1[[#This Row],[Discount %]]&lt;=0.2, "10-20%", IF(Table_1[[#This Row],[Discount %]]&lt;=0.3, "20-30%", IF(Table_1[[#This Row],[Discount %]]&lt;=0.4, "30-40%", "40%+"))))</f>
        <v>0-10%</v>
      </c>
    </row>
    <row r="4984" spans="1:24" ht="14.4" x14ac:dyDescent="0.3">
      <c r="A4984" s="2">
        <v>4983</v>
      </c>
      <c r="B4984" s="2" t="s">
        <v>7909</v>
      </c>
      <c r="C4984" s="2">
        <f>YEAR([1]Data!$D4984)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9">
        <v>5.22</v>
      </c>
      <c r="T4984" s="2">
        <v>2</v>
      </c>
      <c r="U4984" s="25">
        <v>0</v>
      </c>
      <c r="V4984" s="25">
        <v>2.4011999999999998</v>
      </c>
      <c r="W4984" s="11">
        <f>Table_1[[#This Row],[Discount]]/Table_1[[#This Row],[Sales]]</f>
        <v>0</v>
      </c>
      <c r="X4984" t="str">
        <f>IF(Table_1[[#This Row],[Discount %]]&lt;=0.1, "0-10%", IF(Table_1[[#This Row],[Discount %]]&lt;=0.2, "10-20%", IF(Table_1[[#This Row],[Discount %]]&lt;=0.3, "20-30%", IF(Table_1[[#This Row],[Discount %]]&lt;=0.4, "30-40%", "40%+"))))</f>
        <v>0-10%</v>
      </c>
    </row>
    <row r="4985" spans="1:24" ht="14.4" x14ac:dyDescent="0.3">
      <c r="A4985" s="2">
        <v>4984</v>
      </c>
      <c r="B4985" s="2" t="s">
        <v>7910</v>
      </c>
      <c r="C4985" s="2">
        <f>YEAR([1]Data!$D4985)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9">
        <v>84.84</v>
      </c>
      <c r="T4985" s="2">
        <v>3</v>
      </c>
      <c r="U4985" s="25">
        <v>0</v>
      </c>
      <c r="V4985" s="25">
        <v>22.9068</v>
      </c>
      <c r="W4985" s="11">
        <f>Table_1[[#This Row],[Discount]]/Table_1[[#This Row],[Sales]]</f>
        <v>0</v>
      </c>
      <c r="X4985" t="str">
        <f>IF(Table_1[[#This Row],[Discount %]]&lt;=0.1, "0-10%", IF(Table_1[[#This Row],[Discount %]]&lt;=0.2, "10-20%", IF(Table_1[[#This Row],[Discount %]]&lt;=0.3, "20-30%", IF(Table_1[[#This Row],[Discount %]]&lt;=0.4, "30-40%", "40%+"))))</f>
        <v>0-10%</v>
      </c>
    </row>
    <row r="4986" spans="1:24" ht="14.4" x14ac:dyDescent="0.3">
      <c r="A4986" s="2">
        <v>4985</v>
      </c>
      <c r="B4986" s="2" t="s">
        <v>7911</v>
      </c>
      <c r="C4986" s="2">
        <f>YEAR([1]Data!$D4986)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9">
        <v>7.2400000000000011</v>
      </c>
      <c r="T4986" s="2">
        <v>5</v>
      </c>
      <c r="U4986" s="25">
        <v>0.2</v>
      </c>
      <c r="V4986" s="25">
        <v>1.1764999999999992</v>
      </c>
      <c r="W4986" s="11">
        <f>Table_1[[#This Row],[Discount]]/Table_1[[#This Row],[Sales]]</f>
        <v>2.7624309392265192E-2</v>
      </c>
      <c r="X4986" t="str">
        <f>IF(Table_1[[#This Row],[Discount %]]&lt;=0.1, "0-10%", IF(Table_1[[#This Row],[Discount %]]&lt;=0.2, "10-20%", IF(Table_1[[#This Row],[Discount %]]&lt;=0.3, "20-30%", IF(Table_1[[#This Row],[Discount %]]&lt;=0.4, "30-40%", "40%+"))))</f>
        <v>0-10%</v>
      </c>
    </row>
    <row r="4987" spans="1:24" ht="14.4" x14ac:dyDescent="0.3">
      <c r="A4987" s="2">
        <v>4986</v>
      </c>
      <c r="B4987" s="2" t="s">
        <v>7912</v>
      </c>
      <c r="C4987" s="2">
        <f>YEAR([1]Data!$D4987)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9">
        <v>14.399999999999999</v>
      </c>
      <c r="T4987" s="2">
        <v>5</v>
      </c>
      <c r="U4987" s="25">
        <v>0</v>
      </c>
      <c r="V4987" s="25">
        <v>7.056</v>
      </c>
      <c r="W4987" s="11">
        <f>Table_1[[#This Row],[Discount]]/Table_1[[#This Row],[Sales]]</f>
        <v>0</v>
      </c>
      <c r="X4987" t="str">
        <f>IF(Table_1[[#This Row],[Discount %]]&lt;=0.1, "0-10%", IF(Table_1[[#This Row],[Discount %]]&lt;=0.2, "10-20%", IF(Table_1[[#This Row],[Discount %]]&lt;=0.3, "20-30%", IF(Table_1[[#This Row],[Discount %]]&lt;=0.4, "30-40%", "40%+"))))</f>
        <v>0-10%</v>
      </c>
    </row>
    <row r="4988" spans="1:24" ht="14.4" x14ac:dyDescent="0.3">
      <c r="A4988" s="2">
        <v>4987</v>
      </c>
      <c r="B4988" s="2" t="s">
        <v>7913</v>
      </c>
      <c r="C4988" s="2">
        <f>YEAR([1]Data!$D4988)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9">
        <v>15.552000000000003</v>
      </c>
      <c r="T4988" s="2">
        <v>3</v>
      </c>
      <c r="U4988" s="25">
        <v>0.2</v>
      </c>
      <c r="V4988" s="25">
        <v>5.4432</v>
      </c>
      <c r="W4988" s="11">
        <f>Table_1[[#This Row],[Discount]]/Table_1[[#This Row],[Sales]]</f>
        <v>1.2860082304526748E-2</v>
      </c>
      <c r="X4988" t="str">
        <f>IF(Table_1[[#This Row],[Discount %]]&lt;=0.1, "0-10%", IF(Table_1[[#This Row],[Discount %]]&lt;=0.2, "10-20%", IF(Table_1[[#This Row],[Discount %]]&lt;=0.3, "20-30%", IF(Table_1[[#This Row],[Discount %]]&lt;=0.4, "30-40%", "40%+"))))</f>
        <v>0-10%</v>
      </c>
    </row>
    <row r="4989" spans="1:24" ht="14.4" x14ac:dyDescent="0.3">
      <c r="A4989" s="2">
        <v>4988</v>
      </c>
      <c r="B4989" s="2" t="s">
        <v>7913</v>
      </c>
      <c r="C4989" s="2">
        <f>YEAR([1]Data!$D4989)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9">
        <v>1325.76</v>
      </c>
      <c r="T4989" s="2">
        <v>6</v>
      </c>
      <c r="U4989" s="25">
        <v>0.2</v>
      </c>
      <c r="V4989" s="25">
        <v>149.14799999999991</v>
      </c>
      <c r="W4989" s="11">
        <f>Table_1[[#This Row],[Discount]]/Table_1[[#This Row],[Sales]]</f>
        <v>1.5085686700458607E-4</v>
      </c>
      <c r="X4989" t="str">
        <f>IF(Table_1[[#This Row],[Discount %]]&lt;=0.1, "0-10%", IF(Table_1[[#This Row],[Discount %]]&lt;=0.2, "10-20%", IF(Table_1[[#This Row],[Discount %]]&lt;=0.3, "20-30%", IF(Table_1[[#This Row],[Discount %]]&lt;=0.4, "30-40%", "40%+"))))</f>
        <v>0-10%</v>
      </c>
    </row>
    <row r="4990" spans="1:24" ht="14.4" x14ac:dyDescent="0.3">
      <c r="A4990" s="2">
        <v>4989</v>
      </c>
      <c r="B4990" s="2" t="s">
        <v>7913</v>
      </c>
      <c r="C4990" s="2">
        <f>YEAR([1]Data!$D4990)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9">
        <v>3.1080000000000001</v>
      </c>
      <c r="T4990" s="2">
        <v>2</v>
      </c>
      <c r="U4990" s="25">
        <v>0.7</v>
      </c>
      <c r="V4990" s="25">
        <v>-2.1755999999999993</v>
      </c>
      <c r="W4990" s="11">
        <f>Table_1[[#This Row],[Discount]]/Table_1[[#This Row],[Sales]]</f>
        <v>0.2252252252252252</v>
      </c>
      <c r="X4990" t="str">
        <f>IF(Table_1[[#This Row],[Discount %]]&lt;=0.1, "0-10%", IF(Table_1[[#This Row],[Discount %]]&lt;=0.2, "10-20%", IF(Table_1[[#This Row],[Discount %]]&lt;=0.3, "20-30%", IF(Table_1[[#This Row],[Discount %]]&lt;=0.4, "30-40%", "40%+"))))</f>
        <v>20-30%</v>
      </c>
    </row>
    <row r="4991" spans="1:24" ht="14.4" x14ac:dyDescent="0.3">
      <c r="A4991" s="2">
        <v>4990</v>
      </c>
      <c r="B4991" s="2" t="s">
        <v>7914</v>
      </c>
      <c r="C4991" s="2">
        <f>YEAR([1]Data!$D4991)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9">
        <v>6.6719999999999988</v>
      </c>
      <c r="T4991" s="2">
        <v>3</v>
      </c>
      <c r="U4991" s="25">
        <v>0.2</v>
      </c>
      <c r="V4991" s="25">
        <v>2.1683999999999997</v>
      </c>
      <c r="W4991" s="11">
        <f>Table_1[[#This Row],[Discount]]/Table_1[[#This Row],[Sales]]</f>
        <v>2.9976019184652286E-2</v>
      </c>
      <c r="X4991" t="str">
        <f>IF(Table_1[[#This Row],[Discount %]]&lt;=0.1, "0-10%", IF(Table_1[[#This Row],[Discount %]]&lt;=0.2, "10-20%", IF(Table_1[[#This Row],[Discount %]]&lt;=0.3, "20-30%", IF(Table_1[[#This Row],[Discount %]]&lt;=0.4, "30-40%", "40%+"))))</f>
        <v>0-10%</v>
      </c>
    </row>
    <row r="4992" spans="1:24" ht="14.4" x14ac:dyDescent="0.3">
      <c r="A4992" s="2">
        <v>4991</v>
      </c>
      <c r="B4992" s="2" t="s">
        <v>7914</v>
      </c>
      <c r="C4992" s="2">
        <f>YEAR([1]Data!$D4992)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9">
        <v>689.40800000000002</v>
      </c>
      <c r="T4992" s="2">
        <v>4</v>
      </c>
      <c r="U4992" s="25">
        <v>0.2</v>
      </c>
      <c r="V4992" s="25">
        <v>77.558399999999978</v>
      </c>
      <c r="W4992" s="11">
        <f>Table_1[[#This Row],[Discount]]/Table_1[[#This Row],[Sales]]</f>
        <v>2.9010397326401782E-4</v>
      </c>
      <c r="X4992" t="str">
        <f>IF(Table_1[[#This Row],[Discount %]]&lt;=0.1, "0-10%", IF(Table_1[[#This Row],[Discount %]]&lt;=0.2, "10-20%", IF(Table_1[[#This Row],[Discount %]]&lt;=0.3, "20-30%", IF(Table_1[[#This Row],[Discount %]]&lt;=0.4, "30-40%", "40%+"))))</f>
        <v>0-10%</v>
      </c>
    </row>
    <row r="4993" spans="1:24" ht="14.4" x14ac:dyDescent="0.3">
      <c r="A4993" s="2">
        <v>4992</v>
      </c>
      <c r="B4993" s="2" t="s">
        <v>7915</v>
      </c>
      <c r="C4993" s="2">
        <f>YEAR([1]Data!$D4993)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9">
        <v>1889.9899999999998</v>
      </c>
      <c r="T4993" s="2">
        <v>5</v>
      </c>
      <c r="U4993" s="25">
        <v>0.8</v>
      </c>
      <c r="V4993" s="25">
        <v>-2929.4845000000005</v>
      </c>
      <c r="W4993" s="11">
        <f>Table_1[[#This Row],[Discount]]/Table_1[[#This Row],[Sales]]</f>
        <v>4.2328266287123222E-4</v>
      </c>
      <c r="X4993" t="str">
        <f>IF(Table_1[[#This Row],[Discount %]]&lt;=0.1, "0-10%", IF(Table_1[[#This Row],[Discount %]]&lt;=0.2, "10-20%", IF(Table_1[[#This Row],[Discount %]]&lt;=0.3, "20-30%", IF(Table_1[[#This Row],[Discount %]]&lt;=0.4, "30-40%", "40%+"))))</f>
        <v>0-10%</v>
      </c>
    </row>
    <row r="4994" spans="1:24" ht="14.4" x14ac:dyDescent="0.3">
      <c r="A4994" s="2">
        <v>4993</v>
      </c>
      <c r="B4994" s="2" t="s">
        <v>7916</v>
      </c>
      <c r="C4994" s="2">
        <f>YEAR([1]Data!$D4994)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9">
        <v>55.936000000000007</v>
      </c>
      <c r="T4994" s="2">
        <v>8</v>
      </c>
      <c r="U4994" s="25">
        <v>0.2</v>
      </c>
      <c r="V4994" s="25">
        <v>18.878399999999999</v>
      </c>
      <c r="W4994" s="11">
        <f>Table_1[[#This Row],[Discount]]/Table_1[[#This Row],[Sales]]</f>
        <v>3.5755148741418762E-3</v>
      </c>
      <c r="X4994" t="str">
        <f>IF(Table_1[[#This Row],[Discount %]]&lt;=0.1, "0-10%", IF(Table_1[[#This Row],[Discount %]]&lt;=0.2, "10-20%", IF(Table_1[[#This Row],[Discount %]]&lt;=0.3, "20-30%", IF(Table_1[[#This Row],[Discount %]]&lt;=0.4, "30-40%", "40%+"))))</f>
        <v>0-10%</v>
      </c>
    </row>
    <row r="4995" spans="1:24" ht="14.4" x14ac:dyDescent="0.3">
      <c r="A4995" s="2">
        <v>4994</v>
      </c>
      <c r="B4995" s="2" t="s">
        <v>7916</v>
      </c>
      <c r="C4995" s="2">
        <f>YEAR([1]Data!$D4995)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9">
        <v>18.431999999999999</v>
      </c>
      <c r="T4995" s="2">
        <v>8</v>
      </c>
      <c r="U4995" s="25">
        <v>0.2</v>
      </c>
      <c r="V4995" s="25">
        <v>5.9903999999999984</v>
      </c>
      <c r="W4995" s="11">
        <f>Table_1[[#This Row],[Discount]]/Table_1[[#This Row],[Sales]]</f>
        <v>1.0850694444444446E-2</v>
      </c>
      <c r="X4995" t="str">
        <f>IF(Table_1[[#This Row],[Discount %]]&lt;=0.1, "0-10%", IF(Table_1[[#This Row],[Discount %]]&lt;=0.2, "10-20%", IF(Table_1[[#This Row],[Discount %]]&lt;=0.3, "20-30%", IF(Table_1[[#This Row],[Discount %]]&lt;=0.4, "30-40%", "40%+"))))</f>
        <v>0-10%</v>
      </c>
    </row>
    <row r="4996" spans="1:24" ht="14.4" x14ac:dyDescent="0.3">
      <c r="A4996" s="2">
        <v>4995</v>
      </c>
      <c r="B4996" s="2" t="s">
        <v>7916</v>
      </c>
      <c r="C4996" s="2">
        <f>YEAR([1]Data!$D4996)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9">
        <v>20.32</v>
      </c>
      <c r="T4996" s="2">
        <v>5</v>
      </c>
      <c r="U4996" s="25">
        <v>0.2</v>
      </c>
      <c r="V4996" s="25">
        <v>3.5559999999999992</v>
      </c>
      <c r="W4996" s="11">
        <f>Table_1[[#This Row],[Discount]]/Table_1[[#This Row],[Sales]]</f>
        <v>9.8425196850393699E-3</v>
      </c>
      <c r="X4996" t="str">
        <f>IF(Table_1[[#This Row],[Discount %]]&lt;=0.1, "0-10%", IF(Table_1[[#This Row],[Discount %]]&lt;=0.2, "10-20%", IF(Table_1[[#This Row],[Discount %]]&lt;=0.3, "20-30%", IF(Table_1[[#This Row],[Discount %]]&lt;=0.4, "30-40%", "40%+"))))</f>
        <v>0-10%</v>
      </c>
    </row>
    <row r="4997" spans="1:24" ht="14.4" x14ac:dyDescent="0.3">
      <c r="A4997" s="2">
        <v>4996</v>
      </c>
      <c r="B4997" s="2" t="s">
        <v>7917</v>
      </c>
      <c r="C4997" s="2">
        <f>YEAR([1]Data!$D4997)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9">
        <v>52.064</v>
      </c>
      <c r="T4997" s="2">
        <v>4</v>
      </c>
      <c r="U4997" s="25">
        <v>0.2</v>
      </c>
      <c r="V4997" s="25">
        <v>18.873199999999997</v>
      </c>
      <c r="W4997" s="11">
        <f>Table_1[[#This Row],[Discount]]/Table_1[[#This Row],[Sales]]</f>
        <v>3.8414259373079291E-3</v>
      </c>
      <c r="X4997" t="str">
        <f>IF(Table_1[[#This Row],[Discount %]]&lt;=0.1, "0-10%", IF(Table_1[[#This Row],[Discount %]]&lt;=0.2, "10-20%", IF(Table_1[[#This Row],[Discount %]]&lt;=0.3, "20-30%", IF(Table_1[[#This Row],[Discount %]]&lt;=0.4, "30-40%", "40%+"))))</f>
        <v>0-10%</v>
      </c>
    </row>
    <row r="4998" spans="1:24" ht="14.4" x14ac:dyDescent="0.3">
      <c r="A4998" s="2">
        <v>4997</v>
      </c>
      <c r="B4998" s="2" t="s">
        <v>7918</v>
      </c>
      <c r="C4998" s="2">
        <f>YEAR([1]Data!$D4998)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9">
        <v>48.783999999999999</v>
      </c>
      <c r="T4998" s="2">
        <v>1</v>
      </c>
      <c r="U4998" s="25">
        <v>0.2</v>
      </c>
      <c r="V4998" s="25">
        <v>3.6587999999999976</v>
      </c>
      <c r="W4998" s="11">
        <f>Table_1[[#This Row],[Discount]]/Table_1[[#This Row],[Sales]]</f>
        <v>4.0997048212528704E-3</v>
      </c>
      <c r="X4998" t="str">
        <f>IF(Table_1[[#This Row],[Discount %]]&lt;=0.1, "0-10%", IF(Table_1[[#This Row],[Discount %]]&lt;=0.2, "10-20%", IF(Table_1[[#This Row],[Discount %]]&lt;=0.3, "20-30%", IF(Table_1[[#This Row],[Discount %]]&lt;=0.4, "30-40%", "40%+"))))</f>
        <v>0-10%</v>
      </c>
    </row>
    <row r="4999" spans="1:24" ht="14.4" x14ac:dyDescent="0.3">
      <c r="A4999" s="2">
        <v>4998</v>
      </c>
      <c r="B4999" s="2" t="s">
        <v>7918</v>
      </c>
      <c r="C4999" s="2">
        <f>YEAR([1]Data!$D4999)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9">
        <v>13.092000000000002</v>
      </c>
      <c r="T4999" s="2">
        <v>4</v>
      </c>
      <c r="U4999" s="25">
        <v>0.7</v>
      </c>
      <c r="V4999" s="25">
        <v>-10.037199999999999</v>
      </c>
      <c r="W4999" s="11">
        <f>Table_1[[#This Row],[Discount]]/Table_1[[#This Row],[Sales]]</f>
        <v>5.3467766575007625E-2</v>
      </c>
      <c r="X4999" t="str">
        <f>IF(Table_1[[#This Row],[Discount %]]&lt;=0.1, "0-10%", IF(Table_1[[#This Row],[Discount %]]&lt;=0.2, "10-20%", IF(Table_1[[#This Row],[Discount %]]&lt;=0.3, "20-30%", IF(Table_1[[#This Row],[Discount %]]&lt;=0.4, "30-40%", "40%+"))))</f>
        <v>0-10%</v>
      </c>
    </row>
    <row r="5000" spans="1:24" ht="14.4" x14ac:dyDescent="0.3">
      <c r="A5000" s="2">
        <v>4999</v>
      </c>
      <c r="B5000" s="2" t="s">
        <v>7921</v>
      </c>
      <c r="C5000" s="2">
        <f>YEAR([1]Data!$D5000)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9">
        <v>109.59200000000001</v>
      </c>
      <c r="T5000" s="2">
        <v>1</v>
      </c>
      <c r="U5000" s="25">
        <v>0.2</v>
      </c>
      <c r="V5000" s="25">
        <v>8.2194000000000003</v>
      </c>
      <c r="W5000" s="11">
        <f>Table_1[[#This Row],[Discount]]/Table_1[[#This Row],[Sales]]</f>
        <v>1.8249507263303889E-3</v>
      </c>
      <c r="X5000" t="str">
        <f>IF(Table_1[[#This Row],[Discount %]]&lt;=0.1, "0-10%", IF(Table_1[[#This Row],[Discount %]]&lt;=0.2, "10-20%", IF(Table_1[[#This Row],[Discount %]]&lt;=0.3, "20-30%", IF(Table_1[[#This Row],[Discount %]]&lt;=0.4, "30-40%", "40%+"))))</f>
        <v>0-10%</v>
      </c>
    </row>
    <row r="5001" spans="1:24" ht="14.4" x14ac:dyDescent="0.3">
      <c r="A5001" s="2">
        <v>5000</v>
      </c>
      <c r="B5001" s="2" t="s">
        <v>7921</v>
      </c>
      <c r="C5001" s="2">
        <f>YEAR([1]Data!$D5001)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9">
        <v>56.7</v>
      </c>
      <c r="T5001" s="2">
        <v>5</v>
      </c>
      <c r="U5001" s="25">
        <v>0</v>
      </c>
      <c r="V5001" s="25">
        <v>27.782999999999998</v>
      </c>
      <c r="W5001" s="11">
        <f>Table_1[[#This Row],[Discount]]/Table_1[[#This Row],[Sales]]</f>
        <v>0</v>
      </c>
      <c r="X5001" t="str">
        <f>IF(Table_1[[#This Row],[Discount %]]&lt;=0.1, "0-10%", IF(Table_1[[#This Row],[Discount %]]&lt;=0.2, "10-20%", IF(Table_1[[#This Row],[Discount %]]&lt;=0.3, "20-30%", IF(Table_1[[#This Row],[Discount %]]&lt;=0.4, "30-40%", "40%+"))))</f>
        <v>0-10%</v>
      </c>
    </row>
    <row r="5002" spans="1:24" ht="14.4" x14ac:dyDescent="0.3">
      <c r="A5002" s="2">
        <v>5001</v>
      </c>
      <c r="B5002" s="2" t="s">
        <v>7923</v>
      </c>
      <c r="C5002" s="2">
        <f>YEAR([1]Data!$D5002)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9">
        <v>79.989999999999995</v>
      </c>
      <c r="T5002" s="2">
        <v>1</v>
      </c>
      <c r="U5002" s="25">
        <v>0</v>
      </c>
      <c r="V5002" s="25">
        <v>28.796399999999998</v>
      </c>
      <c r="W5002" s="11">
        <f>Table_1[[#This Row],[Discount]]/Table_1[[#This Row],[Sales]]</f>
        <v>0</v>
      </c>
      <c r="X5002" t="str">
        <f>IF(Table_1[[#This Row],[Discount %]]&lt;=0.1, "0-10%", IF(Table_1[[#This Row],[Discount %]]&lt;=0.2, "10-20%", IF(Table_1[[#This Row],[Discount %]]&lt;=0.3, "20-30%", IF(Table_1[[#This Row],[Discount %]]&lt;=0.4, "30-40%", "40%+"))))</f>
        <v>0-10%</v>
      </c>
    </row>
    <row r="5003" spans="1:24" ht="14.4" x14ac:dyDescent="0.3">
      <c r="A5003" s="2">
        <v>5002</v>
      </c>
      <c r="B5003" s="2" t="s">
        <v>7924</v>
      </c>
      <c r="C5003" s="2">
        <f>YEAR([1]Data!$D5003)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9">
        <v>69.5</v>
      </c>
      <c r="T5003" s="2">
        <v>5</v>
      </c>
      <c r="U5003" s="25">
        <v>0</v>
      </c>
      <c r="V5003" s="25">
        <v>20.154999999999994</v>
      </c>
      <c r="W5003" s="11">
        <f>Table_1[[#This Row],[Discount]]/Table_1[[#This Row],[Sales]]</f>
        <v>0</v>
      </c>
      <c r="X5003" t="str">
        <f>IF(Table_1[[#This Row],[Discount %]]&lt;=0.1, "0-10%", IF(Table_1[[#This Row],[Discount %]]&lt;=0.2, "10-20%", IF(Table_1[[#This Row],[Discount %]]&lt;=0.3, "20-30%", IF(Table_1[[#This Row],[Discount %]]&lt;=0.4, "30-40%", "40%+"))))</f>
        <v>0-10%</v>
      </c>
    </row>
    <row r="5004" spans="1:24" ht="14.4" x14ac:dyDescent="0.3">
      <c r="A5004" s="2">
        <v>5003</v>
      </c>
      <c r="B5004" s="2" t="s">
        <v>7924</v>
      </c>
      <c r="C5004" s="2">
        <f>YEAR([1]Data!$D5004)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9">
        <v>191.6</v>
      </c>
      <c r="T5004" s="2">
        <v>4</v>
      </c>
      <c r="U5004" s="25">
        <v>0</v>
      </c>
      <c r="V5004" s="25">
        <v>91.967999999999989</v>
      </c>
      <c r="W5004" s="11">
        <f>Table_1[[#This Row],[Discount]]/Table_1[[#This Row],[Sales]]</f>
        <v>0</v>
      </c>
      <c r="X5004" t="str">
        <f>IF(Table_1[[#This Row],[Discount %]]&lt;=0.1, "0-10%", IF(Table_1[[#This Row],[Discount %]]&lt;=0.2, "10-20%", IF(Table_1[[#This Row],[Discount %]]&lt;=0.3, "20-30%", IF(Table_1[[#This Row],[Discount %]]&lt;=0.4, "30-40%", "40%+"))))</f>
        <v>0-10%</v>
      </c>
    </row>
    <row r="5005" spans="1:24" ht="14.4" x14ac:dyDescent="0.3">
      <c r="A5005" s="2">
        <v>5004</v>
      </c>
      <c r="B5005" s="2" t="s">
        <v>7925</v>
      </c>
      <c r="C5005" s="2">
        <f>YEAR([1]Data!$D5005)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9">
        <v>10.56</v>
      </c>
      <c r="T5005" s="2">
        <v>2</v>
      </c>
      <c r="U5005" s="25">
        <v>0</v>
      </c>
      <c r="V5005" s="25">
        <v>5.0688000000000004</v>
      </c>
      <c r="W5005" s="11">
        <f>Table_1[[#This Row],[Discount]]/Table_1[[#This Row],[Sales]]</f>
        <v>0</v>
      </c>
      <c r="X5005" t="str">
        <f>IF(Table_1[[#This Row],[Discount %]]&lt;=0.1, "0-10%", IF(Table_1[[#This Row],[Discount %]]&lt;=0.2, "10-20%", IF(Table_1[[#This Row],[Discount %]]&lt;=0.3, "20-30%", IF(Table_1[[#This Row],[Discount %]]&lt;=0.4, "30-40%", "40%+"))))</f>
        <v>0-10%</v>
      </c>
    </row>
    <row r="5006" spans="1:24" ht="14.4" x14ac:dyDescent="0.3">
      <c r="A5006" s="2">
        <v>5005</v>
      </c>
      <c r="B5006" s="2" t="s">
        <v>7928</v>
      </c>
      <c r="C5006" s="2">
        <f>YEAR([1]Data!$D5006)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9">
        <v>47.79</v>
      </c>
      <c r="T5006" s="2">
        <v>3</v>
      </c>
      <c r="U5006" s="25">
        <v>0</v>
      </c>
      <c r="V5006" s="25">
        <v>16.2486</v>
      </c>
      <c r="W5006" s="11">
        <f>Table_1[[#This Row],[Discount]]/Table_1[[#This Row],[Sales]]</f>
        <v>0</v>
      </c>
      <c r="X5006" t="str">
        <f>IF(Table_1[[#This Row],[Discount %]]&lt;=0.1, "0-10%", IF(Table_1[[#This Row],[Discount %]]&lt;=0.2, "10-20%", IF(Table_1[[#This Row],[Discount %]]&lt;=0.3, "20-30%", IF(Table_1[[#This Row],[Discount %]]&lt;=0.4, "30-40%", "40%+"))))</f>
        <v>0-10%</v>
      </c>
    </row>
    <row r="5007" spans="1:24" ht="14.4" x14ac:dyDescent="0.3">
      <c r="A5007" s="2">
        <v>5006</v>
      </c>
      <c r="B5007" s="2" t="s">
        <v>7929</v>
      </c>
      <c r="C5007" s="2">
        <f>YEAR([1]Data!$D5007)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9">
        <v>714.30000000000007</v>
      </c>
      <c r="T5007" s="2">
        <v>5</v>
      </c>
      <c r="U5007" s="25">
        <v>0</v>
      </c>
      <c r="V5007" s="25">
        <v>207.14699999999993</v>
      </c>
      <c r="W5007" s="11">
        <f>Table_1[[#This Row],[Discount]]/Table_1[[#This Row],[Sales]]</f>
        <v>0</v>
      </c>
      <c r="X5007" t="str">
        <f>IF(Table_1[[#This Row],[Discount %]]&lt;=0.1, "0-10%", IF(Table_1[[#This Row],[Discount %]]&lt;=0.2, "10-20%", IF(Table_1[[#This Row],[Discount %]]&lt;=0.3, "20-30%", IF(Table_1[[#This Row],[Discount %]]&lt;=0.4, "30-40%", "40%+"))))</f>
        <v>0-10%</v>
      </c>
    </row>
    <row r="5008" spans="1:24" ht="14.4" x14ac:dyDescent="0.3">
      <c r="A5008" s="2">
        <v>5007</v>
      </c>
      <c r="B5008" s="2" t="s">
        <v>7930</v>
      </c>
      <c r="C5008" s="2">
        <f>YEAR([1]Data!$D5008)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9">
        <v>2321.9</v>
      </c>
      <c r="T5008" s="2">
        <v>2</v>
      </c>
      <c r="U5008" s="25">
        <v>0</v>
      </c>
      <c r="V5008" s="25">
        <v>1114.5119999999999</v>
      </c>
      <c r="W5008" s="11">
        <f>Table_1[[#This Row],[Discount]]/Table_1[[#This Row],[Sales]]</f>
        <v>0</v>
      </c>
      <c r="X5008" t="str">
        <f>IF(Table_1[[#This Row],[Discount %]]&lt;=0.1, "0-10%", IF(Table_1[[#This Row],[Discount %]]&lt;=0.2, "10-20%", IF(Table_1[[#This Row],[Discount %]]&lt;=0.3, "20-30%", IF(Table_1[[#This Row],[Discount %]]&lt;=0.4, "30-40%", "40%+"))))</f>
        <v>0-10%</v>
      </c>
    </row>
    <row r="5009" spans="1:24" ht="14.4" x14ac:dyDescent="0.3">
      <c r="A5009" s="2">
        <v>5008</v>
      </c>
      <c r="B5009" s="2" t="s">
        <v>7930</v>
      </c>
      <c r="C5009" s="2">
        <f>YEAR([1]Data!$D5009)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9">
        <v>17.940000000000001</v>
      </c>
      <c r="T5009" s="2">
        <v>3</v>
      </c>
      <c r="U5009" s="25">
        <v>0</v>
      </c>
      <c r="V5009" s="25">
        <v>3.0497999999999985</v>
      </c>
      <c r="W5009" s="11">
        <f>Table_1[[#This Row],[Discount]]/Table_1[[#This Row],[Sales]]</f>
        <v>0</v>
      </c>
      <c r="X5009" t="str">
        <f>IF(Table_1[[#This Row],[Discount %]]&lt;=0.1, "0-10%", IF(Table_1[[#This Row],[Discount %]]&lt;=0.2, "10-20%", IF(Table_1[[#This Row],[Discount %]]&lt;=0.3, "20-30%", IF(Table_1[[#This Row],[Discount %]]&lt;=0.4, "30-40%", "40%+"))))</f>
        <v>0-10%</v>
      </c>
    </row>
    <row r="5010" spans="1:24" ht="14.4" x14ac:dyDescent="0.3">
      <c r="A5010" s="2">
        <v>5009</v>
      </c>
      <c r="B5010" s="2" t="s">
        <v>7933</v>
      </c>
      <c r="C5010" s="2">
        <f>YEAR([1]Data!$D5010)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9">
        <v>9.5220000000000002</v>
      </c>
      <c r="T5010" s="2">
        <v>1</v>
      </c>
      <c r="U5010" s="25">
        <v>0.7</v>
      </c>
      <c r="V5010" s="25">
        <v>-6.9827999999999975</v>
      </c>
      <c r="W5010" s="11">
        <f>Table_1[[#This Row],[Discount]]/Table_1[[#This Row],[Sales]]</f>
        <v>7.351396765385422E-2</v>
      </c>
      <c r="X5010" t="str">
        <f>IF(Table_1[[#This Row],[Discount %]]&lt;=0.1, "0-10%", IF(Table_1[[#This Row],[Discount %]]&lt;=0.2, "10-20%", IF(Table_1[[#This Row],[Discount %]]&lt;=0.3, "20-30%", IF(Table_1[[#This Row],[Discount %]]&lt;=0.4, "30-40%", "40%+"))))</f>
        <v>0-10%</v>
      </c>
    </row>
    <row r="5011" spans="1:24" ht="14.4" x14ac:dyDescent="0.3">
      <c r="A5011" s="2">
        <v>5010</v>
      </c>
      <c r="B5011" s="2" t="s">
        <v>7933</v>
      </c>
      <c r="C5011" s="2">
        <f>YEAR([1]Data!$D5011)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9">
        <v>791.96399999999994</v>
      </c>
      <c r="T5011" s="2">
        <v>6</v>
      </c>
      <c r="U5011" s="25">
        <v>0.4</v>
      </c>
      <c r="V5011" s="25">
        <v>-131.9940000000002</v>
      </c>
      <c r="W5011" s="11">
        <f>Table_1[[#This Row],[Discount]]/Table_1[[#This Row],[Sales]]</f>
        <v>5.0507346293518398E-4</v>
      </c>
      <c r="X5011" t="str">
        <f>IF(Table_1[[#This Row],[Discount %]]&lt;=0.1, "0-10%", IF(Table_1[[#This Row],[Discount %]]&lt;=0.2, "10-20%", IF(Table_1[[#This Row],[Discount %]]&lt;=0.3, "20-30%", IF(Table_1[[#This Row],[Discount %]]&lt;=0.4, "30-40%", "40%+"))))</f>
        <v>0-10%</v>
      </c>
    </row>
    <row r="5012" spans="1:24" ht="14.4" x14ac:dyDescent="0.3">
      <c r="A5012" s="2">
        <v>5011</v>
      </c>
      <c r="B5012" s="2" t="s">
        <v>7933</v>
      </c>
      <c r="C5012" s="2">
        <f>YEAR([1]Data!$D5012)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9">
        <v>4.9230000000000009</v>
      </c>
      <c r="T5012" s="2">
        <v>3</v>
      </c>
      <c r="U5012" s="25">
        <v>0.7</v>
      </c>
      <c r="V5012" s="25">
        <v>-3.9383999999999997</v>
      </c>
      <c r="W5012" s="11">
        <f>Table_1[[#This Row],[Discount]]/Table_1[[#This Row],[Sales]]</f>
        <v>0.14218972171440175</v>
      </c>
      <c r="X5012" t="str">
        <f>IF(Table_1[[#This Row],[Discount %]]&lt;=0.1, "0-10%", IF(Table_1[[#This Row],[Discount %]]&lt;=0.2, "10-20%", IF(Table_1[[#This Row],[Discount %]]&lt;=0.3, "20-30%", IF(Table_1[[#This Row],[Discount %]]&lt;=0.4, "30-40%", "40%+"))))</f>
        <v>10-20%</v>
      </c>
    </row>
    <row r="5013" spans="1:24" ht="14.4" x14ac:dyDescent="0.3">
      <c r="A5013" s="2">
        <v>5012</v>
      </c>
      <c r="B5013" s="2" t="s">
        <v>7936</v>
      </c>
      <c r="C5013" s="2">
        <f>YEAR([1]Data!$D5013)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9">
        <v>209.97900000000001</v>
      </c>
      <c r="T5013" s="2">
        <v>7</v>
      </c>
      <c r="U5013" s="25">
        <v>0.7</v>
      </c>
      <c r="V5013" s="25">
        <v>-356.96429999999998</v>
      </c>
      <c r="W5013" s="11">
        <f>Table_1[[#This Row],[Discount]]/Table_1[[#This Row],[Sales]]</f>
        <v>3.3336667000033334E-3</v>
      </c>
      <c r="X5013" t="str">
        <f>IF(Table_1[[#This Row],[Discount %]]&lt;=0.1, "0-10%", IF(Table_1[[#This Row],[Discount %]]&lt;=0.2, "10-20%", IF(Table_1[[#This Row],[Discount %]]&lt;=0.3, "20-30%", IF(Table_1[[#This Row],[Discount %]]&lt;=0.4, "30-40%", "40%+"))))</f>
        <v>0-10%</v>
      </c>
    </row>
    <row r="5014" spans="1:24" ht="14.4" x14ac:dyDescent="0.3">
      <c r="A5014" s="2">
        <v>5013</v>
      </c>
      <c r="B5014" s="2" t="s">
        <v>7937</v>
      </c>
      <c r="C5014" s="2">
        <f>YEAR([1]Data!$D5014)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9">
        <v>33.930000000000007</v>
      </c>
      <c r="T5014" s="2">
        <v>3</v>
      </c>
      <c r="U5014" s="25">
        <v>0.7</v>
      </c>
      <c r="V5014" s="25">
        <v>-22.619999999999997</v>
      </c>
      <c r="W5014" s="11">
        <f>Table_1[[#This Row],[Discount]]/Table_1[[#This Row],[Sales]]</f>
        <v>2.0630710285882693E-2</v>
      </c>
      <c r="X5014" t="str">
        <f>IF(Table_1[[#This Row],[Discount %]]&lt;=0.1, "0-10%", IF(Table_1[[#This Row],[Discount %]]&lt;=0.2, "10-20%", IF(Table_1[[#This Row],[Discount %]]&lt;=0.3, "20-30%", IF(Table_1[[#This Row],[Discount %]]&lt;=0.4, "30-40%", "40%+"))))</f>
        <v>0-10%</v>
      </c>
    </row>
    <row r="5015" spans="1:24" ht="14.4" x14ac:dyDescent="0.3">
      <c r="A5015" s="2">
        <v>5014</v>
      </c>
      <c r="B5015" s="2" t="s">
        <v>7937</v>
      </c>
      <c r="C5015" s="2">
        <f>YEAR([1]Data!$D5015)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9">
        <v>222.32000000000005</v>
      </c>
      <c r="T5015" s="2">
        <v>7</v>
      </c>
      <c r="U5015" s="25">
        <v>0.2</v>
      </c>
      <c r="V5015" s="25">
        <v>25.010999999999967</v>
      </c>
      <c r="W5015" s="11">
        <f>Table_1[[#This Row],[Discount]]/Table_1[[#This Row],[Sales]]</f>
        <v>8.99604174163368E-4</v>
      </c>
      <c r="X5015" t="str">
        <f>IF(Table_1[[#This Row],[Discount %]]&lt;=0.1, "0-10%", IF(Table_1[[#This Row],[Discount %]]&lt;=0.2, "10-20%", IF(Table_1[[#This Row],[Discount %]]&lt;=0.3, "20-30%", IF(Table_1[[#This Row],[Discount %]]&lt;=0.4, "30-40%", "40%+"))))</f>
        <v>0-10%</v>
      </c>
    </row>
    <row r="5016" spans="1:24" ht="14.4" x14ac:dyDescent="0.3">
      <c r="A5016" s="2">
        <v>5015</v>
      </c>
      <c r="B5016" s="2" t="s">
        <v>7937</v>
      </c>
      <c r="C5016" s="2">
        <f>YEAR([1]Data!$D5016)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9">
        <v>210.56400000000002</v>
      </c>
      <c r="T5016" s="2">
        <v>6</v>
      </c>
      <c r="U5016" s="25">
        <v>0.4</v>
      </c>
      <c r="V5016" s="25">
        <v>-52.640999999999991</v>
      </c>
      <c r="W5016" s="11">
        <f>Table_1[[#This Row],[Discount]]/Table_1[[#This Row],[Sales]]</f>
        <v>1.8996599608670048E-3</v>
      </c>
      <c r="X5016" t="str">
        <f>IF(Table_1[[#This Row],[Discount %]]&lt;=0.1, "0-10%", IF(Table_1[[#This Row],[Discount %]]&lt;=0.2, "10-20%", IF(Table_1[[#This Row],[Discount %]]&lt;=0.3, "20-30%", IF(Table_1[[#This Row],[Discount %]]&lt;=0.4, "30-40%", "40%+"))))</f>
        <v>0-10%</v>
      </c>
    </row>
    <row r="5017" spans="1:24" ht="14.4" x14ac:dyDescent="0.3">
      <c r="A5017" s="2">
        <v>5016</v>
      </c>
      <c r="B5017" s="2" t="s">
        <v>7942</v>
      </c>
      <c r="C5017" s="2">
        <f>YEAR([1]Data!$D5017)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9">
        <v>35.168000000000006</v>
      </c>
      <c r="T5017" s="2">
        <v>7</v>
      </c>
      <c r="U5017" s="25">
        <v>0.2</v>
      </c>
      <c r="V5017" s="25">
        <v>9.6712000000000025</v>
      </c>
      <c r="W5017" s="11">
        <f>Table_1[[#This Row],[Discount]]/Table_1[[#This Row],[Sales]]</f>
        <v>5.686988171064603E-3</v>
      </c>
      <c r="X5017" t="str">
        <f>IF(Table_1[[#This Row],[Discount %]]&lt;=0.1, "0-10%", IF(Table_1[[#This Row],[Discount %]]&lt;=0.2, "10-20%", IF(Table_1[[#This Row],[Discount %]]&lt;=0.3, "20-30%", IF(Table_1[[#This Row],[Discount %]]&lt;=0.4, "30-40%", "40%+"))))</f>
        <v>0-10%</v>
      </c>
    </row>
    <row r="5018" spans="1:24" ht="14.4" x14ac:dyDescent="0.3">
      <c r="A5018" s="2">
        <v>5017</v>
      </c>
      <c r="B5018" s="2" t="s">
        <v>7942</v>
      </c>
      <c r="C5018" s="2">
        <f>YEAR([1]Data!$D5018)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9">
        <v>1502.376</v>
      </c>
      <c r="T5018" s="2">
        <v>4</v>
      </c>
      <c r="U5018" s="25">
        <v>0.4</v>
      </c>
      <c r="V5018" s="25">
        <v>-250.39600000000019</v>
      </c>
      <c r="W5018" s="11">
        <f>Table_1[[#This Row],[Discount]]/Table_1[[#This Row],[Sales]]</f>
        <v>2.6624493469011752E-4</v>
      </c>
      <c r="X5018" t="str">
        <f>IF(Table_1[[#This Row],[Discount %]]&lt;=0.1, "0-10%", IF(Table_1[[#This Row],[Discount %]]&lt;=0.2, "10-20%", IF(Table_1[[#This Row],[Discount %]]&lt;=0.3, "20-30%", IF(Table_1[[#This Row],[Discount %]]&lt;=0.4, "30-40%", "40%+"))))</f>
        <v>0-10%</v>
      </c>
    </row>
    <row r="5019" spans="1:24" ht="14.4" x14ac:dyDescent="0.3">
      <c r="A5019" s="2">
        <v>5018</v>
      </c>
      <c r="B5019" s="2" t="s">
        <v>7945</v>
      </c>
      <c r="C5019" s="2">
        <f>YEAR([1]Data!$D5019)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9">
        <v>10.11</v>
      </c>
      <c r="T5019" s="2">
        <v>3</v>
      </c>
      <c r="U5019" s="25">
        <v>0</v>
      </c>
      <c r="V5019" s="25">
        <v>3.2351999999999994</v>
      </c>
      <c r="W5019" s="11">
        <f>Table_1[[#This Row],[Discount]]/Table_1[[#This Row],[Sales]]</f>
        <v>0</v>
      </c>
      <c r="X5019" t="str">
        <f>IF(Table_1[[#This Row],[Discount %]]&lt;=0.1, "0-10%", IF(Table_1[[#This Row],[Discount %]]&lt;=0.2, "10-20%", IF(Table_1[[#This Row],[Discount %]]&lt;=0.3, "20-30%", IF(Table_1[[#This Row],[Discount %]]&lt;=0.4, "30-40%", "40%+"))))</f>
        <v>0-10%</v>
      </c>
    </row>
    <row r="5020" spans="1:24" ht="14.4" x14ac:dyDescent="0.3">
      <c r="A5020" s="2">
        <v>5019</v>
      </c>
      <c r="B5020" s="2" t="s">
        <v>7945</v>
      </c>
      <c r="C5020" s="2">
        <f>YEAR([1]Data!$D5020)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9">
        <v>772.47</v>
      </c>
      <c r="T5020" s="2">
        <v>3</v>
      </c>
      <c r="U5020" s="25">
        <v>0</v>
      </c>
      <c r="V5020" s="25">
        <v>146.76929999999993</v>
      </c>
      <c r="W5020" s="11">
        <f>Table_1[[#This Row],[Discount]]/Table_1[[#This Row],[Sales]]</f>
        <v>0</v>
      </c>
      <c r="X5020" t="str">
        <f>IF(Table_1[[#This Row],[Discount %]]&lt;=0.1, "0-10%", IF(Table_1[[#This Row],[Discount %]]&lt;=0.2, "10-20%", IF(Table_1[[#This Row],[Discount %]]&lt;=0.3, "20-30%", IF(Table_1[[#This Row],[Discount %]]&lt;=0.4, "30-40%", "40%+"))))</f>
        <v>0-10%</v>
      </c>
    </row>
    <row r="5021" spans="1:24" ht="14.4" x14ac:dyDescent="0.3">
      <c r="A5021" s="2">
        <v>5020</v>
      </c>
      <c r="B5021" s="2" t="s">
        <v>7945</v>
      </c>
      <c r="C5021" s="2">
        <f>YEAR([1]Data!$D5021)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9">
        <v>20.46</v>
      </c>
      <c r="T5021" s="2">
        <v>2</v>
      </c>
      <c r="U5021" s="25">
        <v>0</v>
      </c>
      <c r="V5021" s="25">
        <v>5.3196000000000012</v>
      </c>
      <c r="W5021" s="11">
        <f>Table_1[[#This Row],[Discount]]/Table_1[[#This Row],[Sales]]</f>
        <v>0</v>
      </c>
      <c r="X5021" t="str">
        <f>IF(Table_1[[#This Row],[Discount %]]&lt;=0.1, "0-10%", IF(Table_1[[#This Row],[Discount %]]&lt;=0.2, "10-20%", IF(Table_1[[#This Row],[Discount %]]&lt;=0.3, "20-30%", IF(Table_1[[#This Row],[Discount %]]&lt;=0.4, "30-40%", "40%+"))))</f>
        <v>0-10%</v>
      </c>
    </row>
    <row r="5022" spans="1:24" ht="14.4" x14ac:dyDescent="0.3">
      <c r="A5022" s="2">
        <v>5021</v>
      </c>
      <c r="B5022" s="2" t="s">
        <v>7948</v>
      </c>
      <c r="C5022" s="2">
        <f>YEAR([1]Data!$D5022)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9">
        <v>347.58</v>
      </c>
      <c r="T5022" s="2">
        <v>3</v>
      </c>
      <c r="U5022" s="25">
        <v>0</v>
      </c>
      <c r="V5022" s="25">
        <v>17.378999999999976</v>
      </c>
      <c r="W5022" s="11">
        <f>Table_1[[#This Row],[Discount]]/Table_1[[#This Row],[Sales]]</f>
        <v>0</v>
      </c>
      <c r="X5022" t="str">
        <f>IF(Table_1[[#This Row],[Discount %]]&lt;=0.1, "0-10%", IF(Table_1[[#This Row],[Discount %]]&lt;=0.2, "10-20%", IF(Table_1[[#This Row],[Discount %]]&lt;=0.3, "20-30%", IF(Table_1[[#This Row],[Discount %]]&lt;=0.4, "30-40%", "40%+"))))</f>
        <v>0-10%</v>
      </c>
    </row>
    <row r="5023" spans="1:24" ht="14.4" x14ac:dyDescent="0.3">
      <c r="A5023" s="2">
        <v>5022</v>
      </c>
      <c r="B5023" s="2" t="s">
        <v>7949</v>
      </c>
      <c r="C5023" s="2">
        <f>YEAR([1]Data!$D5023)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9">
        <v>72.64</v>
      </c>
      <c r="T5023" s="2">
        <v>2</v>
      </c>
      <c r="U5023" s="25">
        <v>0</v>
      </c>
      <c r="V5023" s="25">
        <v>21.791999999999994</v>
      </c>
      <c r="W5023" s="11">
        <f>Table_1[[#This Row],[Discount]]/Table_1[[#This Row],[Sales]]</f>
        <v>0</v>
      </c>
      <c r="X5023" t="str">
        <f>IF(Table_1[[#This Row],[Discount %]]&lt;=0.1, "0-10%", IF(Table_1[[#This Row],[Discount %]]&lt;=0.2, "10-20%", IF(Table_1[[#This Row],[Discount %]]&lt;=0.3, "20-30%", IF(Table_1[[#This Row],[Discount %]]&lt;=0.4, "30-40%", "40%+"))))</f>
        <v>0-10%</v>
      </c>
    </row>
    <row r="5024" spans="1:24" ht="14.4" x14ac:dyDescent="0.3">
      <c r="A5024" s="2">
        <v>5023</v>
      </c>
      <c r="B5024" s="2" t="s">
        <v>7949</v>
      </c>
      <c r="C5024" s="2">
        <f>YEAR([1]Data!$D5024)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9">
        <v>772.47</v>
      </c>
      <c r="T5024" s="2">
        <v>3</v>
      </c>
      <c r="U5024" s="25">
        <v>0</v>
      </c>
      <c r="V5024" s="25">
        <v>146.76929999999993</v>
      </c>
      <c r="W5024" s="11">
        <f>Table_1[[#This Row],[Discount]]/Table_1[[#This Row],[Sales]]</f>
        <v>0</v>
      </c>
      <c r="X5024" t="str">
        <f>IF(Table_1[[#This Row],[Discount %]]&lt;=0.1, "0-10%", IF(Table_1[[#This Row],[Discount %]]&lt;=0.2, "10-20%", IF(Table_1[[#This Row],[Discount %]]&lt;=0.3, "20-30%", IF(Table_1[[#This Row],[Discount %]]&lt;=0.4, "30-40%", "40%+"))))</f>
        <v>0-10%</v>
      </c>
    </row>
    <row r="5025" spans="1:24" ht="14.4" x14ac:dyDescent="0.3">
      <c r="A5025" s="2">
        <v>5024</v>
      </c>
      <c r="B5025" s="2" t="s">
        <v>7949</v>
      </c>
      <c r="C5025" s="2">
        <f>YEAR([1]Data!$D5025)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9">
        <v>39.92</v>
      </c>
      <c r="T5025" s="2">
        <v>4</v>
      </c>
      <c r="U5025" s="25">
        <v>0</v>
      </c>
      <c r="V5025" s="25">
        <v>11.177600000000002</v>
      </c>
      <c r="W5025" s="11">
        <f>Table_1[[#This Row],[Discount]]/Table_1[[#This Row],[Sales]]</f>
        <v>0</v>
      </c>
      <c r="X5025" t="str">
        <f>IF(Table_1[[#This Row],[Discount %]]&lt;=0.1, "0-10%", IF(Table_1[[#This Row],[Discount %]]&lt;=0.2, "10-20%", IF(Table_1[[#This Row],[Discount %]]&lt;=0.3, "20-30%", IF(Table_1[[#This Row],[Discount %]]&lt;=0.4, "30-40%", "40%+"))))</f>
        <v>0-10%</v>
      </c>
    </row>
    <row r="5026" spans="1:24" ht="14.4" x14ac:dyDescent="0.3">
      <c r="A5026" s="2">
        <v>5025</v>
      </c>
      <c r="B5026" s="2" t="s">
        <v>7950</v>
      </c>
      <c r="C5026" s="2">
        <f>YEAR([1]Data!$D5026)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9">
        <v>33.479999999999997</v>
      </c>
      <c r="T5026" s="2">
        <v>2</v>
      </c>
      <c r="U5026" s="25">
        <v>0</v>
      </c>
      <c r="V5026" s="25">
        <v>16.405199999999997</v>
      </c>
      <c r="W5026" s="11">
        <f>Table_1[[#This Row],[Discount]]/Table_1[[#This Row],[Sales]]</f>
        <v>0</v>
      </c>
      <c r="X5026" t="str">
        <f>IF(Table_1[[#This Row],[Discount %]]&lt;=0.1, "0-10%", IF(Table_1[[#This Row],[Discount %]]&lt;=0.2, "10-20%", IF(Table_1[[#This Row],[Discount %]]&lt;=0.3, "20-30%", IF(Table_1[[#This Row],[Discount %]]&lt;=0.4, "30-40%", "40%+"))))</f>
        <v>0-10%</v>
      </c>
    </row>
    <row r="5027" spans="1:24" ht="14.4" x14ac:dyDescent="0.3">
      <c r="A5027" s="2">
        <v>5026</v>
      </c>
      <c r="B5027" s="2" t="s">
        <v>7950</v>
      </c>
      <c r="C5027" s="2">
        <f>YEAR([1]Data!$D5027)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9">
        <v>461.97</v>
      </c>
      <c r="T5027" s="2">
        <v>3</v>
      </c>
      <c r="U5027" s="25">
        <v>0</v>
      </c>
      <c r="V5027" s="25">
        <v>133.97129999999996</v>
      </c>
      <c r="W5027" s="11">
        <f>Table_1[[#This Row],[Discount]]/Table_1[[#This Row],[Sales]]</f>
        <v>0</v>
      </c>
      <c r="X5027" t="str">
        <f>IF(Table_1[[#This Row],[Discount %]]&lt;=0.1, "0-10%", IF(Table_1[[#This Row],[Discount %]]&lt;=0.2, "10-20%", IF(Table_1[[#This Row],[Discount %]]&lt;=0.3, "20-30%", IF(Table_1[[#This Row],[Discount %]]&lt;=0.4, "30-40%", "40%+"))))</f>
        <v>0-10%</v>
      </c>
    </row>
    <row r="5028" spans="1:24" ht="14.4" x14ac:dyDescent="0.3">
      <c r="A5028" s="2">
        <v>5027</v>
      </c>
      <c r="B5028" s="2" t="s">
        <v>7950</v>
      </c>
      <c r="C5028" s="2">
        <f>YEAR([1]Data!$D5028)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9">
        <v>137.62</v>
      </c>
      <c r="T5028" s="2">
        <v>2</v>
      </c>
      <c r="U5028" s="25">
        <v>0</v>
      </c>
      <c r="V5028" s="25">
        <v>60.552800000000005</v>
      </c>
      <c r="W5028" s="11">
        <f>Table_1[[#This Row],[Discount]]/Table_1[[#This Row],[Sales]]</f>
        <v>0</v>
      </c>
      <c r="X5028" t="str">
        <f>IF(Table_1[[#This Row],[Discount %]]&lt;=0.1, "0-10%", IF(Table_1[[#This Row],[Discount %]]&lt;=0.2, "10-20%", IF(Table_1[[#This Row],[Discount %]]&lt;=0.3, "20-30%", IF(Table_1[[#This Row],[Discount %]]&lt;=0.4, "30-40%", "40%+"))))</f>
        <v>0-10%</v>
      </c>
    </row>
    <row r="5029" spans="1:24" ht="14.4" x14ac:dyDescent="0.3">
      <c r="A5029" s="2">
        <v>5028</v>
      </c>
      <c r="B5029" s="2" t="s">
        <v>7950</v>
      </c>
      <c r="C5029" s="2">
        <f>YEAR([1]Data!$D5029)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9">
        <v>302.67</v>
      </c>
      <c r="T5029" s="2">
        <v>3</v>
      </c>
      <c r="U5029" s="25">
        <v>0</v>
      </c>
      <c r="V5029" s="25">
        <v>72.640799999999999</v>
      </c>
      <c r="W5029" s="11">
        <f>Table_1[[#This Row],[Discount]]/Table_1[[#This Row],[Sales]]</f>
        <v>0</v>
      </c>
      <c r="X5029" t="str">
        <f>IF(Table_1[[#This Row],[Discount %]]&lt;=0.1, "0-10%", IF(Table_1[[#This Row],[Discount %]]&lt;=0.2, "10-20%", IF(Table_1[[#This Row],[Discount %]]&lt;=0.3, "20-30%", IF(Table_1[[#This Row],[Discount %]]&lt;=0.4, "30-40%", "40%+"))))</f>
        <v>0-10%</v>
      </c>
    </row>
    <row r="5030" spans="1:24" ht="14.4" x14ac:dyDescent="0.3">
      <c r="A5030" s="2">
        <v>5029</v>
      </c>
      <c r="B5030" s="2" t="s">
        <v>7953</v>
      </c>
      <c r="C5030" s="2">
        <f>YEAR([1]Data!$D5030)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9">
        <v>239.976</v>
      </c>
      <c r="T5030" s="2">
        <v>3</v>
      </c>
      <c r="U5030" s="25">
        <v>0.2</v>
      </c>
      <c r="V5030" s="25">
        <v>53.994600000000005</v>
      </c>
      <c r="W5030" s="11">
        <f>Table_1[[#This Row],[Discount]]/Table_1[[#This Row],[Sales]]</f>
        <v>8.3341667500083346E-4</v>
      </c>
      <c r="X5030" t="str">
        <f>IF(Table_1[[#This Row],[Discount %]]&lt;=0.1, "0-10%", IF(Table_1[[#This Row],[Discount %]]&lt;=0.2, "10-20%", IF(Table_1[[#This Row],[Discount %]]&lt;=0.3, "20-30%", IF(Table_1[[#This Row],[Discount %]]&lt;=0.4, "30-40%", "40%+"))))</f>
        <v>0-10%</v>
      </c>
    </row>
    <row r="5031" spans="1:24" ht="14.4" x14ac:dyDescent="0.3">
      <c r="A5031" s="2">
        <v>5030</v>
      </c>
      <c r="B5031" s="2" t="s">
        <v>7954</v>
      </c>
      <c r="C5031" s="2">
        <f>YEAR([1]Data!$D5031)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9">
        <v>8.34</v>
      </c>
      <c r="T5031" s="2">
        <v>3</v>
      </c>
      <c r="U5031" s="25">
        <v>0</v>
      </c>
      <c r="V5031" s="25">
        <v>2.1683999999999997</v>
      </c>
      <c r="W5031" s="11">
        <f>Table_1[[#This Row],[Discount]]/Table_1[[#This Row],[Sales]]</f>
        <v>0</v>
      </c>
      <c r="X5031" t="str">
        <f>IF(Table_1[[#This Row],[Discount %]]&lt;=0.1, "0-10%", IF(Table_1[[#This Row],[Discount %]]&lt;=0.2, "10-20%", IF(Table_1[[#This Row],[Discount %]]&lt;=0.3, "20-30%", IF(Table_1[[#This Row],[Discount %]]&lt;=0.4, "30-40%", "40%+"))))</f>
        <v>0-10%</v>
      </c>
    </row>
    <row r="5032" spans="1:24" ht="14.4" x14ac:dyDescent="0.3">
      <c r="A5032" s="2">
        <v>5031</v>
      </c>
      <c r="B5032" s="2" t="s">
        <v>7954</v>
      </c>
      <c r="C5032" s="2">
        <f>YEAR([1]Data!$D5032)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9">
        <v>8.57</v>
      </c>
      <c r="T5032" s="2">
        <v>1</v>
      </c>
      <c r="U5032" s="25">
        <v>0</v>
      </c>
      <c r="V5032" s="25">
        <v>2.2282000000000002</v>
      </c>
      <c r="W5032" s="11">
        <f>Table_1[[#This Row],[Discount]]/Table_1[[#This Row],[Sales]]</f>
        <v>0</v>
      </c>
      <c r="X5032" t="str">
        <f>IF(Table_1[[#This Row],[Discount %]]&lt;=0.1, "0-10%", IF(Table_1[[#This Row],[Discount %]]&lt;=0.2, "10-20%", IF(Table_1[[#This Row],[Discount %]]&lt;=0.3, "20-30%", IF(Table_1[[#This Row],[Discount %]]&lt;=0.4, "30-40%", "40%+"))))</f>
        <v>0-10%</v>
      </c>
    </row>
    <row r="5033" spans="1:24" ht="14.4" x14ac:dyDescent="0.3">
      <c r="A5033" s="2">
        <v>5032</v>
      </c>
      <c r="B5033" s="2" t="s">
        <v>7954</v>
      </c>
      <c r="C5033" s="2">
        <f>YEAR([1]Data!$D5033)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9">
        <v>119.61600000000001</v>
      </c>
      <c r="T5033" s="2">
        <v>8</v>
      </c>
      <c r="U5033" s="25">
        <v>0.2</v>
      </c>
      <c r="V5033" s="25">
        <v>40.370399999999997</v>
      </c>
      <c r="W5033" s="11">
        <f>Table_1[[#This Row],[Discount]]/Table_1[[#This Row],[Sales]]</f>
        <v>1.6720171214553237E-3</v>
      </c>
      <c r="X5033" t="str">
        <f>IF(Table_1[[#This Row],[Discount %]]&lt;=0.1, "0-10%", IF(Table_1[[#This Row],[Discount %]]&lt;=0.2, "10-20%", IF(Table_1[[#This Row],[Discount %]]&lt;=0.3, "20-30%", IF(Table_1[[#This Row],[Discount %]]&lt;=0.4, "30-40%", "40%+"))))</f>
        <v>0-10%</v>
      </c>
    </row>
    <row r="5034" spans="1:24" ht="14.4" x14ac:dyDescent="0.3">
      <c r="A5034" s="2">
        <v>5033</v>
      </c>
      <c r="B5034" s="2" t="s">
        <v>7955</v>
      </c>
      <c r="C5034" s="2">
        <f>YEAR([1]Data!$D5034)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9">
        <v>212.94</v>
      </c>
      <c r="T5034" s="2">
        <v>3</v>
      </c>
      <c r="U5034" s="25">
        <v>0</v>
      </c>
      <c r="V5034" s="25">
        <v>25.552800000000005</v>
      </c>
      <c r="W5034" s="11">
        <f>Table_1[[#This Row],[Discount]]/Table_1[[#This Row],[Sales]]</f>
        <v>0</v>
      </c>
      <c r="X5034" t="str">
        <f>IF(Table_1[[#This Row],[Discount %]]&lt;=0.1, "0-10%", IF(Table_1[[#This Row],[Discount %]]&lt;=0.2, "10-20%", IF(Table_1[[#This Row],[Discount %]]&lt;=0.3, "20-30%", IF(Table_1[[#This Row],[Discount %]]&lt;=0.4, "30-40%", "40%+"))))</f>
        <v>0-10%</v>
      </c>
    </row>
    <row r="5035" spans="1:24" ht="14.4" x14ac:dyDescent="0.3">
      <c r="A5035" s="2">
        <v>5034</v>
      </c>
      <c r="B5035" s="2" t="s">
        <v>7955</v>
      </c>
      <c r="C5035" s="2">
        <f>YEAR([1]Data!$D5035)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9">
        <v>26.49</v>
      </c>
      <c r="T5035" s="2">
        <v>1</v>
      </c>
      <c r="U5035" s="25">
        <v>0</v>
      </c>
      <c r="V5035" s="25">
        <v>7.4172000000000011</v>
      </c>
      <c r="W5035" s="11">
        <f>Table_1[[#This Row],[Discount]]/Table_1[[#This Row],[Sales]]</f>
        <v>0</v>
      </c>
      <c r="X5035" t="str">
        <f>IF(Table_1[[#This Row],[Discount %]]&lt;=0.1, "0-10%", IF(Table_1[[#This Row],[Discount %]]&lt;=0.2, "10-20%", IF(Table_1[[#This Row],[Discount %]]&lt;=0.3, "20-30%", IF(Table_1[[#This Row],[Discount %]]&lt;=0.4, "30-40%", "40%+"))))</f>
        <v>0-10%</v>
      </c>
    </row>
    <row r="5036" spans="1:24" ht="14.4" x14ac:dyDescent="0.3">
      <c r="A5036" s="2">
        <v>5035</v>
      </c>
      <c r="B5036" s="2" t="s">
        <v>7956</v>
      </c>
      <c r="C5036" s="2">
        <f>YEAR([1]Data!$D5036)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9">
        <v>687.4</v>
      </c>
      <c r="T5036" s="2">
        <v>5</v>
      </c>
      <c r="U5036" s="25">
        <v>0</v>
      </c>
      <c r="V5036" s="25">
        <v>48.117999999999981</v>
      </c>
      <c r="W5036" s="11">
        <f>Table_1[[#This Row],[Discount]]/Table_1[[#This Row],[Sales]]</f>
        <v>0</v>
      </c>
      <c r="X5036" t="str">
        <f>IF(Table_1[[#This Row],[Discount %]]&lt;=0.1, "0-10%", IF(Table_1[[#This Row],[Discount %]]&lt;=0.2, "10-20%", IF(Table_1[[#This Row],[Discount %]]&lt;=0.3, "20-30%", IF(Table_1[[#This Row],[Discount %]]&lt;=0.4, "30-40%", "40%+"))))</f>
        <v>0-10%</v>
      </c>
    </row>
    <row r="5037" spans="1:24" ht="14.4" x14ac:dyDescent="0.3">
      <c r="A5037" s="2">
        <v>5036</v>
      </c>
      <c r="B5037" s="2" t="s">
        <v>7957</v>
      </c>
      <c r="C5037" s="2">
        <f>YEAR([1]Data!$D5037)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9">
        <v>653.54999999999995</v>
      </c>
      <c r="T5037" s="2">
        <v>3</v>
      </c>
      <c r="U5037" s="25">
        <v>0</v>
      </c>
      <c r="V5037" s="25">
        <v>111.10349999999994</v>
      </c>
      <c r="W5037" s="11">
        <f>Table_1[[#This Row],[Discount]]/Table_1[[#This Row],[Sales]]</f>
        <v>0</v>
      </c>
      <c r="X5037" t="str">
        <f>IF(Table_1[[#This Row],[Discount %]]&lt;=0.1, "0-10%", IF(Table_1[[#This Row],[Discount %]]&lt;=0.2, "10-20%", IF(Table_1[[#This Row],[Discount %]]&lt;=0.3, "20-30%", IF(Table_1[[#This Row],[Discount %]]&lt;=0.4, "30-40%", "40%+"))))</f>
        <v>0-10%</v>
      </c>
    </row>
    <row r="5038" spans="1:24" ht="14.4" x14ac:dyDescent="0.3">
      <c r="A5038" s="2">
        <v>5037</v>
      </c>
      <c r="B5038" s="2" t="s">
        <v>7957</v>
      </c>
      <c r="C5038" s="2">
        <f>YEAR([1]Data!$D5038)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9">
        <v>33.9</v>
      </c>
      <c r="T5038" s="2">
        <v>2</v>
      </c>
      <c r="U5038" s="25">
        <v>0</v>
      </c>
      <c r="V5038" s="25">
        <v>2.0339999999999989</v>
      </c>
      <c r="W5038" s="11">
        <f>Table_1[[#This Row],[Discount]]/Table_1[[#This Row],[Sales]]</f>
        <v>0</v>
      </c>
      <c r="X5038" t="str">
        <f>IF(Table_1[[#This Row],[Discount %]]&lt;=0.1, "0-10%", IF(Table_1[[#This Row],[Discount %]]&lt;=0.2, "10-20%", IF(Table_1[[#This Row],[Discount %]]&lt;=0.3, "20-30%", IF(Table_1[[#This Row],[Discount %]]&lt;=0.4, "30-40%", "40%+"))))</f>
        <v>0-10%</v>
      </c>
    </row>
    <row r="5039" spans="1:24" ht="14.4" x14ac:dyDescent="0.3">
      <c r="A5039" s="2">
        <v>5038</v>
      </c>
      <c r="B5039" s="2" t="s">
        <v>7958</v>
      </c>
      <c r="C5039" s="2">
        <f>YEAR([1]Data!$D5039)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9">
        <v>239.96000000000004</v>
      </c>
      <c r="T5039" s="2">
        <v>5</v>
      </c>
      <c r="U5039" s="25">
        <v>0.2</v>
      </c>
      <c r="V5039" s="25">
        <v>83.98599999999999</v>
      </c>
      <c r="W5039" s="11">
        <f>Table_1[[#This Row],[Discount]]/Table_1[[#This Row],[Sales]]</f>
        <v>8.33472245374229E-4</v>
      </c>
      <c r="X5039" t="str">
        <f>IF(Table_1[[#This Row],[Discount %]]&lt;=0.1, "0-10%", IF(Table_1[[#This Row],[Discount %]]&lt;=0.2, "10-20%", IF(Table_1[[#This Row],[Discount %]]&lt;=0.3, "20-30%", IF(Table_1[[#This Row],[Discount %]]&lt;=0.4, "30-40%", "40%+"))))</f>
        <v>0-10%</v>
      </c>
    </row>
    <row r="5040" spans="1:24" ht="14.4" x14ac:dyDescent="0.3">
      <c r="A5040" s="2">
        <v>5039</v>
      </c>
      <c r="B5040" s="2" t="s">
        <v>7959</v>
      </c>
      <c r="C5040" s="2">
        <f>YEAR([1]Data!$D5040)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9">
        <v>199.83600000000001</v>
      </c>
      <c r="T5040" s="2">
        <v>4</v>
      </c>
      <c r="U5040" s="25">
        <v>0.3</v>
      </c>
      <c r="V5040" s="25">
        <v>-37.112400000000036</v>
      </c>
      <c r="W5040" s="11">
        <f>Table_1[[#This Row],[Discount]]/Table_1[[#This Row],[Sales]]</f>
        <v>1.5012310094277305E-3</v>
      </c>
      <c r="X5040" t="str">
        <f>IF(Table_1[[#This Row],[Discount %]]&lt;=0.1, "0-10%", IF(Table_1[[#This Row],[Discount %]]&lt;=0.2, "10-20%", IF(Table_1[[#This Row],[Discount %]]&lt;=0.3, "20-30%", IF(Table_1[[#This Row],[Discount %]]&lt;=0.4, "30-40%", "40%+"))))</f>
        <v>0-10%</v>
      </c>
    </row>
    <row r="5041" spans="1:24" ht="14.4" x14ac:dyDescent="0.3">
      <c r="A5041" s="2">
        <v>5040</v>
      </c>
      <c r="B5041" s="2" t="s">
        <v>7959</v>
      </c>
      <c r="C5041" s="2">
        <f>YEAR([1]Data!$D5041)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9">
        <v>716</v>
      </c>
      <c r="T5041" s="2">
        <v>2</v>
      </c>
      <c r="U5041" s="25">
        <v>0</v>
      </c>
      <c r="V5041" s="25">
        <v>193.32000000000005</v>
      </c>
      <c r="W5041" s="11">
        <f>Table_1[[#This Row],[Discount]]/Table_1[[#This Row],[Sales]]</f>
        <v>0</v>
      </c>
      <c r="X5041" t="str">
        <f>IF(Table_1[[#This Row],[Discount %]]&lt;=0.1, "0-10%", IF(Table_1[[#This Row],[Discount %]]&lt;=0.2, "10-20%", IF(Table_1[[#This Row],[Discount %]]&lt;=0.3, "20-30%", IF(Table_1[[#This Row],[Discount %]]&lt;=0.4, "30-40%", "40%+"))))</f>
        <v>0-10%</v>
      </c>
    </row>
    <row r="5042" spans="1:24" ht="14.4" x14ac:dyDescent="0.3">
      <c r="A5042" s="2">
        <v>5041</v>
      </c>
      <c r="B5042" s="2" t="s">
        <v>7959</v>
      </c>
      <c r="C5042" s="2">
        <f>YEAR([1]Data!$D5042)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9">
        <v>221.06</v>
      </c>
      <c r="T5042" s="2">
        <v>7</v>
      </c>
      <c r="U5042" s="25">
        <v>0</v>
      </c>
      <c r="V5042" s="25">
        <v>103.89819999999997</v>
      </c>
      <c r="W5042" s="11">
        <f>Table_1[[#This Row],[Discount]]/Table_1[[#This Row],[Sales]]</f>
        <v>0</v>
      </c>
      <c r="X5042" t="str">
        <f>IF(Table_1[[#This Row],[Discount %]]&lt;=0.1, "0-10%", IF(Table_1[[#This Row],[Discount %]]&lt;=0.2, "10-20%", IF(Table_1[[#This Row],[Discount %]]&lt;=0.3, "20-30%", IF(Table_1[[#This Row],[Discount %]]&lt;=0.4, "30-40%", "40%+"))))</f>
        <v>0-10%</v>
      </c>
    </row>
    <row r="5043" spans="1:24" ht="14.4" x14ac:dyDescent="0.3">
      <c r="A5043" s="2">
        <v>5042</v>
      </c>
      <c r="B5043" s="2" t="s">
        <v>7960</v>
      </c>
      <c r="C5043" s="2">
        <f>YEAR([1]Data!$D5043)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9">
        <v>67.710000000000008</v>
      </c>
      <c r="T5043" s="2">
        <v>3</v>
      </c>
      <c r="U5043" s="25">
        <v>0</v>
      </c>
      <c r="V5043" s="25">
        <v>32.500799999999998</v>
      </c>
      <c r="W5043" s="11">
        <f>Table_1[[#This Row],[Discount]]/Table_1[[#This Row],[Sales]]</f>
        <v>0</v>
      </c>
      <c r="X5043" t="str">
        <f>IF(Table_1[[#This Row],[Discount %]]&lt;=0.1, "0-10%", IF(Table_1[[#This Row],[Discount %]]&lt;=0.2, "10-20%", IF(Table_1[[#This Row],[Discount %]]&lt;=0.3, "20-30%", IF(Table_1[[#This Row],[Discount %]]&lt;=0.4, "30-40%", "40%+"))))</f>
        <v>0-10%</v>
      </c>
    </row>
    <row r="5044" spans="1:24" ht="14.4" x14ac:dyDescent="0.3">
      <c r="A5044" s="2">
        <v>5043</v>
      </c>
      <c r="B5044" s="2" t="s">
        <v>7960</v>
      </c>
      <c r="C5044" s="2">
        <f>YEAR([1]Data!$D5044)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9">
        <v>129.91999999999999</v>
      </c>
      <c r="T5044" s="2">
        <v>4</v>
      </c>
      <c r="U5044" s="25">
        <v>0</v>
      </c>
      <c r="V5044" s="25">
        <v>38.975999999999985</v>
      </c>
      <c r="W5044" s="11">
        <f>Table_1[[#This Row],[Discount]]/Table_1[[#This Row],[Sales]]</f>
        <v>0</v>
      </c>
      <c r="X5044" t="str">
        <f>IF(Table_1[[#This Row],[Discount %]]&lt;=0.1, "0-10%", IF(Table_1[[#This Row],[Discount %]]&lt;=0.2, "10-20%", IF(Table_1[[#This Row],[Discount %]]&lt;=0.3, "20-30%", IF(Table_1[[#This Row],[Discount %]]&lt;=0.4, "30-40%", "40%+"))))</f>
        <v>0-10%</v>
      </c>
    </row>
    <row r="5045" spans="1:24" ht="14.4" x14ac:dyDescent="0.3">
      <c r="A5045" s="2">
        <v>5044</v>
      </c>
      <c r="B5045" s="2" t="s">
        <v>7960</v>
      </c>
      <c r="C5045" s="2">
        <f>YEAR([1]Data!$D5045)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9">
        <v>467.46</v>
      </c>
      <c r="T5045" s="2">
        <v>9</v>
      </c>
      <c r="U5045" s="25">
        <v>0</v>
      </c>
      <c r="V5045" s="25">
        <v>191.65860000000001</v>
      </c>
      <c r="W5045" s="11">
        <f>Table_1[[#This Row],[Discount]]/Table_1[[#This Row],[Sales]]</f>
        <v>0</v>
      </c>
      <c r="X5045" t="str">
        <f>IF(Table_1[[#This Row],[Discount %]]&lt;=0.1, "0-10%", IF(Table_1[[#This Row],[Discount %]]&lt;=0.2, "10-20%", IF(Table_1[[#This Row],[Discount %]]&lt;=0.3, "20-30%", IF(Table_1[[#This Row],[Discount %]]&lt;=0.4, "30-40%", "40%+"))))</f>
        <v>0-10%</v>
      </c>
    </row>
    <row r="5046" spans="1:24" ht="14.4" x14ac:dyDescent="0.3">
      <c r="A5046" s="2">
        <v>5045</v>
      </c>
      <c r="B5046" s="2" t="s">
        <v>7960</v>
      </c>
      <c r="C5046" s="2">
        <f>YEAR([1]Data!$D5046)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9">
        <v>61.4</v>
      </c>
      <c r="T5046" s="2">
        <v>5</v>
      </c>
      <c r="U5046" s="25">
        <v>0</v>
      </c>
      <c r="V5046" s="25">
        <v>28.857999999999997</v>
      </c>
      <c r="W5046" s="11">
        <f>Table_1[[#This Row],[Discount]]/Table_1[[#This Row],[Sales]]</f>
        <v>0</v>
      </c>
      <c r="X5046" t="str">
        <f>IF(Table_1[[#This Row],[Discount %]]&lt;=0.1, "0-10%", IF(Table_1[[#This Row],[Discount %]]&lt;=0.2, "10-20%", IF(Table_1[[#This Row],[Discount %]]&lt;=0.3, "20-30%", IF(Table_1[[#This Row],[Discount %]]&lt;=0.4, "30-40%", "40%+"))))</f>
        <v>0-10%</v>
      </c>
    </row>
    <row r="5047" spans="1:24" ht="14.4" x14ac:dyDescent="0.3">
      <c r="A5047" s="2">
        <v>5046</v>
      </c>
      <c r="B5047" s="2" t="s">
        <v>7960</v>
      </c>
      <c r="C5047" s="2">
        <f>YEAR([1]Data!$D5047)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9">
        <v>720.76</v>
      </c>
      <c r="T5047" s="2">
        <v>4</v>
      </c>
      <c r="U5047" s="25">
        <v>0</v>
      </c>
      <c r="V5047" s="25">
        <v>187.39760000000001</v>
      </c>
      <c r="W5047" s="11">
        <f>Table_1[[#This Row],[Discount]]/Table_1[[#This Row],[Sales]]</f>
        <v>0</v>
      </c>
      <c r="X5047" t="str">
        <f>IF(Table_1[[#This Row],[Discount %]]&lt;=0.1, "0-10%", IF(Table_1[[#This Row],[Discount %]]&lt;=0.2, "10-20%", IF(Table_1[[#This Row],[Discount %]]&lt;=0.3, "20-30%", IF(Table_1[[#This Row],[Discount %]]&lt;=0.4, "30-40%", "40%+"))))</f>
        <v>0-10%</v>
      </c>
    </row>
    <row r="5048" spans="1:24" ht="14.4" x14ac:dyDescent="0.3">
      <c r="A5048" s="2">
        <v>5047</v>
      </c>
      <c r="B5048" s="2" t="s">
        <v>7960</v>
      </c>
      <c r="C5048" s="2">
        <f>YEAR([1]Data!$D5048)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9">
        <v>5.1840000000000011</v>
      </c>
      <c r="T5048" s="2">
        <v>3</v>
      </c>
      <c r="U5048" s="25">
        <v>0.2</v>
      </c>
      <c r="V5048" s="25">
        <v>1.8143999999999996</v>
      </c>
      <c r="W5048" s="11">
        <f>Table_1[[#This Row],[Discount]]/Table_1[[#This Row],[Sales]]</f>
        <v>3.8580246913580238E-2</v>
      </c>
      <c r="X5048" t="str">
        <f>IF(Table_1[[#This Row],[Discount %]]&lt;=0.1, "0-10%", IF(Table_1[[#This Row],[Discount %]]&lt;=0.2, "10-20%", IF(Table_1[[#This Row],[Discount %]]&lt;=0.3, "20-30%", IF(Table_1[[#This Row],[Discount %]]&lt;=0.4, "30-40%", "40%+"))))</f>
        <v>0-10%</v>
      </c>
    </row>
    <row r="5049" spans="1:24" ht="14.4" x14ac:dyDescent="0.3">
      <c r="A5049" s="2">
        <v>5048</v>
      </c>
      <c r="B5049" s="2" t="s">
        <v>7960</v>
      </c>
      <c r="C5049" s="2">
        <f>YEAR([1]Data!$D5049)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9">
        <v>14.7</v>
      </c>
      <c r="T5049" s="2">
        <v>5</v>
      </c>
      <c r="U5049" s="25">
        <v>0</v>
      </c>
      <c r="V5049" s="25">
        <v>3.9690000000000003</v>
      </c>
      <c r="W5049" s="11">
        <f>Table_1[[#This Row],[Discount]]/Table_1[[#This Row],[Sales]]</f>
        <v>0</v>
      </c>
      <c r="X5049" t="str">
        <f>IF(Table_1[[#This Row],[Discount %]]&lt;=0.1, "0-10%", IF(Table_1[[#This Row],[Discount %]]&lt;=0.2, "10-20%", IF(Table_1[[#This Row],[Discount %]]&lt;=0.3, "20-30%", IF(Table_1[[#This Row],[Discount %]]&lt;=0.4, "30-40%", "40%+"))))</f>
        <v>0-10%</v>
      </c>
    </row>
    <row r="5050" spans="1:24" ht="14.4" x14ac:dyDescent="0.3">
      <c r="A5050" s="2">
        <v>5049</v>
      </c>
      <c r="B5050" s="2" t="s">
        <v>7961</v>
      </c>
      <c r="C5050" s="2">
        <f>YEAR([1]Data!$D5050)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9">
        <v>8.1339999999999986</v>
      </c>
      <c r="T5050" s="2">
        <v>7</v>
      </c>
      <c r="U5050" s="25">
        <v>0.8</v>
      </c>
      <c r="V5050" s="25">
        <v>-13.827800000000003</v>
      </c>
      <c r="W5050" s="11">
        <f>Table_1[[#This Row],[Discount]]/Table_1[[#This Row],[Sales]]</f>
        <v>9.8352594049668077E-2</v>
      </c>
      <c r="X5050" t="str">
        <f>IF(Table_1[[#This Row],[Discount %]]&lt;=0.1, "0-10%", IF(Table_1[[#This Row],[Discount %]]&lt;=0.2, "10-20%", IF(Table_1[[#This Row],[Discount %]]&lt;=0.3, "20-30%", IF(Table_1[[#This Row],[Discount %]]&lt;=0.4, "30-40%", "40%+"))))</f>
        <v>0-10%</v>
      </c>
    </row>
    <row r="5051" spans="1:24" ht="14.4" x14ac:dyDescent="0.3">
      <c r="A5051" s="2">
        <v>5050</v>
      </c>
      <c r="B5051" s="2" t="s">
        <v>7961</v>
      </c>
      <c r="C5051" s="2">
        <f>YEAR([1]Data!$D5051)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9">
        <v>79.984000000000009</v>
      </c>
      <c r="T5051" s="2">
        <v>2</v>
      </c>
      <c r="U5051" s="25">
        <v>0.2</v>
      </c>
      <c r="V5051" s="25">
        <v>13.997199999999999</v>
      </c>
      <c r="W5051" s="11">
        <f>Table_1[[#This Row],[Discount]]/Table_1[[#This Row],[Sales]]</f>
        <v>2.5005001000200037E-3</v>
      </c>
      <c r="X5051" t="str">
        <f>IF(Table_1[[#This Row],[Discount %]]&lt;=0.1, "0-10%", IF(Table_1[[#This Row],[Discount %]]&lt;=0.2, "10-20%", IF(Table_1[[#This Row],[Discount %]]&lt;=0.3, "20-30%", IF(Table_1[[#This Row],[Discount %]]&lt;=0.4, "30-40%", "40%+"))))</f>
        <v>0-10%</v>
      </c>
    </row>
    <row r="5052" spans="1:24" ht="14.4" x14ac:dyDescent="0.3">
      <c r="A5052" s="2">
        <v>5051</v>
      </c>
      <c r="B5052" s="2" t="s">
        <v>7962</v>
      </c>
      <c r="C5052" s="2">
        <f>YEAR([1]Data!$D5052)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9">
        <v>18.54</v>
      </c>
      <c r="T5052" s="2">
        <v>2</v>
      </c>
      <c r="U5052" s="25">
        <v>0</v>
      </c>
      <c r="V5052" s="25">
        <v>8.7137999999999991</v>
      </c>
      <c r="W5052" s="11">
        <f>Table_1[[#This Row],[Discount]]/Table_1[[#This Row],[Sales]]</f>
        <v>0</v>
      </c>
      <c r="X5052" t="str">
        <f>IF(Table_1[[#This Row],[Discount %]]&lt;=0.1, "0-10%", IF(Table_1[[#This Row],[Discount %]]&lt;=0.2, "10-20%", IF(Table_1[[#This Row],[Discount %]]&lt;=0.3, "20-30%", IF(Table_1[[#This Row],[Discount %]]&lt;=0.4, "30-40%", "40%+"))))</f>
        <v>0-10%</v>
      </c>
    </row>
    <row r="5053" spans="1:24" ht="14.4" x14ac:dyDescent="0.3">
      <c r="A5053" s="2">
        <v>5052</v>
      </c>
      <c r="B5053" s="2" t="s">
        <v>7963</v>
      </c>
      <c r="C5053" s="2">
        <f>YEAR([1]Data!$D5053)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9">
        <v>24.400000000000002</v>
      </c>
      <c r="T5053" s="2">
        <v>2</v>
      </c>
      <c r="U5053" s="25">
        <v>0.2</v>
      </c>
      <c r="V5053" s="25">
        <v>7.9299999999999971</v>
      </c>
      <c r="W5053" s="11">
        <f>Table_1[[#This Row],[Discount]]/Table_1[[#This Row],[Sales]]</f>
        <v>8.1967213114754103E-3</v>
      </c>
      <c r="X5053" t="str">
        <f>IF(Table_1[[#This Row],[Discount %]]&lt;=0.1, "0-10%", IF(Table_1[[#This Row],[Discount %]]&lt;=0.2, "10-20%", IF(Table_1[[#This Row],[Discount %]]&lt;=0.3, "20-30%", IF(Table_1[[#This Row],[Discount %]]&lt;=0.4, "30-40%", "40%+"))))</f>
        <v>0-10%</v>
      </c>
    </row>
    <row r="5054" spans="1:24" ht="14.4" x14ac:dyDescent="0.3">
      <c r="A5054" s="2">
        <v>5053</v>
      </c>
      <c r="B5054" s="2" t="s">
        <v>7964</v>
      </c>
      <c r="C5054" s="2">
        <f>YEAR([1]Data!$D5054)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9">
        <v>195.64</v>
      </c>
      <c r="T5054" s="2">
        <v>4</v>
      </c>
      <c r="U5054" s="25">
        <v>0</v>
      </c>
      <c r="V5054" s="25">
        <v>91.950799999999987</v>
      </c>
      <c r="W5054" s="11">
        <f>Table_1[[#This Row],[Discount]]/Table_1[[#This Row],[Sales]]</f>
        <v>0</v>
      </c>
      <c r="X5054" t="str">
        <f>IF(Table_1[[#This Row],[Discount %]]&lt;=0.1, "0-10%", IF(Table_1[[#This Row],[Discount %]]&lt;=0.2, "10-20%", IF(Table_1[[#This Row],[Discount %]]&lt;=0.3, "20-30%", IF(Table_1[[#This Row],[Discount %]]&lt;=0.4, "30-40%", "40%+"))))</f>
        <v>0-10%</v>
      </c>
    </row>
    <row r="5055" spans="1:24" ht="14.4" x14ac:dyDescent="0.3">
      <c r="A5055" s="2">
        <v>5054</v>
      </c>
      <c r="B5055" s="2" t="s">
        <v>7965</v>
      </c>
      <c r="C5055" s="2">
        <f>YEAR([1]Data!$D5055)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9">
        <v>398.40000000000003</v>
      </c>
      <c r="T5055" s="2">
        <v>5</v>
      </c>
      <c r="U5055" s="25">
        <v>0.2</v>
      </c>
      <c r="V5055" s="25">
        <v>84.659999999999982</v>
      </c>
      <c r="W5055" s="11">
        <f>Table_1[[#This Row],[Discount]]/Table_1[[#This Row],[Sales]]</f>
        <v>5.0200803212851401E-4</v>
      </c>
      <c r="X5055" t="str">
        <f>IF(Table_1[[#This Row],[Discount %]]&lt;=0.1, "0-10%", IF(Table_1[[#This Row],[Discount %]]&lt;=0.2, "10-20%", IF(Table_1[[#This Row],[Discount %]]&lt;=0.3, "20-30%", IF(Table_1[[#This Row],[Discount %]]&lt;=0.4, "30-40%", "40%+"))))</f>
        <v>0-10%</v>
      </c>
    </row>
    <row r="5056" spans="1:24" ht="14.4" x14ac:dyDescent="0.3">
      <c r="A5056" s="2">
        <v>5055</v>
      </c>
      <c r="B5056" s="2" t="s">
        <v>7965</v>
      </c>
      <c r="C5056" s="2">
        <f>YEAR([1]Data!$D5056)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9">
        <v>7.0559999999999992</v>
      </c>
      <c r="T5056" s="2">
        <v>3</v>
      </c>
      <c r="U5056" s="25">
        <v>0.2</v>
      </c>
      <c r="V5056" s="25">
        <v>0.79379999999999962</v>
      </c>
      <c r="W5056" s="11">
        <f>Table_1[[#This Row],[Discount]]/Table_1[[#This Row],[Sales]]</f>
        <v>2.8344671201814064E-2</v>
      </c>
      <c r="X5056" t="str">
        <f>IF(Table_1[[#This Row],[Discount %]]&lt;=0.1, "0-10%", IF(Table_1[[#This Row],[Discount %]]&lt;=0.2, "10-20%", IF(Table_1[[#This Row],[Discount %]]&lt;=0.3, "20-30%", IF(Table_1[[#This Row],[Discount %]]&lt;=0.4, "30-40%", "40%+"))))</f>
        <v>0-10%</v>
      </c>
    </row>
    <row r="5057" spans="1:24" ht="14.4" x14ac:dyDescent="0.3">
      <c r="A5057" s="2">
        <v>5056</v>
      </c>
      <c r="B5057" s="2" t="s">
        <v>7965</v>
      </c>
      <c r="C5057" s="2">
        <f>YEAR([1]Data!$D5057)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9">
        <v>1352.3975999999998</v>
      </c>
      <c r="T5057" s="2">
        <v>9</v>
      </c>
      <c r="U5057" s="25">
        <v>0.32</v>
      </c>
      <c r="V5057" s="25">
        <v>-437.5404000000002</v>
      </c>
      <c r="W5057" s="11">
        <f>Table_1[[#This Row],[Discount]]/Table_1[[#This Row],[Sales]]</f>
        <v>2.3661680559030869E-4</v>
      </c>
      <c r="X5057" t="str">
        <f>IF(Table_1[[#This Row],[Discount %]]&lt;=0.1, "0-10%", IF(Table_1[[#This Row],[Discount %]]&lt;=0.2, "10-20%", IF(Table_1[[#This Row],[Discount %]]&lt;=0.3, "20-30%", IF(Table_1[[#This Row],[Discount %]]&lt;=0.4, "30-40%", "40%+"))))</f>
        <v>0-10%</v>
      </c>
    </row>
    <row r="5058" spans="1:24" ht="14.4" x14ac:dyDescent="0.3">
      <c r="A5058" s="2">
        <v>5057</v>
      </c>
      <c r="B5058" s="2" t="s">
        <v>7966</v>
      </c>
      <c r="C5058" s="2">
        <f>YEAR([1]Data!$D5058)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9">
        <v>26.400000000000002</v>
      </c>
      <c r="T5058" s="2">
        <v>5</v>
      </c>
      <c r="U5058" s="25">
        <v>0</v>
      </c>
      <c r="V5058" s="25">
        <v>11.879999999999999</v>
      </c>
      <c r="W5058" s="11">
        <f>Table_1[[#This Row],[Discount]]/Table_1[[#This Row],[Sales]]</f>
        <v>0</v>
      </c>
      <c r="X5058" t="str">
        <f>IF(Table_1[[#This Row],[Discount %]]&lt;=0.1, "0-10%", IF(Table_1[[#This Row],[Discount %]]&lt;=0.2, "10-20%", IF(Table_1[[#This Row],[Discount %]]&lt;=0.3, "20-30%", IF(Table_1[[#This Row],[Discount %]]&lt;=0.4, "30-40%", "40%+"))))</f>
        <v>0-10%</v>
      </c>
    </row>
    <row r="5059" spans="1:24" ht="14.4" x14ac:dyDescent="0.3">
      <c r="A5059" s="2">
        <v>5058</v>
      </c>
      <c r="B5059" s="2" t="s">
        <v>7966</v>
      </c>
      <c r="C5059" s="2">
        <f>YEAR([1]Data!$D5059)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9">
        <v>41.88</v>
      </c>
      <c r="T5059" s="2">
        <v>6</v>
      </c>
      <c r="U5059" s="25">
        <v>0</v>
      </c>
      <c r="V5059" s="25">
        <v>0.83759999999999835</v>
      </c>
      <c r="W5059" s="11">
        <f>Table_1[[#This Row],[Discount]]/Table_1[[#This Row],[Sales]]</f>
        <v>0</v>
      </c>
      <c r="X5059" t="str">
        <f>IF(Table_1[[#This Row],[Discount %]]&lt;=0.1, "0-10%", IF(Table_1[[#This Row],[Discount %]]&lt;=0.2, "10-20%", IF(Table_1[[#This Row],[Discount %]]&lt;=0.3, "20-30%", IF(Table_1[[#This Row],[Discount %]]&lt;=0.4, "30-40%", "40%+"))))</f>
        <v>0-10%</v>
      </c>
    </row>
    <row r="5060" spans="1:24" ht="14.4" x14ac:dyDescent="0.3">
      <c r="A5060" s="2">
        <v>5059</v>
      </c>
      <c r="B5060" s="2" t="s">
        <v>7968</v>
      </c>
      <c r="C5060" s="2">
        <f>YEAR([1]Data!$D5060)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9">
        <v>99.846000000000004</v>
      </c>
      <c r="T5060" s="2">
        <v>9</v>
      </c>
      <c r="U5060" s="25">
        <v>0.7</v>
      </c>
      <c r="V5060" s="25">
        <v>-83.204999999999984</v>
      </c>
      <c r="W5060" s="11">
        <f>Table_1[[#This Row],[Discount]]/Table_1[[#This Row],[Sales]]</f>
        <v>7.0107966268052792E-3</v>
      </c>
      <c r="X5060" t="str">
        <f>IF(Table_1[[#This Row],[Discount %]]&lt;=0.1, "0-10%", IF(Table_1[[#This Row],[Discount %]]&lt;=0.2, "10-20%", IF(Table_1[[#This Row],[Discount %]]&lt;=0.3, "20-30%", IF(Table_1[[#This Row],[Discount %]]&lt;=0.4, "30-40%", "40%+"))))</f>
        <v>0-10%</v>
      </c>
    </row>
    <row r="5061" spans="1:24" ht="14.4" x14ac:dyDescent="0.3">
      <c r="A5061" s="2">
        <v>5060</v>
      </c>
      <c r="B5061" s="2" t="s">
        <v>7969</v>
      </c>
      <c r="C5061" s="2">
        <f>YEAR([1]Data!$D5061)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9">
        <v>699.98</v>
      </c>
      <c r="T5061" s="2">
        <v>2</v>
      </c>
      <c r="U5061" s="25">
        <v>0</v>
      </c>
      <c r="V5061" s="25">
        <v>195.99440000000004</v>
      </c>
      <c r="W5061" s="11">
        <f>Table_1[[#This Row],[Discount]]/Table_1[[#This Row],[Sales]]</f>
        <v>0</v>
      </c>
      <c r="X5061" t="str">
        <f>IF(Table_1[[#This Row],[Discount %]]&lt;=0.1, "0-10%", IF(Table_1[[#This Row],[Discount %]]&lt;=0.2, "10-20%", IF(Table_1[[#This Row],[Discount %]]&lt;=0.3, "20-30%", IF(Table_1[[#This Row],[Discount %]]&lt;=0.4, "30-40%", "40%+"))))</f>
        <v>0-10%</v>
      </c>
    </row>
    <row r="5062" spans="1:24" ht="14.4" x14ac:dyDescent="0.3">
      <c r="A5062" s="2">
        <v>5061</v>
      </c>
      <c r="B5062" s="2" t="s">
        <v>7969</v>
      </c>
      <c r="C5062" s="2">
        <f>YEAR([1]Data!$D5062)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9">
        <v>584.82000000000005</v>
      </c>
      <c r="T5062" s="2">
        <v>9</v>
      </c>
      <c r="U5062" s="25">
        <v>0</v>
      </c>
      <c r="V5062" s="25">
        <v>70.178400000000025</v>
      </c>
      <c r="W5062" s="11">
        <f>Table_1[[#This Row],[Discount]]/Table_1[[#This Row],[Sales]]</f>
        <v>0</v>
      </c>
      <c r="X5062" t="str">
        <f>IF(Table_1[[#This Row],[Discount %]]&lt;=0.1, "0-10%", IF(Table_1[[#This Row],[Discount %]]&lt;=0.2, "10-20%", IF(Table_1[[#This Row],[Discount %]]&lt;=0.3, "20-30%", IF(Table_1[[#This Row],[Discount %]]&lt;=0.4, "30-40%", "40%+"))))</f>
        <v>0-10%</v>
      </c>
    </row>
    <row r="5063" spans="1:24" ht="14.4" x14ac:dyDescent="0.3">
      <c r="A5063" s="2">
        <v>5062</v>
      </c>
      <c r="B5063" s="2" t="s">
        <v>7971</v>
      </c>
      <c r="C5063" s="2">
        <f>YEAR([1]Data!$D5063)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9">
        <v>43.98</v>
      </c>
      <c r="T5063" s="2">
        <v>2</v>
      </c>
      <c r="U5063" s="25">
        <v>0</v>
      </c>
      <c r="V5063" s="25">
        <v>21.99</v>
      </c>
      <c r="W5063" s="11">
        <f>Table_1[[#This Row],[Discount]]/Table_1[[#This Row],[Sales]]</f>
        <v>0</v>
      </c>
      <c r="X5063" t="str">
        <f>IF(Table_1[[#This Row],[Discount %]]&lt;=0.1, "0-10%", IF(Table_1[[#This Row],[Discount %]]&lt;=0.2, "10-20%", IF(Table_1[[#This Row],[Discount %]]&lt;=0.3, "20-30%", IF(Table_1[[#This Row],[Discount %]]&lt;=0.4, "30-40%", "40%+"))))</f>
        <v>0-10%</v>
      </c>
    </row>
    <row r="5064" spans="1:24" ht="14.4" x14ac:dyDescent="0.3">
      <c r="A5064" s="2">
        <v>5063</v>
      </c>
      <c r="B5064" s="2" t="s">
        <v>7971</v>
      </c>
      <c r="C5064" s="2">
        <f>YEAR([1]Data!$D5064)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9">
        <v>377.96999999999997</v>
      </c>
      <c r="T5064" s="2">
        <v>3</v>
      </c>
      <c r="U5064" s="25">
        <v>0</v>
      </c>
      <c r="V5064" s="25">
        <v>105.83160000000002</v>
      </c>
      <c r="W5064" s="11">
        <f>Table_1[[#This Row],[Discount]]/Table_1[[#This Row],[Sales]]</f>
        <v>0</v>
      </c>
      <c r="X5064" t="str">
        <f>IF(Table_1[[#This Row],[Discount %]]&lt;=0.1, "0-10%", IF(Table_1[[#This Row],[Discount %]]&lt;=0.2, "10-20%", IF(Table_1[[#This Row],[Discount %]]&lt;=0.3, "20-30%", IF(Table_1[[#This Row],[Discount %]]&lt;=0.4, "30-40%", "40%+"))))</f>
        <v>0-10%</v>
      </c>
    </row>
    <row r="5065" spans="1:24" ht="14.4" x14ac:dyDescent="0.3">
      <c r="A5065" s="2">
        <v>5064</v>
      </c>
      <c r="B5065" s="2" t="s">
        <v>7971</v>
      </c>
      <c r="C5065" s="2">
        <f>YEAR([1]Data!$D5065)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9">
        <v>123.96000000000001</v>
      </c>
      <c r="T5065" s="2">
        <v>3</v>
      </c>
      <c r="U5065" s="25">
        <v>0</v>
      </c>
      <c r="V5065" s="25">
        <v>11.156400000000005</v>
      </c>
      <c r="W5065" s="11">
        <f>Table_1[[#This Row],[Discount]]/Table_1[[#This Row],[Sales]]</f>
        <v>0</v>
      </c>
      <c r="X5065" t="str">
        <f>IF(Table_1[[#This Row],[Discount %]]&lt;=0.1, "0-10%", IF(Table_1[[#This Row],[Discount %]]&lt;=0.2, "10-20%", IF(Table_1[[#This Row],[Discount %]]&lt;=0.3, "20-30%", IF(Table_1[[#This Row],[Discount %]]&lt;=0.4, "30-40%", "40%+"))))</f>
        <v>0-10%</v>
      </c>
    </row>
    <row r="5066" spans="1:24" ht="14.4" x14ac:dyDescent="0.3">
      <c r="A5066" s="2">
        <v>5065</v>
      </c>
      <c r="B5066" s="2" t="s">
        <v>7972</v>
      </c>
      <c r="C5066" s="2">
        <f>YEAR([1]Data!$D5066)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9">
        <v>391.98</v>
      </c>
      <c r="T5066" s="2">
        <v>2</v>
      </c>
      <c r="U5066" s="25">
        <v>0</v>
      </c>
      <c r="V5066" s="25">
        <v>113.67419999999998</v>
      </c>
      <c r="W5066" s="11">
        <f>Table_1[[#This Row],[Discount]]/Table_1[[#This Row],[Sales]]</f>
        <v>0</v>
      </c>
      <c r="X5066" t="str">
        <f>IF(Table_1[[#This Row],[Discount %]]&lt;=0.1, "0-10%", IF(Table_1[[#This Row],[Discount %]]&lt;=0.2, "10-20%", IF(Table_1[[#This Row],[Discount %]]&lt;=0.3, "20-30%", IF(Table_1[[#This Row],[Discount %]]&lt;=0.4, "30-40%", "40%+"))))</f>
        <v>0-10%</v>
      </c>
    </row>
    <row r="5067" spans="1:24" ht="14.4" x14ac:dyDescent="0.3">
      <c r="A5067" s="2">
        <v>5066</v>
      </c>
      <c r="B5067" s="2" t="s">
        <v>7973</v>
      </c>
      <c r="C5067" s="2">
        <f>YEAR([1]Data!$D5067)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9">
        <v>383.97600000000006</v>
      </c>
      <c r="T5067" s="2">
        <v>3</v>
      </c>
      <c r="U5067" s="25">
        <v>0.2</v>
      </c>
      <c r="V5067" s="25">
        <v>81.59490000000001</v>
      </c>
      <c r="W5067" s="11">
        <f>Table_1[[#This Row],[Discount]]/Table_1[[#This Row],[Sales]]</f>
        <v>5.2086588745129899E-4</v>
      </c>
      <c r="X5067" t="str">
        <f>IF(Table_1[[#This Row],[Discount %]]&lt;=0.1, "0-10%", IF(Table_1[[#This Row],[Discount %]]&lt;=0.2, "10-20%", IF(Table_1[[#This Row],[Discount %]]&lt;=0.3, "20-30%", IF(Table_1[[#This Row],[Discount %]]&lt;=0.4, "30-40%", "40%+"))))</f>
        <v>0-10%</v>
      </c>
    </row>
    <row r="5068" spans="1:24" ht="14.4" x14ac:dyDescent="0.3">
      <c r="A5068" s="2">
        <v>5067</v>
      </c>
      <c r="B5068" s="2" t="s">
        <v>7973</v>
      </c>
      <c r="C5068" s="2">
        <f>YEAR([1]Data!$D5068)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9">
        <v>1781.6819999999998</v>
      </c>
      <c r="T5068" s="2">
        <v>7</v>
      </c>
      <c r="U5068" s="25">
        <v>0.4</v>
      </c>
      <c r="V5068" s="25">
        <v>-653.28340000000003</v>
      </c>
      <c r="W5068" s="11">
        <f>Table_1[[#This Row],[Discount]]/Table_1[[#This Row],[Sales]]</f>
        <v>2.2450695466418814E-4</v>
      </c>
      <c r="X5068" t="str">
        <f>IF(Table_1[[#This Row],[Discount %]]&lt;=0.1, "0-10%", IF(Table_1[[#This Row],[Discount %]]&lt;=0.2, "10-20%", IF(Table_1[[#This Row],[Discount %]]&lt;=0.3, "20-30%", IF(Table_1[[#This Row],[Discount %]]&lt;=0.4, "30-40%", "40%+"))))</f>
        <v>0-10%</v>
      </c>
    </row>
    <row r="5069" spans="1:24" ht="14.4" x14ac:dyDescent="0.3">
      <c r="A5069" s="2">
        <v>5068</v>
      </c>
      <c r="B5069" s="2" t="s">
        <v>7974</v>
      </c>
      <c r="C5069" s="2">
        <f>YEAR([1]Data!$D5069)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9">
        <v>21.400000000000002</v>
      </c>
      <c r="T5069" s="2">
        <v>5</v>
      </c>
      <c r="U5069" s="25">
        <v>0</v>
      </c>
      <c r="V5069" s="25">
        <v>6.2059999999999977</v>
      </c>
      <c r="W5069" s="11">
        <f>Table_1[[#This Row],[Discount]]/Table_1[[#This Row],[Sales]]</f>
        <v>0</v>
      </c>
      <c r="X5069" t="str">
        <f>IF(Table_1[[#This Row],[Discount %]]&lt;=0.1, "0-10%", IF(Table_1[[#This Row],[Discount %]]&lt;=0.2, "10-20%", IF(Table_1[[#This Row],[Discount %]]&lt;=0.3, "20-30%", IF(Table_1[[#This Row],[Discount %]]&lt;=0.4, "30-40%", "40%+"))))</f>
        <v>0-10%</v>
      </c>
    </row>
    <row r="5070" spans="1:24" ht="14.4" x14ac:dyDescent="0.3">
      <c r="A5070" s="2">
        <v>5069</v>
      </c>
      <c r="B5070" s="2" t="s">
        <v>7975</v>
      </c>
      <c r="C5070" s="2">
        <f>YEAR([1]Data!$D5070)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9">
        <v>549.99</v>
      </c>
      <c r="T5070" s="2">
        <v>1</v>
      </c>
      <c r="U5070" s="25">
        <v>0</v>
      </c>
      <c r="V5070" s="25">
        <v>274.995</v>
      </c>
      <c r="W5070" s="11">
        <f>Table_1[[#This Row],[Discount]]/Table_1[[#This Row],[Sales]]</f>
        <v>0</v>
      </c>
      <c r="X5070" t="str">
        <f>IF(Table_1[[#This Row],[Discount %]]&lt;=0.1, "0-10%", IF(Table_1[[#This Row],[Discount %]]&lt;=0.2, "10-20%", IF(Table_1[[#This Row],[Discount %]]&lt;=0.3, "20-30%", IF(Table_1[[#This Row],[Discount %]]&lt;=0.4, "30-40%", "40%+"))))</f>
        <v>0-10%</v>
      </c>
    </row>
    <row r="5071" spans="1:24" ht="14.4" x14ac:dyDescent="0.3">
      <c r="A5071" s="2">
        <v>5070</v>
      </c>
      <c r="B5071" s="2" t="s">
        <v>7975</v>
      </c>
      <c r="C5071" s="2">
        <f>YEAR([1]Data!$D5071)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9">
        <v>167.535</v>
      </c>
      <c r="T5071" s="2">
        <v>3</v>
      </c>
      <c r="U5071" s="25">
        <v>0.1</v>
      </c>
      <c r="V5071" s="25">
        <v>37.229999999999983</v>
      </c>
      <c r="W5071" s="11">
        <f>Table_1[[#This Row],[Discount]]/Table_1[[#This Row],[Sales]]</f>
        <v>5.9689020204733339E-4</v>
      </c>
      <c r="X5071" t="str">
        <f>IF(Table_1[[#This Row],[Discount %]]&lt;=0.1, "0-10%", IF(Table_1[[#This Row],[Discount %]]&lt;=0.2, "10-20%", IF(Table_1[[#This Row],[Discount %]]&lt;=0.3, "20-30%", IF(Table_1[[#This Row],[Discount %]]&lt;=0.4, "30-40%", "40%+"))))</f>
        <v>0-10%</v>
      </c>
    </row>
    <row r="5072" spans="1:24" ht="14.4" x14ac:dyDescent="0.3">
      <c r="A5072" s="2">
        <v>5071</v>
      </c>
      <c r="B5072" s="2" t="s">
        <v>7975</v>
      </c>
      <c r="C5072" s="2">
        <f>YEAR([1]Data!$D5072)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9">
        <v>38.339999999999996</v>
      </c>
      <c r="T5072" s="2">
        <v>3</v>
      </c>
      <c r="U5072" s="25">
        <v>0</v>
      </c>
      <c r="V5072" s="25">
        <v>17.253</v>
      </c>
      <c r="W5072" s="11">
        <f>Table_1[[#This Row],[Discount]]/Table_1[[#This Row],[Sales]]</f>
        <v>0</v>
      </c>
      <c r="X5072" t="str">
        <f>IF(Table_1[[#This Row],[Discount %]]&lt;=0.1, "0-10%", IF(Table_1[[#This Row],[Discount %]]&lt;=0.2, "10-20%", IF(Table_1[[#This Row],[Discount %]]&lt;=0.3, "20-30%", IF(Table_1[[#This Row],[Discount %]]&lt;=0.4, "30-40%", "40%+"))))</f>
        <v>0-10%</v>
      </c>
    </row>
    <row r="5073" spans="1:24" ht="14.4" x14ac:dyDescent="0.3">
      <c r="A5073" s="2">
        <v>5072</v>
      </c>
      <c r="B5073" s="2" t="s">
        <v>7975</v>
      </c>
      <c r="C5073" s="2">
        <f>YEAR([1]Data!$D5073)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9">
        <v>53.88</v>
      </c>
      <c r="T5073" s="2">
        <v>6</v>
      </c>
      <c r="U5073" s="25">
        <v>0</v>
      </c>
      <c r="V5073" s="25">
        <v>22.629600000000003</v>
      </c>
      <c r="W5073" s="11">
        <f>Table_1[[#This Row],[Discount]]/Table_1[[#This Row],[Sales]]</f>
        <v>0</v>
      </c>
      <c r="X5073" t="str">
        <f>IF(Table_1[[#This Row],[Discount %]]&lt;=0.1, "0-10%", IF(Table_1[[#This Row],[Discount %]]&lt;=0.2, "10-20%", IF(Table_1[[#This Row],[Discount %]]&lt;=0.3, "20-30%", IF(Table_1[[#This Row],[Discount %]]&lt;=0.4, "30-40%", "40%+"))))</f>
        <v>0-10%</v>
      </c>
    </row>
    <row r="5074" spans="1:24" ht="14.4" x14ac:dyDescent="0.3">
      <c r="A5074" s="2">
        <v>5073</v>
      </c>
      <c r="B5074" s="2" t="s">
        <v>7975</v>
      </c>
      <c r="C5074" s="2">
        <f>YEAR([1]Data!$D5074)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9">
        <v>299.98</v>
      </c>
      <c r="T5074" s="2">
        <v>2</v>
      </c>
      <c r="U5074" s="25">
        <v>0</v>
      </c>
      <c r="V5074" s="25">
        <v>83.994400000000013</v>
      </c>
      <c r="W5074" s="11">
        <f>Table_1[[#This Row],[Discount]]/Table_1[[#This Row],[Sales]]</f>
        <v>0</v>
      </c>
      <c r="X5074" t="str">
        <f>IF(Table_1[[#This Row],[Discount %]]&lt;=0.1, "0-10%", IF(Table_1[[#This Row],[Discount %]]&lt;=0.2, "10-20%", IF(Table_1[[#This Row],[Discount %]]&lt;=0.3, "20-30%", IF(Table_1[[#This Row],[Discount %]]&lt;=0.4, "30-40%", "40%+"))))</f>
        <v>0-10%</v>
      </c>
    </row>
    <row r="5075" spans="1:24" ht="14.4" x14ac:dyDescent="0.3">
      <c r="A5075" s="2">
        <v>5074</v>
      </c>
      <c r="B5075" s="2" t="s">
        <v>7976</v>
      </c>
      <c r="C5075" s="2">
        <f>YEAR([1]Data!$D5075)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9">
        <v>62.8</v>
      </c>
      <c r="T5075" s="2">
        <v>4</v>
      </c>
      <c r="U5075" s="25">
        <v>0</v>
      </c>
      <c r="V5075" s="25">
        <v>15.700000000000003</v>
      </c>
      <c r="W5075" s="11">
        <f>Table_1[[#This Row],[Discount]]/Table_1[[#This Row],[Sales]]</f>
        <v>0</v>
      </c>
      <c r="X5075" t="str">
        <f>IF(Table_1[[#This Row],[Discount %]]&lt;=0.1, "0-10%", IF(Table_1[[#This Row],[Discount %]]&lt;=0.2, "10-20%", IF(Table_1[[#This Row],[Discount %]]&lt;=0.3, "20-30%", IF(Table_1[[#This Row],[Discount %]]&lt;=0.4, "30-40%", "40%+"))))</f>
        <v>0-10%</v>
      </c>
    </row>
    <row r="5076" spans="1:24" ht="14.4" x14ac:dyDescent="0.3">
      <c r="A5076" s="2">
        <v>5075</v>
      </c>
      <c r="B5076" s="2" t="s">
        <v>7977</v>
      </c>
      <c r="C5076" s="2">
        <f>YEAR([1]Data!$D5076)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9">
        <v>13.904</v>
      </c>
      <c r="T5076" s="2">
        <v>2</v>
      </c>
      <c r="U5076" s="25">
        <v>0.2</v>
      </c>
      <c r="V5076" s="25">
        <v>4.5187999999999997</v>
      </c>
      <c r="W5076" s="11">
        <f>Table_1[[#This Row],[Discount]]/Table_1[[#This Row],[Sales]]</f>
        <v>1.4384349827387804E-2</v>
      </c>
      <c r="X5076" t="str">
        <f>IF(Table_1[[#This Row],[Discount %]]&lt;=0.1, "0-10%", IF(Table_1[[#This Row],[Discount %]]&lt;=0.2, "10-20%", IF(Table_1[[#This Row],[Discount %]]&lt;=0.3, "20-30%", IF(Table_1[[#This Row],[Discount %]]&lt;=0.4, "30-40%", "40%+"))))</f>
        <v>0-10%</v>
      </c>
    </row>
    <row r="5077" spans="1:24" ht="14.4" x14ac:dyDescent="0.3">
      <c r="A5077" s="2">
        <v>5076</v>
      </c>
      <c r="B5077" s="2" t="s">
        <v>7978</v>
      </c>
      <c r="C5077" s="2">
        <f>YEAR([1]Data!$D5077)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9">
        <v>744.09999999999991</v>
      </c>
      <c r="T5077" s="2">
        <v>5</v>
      </c>
      <c r="U5077" s="25">
        <v>0.3</v>
      </c>
      <c r="V5077" s="25">
        <v>-95.670000000000044</v>
      </c>
      <c r="W5077" s="11">
        <f>Table_1[[#This Row],[Discount]]/Table_1[[#This Row],[Sales]]</f>
        <v>4.0317161671818305E-4</v>
      </c>
      <c r="X5077" t="str">
        <f>IF(Table_1[[#This Row],[Discount %]]&lt;=0.1, "0-10%", IF(Table_1[[#This Row],[Discount %]]&lt;=0.2, "10-20%", IF(Table_1[[#This Row],[Discount %]]&lt;=0.3, "20-30%", IF(Table_1[[#This Row],[Discount %]]&lt;=0.4, "30-40%", "40%+"))))</f>
        <v>0-10%</v>
      </c>
    </row>
    <row r="5078" spans="1:24" ht="14.4" x14ac:dyDescent="0.3">
      <c r="A5078" s="2">
        <v>5077</v>
      </c>
      <c r="B5078" s="2" t="s">
        <v>7978</v>
      </c>
      <c r="C5078" s="2">
        <f>YEAR([1]Data!$D5078)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9">
        <v>44.840000000000011</v>
      </c>
      <c r="T5078" s="2">
        <v>5</v>
      </c>
      <c r="U5078" s="25">
        <v>0.2</v>
      </c>
      <c r="V5078" s="25">
        <v>5.6049999999999951</v>
      </c>
      <c r="W5078" s="11">
        <f>Table_1[[#This Row],[Discount]]/Table_1[[#This Row],[Sales]]</f>
        <v>4.4603033006244417E-3</v>
      </c>
      <c r="X5078" t="str">
        <f>IF(Table_1[[#This Row],[Discount %]]&lt;=0.1, "0-10%", IF(Table_1[[#This Row],[Discount %]]&lt;=0.2, "10-20%", IF(Table_1[[#This Row],[Discount %]]&lt;=0.3, "20-30%", IF(Table_1[[#This Row],[Discount %]]&lt;=0.4, "30-40%", "40%+"))))</f>
        <v>0-10%</v>
      </c>
    </row>
    <row r="5079" spans="1:24" ht="14.4" x14ac:dyDescent="0.3">
      <c r="A5079" s="2">
        <v>5078</v>
      </c>
      <c r="B5079" s="2" t="s">
        <v>7978</v>
      </c>
      <c r="C5079" s="2">
        <f>YEAR([1]Data!$D5079)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9">
        <v>401.59000000000003</v>
      </c>
      <c r="T5079" s="2">
        <v>2</v>
      </c>
      <c r="U5079" s="25">
        <v>0.3</v>
      </c>
      <c r="V5079" s="25">
        <v>-131.95100000000002</v>
      </c>
      <c r="W5079" s="11">
        <f>Table_1[[#This Row],[Discount]]/Table_1[[#This Row],[Sales]]</f>
        <v>7.4703055354964013E-4</v>
      </c>
      <c r="X5079" t="str">
        <f>IF(Table_1[[#This Row],[Discount %]]&lt;=0.1, "0-10%", IF(Table_1[[#This Row],[Discount %]]&lt;=0.2, "10-20%", IF(Table_1[[#This Row],[Discount %]]&lt;=0.3, "20-30%", IF(Table_1[[#This Row],[Discount %]]&lt;=0.4, "30-40%", "40%+"))))</f>
        <v>0-10%</v>
      </c>
    </row>
    <row r="5080" spans="1:24" ht="14.4" x14ac:dyDescent="0.3">
      <c r="A5080" s="2">
        <v>5079</v>
      </c>
      <c r="B5080" s="2" t="s">
        <v>7979</v>
      </c>
      <c r="C5080" s="2">
        <f>YEAR([1]Data!$D5080)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9">
        <v>18.240000000000002</v>
      </c>
      <c r="T5080" s="2">
        <v>3</v>
      </c>
      <c r="U5080" s="25">
        <v>0</v>
      </c>
      <c r="V5080" s="25">
        <v>8.5727999999999991</v>
      </c>
      <c r="W5080" s="11">
        <f>Table_1[[#This Row],[Discount]]/Table_1[[#This Row],[Sales]]</f>
        <v>0</v>
      </c>
      <c r="X5080" t="str">
        <f>IF(Table_1[[#This Row],[Discount %]]&lt;=0.1, "0-10%", IF(Table_1[[#This Row],[Discount %]]&lt;=0.2, "10-20%", IF(Table_1[[#This Row],[Discount %]]&lt;=0.3, "20-30%", IF(Table_1[[#This Row],[Discount %]]&lt;=0.4, "30-40%", "40%+"))))</f>
        <v>0-10%</v>
      </c>
    </row>
    <row r="5081" spans="1:24" ht="14.4" x14ac:dyDescent="0.3">
      <c r="A5081" s="2">
        <v>5080</v>
      </c>
      <c r="B5081" s="2" t="s">
        <v>7980</v>
      </c>
      <c r="C5081" s="2">
        <f>YEAR([1]Data!$D5081)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9">
        <v>359.49899999999997</v>
      </c>
      <c r="T5081" s="2">
        <v>3</v>
      </c>
      <c r="U5081" s="25">
        <v>0.15</v>
      </c>
      <c r="V5081" s="25">
        <v>-29.605799999999981</v>
      </c>
      <c r="W5081" s="11">
        <f>Table_1[[#This Row],[Discount]]/Table_1[[#This Row],[Sales]]</f>
        <v>4.1724733587576046E-4</v>
      </c>
      <c r="X5081" t="str">
        <f>IF(Table_1[[#This Row],[Discount %]]&lt;=0.1, "0-10%", IF(Table_1[[#This Row],[Discount %]]&lt;=0.2, "10-20%", IF(Table_1[[#This Row],[Discount %]]&lt;=0.3, "20-30%", IF(Table_1[[#This Row],[Discount %]]&lt;=0.4, "30-40%", "40%+"))))</f>
        <v>0-10%</v>
      </c>
    </row>
    <row r="5082" spans="1:24" ht="14.4" x14ac:dyDescent="0.3">
      <c r="A5082" s="2">
        <v>5081</v>
      </c>
      <c r="B5082" s="2" t="s">
        <v>7980</v>
      </c>
      <c r="C5082" s="2">
        <f>YEAR([1]Data!$D5082)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9">
        <v>10.48</v>
      </c>
      <c r="T5082" s="2">
        <v>1</v>
      </c>
      <c r="U5082" s="25">
        <v>0</v>
      </c>
      <c r="V5082" s="25">
        <v>2.8296000000000001</v>
      </c>
      <c r="W5082" s="11">
        <f>Table_1[[#This Row],[Discount]]/Table_1[[#This Row],[Sales]]</f>
        <v>0</v>
      </c>
      <c r="X5082" t="str">
        <f>IF(Table_1[[#This Row],[Discount %]]&lt;=0.1, "0-10%", IF(Table_1[[#This Row],[Discount %]]&lt;=0.2, "10-20%", IF(Table_1[[#This Row],[Discount %]]&lt;=0.3, "20-30%", IF(Table_1[[#This Row],[Discount %]]&lt;=0.4, "30-40%", "40%+"))))</f>
        <v>0-10%</v>
      </c>
    </row>
    <row r="5083" spans="1:24" ht="14.4" x14ac:dyDescent="0.3">
      <c r="A5083" s="2">
        <v>5082</v>
      </c>
      <c r="B5083" s="2" t="s">
        <v>7981</v>
      </c>
      <c r="C5083" s="2">
        <f>YEAR([1]Data!$D5083)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9">
        <v>20.736000000000004</v>
      </c>
      <c r="T5083" s="2">
        <v>4</v>
      </c>
      <c r="U5083" s="25">
        <v>0.2</v>
      </c>
      <c r="V5083" s="25">
        <v>7.2576000000000001</v>
      </c>
      <c r="W5083" s="11">
        <f>Table_1[[#This Row],[Discount]]/Table_1[[#This Row],[Sales]]</f>
        <v>9.6450617283950595E-3</v>
      </c>
      <c r="X5083" t="str">
        <f>IF(Table_1[[#This Row],[Discount %]]&lt;=0.1, "0-10%", IF(Table_1[[#This Row],[Discount %]]&lt;=0.2, "10-20%", IF(Table_1[[#This Row],[Discount %]]&lt;=0.3, "20-30%", IF(Table_1[[#This Row],[Discount %]]&lt;=0.4, "30-40%", "40%+"))))</f>
        <v>0-10%</v>
      </c>
    </row>
    <row r="5084" spans="1:24" ht="14.4" x14ac:dyDescent="0.3">
      <c r="A5084" s="2">
        <v>5083</v>
      </c>
      <c r="B5084" s="2" t="s">
        <v>7982</v>
      </c>
      <c r="C5084" s="2">
        <f>YEAR([1]Data!$D5084)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9">
        <v>35.167999999999999</v>
      </c>
      <c r="T5084" s="2">
        <v>4</v>
      </c>
      <c r="U5084" s="25">
        <v>0.2</v>
      </c>
      <c r="V5084" s="25">
        <v>8.3524000000000012</v>
      </c>
      <c r="W5084" s="11">
        <f>Table_1[[#This Row],[Discount]]/Table_1[[#This Row],[Sales]]</f>
        <v>5.6869881710646048E-3</v>
      </c>
      <c r="X5084" t="str">
        <f>IF(Table_1[[#This Row],[Discount %]]&lt;=0.1, "0-10%", IF(Table_1[[#This Row],[Discount %]]&lt;=0.2, "10-20%", IF(Table_1[[#This Row],[Discount %]]&lt;=0.3, "20-30%", IF(Table_1[[#This Row],[Discount %]]&lt;=0.4, "30-40%", "40%+"))))</f>
        <v>0-10%</v>
      </c>
    </row>
    <row r="5085" spans="1:24" ht="14.4" x14ac:dyDescent="0.3">
      <c r="A5085" s="2">
        <v>5084</v>
      </c>
      <c r="B5085" s="2" t="s">
        <v>7982</v>
      </c>
      <c r="C5085" s="2">
        <f>YEAR([1]Data!$D5085)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9">
        <v>64.704000000000008</v>
      </c>
      <c r="T5085" s="2">
        <v>3</v>
      </c>
      <c r="U5085" s="25">
        <v>0.2</v>
      </c>
      <c r="V5085" s="25">
        <v>23.455199999999998</v>
      </c>
      <c r="W5085" s="11">
        <f>Table_1[[#This Row],[Discount]]/Table_1[[#This Row],[Sales]]</f>
        <v>3.0909990108803163E-3</v>
      </c>
      <c r="X5085" t="str">
        <f>IF(Table_1[[#This Row],[Discount %]]&lt;=0.1, "0-10%", IF(Table_1[[#This Row],[Discount %]]&lt;=0.2, "10-20%", IF(Table_1[[#This Row],[Discount %]]&lt;=0.3, "20-30%", IF(Table_1[[#This Row],[Discount %]]&lt;=0.4, "30-40%", "40%+"))))</f>
        <v>0-10%</v>
      </c>
    </row>
    <row r="5086" spans="1:24" ht="14.4" x14ac:dyDescent="0.3">
      <c r="A5086" s="2">
        <v>5085</v>
      </c>
      <c r="B5086" s="2" t="s">
        <v>7985</v>
      </c>
      <c r="C5086" s="2">
        <f>YEAR([1]Data!$D5086)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9">
        <v>105.52</v>
      </c>
      <c r="T5086" s="2">
        <v>4</v>
      </c>
      <c r="U5086" s="25">
        <v>0</v>
      </c>
      <c r="V5086" s="25">
        <v>48.539199999999994</v>
      </c>
      <c r="W5086" s="11">
        <f>Table_1[[#This Row],[Discount]]/Table_1[[#This Row],[Sales]]</f>
        <v>0</v>
      </c>
      <c r="X5086" t="str">
        <f>IF(Table_1[[#This Row],[Discount %]]&lt;=0.1, "0-10%", IF(Table_1[[#This Row],[Discount %]]&lt;=0.2, "10-20%", IF(Table_1[[#This Row],[Discount %]]&lt;=0.3, "20-30%", IF(Table_1[[#This Row],[Discount %]]&lt;=0.4, "30-40%", "40%+"))))</f>
        <v>0-10%</v>
      </c>
    </row>
    <row r="5087" spans="1:24" ht="14.4" x14ac:dyDescent="0.3">
      <c r="A5087" s="2">
        <v>5086</v>
      </c>
      <c r="B5087" s="2" t="s">
        <v>7986</v>
      </c>
      <c r="C5087" s="2">
        <f>YEAR([1]Data!$D5087)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9">
        <v>5.7919999999999989</v>
      </c>
      <c r="T5087" s="2">
        <v>2</v>
      </c>
      <c r="U5087" s="25">
        <v>0.8</v>
      </c>
      <c r="V5087" s="25">
        <v>-9.5568000000000026</v>
      </c>
      <c r="W5087" s="11">
        <f>Table_1[[#This Row],[Discount]]/Table_1[[#This Row],[Sales]]</f>
        <v>0.138121546961326</v>
      </c>
      <c r="X5087" t="str">
        <f>IF(Table_1[[#This Row],[Discount %]]&lt;=0.1, "0-10%", IF(Table_1[[#This Row],[Discount %]]&lt;=0.2, "10-20%", IF(Table_1[[#This Row],[Discount %]]&lt;=0.3, "20-30%", IF(Table_1[[#This Row],[Discount %]]&lt;=0.4, "30-40%", "40%+"))))</f>
        <v>10-20%</v>
      </c>
    </row>
    <row r="5088" spans="1:24" ht="14.4" x14ac:dyDescent="0.3">
      <c r="A5088" s="2">
        <v>5087</v>
      </c>
      <c r="B5088" s="2" t="s">
        <v>7987</v>
      </c>
      <c r="C5088" s="2">
        <f>YEAR([1]Data!$D5088)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9">
        <v>466.15799999999996</v>
      </c>
      <c r="T5088" s="2">
        <v>7</v>
      </c>
      <c r="U5088" s="25">
        <v>0.4</v>
      </c>
      <c r="V5088" s="25">
        <v>-93.231599999999958</v>
      </c>
      <c r="W5088" s="11">
        <f>Table_1[[#This Row],[Discount]]/Table_1[[#This Row],[Sales]]</f>
        <v>8.5807816233980769E-4</v>
      </c>
      <c r="X5088" t="str">
        <f>IF(Table_1[[#This Row],[Discount %]]&lt;=0.1, "0-10%", IF(Table_1[[#This Row],[Discount %]]&lt;=0.2, "10-20%", IF(Table_1[[#This Row],[Discount %]]&lt;=0.3, "20-30%", IF(Table_1[[#This Row],[Discount %]]&lt;=0.4, "30-40%", "40%+"))))</f>
        <v>0-10%</v>
      </c>
    </row>
    <row r="5089" spans="1:24" ht="14.4" x14ac:dyDescent="0.3">
      <c r="A5089" s="2">
        <v>5088</v>
      </c>
      <c r="B5089" s="2" t="s">
        <v>7987</v>
      </c>
      <c r="C5089" s="2">
        <f>YEAR([1]Data!$D5089)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9">
        <v>10.312000000000001</v>
      </c>
      <c r="T5089" s="2">
        <v>1</v>
      </c>
      <c r="U5089" s="25">
        <v>0.2</v>
      </c>
      <c r="V5089" s="25">
        <v>-1.2890000000000006</v>
      </c>
      <c r="W5089" s="11">
        <f>Table_1[[#This Row],[Discount]]/Table_1[[#This Row],[Sales]]</f>
        <v>1.9394879751745538E-2</v>
      </c>
      <c r="X5089" t="str">
        <f>IF(Table_1[[#This Row],[Discount %]]&lt;=0.1, "0-10%", IF(Table_1[[#This Row],[Discount %]]&lt;=0.2, "10-20%", IF(Table_1[[#This Row],[Discount %]]&lt;=0.3, "20-30%", IF(Table_1[[#This Row],[Discount %]]&lt;=0.4, "30-40%", "40%+"))))</f>
        <v>0-10%</v>
      </c>
    </row>
    <row r="5090" spans="1:24" ht="14.4" x14ac:dyDescent="0.3">
      <c r="A5090" s="2">
        <v>5089</v>
      </c>
      <c r="B5090" s="2" t="s">
        <v>7987</v>
      </c>
      <c r="C5090" s="2">
        <f>YEAR([1]Data!$D5090)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9">
        <v>2.556</v>
      </c>
      <c r="T5090" s="2">
        <v>3</v>
      </c>
      <c r="U5090" s="25">
        <v>0.7</v>
      </c>
      <c r="V5090" s="25">
        <v>-1.7892000000000001</v>
      </c>
      <c r="W5090" s="11">
        <f>Table_1[[#This Row],[Discount]]/Table_1[[#This Row],[Sales]]</f>
        <v>0.27386541471048509</v>
      </c>
      <c r="X5090" t="str">
        <f>IF(Table_1[[#This Row],[Discount %]]&lt;=0.1, "0-10%", IF(Table_1[[#This Row],[Discount %]]&lt;=0.2, "10-20%", IF(Table_1[[#This Row],[Discount %]]&lt;=0.3, "20-30%", IF(Table_1[[#This Row],[Discount %]]&lt;=0.4, "30-40%", "40%+"))))</f>
        <v>20-30%</v>
      </c>
    </row>
    <row r="5091" spans="1:24" ht="14.4" x14ac:dyDescent="0.3">
      <c r="A5091" s="2">
        <v>5090</v>
      </c>
      <c r="B5091" s="2" t="s">
        <v>7990</v>
      </c>
      <c r="C5091" s="2">
        <f>YEAR([1]Data!$D5091)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9">
        <v>7.9680000000000009</v>
      </c>
      <c r="T5091" s="2">
        <v>2</v>
      </c>
      <c r="U5091" s="25">
        <v>0.2</v>
      </c>
      <c r="V5091" s="25">
        <v>2.8884000000000007</v>
      </c>
      <c r="W5091" s="11">
        <f>Table_1[[#This Row],[Discount]]/Table_1[[#This Row],[Sales]]</f>
        <v>2.5100401606425703E-2</v>
      </c>
      <c r="X5091" t="str">
        <f>IF(Table_1[[#This Row],[Discount %]]&lt;=0.1, "0-10%", IF(Table_1[[#This Row],[Discount %]]&lt;=0.2, "10-20%", IF(Table_1[[#This Row],[Discount %]]&lt;=0.3, "20-30%", IF(Table_1[[#This Row],[Discount %]]&lt;=0.4, "30-40%", "40%+"))))</f>
        <v>0-10%</v>
      </c>
    </row>
    <row r="5092" spans="1:24" ht="14.4" x14ac:dyDescent="0.3">
      <c r="A5092" s="2">
        <v>5091</v>
      </c>
      <c r="B5092" s="2" t="s">
        <v>7990</v>
      </c>
      <c r="C5092" s="2">
        <f>YEAR([1]Data!$D5092)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9">
        <v>8.7840000000000007</v>
      </c>
      <c r="T5092" s="2">
        <v>1</v>
      </c>
      <c r="U5092" s="25">
        <v>0.2</v>
      </c>
      <c r="V5092" s="25">
        <v>3.1842000000000001</v>
      </c>
      <c r="W5092" s="11">
        <f>Table_1[[#This Row],[Discount]]/Table_1[[#This Row],[Sales]]</f>
        <v>2.2768670309653915E-2</v>
      </c>
      <c r="X5092" t="str">
        <f>IF(Table_1[[#This Row],[Discount %]]&lt;=0.1, "0-10%", IF(Table_1[[#This Row],[Discount %]]&lt;=0.2, "10-20%", IF(Table_1[[#This Row],[Discount %]]&lt;=0.3, "20-30%", IF(Table_1[[#This Row],[Discount %]]&lt;=0.4, "30-40%", "40%+"))))</f>
        <v>0-10%</v>
      </c>
    </row>
    <row r="5093" spans="1:24" ht="14.4" x14ac:dyDescent="0.3">
      <c r="A5093" s="2">
        <v>5092</v>
      </c>
      <c r="B5093" s="2" t="s">
        <v>7992</v>
      </c>
      <c r="C5093" s="2">
        <f>YEAR([1]Data!$D5093)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9">
        <v>3.024</v>
      </c>
      <c r="T5093" s="2">
        <v>3</v>
      </c>
      <c r="U5093" s="25">
        <v>0.2</v>
      </c>
      <c r="V5093" s="25">
        <v>-0.6048</v>
      </c>
      <c r="W5093" s="11">
        <f>Table_1[[#This Row],[Discount]]/Table_1[[#This Row],[Sales]]</f>
        <v>6.6137566137566134E-2</v>
      </c>
      <c r="X5093" t="str">
        <f>IF(Table_1[[#This Row],[Discount %]]&lt;=0.1, "0-10%", IF(Table_1[[#This Row],[Discount %]]&lt;=0.2, "10-20%", IF(Table_1[[#This Row],[Discount %]]&lt;=0.3, "20-30%", IF(Table_1[[#This Row],[Discount %]]&lt;=0.4, "30-40%", "40%+"))))</f>
        <v>0-10%</v>
      </c>
    </row>
    <row r="5094" spans="1:24" ht="14.4" x14ac:dyDescent="0.3">
      <c r="A5094" s="2">
        <v>5093</v>
      </c>
      <c r="B5094" s="2" t="s">
        <v>7993</v>
      </c>
      <c r="C5094" s="2">
        <f>YEAR([1]Data!$D5094)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9">
        <v>51.449999999999996</v>
      </c>
      <c r="T5094" s="2">
        <v>3</v>
      </c>
      <c r="U5094" s="25">
        <v>0</v>
      </c>
      <c r="V5094" s="25">
        <v>13.891499999999999</v>
      </c>
      <c r="W5094" s="11">
        <f>Table_1[[#This Row],[Discount]]/Table_1[[#This Row],[Sales]]</f>
        <v>0</v>
      </c>
      <c r="X5094" t="str">
        <f>IF(Table_1[[#This Row],[Discount %]]&lt;=0.1, "0-10%", IF(Table_1[[#This Row],[Discount %]]&lt;=0.2, "10-20%", IF(Table_1[[#This Row],[Discount %]]&lt;=0.3, "20-30%", IF(Table_1[[#This Row],[Discount %]]&lt;=0.4, "30-40%", "40%+"))))</f>
        <v>0-10%</v>
      </c>
    </row>
    <row r="5095" spans="1:24" ht="14.4" x14ac:dyDescent="0.3">
      <c r="A5095" s="2">
        <v>5094</v>
      </c>
      <c r="B5095" s="2" t="s">
        <v>7994</v>
      </c>
      <c r="C5095" s="2">
        <f>YEAR([1]Data!$D5095)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9">
        <v>14.015999999999996</v>
      </c>
      <c r="T5095" s="2">
        <v>4</v>
      </c>
      <c r="U5095" s="25">
        <v>0.8</v>
      </c>
      <c r="V5095" s="25">
        <v>-31.536000000000001</v>
      </c>
      <c r="W5095" s="11">
        <f>Table_1[[#This Row],[Discount]]/Table_1[[#This Row],[Sales]]</f>
        <v>5.7077625570776273E-2</v>
      </c>
      <c r="X5095" t="str">
        <f>IF(Table_1[[#This Row],[Discount %]]&lt;=0.1, "0-10%", IF(Table_1[[#This Row],[Discount %]]&lt;=0.2, "10-20%", IF(Table_1[[#This Row],[Discount %]]&lt;=0.3, "20-30%", IF(Table_1[[#This Row],[Discount %]]&lt;=0.4, "30-40%", "40%+"))))</f>
        <v>0-10%</v>
      </c>
    </row>
    <row r="5096" spans="1:24" ht="14.4" x14ac:dyDescent="0.3">
      <c r="A5096" s="2">
        <v>5095</v>
      </c>
      <c r="B5096" s="2" t="s">
        <v>7994</v>
      </c>
      <c r="C5096" s="2">
        <f>YEAR([1]Data!$D5096)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9">
        <v>214.95000000000002</v>
      </c>
      <c r="T5096" s="2">
        <v>5</v>
      </c>
      <c r="U5096" s="25">
        <v>0.5</v>
      </c>
      <c r="V5096" s="25">
        <v>-120.37200000000003</v>
      </c>
      <c r="W5096" s="11">
        <f>Table_1[[#This Row],[Discount]]/Table_1[[#This Row],[Sales]]</f>
        <v>2.3261223540358223E-3</v>
      </c>
      <c r="X5096" t="str">
        <f>IF(Table_1[[#This Row],[Discount %]]&lt;=0.1, "0-10%", IF(Table_1[[#This Row],[Discount %]]&lt;=0.2, "10-20%", IF(Table_1[[#This Row],[Discount %]]&lt;=0.3, "20-30%", IF(Table_1[[#This Row],[Discount %]]&lt;=0.4, "30-40%", "40%+"))))</f>
        <v>0-10%</v>
      </c>
    </row>
    <row r="5097" spans="1:24" ht="14.4" x14ac:dyDescent="0.3">
      <c r="A5097" s="2">
        <v>5096</v>
      </c>
      <c r="B5097" s="2" t="s">
        <v>7994</v>
      </c>
      <c r="C5097" s="2">
        <f>YEAR([1]Data!$D5097)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9">
        <v>35.04</v>
      </c>
      <c r="T5097" s="2">
        <v>4</v>
      </c>
      <c r="U5097" s="25">
        <v>0.2</v>
      </c>
      <c r="V5097" s="25">
        <v>-7.0080000000000044</v>
      </c>
      <c r="W5097" s="11">
        <f>Table_1[[#This Row],[Discount]]/Table_1[[#This Row],[Sales]]</f>
        <v>5.7077625570776261E-3</v>
      </c>
      <c r="X5097" t="str">
        <f>IF(Table_1[[#This Row],[Discount %]]&lt;=0.1, "0-10%", IF(Table_1[[#This Row],[Discount %]]&lt;=0.2, "10-20%", IF(Table_1[[#This Row],[Discount %]]&lt;=0.3, "20-30%", IF(Table_1[[#This Row],[Discount %]]&lt;=0.4, "30-40%", "40%+"))))</f>
        <v>0-10%</v>
      </c>
    </row>
    <row r="5098" spans="1:24" ht="14.4" x14ac:dyDescent="0.3">
      <c r="A5098" s="2">
        <v>5097</v>
      </c>
      <c r="B5098" s="2" t="s">
        <v>7994</v>
      </c>
      <c r="C5098" s="2">
        <f>YEAR([1]Data!$D5098)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9">
        <v>10.776000000000002</v>
      </c>
      <c r="T5098" s="2">
        <v>3</v>
      </c>
      <c r="U5098" s="25">
        <v>0.6</v>
      </c>
      <c r="V5098" s="25">
        <v>-4.8491999999999997</v>
      </c>
      <c r="W5098" s="11">
        <f>Table_1[[#This Row],[Discount]]/Table_1[[#This Row],[Sales]]</f>
        <v>5.5679287305122484E-2</v>
      </c>
      <c r="X5098" t="str">
        <f>IF(Table_1[[#This Row],[Discount %]]&lt;=0.1, "0-10%", IF(Table_1[[#This Row],[Discount %]]&lt;=0.2, "10-20%", IF(Table_1[[#This Row],[Discount %]]&lt;=0.3, "20-30%", IF(Table_1[[#This Row],[Discount %]]&lt;=0.4, "30-40%", "40%+"))))</f>
        <v>0-10%</v>
      </c>
    </row>
    <row r="5099" spans="1:24" ht="14.4" x14ac:dyDescent="0.3">
      <c r="A5099" s="2">
        <v>5098</v>
      </c>
      <c r="B5099" s="2" t="s">
        <v>7994</v>
      </c>
      <c r="C5099" s="2">
        <f>YEAR([1]Data!$D5099)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9">
        <v>4.5999999999999988</v>
      </c>
      <c r="T5099" s="2">
        <v>2</v>
      </c>
      <c r="U5099" s="25">
        <v>0.8</v>
      </c>
      <c r="V5099" s="25">
        <v>-8.0500000000000025</v>
      </c>
      <c r="W5099" s="11">
        <f>Table_1[[#This Row],[Discount]]/Table_1[[#This Row],[Sales]]</f>
        <v>0.17391304347826092</v>
      </c>
      <c r="X5099" t="str">
        <f>IF(Table_1[[#This Row],[Discount %]]&lt;=0.1, "0-10%", IF(Table_1[[#This Row],[Discount %]]&lt;=0.2, "10-20%", IF(Table_1[[#This Row],[Discount %]]&lt;=0.3, "20-30%", IF(Table_1[[#This Row],[Discount %]]&lt;=0.4, "30-40%", "40%+"))))</f>
        <v>10-20%</v>
      </c>
    </row>
    <row r="5100" spans="1:24" ht="14.4" x14ac:dyDescent="0.3">
      <c r="A5100" s="2">
        <v>5099</v>
      </c>
      <c r="B5100" s="2" t="s">
        <v>7994</v>
      </c>
      <c r="C5100" s="2">
        <f>YEAR([1]Data!$D5100)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9">
        <v>35.167999999999999</v>
      </c>
      <c r="T5100" s="2">
        <v>2</v>
      </c>
      <c r="U5100" s="25">
        <v>0.2</v>
      </c>
      <c r="V5100" s="25">
        <v>-8.3524000000000012</v>
      </c>
      <c r="W5100" s="11">
        <f>Table_1[[#This Row],[Discount]]/Table_1[[#This Row],[Sales]]</f>
        <v>5.6869881710646048E-3</v>
      </c>
      <c r="X5100" t="str">
        <f>IF(Table_1[[#This Row],[Discount %]]&lt;=0.1, "0-10%", IF(Table_1[[#This Row],[Discount %]]&lt;=0.2, "10-20%", IF(Table_1[[#This Row],[Discount %]]&lt;=0.3, "20-30%", IF(Table_1[[#This Row],[Discount %]]&lt;=0.4, "30-40%", "40%+"))))</f>
        <v>0-10%</v>
      </c>
    </row>
    <row r="5101" spans="1:24" ht="14.4" x14ac:dyDescent="0.3">
      <c r="A5101" s="2">
        <v>5100</v>
      </c>
      <c r="B5101" s="2" t="s">
        <v>7995</v>
      </c>
      <c r="C5101" s="2">
        <f>YEAR([1]Data!$D5101)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9">
        <v>19.152000000000001</v>
      </c>
      <c r="T5101" s="2">
        <v>3</v>
      </c>
      <c r="U5101" s="25">
        <v>0.2</v>
      </c>
      <c r="V5101" s="25">
        <v>6.4638000000000009</v>
      </c>
      <c r="W5101" s="11">
        <f>Table_1[[#This Row],[Discount]]/Table_1[[#This Row],[Sales]]</f>
        <v>1.0442773600668337E-2</v>
      </c>
      <c r="X5101" t="str">
        <f>IF(Table_1[[#This Row],[Discount %]]&lt;=0.1, "0-10%", IF(Table_1[[#This Row],[Discount %]]&lt;=0.2, "10-20%", IF(Table_1[[#This Row],[Discount %]]&lt;=0.3, "20-30%", IF(Table_1[[#This Row],[Discount %]]&lt;=0.4, "30-40%", "40%+"))))</f>
        <v>0-10%</v>
      </c>
    </row>
    <row r="5102" spans="1:24" ht="14.4" x14ac:dyDescent="0.3">
      <c r="A5102" s="2">
        <v>5101</v>
      </c>
      <c r="B5102" s="2" t="s">
        <v>7996</v>
      </c>
      <c r="C5102" s="2">
        <f>YEAR([1]Data!$D5102)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9">
        <v>4.4479999999999995</v>
      </c>
      <c r="T5102" s="2">
        <v>2</v>
      </c>
      <c r="U5102" s="25">
        <v>0.2</v>
      </c>
      <c r="V5102" s="25">
        <v>0.3335999999999999</v>
      </c>
      <c r="W5102" s="11">
        <f>Table_1[[#This Row],[Discount]]/Table_1[[#This Row],[Sales]]</f>
        <v>4.4964028776978422E-2</v>
      </c>
      <c r="X5102" t="str">
        <f>IF(Table_1[[#This Row],[Discount %]]&lt;=0.1, "0-10%", IF(Table_1[[#This Row],[Discount %]]&lt;=0.2, "10-20%", IF(Table_1[[#This Row],[Discount %]]&lt;=0.3, "20-30%", IF(Table_1[[#This Row],[Discount %]]&lt;=0.4, "30-40%", "40%+"))))</f>
        <v>0-10%</v>
      </c>
    </row>
    <row r="5103" spans="1:24" ht="14.4" x14ac:dyDescent="0.3">
      <c r="A5103" s="2">
        <v>5102</v>
      </c>
      <c r="B5103" s="2" t="s">
        <v>7996</v>
      </c>
      <c r="C5103" s="2">
        <f>YEAR([1]Data!$D5103)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9">
        <v>5.1840000000000011</v>
      </c>
      <c r="T5103" s="2">
        <v>1</v>
      </c>
      <c r="U5103" s="25">
        <v>0.2</v>
      </c>
      <c r="V5103" s="25">
        <v>1.8792</v>
      </c>
      <c r="W5103" s="11">
        <f>Table_1[[#This Row],[Discount]]/Table_1[[#This Row],[Sales]]</f>
        <v>3.8580246913580238E-2</v>
      </c>
      <c r="X5103" t="str">
        <f>IF(Table_1[[#This Row],[Discount %]]&lt;=0.1, "0-10%", IF(Table_1[[#This Row],[Discount %]]&lt;=0.2, "10-20%", IF(Table_1[[#This Row],[Discount %]]&lt;=0.3, "20-30%", IF(Table_1[[#This Row],[Discount %]]&lt;=0.4, "30-40%", "40%+"))))</f>
        <v>0-10%</v>
      </c>
    </row>
    <row r="5104" spans="1:24" ht="14.4" x14ac:dyDescent="0.3">
      <c r="A5104" s="2">
        <v>5103</v>
      </c>
      <c r="B5104" s="2" t="s">
        <v>7996</v>
      </c>
      <c r="C5104" s="2">
        <f>YEAR([1]Data!$D5104)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9">
        <v>15.552000000000003</v>
      </c>
      <c r="T5104" s="2">
        <v>3</v>
      </c>
      <c r="U5104" s="25">
        <v>0.2</v>
      </c>
      <c r="V5104" s="25">
        <v>5.4432</v>
      </c>
      <c r="W5104" s="11">
        <f>Table_1[[#This Row],[Discount]]/Table_1[[#This Row],[Sales]]</f>
        <v>1.2860082304526748E-2</v>
      </c>
      <c r="X5104" t="str">
        <f>IF(Table_1[[#This Row],[Discount %]]&lt;=0.1, "0-10%", IF(Table_1[[#This Row],[Discount %]]&lt;=0.2, "10-20%", IF(Table_1[[#This Row],[Discount %]]&lt;=0.3, "20-30%", IF(Table_1[[#This Row],[Discount %]]&lt;=0.4, "30-40%", "40%+"))))</f>
        <v>0-10%</v>
      </c>
    </row>
    <row r="5105" spans="1:24" ht="14.4" x14ac:dyDescent="0.3">
      <c r="A5105" s="2">
        <v>5104</v>
      </c>
      <c r="B5105" s="2" t="s">
        <v>7997</v>
      </c>
      <c r="C5105" s="2">
        <f>YEAR([1]Data!$D5105)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9">
        <v>40.032000000000004</v>
      </c>
      <c r="T5105" s="2">
        <v>6</v>
      </c>
      <c r="U5105" s="25">
        <v>0.2</v>
      </c>
      <c r="V5105" s="25">
        <v>12.509999999999993</v>
      </c>
      <c r="W5105" s="11">
        <f>Table_1[[#This Row],[Discount]]/Table_1[[#This Row],[Sales]]</f>
        <v>4.9960031974420459E-3</v>
      </c>
      <c r="X5105" t="str">
        <f>IF(Table_1[[#This Row],[Discount %]]&lt;=0.1, "0-10%", IF(Table_1[[#This Row],[Discount %]]&lt;=0.2, "10-20%", IF(Table_1[[#This Row],[Discount %]]&lt;=0.3, "20-30%", IF(Table_1[[#This Row],[Discount %]]&lt;=0.4, "30-40%", "40%+"))))</f>
        <v>0-10%</v>
      </c>
    </row>
    <row r="5106" spans="1:24" ht="14.4" x14ac:dyDescent="0.3">
      <c r="A5106" s="2">
        <v>5105</v>
      </c>
      <c r="B5106" s="2" t="s">
        <v>7997</v>
      </c>
      <c r="C5106" s="2">
        <f>YEAR([1]Data!$D5106)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9">
        <v>16.776000000000003</v>
      </c>
      <c r="T5106" s="2">
        <v>3</v>
      </c>
      <c r="U5106" s="25">
        <v>0.2</v>
      </c>
      <c r="V5106" s="25">
        <v>5.0327999999999999</v>
      </c>
      <c r="W5106" s="11">
        <f>Table_1[[#This Row],[Discount]]/Table_1[[#This Row],[Sales]]</f>
        <v>1.1921793037672865E-2</v>
      </c>
      <c r="X5106" t="str">
        <f>IF(Table_1[[#This Row],[Discount %]]&lt;=0.1, "0-10%", IF(Table_1[[#This Row],[Discount %]]&lt;=0.2, "10-20%", IF(Table_1[[#This Row],[Discount %]]&lt;=0.3, "20-30%", IF(Table_1[[#This Row],[Discount %]]&lt;=0.4, "30-40%", "40%+"))))</f>
        <v>0-10%</v>
      </c>
    </row>
    <row r="5107" spans="1:24" ht="14.4" x14ac:dyDescent="0.3">
      <c r="A5107" s="2">
        <v>5106</v>
      </c>
      <c r="B5107" s="2" t="s">
        <v>7998</v>
      </c>
      <c r="C5107" s="2">
        <f>YEAR([1]Data!$D5107)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9">
        <v>186.304</v>
      </c>
      <c r="T5107" s="2">
        <v>4</v>
      </c>
      <c r="U5107" s="25">
        <v>0.2</v>
      </c>
      <c r="V5107" s="25">
        <v>13.972799999999999</v>
      </c>
      <c r="W5107" s="11">
        <f>Table_1[[#This Row],[Discount]]/Table_1[[#This Row],[Sales]]</f>
        <v>1.0735142562693233E-3</v>
      </c>
      <c r="X5107" t="str">
        <f>IF(Table_1[[#This Row],[Discount %]]&lt;=0.1, "0-10%", IF(Table_1[[#This Row],[Discount %]]&lt;=0.2, "10-20%", IF(Table_1[[#This Row],[Discount %]]&lt;=0.3, "20-30%", IF(Table_1[[#This Row],[Discount %]]&lt;=0.4, "30-40%", "40%+"))))</f>
        <v>0-10%</v>
      </c>
    </row>
    <row r="5108" spans="1:24" ht="14.4" x14ac:dyDescent="0.3">
      <c r="A5108" s="2">
        <v>5107</v>
      </c>
      <c r="B5108" s="2" t="s">
        <v>7999</v>
      </c>
      <c r="C5108" s="2">
        <f>YEAR([1]Data!$D5108)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9">
        <v>66.36</v>
      </c>
      <c r="T5108" s="2">
        <v>4</v>
      </c>
      <c r="U5108" s="25">
        <v>0</v>
      </c>
      <c r="V5108" s="25">
        <v>23.225999999999999</v>
      </c>
      <c r="W5108" s="11">
        <f>Table_1[[#This Row],[Discount]]/Table_1[[#This Row],[Sales]]</f>
        <v>0</v>
      </c>
      <c r="X5108" t="str">
        <f>IF(Table_1[[#This Row],[Discount %]]&lt;=0.1, "0-10%", IF(Table_1[[#This Row],[Discount %]]&lt;=0.2, "10-20%", IF(Table_1[[#This Row],[Discount %]]&lt;=0.3, "20-30%", IF(Table_1[[#This Row],[Discount %]]&lt;=0.4, "30-40%", "40%+"))))</f>
        <v>0-10%</v>
      </c>
    </row>
    <row r="5109" spans="1:24" ht="14.4" x14ac:dyDescent="0.3">
      <c r="A5109" s="2">
        <v>5108</v>
      </c>
      <c r="B5109" s="2" t="s">
        <v>8000</v>
      </c>
      <c r="C5109" s="2">
        <f>YEAR([1]Data!$D5109)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9">
        <v>42.047999999999995</v>
      </c>
      <c r="T5109" s="2">
        <v>9</v>
      </c>
      <c r="U5109" s="25">
        <v>0.2</v>
      </c>
      <c r="V5109" s="25">
        <v>5.2559999999999985</v>
      </c>
      <c r="W5109" s="11">
        <f>Table_1[[#This Row],[Discount]]/Table_1[[#This Row],[Sales]]</f>
        <v>4.7564687975646886E-3</v>
      </c>
      <c r="X5109" t="str">
        <f>IF(Table_1[[#This Row],[Discount %]]&lt;=0.1, "0-10%", IF(Table_1[[#This Row],[Discount %]]&lt;=0.2, "10-20%", IF(Table_1[[#This Row],[Discount %]]&lt;=0.3, "20-30%", IF(Table_1[[#This Row],[Discount %]]&lt;=0.4, "30-40%", "40%+"))))</f>
        <v>0-10%</v>
      </c>
    </row>
    <row r="5110" spans="1:24" ht="14.4" x14ac:dyDescent="0.3">
      <c r="A5110" s="2">
        <v>5109</v>
      </c>
      <c r="B5110" s="2" t="s">
        <v>8000</v>
      </c>
      <c r="C5110" s="2">
        <f>YEAR([1]Data!$D5110)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9">
        <v>67.92</v>
      </c>
      <c r="T5110" s="2">
        <v>5</v>
      </c>
      <c r="U5110" s="25">
        <v>0.2</v>
      </c>
      <c r="V5110" s="25">
        <v>6.7920000000000016</v>
      </c>
      <c r="W5110" s="11">
        <f>Table_1[[#This Row],[Discount]]/Table_1[[#This Row],[Sales]]</f>
        <v>2.9446407538280331E-3</v>
      </c>
      <c r="X5110" t="str">
        <f>IF(Table_1[[#This Row],[Discount %]]&lt;=0.1, "0-10%", IF(Table_1[[#This Row],[Discount %]]&lt;=0.2, "10-20%", IF(Table_1[[#This Row],[Discount %]]&lt;=0.3, "20-30%", IF(Table_1[[#This Row],[Discount %]]&lt;=0.4, "30-40%", "40%+"))))</f>
        <v>0-10%</v>
      </c>
    </row>
    <row r="5111" spans="1:24" ht="14.4" x14ac:dyDescent="0.3">
      <c r="A5111" s="2">
        <v>5110</v>
      </c>
      <c r="B5111" s="2" t="s">
        <v>8001</v>
      </c>
      <c r="C5111" s="2">
        <f>YEAR([1]Data!$D5111)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9">
        <v>52.512</v>
      </c>
      <c r="T5111" s="2">
        <v>6</v>
      </c>
      <c r="U5111" s="25">
        <v>0.2</v>
      </c>
      <c r="V5111" s="25">
        <v>19.692</v>
      </c>
      <c r="W5111" s="11">
        <f>Table_1[[#This Row],[Discount]]/Table_1[[#This Row],[Sales]]</f>
        <v>3.8086532602071908E-3</v>
      </c>
      <c r="X5111" t="str">
        <f>IF(Table_1[[#This Row],[Discount %]]&lt;=0.1, "0-10%", IF(Table_1[[#This Row],[Discount %]]&lt;=0.2, "10-20%", IF(Table_1[[#This Row],[Discount %]]&lt;=0.3, "20-30%", IF(Table_1[[#This Row],[Discount %]]&lt;=0.4, "30-40%", "40%+"))))</f>
        <v>0-10%</v>
      </c>
    </row>
    <row r="5112" spans="1:24" ht="14.4" x14ac:dyDescent="0.3">
      <c r="A5112" s="2">
        <v>5111</v>
      </c>
      <c r="B5112" s="2" t="s">
        <v>8001</v>
      </c>
      <c r="C5112" s="2">
        <f>YEAR([1]Data!$D5112)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9">
        <v>186.91200000000001</v>
      </c>
      <c r="T5112" s="2">
        <v>6</v>
      </c>
      <c r="U5112" s="25">
        <v>0.2</v>
      </c>
      <c r="V5112" s="25">
        <v>-35.046000000000028</v>
      </c>
      <c r="W5112" s="11">
        <f>Table_1[[#This Row],[Discount]]/Table_1[[#This Row],[Sales]]</f>
        <v>1.0700222564629346E-3</v>
      </c>
      <c r="X5112" t="str">
        <f>IF(Table_1[[#This Row],[Discount %]]&lt;=0.1, "0-10%", IF(Table_1[[#This Row],[Discount %]]&lt;=0.2, "10-20%", IF(Table_1[[#This Row],[Discount %]]&lt;=0.3, "20-30%", IF(Table_1[[#This Row],[Discount %]]&lt;=0.4, "30-40%", "40%+"))))</f>
        <v>0-10%</v>
      </c>
    </row>
    <row r="5113" spans="1:24" ht="14.4" x14ac:dyDescent="0.3">
      <c r="A5113" s="2">
        <v>5112</v>
      </c>
      <c r="B5113" s="2" t="s">
        <v>8001</v>
      </c>
      <c r="C5113" s="2">
        <f>YEAR([1]Data!$D5113)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9">
        <v>10.048000000000002</v>
      </c>
      <c r="T5113" s="2">
        <v>4</v>
      </c>
      <c r="U5113" s="25">
        <v>0.2</v>
      </c>
      <c r="V5113" s="25">
        <v>3.1399999999999988</v>
      </c>
      <c r="W5113" s="11">
        <f>Table_1[[#This Row],[Discount]]/Table_1[[#This Row],[Sales]]</f>
        <v>1.9904458598726114E-2</v>
      </c>
      <c r="X5113" t="str">
        <f>IF(Table_1[[#This Row],[Discount %]]&lt;=0.1, "0-10%", IF(Table_1[[#This Row],[Discount %]]&lt;=0.2, "10-20%", IF(Table_1[[#This Row],[Discount %]]&lt;=0.3, "20-30%", IF(Table_1[[#This Row],[Discount %]]&lt;=0.4, "30-40%", "40%+"))))</f>
        <v>0-10%</v>
      </c>
    </row>
    <row r="5114" spans="1:24" ht="14.4" x14ac:dyDescent="0.3">
      <c r="A5114" s="2">
        <v>5113</v>
      </c>
      <c r="B5114" s="2" t="s">
        <v>8002</v>
      </c>
      <c r="C5114" s="2">
        <f>YEAR([1]Data!$D5114)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9">
        <v>17.496000000000002</v>
      </c>
      <c r="T5114" s="2">
        <v>9</v>
      </c>
      <c r="U5114" s="25">
        <v>0.6</v>
      </c>
      <c r="V5114" s="25">
        <v>-7.4357999999999969</v>
      </c>
      <c r="W5114" s="11">
        <f>Table_1[[#This Row],[Discount]]/Table_1[[#This Row],[Sales]]</f>
        <v>3.4293552812071325E-2</v>
      </c>
      <c r="X5114" t="str">
        <f>IF(Table_1[[#This Row],[Discount %]]&lt;=0.1, "0-10%", IF(Table_1[[#This Row],[Discount %]]&lt;=0.2, "10-20%", IF(Table_1[[#This Row],[Discount %]]&lt;=0.3, "20-30%", IF(Table_1[[#This Row],[Discount %]]&lt;=0.4, "30-40%", "40%+"))))</f>
        <v>0-10%</v>
      </c>
    </row>
    <row r="5115" spans="1:24" ht="14.4" x14ac:dyDescent="0.3">
      <c r="A5115" s="2">
        <v>5114</v>
      </c>
      <c r="B5115" s="2" t="s">
        <v>8005</v>
      </c>
      <c r="C5115" s="2">
        <f>YEAR([1]Data!$D5115)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9">
        <v>15.552000000000003</v>
      </c>
      <c r="T5115" s="2">
        <v>3</v>
      </c>
      <c r="U5115" s="25">
        <v>0.2</v>
      </c>
      <c r="V5115" s="25">
        <v>5.4432</v>
      </c>
      <c r="W5115" s="11">
        <f>Table_1[[#This Row],[Discount]]/Table_1[[#This Row],[Sales]]</f>
        <v>1.2860082304526748E-2</v>
      </c>
      <c r="X5115" t="str">
        <f>IF(Table_1[[#This Row],[Discount %]]&lt;=0.1, "0-10%", IF(Table_1[[#This Row],[Discount %]]&lt;=0.2, "10-20%", IF(Table_1[[#This Row],[Discount %]]&lt;=0.3, "20-30%", IF(Table_1[[#This Row],[Discount %]]&lt;=0.4, "30-40%", "40%+"))))</f>
        <v>0-10%</v>
      </c>
    </row>
    <row r="5116" spans="1:24" ht="14.4" x14ac:dyDescent="0.3">
      <c r="A5116" s="2">
        <v>5115</v>
      </c>
      <c r="B5116" s="2" t="s">
        <v>8006</v>
      </c>
      <c r="C5116" s="2">
        <f>YEAR([1]Data!$D5116)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9">
        <v>10.776000000000002</v>
      </c>
      <c r="T5116" s="2">
        <v>3</v>
      </c>
      <c r="U5116" s="25">
        <v>0.2</v>
      </c>
      <c r="V5116" s="25">
        <v>3.3674999999999984</v>
      </c>
      <c r="W5116" s="11">
        <f>Table_1[[#This Row],[Discount]]/Table_1[[#This Row],[Sales]]</f>
        <v>1.855976243504083E-2</v>
      </c>
      <c r="X5116" t="str">
        <f>IF(Table_1[[#This Row],[Discount %]]&lt;=0.1, "0-10%", IF(Table_1[[#This Row],[Discount %]]&lt;=0.2, "10-20%", IF(Table_1[[#This Row],[Discount %]]&lt;=0.3, "20-30%", IF(Table_1[[#This Row],[Discount %]]&lt;=0.4, "30-40%", "40%+"))))</f>
        <v>0-10%</v>
      </c>
    </row>
    <row r="5117" spans="1:24" ht="14.4" x14ac:dyDescent="0.3">
      <c r="A5117" s="2">
        <v>5116</v>
      </c>
      <c r="B5117" s="2" t="s">
        <v>8007</v>
      </c>
      <c r="C5117" s="2">
        <f>YEAR([1]Data!$D5117)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9">
        <v>3.3040000000000003</v>
      </c>
      <c r="T5117" s="2">
        <v>1</v>
      </c>
      <c r="U5117" s="25">
        <v>0.2</v>
      </c>
      <c r="V5117" s="25">
        <v>1.0737999999999999</v>
      </c>
      <c r="W5117" s="11">
        <f>Table_1[[#This Row],[Discount]]/Table_1[[#This Row],[Sales]]</f>
        <v>6.0532687651331719E-2</v>
      </c>
      <c r="X5117" t="str">
        <f>IF(Table_1[[#This Row],[Discount %]]&lt;=0.1, "0-10%", IF(Table_1[[#This Row],[Discount %]]&lt;=0.2, "10-20%", IF(Table_1[[#This Row],[Discount %]]&lt;=0.3, "20-30%", IF(Table_1[[#This Row],[Discount %]]&lt;=0.4, "30-40%", "40%+"))))</f>
        <v>0-10%</v>
      </c>
    </row>
    <row r="5118" spans="1:24" ht="14.4" x14ac:dyDescent="0.3">
      <c r="A5118" s="2">
        <v>5117</v>
      </c>
      <c r="B5118" s="2" t="s">
        <v>8010</v>
      </c>
      <c r="C5118" s="2">
        <f>YEAR([1]Data!$D5118)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9">
        <v>35.479999999999997</v>
      </c>
      <c r="T5118" s="2">
        <v>1</v>
      </c>
      <c r="U5118" s="25">
        <v>0</v>
      </c>
      <c r="V5118" s="25">
        <v>0</v>
      </c>
      <c r="W5118" s="11">
        <f>Table_1[[#This Row],[Discount]]/Table_1[[#This Row],[Sales]]</f>
        <v>0</v>
      </c>
      <c r="X5118" t="str">
        <f>IF(Table_1[[#This Row],[Discount %]]&lt;=0.1, "0-10%", IF(Table_1[[#This Row],[Discount %]]&lt;=0.2, "10-20%", IF(Table_1[[#This Row],[Discount %]]&lt;=0.3, "20-30%", IF(Table_1[[#This Row],[Discount %]]&lt;=0.4, "30-40%", "40%+"))))</f>
        <v>0-10%</v>
      </c>
    </row>
    <row r="5119" spans="1:24" ht="14.4" x14ac:dyDescent="0.3">
      <c r="A5119" s="2">
        <v>5118</v>
      </c>
      <c r="B5119" s="2" t="s">
        <v>8011</v>
      </c>
      <c r="C5119" s="2">
        <f>YEAR([1]Data!$D5119)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9">
        <v>34.44</v>
      </c>
      <c r="T5119" s="2">
        <v>3</v>
      </c>
      <c r="U5119" s="25">
        <v>0</v>
      </c>
      <c r="V5119" s="25">
        <v>16.186799999999998</v>
      </c>
      <c r="W5119" s="11">
        <f>Table_1[[#This Row],[Discount]]/Table_1[[#This Row],[Sales]]</f>
        <v>0</v>
      </c>
      <c r="X5119" t="str">
        <f>IF(Table_1[[#This Row],[Discount %]]&lt;=0.1, "0-10%", IF(Table_1[[#This Row],[Discount %]]&lt;=0.2, "10-20%", IF(Table_1[[#This Row],[Discount %]]&lt;=0.3, "20-30%", IF(Table_1[[#This Row],[Discount %]]&lt;=0.4, "30-40%", "40%+"))))</f>
        <v>0-10%</v>
      </c>
    </row>
    <row r="5120" spans="1:24" ht="14.4" x14ac:dyDescent="0.3">
      <c r="A5120" s="2">
        <v>5119</v>
      </c>
      <c r="B5120" s="2" t="s">
        <v>8011</v>
      </c>
      <c r="C5120" s="2">
        <f>YEAR([1]Data!$D5120)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9">
        <v>629.92999999999995</v>
      </c>
      <c r="T5120" s="2">
        <v>7</v>
      </c>
      <c r="U5120" s="25">
        <v>0</v>
      </c>
      <c r="V5120" s="25">
        <v>296.06709999999998</v>
      </c>
      <c r="W5120" s="11">
        <f>Table_1[[#This Row],[Discount]]/Table_1[[#This Row],[Sales]]</f>
        <v>0</v>
      </c>
      <c r="X5120" t="str">
        <f>IF(Table_1[[#This Row],[Discount %]]&lt;=0.1, "0-10%", IF(Table_1[[#This Row],[Discount %]]&lt;=0.2, "10-20%", IF(Table_1[[#This Row],[Discount %]]&lt;=0.3, "20-30%", IF(Table_1[[#This Row],[Discount %]]&lt;=0.4, "30-40%", "40%+"))))</f>
        <v>0-10%</v>
      </c>
    </row>
    <row r="5121" spans="1:24" ht="14.4" x14ac:dyDescent="0.3">
      <c r="A5121" s="2">
        <v>5120</v>
      </c>
      <c r="B5121" s="2" t="s">
        <v>8011</v>
      </c>
      <c r="C5121" s="2">
        <f>YEAR([1]Data!$D5121)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9">
        <v>79.056000000000012</v>
      </c>
      <c r="T5121" s="2">
        <v>9</v>
      </c>
      <c r="U5121" s="25">
        <v>0.2</v>
      </c>
      <c r="V5121" s="25">
        <v>28.657800000000002</v>
      </c>
      <c r="W5121" s="11">
        <f>Table_1[[#This Row],[Discount]]/Table_1[[#This Row],[Sales]]</f>
        <v>2.5298522566282126E-3</v>
      </c>
      <c r="X5121" t="str">
        <f>IF(Table_1[[#This Row],[Discount %]]&lt;=0.1, "0-10%", IF(Table_1[[#This Row],[Discount %]]&lt;=0.2, "10-20%", IF(Table_1[[#This Row],[Discount %]]&lt;=0.3, "20-30%", IF(Table_1[[#This Row],[Discount %]]&lt;=0.4, "30-40%", "40%+"))))</f>
        <v>0-10%</v>
      </c>
    </row>
    <row r="5122" spans="1:24" ht="14.4" x14ac:dyDescent="0.3">
      <c r="A5122" s="2">
        <v>5121</v>
      </c>
      <c r="B5122" s="2" t="s">
        <v>8012</v>
      </c>
      <c r="C5122" s="2">
        <f>YEAR([1]Data!$D5122)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9">
        <v>232.54999999999998</v>
      </c>
      <c r="T5122" s="2">
        <v>5</v>
      </c>
      <c r="U5122" s="25">
        <v>0</v>
      </c>
      <c r="V5122" s="25">
        <v>9.3019999999999925</v>
      </c>
      <c r="W5122" s="11">
        <f>Table_1[[#This Row],[Discount]]/Table_1[[#This Row],[Sales]]</f>
        <v>0</v>
      </c>
      <c r="X5122" t="str">
        <f>IF(Table_1[[#This Row],[Discount %]]&lt;=0.1, "0-10%", IF(Table_1[[#This Row],[Discount %]]&lt;=0.2, "10-20%", IF(Table_1[[#This Row],[Discount %]]&lt;=0.3, "20-30%", IF(Table_1[[#This Row],[Discount %]]&lt;=0.4, "30-40%", "40%+"))))</f>
        <v>0-10%</v>
      </c>
    </row>
    <row r="5123" spans="1:24" ht="14.4" x14ac:dyDescent="0.3">
      <c r="A5123" s="2">
        <v>5122</v>
      </c>
      <c r="B5123" s="2" t="s">
        <v>8012</v>
      </c>
      <c r="C5123" s="2">
        <f>YEAR([1]Data!$D5123)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9">
        <v>99.98</v>
      </c>
      <c r="T5123" s="2">
        <v>2</v>
      </c>
      <c r="U5123" s="25">
        <v>0</v>
      </c>
      <c r="V5123" s="25">
        <v>42.991400000000006</v>
      </c>
      <c r="W5123" s="11">
        <f>Table_1[[#This Row],[Discount]]/Table_1[[#This Row],[Sales]]</f>
        <v>0</v>
      </c>
      <c r="X5123" t="str">
        <f>IF(Table_1[[#This Row],[Discount %]]&lt;=0.1, "0-10%", IF(Table_1[[#This Row],[Discount %]]&lt;=0.2, "10-20%", IF(Table_1[[#This Row],[Discount %]]&lt;=0.3, "20-30%", IF(Table_1[[#This Row],[Discount %]]&lt;=0.4, "30-40%", "40%+"))))</f>
        <v>0-10%</v>
      </c>
    </row>
    <row r="5124" spans="1:24" ht="14.4" x14ac:dyDescent="0.3">
      <c r="A5124" s="2">
        <v>5123</v>
      </c>
      <c r="B5124" s="2" t="s">
        <v>8012</v>
      </c>
      <c r="C5124" s="2">
        <f>YEAR([1]Data!$D5124)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9">
        <v>19.440000000000001</v>
      </c>
      <c r="T5124" s="2">
        <v>3</v>
      </c>
      <c r="U5124" s="25">
        <v>0</v>
      </c>
      <c r="V5124" s="25">
        <v>9.3312000000000008</v>
      </c>
      <c r="W5124" s="11">
        <f>Table_1[[#This Row],[Discount]]/Table_1[[#This Row],[Sales]]</f>
        <v>0</v>
      </c>
      <c r="X5124" t="str">
        <f>IF(Table_1[[#This Row],[Discount %]]&lt;=0.1, "0-10%", IF(Table_1[[#This Row],[Discount %]]&lt;=0.2, "10-20%", IF(Table_1[[#This Row],[Discount %]]&lt;=0.3, "20-30%", IF(Table_1[[#This Row],[Discount %]]&lt;=0.4, "30-40%", "40%+"))))</f>
        <v>0-10%</v>
      </c>
    </row>
    <row r="5125" spans="1:24" ht="14.4" x14ac:dyDescent="0.3">
      <c r="A5125" s="2">
        <v>5124</v>
      </c>
      <c r="B5125" s="2" t="s">
        <v>8012</v>
      </c>
      <c r="C5125" s="2">
        <f>YEAR([1]Data!$D5125)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9">
        <v>12.96</v>
      </c>
      <c r="T5125" s="2">
        <v>2</v>
      </c>
      <c r="U5125" s="25">
        <v>0</v>
      </c>
      <c r="V5125" s="25">
        <v>6.3504000000000005</v>
      </c>
      <c r="W5125" s="11">
        <f>Table_1[[#This Row],[Discount]]/Table_1[[#This Row],[Sales]]</f>
        <v>0</v>
      </c>
      <c r="X5125" t="str">
        <f>IF(Table_1[[#This Row],[Discount %]]&lt;=0.1, "0-10%", IF(Table_1[[#This Row],[Discount %]]&lt;=0.2, "10-20%", IF(Table_1[[#This Row],[Discount %]]&lt;=0.3, "20-30%", IF(Table_1[[#This Row],[Discount %]]&lt;=0.4, "30-40%", "40%+"))))</f>
        <v>0-10%</v>
      </c>
    </row>
    <row r="5126" spans="1:24" ht="14.4" x14ac:dyDescent="0.3">
      <c r="A5126" s="2">
        <v>5125</v>
      </c>
      <c r="B5126" s="2" t="s">
        <v>8015</v>
      </c>
      <c r="C5126" s="2">
        <f>YEAR([1]Data!$D5126)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9">
        <v>464.29200000000003</v>
      </c>
      <c r="T5126" s="2">
        <v>9</v>
      </c>
      <c r="U5126" s="25">
        <v>0.4</v>
      </c>
      <c r="V5126" s="25">
        <v>-108.33479999999997</v>
      </c>
      <c r="W5126" s="11">
        <f>Table_1[[#This Row],[Discount]]/Table_1[[#This Row],[Sales]]</f>
        <v>8.6152679779104529E-4</v>
      </c>
      <c r="X5126" t="str">
        <f>IF(Table_1[[#This Row],[Discount %]]&lt;=0.1, "0-10%", IF(Table_1[[#This Row],[Discount %]]&lt;=0.2, "10-20%", IF(Table_1[[#This Row],[Discount %]]&lt;=0.3, "20-30%", IF(Table_1[[#This Row],[Discount %]]&lt;=0.4, "30-40%", "40%+"))))</f>
        <v>0-10%</v>
      </c>
    </row>
    <row r="5127" spans="1:24" ht="14.4" x14ac:dyDescent="0.3">
      <c r="A5127" s="2">
        <v>5126</v>
      </c>
      <c r="B5127" s="2" t="s">
        <v>8015</v>
      </c>
      <c r="C5127" s="2">
        <f>YEAR([1]Data!$D5127)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9">
        <v>68.459999999999994</v>
      </c>
      <c r="T5127" s="2">
        <v>7</v>
      </c>
      <c r="U5127" s="25">
        <v>0</v>
      </c>
      <c r="V5127" s="25">
        <v>31.491599999999995</v>
      </c>
      <c r="W5127" s="11">
        <f>Table_1[[#This Row],[Discount]]/Table_1[[#This Row],[Sales]]</f>
        <v>0</v>
      </c>
      <c r="X5127" t="str">
        <f>IF(Table_1[[#This Row],[Discount %]]&lt;=0.1, "0-10%", IF(Table_1[[#This Row],[Discount %]]&lt;=0.2, "10-20%", IF(Table_1[[#This Row],[Discount %]]&lt;=0.3, "20-30%", IF(Table_1[[#This Row],[Discount %]]&lt;=0.4, "30-40%", "40%+"))))</f>
        <v>0-10%</v>
      </c>
    </row>
    <row r="5128" spans="1:24" ht="14.4" x14ac:dyDescent="0.3">
      <c r="A5128" s="2">
        <v>5127</v>
      </c>
      <c r="B5128" s="2" t="s">
        <v>8015</v>
      </c>
      <c r="C5128" s="2">
        <f>YEAR([1]Data!$D5128)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9">
        <v>2799.96</v>
      </c>
      <c r="T5128" s="2">
        <v>4</v>
      </c>
      <c r="U5128" s="25">
        <v>0</v>
      </c>
      <c r="V5128" s="25">
        <v>1371.9803999999999</v>
      </c>
      <c r="W5128" s="11">
        <f>Table_1[[#This Row],[Discount]]/Table_1[[#This Row],[Sales]]</f>
        <v>0</v>
      </c>
      <c r="X5128" t="str">
        <f>IF(Table_1[[#This Row],[Discount %]]&lt;=0.1, "0-10%", IF(Table_1[[#This Row],[Discount %]]&lt;=0.2, "10-20%", IF(Table_1[[#This Row],[Discount %]]&lt;=0.3, "20-30%", IF(Table_1[[#This Row],[Discount %]]&lt;=0.4, "30-40%", "40%+"))))</f>
        <v>0-10%</v>
      </c>
    </row>
    <row r="5129" spans="1:24" ht="14.4" x14ac:dyDescent="0.3">
      <c r="A5129" s="2">
        <v>5128</v>
      </c>
      <c r="B5129" s="2" t="s">
        <v>8015</v>
      </c>
      <c r="C5129" s="2">
        <f>YEAR([1]Data!$D5129)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9">
        <v>601.29999999999995</v>
      </c>
      <c r="T5129" s="2">
        <v>2</v>
      </c>
      <c r="U5129" s="25">
        <v>0</v>
      </c>
      <c r="V5129" s="25">
        <v>198.42899999999997</v>
      </c>
      <c r="W5129" s="11">
        <f>Table_1[[#This Row],[Discount]]/Table_1[[#This Row],[Sales]]</f>
        <v>0</v>
      </c>
      <c r="X5129" t="str">
        <f>IF(Table_1[[#This Row],[Discount %]]&lt;=0.1, "0-10%", IF(Table_1[[#This Row],[Discount %]]&lt;=0.2, "10-20%", IF(Table_1[[#This Row],[Discount %]]&lt;=0.3, "20-30%", IF(Table_1[[#This Row],[Discount %]]&lt;=0.4, "30-40%", "40%+"))))</f>
        <v>0-10%</v>
      </c>
    </row>
    <row r="5130" spans="1:24" ht="14.4" x14ac:dyDescent="0.3">
      <c r="A5130" s="2">
        <v>5129</v>
      </c>
      <c r="B5130" s="2" t="s">
        <v>8015</v>
      </c>
      <c r="C5130" s="2">
        <f>YEAR([1]Data!$D5130)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9">
        <v>16.989999999999998</v>
      </c>
      <c r="T5130" s="2">
        <v>1</v>
      </c>
      <c r="U5130" s="25">
        <v>0</v>
      </c>
      <c r="V5130" s="25">
        <v>4.4173999999999989</v>
      </c>
      <c r="W5130" s="11">
        <f>Table_1[[#This Row],[Discount]]/Table_1[[#This Row],[Sales]]</f>
        <v>0</v>
      </c>
      <c r="X5130" t="str">
        <f>IF(Table_1[[#This Row],[Discount %]]&lt;=0.1, "0-10%", IF(Table_1[[#This Row],[Discount %]]&lt;=0.2, "10-20%", IF(Table_1[[#This Row],[Discount %]]&lt;=0.3, "20-30%", IF(Table_1[[#This Row],[Discount %]]&lt;=0.4, "30-40%", "40%+"))))</f>
        <v>0-10%</v>
      </c>
    </row>
    <row r="5131" spans="1:24" ht="14.4" x14ac:dyDescent="0.3">
      <c r="A5131" s="2">
        <v>5130</v>
      </c>
      <c r="B5131" s="2" t="s">
        <v>8015</v>
      </c>
      <c r="C5131" s="2">
        <f>YEAR([1]Data!$D5131)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9">
        <v>287.96999999999997</v>
      </c>
      <c r="T5131" s="2">
        <v>3</v>
      </c>
      <c r="U5131" s="25">
        <v>0</v>
      </c>
      <c r="V5131" s="25">
        <v>80.631600000000006</v>
      </c>
      <c r="W5131" s="11">
        <f>Table_1[[#This Row],[Discount]]/Table_1[[#This Row],[Sales]]</f>
        <v>0</v>
      </c>
      <c r="X5131" t="str">
        <f>IF(Table_1[[#This Row],[Discount %]]&lt;=0.1, "0-10%", IF(Table_1[[#This Row],[Discount %]]&lt;=0.2, "10-20%", IF(Table_1[[#This Row],[Discount %]]&lt;=0.3, "20-30%", IF(Table_1[[#This Row],[Discount %]]&lt;=0.4, "30-40%", "40%+"))))</f>
        <v>0-10%</v>
      </c>
    </row>
    <row r="5132" spans="1:24" ht="14.4" x14ac:dyDescent="0.3">
      <c r="A5132" s="2">
        <v>5131</v>
      </c>
      <c r="B5132" s="2" t="s">
        <v>8015</v>
      </c>
      <c r="C5132" s="2">
        <f>YEAR([1]Data!$D5132)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9">
        <v>44.820000000000007</v>
      </c>
      <c r="T5132" s="2">
        <v>9</v>
      </c>
      <c r="U5132" s="25">
        <v>0</v>
      </c>
      <c r="V5132" s="25">
        <v>21.065400000000004</v>
      </c>
      <c r="W5132" s="11">
        <f>Table_1[[#This Row],[Discount]]/Table_1[[#This Row],[Sales]]</f>
        <v>0</v>
      </c>
      <c r="X5132" t="str">
        <f>IF(Table_1[[#This Row],[Discount %]]&lt;=0.1, "0-10%", IF(Table_1[[#This Row],[Discount %]]&lt;=0.2, "10-20%", IF(Table_1[[#This Row],[Discount %]]&lt;=0.3, "20-30%", IF(Table_1[[#This Row],[Discount %]]&lt;=0.4, "30-40%", "40%+"))))</f>
        <v>0-10%</v>
      </c>
    </row>
    <row r="5133" spans="1:24" ht="14.4" x14ac:dyDescent="0.3">
      <c r="A5133" s="2">
        <v>5132</v>
      </c>
      <c r="B5133" s="2" t="s">
        <v>8016</v>
      </c>
      <c r="C5133" s="2">
        <f>YEAR([1]Data!$D5133)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9">
        <v>101.12</v>
      </c>
      <c r="T5133" s="2">
        <v>8</v>
      </c>
      <c r="U5133" s="25">
        <v>0</v>
      </c>
      <c r="V5133" s="25">
        <v>37.414400000000001</v>
      </c>
      <c r="W5133" s="11">
        <f>Table_1[[#This Row],[Discount]]/Table_1[[#This Row],[Sales]]</f>
        <v>0</v>
      </c>
      <c r="X5133" t="str">
        <f>IF(Table_1[[#This Row],[Discount %]]&lt;=0.1, "0-10%", IF(Table_1[[#This Row],[Discount %]]&lt;=0.2, "10-20%", IF(Table_1[[#This Row],[Discount %]]&lt;=0.3, "20-30%", IF(Table_1[[#This Row],[Discount %]]&lt;=0.4, "30-40%", "40%+"))))</f>
        <v>0-10%</v>
      </c>
    </row>
    <row r="5134" spans="1:24" ht="14.4" x14ac:dyDescent="0.3">
      <c r="A5134" s="2">
        <v>5133</v>
      </c>
      <c r="B5134" s="2" t="s">
        <v>8017</v>
      </c>
      <c r="C5134" s="2">
        <f>YEAR([1]Data!$D5134)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9">
        <v>107.97600000000001</v>
      </c>
      <c r="T5134" s="2">
        <v>3</v>
      </c>
      <c r="U5134" s="25">
        <v>0.2</v>
      </c>
      <c r="V5134" s="25">
        <v>37.791599999999988</v>
      </c>
      <c r="W5134" s="11">
        <f>Table_1[[#This Row],[Discount]]/Table_1[[#This Row],[Sales]]</f>
        <v>1.8522634659553974E-3</v>
      </c>
      <c r="X5134" t="str">
        <f>IF(Table_1[[#This Row],[Discount %]]&lt;=0.1, "0-10%", IF(Table_1[[#This Row],[Discount %]]&lt;=0.2, "10-20%", IF(Table_1[[#This Row],[Discount %]]&lt;=0.3, "20-30%", IF(Table_1[[#This Row],[Discount %]]&lt;=0.4, "30-40%", "40%+"))))</f>
        <v>0-10%</v>
      </c>
    </row>
    <row r="5135" spans="1:24" ht="14.4" x14ac:dyDescent="0.3">
      <c r="A5135" s="2">
        <v>5134</v>
      </c>
      <c r="B5135" s="2" t="s">
        <v>8018</v>
      </c>
      <c r="C5135" s="2">
        <f>YEAR([1]Data!$D5135)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9">
        <v>58.730000000000004</v>
      </c>
      <c r="T5135" s="2">
        <v>7</v>
      </c>
      <c r="U5135" s="25">
        <v>0</v>
      </c>
      <c r="V5135" s="25">
        <v>14.682500000000001</v>
      </c>
      <c r="W5135" s="11">
        <f>Table_1[[#This Row],[Discount]]/Table_1[[#This Row],[Sales]]</f>
        <v>0</v>
      </c>
      <c r="X5135" t="str">
        <f>IF(Table_1[[#This Row],[Discount %]]&lt;=0.1, "0-10%", IF(Table_1[[#This Row],[Discount %]]&lt;=0.2, "10-20%", IF(Table_1[[#This Row],[Discount %]]&lt;=0.3, "20-30%", IF(Table_1[[#This Row],[Discount %]]&lt;=0.4, "30-40%", "40%+"))))</f>
        <v>0-10%</v>
      </c>
    </row>
    <row r="5136" spans="1:24" ht="14.4" x14ac:dyDescent="0.3">
      <c r="A5136" s="2">
        <v>5135</v>
      </c>
      <c r="B5136" s="2" t="s">
        <v>8018</v>
      </c>
      <c r="C5136" s="2">
        <f>YEAR([1]Data!$D5136)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9">
        <v>93.344000000000008</v>
      </c>
      <c r="T5136" s="2">
        <v>4</v>
      </c>
      <c r="U5136" s="25">
        <v>0.2</v>
      </c>
      <c r="V5136" s="25">
        <v>32.670400000000001</v>
      </c>
      <c r="W5136" s="11">
        <f>Table_1[[#This Row],[Discount]]/Table_1[[#This Row],[Sales]]</f>
        <v>2.1426122728830988E-3</v>
      </c>
      <c r="X5136" t="str">
        <f>IF(Table_1[[#This Row],[Discount %]]&lt;=0.1, "0-10%", IF(Table_1[[#This Row],[Discount %]]&lt;=0.2, "10-20%", IF(Table_1[[#This Row],[Discount %]]&lt;=0.3, "20-30%", IF(Table_1[[#This Row],[Discount %]]&lt;=0.4, "30-40%", "40%+"))))</f>
        <v>0-10%</v>
      </c>
    </row>
    <row r="5137" spans="1:24" ht="14.4" x14ac:dyDescent="0.3">
      <c r="A5137" s="2">
        <v>5136</v>
      </c>
      <c r="B5137" s="2" t="s">
        <v>8019</v>
      </c>
      <c r="C5137" s="2">
        <f>YEAR([1]Data!$D5137)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9">
        <v>17.05</v>
      </c>
      <c r="T5137" s="2">
        <v>5</v>
      </c>
      <c r="U5137" s="25">
        <v>0</v>
      </c>
      <c r="V5137" s="25">
        <v>8.1840000000000011</v>
      </c>
      <c r="W5137" s="11">
        <f>Table_1[[#This Row],[Discount]]/Table_1[[#This Row],[Sales]]</f>
        <v>0</v>
      </c>
      <c r="X5137" t="str">
        <f>IF(Table_1[[#This Row],[Discount %]]&lt;=0.1, "0-10%", IF(Table_1[[#This Row],[Discount %]]&lt;=0.2, "10-20%", IF(Table_1[[#This Row],[Discount %]]&lt;=0.3, "20-30%", IF(Table_1[[#This Row],[Discount %]]&lt;=0.4, "30-40%", "40%+"))))</f>
        <v>0-10%</v>
      </c>
    </row>
    <row r="5138" spans="1:24" ht="14.4" x14ac:dyDescent="0.3">
      <c r="A5138" s="2">
        <v>5137</v>
      </c>
      <c r="B5138" s="2" t="s">
        <v>8020</v>
      </c>
      <c r="C5138" s="2">
        <f>YEAR([1]Data!$D5138)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9">
        <v>8.0960000000000001</v>
      </c>
      <c r="T5138" s="2">
        <v>2</v>
      </c>
      <c r="U5138" s="25">
        <v>0.2</v>
      </c>
      <c r="V5138" s="25">
        <v>2.7323999999999993</v>
      </c>
      <c r="W5138" s="11">
        <f>Table_1[[#This Row],[Discount]]/Table_1[[#This Row],[Sales]]</f>
        <v>2.4703557312252964E-2</v>
      </c>
      <c r="X5138" t="str">
        <f>IF(Table_1[[#This Row],[Discount %]]&lt;=0.1, "0-10%", IF(Table_1[[#This Row],[Discount %]]&lt;=0.2, "10-20%", IF(Table_1[[#This Row],[Discount %]]&lt;=0.3, "20-30%", IF(Table_1[[#This Row],[Discount %]]&lt;=0.4, "30-40%", "40%+"))))</f>
        <v>0-10%</v>
      </c>
    </row>
    <row r="5139" spans="1:24" ht="14.4" x14ac:dyDescent="0.3">
      <c r="A5139" s="2">
        <v>5138</v>
      </c>
      <c r="B5139" s="2" t="s">
        <v>8021</v>
      </c>
      <c r="C5139" s="2">
        <f>YEAR([1]Data!$D5139)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9">
        <v>30.36</v>
      </c>
      <c r="T5139" s="2">
        <v>4</v>
      </c>
      <c r="U5139" s="25">
        <v>0</v>
      </c>
      <c r="V5139" s="25">
        <v>13.0548</v>
      </c>
      <c r="W5139" s="11">
        <f>Table_1[[#This Row],[Discount]]/Table_1[[#This Row],[Sales]]</f>
        <v>0</v>
      </c>
      <c r="X5139" t="str">
        <f>IF(Table_1[[#This Row],[Discount %]]&lt;=0.1, "0-10%", IF(Table_1[[#This Row],[Discount %]]&lt;=0.2, "10-20%", IF(Table_1[[#This Row],[Discount %]]&lt;=0.3, "20-30%", IF(Table_1[[#This Row],[Discount %]]&lt;=0.4, "30-40%", "40%+"))))</f>
        <v>0-10%</v>
      </c>
    </row>
    <row r="5140" spans="1:24" ht="14.4" x14ac:dyDescent="0.3">
      <c r="A5140" s="2">
        <v>5139</v>
      </c>
      <c r="B5140" s="2" t="s">
        <v>8022</v>
      </c>
      <c r="C5140" s="2">
        <f>YEAR([1]Data!$D5140)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9">
        <v>23.34</v>
      </c>
      <c r="T5140" s="2">
        <v>3</v>
      </c>
      <c r="U5140" s="25">
        <v>0</v>
      </c>
      <c r="V5140" s="25">
        <v>10.969799999999999</v>
      </c>
      <c r="W5140" s="11">
        <f>Table_1[[#This Row],[Discount]]/Table_1[[#This Row],[Sales]]</f>
        <v>0</v>
      </c>
      <c r="X5140" t="str">
        <f>IF(Table_1[[#This Row],[Discount %]]&lt;=0.1, "0-10%", IF(Table_1[[#This Row],[Discount %]]&lt;=0.2, "10-20%", IF(Table_1[[#This Row],[Discount %]]&lt;=0.3, "20-30%", IF(Table_1[[#This Row],[Discount %]]&lt;=0.4, "30-40%", "40%+"))))</f>
        <v>0-10%</v>
      </c>
    </row>
    <row r="5141" spans="1:24" ht="14.4" x14ac:dyDescent="0.3">
      <c r="A5141" s="2">
        <v>5140</v>
      </c>
      <c r="B5141" s="2" t="s">
        <v>8022</v>
      </c>
      <c r="C5141" s="2">
        <f>YEAR([1]Data!$D5141)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9">
        <v>51.550000000000004</v>
      </c>
      <c r="T5141" s="2">
        <v>5</v>
      </c>
      <c r="U5141" s="25">
        <v>0</v>
      </c>
      <c r="V5141" s="25">
        <v>24.2285</v>
      </c>
      <c r="W5141" s="11">
        <f>Table_1[[#This Row],[Discount]]/Table_1[[#This Row],[Sales]]</f>
        <v>0</v>
      </c>
      <c r="X5141" t="str">
        <f>IF(Table_1[[#This Row],[Discount %]]&lt;=0.1, "0-10%", IF(Table_1[[#This Row],[Discount %]]&lt;=0.2, "10-20%", IF(Table_1[[#This Row],[Discount %]]&lt;=0.3, "20-30%", IF(Table_1[[#This Row],[Discount %]]&lt;=0.4, "30-40%", "40%+"))))</f>
        <v>0-10%</v>
      </c>
    </row>
    <row r="5142" spans="1:24" ht="14.4" x14ac:dyDescent="0.3">
      <c r="A5142" s="2">
        <v>5141</v>
      </c>
      <c r="B5142" s="2" t="s">
        <v>8023</v>
      </c>
      <c r="C5142" s="2">
        <f>YEAR([1]Data!$D5142)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9">
        <v>119.9</v>
      </c>
      <c r="T5142" s="2">
        <v>2</v>
      </c>
      <c r="U5142" s="25">
        <v>0</v>
      </c>
      <c r="V5142" s="25">
        <v>43.164000000000001</v>
      </c>
      <c r="W5142" s="11">
        <f>Table_1[[#This Row],[Discount]]/Table_1[[#This Row],[Sales]]</f>
        <v>0</v>
      </c>
      <c r="X5142" t="str">
        <f>IF(Table_1[[#This Row],[Discount %]]&lt;=0.1, "0-10%", IF(Table_1[[#This Row],[Discount %]]&lt;=0.2, "10-20%", IF(Table_1[[#This Row],[Discount %]]&lt;=0.3, "20-30%", IF(Table_1[[#This Row],[Discount %]]&lt;=0.4, "30-40%", "40%+"))))</f>
        <v>0-10%</v>
      </c>
    </row>
    <row r="5143" spans="1:24" ht="14.4" x14ac:dyDescent="0.3">
      <c r="A5143" s="2">
        <v>5142</v>
      </c>
      <c r="B5143" s="2" t="s">
        <v>8024</v>
      </c>
      <c r="C5143" s="2">
        <f>YEAR([1]Data!$D5143)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9">
        <v>1317.492</v>
      </c>
      <c r="T5143" s="2">
        <v>6</v>
      </c>
      <c r="U5143" s="25">
        <v>0.1</v>
      </c>
      <c r="V5143" s="25">
        <v>292.77599999999995</v>
      </c>
      <c r="W5143" s="11">
        <f>Table_1[[#This Row],[Discount]]/Table_1[[#This Row],[Sales]]</f>
        <v>7.5901789156974011E-5</v>
      </c>
      <c r="X5143" t="str">
        <f>IF(Table_1[[#This Row],[Discount %]]&lt;=0.1, "0-10%", IF(Table_1[[#This Row],[Discount %]]&lt;=0.2, "10-20%", IF(Table_1[[#This Row],[Discount %]]&lt;=0.3, "20-30%", IF(Table_1[[#This Row],[Discount %]]&lt;=0.4, "30-40%", "40%+"))))</f>
        <v>0-10%</v>
      </c>
    </row>
    <row r="5144" spans="1:24" ht="14.4" x14ac:dyDescent="0.3">
      <c r="A5144" s="2">
        <v>5143</v>
      </c>
      <c r="B5144" s="2" t="s">
        <v>8024</v>
      </c>
      <c r="C5144" s="2">
        <f>YEAR([1]Data!$D5144)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9">
        <v>63.84</v>
      </c>
      <c r="T5144" s="2">
        <v>8</v>
      </c>
      <c r="U5144" s="25">
        <v>0</v>
      </c>
      <c r="V5144" s="25">
        <v>18.513599999999997</v>
      </c>
      <c r="W5144" s="11">
        <f>Table_1[[#This Row],[Discount]]/Table_1[[#This Row],[Sales]]</f>
        <v>0</v>
      </c>
      <c r="X5144" t="str">
        <f>IF(Table_1[[#This Row],[Discount %]]&lt;=0.1, "0-10%", IF(Table_1[[#This Row],[Discount %]]&lt;=0.2, "10-20%", IF(Table_1[[#This Row],[Discount %]]&lt;=0.3, "20-30%", IF(Table_1[[#This Row],[Discount %]]&lt;=0.4, "30-40%", "40%+"))))</f>
        <v>0-10%</v>
      </c>
    </row>
    <row r="5145" spans="1:24" ht="14.4" x14ac:dyDescent="0.3">
      <c r="A5145" s="2">
        <v>5144</v>
      </c>
      <c r="B5145" s="2" t="s">
        <v>8024</v>
      </c>
      <c r="C5145" s="2">
        <f>YEAR([1]Data!$D5145)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9">
        <v>3.5920000000000005</v>
      </c>
      <c r="T5145" s="2">
        <v>1</v>
      </c>
      <c r="U5145" s="25">
        <v>0.2</v>
      </c>
      <c r="V5145" s="25">
        <v>1.1224999999999996</v>
      </c>
      <c r="W5145" s="11">
        <f>Table_1[[#This Row],[Discount]]/Table_1[[#This Row],[Sales]]</f>
        <v>5.5679287305122491E-2</v>
      </c>
      <c r="X5145" t="str">
        <f>IF(Table_1[[#This Row],[Discount %]]&lt;=0.1, "0-10%", IF(Table_1[[#This Row],[Discount %]]&lt;=0.2, "10-20%", IF(Table_1[[#This Row],[Discount %]]&lt;=0.3, "20-30%", IF(Table_1[[#This Row],[Discount %]]&lt;=0.4, "30-40%", "40%+"))))</f>
        <v>0-10%</v>
      </c>
    </row>
    <row r="5146" spans="1:24" ht="14.4" x14ac:dyDescent="0.3">
      <c r="A5146" s="2">
        <v>5145</v>
      </c>
      <c r="B5146" s="2" t="s">
        <v>8025</v>
      </c>
      <c r="C5146" s="2">
        <f>YEAR([1]Data!$D5146)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9">
        <v>86.26</v>
      </c>
      <c r="T5146" s="2">
        <v>2</v>
      </c>
      <c r="U5146" s="25">
        <v>0</v>
      </c>
      <c r="V5146" s="25">
        <v>29.328400000000002</v>
      </c>
      <c r="W5146" s="11">
        <f>Table_1[[#This Row],[Discount]]/Table_1[[#This Row],[Sales]]</f>
        <v>0</v>
      </c>
      <c r="X5146" t="str">
        <f>IF(Table_1[[#This Row],[Discount %]]&lt;=0.1, "0-10%", IF(Table_1[[#This Row],[Discount %]]&lt;=0.2, "10-20%", IF(Table_1[[#This Row],[Discount %]]&lt;=0.3, "20-30%", IF(Table_1[[#This Row],[Discount %]]&lt;=0.4, "30-40%", "40%+"))))</f>
        <v>0-10%</v>
      </c>
    </row>
    <row r="5147" spans="1:24" ht="14.4" x14ac:dyDescent="0.3">
      <c r="A5147" s="2">
        <v>5146</v>
      </c>
      <c r="B5147" s="2" t="s">
        <v>8025</v>
      </c>
      <c r="C5147" s="2">
        <f>YEAR([1]Data!$D5147)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9">
        <v>139.04</v>
      </c>
      <c r="T5147" s="2">
        <v>4</v>
      </c>
      <c r="U5147" s="25">
        <v>0</v>
      </c>
      <c r="V5147" s="25">
        <v>38.931200000000004</v>
      </c>
      <c r="W5147" s="11">
        <f>Table_1[[#This Row],[Discount]]/Table_1[[#This Row],[Sales]]</f>
        <v>0</v>
      </c>
      <c r="X5147" t="str">
        <f>IF(Table_1[[#This Row],[Discount %]]&lt;=0.1, "0-10%", IF(Table_1[[#This Row],[Discount %]]&lt;=0.2, "10-20%", IF(Table_1[[#This Row],[Discount %]]&lt;=0.3, "20-30%", IF(Table_1[[#This Row],[Discount %]]&lt;=0.4, "30-40%", "40%+"))))</f>
        <v>0-10%</v>
      </c>
    </row>
    <row r="5148" spans="1:24" ht="14.4" x14ac:dyDescent="0.3">
      <c r="A5148" s="2">
        <v>5147</v>
      </c>
      <c r="B5148" s="2" t="s">
        <v>8025</v>
      </c>
      <c r="C5148" s="2">
        <f>YEAR([1]Data!$D5148)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9">
        <v>46.8</v>
      </c>
      <c r="T5148" s="2">
        <v>4</v>
      </c>
      <c r="U5148" s="25">
        <v>0</v>
      </c>
      <c r="V5148" s="25">
        <v>16.38</v>
      </c>
      <c r="W5148" s="11">
        <f>Table_1[[#This Row],[Discount]]/Table_1[[#This Row],[Sales]]</f>
        <v>0</v>
      </c>
      <c r="X5148" t="str">
        <f>IF(Table_1[[#This Row],[Discount %]]&lt;=0.1, "0-10%", IF(Table_1[[#This Row],[Discount %]]&lt;=0.2, "10-20%", IF(Table_1[[#This Row],[Discount %]]&lt;=0.3, "20-30%", IF(Table_1[[#This Row],[Discount %]]&lt;=0.4, "30-40%", "40%+"))))</f>
        <v>0-10%</v>
      </c>
    </row>
    <row r="5149" spans="1:24" ht="14.4" x14ac:dyDescent="0.3">
      <c r="A5149" s="2">
        <v>5148</v>
      </c>
      <c r="B5149" s="2" t="s">
        <v>8026</v>
      </c>
      <c r="C5149" s="2">
        <f>YEAR([1]Data!$D5149)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9">
        <v>8.5440000000000005</v>
      </c>
      <c r="T5149" s="2">
        <v>4</v>
      </c>
      <c r="U5149" s="25">
        <v>0.2</v>
      </c>
      <c r="V5149" s="25">
        <v>1.9223999999999997</v>
      </c>
      <c r="W5149" s="11">
        <f>Table_1[[#This Row],[Discount]]/Table_1[[#This Row],[Sales]]</f>
        <v>2.3408239700374533E-2</v>
      </c>
      <c r="X5149" t="str">
        <f>IF(Table_1[[#This Row],[Discount %]]&lt;=0.1, "0-10%", IF(Table_1[[#This Row],[Discount %]]&lt;=0.2, "10-20%", IF(Table_1[[#This Row],[Discount %]]&lt;=0.3, "20-30%", IF(Table_1[[#This Row],[Discount %]]&lt;=0.4, "30-40%", "40%+"))))</f>
        <v>0-10%</v>
      </c>
    </row>
    <row r="5150" spans="1:24" ht="14.4" x14ac:dyDescent="0.3">
      <c r="A5150" s="2">
        <v>5149</v>
      </c>
      <c r="B5150" s="2" t="s">
        <v>8026</v>
      </c>
      <c r="C5150" s="2">
        <f>YEAR([1]Data!$D5150)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9">
        <v>842.37600000000009</v>
      </c>
      <c r="T5150" s="2">
        <v>3</v>
      </c>
      <c r="U5150" s="25">
        <v>0.2</v>
      </c>
      <c r="V5150" s="25">
        <v>105.29699999999988</v>
      </c>
      <c r="W5150" s="11">
        <f>Table_1[[#This Row],[Discount]]/Table_1[[#This Row],[Sales]]</f>
        <v>2.3742366829064454E-4</v>
      </c>
      <c r="X5150" t="str">
        <f>IF(Table_1[[#This Row],[Discount %]]&lt;=0.1, "0-10%", IF(Table_1[[#This Row],[Discount %]]&lt;=0.2, "10-20%", IF(Table_1[[#This Row],[Discount %]]&lt;=0.3, "20-30%", IF(Table_1[[#This Row],[Discount %]]&lt;=0.4, "30-40%", "40%+"))))</f>
        <v>0-10%</v>
      </c>
    </row>
    <row r="5151" spans="1:24" ht="14.4" x14ac:dyDescent="0.3">
      <c r="A5151" s="2">
        <v>5150</v>
      </c>
      <c r="B5151" s="2" t="s">
        <v>8028</v>
      </c>
      <c r="C5151" s="2">
        <f>YEAR([1]Data!$D5151)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9">
        <v>1214.8499999999999</v>
      </c>
      <c r="T5151" s="2">
        <v>3</v>
      </c>
      <c r="U5151" s="25">
        <v>0</v>
      </c>
      <c r="V5151" s="25">
        <v>352.30649999999997</v>
      </c>
      <c r="W5151" s="11">
        <f>Table_1[[#This Row],[Discount]]/Table_1[[#This Row],[Sales]]</f>
        <v>0</v>
      </c>
      <c r="X5151" t="str">
        <f>IF(Table_1[[#This Row],[Discount %]]&lt;=0.1, "0-10%", IF(Table_1[[#This Row],[Discount %]]&lt;=0.2, "10-20%", IF(Table_1[[#This Row],[Discount %]]&lt;=0.3, "20-30%", IF(Table_1[[#This Row],[Discount %]]&lt;=0.4, "30-40%", "40%+"))))</f>
        <v>0-10%</v>
      </c>
    </row>
    <row r="5152" spans="1:24" ht="14.4" x14ac:dyDescent="0.3">
      <c r="A5152" s="2">
        <v>5151</v>
      </c>
      <c r="B5152" s="2" t="s">
        <v>8029</v>
      </c>
      <c r="C5152" s="2">
        <f>YEAR([1]Data!$D5152)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9">
        <v>67.78</v>
      </c>
      <c r="T5152" s="2">
        <v>2</v>
      </c>
      <c r="U5152" s="25">
        <v>0</v>
      </c>
      <c r="V5152" s="25">
        <v>16.945</v>
      </c>
      <c r="W5152" s="11">
        <f>Table_1[[#This Row],[Discount]]/Table_1[[#This Row],[Sales]]</f>
        <v>0</v>
      </c>
      <c r="X5152" t="str">
        <f>IF(Table_1[[#This Row],[Discount %]]&lt;=0.1, "0-10%", IF(Table_1[[#This Row],[Discount %]]&lt;=0.2, "10-20%", IF(Table_1[[#This Row],[Discount %]]&lt;=0.3, "20-30%", IF(Table_1[[#This Row],[Discount %]]&lt;=0.4, "30-40%", "40%+"))))</f>
        <v>0-10%</v>
      </c>
    </row>
    <row r="5153" spans="1:24" ht="14.4" x14ac:dyDescent="0.3">
      <c r="A5153" s="2">
        <v>5152</v>
      </c>
      <c r="B5153" s="2" t="s">
        <v>8030</v>
      </c>
      <c r="C5153" s="2">
        <f>YEAR([1]Data!$D5153)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9">
        <v>39.900000000000006</v>
      </c>
      <c r="T5153" s="2">
        <v>5</v>
      </c>
      <c r="U5153" s="25">
        <v>0</v>
      </c>
      <c r="V5153" s="25">
        <v>10.373999999999999</v>
      </c>
      <c r="W5153" s="11">
        <f>Table_1[[#This Row],[Discount]]/Table_1[[#This Row],[Sales]]</f>
        <v>0</v>
      </c>
      <c r="X5153" t="str">
        <f>IF(Table_1[[#This Row],[Discount %]]&lt;=0.1, "0-10%", IF(Table_1[[#This Row],[Discount %]]&lt;=0.2, "10-20%", IF(Table_1[[#This Row],[Discount %]]&lt;=0.3, "20-30%", IF(Table_1[[#This Row],[Discount %]]&lt;=0.4, "30-40%", "40%+"))))</f>
        <v>0-10%</v>
      </c>
    </row>
    <row r="5154" spans="1:24" ht="14.4" x14ac:dyDescent="0.3">
      <c r="A5154" s="2">
        <v>5153</v>
      </c>
      <c r="B5154" s="2" t="s">
        <v>8032</v>
      </c>
      <c r="C5154" s="2">
        <f>YEAR([1]Data!$D5154)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9">
        <v>2.6880000000000002</v>
      </c>
      <c r="T5154" s="2">
        <v>1</v>
      </c>
      <c r="U5154" s="25">
        <v>0.2</v>
      </c>
      <c r="V5154" s="25">
        <v>0.83999999999999975</v>
      </c>
      <c r="W5154" s="11">
        <f>Table_1[[#This Row],[Discount]]/Table_1[[#This Row],[Sales]]</f>
        <v>7.4404761904761904E-2</v>
      </c>
      <c r="X5154" t="str">
        <f>IF(Table_1[[#This Row],[Discount %]]&lt;=0.1, "0-10%", IF(Table_1[[#This Row],[Discount %]]&lt;=0.2, "10-20%", IF(Table_1[[#This Row],[Discount %]]&lt;=0.3, "20-30%", IF(Table_1[[#This Row],[Discount %]]&lt;=0.4, "30-40%", "40%+"))))</f>
        <v>0-10%</v>
      </c>
    </row>
    <row r="5155" spans="1:24" ht="14.4" x14ac:dyDescent="0.3">
      <c r="A5155" s="2">
        <v>5154</v>
      </c>
      <c r="B5155" s="2" t="s">
        <v>8032</v>
      </c>
      <c r="C5155" s="2">
        <f>YEAR([1]Data!$D5155)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9">
        <v>6.6000000000000005</v>
      </c>
      <c r="T5155" s="2">
        <v>3</v>
      </c>
      <c r="U5155" s="25">
        <v>0</v>
      </c>
      <c r="V5155" s="25">
        <v>2.9040000000000008</v>
      </c>
      <c r="W5155" s="11">
        <f>Table_1[[#This Row],[Discount]]/Table_1[[#This Row],[Sales]]</f>
        <v>0</v>
      </c>
      <c r="X5155" t="str">
        <f>IF(Table_1[[#This Row],[Discount %]]&lt;=0.1, "0-10%", IF(Table_1[[#This Row],[Discount %]]&lt;=0.2, "10-20%", IF(Table_1[[#This Row],[Discount %]]&lt;=0.3, "20-30%", IF(Table_1[[#This Row],[Discount %]]&lt;=0.4, "30-40%", "40%+"))))</f>
        <v>0-10%</v>
      </c>
    </row>
    <row r="5156" spans="1:24" ht="14.4" x14ac:dyDescent="0.3">
      <c r="A5156" s="2">
        <v>5155</v>
      </c>
      <c r="B5156" s="2" t="s">
        <v>8033</v>
      </c>
      <c r="C5156" s="2">
        <f>YEAR([1]Data!$D5156)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9">
        <v>28.4</v>
      </c>
      <c r="T5156" s="2">
        <v>4</v>
      </c>
      <c r="U5156" s="25">
        <v>0</v>
      </c>
      <c r="V5156" s="25">
        <v>13.063999999999998</v>
      </c>
      <c r="W5156" s="11">
        <f>Table_1[[#This Row],[Discount]]/Table_1[[#This Row],[Sales]]</f>
        <v>0</v>
      </c>
      <c r="X5156" t="str">
        <f>IF(Table_1[[#This Row],[Discount %]]&lt;=0.1, "0-10%", IF(Table_1[[#This Row],[Discount %]]&lt;=0.2, "10-20%", IF(Table_1[[#This Row],[Discount %]]&lt;=0.3, "20-30%", IF(Table_1[[#This Row],[Discount %]]&lt;=0.4, "30-40%", "40%+"))))</f>
        <v>0-10%</v>
      </c>
    </row>
    <row r="5157" spans="1:24" ht="14.4" x14ac:dyDescent="0.3">
      <c r="A5157" s="2">
        <v>5156</v>
      </c>
      <c r="B5157" s="2" t="s">
        <v>8033</v>
      </c>
      <c r="C5157" s="2">
        <f>YEAR([1]Data!$D5157)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9">
        <v>212.94</v>
      </c>
      <c r="T5157" s="2">
        <v>3</v>
      </c>
      <c r="U5157" s="25">
        <v>0</v>
      </c>
      <c r="V5157" s="25">
        <v>34.070399999999999</v>
      </c>
      <c r="W5157" s="11">
        <f>Table_1[[#This Row],[Discount]]/Table_1[[#This Row],[Sales]]</f>
        <v>0</v>
      </c>
      <c r="X5157" t="str">
        <f>IF(Table_1[[#This Row],[Discount %]]&lt;=0.1, "0-10%", IF(Table_1[[#This Row],[Discount %]]&lt;=0.2, "10-20%", IF(Table_1[[#This Row],[Discount %]]&lt;=0.3, "20-30%", IF(Table_1[[#This Row],[Discount %]]&lt;=0.4, "30-40%", "40%+"))))</f>
        <v>0-10%</v>
      </c>
    </row>
    <row r="5158" spans="1:24" ht="14.4" x14ac:dyDescent="0.3">
      <c r="A5158" s="2">
        <v>5157</v>
      </c>
      <c r="B5158" s="2" t="s">
        <v>8035</v>
      </c>
      <c r="C5158" s="2">
        <f>YEAR([1]Data!$D5158)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9">
        <v>1001.5840000000001</v>
      </c>
      <c r="T5158" s="2">
        <v>2</v>
      </c>
      <c r="U5158" s="25">
        <v>0.2</v>
      </c>
      <c r="V5158" s="25">
        <v>125.19799999999992</v>
      </c>
      <c r="W5158" s="11">
        <f>Table_1[[#This Row],[Discount]]/Table_1[[#This Row],[Sales]]</f>
        <v>1.9968370101758814E-4</v>
      </c>
      <c r="X5158" t="str">
        <f>IF(Table_1[[#This Row],[Discount %]]&lt;=0.1, "0-10%", IF(Table_1[[#This Row],[Discount %]]&lt;=0.2, "10-20%", IF(Table_1[[#This Row],[Discount %]]&lt;=0.3, "20-30%", IF(Table_1[[#This Row],[Discount %]]&lt;=0.4, "30-40%", "40%+"))))</f>
        <v>0-10%</v>
      </c>
    </row>
    <row r="5159" spans="1:24" ht="14.4" x14ac:dyDescent="0.3">
      <c r="A5159" s="2">
        <v>5158</v>
      </c>
      <c r="B5159" s="2" t="s">
        <v>8035</v>
      </c>
      <c r="C5159" s="2">
        <f>YEAR([1]Data!$D5159)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9">
        <v>569.05799999999999</v>
      </c>
      <c r="T5159" s="2">
        <v>3</v>
      </c>
      <c r="U5159" s="25">
        <v>0.3</v>
      </c>
      <c r="V5159" s="25">
        <v>-178.84680000000006</v>
      </c>
      <c r="W5159" s="11">
        <f>Table_1[[#This Row],[Discount]]/Table_1[[#This Row],[Sales]]</f>
        <v>5.2718703541642503E-4</v>
      </c>
      <c r="X5159" t="str">
        <f>IF(Table_1[[#This Row],[Discount %]]&lt;=0.1, "0-10%", IF(Table_1[[#This Row],[Discount %]]&lt;=0.2, "10-20%", IF(Table_1[[#This Row],[Discount %]]&lt;=0.3, "20-30%", IF(Table_1[[#This Row],[Discount %]]&lt;=0.4, "30-40%", "40%+"))))</f>
        <v>0-10%</v>
      </c>
    </row>
    <row r="5160" spans="1:24" ht="14.4" x14ac:dyDescent="0.3">
      <c r="A5160" s="2">
        <v>5159</v>
      </c>
      <c r="B5160" s="2" t="s">
        <v>8035</v>
      </c>
      <c r="C5160" s="2">
        <f>YEAR([1]Data!$D5160)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9">
        <v>14.224000000000002</v>
      </c>
      <c r="T5160" s="2">
        <v>2</v>
      </c>
      <c r="U5160" s="25">
        <v>0.6</v>
      </c>
      <c r="V5160" s="25">
        <v>-10.312400000000004</v>
      </c>
      <c r="W5160" s="11">
        <f>Table_1[[#This Row],[Discount]]/Table_1[[#This Row],[Sales]]</f>
        <v>4.2182227221597292E-2</v>
      </c>
      <c r="X5160" t="str">
        <f>IF(Table_1[[#This Row],[Discount %]]&lt;=0.1, "0-10%", IF(Table_1[[#This Row],[Discount %]]&lt;=0.2, "10-20%", IF(Table_1[[#This Row],[Discount %]]&lt;=0.3, "20-30%", IF(Table_1[[#This Row],[Discount %]]&lt;=0.4, "30-40%", "40%+"))))</f>
        <v>0-10%</v>
      </c>
    </row>
    <row r="5161" spans="1:24" ht="14.4" x14ac:dyDescent="0.3">
      <c r="A5161" s="2">
        <v>5160</v>
      </c>
      <c r="B5161" s="2" t="s">
        <v>8036</v>
      </c>
      <c r="C5161" s="2">
        <f>YEAR([1]Data!$D5161)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9">
        <v>105.584</v>
      </c>
      <c r="T5161" s="2">
        <v>2</v>
      </c>
      <c r="U5161" s="25">
        <v>0.2</v>
      </c>
      <c r="V5161" s="25">
        <v>9.2386000000000053</v>
      </c>
      <c r="W5161" s="11">
        <f>Table_1[[#This Row],[Discount]]/Table_1[[#This Row],[Sales]]</f>
        <v>1.8942263979390818E-3</v>
      </c>
      <c r="X5161" t="str">
        <f>IF(Table_1[[#This Row],[Discount %]]&lt;=0.1, "0-10%", IF(Table_1[[#This Row],[Discount %]]&lt;=0.2, "10-20%", IF(Table_1[[#This Row],[Discount %]]&lt;=0.3, "20-30%", IF(Table_1[[#This Row],[Discount %]]&lt;=0.4, "30-40%", "40%+"))))</f>
        <v>0-10%</v>
      </c>
    </row>
    <row r="5162" spans="1:24" ht="14.4" x14ac:dyDescent="0.3">
      <c r="A5162" s="2">
        <v>5161</v>
      </c>
      <c r="B5162" s="2" t="s">
        <v>8036</v>
      </c>
      <c r="C5162" s="2">
        <f>YEAR([1]Data!$D5162)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9">
        <v>68.720000000000013</v>
      </c>
      <c r="T5162" s="2">
        <v>2</v>
      </c>
      <c r="U5162" s="25">
        <v>0.2</v>
      </c>
      <c r="V5162" s="25">
        <v>-14.603000000000005</v>
      </c>
      <c r="W5162" s="11">
        <f>Table_1[[#This Row],[Discount]]/Table_1[[#This Row],[Sales]]</f>
        <v>2.9103608847497087E-3</v>
      </c>
      <c r="X5162" t="str">
        <f>IF(Table_1[[#This Row],[Discount %]]&lt;=0.1, "0-10%", IF(Table_1[[#This Row],[Discount %]]&lt;=0.2, "10-20%", IF(Table_1[[#This Row],[Discount %]]&lt;=0.3, "20-30%", IF(Table_1[[#This Row],[Discount %]]&lt;=0.4, "30-40%", "40%+"))))</f>
        <v>0-10%</v>
      </c>
    </row>
    <row r="5163" spans="1:24" ht="14.4" x14ac:dyDescent="0.3">
      <c r="A5163" s="2">
        <v>5162</v>
      </c>
      <c r="B5163" s="2" t="s">
        <v>8037</v>
      </c>
      <c r="C5163" s="2">
        <f>YEAR([1]Data!$D5163)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9">
        <v>1367.84</v>
      </c>
      <c r="T5163" s="2">
        <v>8</v>
      </c>
      <c r="U5163" s="25">
        <v>0</v>
      </c>
      <c r="V5163" s="25">
        <v>259.88959999999997</v>
      </c>
      <c r="W5163" s="11">
        <f>Table_1[[#This Row],[Discount]]/Table_1[[#This Row],[Sales]]</f>
        <v>0</v>
      </c>
      <c r="X5163" t="str">
        <f>IF(Table_1[[#This Row],[Discount %]]&lt;=0.1, "0-10%", IF(Table_1[[#This Row],[Discount %]]&lt;=0.2, "10-20%", IF(Table_1[[#This Row],[Discount %]]&lt;=0.3, "20-30%", IF(Table_1[[#This Row],[Discount %]]&lt;=0.4, "30-40%", "40%+"))))</f>
        <v>0-10%</v>
      </c>
    </row>
    <row r="5164" spans="1:24" ht="14.4" x14ac:dyDescent="0.3">
      <c r="A5164" s="2">
        <v>5163</v>
      </c>
      <c r="B5164" s="2" t="s">
        <v>8038</v>
      </c>
      <c r="C5164" s="2">
        <f>YEAR([1]Data!$D5164)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9">
        <v>301.95999999999998</v>
      </c>
      <c r="T5164" s="2">
        <v>2</v>
      </c>
      <c r="U5164" s="25">
        <v>0</v>
      </c>
      <c r="V5164" s="25">
        <v>33.215599999999995</v>
      </c>
      <c r="W5164" s="11">
        <f>Table_1[[#This Row],[Discount]]/Table_1[[#This Row],[Sales]]</f>
        <v>0</v>
      </c>
      <c r="X5164" t="str">
        <f>IF(Table_1[[#This Row],[Discount %]]&lt;=0.1, "0-10%", IF(Table_1[[#This Row],[Discount %]]&lt;=0.2, "10-20%", IF(Table_1[[#This Row],[Discount %]]&lt;=0.3, "20-30%", IF(Table_1[[#This Row],[Discount %]]&lt;=0.4, "30-40%", "40%+"))))</f>
        <v>0-10%</v>
      </c>
    </row>
    <row r="5165" spans="1:24" ht="14.4" x14ac:dyDescent="0.3">
      <c r="A5165" s="2">
        <v>5164</v>
      </c>
      <c r="B5165" s="2" t="s">
        <v>8039</v>
      </c>
      <c r="C5165" s="2">
        <f>YEAR([1]Data!$D5165)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9">
        <v>170.35200000000003</v>
      </c>
      <c r="T5165" s="2">
        <v>3</v>
      </c>
      <c r="U5165" s="25">
        <v>0.2</v>
      </c>
      <c r="V5165" s="25">
        <v>-17.035200000000003</v>
      </c>
      <c r="W5165" s="11">
        <f>Table_1[[#This Row],[Discount]]/Table_1[[#This Row],[Sales]]</f>
        <v>1.1740396355780969E-3</v>
      </c>
      <c r="X5165" t="str">
        <f>IF(Table_1[[#This Row],[Discount %]]&lt;=0.1, "0-10%", IF(Table_1[[#This Row],[Discount %]]&lt;=0.2, "10-20%", IF(Table_1[[#This Row],[Discount %]]&lt;=0.3, "20-30%", IF(Table_1[[#This Row],[Discount %]]&lt;=0.4, "30-40%", "40%+"))))</f>
        <v>0-10%</v>
      </c>
    </row>
    <row r="5166" spans="1:24" ht="14.4" x14ac:dyDescent="0.3">
      <c r="A5166" s="2">
        <v>5165</v>
      </c>
      <c r="B5166" s="2" t="s">
        <v>8040</v>
      </c>
      <c r="C5166" s="2">
        <f>YEAR([1]Data!$D5166)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9">
        <v>3.9</v>
      </c>
      <c r="T5166" s="2">
        <v>2</v>
      </c>
      <c r="U5166" s="25">
        <v>0</v>
      </c>
      <c r="V5166" s="25">
        <v>1.5209999999999999</v>
      </c>
      <c r="W5166" s="11">
        <f>Table_1[[#This Row],[Discount]]/Table_1[[#This Row],[Sales]]</f>
        <v>0</v>
      </c>
      <c r="X5166" t="str">
        <f>IF(Table_1[[#This Row],[Discount %]]&lt;=0.1, "0-10%", IF(Table_1[[#This Row],[Discount %]]&lt;=0.2, "10-20%", IF(Table_1[[#This Row],[Discount %]]&lt;=0.3, "20-30%", IF(Table_1[[#This Row],[Discount %]]&lt;=0.4, "30-40%", "40%+"))))</f>
        <v>0-10%</v>
      </c>
    </row>
    <row r="5167" spans="1:24" ht="14.4" x14ac:dyDescent="0.3">
      <c r="A5167" s="2">
        <v>5166</v>
      </c>
      <c r="B5167" s="2" t="s">
        <v>8040</v>
      </c>
      <c r="C5167" s="2">
        <f>YEAR([1]Data!$D5167)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9">
        <v>12.84</v>
      </c>
      <c r="T5167" s="2">
        <v>3</v>
      </c>
      <c r="U5167" s="25">
        <v>0</v>
      </c>
      <c r="V5167" s="25">
        <v>5.7779999999999987</v>
      </c>
      <c r="W5167" s="11">
        <f>Table_1[[#This Row],[Discount]]/Table_1[[#This Row],[Sales]]</f>
        <v>0</v>
      </c>
      <c r="X5167" t="str">
        <f>IF(Table_1[[#This Row],[Discount %]]&lt;=0.1, "0-10%", IF(Table_1[[#This Row],[Discount %]]&lt;=0.2, "10-20%", IF(Table_1[[#This Row],[Discount %]]&lt;=0.3, "20-30%", IF(Table_1[[#This Row],[Discount %]]&lt;=0.4, "30-40%", "40%+"))))</f>
        <v>0-10%</v>
      </c>
    </row>
    <row r="5168" spans="1:24" ht="14.4" x14ac:dyDescent="0.3">
      <c r="A5168" s="2">
        <v>5167</v>
      </c>
      <c r="B5168" s="2" t="s">
        <v>8040</v>
      </c>
      <c r="C5168" s="2">
        <f>YEAR([1]Data!$D5168)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9">
        <v>15.84</v>
      </c>
      <c r="T5168" s="2">
        <v>3</v>
      </c>
      <c r="U5168" s="25">
        <v>0</v>
      </c>
      <c r="V5168" s="25">
        <v>7.1280000000000001</v>
      </c>
      <c r="W5168" s="11">
        <f>Table_1[[#This Row],[Discount]]/Table_1[[#This Row],[Sales]]</f>
        <v>0</v>
      </c>
      <c r="X5168" t="str">
        <f>IF(Table_1[[#This Row],[Discount %]]&lt;=0.1, "0-10%", IF(Table_1[[#This Row],[Discount %]]&lt;=0.2, "10-20%", IF(Table_1[[#This Row],[Discount %]]&lt;=0.3, "20-30%", IF(Table_1[[#This Row],[Discount %]]&lt;=0.4, "30-40%", "40%+"))))</f>
        <v>0-10%</v>
      </c>
    </row>
    <row r="5169" spans="1:24" ht="14.4" x14ac:dyDescent="0.3">
      <c r="A5169" s="2">
        <v>5168</v>
      </c>
      <c r="B5169" s="2" t="s">
        <v>8040</v>
      </c>
      <c r="C5169" s="2">
        <f>YEAR([1]Data!$D5169)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9">
        <v>563.93999999999994</v>
      </c>
      <c r="T5169" s="2">
        <v>3</v>
      </c>
      <c r="U5169" s="25">
        <v>0</v>
      </c>
      <c r="V5169" s="25">
        <v>112.78800000000001</v>
      </c>
      <c r="W5169" s="11">
        <f>Table_1[[#This Row],[Discount]]/Table_1[[#This Row],[Sales]]</f>
        <v>0</v>
      </c>
      <c r="X5169" t="str">
        <f>IF(Table_1[[#This Row],[Discount %]]&lt;=0.1, "0-10%", IF(Table_1[[#This Row],[Discount %]]&lt;=0.2, "10-20%", IF(Table_1[[#This Row],[Discount %]]&lt;=0.3, "20-30%", IF(Table_1[[#This Row],[Discount %]]&lt;=0.4, "30-40%", "40%+"))))</f>
        <v>0-10%</v>
      </c>
    </row>
    <row r="5170" spans="1:24" ht="14.4" x14ac:dyDescent="0.3">
      <c r="A5170" s="2">
        <v>5169</v>
      </c>
      <c r="B5170" s="2" t="s">
        <v>8040</v>
      </c>
      <c r="C5170" s="2">
        <f>YEAR([1]Data!$D5170)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9">
        <v>62.94</v>
      </c>
      <c r="T5170" s="2">
        <v>3</v>
      </c>
      <c r="U5170" s="25">
        <v>0</v>
      </c>
      <c r="V5170" s="25">
        <v>11.958600000000001</v>
      </c>
      <c r="W5170" s="11">
        <f>Table_1[[#This Row],[Discount]]/Table_1[[#This Row],[Sales]]</f>
        <v>0</v>
      </c>
      <c r="X5170" t="str">
        <f>IF(Table_1[[#This Row],[Discount %]]&lt;=0.1, "0-10%", IF(Table_1[[#This Row],[Discount %]]&lt;=0.2, "10-20%", IF(Table_1[[#This Row],[Discount %]]&lt;=0.3, "20-30%", IF(Table_1[[#This Row],[Discount %]]&lt;=0.4, "30-40%", "40%+"))))</f>
        <v>0-10%</v>
      </c>
    </row>
    <row r="5171" spans="1:24" ht="14.4" x14ac:dyDescent="0.3">
      <c r="A5171" s="2">
        <v>5170</v>
      </c>
      <c r="B5171" s="2" t="s">
        <v>8040</v>
      </c>
      <c r="C5171" s="2">
        <f>YEAR([1]Data!$D5171)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9">
        <v>535.41</v>
      </c>
      <c r="T5171" s="2">
        <v>3</v>
      </c>
      <c r="U5171" s="25">
        <v>0</v>
      </c>
      <c r="V5171" s="25">
        <v>160.62299999999993</v>
      </c>
      <c r="W5171" s="11">
        <f>Table_1[[#This Row],[Discount]]/Table_1[[#This Row],[Sales]]</f>
        <v>0</v>
      </c>
      <c r="X5171" t="str">
        <f>IF(Table_1[[#This Row],[Discount %]]&lt;=0.1, "0-10%", IF(Table_1[[#This Row],[Discount %]]&lt;=0.2, "10-20%", IF(Table_1[[#This Row],[Discount %]]&lt;=0.3, "20-30%", IF(Table_1[[#This Row],[Discount %]]&lt;=0.4, "30-40%", "40%+"))))</f>
        <v>0-10%</v>
      </c>
    </row>
    <row r="5172" spans="1:24" ht="14.4" x14ac:dyDescent="0.3">
      <c r="A5172" s="2">
        <v>5171</v>
      </c>
      <c r="B5172" s="2" t="s">
        <v>8041</v>
      </c>
      <c r="C5172" s="2">
        <f>YEAR([1]Data!$D5172)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9">
        <v>3504.9</v>
      </c>
      <c r="T5172" s="2">
        <v>5</v>
      </c>
      <c r="U5172" s="25">
        <v>0</v>
      </c>
      <c r="V5172" s="25">
        <v>700.98000000000013</v>
      </c>
      <c r="W5172" s="11">
        <f>Table_1[[#This Row],[Discount]]/Table_1[[#This Row],[Sales]]</f>
        <v>0</v>
      </c>
      <c r="X5172" t="str">
        <f>IF(Table_1[[#This Row],[Discount %]]&lt;=0.1, "0-10%", IF(Table_1[[#This Row],[Discount %]]&lt;=0.2, "10-20%", IF(Table_1[[#This Row],[Discount %]]&lt;=0.3, "20-30%", IF(Table_1[[#This Row],[Discount %]]&lt;=0.4, "30-40%", "40%+"))))</f>
        <v>0-10%</v>
      </c>
    </row>
    <row r="5173" spans="1:24" ht="14.4" x14ac:dyDescent="0.3">
      <c r="A5173" s="2">
        <v>5172</v>
      </c>
      <c r="B5173" s="2" t="s">
        <v>8041</v>
      </c>
      <c r="C5173" s="2">
        <f>YEAR([1]Data!$D5173)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9">
        <v>144.12</v>
      </c>
      <c r="T5173" s="2">
        <v>3</v>
      </c>
      <c r="U5173" s="25">
        <v>0</v>
      </c>
      <c r="V5173" s="25">
        <v>69.177599999999984</v>
      </c>
      <c r="W5173" s="11">
        <f>Table_1[[#This Row],[Discount]]/Table_1[[#This Row],[Sales]]</f>
        <v>0</v>
      </c>
      <c r="X5173" t="str">
        <f>IF(Table_1[[#This Row],[Discount %]]&lt;=0.1, "0-10%", IF(Table_1[[#This Row],[Discount %]]&lt;=0.2, "10-20%", IF(Table_1[[#This Row],[Discount %]]&lt;=0.3, "20-30%", IF(Table_1[[#This Row],[Discount %]]&lt;=0.4, "30-40%", "40%+"))))</f>
        <v>0-10%</v>
      </c>
    </row>
    <row r="5174" spans="1:24" ht="14.4" x14ac:dyDescent="0.3">
      <c r="A5174" s="2">
        <v>5173</v>
      </c>
      <c r="B5174" s="2" t="s">
        <v>8041</v>
      </c>
      <c r="C5174" s="2">
        <f>YEAR([1]Data!$D5174)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9">
        <v>314.54999999999995</v>
      </c>
      <c r="T5174" s="2">
        <v>3</v>
      </c>
      <c r="U5174" s="25">
        <v>0</v>
      </c>
      <c r="V5174" s="25">
        <v>150.98399999999998</v>
      </c>
      <c r="W5174" s="11">
        <f>Table_1[[#This Row],[Discount]]/Table_1[[#This Row],[Sales]]</f>
        <v>0</v>
      </c>
      <c r="X5174" t="str">
        <f>IF(Table_1[[#This Row],[Discount %]]&lt;=0.1, "0-10%", IF(Table_1[[#This Row],[Discount %]]&lt;=0.2, "10-20%", IF(Table_1[[#This Row],[Discount %]]&lt;=0.3, "20-30%", IF(Table_1[[#This Row],[Discount %]]&lt;=0.4, "30-40%", "40%+"))))</f>
        <v>0-10%</v>
      </c>
    </row>
    <row r="5175" spans="1:24" ht="14.4" x14ac:dyDescent="0.3">
      <c r="A5175" s="2">
        <v>5174</v>
      </c>
      <c r="B5175" s="2" t="s">
        <v>8042</v>
      </c>
      <c r="C5175" s="2">
        <f>YEAR([1]Data!$D5175)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9">
        <v>3.4079999999999999</v>
      </c>
      <c r="T5175" s="2">
        <v>1</v>
      </c>
      <c r="U5175" s="25">
        <v>0.2</v>
      </c>
      <c r="V5175" s="25">
        <v>0.89459999999999995</v>
      </c>
      <c r="W5175" s="11">
        <f>Table_1[[#This Row],[Discount]]/Table_1[[#This Row],[Sales]]</f>
        <v>5.8685446009389679E-2</v>
      </c>
      <c r="X5175" t="str">
        <f>IF(Table_1[[#This Row],[Discount %]]&lt;=0.1, "0-10%", IF(Table_1[[#This Row],[Discount %]]&lt;=0.2, "10-20%", IF(Table_1[[#This Row],[Discount %]]&lt;=0.3, "20-30%", IF(Table_1[[#This Row],[Discount %]]&lt;=0.4, "30-40%", "40%+"))))</f>
        <v>0-10%</v>
      </c>
    </row>
    <row r="5176" spans="1:24" ht="14.4" x14ac:dyDescent="0.3">
      <c r="A5176" s="2">
        <v>5175</v>
      </c>
      <c r="B5176" s="2" t="s">
        <v>8043</v>
      </c>
      <c r="C5176" s="2">
        <f>YEAR([1]Data!$D5176)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9">
        <v>2.0719999999999996</v>
      </c>
      <c r="T5176" s="2">
        <v>2</v>
      </c>
      <c r="U5176" s="25">
        <v>0.8</v>
      </c>
      <c r="V5176" s="25">
        <v>-3.5224000000000011</v>
      </c>
      <c r="W5176" s="11">
        <f>Table_1[[#This Row],[Discount]]/Table_1[[#This Row],[Sales]]</f>
        <v>0.38610038610038622</v>
      </c>
      <c r="X5176" t="str">
        <f>IF(Table_1[[#This Row],[Discount %]]&lt;=0.1, "0-10%", IF(Table_1[[#This Row],[Discount %]]&lt;=0.2, "10-20%", IF(Table_1[[#This Row],[Discount %]]&lt;=0.3, "20-30%", IF(Table_1[[#This Row],[Discount %]]&lt;=0.4, "30-40%", "40%+"))))</f>
        <v>30-40%</v>
      </c>
    </row>
    <row r="5177" spans="1:24" ht="14.4" x14ac:dyDescent="0.3">
      <c r="A5177" s="2">
        <v>5176</v>
      </c>
      <c r="B5177" s="2" t="s">
        <v>8043</v>
      </c>
      <c r="C5177" s="2">
        <f>YEAR([1]Data!$D5177)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9">
        <v>328.39919999999995</v>
      </c>
      <c r="T5177" s="2">
        <v>3</v>
      </c>
      <c r="U5177" s="25">
        <v>0.32</v>
      </c>
      <c r="V5177" s="25">
        <v>-91.758599999999973</v>
      </c>
      <c r="W5177" s="11">
        <f>Table_1[[#This Row],[Discount]]/Table_1[[#This Row],[Sales]]</f>
        <v>9.7442381102024627E-4</v>
      </c>
      <c r="X5177" t="str">
        <f>IF(Table_1[[#This Row],[Discount %]]&lt;=0.1, "0-10%", IF(Table_1[[#This Row],[Discount %]]&lt;=0.2, "10-20%", IF(Table_1[[#This Row],[Discount %]]&lt;=0.3, "20-30%", IF(Table_1[[#This Row],[Discount %]]&lt;=0.4, "30-40%", "40%+"))))</f>
        <v>0-10%</v>
      </c>
    </row>
    <row r="5178" spans="1:24" ht="14.4" x14ac:dyDescent="0.3">
      <c r="A5178" s="2">
        <v>5177</v>
      </c>
      <c r="B5178" s="2" t="s">
        <v>8045</v>
      </c>
      <c r="C5178" s="2">
        <f>YEAR([1]Data!$D5178)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9">
        <v>53.248000000000005</v>
      </c>
      <c r="T5178" s="2">
        <v>2</v>
      </c>
      <c r="U5178" s="25">
        <v>0.2</v>
      </c>
      <c r="V5178" s="25">
        <v>19.968</v>
      </c>
      <c r="W5178" s="11">
        <f>Table_1[[#This Row],[Discount]]/Table_1[[#This Row],[Sales]]</f>
        <v>3.7560096153846151E-3</v>
      </c>
      <c r="X5178" t="str">
        <f>IF(Table_1[[#This Row],[Discount %]]&lt;=0.1, "0-10%", IF(Table_1[[#This Row],[Discount %]]&lt;=0.2, "10-20%", IF(Table_1[[#This Row],[Discount %]]&lt;=0.3, "20-30%", IF(Table_1[[#This Row],[Discount %]]&lt;=0.4, "30-40%", "40%+"))))</f>
        <v>0-10%</v>
      </c>
    </row>
    <row r="5179" spans="1:24" ht="14.4" x14ac:dyDescent="0.3">
      <c r="A5179" s="2">
        <v>5178</v>
      </c>
      <c r="B5179" s="2" t="s">
        <v>8046</v>
      </c>
      <c r="C5179" s="2">
        <f>YEAR([1]Data!$D5179)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9">
        <v>4.9920000000000009</v>
      </c>
      <c r="T5179" s="2">
        <v>3</v>
      </c>
      <c r="U5179" s="25">
        <v>0.2</v>
      </c>
      <c r="V5179" s="25">
        <v>1.6848000000000001</v>
      </c>
      <c r="W5179" s="11">
        <f>Table_1[[#This Row],[Discount]]/Table_1[[#This Row],[Sales]]</f>
        <v>4.0064102564102561E-2</v>
      </c>
      <c r="X5179" t="str">
        <f>IF(Table_1[[#This Row],[Discount %]]&lt;=0.1, "0-10%", IF(Table_1[[#This Row],[Discount %]]&lt;=0.2, "10-20%", IF(Table_1[[#This Row],[Discount %]]&lt;=0.3, "20-30%", IF(Table_1[[#This Row],[Discount %]]&lt;=0.4, "30-40%", "40%+"))))</f>
        <v>0-10%</v>
      </c>
    </row>
    <row r="5180" spans="1:24" ht="14.4" x14ac:dyDescent="0.3">
      <c r="A5180" s="2">
        <v>5179</v>
      </c>
      <c r="B5180" s="2" t="s">
        <v>8047</v>
      </c>
      <c r="C5180" s="2">
        <f>YEAR([1]Data!$D5180)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9">
        <v>37.68</v>
      </c>
      <c r="T5180" s="2">
        <v>2</v>
      </c>
      <c r="U5180" s="25">
        <v>0</v>
      </c>
      <c r="V5180" s="25">
        <v>15.825600000000001</v>
      </c>
      <c r="W5180" s="11">
        <f>Table_1[[#This Row],[Discount]]/Table_1[[#This Row],[Sales]]</f>
        <v>0</v>
      </c>
      <c r="X5180" t="str">
        <f>IF(Table_1[[#This Row],[Discount %]]&lt;=0.1, "0-10%", IF(Table_1[[#This Row],[Discount %]]&lt;=0.2, "10-20%", IF(Table_1[[#This Row],[Discount %]]&lt;=0.3, "20-30%", IF(Table_1[[#This Row],[Discount %]]&lt;=0.4, "30-40%", "40%+"))))</f>
        <v>0-10%</v>
      </c>
    </row>
    <row r="5181" spans="1:24" ht="14.4" x14ac:dyDescent="0.3">
      <c r="A5181" s="2">
        <v>5180</v>
      </c>
      <c r="B5181" s="2" t="s">
        <v>8047</v>
      </c>
      <c r="C5181" s="2">
        <f>YEAR([1]Data!$D5181)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9">
        <v>258.57600000000002</v>
      </c>
      <c r="T5181" s="2">
        <v>2</v>
      </c>
      <c r="U5181" s="25">
        <v>0.2</v>
      </c>
      <c r="V5181" s="25">
        <v>19.393200000000007</v>
      </c>
      <c r="W5181" s="11">
        <f>Table_1[[#This Row],[Discount]]/Table_1[[#This Row],[Sales]]</f>
        <v>7.7346698842893386E-4</v>
      </c>
      <c r="X5181" t="str">
        <f>IF(Table_1[[#This Row],[Discount %]]&lt;=0.1, "0-10%", IF(Table_1[[#This Row],[Discount %]]&lt;=0.2, "10-20%", IF(Table_1[[#This Row],[Discount %]]&lt;=0.3, "20-30%", IF(Table_1[[#This Row],[Discount %]]&lt;=0.4, "30-40%", "40%+"))))</f>
        <v>0-10%</v>
      </c>
    </row>
    <row r="5182" spans="1:24" ht="14.4" x14ac:dyDescent="0.3">
      <c r="A5182" s="2">
        <v>5181</v>
      </c>
      <c r="B5182" s="2" t="s">
        <v>8047</v>
      </c>
      <c r="C5182" s="2">
        <f>YEAR([1]Data!$D5182)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9">
        <v>75.84</v>
      </c>
      <c r="T5182" s="2">
        <v>2</v>
      </c>
      <c r="U5182" s="25">
        <v>0</v>
      </c>
      <c r="V5182" s="25">
        <v>29.577600000000004</v>
      </c>
      <c r="W5182" s="11">
        <f>Table_1[[#This Row],[Discount]]/Table_1[[#This Row],[Sales]]</f>
        <v>0</v>
      </c>
      <c r="X5182" t="str">
        <f>IF(Table_1[[#This Row],[Discount %]]&lt;=0.1, "0-10%", IF(Table_1[[#This Row],[Discount %]]&lt;=0.2, "10-20%", IF(Table_1[[#This Row],[Discount %]]&lt;=0.3, "20-30%", IF(Table_1[[#This Row],[Discount %]]&lt;=0.4, "30-40%", "40%+"))))</f>
        <v>0-10%</v>
      </c>
    </row>
    <row r="5183" spans="1:24" ht="14.4" x14ac:dyDescent="0.3">
      <c r="A5183" s="2">
        <v>5182</v>
      </c>
      <c r="B5183" s="2" t="s">
        <v>8048</v>
      </c>
      <c r="C5183" s="2">
        <f>YEAR([1]Data!$D5183)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9">
        <v>45.36</v>
      </c>
      <c r="T5183" s="2">
        <v>7</v>
      </c>
      <c r="U5183" s="25">
        <v>0</v>
      </c>
      <c r="V5183" s="25">
        <v>21.772800000000004</v>
      </c>
      <c r="W5183" s="11">
        <f>Table_1[[#This Row],[Discount]]/Table_1[[#This Row],[Sales]]</f>
        <v>0</v>
      </c>
      <c r="X5183" t="str">
        <f>IF(Table_1[[#This Row],[Discount %]]&lt;=0.1, "0-10%", IF(Table_1[[#This Row],[Discount %]]&lt;=0.2, "10-20%", IF(Table_1[[#This Row],[Discount %]]&lt;=0.3, "20-30%", IF(Table_1[[#This Row],[Discount %]]&lt;=0.4, "30-40%", "40%+"))))</f>
        <v>0-10%</v>
      </c>
    </row>
    <row r="5184" spans="1:24" ht="14.4" x14ac:dyDescent="0.3">
      <c r="A5184" s="2">
        <v>5183</v>
      </c>
      <c r="B5184" s="2" t="s">
        <v>8048</v>
      </c>
      <c r="C5184" s="2">
        <f>YEAR([1]Data!$D5184)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9">
        <v>45.78</v>
      </c>
      <c r="T5184" s="2">
        <v>3</v>
      </c>
      <c r="U5184" s="25">
        <v>0</v>
      </c>
      <c r="V5184" s="25">
        <v>22.89</v>
      </c>
      <c r="W5184" s="11">
        <f>Table_1[[#This Row],[Discount]]/Table_1[[#This Row],[Sales]]</f>
        <v>0</v>
      </c>
      <c r="X5184" t="str">
        <f>IF(Table_1[[#This Row],[Discount %]]&lt;=0.1, "0-10%", IF(Table_1[[#This Row],[Discount %]]&lt;=0.2, "10-20%", IF(Table_1[[#This Row],[Discount %]]&lt;=0.3, "20-30%", IF(Table_1[[#This Row],[Discount %]]&lt;=0.4, "30-40%", "40%+"))))</f>
        <v>0-10%</v>
      </c>
    </row>
    <row r="5185" spans="1:24" ht="14.4" x14ac:dyDescent="0.3">
      <c r="A5185" s="2">
        <v>5184</v>
      </c>
      <c r="B5185" s="2" t="s">
        <v>8049</v>
      </c>
      <c r="C5185" s="2">
        <f>YEAR([1]Data!$D5185)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9">
        <v>40.29</v>
      </c>
      <c r="T5185" s="2">
        <v>3</v>
      </c>
      <c r="U5185" s="25">
        <v>0</v>
      </c>
      <c r="V5185" s="25">
        <v>10.0725</v>
      </c>
      <c r="W5185" s="11">
        <f>Table_1[[#This Row],[Discount]]/Table_1[[#This Row],[Sales]]</f>
        <v>0</v>
      </c>
      <c r="X5185" t="str">
        <f>IF(Table_1[[#This Row],[Discount %]]&lt;=0.1, "0-10%", IF(Table_1[[#This Row],[Discount %]]&lt;=0.2, "10-20%", IF(Table_1[[#This Row],[Discount %]]&lt;=0.3, "20-30%", IF(Table_1[[#This Row],[Discount %]]&lt;=0.4, "30-40%", "40%+"))))</f>
        <v>0-10%</v>
      </c>
    </row>
    <row r="5186" spans="1:24" ht="14.4" x14ac:dyDescent="0.3">
      <c r="A5186" s="2">
        <v>5185</v>
      </c>
      <c r="B5186" s="2" t="s">
        <v>8049</v>
      </c>
      <c r="C5186" s="2">
        <f>YEAR([1]Data!$D5186)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9">
        <v>38.71</v>
      </c>
      <c r="T5186" s="2">
        <v>7</v>
      </c>
      <c r="U5186" s="25">
        <v>0</v>
      </c>
      <c r="V5186" s="25">
        <v>17.8066</v>
      </c>
      <c r="W5186" s="11">
        <f>Table_1[[#This Row],[Discount]]/Table_1[[#This Row],[Sales]]</f>
        <v>0</v>
      </c>
      <c r="X5186" t="str">
        <f>IF(Table_1[[#This Row],[Discount %]]&lt;=0.1, "0-10%", IF(Table_1[[#This Row],[Discount %]]&lt;=0.2, "10-20%", IF(Table_1[[#This Row],[Discount %]]&lt;=0.3, "20-30%", IF(Table_1[[#This Row],[Discount %]]&lt;=0.4, "30-40%", "40%+"))))</f>
        <v>0-10%</v>
      </c>
    </row>
    <row r="5187" spans="1:24" ht="14.4" x14ac:dyDescent="0.3">
      <c r="A5187" s="2">
        <v>5186</v>
      </c>
      <c r="B5187" s="2" t="s">
        <v>8050</v>
      </c>
      <c r="C5187" s="2">
        <f>YEAR([1]Data!$D5187)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9">
        <v>1801.6320000000001</v>
      </c>
      <c r="T5187" s="2">
        <v>6</v>
      </c>
      <c r="U5187" s="25">
        <v>0.2</v>
      </c>
      <c r="V5187" s="25">
        <v>-337.80600000000004</v>
      </c>
      <c r="W5187" s="11">
        <f>Table_1[[#This Row],[Discount]]/Table_1[[#This Row],[Sales]]</f>
        <v>1.1101046162590362E-4</v>
      </c>
      <c r="X5187" t="str">
        <f>IF(Table_1[[#This Row],[Discount %]]&lt;=0.1, "0-10%", IF(Table_1[[#This Row],[Discount %]]&lt;=0.2, "10-20%", IF(Table_1[[#This Row],[Discount %]]&lt;=0.3, "20-30%", IF(Table_1[[#This Row],[Discount %]]&lt;=0.4, "30-40%", "40%+"))))</f>
        <v>0-10%</v>
      </c>
    </row>
    <row r="5188" spans="1:24" ht="14.4" x14ac:dyDescent="0.3">
      <c r="A5188" s="2">
        <v>5187</v>
      </c>
      <c r="B5188" s="2" t="s">
        <v>8051</v>
      </c>
      <c r="C5188" s="2">
        <f>YEAR([1]Data!$D5188)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9">
        <v>748.75200000000007</v>
      </c>
      <c r="T5188" s="2">
        <v>8</v>
      </c>
      <c r="U5188" s="25">
        <v>0.4</v>
      </c>
      <c r="V5188" s="25">
        <v>-162.22960000000006</v>
      </c>
      <c r="W5188" s="11">
        <f>Table_1[[#This Row],[Discount]]/Table_1[[#This Row],[Sales]]</f>
        <v>5.3422227920593202E-4</v>
      </c>
      <c r="X5188" t="str">
        <f>IF(Table_1[[#This Row],[Discount %]]&lt;=0.1, "0-10%", IF(Table_1[[#This Row],[Discount %]]&lt;=0.2, "10-20%", IF(Table_1[[#This Row],[Discount %]]&lt;=0.3, "20-30%", IF(Table_1[[#This Row],[Discount %]]&lt;=0.4, "30-40%", "40%+"))))</f>
        <v>0-10%</v>
      </c>
    </row>
    <row r="5189" spans="1:24" ht="14.4" x14ac:dyDescent="0.3">
      <c r="A5189" s="2">
        <v>5188</v>
      </c>
      <c r="B5189" s="2" t="s">
        <v>8052</v>
      </c>
      <c r="C5189" s="2">
        <f>YEAR([1]Data!$D5189)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9">
        <v>199.96</v>
      </c>
      <c r="T5189" s="2">
        <v>4</v>
      </c>
      <c r="U5189" s="25">
        <v>0</v>
      </c>
      <c r="V5189" s="25">
        <v>15.996799999999979</v>
      </c>
      <c r="W5189" s="11">
        <f>Table_1[[#This Row],[Discount]]/Table_1[[#This Row],[Sales]]</f>
        <v>0</v>
      </c>
      <c r="X5189" t="str">
        <f>IF(Table_1[[#This Row],[Discount %]]&lt;=0.1, "0-10%", IF(Table_1[[#This Row],[Discount %]]&lt;=0.2, "10-20%", IF(Table_1[[#This Row],[Discount %]]&lt;=0.3, "20-30%", IF(Table_1[[#This Row],[Discount %]]&lt;=0.4, "30-40%", "40%+"))))</f>
        <v>0-10%</v>
      </c>
    </row>
    <row r="5190" spans="1:24" ht="14.4" x14ac:dyDescent="0.3">
      <c r="A5190" s="2">
        <v>5189</v>
      </c>
      <c r="B5190" s="2" t="s">
        <v>8052</v>
      </c>
      <c r="C5190" s="2">
        <f>YEAR([1]Data!$D5190)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9">
        <v>1516.2</v>
      </c>
      <c r="T5190" s="2">
        <v>7</v>
      </c>
      <c r="U5190" s="25">
        <v>0</v>
      </c>
      <c r="V5190" s="25">
        <v>394.21199999999999</v>
      </c>
      <c r="W5190" s="11">
        <f>Table_1[[#This Row],[Discount]]/Table_1[[#This Row],[Sales]]</f>
        <v>0</v>
      </c>
      <c r="X5190" t="str">
        <f>IF(Table_1[[#This Row],[Discount %]]&lt;=0.1, "0-10%", IF(Table_1[[#This Row],[Discount %]]&lt;=0.2, "10-20%", IF(Table_1[[#This Row],[Discount %]]&lt;=0.3, "20-30%", IF(Table_1[[#This Row],[Discount %]]&lt;=0.4, "30-40%", "40%+"))))</f>
        <v>0-10%</v>
      </c>
    </row>
    <row r="5191" spans="1:24" ht="14.4" x14ac:dyDescent="0.3">
      <c r="A5191" s="2">
        <v>5190</v>
      </c>
      <c r="B5191" s="2" t="s">
        <v>8053</v>
      </c>
      <c r="C5191" s="2">
        <f>YEAR([1]Data!$D5191)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9">
        <v>167.95200000000003</v>
      </c>
      <c r="T5191" s="2">
        <v>6</v>
      </c>
      <c r="U5191" s="25">
        <v>0.2</v>
      </c>
      <c r="V5191" s="25">
        <v>-27.292200000000001</v>
      </c>
      <c r="W5191" s="11">
        <f>Table_1[[#This Row],[Discount]]/Table_1[[#This Row],[Sales]]</f>
        <v>1.1908164237401161E-3</v>
      </c>
      <c r="X5191" t="str">
        <f>IF(Table_1[[#This Row],[Discount %]]&lt;=0.1, "0-10%", IF(Table_1[[#This Row],[Discount %]]&lt;=0.2, "10-20%", IF(Table_1[[#This Row],[Discount %]]&lt;=0.3, "20-30%", IF(Table_1[[#This Row],[Discount %]]&lt;=0.4, "30-40%", "40%+"))))</f>
        <v>0-10%</v>
      </c>
    </row>
    <row r="5192" spans="1:24" ht="14.4" x14ac:dyDescent="0.3">
      <c r="A5192" s="2">
        <v>5191</v>
      </c>
      <c r="B5192" s="2" t="s">
        <v>8053</v>
      </c>
      <c r="C5192" s="2">
        <f>YEAR([1]Data!$D5192)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9">
        <v>45.04</v>
      </c>
      <c r="T5192" s="2">
        <v>2</v>
      </c>
      <c r="U5192" s="25">
        <v>0.2</v>
      </c>
      <c r="V5192" s="25">
        <v>4.5040000000000031</v>
      </c>
      <c r="W5192" s="11">
        <f>Table_1[[#This Row],[Discount]]/Table_1[[#This Row],[Sales]]</f>
        <v>4.4404973357015992E-3</v>
      </c>
      <c r="X5192" t="str">
        <f>IF(Table_1[[#This Row],[Discount %]]&lt;=0.1, "0-10%", IF(Table_1[[#This Row],[Discount %]]&lt;=0.2, "10-20%", IF(Table_1[[#This Row],[Discount %]]&lt;=0.3, "20-30%", IF(Table_1[[#This Row],[Discount %]]&lt;=0.4, "30-40%", "40%+"))))</f>
        <v>0-10%</v>
      </c>
    </row>
    <row r="5193" spans="1:24" ht="14.4" x14ac:dyDescent="0.3">
      <c r="A5193" s="2">
        <v>5192</v>
      </c>
      <c r="B5193" s="2" t="s">
        <v>8054</v>
      </c>
      <c r="C5193" s="2">
        <f>YEAR([1]Data!$D5193)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9">
        <v>23.16</v>
      </c>
      <c r="T5193" s="2">
        <v>2</v>
      </c>
      <c r="U5193" s="25">
        <v>0</v>
      </c>
      <c r="V5193" s="25">
        <v>11.58</v>
      </c>
      <c r="W5193" s="11">
        <f>Table_1[[#This Row],[Discount]]/Table_1[[#This Row],[Sales]]</f>
        <v>0</v>
      </c>
      <c r="X5193" t="str">
        <f>IF(Table_1[[#This Row],[Discount %]]&lt;=0.1, "0-10%", IF(Table_1[[#This Row],[Discount %]]&lt;=0.2, "10-20%", IF(Table_1[[#This Row],[Discount %]]&lt;=0.3, "20-30%", IF(Table_1[[#This Row],[Discount %]]&lt;=0.4, "30-40%", "40%+"))))</f>
        <v>0-10%</v>
      </c>
    </row>
    <row r="5194" spans="1:24" ht="14.4" x14ac:dyDescent="0.3">
      <c r="A5194" s="2">
        <v>5193</v>
      </c>
      <c r="B5194" s="2" t="s">
        <v>8057</v>
      </c>
      <c r="C5194" s="2">
        <f>YEAR([1]Data!$D5194)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9">
        <v>397.59999999999997</v>
      </c>
      <c r="T5194" s="2">
        <v>5</v>
      </c>
      <c r="U5194" s="25">
        <v>0</v>
      </c>
      <c r="V5194" s="25">
        <v>43.735999999999962</v>
      </c>
      <c r="W5194" s="11">
        <f>Table_1[[#This Row],[Discount]]/Table_1[[#This Row],[Sales]]</f>
        <v>0</v>
      </c>
      <c r="X5194" t="str">
        <f>IF(Table_1[[#This Row],[Discount %]]&lt;=0.1, "0-10%", IF(Table_1[[#This Row],[Discount %]]&lt;=0.2, "10-20%", IF(Table_1[[#This Row],[Discount %]]&lt;=0.3, "20-30%", IF(Table_1[[#This Row],[Discount %]]&lt;=0.4, "30-40%", "40%+"))))</f>
        <v>0-10%</v>
      </c>
    </row>
    <row r="5195" spans="1:24" ht="14.4" x14ac:dyDescent="0.3">
      <c r="A5195" s="2">
        <v>5194</v>
      </c>
      <c r="B5195" s="2" t="s">
        <v>8057</v>
      </c>
      <c r="C5195" s="2">
        <f>YEAR([1]Data!$D5195)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9">
        <v>85.96</v>
      </c>
      <c r="T5195" s="2">
        <v>7</v>
      </c>
      <c r="U5195" s="25">
        <v>0</v>
      </c>
      <c r="V5195" s="25">
        <v>40.401199999999996</v>
      </c>
      <c r="W5195" s="11">
        <f>Table_1[[#This Row],[Discount]]/Table_1[[#This Row],[Sales]]</f>
        <v>0</v>
      </c>
      <c r="X5195" t="str">
        <f>IF(Table_1[[#This Row],[Discount %]]&lt;=0.1, "0-10%", IF(Table_1[[#This Row],[Discount %]]&lt;=0.2, "10-20%", IF(Table_1[[#This Row],[Discount %]]&lt;=0.3, "20-30%", IF(Table_1[[#This Row],[Discount %]]&lt;=0.4, "30-40%", "40%+"))))</f>
        <v>0-10%</v>
      </c>
    </row>
    <row r="5196" spans="1:24" ht="14.4" x14ac:dyDescent="0.3">
      <c r="A5196" s="2">
        <v>5195</v>
      </c>
      <c r="B5196" s="2" t="s">
        <v>8057</v>
      </c>
      <c r="C5196" s="2">
        <f>YEAR([1]Data!$D5196)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9">
        <v>13.12</v>
      </c>
      <c r="T5196" s="2">
        <v>4</v>
      </c>
      <c r="U5196" s="25">
        <v>0</v>
      </c>
      <c r="V5196" s="25">
        <v>4.3295999999999992</v>
      </c>
      <c r="W5196" s="11">
        <f>Table_1[[#This Row],[Discount]]/Table_1[[#This Row],[Sales]]</f>
        <v>0</v>
      </c>
      <c r="X5196" t="str">
        <f>IF(Table_1[[#This Row],[Discount %]]&lt;=0.1, "0-10%", IF(Table_1[[#This Row],[Discount %]]&lt;=0.2, "10-20%", IF(Table_1[[#This Row],[Discount %]]&lt;=0.3, "20-30%", IF(Table_1[[#This Row],[Discount %]]&lt;=0.4, "30-40%", "40%+"))))</f>
        <v>0-10%</v>
      </c>
    </row>
    <row r="5197" spans="1:24" ht="14.4" x14ac:dyDescent="0.3">
      <c r="A5197" s="2">
        <v>5196</v>
      </c>
      <c r="B5197" s="2" t="s">
        <v>8057</v>
      </c>
      <c r="C5197" s="2">
        <f>YEAR([1]Data!$D5197)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9">
        <v>45.660000000000004</v>
      </c>
      <c r="T5197" s="2">
        <v>3</v>
      </c>
      <c r="U5197" s="25">
        <v>0</v>
      </c>
      <c r="V5197" s="25">
        <v>22.3734</v>
      </c>
      <c r="W5197" s="11">
        <f>Table_1[[#This Row],[Discount]]/Table_1[[#This Row],[Sales]]</f>
        <v>0</v>
      </c>
      <c r="X5197" t="str">
        <f>IF(Table_1[[#This Row],[Discount %]]&lt;=0.1, "0-10%", IF(Table_1[[#This Row],[Discount %]]&lt;=0.2, "10-20%", IF(Table_1[[#This Row],[Discount %]]&lt;=0.3, "20-30%", IF(Table_1[[#This Row],[Discount %]]&lt;=0.4, "30-40%", "40%+"))))</f>
        <v>0-10%</v>
      </c>
    </row>
    <row r="5198" spans="1:24" ht="14.4" x14ac:dyDescent="0.3">
      <c r="A5198" s="2">
        <v>5197</v>
      </c>
      <c r="B5198" s="2" t="s">
        <v>8058</v>
      </c>
      <c r="C5198" s="2">
        <f>YEAR([1]Data!$D5198)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9">
        <v>158.13</v>
      </c>
      <c r="T5198" s="2">
        <v>3</v>
      </c>
      <c r="U5198" s="25">
        <v>0</v>
      </c>
      <c r="V5198" s="25">
        <v>77.483699999999999</v>
      </c>
      <c r="W5198" s="11">
        <f>Table_1[[#This Row],[Discount]]/Table_1[[#This Row],[Sales]]</f>
        <v>0</v>
      </c>
      <c r="X5198" t="str">
        <f>IF(Table_1[[#This Row],[Discount %]]&lt;=0.1, "0-10%", IF(Table_1[[#This Row],[Discount %]]&lt;=0.2, "10-20%", IF(Table_1[[#This Row],[Discount %]]&lt;=0.3, "20-30%", IF(Table_1[[#This Row],[Discount %]]&lt;=0.4, "30-40%", "40%+"))))</f>
        <v>0-10%</v>
      </c>
    </row>
    <row r="5199" spans="1:24" ht="14.4" x14ac:dyDescent="0.3">
      <c r="A5199" s="2">
        <v>5198</v>
      </c>
      <c r="B5199" s="2" t="s">
        <v>8058</v>
      </c>
      <c r="C5199" s="2">
        <f>YEAR([1]Data!$D5199)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9">
        <v>43.6</v>
      </c>
      <c r="T5199" s="2">
        <v>5</v>
      </c>
      <c r="U5199" s="25">
        <v>0.2</v>
      </c>
      <c r="V5199" s="25">
        <v>4.3600000000000012</v>
      </c>
      <c r="W5199" s="11">
        <f>Table_1[[#This Row],[Discount]]/Table_1[[#This Row],[Sales]]</f>
        <v>4.5871559633027525E-3</v>
      </c>
      <c r="X5199" t="str">
        <f>IF(Table_1[[#This Row],[Discount %]]&lt;=0.1, "0-10%", IF(Table_1[[#This Row],[Discount %]]&lt;=0.2, "10-20%", IF(Table_1[[#This Row],[Discount %]]&lt;=0.3, "20-30%", IF(Table_1[[#This Row],[Discount %]]&lt;=0.4, "30-40%", "40%+"))))</f>
        <v>0-10%</v>
      </c>
    </row>
    <row r="5200" spans="1:24" ht="14.4" x14ac:dyDescent="0.3">
      <c r="A5200" s="2">
        <v>5199</v>
      </c>
      <c r="B5200" s="2" t="s">
        <v>8059</v>
      </c>
      <c r="C5200" s="2">
        <f>YEAR([1]Data!$D5200)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9">
        <v>3930.0720000000001</v>
      </c>
      <c r="T5200" s="2">
        <v>3</v>
      </c>
      <c r="U5200" s="25">
        <v>0.2</v>
      </c>
      <c r="V5200" s="25">
        <v>-786.01440000000025</v>
      </c>
      <c r="W5200" s="11">
        <f>Table_1[[#This Row],[Discount]]/Table_1[[#This Row],[Sales]]</f>
        <v>5.0889652912211276E-5</v>
      </c>
      <c r="X5200" t="str">
        <f>IF(Table_1[[#This Row],[Discount %]]&lt;=0.1, "0-10%", IF(Table_1[[#This Row],[Discount %]]&lt;=0.2, "10-20%", IF(Table_1[[#This Row],[Discount %]]&lt;=0.3, "20-30%", IF(Table_1[[#This Row],[Discount %]]&lt;=0.4, "30-40%", "40%+"))))</f>
        <v>0-10%</v>
      </c>
    </row>
    <row r="5201" spans="1:24" ht="14.4" x14ac:dyDescent="0.3">
      <c r="A5201" s="2">
        <v>5200</v>
      </c>
      <c r="B5201" s="2" t="s">
        <v>8059</v>
      </c>
      <c r="C5201" s="2">
        <f>YEAR([1]Data!$D5201)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9">
        <v>2.3039999999999998</v>
      </c>
      <c r="T5201" s="2">
        <v>1</v>
      </c>
      <c r="U5201" s="25">
        <v>0.2</v>
      </c>
      <c r="V5201" s="25">
        <v>0.77759999999999996</v>
      </c>
      <c r="W5201" s="11">
        <f>Table_1[[#This Row],[Discount]]/Table_1[[#This Row],[Sales]]</f>
        <v>8.6805555555555566E-2</v>
      </c>
      <c r="X5201" t="str">
        <f>IF(Table_1[[#This Row],[Discount %]]&lt;=0.1, "0-10%", IF(Table_1[[#This Row],[Discount %]]&lt;=0.2, "10-20%", IF(Table_1[[#This Row],[Discount %]]&lt;=0.3, "20-30%", IF(Table_1[[#This Row],[Discount %]]&lt;=0.4, "30-40%", "40%+"))))</f>
        <v>0-10%</v>
      </c>
    </row>
    <row r="5202" spans="1:24" ht="14.4" x14ac:dyDescent="0.3">
      <c r="A5202" s="2">
        <v>5201</v>
      </c>
      <c r="B5202" s="2" t="s">
        <v>8059</v>
      </c>
      <c r="C5202" s="2">
        <f>YEAR([1]Data!$D5202)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9">
        <v>431.97600000000006</v>
      </c>
      <c r="T5202" s="2">
        <v>3</v>
      </c>
      <c r="U5202" s="25">
        <v>0.2</v>
      </c>
      <c r="V5202" s="25">
        <v>32.398200000000017</v>
      </c>
      <c r="W5202" s="11">
        <f>Table_1[[#This Row],[Discount]]/Table_1[[#This Row],[Sales]]</f>
        <v>4.6298868455654942E-4</v>
      </c>
      <c r="X5202" t="str">
        <f>IF(Table_1[[#This Row],[Discount %]]&lt;=0.1, "0-10%", IF(Table_1[[#This Row],[Discount %]]&lt;=0.2, "10-20%", IF(Table_1[[#This Row],[Discount %]]&lt;=0.3, "20-30%", IF(Table_1[[#This Row],[Discount %]]&lt;=0.4, "30-40%", "40%+"))))</f>
        <v>0-10%</v>
      </c>
    </row>
    <row r="5203" spans="1:24" ht="14.4" x14ac:dyDescent="0.3">
      <c r="A5203" s="2">
        <v>5202</v>
      </c>
      <c r="B5203" s="2" t="s">
        <v>8059</v>
      </c>
      <c r="C5203" s="2">
        <f>YEAR([1]Data!$D5203)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9">
        <v>41.720000000000006</v>
      </c>
      <c r="T5203" s="2">
        <v>7</v>
      </c>
      <c r="U5203" s="25">
        <v>0.2</v>
      </c>
      <c r="V5203" s="25">
        <v>5.7364999999999977</v>
      </c>
      <c r="W5203" s="11">
        <f>Table_1[[#This Row],[Discount]]/Table_1[[#This Row],[Sales]]</f>
        <v>4.7938638542665384E-3</v>
      </c>
      <c r="X5203" t="str">
        <f>IF(Table_1[[#This Row],[Discount %]]&lt;=0.1, "0-10%", IF(Table_1[[#This Row],[Discount %]]&lt;=0.2, "10-20%", IF(Table_1[[#This Row],[Discount %]]&lt;=0.3, "20-30%", IF(Table_1[[#This Row],[Discount %]]&lt;=0.4, "30-40%", "40%+"))))</f>
        <v>0-10%</v>
      </c>
    </row>
    <row r="5204" spans="1:24" ht="14.4" x14ac:dyDescent="0.3">
      <c r="A5204" s="2">
        <v>5203</v>
      </c>
      <c r="B5204" s="2" t="s">
        <v>8060</v>
      </c>
      <c r="C5204" s="2">
        <f>YEAR([1]Data!$D5204)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9">
        <v>104.23</v>
      </c>
      <c r="T5204" s="2">
        <v>7</v>
      </c>
      <c r="U5204" s="25">
        <v>0</v>
      </c>
      <c r="V5204" s="25">
        <v>28.142100000000006</v>
      </c>
      <c r="W5204" s="11">
        <f>Table_1[[#This Row],[Discount]]/Table_1[[#This Row],[Sales]]</f>
        <v>0</v>
      </c>
      <c r="X5204" t="str">
        <f>IF(Table_1[[#This Row],[Discount %]]&lt;=0.1, "0-10%", IF(Table_1[[#This Row],[Discount %]]&lt;=0.2, "10-20%", IF(Table_1[[#This Row],[Discount %]]&lt;=0.3, "20-30%", IF(Table_1[[#This Row],[Discount %]]&lt;=0.4, "30-40%", "40%+"))))</f>
        <v>0-10%</v>
      </c>
    </row>
    <row r="5205" spans="1:24" ht="14.4" x14ac:dyDescent="0.3">
      <c r="A5205" s="2">
        <v>5204</v>
      </c>
      <c r="B5205" s="2" t="s">
        <v>8060</v>
      </c>
      <c r="C5205" s="2">
        <f>YEAR([1]Data!$D5205)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9">
        <v>70.260000000000005</v>
      </c>
      <c r="T5205" s="2">
        <v>3</v>
      </c>
      <c r="U5205" s="25">
        <v>0</v>
      </c>
      <c r="V5205" s="25">
        <v>18.970199999999998</v>
      </c>
      <c r="W5205" s="11">
        <f>Table_1[[#This Row],[Discount]]/Table_1[[#This Row],[Sales]]</f>
        <v>0</v>
      </c>
      <c r="X5205" t="str">
        <f>IF(Table_1[[#This Row],[Discount %]]&lt;=0.1, "0-10%", IF(Table_1[[#This Row],[Discount %]]&lt;=0.2, "10-20%", IF(Table_1[[#This Row],[Discount %]]&lt;=0.3, "20-30%", IF(Table_1[[#This Row],[Discount %]]&lt;=0.4, "30-40%", "40%+"))))</f>
        <v>0-10%</v>
      </c>
    </row>
    <row r="5206" spans="1:24" ht="14.4" x14ac:dyDescent="0.3">
      <c r="A5206" s="2">
        <v>5205</v>
      </c>
      <c r="B5206" s="2" t="s">
        <v>8061</v>
      </c>
      <c r="C5206" s="2">
        <f>YEAR([1]Data!$D5206)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9">
        <v>9.26</v>
      </c>
      <c r="T5206" s="2">
        <v>2</v>
      </c>
      <c r="U5206" s="25">
        <v>0</v>
      </c>
      <c r="V5206" s="25">
        <v>3.0557999999999996</v>
      </c>
      <c r="W5206" s="11">
        <f>Table_1[[#This Row],[Discount]]/Table_1[[#This Row],[Sales]]</f>
        <v>0</v>
      </c>
      <c r="X5206" t="str">
        <f>IF(Table_1[[#This Row],[Discount %]]&lt;=0.1, "0-10%", IF(Table_1[[#This Row],[Discount %]]&lt;=0.2, "10-20%", IF(Table_1[[#This Row],[Discount %]]&lt;=0.3, "20-30%", IF(Table_1[[#This Row],[Discount %]]&lt;=0.4, "30-40%", "40%+"))))</f>
        <v>0-10%</v>
      </c>
    </row>
    <row r="5207" spans="1:24" ht="14.4" x14ac:dyDescent="0.3">
      <c r="A5207" s="2">
        <v>5206</v>
      </c>
      <c r="B5207" s="2" t="s">
        <v>8061</v>
      </c>
      <c r="C5207" s="2">
        <f>YEAR([1]Data!$D5207)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9">
        <v>105.98</v>
      </c>
      <c r="T5207" s="2">
        <v>2</v>
      </c>
      <c r="U5207" s="25">
        <v>0</v>
      </c>
      <c r="V5207" s="25">
        <v>4.2391999999999967</v>
      </c>
      <c r="W5207" s="11">
        <f>Table_1[[#This Row],[Discount]]/Table_1[[#This Row],[Sales]]</f>
        <v>0</v>
      </c>
      <c r="X5207" t="str">
        <f>IF(Table_1[[#This Row],[Discount %]]&lt;=0.1, "0-10%", IF(Table_1[[#This Row],[Discount %]]&lt;=0.2, "10-20%", IF(Table_1[[#This Row],[Discount %]]&lt;=0.3, "20-30%", IF(Table_1[[#This Row],[Discount %]]&lt;=0.4, "30-40%", "40%+"))))</f>
        <v>0-10%</v>
      </c>
    </row>
    <row r="5208" spans="1:24" ht="14.4" x14ac:dyDescent="0.3">
      <c r="A5208" s="2">
        <v>5207</v>
      </c>
      <c r="B5208" s="2" t="s">
        <v>8061</v>
      </c>
      <c r="C5208" s="2">
        <f>YEAR([1]Data!$D5208)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9">
        <v>1.24</v>
      </c>
      <c r="T5208" s="2">
        <v>1</v>
      </c>
      <c r="U5208" s="25">
        <v>0</v>
      </c>
      <c r="V5208" s="25">
        <v>0.58279999999999998</v>
      </c>
      <c r="W5208" s="11">
        <f>Table_1[[#This Row],[Discount]]/Table_1[[#This Row],[Sales]]</f>
        <v>0</v>
      </c>
      <c r="X5208" t="str">
        <f>IF(Table_1[[#This Row],[Discount %]]&lt;=0.1, "0-10%", IF(Table_1[[#This Row],[Discount %]]&lt;=0.2, "10-20%", IF(Table_1[[#This Row],[Discount %]]&lt;=0.3, "20-30%", IF(Table_1[[#This Row],[Discount %]]&lt;=0.4, "30-40%", "40%+"))))</f>
        <v>0-10%</v>
      </c>
    </row>
    <row r="5209" spans="1:24" ht="14.4" x14ac:dyDescent="0.3">
      <c r="A5209" s="2">
        <v>5208</v>
      </c>
      <c r="B5209" s="2" t="s">
        <v>8061</v>
      </c>
      <c r="C5209" s="2">
        <f>YEAR([1]Data!$D5209)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9">
        <v>20.7</v>
      </c>
      <c r="T5209" s="2">
        <v>2</v>
      </c>
      <c r="U5209" s="25">
        <v>0</v>
      </c>
      <c r="V5209" s="25">
        <v>9.9359999999999999</v>
      </c>
      <c r="W5209" s="11">
        <f>Table_1[[#This Row],[Discount]]/Table_1[[#This Row],[Sales]]</f>
        <v>0</v>
      </c>
      <c r="X5209" t="str">
        <f>IF(Table_1[[#This Row],[Discount %]]&lt;=0.1, "0-10%", IF(Table_1[[#This Row],[Discount %]]&lt;=0.2, "10-20%", IF(Table_1[[#This Row],[Discount %]]&lt;=0.3, "20-30%", IF(Table_1[[#This Row],[Discount %]]&lt;=0.4, "30-40%", "40%+"))))</f>
        <v>0-10%</v>
      </c>
    </row>
    <row r="5210" spans="1:24" ht="14.4" x14ac:dyDescent="0.3">
      <c r="A5210" s="2">
        <v>5209</v>
      </c>
      <c r="B5210" s="2" t="s">
        <v>8061</v>
      </c>
      <c r="C5210" s="2">
        <f>YEAR([1]Data!$D5210)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9">
        <v>28.900000000000002</v>
      </c>
      <c r="T5210" s="2">
        <v>5</v>
      </c>
      <c r="U5210" s="25">
        <v>0</v>
      </c>
      <c r="V5210" s="25">
        <v>14.161000000000001</v>
      </c>
      <c r="W5210" s="11">
        <f>Table_1[[#This Row],[Discount]]/Table_1[[#This Row],[Sales]]</f>
        <v>0</v>
      </c>
      <c r="X5210" t="str">
        <f>IF(Table_1[[#This Row],[Discount %]]&lt;=0.1, "0-10%", IF(Table_1[[#This Row],[Discount %]]&lt;=0.2, "10-20%", IF(Table_1[[#This Row],[Discount %]]&lt;=0.3, "20-30%", IF(Table_1[[#This Row],[Discount %]]&lt;=0.4, "30-40%", "40%+"))))</f>
        <v>0-10%</v>
      </c>
    </row>
    <row r="5211" spans="1:24" ht="14.4" x14ac:dyDescent="0.3">
      <c r="A5211" s="2">
        <v>5210</v>
      </c>
      <c r="B5211" s="2" t="s">
        <v>8061</v>
      </c>
      <c r="C5211" s="2">
        <f>YEAR([1]Data!$D5211)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9">
        <v>27.18</v>
      </c>
      <c r="T5211" s="2">
        <v>1</v>
      </c>
      <c r="U5211" s="25">
        <v>0</v>
      </c>
      <c r="V5211" s="25">
        <v>12.7746</v>
      </c>
      <c r="W5211" s="11">
        <f>Table_1[[#This Row],[Discount]]/Table_1[[#This Row],[Sales]]</f>
        <v>0</v>
      </c>
      <c r="X5211" t="str">
        <f>IF(Table_1[[#This Row],[Discount %]]&lt;=0.1, "0-10%", IF(Table_1[[#This Row],[Discount %]]&lt;=0.2, "10-20%", IF(Table_1[[#This Row],[Discount %]]&lt;=0.3, "20-30%", IF(Table_1[[#This Row],[Discount %]]&lt;=0.4, "30-40%", "40%+"))))</f>
        <v>0-10%</v>
      </c>
    </row>
    <row r="5212" spans="1:24" ht="14.4" x14ac:dyDescent="0.3">
      <c r="A5212" s="2">
        <v>5211</v>
      </c>
      <c r="B5212" s="2" t="s">
        <v>8062</v>
      </c>
      <c r="C5212" s="2">
        <f>YEAR([1]Data!$D5212)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9">
        <v>465.18</v>
      </c>
      <c r="T5212" s="2">
        <v>3</v>
      </c>
      <c r="U5212" s="25">
        <v>0</v>
      </c>
      <c r="V5212" s="25">
        <v>120.94680000000001</v>
      </c>
      <c r="W5212" s="11">
        <f>Table_1[[#This Row],[Discount]]/Table_1[[#This Row],[Sales]]</f>
        <v>0</v>
      </c>
      <c r="X5212" t="str">
        <f>IF(Table_1[[#This Row],[Discount %]]&lt;=0.1, "0-10%", IF(Table_1[[#This Row],[Discount %]]&lt;=0.2, "10-20%", IF(Table_1[[#This Row],[Discount %]]&lt;=0.3, "20-30%", IF(Table_1[[#This Row],[Discount %]]&lt;=0.4, "30-40%", "40%+"))))</f>
        <v>0-10%</v>
      </c>
    </row>
    <row r="5213" spans="1:24" ht="14.4" x14ac:dyDescent="0.3">
      <c r="A5213" s="2">
        <v>5212</v>
      </c>
      <c r="B5213" s="2" t="s">
        <v>8063</v>
      </c>
      <c r="C5213" s="2">
        <f>YEAR([1]Data!$D5213)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9">
        <v>36.630000000000003</v>
      </c>
      <c r="T5213" s="2">
        <v>3</v>
      </c>
      <c r="U5213" s="25">
        <v>0</v>
      </c>
      <c r="V5213" s="25">
        <v>9.8901000000000039</v>
      </c>
      <c r="W5213" s="11">
        <f>Table_1[[#This Row],[Discount]]/Table_1[[#This Row],[Sales]]</f>
        <v>0</v>
      </c>
      <c r="X5213" t="str">
        <f>IF(Table_1[[#This Row],[Discount %]]&lt;=0.1, "0-10%", IF(Table_1[[#This Row],[Discount %]]&lt;=0.2, "10-20%", IF(Table_1[[#This Row],[Discount %]]&lt;=0.3, "20-30%", IF(Table_1[[#This Row],[Discount %]]&lt;=0.4, "30-40%", "40%+"))))</f>
        <v>0-10%</v>
      </c>
    </row>
    <row r="5214" spans="1:24" ht="14.4" x14ac:dyDescent="0.3">
      <c r="A5214" s="2">
        <v>5213</v>
      </c>
      <c r="B5214" s="2" t="s">
        <v>8064</v>
      </c>
      <c r="C5214" s="2">
        <f>YEAR([1]Data!$D5214)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9">
        <v>51.449999999999996</v>
      </c>
      <c r="T5214" s="2">
        <v>3</v>
      </c>
      <c r="U5214" s="25">
        <v>0</v>
      </c>
      <c r="V5214" s="25">
        <v>13.891499999999999</v>
      </c>
      <c r="W5214" s="11">
        <f>Table_1[[#This Row],[Discount]]/Table_1[[#This Row],[Sales]]</f>
        <v>0</v>
      </c>
      <c r="X5214" t="str">
        <f>IF(Table_1[[#This Row],[Discount %]]&lt;=0.1, "0-10%", IF(Table_1[[#This Row],[Discount %]]&lt;=0.2, "10-20%", IF(Table_1[[#This Row],[Discount %]]&lt;=0.3, "20-30%", IF(Table_1[[#This Row],[Discount %]]&lt;=0.4, "30-40%", "40%+"))))</f>
        <v>0-10%</v>
      </c>
    </row>
    <row r="5215" spans="1:24" ht="14.4" x14ac:dyDescent="0.3">
      <c r="A5215" s="2">
        <v>5214</v>
      </c>
      <c r="B5215" s="2" t="s">
        <v>8064</v>
      </c>
      <c r="C5215" s="2">
        <f>YEAR([1]Data!$D5215)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9">
        <v>7.83</v>
      </c>
      <c r="T5215" s="2">
        <v>3</v>
      </c>
      <c r="U5215" s="25">
        <v>0</v>
      </c>
      <c r="V5215" s="25">
        <v>3.6017999999999999</v>
      </c>
      <c r="W5215" s="11">
        <f>Table_1[[#This Row],[Discount]]/Table_1[[#This Row],[Sales]]</f>
        <v>0</v>
      </c>
      <c r="X5215" t="str">
        <f>IF(Table_1[[#This Row],[Discount %]]&lt;=0.1, "0-10%", IF(Table_1[[#This Row],[Discount %]]&lt;=0.2, "10-20%", IF(Table_1[[#This Row],[Discount %]]&lt;=0.3, "20-30%", IF(Table_1[[#This Row],[Discount %]]&lt;=0.4, "30-40%", "40%+"))))</f>
        <v>0-10%</v>
      </c>
    </row>
    <row r="5216" spans="1:24" ht="14.4" x14ac:dyDescent="0.3">
      <c r="A5216" s="2">
        <v>5215</v>
      </c>
      <c r="B5216" s="2" t="s">
        <v>8064</v>
      </c>
      <c r="C5216" s="2">
        <f>YEAR([1]Data!$D5216)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9">
        <v>35.4</v>
      </c>
      <c r="T5216" s="2">
        <v>5</v>
      </c>
      <c r="U5216" s="25">
        <v>0</v>
      </c>
      <c r="V5216" s="25">
        <v>13.452000000000002</v>
      </c>
      <c r="W5216" s="11">
        <f>Table_1[[#This Row],[Discount]]/Table_1[[#This Row],[Sales]]</f>
        <v>0</v>
      </c>
      <c r="X5216" t="str">
        <f>IF(Table_1[[#This Row],[Discount %]]&lt;=0.1, "0-10%", IF(Table_1[[#This Row],[Discount %]]&lt;=0.2, "10-20%", IF(Table_1[[#This Row],[Discount %]]&lt;=0.3, "20-30%", IF(Table_1[[#This Row],[Discount %]]&lt;=0.4, "30-40%", "40%+"))))</f>
        <v>0-10%</v>
      </c>
    </row>
    <row r="5217" spans="1:24" ht="14.4" x14ac:dyDescent="0.3">
      <c r="A5217" s="2">
        <v>5216</v>
      </c>
      <c r="B5217" s="2" t="s">
        <v>8064</v>
      </c>
      <c r="C5217" s="2">
        <f>YEAR([1]Data!$D5217)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9">
        <v>29.900000000000002</v>
      </c>
      <c r="T5217" s="2">
        <v>5</v>
      </c>
      <c r="U5217" s="25">
        <v>0</v>
      </c>
      <c r="V5217" s="25">
        <v>13.454999999999998</v>
      </c>
      <c r="W5217" s="11">
        <f>Table_1[[#This Row],[Discount]]/Table_1[[#This Row],[Sales]]</f>
        <v>0</v>
      </c>
      <c r="X5217" t="str">
        <f>IF(Table_1[[#This Row],[Discount %]]&lt;=0.1, "0-10%", IF(Table_1[[#This Row],[Discount %]]&lt;=0.2, "10-20%", IF(Table_1[[#This Row],[Discount %]]&lt;=0.3, "20-30%", IF(Table_1[[#This Row],[Discount %]]&lt;=0.4, "30-40%", "40%+"))))</f>
        <v>0-10%</v>
      </c>
    </row>
    <row r="5218" spans="1:24" ht="14.4" x14ac:dyDescent="0.3">
      <c r="A5218" s="2">
        <v>5217</v>
      </c>
      <c r="B5218" s="2" t="s">
        <v>8065</v>
      </c>
      <c r="C5218" s="2">
        <f>YEAR([1]Data!$D5218)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9">
        <v>17.48</v>
      </c>
      <c r="T5218" s="2">
        <v>2</v>
      </c>
      <c r="U5218" s="25">
        <v>0</v>
      </c>
      <c r="V5218" s="25">
        <v>8.2156000000000002</v>
      </c>
      <c r="W5218" s="11">
        <f>Table_1[[#This Row],[Discount]]/Table_1[[#This Row],[Sales]]</f>
        <v>0</v>
      </c>
      <c r="X5218" t="str">
        <f>IF(Table_1[[#This Row],[Discount %]]&lt;=0.1, "0-10%", IF(Table_1[[#This Row],[Discount %]]&lt;=0.2, "10-20%", IF(Table_1[[#This Row],[Discount %]]&lt;=0.3, "20-30%", IF(Table_1[[#This Row],[Discount %]]&lt;=0.4, "30-40%", "40%+"))))</f>
        <v>0-10%</v>
      </c>
    </row>
    <row r="5219" spans="1:24" ht="14.4" x14ac:dyDescent="0.3">
      <c r="A5219" s="2">
        <v>5218</v>
      </c>
      <c r="B5219" s="2" t="s">
        <v>8066</v>
      </c>
      <c r="C5219" s="2">
        <f>YEAR([1]Data!$D5219)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9">
        <v>79.14</v>
      </c>
      <c r="T5219" s="2">
        <v>3</v>
      </c>
      <c r="U5219" s="25">
        <v>0</v>
      </c>
      <c r="V5219" s="25">
        <v>36.404399999999995</v>
      </c>
      <c r="W5219" s="11">
        <f>Table_1[[#This Row],[Discount]]/Table_1[[#This Row],[Sales]]</f>
        <v>0</v>
      </c>
      <c r="X5219" t="str">
        <f>IF(Table_1[[#This Row],[Discount %]]&lt;=0.1, "0-10%", IF(Table_1[[#This Row],[Discount %]]&lt;=0.2, "10-20%", IF(Table_1[[#This Row],[Discount %]]&lt;=0.3, "20-30%", IF(Table_1[[#This Row],[Discount %]]&lt;=0.4, "30-40%", "40%+"))))</f>
        <v>0-10%</v>
      </c>
    </row>
    <row r="5220" spans="1:24" ht="14.4" x14ac:dyDescent="0.3">
      <c r="A5220" s="2">
        <v>5219</v>
      </c>
      <c r="B5220" s="2" t="s">
        <v>8067</v>
      </c>
      <c r="C5220" s="2">
        <f>YEAR([1]Data!$D5220)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9">
        <v>8.4</v>
      </c>
      <c r="T5220" s="2">
        <v>5</v>
      </c>
      <c r="U5220" s="25">
        <v>0</v>
      </c>
      <c r="V5220" s="25">
        <v>4.2</v>
      </c>
      <c r="W5220" s="11">
        <f>Table_1[[#This Row],[Discount]]/Table_1[[#This Row],[Sales]]</f>
        <v>0</v>
      </c>
      <c r="X5220" t="str">
        <f>IF(Table_1[[#This Row],[Discount %]]&lt;=0.1, "0-10%", IF(Table_1[[#This Row],[Discount %]]&lt;=0.2, "10-20%", IF(Table_1[[#This Row],[Discount %]]&lt;=0.3, "20-30%", IF(Table_1[[#This Row],[Discount %]]&lt;=0.4, "30-40%", "40%+"))))</f>
        <v>0-10%</v>
      </c>
    </row>
    <row r="5221" spans="1:24" ht="14.4" x14ac:dyDescent="0.3">
      <c r="A5221" s="2">
        <v>5220</v>
      </c>
      <c r="B5221" s="2" t="s">
        <v>8068</v>
      </c>
      <c r="C5221" s="2">
        <f>YEAR([1]Data!$D5221)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9">
        <v>498.26000000000005</v>
      </c>
      <c r="T5221" s="2">
        <v>7</v>
      </c>
      <c r="U5221" s="25">
        <v>0</v>
      </c>
      <c r="V5221" s="25">
        <v>134.53020000000001</v>
      </c>
      <c r="W5221" s="11">
        <f>Table_1[[#This Row],[Discount]]/Table_1[[#This Row],[Sales]]</f>
        <v>0</v>
      </c>
      <c r="X5221" t="str">
        <f>IF(Table_1[[#This Row],[Discount %]]&lt;=0.1, "0-10%", IF(Table_1[[#This Row],[Discount %]]&lt;=0.2, "10-20%", IF(Table_1[[#This Row],[Discount %]]&lt;=0.3, "20-30%", IF(Table_1[[#This Row],[Discount %]]&lt;=0.4, "30-40%", "40%+"))))</f>
        <v>0-10%</v>
      </c>
    </row>
    <row r="5222" spans="1:24" ht="14.4" x14ac:dyDescent="0.3">
      <c r="A5222" s="2">
        <v>5221</v>
      </c>
      <c r="B5222" s="2" t="s">
        <v>8069</v>
      </c>
      <c r="C5222" s="2">
        <f>YEAR([1]Data!$D5222)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9">
        <v>212.94</v>
      </c>
      <c r="T5222" s="2">
        <v>3</v>
      </c>
      <c r="U5222" s="25">
        <v>0</v>
      </c>
      <c r="V5222" s="25">
        <v>57.4938</v>
      </c>
      <c r="W5222" s="11">
        <f>Table_1[[#This Row],[Discount]]/Table_1[[#This Row],[Sales]]</f>
        <v>0</v>
      </c>
      <c r="X5222" t="str">
        <f>IF(Table_1[[#This Row],[Discount %]]&lt;=0.1, "0-10%", IF(Table_1[[#This Row],[Discount %]]&lt;=0.2, "10-20%", IF(Table_1[[#This Row],[Discount %]]&lt;=0.3, "20-30%", IF(Table_1[[#This Row],[Discount %]]&lt;=0.4, "30-40%", "40%+"))))</f>
        <v>0-10%</v>
      </c>
    </row>
    <row r="5223" spans="1:24" ht="14.4" x14ac:dyDescent="0.3">
      <c r="A5223" s="2">
        <v>5222</v>
      </c>
      <c r="B5223" s="2" t="s">
        <v>8070</v>
      </c>
      <c r="C5223" s="2">
        <f>YEAR([1]Data!$D5223)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9">
        <v>706.86</v>
      </c>
      <c r="T5223" s="2">
        <v>7</v>
      </c>
      <c r="U5223" s="25">
        <v>0</v>
      </c>
      <c r="V5223" s="25">
        <v>197.92079999999999</v>
      </c>
      <c r="W5223" s="11">
        <f>Table_1[[#This Row],[Discount]]/Table_1[[#This Row],[Sales]]</f>
        <v>0</v>
      </c>
      <c r="X5223" t="str">
        <f>IF(Table_1[[#This Row],[Discount %]]&lt;=0.1, "0-10%", IF(Table_1[[#This Row],[Discount %]]&lt;=0.2, "10-20%", IF(Table_1[[#This Row],[Discount %]]&lt;=0.3, "20-30%", IF(Table_1[[#This Row],[Discount %]]&lt;=0.4, "30-40%", "40%+"))))</f>
        <v>0-10%</v>
      </c>
    </row>
    <row r="5224" spans="1:24" ht="14.4" x14ac:dyDescent="0.3">
      <c r="A5224" s="2">
        <v>5223</v>
      </c>
      <c r="B5224" s="2" t="s">
        <v>8070</v>
      </c>
      <c r="C5224" s="2">
        <f>YEAR([1]Data!$D5224)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9">
        <v>114.94999999999999</v>
      </c>
      <c r="T5224" s="2">
        <v>5</v>
      </c>
      <c r="U5224" s="25">
        <v>0</v>
      </c>
      <c r="V5224" s="25">
        <v>2.2990000000000066</v>
      </c>
      <c r="W5224" s="11">
        <f>Table_1[[#This Row],[Discount]]/Table_1[[#This Row],[Sales]]</f>
        <v>0</v>
      </c>
      <c r="X5224" t="str">
        <f>IF(Table_1[[#This Row],[Discount %]]&lt;=0.1, "0-10%", IF(Table_1[[#This Row],[Discount %]]&lt;=0.2, "10-20%", IF(Table_1[[#This Row],[Discount %]]&lt;=0.3, "20-30%", IF(Table_1[[#This Row],[Discount %]]&lt;=0.4, "30-40%", "40%+"))))</f>
        <v>0-10%</v>
      </c>
    </row>
    <row r="5225" spans="1:24" ht="14.4" x14ac:dyDescent="0.3">
      <c r="A5225" s="2">
        <v>5224</v>
      </c>
      <c r="B5225" s="2" t="s">
        <v>8070</v>
      </c>
      <c r="C5225" s="2">
        <f>YEAR([1]Data!$D5225)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9">
        <v>43.19</v>
      </c>
      <c r="T5225" s="2">
        <v>7</v>
      </c>
      <c r="U5225" s="25">
        <v>0</v>
      </c>
      <c r="V5225" s="25">
        <v>20.731199999999998</v>
      </c>
      <c r="W5225" s="11">
        <f>Table_1[[#This Row],[Discount]]/Table_1[[#This Row],[Sales]]</f>
        <v>0</v>
      </c>
      <c r="X5225" t="str">
        <f>IF(Table_1[[#This Row],[Discount %]]&lt;=0.1, "0-10%", IF(Table_1[[#This Row],[Discount %]]&lt;=0.2, "10-20%", IF(Table_1[[#This Row],[Discount %]]&lt;=0.3, "20-30%", IF(Table_1[[#This Row],[Discount %]]&lt;=0.4, "30-40%", "40%+"))))</f>
        <v>0-10%</v>
      </c>
    </row>
    <row r="5226" spans="1:24" ht="14.4" x14ac:dyDescent="0.3">
      <c r="A5226" s="2">
        <v>5225</v>
      </c>
      <c r="B5226" s="2" t="s">
        <v>8073</v>
      </c>
      <c r="C5226" s="2">
        <f>YEAR([1]Data!$D5226)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9">
        <v>166.44</v>
      </c>
      <c r="T5226" s="2">
        <v>3</v>
      </c>
      <c r="U5226" s="25">
        <v>0</v>
      </c>
      <c r="V5226" s="25">
        <v>79.891199999999998</v>
      </c>
      <c r="W5226" s="11">
        <f>Table_1[[#This Row],[Discount]]/Table_1[[#This Row],[Sales]]</f>
        <v>0</v>
      </c>
      <c r="X5226" t="str">
        <f>IF(Table_1[[#This Row],[Discount %]]&lt;=0.1, "0-10%", IF(Table_1[[#This Row],[Discount %]]&lt;=0.2, "10-20%", IF(Table_1[[#This Row],[Discount %]]&lt;=0.3, "20-30%", IF(Table_1[[#This Row],[Discount %]]&lt;=0.4, "30-40%", "40%+"))))</f>
        <v>0-10%</v>
      </c>
    </row>
    <row r="5227" spans="1:24" ht="14.4" x14ac:dyDescent="0.3">
      <c r="A5227" s="2">
        <v>5226</v>
      </c>
      <c r="B5227" s="2" t="s">
        <v>8074</v>
      </c>
      <c r="C5227" s="2">
        <f>YEAR([1]Data!$D5227)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9">
        <v>36.56</v>
      </c>
      <c r="T5227" s="2">
        <v>5</v>
      </c>
      <c r="U5227" s="25">
        <v>0.2</v>
      </c>
      <c r="V5227" s="25">
        <v>12.795999999999999</v>
      </c>
      <c r="W5227" s="11">
        <f>Table_1[[#This Row],[Discount]]/Table_1[[#This Row],[Sales]]</f>
        <v>5.4704595185995622E-3</v>
      </c>
      <c r="X5227" t="str">
        <f>IF(Table_1[[#This Row],[Discount %]]&lt;=0.1, "0-10%", IF(Table_1[[#This Row],[Discount %]]&lt;=0.2, "10-20%", IF(Table_1[[#This Row],[Discount %]]&lt;=0.3, "20-30%", IF(Table_1[[#This Row],[Discount %]]&lt;=0.4, "30-40%", "40%+"))))</f>
        <v>0-10%</v>
      </c>
    </row>
    <row r="5228" spans="1:24" ht="14.4" x14ac:dyDescent="0.3">
      <c r="A5228" s="2">
        <v>5227</v>
      </c>
      <c r="B5228" s="2" t="s">
        <v>8074</v>
      </c>
      <c r="C5228" s="2">
        <f>YEAR([1]Data!$D5228)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9">
        <v>186.14400000000001</v>
      </c>
      <c r="T5228" s="2">
        <v>6</v>
      </c>
      <c r="U5228" s="25">
        <v>0.2</v>
      </c>
      <c r="V5228" s="25">
        <v>60.496799999999993</v>
      </c>
      <c r="W5228" s="11">
        <f>Table_1[[#This Row],[Discount]]/Table_1[[#This Row],[Sales]]</f>
        <v>1.0744369950146124E-3</v>
      </c>
      <c r="X5228" t="str">
        <f>IF(Table_1[[#This Row],[Discount %]]&lt;=0.1, "0-10%", IF(Table_1[[#This Row],[Discount %]]&lt;=0.2, "10-20%", IF(Table_1[[#This Row],[Discount %]]&lt;=0.3, "20-30%", IF(Table_1[[#This Row],[Discount %]]&lt;=0.4, "30-40%", "40%+"))))</f>
        <v>0-10%</v>
      </c>
    </row>
    <row r="5229" spans="1:24" ht="14.4" x14ac:dyDescent="0.3">
      <c r="A5229" s="2">
        <v>5228</v>
      </c>
      <c r="B5229" s="2" t="s">
        <v>8074</v>
      </c>
      <c r="C5229" s="2">
        <f>YEAR([1]Data!$D5229)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9">
        <v>353.56799999999998</v>
      </c>
      <c r="T5229" s="2">
        <v>2</v>
      </c>
      <c r="U5229" s="25">
        <v>0.2</v>
      </c>
      <c r="V5229" s="25">
        <v>-44.196000000000026</v>
      </c>
      <c r="W5229" s="11">
        <f>Table_1[[#This Row],[Discount]]/Table_1[[#This Row],[Sales]]</f>
        <v>5.6566205086433171E-4</v>
      </c>
      <c r="X5229" t="str">
        <f>IF(Table_1[[#This Row],[Discount %]]&lt;=0.1, "0-10%", IF(Table_1[[#This Row],[Discount %]]&lt;=0.2, "10-20%", IF(Table_1[[#This Row],[Discount %]]&lt;=0.3, "20-30%", IF(Table_1[[#This Row],[Discount %]]&lt;=0.4, "30-40%", "40%+"))))</f>
        <v>0-10%</v>
      </c>
    </row>
    <row r="5230" spans="1:24" ht="14.4" x14ac:dyDescent="0.3">
      <c r="A5230" s="2">
        <v>5229</v>
      </c>
      <c r="B5230" s="2" t="s">
        <v>8075</v>
      </c>
      <c r="C5230" s="2">
        <f>YEAR([1]Data!$D5230)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9">
        <v>81.98</v>
      </c>
      <c r="T5230" s="2">
        <v>2</v>
      </c>
      <c r="U5230" s="25">
        <v>0</v>
      </c>
      <c r="V5230" s="25">
        <v>40.170200000000001</v>
      </c>
      <c r="W5230" s="11">
        <f>Table_1[[#This Row],[Discount]]/Table_1[[#This Row],[Sales]]</f>
        <v>0</v>
      </c>
      <c r="X5230" t="str">
        <f>IF(Table_1[[#This Row],[Discount %]]&lt;=0.1, "0-10%", IF(Table_1[[#This Row],[Discount %]]&lt;=0.2, "10-20%", IF(Table_1[[#This Row],[Discount %]]&lt;=0.3, "20-30%", IF(Table_1[[#This Row],[Discount %]]&lt;=0.4, "30-40%", "40%+"))))</f>
        <v>0-10%</v>
      </c>
    </row>
    <row r="5231" spans="1:24" ht="14.4" x14ac:dyDescent="0.3">
      <c r="A5231" s="2">
        <v>5230</v>
      </c>
      <c r="B5231" s="2" t="s">
        <v>8076</v>
      </c>
      <c r="C5231" s="2">
        <f>YEAR([1]Data!$D5231)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9">
        <v>14.624000000000002</v>
      </c>
      <c r="T5231" s="2">
        <v>2</v>
      </c>
      <c r="U5231" s="25">
        <v>0.2</v>
      </c>
      <c r="V5231" s="25">
        <v>5.1183999999999994</v>
      </c>
      <c r="W5231" s="11">
        <f>Table_1[[#This Row],[Discount]]/Table_1[[#This Row],[Sales]]</f>
        <v>1.3676148796498904E-2</v>
      </c>
      <c r="X5231" t="str">
        <f>IF(Table_1[[#This Row],[Discount %]]&lt;=0.1, "0-10%", IF(Table_1[[#This Row],[Discount %]]&lt;=0.2, "10-20%", IF(Table_1[[#This Row],[Discount %]]&lt;=0.3, "20-30%", IF(Table_1[[#This Row],[Discount %]]&lt;=0.4, "30-40%", "40%+"))))</f>
        <v>0-10%</v>
      </c>
    </row>
    <row r="5232" spans="1:24" ht="14.4" x14ac:dyDescent="0.3">
      <c r="A5232" s="2">
        <v>5231</v>
      </c>
      <c r="B5232" s="2" t="s">
        <v>8076</v>
      </c>
      <c r="C5232" s="2">
        <f>YEAR([1]Data!$D5232)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9">
        <v>697.16</v>
      </c>
      <c r="T5232" s="2">
        <v>5</v>
      </c>
      <c r="U5232" s="25">
        <v>0.2</v>
      </c>
      <c r="V5232" s="25">
        <v>8.7144999999999868</v>
      </c>
      <c r="W5232" s="11">
        <f>Table_1[[#This Row],[Discount]]/Table_1[[#This Row],[Sales]]</f>
        <v>2.868781915198807E-4</v>
      </c>
      <c r="X5232" t="str">
        <f>IF(Table_1[[#This Row],[Discount %]]&lt;=0.1, "0-10%", IF(Table_1[[#This Row],[Discount %]]&lt;=0.2, "10-20%", IF(Table_1[[#This Row],[Discount %]]&lt;=0.3, "20-30%", IF(Table_1[[#This Row],[Discount %]]&lt;=0.4, "30-40%", "40%+"))))</f>
        <v>0-10%</v>
      </c>
    </row>
    <row r="5233" spans="1:24" ht="14.4" x14ac:dyDescent="0.3">
      <c r="A5233" s="2">
        <v>5232</v>
      </c>
      <c r="B5233" s="2" t="s">
        <v>8076</v>
      </c>
      <c r="C5233" s="2">
        <f>YEAR([1]Data!$D5233)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9">
        <v>30.93</v>
      </c>
      <c r="T5233" s="2">
        <v>1</v>
      </c>
      <c r="U5233" s="25">
        <v>0</v>
      </c>
      <c r="V5233" s="25">
        <v>12.6813</v>
      </c>
      <c r="W5233" s="11">
        <f>Table_1[[#This Row],[Discount]]/Table_1[[#This Row],[Sales]]</f>
        <v>0</v>
      </c>
      <c r="X5233" t="str">
        <f>IF(Table_1[[#This Row],[Discount %]]&lt;=0.1, "0-10%", IF(Table_1[[#This Row],[Discount %]]&lt;=0.2, "10-20%", IF(Table_1[[#This Row],[Discount %]]&lt;=0.3, "20-30%", IF(Table_1[[#This Row],[Discount %]]&lt;=0.4, "30-40%", "40%+"))))</f>
        <v>0-10%</v>
      </c>
    </row>
    <row r="5234" spans="1:24" ht="14.4" x14ac:dyDescent="0.3">
      <c r="A5234" s="2">
        <v>5233</v>
      </c>
      <c r="B5234" s="2" t="s">
        <v>8076</v>
      </c>
      <c r="C5234" s="2">
        <f>YEAR([1]Data!$D5234)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9">
        <v>27.496000000000002</v>
      </c>
      <c r="T5234" s="2">
        <v>7</v>
      </c>
      <c r="U5234" s="25">
        <v>0.2</v>
      </c>
      <c r="V5234" s="25">
        <v>9.2798999999999996</v>
      </c>
      <c r="W5234" s="11">
        <f>Table_1[[#This Row],[Discount]]/Table_1[[#This Row],[Sales]]</f>
        <v>7.2737852778585977E-3</v>
      </c>
      <c r="X5234" t="str">
        <f>IF(Table_1[[#This Row],[Discount %]]&lt;=0.1, "0-10%", IF(Table_1[[#This Row],[Discount %]]&lt;=0.2, "10-20%", IF(Table_1[[#This Row],[Discount %]]&lt;=0.3, "20-30%", IF(Table_1[[#This Row],[Discount %]]&lt;=0.4, "30-40%", "40%+"))))</f>
        <v>0-10%</v>
      </c>
    </row>
    <row r="5235" spans="1:24" ht="14.4" x14ac:dyDescent="0.3">
      <c r="A5235" s="2">
        <v>5234</v>
      </c>
      <c r="B5235" s="2" t="s">
        <v>8077</v>
      </c>
      <c r="C5235" s="2">
        <f>YEAR([1]Data!$D5235)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9">
        <v>605.34</v>
      </c>
      <c r="T5235" s="2">
        <v>6</v>
      </c>
      <c r="U5235" s="25">
        <v>0</v>
      </c>
      <c r="V5235" s="25">
        <v>145.2816</v>
      </c>
      <c r="W5235" s="11">
        <f>Table_1[[#This Row],[Discount]]/Table_1[[#This Row],[Sales]]</f>
        <v>0</v>
      </c>
      <c r="X5235" t="str">
        <f>IF(Table_1[[#This Row],[Discount %]]&lt;=0.1, "0-10%", IF(Table_1[[#This Row],[Discount %]]&lt;=0.2, "10-20%", IF(Table_1[[#This Row],[Discount %]]&lt;=0.3, "20-30%", IF(Table_1[[#This Row],[Discount %]]&lt;=0.4, "30-40%", "40%+"))))</f>
        <v>0-10%</v>
      </c>
    </row>
    <row r="5236" spans="1:24" ht="14.4" x14ac:dyDescent="0.3">
      <c r="A5236" s="2">
        <v>5235</v>
      </c>
      <c r="B5236" s="2" t="s">
        <v>8078</v>
      </c>
      <c r="C5236" s="2">
        <f>YEAR([1]Data!$D5236)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9">
        <v>210.00800000000001</v>
      </c>
      <c r="T5236" s="2">
        <v>1</v>
      </c>
      <c r="U5236" s="25">
        <v>0.2</v>
      </c>
      <c r="V5236" s="25">
        <v>2.625099999999982</v>
      </c>
      <c r="W5236" s="11">
        <f>Table_1[[#This Row],[Discount]]/Table_1[[#This Row],[Sales]]</f>
        <v>9.5234467258390159E-4</v>
      </c>
      <c r="X5236" t="str">
        <f>IF(Table_1[[#This Row],[Discount %]]&lt;=0.1, "0-10%", IF(Table_1[[#This Row],[Discount %]]&lt;=0.2, "10-20%", IF(Table_1[[#This Row],[Discount %]]&lt;=0.3, "20-30%", IF(Table_1[[#This Row],[Discount %]]&lt;=0.4, "30-40%", "40%+"))))</f>
        <v>0-10%</v>
      </c>
    </row>
    <row r="5237" spans="1:24" ht="14.4" x14ac:dyDescent="0.3">
      <c r="A5237" s="2">
        <v>5236</v>
      </c>
      <c r="B5237" s="2" t="s">
        <v>8079</v>
      </c>
      <c r="C5237" s="2">
        <f>YEAR([1]Data!$D5237)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9">
        <v>54.96</v>
      </c>
      <c r="T5237" s="2">
        <v>3</v>
      </c>
      <c r="U5237" s="25">
        <v>0</v>
      </c>
      <c r="V5237" s="25">
        <v>15.938399999999998</v>
      </c>
      <c r="W5237" s="11">
        <f>Table_1[[#This Row],[Discount]]/Table_1[[#This Row],[Sales]]</f>
        <v>0</v>
      </c>
      <c r="X5237" t="str">
        <f>IF(Table_1[[#This Row],[Discount %]]&lt;=0.1, "0-10%", IF(Table_1[[#This Row],[Discount %]]&lt;=0.2, "10-20%", IF(Table_1[[#This Row],[Discount %]]&lt;=0.3, "20-30%", IF(Table_1[[#This Row],[Discount %]]&lt;=0.4, "30-40%", "40%+"))))</f>
        <v>0-10%</v>
      </c>
    </row>
    <row r="5238" spans="1:24" ht="14.4" x14ac:dyDescent="0.3">
      <c r="A5238" s="2">
        <v>5237</v>
      </c>
      <c r="B5238" s="2" t="s">
        <v>8080</v>
      </c>
      <c r="C5238" s="2">
        <f>YEAR([1]Data!$D5238)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9">
        <v>164.22</v>
      </c>
      <c r="T5238" s="2">
        <v>3</v>
      </c>
      <c r="U5238" s="25">
        <v>0</v>
      </c>
      <c r="V5238" s="25">
        <v>50.908200000000001</v>
      </c>
      <c r="W5238" s="11">
        <f>Table_1[[#This Row],[Discount]]/Table_1[[#This Row],[Sales]]</f>
        <v>0</v>
      </c>
      <c r="X5238" t="str">
        <f>IF(Table_1[[#This Row],[Discount %]]&lt;=0.1, "0-10%", IF(Table_1[[#This Row],[Discount %]]&lt;=0.2, "10-20%", IF(Table_1[[#This Row],[Discount %]]&lt;=0.3, "20-30%", IF(Table_1[[#This Row],[Discount %]]&lt;=0.4, "30-40%", "40%+"))))</f>
        <v>0-10%</v>
      </c>
    </row>
    <row r="5239" spans="1:24" ht="14.4" x14ac:dyDescent="0.3">
      <c r="A5239" s="2">
        <v>5238</v>
      </c>
      <c r="B5239" s="2" t="s">
        <v>8080</v>
      </c>
      <c r="C5239" s="2">
        <f>YEAR([1]Data!$D5239)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9">
        <v>362.94</v>
      </c>
      <c r="T5239" s="2">
        <v>3</v>
      </c>
      <c r="U5239" s="25">
        <v>0</v>
      </c>
      <c r="V5239" s="25">
        <v>36.293999999999997</v>
      </c>
      <c r="W5239" s="11">
        <f>Table_1[[#This Row],[Discount]]/Table_1[[#This Row],[Sales]]</f>
        <v>0</v>
      </c>
      <c r="X5239" t="str">
        <f>IF(Table_1[[#This Row],[Discount %]]&lt;=0.1, "0-10%", IF(Table_1[[#This Row],[Discount %]]&lt;=0.2, "10-20%", IF(Table_1[[#This Row],[Discount %]]&lt;=0.3, "20-30%", IF(Table_1[[#This Row],[Discount %]]&lt;=0.4, "30-40%", "40%+"))))</f>
        <v>0-10%</v>
      </c>
    </row>
    <row r="5240" spans="1:24" ht="14.4" x14ac:dyDescent="0.3">
      <c r="A5240" s="2">
        <v>5239</v>
      </c>
      <c r="B5240" s="2" t="s">
        <v>8080</v>
      </c>
      <c r="C5240" s="2">
        <f>YEAR([1]Data!$D5240)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9">
        <v>59.98</v>
      </c>
      <c r="T5240" s="2">
        <v>2</v>
      </c>
      <c r="U5240" s="25">
        <v>0</v>
      </c>
      <c r="V5240" s="25">
        <v>26.391200000000005</v>
      </c>
      <c r="W5240" s="11">
        <f>Table_1[[#This Row],[Discount]]/Table_1[[#This Row],[Sales]]</f>
        <v>0</v>
      </c>
      <c r="X5240" t="str">
        <f>IF(Table_1[[#This Row],[Discount %]]&lt;=0.1, "0-10%", IF(Table_1[[#This Row],[Discount %]]&lt;=0.2, "10-20%", IF(Table_1[[#This Row],[Discount %]]&lt;=0.3, "20-30%", IF(Table_1[[#This Row],[Discount %]]&lt;=0.4, "30-40%", "40%+"))))</f>
        <v>0-10%</v>
      </c>
    </row>
    <row r="5241" spans="1:24" ht="14.4" x14ac:dyDescent="0.3">
      <c r="A5241" s="2">
        <v>5240</v>
      </c>
      <c r="B5241" s="2" t="s">
        <v>8081</v>
      </c>
      <c r="C5241" s="2">
        <f>YEAR([1]Data!$D5241)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9">
        <v>332.94</v>
      </c>
      <c r="T5241" s="2">
        <v>3</v>
      </c>
      <c r="U5241" s="25">
        <v>0</v>
      </c>
      <c r="V5241" s="25">
        <v>6.6587999999999994</v>
      </c>
      <c r="W5241" s="11">
        <f>Table_1[[#This Row],[Discount]]/Table_1[[#This Row],[Sales]]</f>
        <v>0</v>
      </c>
      <c r="X5241" t="str">
        <f>IF(Table_1[[#This Row],[Discount %]]&lt;=0.1, "0-10%", IF(Table_1[[#This Row],[Discount %]]&lt;=0.2, "10-20%", IF(Table_1[[#This Row],[Discount %]]&lt;=0.3, "20-30%", IF(Table_1[[#This Row],[Discount %]]&lt;=0.4, "30-40%", "40%+"))))</f>
        <v>0-10%</v>
      </c>
    </row>
    <row r="5242" spans="1:24" ht="14.4" x14ac:dyDescent="0.3">
      <c r="A5242" s="2">
        <v>5241</v>
      </c>
      <c r="B5242" s="2" t="s">
        <v>8081</v>
      </c>
      <c r="C5242" s="2">
        <f>YEAR([1]Data!$D5242)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9">
        <v>39.872000000000007</v>
      </c>
      <c r="T5242" s="2">
        <v>2</v>
      </c>
      <c r="U5242" s="25">
        <v>0.2</v>
      </c>
      <c r="V5242" s="25">
        <v>12.958399999999999</v>
      </c>
      <c r="W5242" s="11">
        <f>Table_1[[#This Row],[Discount]]/Table_1[[#This Row],[Sales]]</f>
        <v>5.0160513643659702E-3</v>
      </c>
      <c r="X5242" t="str">
        <f>IF(Table_1[[#This Row],[Discount %]]&lt;=0.1, "0-10%", IF(Table_1[[#This Row],[Discount %]]&lt;=0.2, "10-20%", IF(Table_1[[#This Row],[Discount %]]&lt;=0.3, "20-30%", IF(Table_1[[#This Row],[Discount %]]&lt;=0.4, "30-40%", "40%+"))))</f>
        <v>0-10%</v>
      </c>
    </row>
    <row r="5243" spans="1:24" ht="14.4" x14ac:dyDescent="0.3">
      <c r="A5243" s="2">
        <v>5242</v>
      </c>
      <c r="B5243" s="2" t="s">
        <v>8082</v>
      </c>
      <c r="C5243" s="2">
        <f>YEAR([1]Data!$D5243)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9">
        <v>13.68</v>
      </c>
      <c r="T5243" s="2">
        <v>2</v>
      </c>
      <c r="U5243" s="25">
        <v>0</v>
      </c>
      <c r="V5243" s="25">
        <v>3.6936</v>
      </c>
      <c r="W5243" s="11">
        <f>Table_1[[#This Row],[Discount]]/Table_1[[#This Row],[Sales]]</f>
        <v>0</v>
      </c>
      <c r="X5243" t="str">
        <f>IF(Table_1[[#This Row],[Discount %]]&lt;=0.1, "0-10%", IF(Table_1[[#This Row],[Discount %]]&lt;=0.2, "10-20%", IF(Table_1[[#This Row],[Discount %]]&lt;=0.3, "20-30%", IF(Table_1[[#This Row],[Discount %]]&lt;=0.4, "30-40%", "40%+"))))</f>
        <v>0-10%</v>
      </c>
    </row>
    <row r="5244" spans="1:24" ht="14.4" x14ac:dyDescent="0.3">
      <c r="A5244" s="2">
        <v>5243</v>
      </c>
      <c r="B5244" s="2" t="s">
        <v>8085</v>
      </c>
      <c r="C5244" s="2">
        <f>YEAR([1]Data!$D5244)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9">
        <v>3.3179999999999996</v>
      </c>
      <c r="T5244" s="2">
        <v>3</v>
      </c>
      <c r="U5244" s="25">
        <v>0.8</v>
      </c>
      <c r="V5244" s="25">
        <v>-5.6406000000000018</v>
      </c>
      <c r="W5244" s="11">
        <f>Table_1[[#This Row],[Discount]]/Table_1[[#This Row],[Sales]]</f>
        <v>0.24110910186859558</v>
      </c>
      <c r="X5244" t="str">
        <f>IF(Table_1[[#This Row],[Discount %]]&lt;=0.1, "0-10%", IF(Table_1[[#This Row],[Discount %]]&lt;=0.2, "10-20%", IF(Table_1[[#This Row],[Discount %]]&lt;=0.3, "20-30%", IF(Table_1[[#This Row],[Discount %]]&lt;=0.4, "30-40%", "40%+"))))</f>
        <v>20-30%</v>
      </c>
    </row>
    <row r="5245" spans="1:24" ht="14.4" x14ac:dyDescent="0.3">
      <c r="A5245" s="2">
        <v>5244</v>
      </c>
      <c r="B5245" s="2" t="s">
        <v>8086</v>
      </c>
      <c r="C5245" s="2">
        <f>YEAR([1]Data!$D5245)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9">
        <v>10.44</v>
      </c>
      <c r="T5245" s="2">
        <v>1</v>
      </c>
      <c r="U5245" s="25">
        <v>0</v>
      </c>
      <c r="V5245" s="25">
        <v>4.8023999999999996</v>
      </c>
      <c r="W5245" s="11">
        <f>Table_1[[#This Row],[Discount]]/Table_1[[#This Row],[Sales]]</f>
        <v>0</v>
      </c>
      <c r="X5245" t="str">
        <f>IF(Table_1[[#This Row],[Discount %]]&lt;=0.1, "0-10%", IF(Table_1[[#This Row],[Discount %]]&lt;=0.2, "10-20%", IF(Table_1[[#This Row],[Discount %]]&lt;=0.3, "20-30%", IF(Table_1[[#This Row],[Discount %]]&lt;=0.4, "30-40%", "40%+"))))</f>
        <v>0-10%</v>
      </c>
    </row>
    <row r="5246" spans="1:24" ht="14.4" x14ac:dyDescent="0.3">
      <c r="A5246" s="2">
        <v>5245</v>
      </c>
      <c r="B5246" s="2" t="s">
        <v>8087</v>
      </c>
      <c r="C5246" s="2">
        <f>YEAR([1]Data!$D5246)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9">
        <v>136.46400000000003</v>
      </c>
      <c r="T5246" s="2">
        <v>2</v>
      </c>
      <c r="U5246" s="25">
        <v>0.2</v>
      </c>
      <c r="V5246" s="25">
        <v>15.352199999999989</v>
      </c>
      <c r="W5246" s="11">
        <f>Table_1[[#This Row],[Discount]]/Table_1[[#This Row],[Sales]]</f>
        <v>1.4655879939031538E-3</v>
      </c>
      <c r="X5246" t="str">
        <f>IF(Table_1[[#This Row],[Discount %]]&lt;=0.1, "0-10%", IF(Table_1[[#This Row],[Discount %]]&lt;=0.2, "10-20%", IF(Table_1[[#This Row],[Discount %]]&lt;=0.3, "20-30%", IF(Table_1[[#This Row],[Discount %]]&lt;=0.4, "30-40%", "40%+"))))</f>
        <v>0-10%</v>
      </c>
    </row>
    <row r="5247" spans="1:24" ht="14.4" x14ac:dyDescent="0.3">
      <c r="A5247" s="2">
        <v>5246</v>
      </c>
      <c r="B5247" s="2" t="s">
        <v>8087</v>
      </c>
      <c r="C5247" s="2">
        <f>YEAR([1]Data!$D5247)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9">
        <v>333.57600000000002</v>
      </c>
      <c r="T5247" s="2">
        <v>3</v>
      </c>
      <c r="U5247" s="25">
        <v>0.2</v>
      </c>
      <c r="V5247" s="25">
        <v>33.357600000000019</v>
      </c>
      <c r="W5247" s="11">
        <f>Table_1[[#This Row],[Discount]]/Table_1[[#This Row],[Sales]]</f>
        <v>5.9956351775907141E-4</v>
      </c>
      <c r="X5247" t="str">
        <f>IF(Table_1[[#This Row],[Discount %]]&lt;=0.1, "0-10%", IF(Table_1[[#This Row],[Discount %]]&lt;=0.2, "10-20%", IF(Table_1[[#This Row],[Discount %]]&lt;=0.3, "20-30%", IF(Table_1[[#This Row],[Discount %]]&lt;=0.4, "30-40%", "40%+"))))</f>
        <v>0-10%</v>
      </c>
    </row>
    <row r="5248" spans="1:24" ht="14.4" x14ac:dyDescent="0.3">
      <c r="A5248" s="2">
        <v>5247</v>
      </c>
      <c r="B5248" s="2" t="s">
        <v>8087</v>
      </c>
      <c r="C5248" s="2">
        <f>YEAR([1]Data!$D5248)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9">
        <v>12.544</v>
      </c>
      <c r="T5248" s="2">
        <v>2</v>
      </c>
      <c r="U5248" s="25">
        <v>0.2</v>
      </c>
      <c r="V5248" s="25">
        <v>4.7039999999999997</v>
      </c>
      <c r="W5248" s="11">
        <f>Table_1[[#This Row],[Discount]]/Table_1[[#This Row],[Sales]]</f>
        <v>1.5943877551020409E-2</v>
      </c>
      <c r="X5248" t="str">
        <f>IF(Table_1[[#This Row],[Discount %]]&lt;=0.1, "0-10%", IF(Table_1[[#This Row],[Discount %]]&lt;=0.2, "10-20%", IF(Table_1[[#This Row],[Discount %]]&lt;=0.3, "20-30%", IF(Table_1[[#This Row],[Discount %]]&lt;=0.4, "30-40%", "40%+"))))</f>
        <v>0-10%</v>
      </c>
    </row>
    <row r="5249" spans="1:24" ht="14.4" x14ac:dyDescent="0.3">
      <c r="A5249" s="2">
        <v>5248</v>
      </c>
      <c r="B5249" s="2" t="s">
        <v>8090</v>
      </c>
      <c r="C5249" s="2">
        <f>YEAR([1]Data!$D5249)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9">
        <v>20.767999999999997</v>
      </c>
      <c r="T5249" s="2">
        <v>8</v>
      </c>
      <c r="U5249" s="25">
        <v>0.8</v>
      </c>
      <c r="V5249" s="25">
        <v>-52.958400000000012</v>
      </c>
      <c r="W5249" s="11">
        <f>Table_1[[#This Row],[Discount]]/Table_1[[#This Row],[Sales]]</f>
        <v>3.8520801232665644E-2</v>
      </c>
      <c r="X5249" t="str">
        <f>IF(Table_1[[#This Row],[Discount %]]&lt;=0.1, "0-10%", IF(Table_1[[#This Row],[Discount %]]&lt;=0.2, "10-20%", IF(Table_1[[#This Row],[Discount %]]&lt;=0.3, "20-30%", IF(Table_1[[#This Row],[Discount %]]&lt;=0.4, "30-40%", "40%+"))))</f>
        <v>0-10%</v>
      </c>
    </row>
    <row r="5250" spans="1:24" ht="14.4" x14ac:dyDescent="0.3">
      <c r="A5250" s="2">
        <v>5249</v>
      </c>
      <c r="B5250" s="2" t="s">
        <v>8092</v>
      </c>
      <c r="C5250" s="2">
        <f>YEAR([1]Data!$D5250)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9">
        <v>43.5</v>
      </c>
      <c r="T5250" s="2">
        <v>3</v>
      </c>
      <c r="U5250" s="25">
        <v>0</v>
      </c>
      <c r="V5250" s="25">
        <v>10.875</v>
      </c>
      <c r="W5250" s="11">
        <f>Table_1[[#This Row],[Discount]]/Table_1[[#This Row],[Sales]]</f>
        <v>0</v>
      </c>
      <c r="X5250" t="str">
        <f>IF(Table_1[[#This Row],[Discount %]]&lt;=0.1, "0-10%", IF(Table_1[[#This Row],[Discount %]]&lt;=0.2, "10-20%", IF(Table_1[[#This Row],[Discount %]]&lt;=0.3, "20-30%", IF(Table_1[[#This Row],[Discount %]]&lt;=0.4, "30-40%", "40%+"))))</f>
        <v>0-10%</v>
      </c>
    </row>
    <row r="5251" spans="1:24" ht="14.4" x14ac:dyDescent="0.3">
      <c r="A5251" s="2">
        <v>5250</v>
      </c>
      <c r="B5251" s="2" t="s">
        <v>8093</v>
      </c>
      <c r="C5251" s="2">
        <f>YEAR([1]Data!$D5251)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9">
        <v>12.576000000000001</v>
      </c>
      <c r="T5251" s="2">
        <v>4</v>
      </c>
      <c r="U5251" s="25">
        <v>0.2</v>
      </c>
      <c r="V5251" s="25">
        <v>4.0871999999999993</v>
      </c>
      <c r="W5251" s="11">
        <f>Table_1[[#This Row],[Discount]]/Table_1[[#This Row],[Sales]]</f>
        <v>1.5903307888040712E-2</v>
      </c>
      <c r="X5251" t="str">
        <f>IF(Table_1[[#This Row],[Discount %]]&lt;=0.1, "0-10%", IF(Table_1[[#This Row],[Discount %]]&lt;=0.2, "10-20%", IF(Table_1[[#This Row],[Discount %]]&lt;=0.3, "20-30%", IF(Table_1[[#This Row],[Discount %]]&lt;=0.4, "30-40%", "40%+"))))</f>
        <v>0-10%</v>
      </c>
    </row>
    <row r="5252" spans="1:24" ht="14.4" x14ac:dyDescent="0.3">
      <c r="A5252" s="2">
        <v>5251</v>
      </c>
      <c r="B5252" s="2" t="s">
        <v>8094</v>
      </c>
      <c r="C5252" s="2">
        <f>YEAR([1]Data!$D5252)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9">
        <v>249.95000000000002</v>
      </c>
      <c r="T5252" s="2">
        <v>5</v>
      </c>
      <c r="U5252" s="25">
        <v>0</v>
      </c>
      <c r="V5252" s="25">
        <v>19.995999999999974</v>
      </c>
      <c r="W5252" s="11">
        <f>Table_1[[#This Row],[Discount]]/Table_1[[#This Row],[Sales]]</f>
        <v>0</v>
      </c>
      <c r="X5252" t="str">
        <f>IF(Table_1[[#This Row],[Discount %]]&lt;=0.1, "0-10%", IF(Table_1[[#This Row],[Discount %]]&lt;=0.2, "10-20%", IF(Table_1[[#This Row],[Discount %]]&lt;=0.3, "20-30%", IF(Table_1[[#This Row],[Discount %]]&lt;=0.4, "30-40%", "40%+"))))</f>
        <v>0-10%</v>
      </c>
    </row>
    <row r="5253" spans="1:24" ht="14.4" x14ac:dyDescent="0.3">
      <c r="A5253" s="2">
        <v>5252</v>
      </c>
      <c r="B5253" s="2" t="s">
        <v>8094</v>
      </c>
      <c r="C5253" s="2">
        <f>YEAR([1]Data!$D5253)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9">
        <v>49.12</v>
      </c>
      <c r="T5253" s="2">
        <v>4</v>
      </c>
      <c r="U5253" s="25">
        <v>0</v>
      </c>
      <c r="V5253" s="25">
        <v>23.086399999999998</v>
      </c>
      <c r="W5253" s="11">
        <f>Table_1[[#This Row],[Discount]]/Table_1[[#This Row],[Sales]]</f>
        <v>0</v>
      </c>
      <c r="X5253" t="str">
        <f>IF(Table_1[[#This Row],[Discount %]]&lt;=0.1, "0-10%", IF(Table_1[[#This Row],[Discount %]]&lt;=0.2, "10-20%", IF(Table_1[[#This Row],[Discount %]]&lt;=0.3, "20-30%", IF(Table_1[[#This Row],[Discount %]]&lt;=0.4, "30-40%", "40%+"))))</f>
        <v>0-10%</v>
      </c>
    </row>
    <row r="5254" spans="1:24" ht="14.4" x14ac:dyDescent="0.3">
      <c r="A5254" s="2">
        <v>5253</v>
      </c>
      <c r="B5254" s="2" t="s">
        <v>8095</v>
      </c>
      <c r="C5254" s="2">
        <f>YEAR([1]Data!$D5254)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9">
        <v>182.91</v>
      </c>
      <c r="T5254" s="2">
        <v>3</v>
      </c>
      <c r="U5254" s="25">
        <v>0</v>
      </c>
      <c r="V5254" s="25">
        <v>53.043899999999979</v>
      </c>
      <c r="W5254" s="11">
        <f>Table_1[[#This Row],[Discount]]/Table_1[[#This Row],[Sales]]</f>
        <v>0</v>
      </c>
      <c r="X5254" t="str">
        <f>IF(Table_1[[#This Row],[Discount %]]&lt;=0.1, "0-10%", IF(Table_1[[#This Row],[Discount %]]&lt;=0.2, "10-20%", IF(Table_1[[#This Row],[Discount %]]&lt;=0.3, "20-30%", IF(Table_1[[#This Row],[Discount %]]&lt;=0.4, "30-40%", "40%+"))))</f>
        <v>0-10%</v>
      </c>
    </row>
    <row r="5255" spans="1:24" ht="14.4" x14ac:dyDescent="0.3">
      <c r="A5255" s="2">
        <v>5254</v>
      </c>
      <c r="B5255" s="2" t="s">
        <v>8096</v>
      </c>
      <c r="C5255" s="2">
        <f>YEAR([1]Data!$D5255)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9">
        <v>107.64800000000001</v>
      </c>
      <c r="T5255" s="2">
        <v>2</v>
      </c>
      <c r="U5255" s="25">
        <v>0.2</v>
      </c>
      <c r="V5255" s="25">
        <v>33.639999999999986</v>
      </c>
      <c r="W5255" s="11">
        <f>Table_1[[#This Row],[Discount]]/Table_1[[#This Row],[Sales]]</f>
        <v>1.8579072532699168E-3</v>
      </c>
      <c r="X5255" t="str">
        <f>IF(Table_1[[#This Row],[Discount %]]&lt;=0.1, "0-10%", IF(Table_1[[#This Row],[Discount %]]&lt;=0.2, "10-20%", IF(Table_1[[#This Row],[Discount %]]&lt;=0.3, "20-30%", IF(Table_1[[#This Row],[Discount %]]&lt;=0.4, "30-40%", "40%+"))))</f>
        <v>0-10%</v>
      </c>
    </row>
    <row r="5256" spans="1:24" ht="14.4" x14ac:dyDescent="0.3">
      <c r="A5256" s="2">
        <v>5255</v>
      </c>
      <c r="B5256" s="2" t="s">
        <v>8097</v>
      </c>
      <c r="C5256" s="2">
        <f>YEAR([1]Data!$D5256)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9">
        <v>99.372</v>
      </c>
      <c r="T5256" s="2">
        <v>2</v>
      </c>
      <c r="U5256" s="25">
        <v>0.3</v>
      </c>
      <c r="V5256" s="25">
        <v>-7.0979999999999919</v>
      </c>
      <c r="W5256" s="11">
        <f>Table_1[[#This Row],[Discount]]/Table_1[[#This Row],[Sales]]</f>
        <v>3.0189590629151066E-3</v>
      </c>
      <c r="X5256" t="str">
        <f>IF(Table_1[[#This Row],[Discount %]]&lt;=0.1, "0-10%", IF(Table_1[[#This Row],[Discount %]]&lt;=0.2, "10-20%", IF(Table_1[[#This Row],[Discount %]]&lt;=0.3, "20-30%", IF(Table_1[[#This Row],[Discount %]]&lt;=0.4, "30-40%", "40%+"))))</f>
        <v>0-10%</v>
      </c>
    </row>
    <row r="5257" spans="1:24" ht="14.4" x14ac:dyDescent="0.3">
      <c r="A5257" s="2">
        <v>5256</v>
      </c>
      <c r="B5257" s="2" t="s">
        <v>8097</v>
      </c>
      <c r="C5257" s="2">
        <f>YEAR([1]Data!$D5257)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9">
        <v>33.568000000000005</v>
      </c>
      <c r="T5257" s="2">
        <v>2</v>
      </c>
      <c r="U5257" s="25">
        <v>0.2</v>
      </c>
      <c r="V5257" s="25">
        <v>-5.4548000000000041</v>
      </c>
      <c r="W5257" s="11">
        <f>Table_1[[#This Row],[Discount]]/Table_1[[#This Row],[Sales]]</f>
        <v>5.9580552907530972E-3</v>
      </c>
      <c r="X5257" t="str">
        <f>IF(Table_1[[#This Row],[Discount %]]&lt;=0.1, "0-10%", IF(Table_1[[#This Row],[Discount %]]&lt;=0.2, "10-20%", IF(Table_1[[#This Row],[Discount %]]&lt;=0.3, "20-30%", IF(Table_1[[#This Row],[Discount %]]&lt;=0.4, "30-40%", "40%+"))))</f>
        <v>0-10%</v>
      </c>
    </row>
    <row r="5258" spans="1:24" ht="14.4" x14ac:dyDescent="0.3">
      <c r="A5258" s="2">
        <v>5257</v>
      </c>
      <c r="B5258" s="2" t="s">
        <v>8099</v>
      </c>
      <c r="C5258" s="2">
        <f>YEAR([1]Data!$D5258)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9">
        <v>10.56</v>
      </c>
      <c r="T5258" s="2">
        <v>2</v>
      </c>
      <c r="U5258" s="25">
        <v>0</v>
      </c>
      <c r="V5258" s="25">
        <v>4.7519999999999998</v>
      </c>
      <c r="W5258" s="11">
        <f>Table_1[[#This Row],[Discount]]/Table_1[[#This Row],[Sales]]</f>
        <v>0</v>
      </c>
      <c r="X5258" t="str">
        <f>IF(Table_1[[#This Row],[Discount %]]&lt;=0.1, "0-10%", IF(Table_1[[#This Row],[Discount %]]&lt;=0.2, "10-20%", IF(Table_1[[#This Row],[Discount %]]&lt;=0.3, "20-30%", IF(Table_1[[#This Row],[Discount %]]&lt;=0.4, "30-40%", "40%+"))))</f>
        <v>0-10%</v>
      </c>
    </row>
    <row r="5259" spans="1:24" ht="14.4" x14ac:dyDescent="0.3">
      <c r="A5259" s="2">
        <v>5258</v>
      </c>
      <c r="B5259" s="2" t="s">
        <v>8100</v>
      </c>
      <c r="C5259" s="2">
        <f>YEAR([1]Data!$D5259)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9">
        <v>38.880000000000003</v>
      </c>
      <c r="T5259" s="2">
        <v>6</v>
      </c>
      <c r="U5259" s="25">
        <v>0</v>
      </c>
      <c r="V5259" s="25">
        <v>18.662400000000002</v>
      </c>
      <c r="W5259" s="11">
        <f>Table_1[[#This Row],[Discount]]/Table_1[[#This Row],[Sales]]</f>
        <v>0</v>
      </c>
      <c r="X5259" t="str">
        <f>IF(Table_1[[#This Row],[Discount %]]&lt;=0.1, "0-10%", IF(Table_1[[#This Row],[Discount %]]&lt;=0.2, "10-20%", IF(Table_1[[#This Row],[Discount %]]&lt;=0.3, "20-30%", IF(Table_1[[#This Row],[Discount %]]&lt;=0.4, "30-40%", "40%+"))))</f>
        <v>0-10%</v>
      </c>
    </row>
    <row r="5260" spans="1:24" ht="14.4" x14ac:dyDescent="0.3">
      <c r="A5260" s="2">
        <v>5259</v>
      </c>
      <c r="B5260" s="2" t="s">
        <v>8101</v>
      </c>
      <c r="C5260" s="2">
        <f>YEAR([1]Data!$D5260)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9">
        <v>35.200000000000003</v>
      </c>
      <c r="T5260" s="2">
        <v>5</v>
      </c>
      <c r="U5260" s="25">
        <v>0</v>
      </c>
      <c r="V5260" s="25">
        <v>16.543999999999997</v>
      </c>
      <c r="W5260" s="11">
        <f>Table_1[[#This Row],[Discount]]/Table_1[[#This Row],[Sales]]</f>
        <v>0</v>
      </c>
      <c r="X5260" t="str">
        <f>IF(Table_1[[#This Row],[Discount %]]&lt;=0.1, "0-10%", IF(Table_1[[#This Row],[Discount %]]&lt;=0.2, "10-20%", IF(Table_1[[#This Row],[Discount %]]&lt;=0.3, "20-30%", IF(Table_1[[#This Row],[Discount %]]&lt;=0.4, "30-40%", "40%+"))))</f>
        <v>0-10%</v>
      </c>
    </row>
    <row r="5261" spans="1:24" ht="14.4" x14ac:dyDescent="0.3">
      <c r="A5261" s="2">
        <v>5260</v>
      </c>
      <c r="B5261" s="2" t="s">
        <v>8102</v>
      </c>
      <c r="C5261" s="2">
        <f>YEAR([1]Data!$D5261)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9">
        <v>45.527999999999999</v>
      </c>
      <c r="T5261" s="2">
        <v>3</v>
      </c>
      <c r="U5261" s="25">
        <v>0.2</v>
      </c>
      <c r="V5261" s="25">
        <v>15.934799999999997</v>
      </c>
      <c r="W5261" s="11">
        <f>Table_1[[#This Row],[Discount]]/Table_1[[#This Row],[Sales]]</f>
        <v>4.3929010718678618E-3</v>
      </c>
      <c r="X5261" t="str">
        <f>IF(Table_1[[#This Row],[Discount %]]&lt;=0.1, "0-10%", IF(Table_1[[#This Row],[Discount %]]&lt;=0.2, "10-20%", IF(Table_1[[#This Row],[Discount %]]&lt;=0.3, "20-30%", IF(Table_1[[#This Row],[Discount %]]&lt;=0.4, "30-40%", "40%+"))))</f>
        <v>0-10%</v>
      </c>
    </row>
    <row r="5262" spans="1:24" ht="14.4" x14ac:dyDescent="0.3">
      <c r="A5262" s="2">
        <v>5261</v>
      </c>
      <c r="B5262" s="2" t="s">
        <v>8103</v>
      </c>
      <c r="C5262" s="2">
        <f>YEAR([1]Data!$D5262)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9">
        <v>196.77600000000001</v>
      </c>
      <c r="T5262" s="2">
        <v>3</v>
      </c>
      <c r="U5262" s="25">
        <v>0.2</v>
      </c>
      <c r="V5262" s="25">
        <v>14.758199999999995</v>
      </c>
      <c r="W5262" s="11">
        <f>Table_1[[#This Row],[Discount]]/Table_1[[#This Row],[Sales]]</f>
        <v>1.0163841118835631E-3</v>
      </c>
      <c r="X5262" t="str">
        <f>IF(Table_1[[#This Row],[Discount %]]&lt;=0.1, "0-10%", IF(Table_1[[#This Row],[Discount %]]&lt;=0.2, "10-20%", IF(Table_1[[#This Row],[Discount %]]&lt;=0.3, "20-30%", IF(Table_1[[#This Row],[Discount %]]&lt;=0.4, "30-40%", "40%+"))))</f>
        <v>0-10%</v>
      </c>
    </row>
    <row r="5263" spans="1:24" ht="14.4" x14ac:dyDescent="0.3">
      <c r="A5263" s="2">
        <v>5262</v>
      </c>
      <c r="B5263" s="2" t="s">
        <v>8103</v>
      </c>
      <c r="C5263" s="2">
        <f>YEAR([1]Data!$D5263)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9">
        <v>2.9199999999999995</v>
      </c>
      <c r="T5263" s="2">
        <v>2</v>
      </c>
      <c r="U5263" s="25">
        <v>0.8</v>
      </c>
      <c r="V5263" s="25">
        <v>-4.8180000000000005</v>
      </c>
      <c r="W5263" s="11">
        <f>Table_1[[#This Row],[Discount]]/Table_1[[#This Row],[Sales]]</f>
        <v>0.27397260273972607</v>
      </c>
      <c r="X5263" t="str">
        <f>IF(Table_1[[#This Row],[Discount %]]&lt;=0.1, "0-10%", IF(Table_1[[#This Row],[Discount %]]&lt;=0.2, "10-20%", IF(Table_1[[#This Row],[Discount %]]&lt;=0.3, "20-30%", IF(Table_1[[#This Row],[Discount %]]&lt;=0.4, "30-40%", "40%+"))))</f>
        <v>20-30%</v>
      </c>
    </row>
    <row r="5264" spans="1:24" ht="14.4" x14ac:dyDescent="0.3">
      <c r="A5264" s="2">
        <v>5263</v>
      </c>
      <c r="B5264" s="2" t="s">
        <v>8103</v>
      </c>
      <c r="C5264" s="2">
        <f>YEAR([1]Data!$D5264)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9">
        <v>200.79500000000002</v>
      </c>
      <c r="T5264" s="2">
        <v>1</v>
      </c>
      <c r="U5264" s="25">
        <v>0.3</v>
      </c>
      <c r="V5264" s="25">
        <v>-22.948000000000008</v>
      </c>
      <c r="W5264" s="11">
        <f>Table_1[[#This Row],[Discount]]/Table_1[[#This Row],[Sales]]</f>
        <v>1.4940611070992803E-3</v>
      </c>
      <c r="X5264" t="str">
        <f>IF(Table_1[[#This Row],[Discount %]]&lt;=0.1, "0-10%", IF(Table_1[[#This Row],[Discount %]]&lt;=0.2, "10-20%", IF(Table_1[[#This Row],[Discount %]]&lt;=0.3, "20-30%", IF(Table_1[[#This Row],[Discount %]]&lt;=0.4, "30-40%", "40%+"))))</f>
        <v>0-10%</v>
      </c>
    </row>
    <row r="5265" spans="1:24" ht="14.4" x14ac:dyDescent="0.3">
      <c r="A5265" s="2">
        <v>5264</v>
      </c>
      <c r="B5265" s="2" t="s">
        <v>8103</v>
      </c>
      <c r="C5265" s="2">
        <f>YEAR([1]Data!$D5265)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9">
        <v>46.688000000000002</v>
      </c>
      <c r="T5265" s="2">
        <v>4</v>
      </c>
      <c r="U5265" s="25">
        <v>0.2</v>
      </c>
      <c r="V5265" s="25">
        <v>-2.9180000000000028</v>
      </c>
      <c r="W5265" s="11">
        <f>Table_1[[#This Row],[Discount]]/Table_1[[#This Row],[Sales]]</f>
        <v>4.2837559972583959E-3</v>
      </c>
      <c r="X5265" t="str">
        <f>IF(Table_1[[#This Row],[Discount %]]&lt;=0.1, "0-10%", IF(Table_1[[#This Row],[Discount %]]&lt;=0.2, "10-20%", IF(Table_1[[#This Row],[Discount %]]&lt;=0.3, "20-30%", IF(Table_1[[#This Row],[Discount %]]&lt;=0.4, "30-40%", "40%+"))))</f>
        <v>0-10%</v>
      </c>
    </row>
    <row r="5266" spans="1:24" ht="14.4" x14ac:dyDescent="0.3">
      <c r="A5266" s="2">
        <v>5265</v>
      </c>
      <c r="B5266" s="2" t="s">
        <v>8103</v>
      </c>
      <c r="C5266" s="2">
        <f>YEAR([1]Data!$D5266)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9">
        <v>21.864000000000001</v>
      </c>
      <c r="T5266" s="2">
        <v>3</v>
      </c>
      <c r="U5266" s="25">
        <v>0.2</v>
      </c>
      <c r="V5266" s="25">
        <v>3.5528999999999984</v>
      </c>
      <c r="W5266" s="11">
        <f>Table_1[[#This Row],[Discount]]/Table_1[[#This Row],[Sales]]</f>
        <v>9.1474570069520669E-3</v>
      </c>
      <c r="X5266" t="str">
        <f>IF(Table_1[[#This Row],[Discount %]]&lt;=0.1, "0-10%", IF(Table_1[[#This Row],[Discount %]]&lt;=0.2, "10-20%", IF(Table_1[[#This Row],[Discount %]]&lt;=0.3, "20-30%", IF(Table_1[[#This Row],[Discount %]]&lt;=0.4, "30-40%", "40%+"))))</f>
        <v>0-10%</v>
      </c>
    </row>
    <row r="5267" spans="1:24" ht="14.4" x14ac:dyDescent="0.3">
      <c r="A5267" s="2">
        <v>5266</v>
      </c>
      <c r="B5267" s="2" t="s">
        <v>8104</v>
      </c>
      <c r="C5267" s="2">
        <f>YEAR([1]Data!$D5267)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9">
        <v>11.76</v>
      </c>
      <c r="T5267" s="2">
        <v>2</v>
      </c>
      <c r="U5267" s="25">
        <v>0</v>
      </c>
      <c r="V5267" s="25">
        <v>5.7623999999999995</v>
      </c>
      <c r="W5267" s="11">
        <f>Table_1[[#This Row],[Discount]]/Table_1[[#This Row],[Sales]]</f>
        <v>0</v>
      </c>
      <c r="X5267" t="str">
        <f>IF(Table_1[[#This Row],[Discount %]]&lt;=0.1, "0-10%", IF(Table_1[[#This Row],[Discount %]]&lt;=0.2, "10-20%", IF(Table_1[[#This Row],[Discount %]]&lt;=0.3, "20-30%", IF(Table_1[[#This Row],[Discount %]]&lt;=0.4, "30-40%", "40%+"))))</f>
        <v>0-10%</v>
      </c>
    </row>
    <row r="5268" spans="1:24" ht="14.4" x14ac:dyDescent="0.3">
      <c r="A5268" s="2">
        <v>5267</v>
      </c>
      <c r="B5268" s="2" t="s">
        <v>8104</v>
      </c>
      <c r="C5268" s="2">
        <f>YEAR([1]Data!$D5268)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9">
        <v>167.94</v>
      </c>
      <c r="T5268" s="2">
        <v>3</v>
      </c>
      <c r="U5268" s="25">
        <v>0</v>
      </c>
      <c r="V5268" s="25">
        <v>82.290599999999998</v>
      </c>
      <c r="W5268" s="11">
        <f>Table_1[[#This Row],[Discount]]/Table_1[[#This Row],[Sales]]</f>
        <v>0</v>
      </c>
      <c r="X5268" t="str">
        <f>IF(Table_1[[#This Row],[Discount %]]&lt;=0.1, "0-10%", IF(Table_1[[#This Row],[Discount %]]&lt;=0.2, "10-20%", IF(Table_1[[#This Row],[Discount %]]&lt;=0.3, "20-30%", IF(Table_1[[#This Row],[Discount %]]&lt;=0.4, "30-40%", "40%+"))))</f>
        <v>0-10%</v>
      </c>
    </row>
    <row r="5269" spans="1:24" ht="14.4" x14ac:dyDescent="0.3">
      <c r="A5269" s="2">
        <v>5268</v>
      </c>
      <c r="B5269" s="2" t="s">
        <v>8104</v>
      </c>
      <c r="C5269" s="2">
        <f>YEAR([1]Data!$D5269)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9">
        <v>3.89</v>
      </c>
      <c r="T5269" s="2">
        <v>1</v>
      </c>
      <c r="U5269" s="25">
        <v>0</v>
      </c>
      <c r="V5269" s="25">
        <v>1.0114000000000001</v>
      </c>
      <c r="W5269" s="11">
        <f>Table_1[[#This Row],[Discount]]/Table_1[[#This Row],[Sales]]</f>
        <v>0</v>
      </c>
      <c r="X5269" t="str">
        <f>IF(Table_1[[#This Row],[Discount %]]&lt;=0.1, "0-10%", IF(Table_1[[#This Row],[Discount %]]&lt;=0.2, "10-20%", IF(Table_1[[#This Row],[Discount %]]&lt;=0.3, "20-30%", IF(Table_1[[#This Row],[Discount %]]&lt;=0.4, "30-40%", "40%+"))))</f>
        <v>0-10%</v>
      </c>
    </row>
    <row r="5270" spans="1:24" ht="14.4" x14ac:dyDescent="0.3">
      <c r="A5270" s="2">
        <v>5269</v>
      </c>
      <c r="B5270" s="2" t="s">
        <v>8105</v>
      </c>
      <c r="C5270" s="2">
        <f>YEAR([1]Data!$D5270)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9">
        <v>52.44</v>
      </c>
      <c r="T5270" s="2">
        <v>4</v>
      </c>
      <c r="U5270" s="25">
        <v>0</v>
      </c>
      <c r="V5270" s="25">
        <v>24.122399999999995</v>
      </c>
      <c r="W5270" s="11">
        <f>Table_1[[#This Row],[Discount]]/Table_1[[#This Row],[Sales]]</f>
        <v>0</v>
      </c>
      <c r="X5270" t="str">
        <f>IF(Table_1[[#This Row],[Discount %]]&lt;=0.1, "0-10%", IF(Table_1[[#This Row],[Discount %]]&lt;=0.2, "10-20%", IF(Table_1[[#This Row],[Discount %]]&lt;=0.3, "20-30%", IF(Table_1[[#This Row],[Discount %]]&lt;=0.4, "30-40%", "40%+"))))</f>
        <v>0-10%</v>
      </c>
    </row>
    <row r="5271" spans="1:24" ht="14.4" x14ac:dyDescent="0.3">
      <c r="A5271" s="2">
        <v>5270</v>
      </c>
      <c r="B5271" s="2" t="s">
        <v>8108</v>
      </c>
      <c r="C5271" s="2">
        <f>YEAR([1]Data!$D5271)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9">
        <v>32.36</v>
      </c>
      <c r="T5271" s="2">
        <v>4</v>
      </c>
      <c r="U5271" s="25">
        <v>0</v>
      </c>
      <c r="V5271" s="25">
        <v>11.6496</v>
      </c>
      <c r="W5271" s="11">
        <f>Table_1[[#This Row],[Discount]]/Table_1[[#This Row],[Sales]]</f>
        <v>0</v>
      </c>
      <c r="X5271" t="str">
        <f>IF(Table_1[[#This Row],[Discount %]]&lt;=0.1, "0-10%", IF(Table_1[[#This Row],[Discount %]]&lt;=0.2, "10-20%", IF(Table_1[[#This Row],[Discount %]]&lt;=0.3, "20-30%", IF(Table_1[[#This Row],[Discount %]]&lt;=0.4, "30-40%", "40%+"))))</f>
        <v>0-10%</v>
      </c>
    </row>
    <row r="5272" spans="1:24" ht="14.4" x14ac:dyDescent="0.3">
      <c r="A5272" s="2">
        <v>5271</v>
      </c>
      <c r="B5272" s="2" t="s">
        <v>8108</v>
      </c>
      <c r="C5272" s="2">
        <f>YEAR([1]Data!$D5272)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9">
        <v>406.59999999999997</v>
      </c>
      <c r="T5272" s="2">
        <v>5</v>
      </c>
      <c r="U5272" s="25">
        <v>0</v>
      </c>
      <c r="V5272" s="25">
        <v>113.84799999999998</v>
      </c>
      <c r="W5272" s="11">
        <f>Table_1[[#This Row],[Discount]]/Table_1[[#This Row],[Sales]]</f>
        <v>0</v>
      </c>
      <c r="X5272" t="str">
        <f>IF(Table_1[[#This Row],[Discount %]]&lt;=0.1, "0-10%", IF(Table_1[[#This Row],[Discount %]]&lt;=0.2, "10-20%", IF(Table_1[[#This Row],[Discount %]]&lt;=0.3, "20-30%", IF(Table_1[[#This Row],[Discount %]]&lt;=0.4, "30-40%", "40%+"))))</f>
        <v>0-10%</v>
      </c>
    </row>
    <row r="5273" spans="1:24" ht="14.4" x14ac:dyDescent="0.3">
      <c r="A5273" s="2">
        <v>5272</v>
      </c>
      <c r="B5273" s="2" t="s">
        <v>8109</v>
      </c>
      <c r="C5273" s="2">
        <f>YEAR([1]Data!$D5273)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9">
        <v>27.92</v>
      </c>
      <c r="T5273" s="2">
        <v>4</v>
      </c>
      <c r="U5273" s="25">
        <v>0</v>
      </c>
      <c r="V5273" s="25">
        <v>8.0967999999999982</v>
      </c>
      <c r="W5273" s="11">
        <f>Table_1[[#This Row],[Discount]]/Table_1[[#This Row],[Sales]]</f>
        <v>0</v>
      </c>
      <c r="X5273" t="str">
        <f>IF(Table_1[[#This Row],[Discount %]]&lt;=0.1, "0-10%", IF(Table_1[[#This Row],[Discount %]]&lt;=0.2, "10-20%", IF(Table_1[[#This Row],[Discount %]]&lt;=0.3, "20-30%", IF(Table_1[[#This Row],[Discount %]]&lt;=0.4, "30-40%", "40%+"))))</f>
        <v>0-10%</v>
      </c>
    </row>
    <row r="5274" spans="1:24" ht="14.4" x14ac:dyDescent="0.3">
      <c r="A5274" s="2">
        <v>5273</v>
      </c>
      <c r="B5274" s="2" t="s">
        <v>8109</v>
      </c>
      <c r="C5274" s="2">
        <f>YEAR([1]Data!$D5274)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9">
        <v>399.67200000000003</v>
      </c>
      <c r="T5274" s="2">
        <v>7</v>
      </c>
      <c r="U5274" s="25">
        <v>0.2</v>
      </c>
      <c r="V5274" s="25">
        <v>-14.987700000000061</v>
      </c>
      <c r="W5274" s="11">
        <f>Table_1[[#This Row],[Discount]]/Table_1[[#This Row],[Sales]]</f>
        <v>5.0041033647591025E-4</v>
      </c>
      <c r="X5274" t="str">
        <f>IF(Table_1[[#This Row],[Discount %]]&lt;=0.1, "0-10%", IF(Table_1[[#This Row],[Discount %]]&lt;=0.2, "10-20%", IF(Table_1[[#This Row],[Discount %]]&lt;=0.3, "20-30%", IF(Table_1[[#This Row],[Discount %]]&lt;=0.4, "30-40%", "40%+"))))</f>
        <v>0-10%</v>
      </c>
    </row>
    <row r="5275" spans="1:24" ht="14.4" x14ac:dyDescent="0.3">
      <c r="A5275" s="2">
        <v>5274</v>
      </c>
      <c r="B5275" s="2" t="s">
        <v>8110</v>
      </c>
      <c r="C5275" s="2">
        <f>YEAR([1]Data!$D5275)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9">
        <v>3.7440000000000007</v>
      </c>
      <c r="T5275" s="2">
        <v>4</v>
      </c>
      <c r="U5275" s="25">
        <v>0.7</v>
      </c>
      <c r="V5275" s="25">
        <v>-2.6207999999999991</v>
      </c>
      <c r="W5275" s="11">
        <f>Table_1[[#This Row],[Discount]]/Table_1[[#This Row],[Sales]]</f>
        <v>0.18696581196581191</v>
      </c>
      <c r="X5275" t="str">
        <f>IF(Table_1[[#This Row],[Discount %]]&lt;=0.1, "0-10%", IF(Table_1[[#This Row],[Discount %]]&lt;=0.2, "10-20%", IF(Table_1[[#This Row],[Discount %]]&lt;=0.3, "20-30%", IF(Table_1[[#This Row],[Discount %]]&lt;=0.4, "30-40%", "40%+"))))</f>
        <v>10-20%</v>
      </c>
    </row>
    <row r="5276" spans="1:24" ht="14.4" x14ac:dyDescent="0.3">
      <c r="A5276" s="2">
        <v>5275</v>
      </c>
      <c r="B5276" s="2" t="s">
        <v>8111</v>
      </c>
      <c r="C5276" s="2">
        <f>YEAR([1]Data!$D5276)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9">
        <v>715.2</v>
      </c>
      <c r="T5276" s="2">
        <v>3</v>
      </c>
      <c r="U5276" s="25">
        <v>0</v>
      </c>
      <c r="V5276" s="25">
        <v>178.79999999999998</v>
      </c>
      <c r="W5276" s="11">
        <f>Table_1[[#This Row],[Discount]]/Table_1[[#This Row],[Sales]]</f>
        <v>0</v>
      </c>
      <c r="X5276" t="str">
        <f>IF(Table_1[[#This Row],[Discount %]]&lt;=0.1, "0-10%", IF(Table_1[[#This Row],[Discount %]]&lt;=0.2, "10-20%", IF(Table_1[[#This Row],[Discount %]]&lt;=0.3, "20-30%", IF(Table_1[[#This Row],[Discount %]]&lt;=0.4, "30-40%", "40%+"))))</f>
        <v>0-10%</v>
      </c>
    </row>
    <row r="5277" spans="1:24" ht="14.4" x14ac:dyDescent="0.3">
      <c r="A5277" s="2">
        <v>5276</v>
      </c>
      <c r="B5277" s="2" t="s">
        <v>8112</v>
      </c>
      <c r="C5277" s="2">
        <f>YEAR([1]Data!$D5277)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9">
        <v>159.80000000000001</v>
      </c>
      <c r="T5277" s="2">
        <v>4</v>
      </c>
      <c r="U5277" s="25">
        <v>0</v>
      </c>
      <c r="V5277" s="25">
        <v>70.312000000000012</v>
      </c>
      <c r="W5277" s="11">
        <f>Table_1[[#This Row],[Discount]]/Table_1[[#This Row],[Sales]]</f>
        <v>0</v>
      </c>
      <c r="X5277" t="str">
        <f>IF(Table_1[[#This Row],[Discount %]]&lt;=0.1, "0-10%", IF(Table_1[[#This Row],[Discount %]]&lt;=0.2, "10-20%", IF(Table_1[[#This Row],[Discount %]]&lt;=0.3, "20-30%", IF(Table_1[[#This Row],[Discount %]]&lt;=0.4, "30-40%", "40%+"))))</f>
        <v>0-10%</v>
      </c>
    </row>
    <row r="5278" spans="1:24" ht="14.4" x14ac:dyDescent="0.3">
      <c r="A5278" s="2">
        <v>5277</v>
      </c>
      <c r="B5278" s="2" t="s">
        <v>8112</v>
      </c>
      <c r="C5278" s="2">
        <f>YEAR([1]Data!$D5278)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9">
        <v>44.75</v>
      </c>
      <c r="T5278" s="2">
        <v>5</v>
      </c>
      <c r="U5278" s="25">
        <v>0</v>
      </c>
      <c r="V5278" s="25">
        <v>8.5024999999999942</v>
      </c>
      <c r="W5278" s="11">
        <f>Table_1[[#This Row],[Discount]]/Table_1[[#This Row],[Sales]]</f>
        <v>0</v>
      </c>
      <c r="X5278" t="str">
        <f>IF(Table_1[[#This Row],[Discount %]]&lt;=0.1, "0-10%", IF(Table_1[[#This Row],[Discount %]]&lt;=0.2, "10-20%", IF(Table_1[[#This Row],[Discount %]]&lt;=0.3, "20-30%", IF(Table_1[[#This Row],[Discount %]]&lt;=0.4, "30-40%", "40%+"))))</f>
        <v>0-10%</v>
      </c>
    </row>
    <row r="5279" spans="1:24" ht="14.4" x14ac:dyDescent="0.3">
      <c r="A5279" s="2">
        <v>5278</v>
      </c>
      <c r="B5279" s="2" t="s">
        <v>8113</v>
      </c>
      <c r="C5279" s="2">
        <f>YEAR([1]Data!$D5279)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9">
        <v>340.11599999999999</v>
      </c>
      <c r="T5279" s="2">
        <v>6</v>
      </c>
      <c r="U5279" s="25">
        <v>0.3</v>
      </c>
      <c r="V5279" s="25">
        <v>-9.717599999999976</v>
      </c>
      <c r="W5279" s="11">
        <f>Table_1[[#This Row],[Discount]]/Table_1[[#This Row],[Sales]]</f>
        <v>8.8205200578626115E-4</v>
      </c>
      <c r="X5279" t="str">
        <f>IF(Table_1[[#This Row],[Discount %]]&lt;=0.1, "0-10%", IF(Table_1[[#This Row],[Discount %]]&lt;=0.2, "10-20%", IF(Table_1[[#This Row],[Discount %]]&lt;=0.3, "20-30%", IF(Table_1[[#This Row],[Discount %]]&lt;=0.4, "30-40%", "40%+"))))</f>
        <v>0-10%</v>
      </c>
    </row>
    <row r="5280" spans="1:24" ht="14.4" x14ac:dyDescent="0.3">
      <c r="A5280" s="2">
        <v>5279</v>
      </c>
      <c r="B5280" s="2" t="s">
        <v>8114</v>
      </c>
      <c r="C5280" s="2">
        <f>YEAR([1]Data!$D5280)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9">
        <v>105.52</v>
      </c>
      <c r="T5280" s="2">
        <v>4</v>
      </c>
      <c r="U5280" s="25">
        <v>0</v>
      </c>
      <c r="V5280" s="25">
        <v>48.539199999999994</v>
      </c>
      <c r="W5280" s="11">
        <f>Table_1[[#This Row],[Discount]]/Table_1[[#This Row],[Sales]]</f>
        <v>0</v>
      </c>
      <c r="X5280" t="str">
        <f>IF(Table_1[[#This Row],[Discount %]]&lt;=0.1, "0-10%", IF(Table_1[[#This Row],[Discount %]]&lt;=0.2, "10-20%", IF(Table_1[[#This Row],[Discount %]]&lt;=0.3, "20-30%", IF(Table_1[[#This Row],[Discount %]]&lt;=0.4, "30-40%", "40%+"))))</f>
        <v>0-10%</v>
      </c>
    </row>
    <row r="5281" spans="1:24" ht="14.4" x14ac:dyDescent="0.3">
      <c r="A5281" s="2">
        <v>5280</v>
      </c>
      <c r="B5281" s="2" t="s">
        <v>8115</v>
      </c>
      <c r="C5281" s="2">
        <f>YEAR([1]Data!$D5281)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9">
        <v>13.48</v>
      </c>
      <c r="T5281" s="2">
        <v>1</v>
      </c>
      <c r="U5281" s="25">
        <v>0</v>
      </c>
      <c r="V5281" s="25">
        <v>1.8872</v>
      </c>
      <c r="W5281" s="11">
        <f>Table_1[[#This Row],[Discount]]/Table_1[[#This Row],[Sales]]</f>
        <v>0</v>
      </c>
      <c r="X5281" t="str">
        <f>IF(Table_1[[#This Row],[Discount %]]&lt;=0.1, "0-10%", IF(Table_1[[#This Row],[Discount %]]&lt;=0.2, "10-20%", IF(Table_1[[#This Row],[Discount %]]&lt;=0.3, "20-30%", IF(Table_1[[#This Row],[Discount %]]&lt;=0.4, "30-40%", "40%+"))))</f>
        <v>0-10%</v>
      </c>
    </row>
    <row r="5282" spans="1:24" ht="14.4" x14ac:dyDescent="0.3">
      <c r="A5282" s="2">
        <v>5281</v>
      </c>
      <c r="B5282" s="2" t="s">
        <v>8116</v>
      </c>
      <c r="C5282" s="2">
        <f>YEAR([1]Data!$D5282)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9">
        <v>85.52</v>
      </c>
      <c r="T5282" s="2">
        <v>2</v>
      </c>
      <c r="U5282" s="25">
        <v>0</v>
      </c>
      <c r="V5282" s="25">
        <v>22.235199999999999</v>
      </c>
      <c r="W5282" s="11">
        <f>Table_1[[#This Row],[Discount]]/Table_1[[#This Row],[Sales]]</f>
        <v>0</v>
      </c>
      <c r="X5282" t="str">
        <f>IF(Table_1[[#This Row],[Discount %]]&lt;=0.1, "0-10%", IF(Table_1[[#This Row],[Discount %]]&lt;=0.2, "10-20%", IF(Table_1[[#This Row],[Discount %]]&lt;=0.3, "20-30%", IF(Table_1[[#This Row],[Discount %]]&lt;=0.4, "30-40%", "40%+"))))</f>
        <v>0-10%</v>
      </c>
    </row>
    <row r="5283" spans="1:24" ht="14.4" x14ac:dyDescent="0.3">
      <c r="A5283" s="2">
        <v>5282</v>
      </c>
      <c r="B5283" s="2" t="s">
        <v>8117</v>
      </c>
      <c r="C5283" s="2">
        <f>YEAR([1]Data!$D5283)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9">
        <v>6.16</v>
      </c>
      <c r="T5283" s="2">
        <v>2</v>
      </c>
      <c r="U5283" s="25">
        <v>0</v>
      </c>
      <c r="V5283" s="25">
        <v>2.9567999999999999</v>
      </c>
      <c r="W5283" s="11">
        <f>Table_1[[#This Row],[Discount]]/Table_1[[#This Row],[Sales]]</f>
        <v>0</v>
      </c>
      <c r="X5283" t="str">
        <f>IF(Table_1[[#This Row],[Discount %]]&lt;=0.1, "0-10%", IF(Table_1[[#This Row],[Discount %]]&lt;=0.2, "10-20%", IF(Table_1[[#This Row],[Discount %]]&lt;=0.3, "20-30%", IF(Table_1[[#This Row],[Discount %]]&lt;=0.4, "30-40%", "40%+"))))</f>
        <v>0-10%</v>
      </c>
    </row>
    <row r="5284" spans="1:24" ht="14.4" x14ac:dyDescent="0.3">
      <c r="A5284" s="2">
        <v>5283</v>
      </c>
      <c r="B5284" s="2" t="s">
        <v>8117</v>
      </c>
      <c r="C5284" s="2">
        <f>YEAR([1]Data!$D5284)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9">
        <v>36.839999999999996</v>
      </c>
      <c r="T5284" s="2">
        <v>3</v>
      </c>
      <c r="U5284" s="25">
        <v>0</v>
      </c>
      <c r="V5284" s="25">
        <v>17.314799999999998</v>
      </c>
      <c r="W5284" s="11">
        <f>Table_1[[#This Row],[Discount]]/Table_1[[#This Row],[Sales]]</f>
        <v>0</v>
      </c>
      <c r="X5284" t="str">
        <f>IF(Table_1[[#This Row],[Discount %]]&lt;=0.1, "0-10%", IF(Table_1[[#This Row],[Discount %]]&lt;=0.2, "10-20%", IF(Table_1[[#This Row],[Discount %]]&lt;=0.3, "20-30%", IF(Table_1[[#This Row],[Discount %]]&lt;=0.4, "30-40%", "40%+"))))</f>
        <v>0-10%</v>
      </c>
    </row>
    <row r="5285" spans="1:24" ht="14.4" x14ac:dyDescent="0.3">
      <c r="A5285" s="2">
        <v>5284</v>
      </c>
      <c r="B5285" s="2" t="s">
        <v>8118</v>
      </c>
      <c r="C5285" s="2">
        <f>YEAR([1]Data!$D5285)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9">
        <v>15.84</v>
      </c>
      <c r="T5285" s="2">
        <v>3</v>
      </c>
      <c r="U5285" s="25">
        <v>0</v>
      </c>
      <c r="V5285" s="25">
        <v>0</v>
      </c>
      <c r="W5285" s="11">
        <f>Table_1[[#This Row],[Discount]]/Table_1[[#This Row],[Sales]]</f>
        <v>0</v>
      </c>
      <c r="X5285" t="str">
        <f>IF(Table_1[[#This Row],[Discount %]]&lt;=0.1, "0-10%", IF(Table_1[[#This Row],[Discount %]]&lt;=0.2, "10-20%", IF(Table_1[[#This Row],[Discount %]]&lt;=0.3, "20-30%", IF(Table_1[[#This Row],[Discount %]]&lt;=0.4, "30-40%", "40%+"))))</f>
        <v>0-10%</v>
      </c>
    </row>
    <row r="5286" spans="1:24" ht="14.4" x14ac:dyDescent="0.3">
      <c r="A5286" s="2">
        <v>5285</v>
      </c>
      <c r="B5286" s="2" t="s">
        <v>8118</v>
      </c>
      <c r="C5286" s="2">
        <f>YEAR([1]Data!$D5286)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9">
        <v>44.400000000000006</v>
      </c>
      <c r="T5286" s="2">
        <v>3</v>
      </c>
      <c r="U5286" s="25">
        <v>0</v>
      </c>
      <c r="V5286" s="25">
        <v>22.200000000000003</v>
      </c>
      <c r="W5286" s="11">
        <f>Table_1[[#This Row],[Discount]]/Table_1[[#This Row],[Sales]]</f>
        <v>0</v>
      </c>
      <c r="X5286" t="str">
        <f>IF(Table_1[[#This Row],[Discount %]]&lt;=0.1, "0-10%", IF(Table_1[[#This Row],[Discount %]]&lt;=0.2, "10-20%", IF(Table_1[[#This Row],[Discount %]]&lt;=0.3, "20-30%", IF(Table_1[[#This Row],[Discount %]]&lt;=0.4, "30-40%", "40%+"))))</f>
        <v>0-10%</v>
      </c>
    </row>
    <row r="5287" spans="1:24" ht="14.4" x14ac:dyDescent="0.3">
      <c r="A5287" s="2">
        <v>5286</v>
      </c>
      <c r="B5287" s="2" t="s">
        <v>8119</v>
      </c>
      <c r="C5287" s="2">
        <f>YEAR([1]Data!$D5287)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9">
        <v>21.240000000000002</v>
      </c>
      <c r="T5287" s="2">
        <v>9</v>
      </c>
      <c r="U5287" s="25">
        <v>0.2</v>
      </c>
      <c r="V5287" s="25">
        <v>7.4339999999999993</v>
      </c>
      <c r="W5287" s="11">
        <f>Table_1[[#This Row],[Discount]]/Table_1[[#This Row],[Sales]]</f>
        <v>9.4161958568738224E-3</v>
      </c>
      <c r="X5287" t="str">
        <f>IF(Table_1[[#This Row],[Discount %]]&lt;=0.1, "0-10%", IF(Table_1[[#This Row],[Discount %]]&lt;=0.2, "10-20%", IF(Table_1[[#This Row],[Discount %]]&lt;=0.3, "20-30%", IF(Table_1[[#This Row],[Discount %]]&lt;=0.4, "30-40%", "40%+"))))</f>
        <v>0-10%</v>
      </c>
    </row>
    <row r="5288" spans="1:24" ht="14.4" x14ac:dyDescent="0.3">
      <c r="A5288" s="2">
        <v>5287</v>
      </c>
      <c r="B5288" s="2" t="s">
        <v>8119</v>
      </c>
      <c r="C5288" s="2">
        <f>YEAR([1]Data!$D5288)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9">
        <v>9.5520000000000014</v>
      </c>
      <c r="T5288" s="2">
        <v>8</v>
      </c>
      <c r="U5288" s="25">
        <v>0.7</v>
      </c>
      <c r="V5288" s="25">
        <v>-7.3231999999999999</v>
      </c>
      <c r="W5288" s="11">
        <f>Table_1[[#This Row],[Discount]]/Table_1[[#This Row],[Sales]]</f>
        <v>7.3283082077051906E-2</v>
      </c>
      <c r="X5288" t="str">
        <f>IF(Table_1[[#This Row],[Discount %]]&lt;=0.1, "0-10%", IF(Table_1[[#This Row],[Discount %]]&lt;=0.2, "10-20%", IF(Table_1[[#This Row],[Discount %]]&lt;=0.3, "20-30%", IF(Table_1[[#This Row],[Discount %]]&lt;=0.4, "30-40%", "40%+"))))</f>
        <v>0-10%</v>
      </c>
    </row>
    <row r="5289" spans="1:24" ht="14.4" x14ac:dyDescent="0.3">
      <c r="A5289" s="2">
        <v>5288</v>
      </c>
      <c r="B5289" s="2" t="s">
        <v>8119</v>
      </c>
      <c r="C5289" s="2">
        <f>YEAR([1]Data!$D5289)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9">
        <v>89.991000000000014</v>
      </c>
      <c r="T5289" s="2">
        <v>3</v>
      </c>
      <c r="U5289" s="25">
        <v>0.7</v>
      </c>
      <c r="V5289" s="25">
        <v>-152.9847</v>
      </c>
      <c r="W5289" s="11">
        <f>Table_1[[#This Row],[Discount]]/Table_1[[#This Row],[Sales]]</f>
        <v>7.77855563334111E-3</v>
      </c>
      <c r="X5289" t="str">
        <f>IF(Table_1[[#This Row],[Discount %]]&lt;=0.1, "0-10%", IF(Table_1[[#This Row],[Discount %]]&lt;=0.2, "10-20%", IF(Table_1[[#This Row],[Discount %]]&lt;=0.3, "20-30%", IF(Table_1[[#This Row],[Discount %]]&lt;=0.4, "30-40%", "40%+"))))</f>
        <v>0-10%</v>
      </c>
    </row>
    <row r="5290" spans="1:24" ht="14.4" x14ac:dyDescent="0.3">
      <c r="A5290" s="2">
        <v>5289</v>
      </c>
      <c r="B5290" s="2" t="s">
        <v>8120</v>
      </c>
      <c r="C5290" s="2">
        <f>YEAR([1]Data!$D5290)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9">
        <v>163.96</v>
      </c>
      <c r="T5290" s="2">
        <v>4</v>
      </c>
      <c r="U5290" s="25">
        <v>0</v>
      </c>
      <c r="V5290" s="25">
        <v>80.340400000000002</v>
      </c>
      <c r="W5290" s="11">
        <f>Table_1[[#This Row],[Discount]]/Table_1[[#This Row],[Sales]]</f>
        <v>0</v>
      </c>
      <c r="X5290" t="str">
        <f>IF(Table_1[[#This Row],[Discount %]]&lt;=0.1, "0-10%", IF(Table_1[[#This Row],[Discount %]]&lt;=0.2, "10-20%", IF(Table_1[[#This Row],[Discount %]]&lt;=0.3, "20-30%", IF(Table_1[[#This Row],[Discount %]]&lt;=0.4, "30-40%", "40%+"))))</f>
        <v>0-10%</v>
      </c>
    </row>
    <row r="5291" spans="1:24" ht="14.4" x14ac:dyDescent="0.3">
      <c r="A5291" s="2">
        <v>5290</v>
      </c>
      <c r="B5291" s="2" t="s">
        <v>8121</v>
      </c>
      <c r="C5291" s="2">
        <f>YEAR([1]Data!$D5291)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9">
        <v>17.904</v>
      </c>
      <c r="T5291" s="2">
        <v>2</v>
      </c>
      <c r="U5291" s="25">
        <v>0.2</v>
      </c>
      <c r="V5291" s="25">
        <v>6.2664</v>
      </c>
      <c r="W5291" s="11">
        <f>Table_1[[#This Row],[Discount]]/Table_1[[#This Row],[Sales]]</f>
        <v>1.1170688114387846E-2</v>
      </c>
      <c r="X5291" t="str">
        <f>IF(Table_1[[#This Row],[Discount %]]&lt;=0.1, "0-10%", IF(Table_1[[#This Row],[Discount %]]&lt;=0.2, "10-20%", IF(Table_1[[#This Row],[Discount %]]&lt;=0.3, "20-30%", IF(Table_1[[#This Row],[Discount %]]&lt;=0.4, "30-40%", "40%+"))))</f>
        <v>0-10%</v>
      </c>
    </row>
    <row r="5292" spans="1:24" ht="14.4" x14ac:dyDescent="0.3">
      <c r="A5292" s="2">
        <v>5291</v>
      </c>
      <c r="B5292" s="2" t="s">
        <v>8121</v>
      </c>
      <c r="C5292" s="2">
        <f>YEAR([1]Data!$D5292)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9">
        <v>966.69999999999982</v>
      </c>
      <c r="T5292" s="2">
        <v>5</v>
      </c>
      <c r="U5292" s="25">
        <v>0.3</v>
      </c>
      <c r="V5292" s="25">
        <v>-13.810000000000116</v>
      </c>
      <c r="W5292" s="11">
        <f>Table_1[[#This Row],[Discount]]/Table_1[[#This Row],[Sales]]</f>
        <v>3.1033412640943419E-4</v>
      </c>
      <c r="X5292" t="str">
        <f>IF(Table_1[[#This Row],[Discount %]]&lt;=0.1, "0-10%", IF(Table_1[[#This Row],[Discount %]]&lt;=0.2, "10-20%", IF(Table_1[[#This Row],[Discount %]]&lt;=0.3, "20-30%", IF(Table_1[[#This Row],[Discount %]]&lt;=0.4, "30-40%", "40%+"))))</f>
        <v>0-10%</v>
      </c>
    </row>
    <row r="5293" spans="1:24" ht="14.4" x14ac:dyDescent="0.3">
      <c r="A5293" s="2">
        <v>5292</v>
      </c>
      <c r="B5293" s="2" t="s">
        <v>8121</v>
      </c>
      <c r="C5293" s="2">
        <f>YEAR([1]Data!$D5293)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9">
        <v>182.11199999999999</v>
      </c>
      <c r="T5293" s="2">
        <v>6</v>
      </c>
      <c r="U5293" s="25">
        <v>0.2</v>
      </c>
      <c r="V5293" s="25">
        <v>61.46279999999998</v>
      </c>
      <c r="W5293" s="11">
        <f>Table_1[[#This Row],[Discount]]/Table_1[[#This Row],[Sales]]</f>
        <v>1.0982252679669654E-3</v>
      </c>
      <c r="X5293" t="str">
        <f>IF(Table_1[[#This Row],[Discount %]]&lt;=0.1, "0-10%", IF(Table_1[[#This Row],[Discount %]]&lt;=0.2, "10-20%", IF(Table_1[[#This Row],[Discount %]]&lt;=0.3, "20-30%", IF(Table_1[[#This Row],[Discount %]]&lt;=0.4, "30-40%", "40%+"))))</f>
        <v>0-10%</v>
      </c>
    </row>
    <row r="5294" spans="1:24" ht="14.4" x14ac:dyDescent="0.3">
      <c r="A5294" s="2">
        <v>5293</v>
      </c>
      <c r="B5294" s="2" t="s">
        <v>8122</v>
      </c>
      <c r="C5294" s="2">
        <f>YEAR([1]Data!$D5294)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9">
        <v>4.4640000000000004</v>
      </c>
      <c r="T5294" s="2">
        <v>1</v>
      </c>
      <c r="U5294" s="25">
        <v>0.2</v>
      </c>
      <c r="V5294" s="25">
        <v>0.33479999999999999</v>
      </c>
      <c r="W5294" s="11">
        <f>Table_1[[#This Row],[Discount]]/Table_1[[#This Row],[Sales]]</f>
        <v>4.4802867383512544E-2</v>
      </c>
      <c r="X5294" t="str">
        <f>IF(Table_1[[#This Row],[Discount %]]&lt;=0.1, "0-10%", IF(Table_1[[#This Row],[Discount %]]&lt;=0.2, "10-20%", IF(Table_1[[#This Row],[Discount %]]&lt;=0.3, "20-30%", IF(Table_1[[#This Row],[Discount %]]&lt;=0.4, "30-40%", "40%+"))))</f>
        <v>0-10%</v>
      </c>
    </row>
    <row r="5295" spans="1:24" ht="14.4" x14ac:dyDescent="0.3">
      <c r="A5295" s="2">
        <v>5294</v>
      </c>
      <c r="B5295" s="2" t="s">
        <v>8123</v>
      </c>
      <c r="C5295" s="2">
        <f>YEAR([1]Data!$D5295)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9">
        <v>51.588000000000001</v>
      </c>
      <c r="T5295" s="2">
        <v>1</v>
      </c>
      <c r="U5295" s="25">
        <v>0.4</v>
      </c>
      <c r="V5295" s="25">
        <v>-15.476400000000005</v>
      </c>
      <c r="W5295" s="11">
        <f>Table_1[[#This Row],[Discount]]/Table_1[[#This Row],[Sales]]</f>
        <v>7.7537411801194079E-3</v>
      </c>
      <c r="X5295" t="str">
        <f>IF(Table_1[[#This Row],[Discount %]]&lt;=0.1, "0-10%", IF(Table_1[[#This Row],[Discount %]]&lt;=0.2, "10-20%", IF(Table_1[[#This Row],[Discount %]]&lt;=0.3, "20-30%", IF(Table_1[[#This Row],[Discount %]]&lt;=0.4, "30-40%", "40%+"))))</f>
        <v>0-10%</v>
      </c>
    </row>
    <row r="5296" spans="1:24" ht="14.4" x14ac:dyDescent="0.3">
      <c r="A5296" s="2">
        <v>5295</v>
      </c>
      <c r="B5296" s="2" t="s">
        <v>8124</v>
      </c>
      <c r="C5296" s="2">
        <f>YEAR([1]Data!$D5296)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9">
        <v>50.4</v>
      </c>
      <c r="T5296" s="2">
        <v>8</v>
      </c>
      <c r="U5296" s="25">
        <v>0</v>
      </c>
      <c r="V5296" s="25">
        <v>23.183999999999997</v>
      </c>
      <c r="W5296" s="11">
        <f>Table_1[[#This Row],[Discount]]/Table_1[[#This Row],[Sales]]</f>
        <v>0</v>
      </c>
      <c r="X5296" t="str">
        <f>IF(Table_1[[#This Row],[Discount %]]&lt;=0.1, "0-10%", IF(Table_1[[#This Row],[Discount %]]&lt;=0.2, "10-20%", IF(Table_1[[#This Row],[Discount %]]&lt;=0.3, "20-30%", IF(Table_1[[#This Row],[Discount %]]&lt;=0.4, "30-40%", "40%+"))))</f>
        <v>0-10%</v>
      </c>
    </row>
    <row r="5297" spans="1:24" ht="14.4" x14ac:dyDescent="0.3">
      <c r="A5297" s="2">
        <v>5296</v>
      </c>
      <c r="B5297" s="2" t="s">
        <v>8127</v>
      </c>
      <c r="C5297" s="2">
        <f>YEAR([1]Data!$D5297)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9">
        <v>89.567999999999998</v>
      </c>
      <c r="T5297" s="2">
        <v>2</v>
      </c>
      <c r="U5297" s="25">
        <v>0.2</v>
      </c>
      <c r="V5297" s="25">
        <v>32.468400000000003</v>
      </c>
      <c r="W5297" s="11">
        <f>Table_1[[#This Row],[Discount]]/Table_1[[#This Row],[Sales]]</f>
        <v>2.2329403358342268E-3</v>
      </c>
      <c r="X5297" t="str">
        <f>IF(Table_1[[#This Row],[Discount %]]&lt;=0.1, "0-10%", IF(Table_1[[#This Row],[Discount %]]&lt;=0.2, "10-20%", IF(Table_1[[#This Row],[Discount %]]&lt;=0.3, "20-30%", IF(Table_1[[#This Row],[Discount %]]&lt;=0.4, "30-40%", "40%+"))))</f>
        <v>0-10%</v>
      </c>
    </row>
    <row r="5298" spans="1:24" ht="14.4" x14ac:dyDescent="0.3">
      <c r="A5298" s="2">
        <v>5297</v>
      </c>
      <c r="B5298" s="2" t="s">
        <v>8128</v>
      </c>
      <c r="C5298" s="2">
        <f>YEAR([1]Data!$D5298)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9">
        <v>14.89</v>
      </c>
      <c r="T5298" s="2">
        <v>1</v>
      </c>
      <c r="U5298" s="25">
        <v>0</v>
      </c>
      <c r="V5298" s="25">
        <v>4.0203000000000007</v>
      </c>
      <c r="W5298" s="11">
        <f>Table_1[[#This Row],[Discount]]/Table_1[[#This Row],[Sales]]</f>
        <v>0</v>
      </c>
      <c r="X5298" t="str">
        <f>IF(Table_1[[#This Row],[Discount %]]&lt;=0.1, "0-10%", IF(Table_1[[#This Row],[Discount %]]&lt;=0.2, "10-20%", IF(Table_1[[#This Row],[Discount %]]&lt;=0.3, "20-30%", IF(Table_1[[#This Row],[Discount %]]&lt;=0.4, "30-40%", "40%+"))))</f>
        <v>0-10%</v>
      </c>
    </row>
    <row r="5299" spans="1:24" ht="14.4" x14ac:dyDescent="0.3">
      <c r="A5299" s="2">
        <v>5298</v>
      </c>
      <c r="B5299" s="2" t="s">
        <v>8128</v>
      </c>
      <c r="C5299" s="2">
        <f>YEAR([1]Data!$D5299)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9">
        <v>543.91999999999996</v>
      </c>
      <c r="T5299" s="2">
        <v>8</v>
      </c>
      <c r="U5299" s="25">
        <v>0</v>
      </c>
      <c r="V5299" s="25">
        <v>135.98000000000002</v>
      </c>
      <c r="W5299" s="11">
        <f>Table_1[[#This Row],[Discount]]/Table_1[[#This Row],[Sales]]</f>
        <v>0</v>
      </c>
      <c r="X5299" t="str">
        <f>IF(Table_1[[#This Row],[Discount %]]&lt;=0.1, "0-10%", IF(Table_1[[#This Row],[Discount %]]&lt;=0.2, "10-20%", IF(Table_1[[#This Row],[Discount %]]&lt;=0.3, "20-30%", IF(Table_1[[#This Row],[Discount %]]&lt;=0.4, "30-40%", "40%+"))))</f>
        <v>0-10%</v>
      </c>
    </row>
    <row r="5300" spans="1:24" ht="14.4" x14ac:dyDescent="0.3">
      <c r="A5300" s="2">
        <v>5299</v>
      </c>
      <c r="B5300" s="2" t="s">
        <v>8129</v>
      </c>
      <c r="C5300" s="2">
        <f>YEAR([1]Data!$D5300)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9">
        <v>4.08</v>
      </c>
      <c r="T5300" s="2">
        <v>2</v>
      </c>
      <c r="U5300" s="25">
        <v>0</v>
      </c>
      <c r="V5300" s="25">
        <v>1.9175999999999997</v>
      </c>
      <c r="W5300" s="11">
        <f>Table_1[[#This Row],[Discount]]/Table_1[[#This Row],[Sales]]</f>
        <v>0</v>
      </c>
      <c r="X5300" t="str">
        <f>IF(Table_1[[#This Row],[Discount %]]&lt;=0.1, "0-10%", IF(Table_1[[#This Row],[Discount %]]&lt;=0.2, "10-20%", IF(Table_1[[#This Row],[Discount %]]&lt;=0.3, "20-30%", IF(Table_1[[#This Row],[Discount %]]&lt;=0.4, "30-40%", "40%+"))))</f>
        <v>0-10%</v>
      </c>
    </row>
    <row r="5301" spans="1:24" ht="14.4" x14ac:dyDescent="0.3">
      <c r="A5301" s="2">
        <v>5300</v>
      </c>
      <c r="B5301" s="2" t="s">
        <v>8129</v>
      </c>
      <c r="C5301" s="2">
        <f>YEAR([1]Data!$D5301)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9">
        <v>18.899999999999999</v>
      </c>
      <c r="T5301" s="2">
        <v>3</v>
      </c>
      <c r="U5301" s="25">
        <v>0</v>
      </c>
      <c r="V5301" s="25">
        <v>8.6939999999999991</v>
      </c>
      <c r="W5301" s="11">
        <f>Table_1[[#This Row],[Discount]]/Table_1[[#This Row],[Sales]]</f>
        <v>0</v>
      </c>
      <c r="X5301" t="str">
        <f>IF(Table_1[[#This Row],[Discount %]]&lt;=0.1, "0-10%", IF(Table_1[[#This Row],[Discount %]]&lt;=0.2, "10-20%", IF(Table_1[[#This Row],[Discount %]]&lt;=0.3, "20-30%", IF(Table_1[[#This Row],[Discount %]]&lt;=0.4, "30-40%", "40%+"))))</f>
        <v>0-10%</v>
      </c>
    </row>
    <row r="5302" spans="1:24" ht="14.4" x14ac:dyDescent="0.3">
      <c r="A5302" s="2">
        <v>5301</v>
      </c>
      <c r="B5302" s="2" t="s">
        <v>8130</v>
      </c>
      <c r="C5302" s="2">
        <f>YEAR([1]Data!$D5302)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9">
        <v>2275.5</v>
      </c>
      <c r="T5302" s="2">
        <v>10</v>
      </c>
      <c r="U5302" s="25">
        <v>0</v>
      </c>
      <c r="V5302" s="25">
        <v>386.83499999999981</v>
      </c>
      <c r="W5302" s="11">
        <f>Table_1[[#This Row],[Discount]]/Table_1[[#This Row],[Sales]]</f>
        <v>0</v>
      </c>
      <c r="X5302" t="str">
        <f>IF(Table_1[[#This Row],[Discount %]]&lt;=0.1, "0-10%", IF(Table_1[[#This Row],[Discount %]]&lt;=0.2, "10-20%", IF(Table_1[[#This Row],[Discount %]]&lt;=0.3, "20-30%", IF(Table_1[[#This Row],[Discount %]]&lt;=0.4, "30-40%", "40%+"))))</f>
        <v>0-10%</v>
      </c>
    </row>
    <row r="5303" spans="1:24" ht="14.4" x14ac:dyDescent="0.3">
      <c r="A5303" s="2">
        <v>5302</v>
      </c>
      <c r="B5303" s="2" t="s">
        <v>8130</v>
      </c>
      <c r="C5303" s="2">
        <f>YEAR([1]Data!$D5303)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9">
        <v>1979.6999999999998</v>
      </c>
      <c r="T5303" s="2">
        <v>6</v>
      </c>
      <c r="U5303" s="25">
        <v>0</v>
      </c>
      <c r="V5303" s="25">
        <v>653.30099999999982</v>
      </c>
      <c r="W5303" s="11">
        <f>Table_1[[#This Row],[Discount]]/Table_1[[#This Row],[Sales]]</f>
        <v>0</v>
      </c>
      <c r="X5303" t="str">
        <f>IF(Table_1[[#This Row],[Discount %]]&lt;=0.1, "0-10%", IF(Table_1[[#This Row],[Discount %]]&lt;=0.2, "10-20%", IF(Table_1[[#This Row],[Discount %]]&lt;=0.3, "20-30%", IF(Table_1[[#This Row],[Discount %]]&lt;=0.4, "30-40%", "40%+"))))</f>
        <v>0-10%</v>
      </c>
    </row>
    <row r="5304" spans="1:24" ht="14.4" x14ac:dyDescent="0.3">
      <c r="A5304" s="2">
        <v>5303</v>
      </c>
      <c r="B5304" s="2" t="s">
        <v>8130</v>
      </c>
      <c r="C5304" s="2">
        <f>YEAR([1]Data!$D5304)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9">
        <v>62.099999999999994</v>
      </c>
      <c r="T5304" s="2">
        <v>6</v>
      </c>
      <c r="U5304" s="25">
        <v>0</v>
      </c>
      <c r="V5304" s="25">
        <v>29.808</v>
      </c>
      <c r="W5304" s="11">
        <f>Table_1[[#This Row],[Discount]]/Table_1[[#This Row],[Sales]]</f>
        <v>0</v>
      </c>
      <c r="X5304" t="str">
        <f>IF(Table_1[[#This Row],[Discount %]]&lt;=0.1, "0-10%", IF(Table_1[[#This Row],[Discount %]]&lt;=0.2, "10-20%", IF(Table_1[[#This Row],[Discount %]]&lt;=0.3, "20-30%", IF(Table_1[[#This Row],[Discount %]]&lt;=0.4, "30-40%", "40%+"))))</f>
        <v>0-10%</v>
      </c>
    </row>
    <row r="5305" spans="1:24" ht="14.4" x14ac:dyDescent="0.3">
      <c r="A5305" s="2">
        <v>5304</v>
      </c>
      <c r="B5305" s="2" t="s">
        <v>8131</v>
      </c>
      <c r="C5305" s="2">
        <f>YEAR([1]Data!$D5305)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9">
        <v>37.295999999999999</v>
      </c>
      <c r="T5305" s="2">
        <v>2</v>
      </c>
      <c r="U5305" s="25">
        <v>0.3</v>
      </c>
      <c r="V5305" s="25">
        <v>-1.0656000000000017</v>
      </c>
      <c r="W5305" s="11">
        <f>Table_1[[#This Row],[Discount]]/Table_1[[#This Row],[Sales]]</f>
        <v>8.0437580437580439E-3</v>
      </c>
      <c r="X5305" t="str">
        <f>IF(Table_1[[#This Row],[Discount %]]&lt;=0.1, "0-10%", IF(Table_1[[#This Row],[Discount %]]&lt;=0.2, "10-20%", IF(Table_1[[#This Row],[Discount %]]&lt;=0.3, "20-30%", IF(Table_1[[#This Row],[Discount %]]&lt;=0.4, "30-40%", "40%+"))))</f>
        <v>0-10%</v>
      </c>
    </row>
    <row r="5306" spans="1:24" ht="14.4" x14ac:dyDescent="0.3">
      <c r="A5306" s="2">
        <v>5305</v>
      </c>
      <c r="B5306" s="2" t="s">
        <v>8132</v>
      </c>
      <c r="C5306" s="2">
        <f>YEAR([1]Data!$D5306)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9">
        <v>8.5440000000000005</v>
      </c>
      <c r="T5306" s="2">
        <v>2</v>
      </c>
      <c r="U5306" s="25">
        <v>0.6</v>
      </c>
      <c r="V5306" s="25">
        <v>-7.4759999999999991</v>
      </c>
      <c r="W5306" s="11">
        <f>Table_1[[#This Row],[Discount]]/Table_1[[#This Row],[Sales]]</f>
        <v>7.0224719101123587E-2</v>
      </c>
      <c r="X5306" t="str">
        <f>IF(Table_1[[#This Row],[Discount %]]&lt;=0.1, "0-10%", IF(Table_1[[#This Row],[Discount %]]&lt;=0.2, "10-20%", IF(Table_1[[#This Row],[Discount %]]&lt;=0.3, "20-30%", IF(Table_1[[#This Row],[Discount %]]&lt;=0.4, "30-40%", "40%+"))))</f>
        <v>0-10%</v>
      </c>
    </row>
    <row r="5307" spans="1:24" ht="14.4" x14ac:dyDescent="0.3">
      <c r="A5307" s="2">
        <v>5306</v>
      </c>
      <c r="B5307" s="2" t="s">
        <v>8133</v>
      </c>
      <c r="C5307" s="2">
        <f>YEAR([1]Data!$D5307)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9">
        <v>68.949999999999989</v>
      </c>
      <c r="T5307" s="2">
        <v>5</v>
      </c>
      <c r="U5307" s="25">
        <v>0</v>
      </c>
      <c r="V5307" s="25">
        <v>28.959000000000003</v>
      </c>
      <c r="W5307" s="11">
        <f>Table_1[[#This Row],[Discount]]/Table_1[[#This Row],[Sales]]</f>
        <v>0</v>
      </c>
      <c r="X5307" t="str">
        <f>IF(Table_1[[#This Row],[Discount %]]&lt;=0.1, "0-10%", IF(Table_1[[#This Row],[Discount %]]&lt;=0.2, "10-20%", IF(Table_1[[#This Row],[Discount %]]&lt;=0.3, "20-30%", IF(Table_1[[#This Row],[Discount %]]&lt;=0.4, "30-40%", "40%+"))))</f>
        <v>0-10%</v>
      </c>
    </row>
    <row r="5308" spans="1:24" ht="14.4" x14ac:dyDescent="0.3">
      <c r="A5308" s="2">
        <v>5307</v>
      </c>
      <c r="B5308" s="2" t="s">
        <v>8133</v>
      </c>
      <c r="C5308" s="2">
        <f>YEAR([1]Data!$D5308)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9">
        <v>296.37</v>
      </c>
      <c r="T5308" s="2">
        <v>3</v>
      </c>
      <c r="U5308" s="25">
        <v>0</v>
      </c>
      <c r="V5308" s="25">
        <v>80.019899999999993</v>
      </c>
      <c r="W5308" s="11">
        <f>Table_1[[#This Row],[Discount]]/Table_1[[#This Row],[Sales]]</f>
        <v>0</v>
      </c>
      <c r="X5308" t="str">
        <f>IF(Table_1[[#This Row],[Discount %]]&lt;=0.1, "0-10%", IF(Table_1[[#This Row],[Discount %]]&lt;=0.2, "10-20%", IF(Table_1[[#This Row],[Discount %]]&lt;=0.3, "20-30%", IF(Table_1[[#This Row],[Discount %]]&lt;=0.4, "30-40%", "40%+"))))</f>
        <v>0-10%</v>
      </c>
    </row>
    <row r="5309" spans="1:24" ht="14.4" x14ac:dyDescent="0.3">
      <c r="A5309" s="2">
        <v>5308</v>
      </c>
      <c r="B5309" s="2" t="s">
        <v>8133</v>
      </c>
      <c r="C5309" s="2">
        <f>YEAR([1]Data!$D5309)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9">
        <v>39.979999999999997</v>
      </c>
      <c r="T5309" s="2">
        <v>2</v>
      </c>
      <c r="U5309" s="25">
        <v>0</v>
      </c>
      <c r="V5309" s="25">
        <v>1.9989999999999952</v>
      </c>
      <c r="W5309" s="11">
        <f>Table_1[[#This Row],[Discount]]/Table_1[[#This Row],[Sales]]</f>
        <v>0</v>
      </c>
      <c r="X5309" t="str">
        <f>IF(Table_1[[#This Row],[Discount %]]&lt;=0.1, "0-10%", IF(Table_1[[#This Row],[Discount %]]&lt;=0.2, "10-20%", IF(Table_1[[#This Row],[Discount %]]&lt;=0.3, "20-30%", IF(Table_1[[#This Row],[Discount %]]&lt;=0.4, "30-40%", "40%+"))))</f>
        <v>0-10%</v>
      </c>
    </row>
    <row r="5310" spans="1:24" ht="14.4" x14ac:dyDescent="0.3">
      <c r="A5310" s="2">
        <v>5309</v>
      </c>
      <c r="B5310" s="2" t="s">
        <v>8136</v>
      </c>
      <c r="C5310" s="2">
        <f>YEAR([1]Data!$D5310)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9">
        <v>191.05799999999999</v>
      </c>
      <c r="T5310" s="2">
        <v>3</v>
      </c>
      <c r="U5310" s="25">
        <v>0.3</v>
      </c>
      <c r="V5310" s="25">
        <v>-46.399800000000013</v>
      </c>
      <c r="W5310" s="11">
        <f>Table_1[[#This Row],[Discount]]/Table_1[[#This Row],[Sales]]</f>
        <v>1.5702038124548567E-3</v>
      </c>
      <c r="X5310" t="str">
        <f>IF(Table_1[[#This Row],[Discount %]]&lt;=0.1, "0-10%", IF(Table_1[[#This Row],[Discount %]]&lt;=0.2, "10-20%", IF(Table_1[[#This Row],[Discount %]]&lt;=0.3, "20-30%", IF(Table_1[[#This Row],[Discount %]]&lt;=0.4, "30-40%", "40%+"))))</f>
        <v>0-10%</v>
      </c>
    </row>
    <row r="5311" spans="1:24" ht="14.4" x14ac:dyDescent="0.3">
      <c r="A5311" s="2">
        <v>5310</v>
      </c>
      <c r="B5311" s="2" t="s">
        <v>8136</v>
      </c>
      <c r="C5311" s="2">
        <f>YEAR([1]Data!$D5311)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9">
        <v>13.040000000000001</v>
      </c>
      <c r="T5311" s="2">
        <v>5</v>
      </c>
      <c r="U5311" s="25">
        <v>0.2</v>
      </c>
      <c r="V5311" s="25">
        <v>3.9120000000000004</v>
      </c>
      <c r="W5311" s="11">
        <f>Table_1[[#This Row],[Discount]]/Table_1[[#This Row],[Sales]]</f>
        <v>1.5337423312883436E-2</v>
      </c>
      <c r="X5311" t="str">
        <f>IF(Table_1[[#This Row],[Discount %]]&lt;=0.1, "0-10%", IF(Table_1[[#This Row],[Discount %]]&lt;=0.2, "10-20%", IF(Table_1[[#This Row],[Discount %]]&lt;=0.3, "20-30%", IF(Table_1[[#This Row],[Discount %]]&lt;=0.4, "30-40%", "40%+"))))</f>
        <v>0-10%</v>
      </c>
    </row>
    <row r="5312" spans="1:24" ht="14.4" x14ac:dyDescent="0.3">
      <c r="A5312" s="2">
        <v>5311</v>
      </c>
      <c r="B5312" s="2" t="s">
        <v>8136</v>
      </c>
      <c r="C5312" s="2">
        <f>YEAR([1]Data!$D5312)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9">
        <v>1525.1879999999996</v>
      </c>
      <c r="T5312" s="2">
        <v>6</v>
      </c>
      <c r="U5312" s="25">
        <v>0.8</v>
      </c>
      <c r="V5312" s="25">
        <v>-2287.7820000000002</v>
      </c>
      <c r="W5312" s="11">
        <f>Table_1[[#This Row],[Discount]]/Table_1[[#This Row],[Sales]]</f>
        <v>5.2452550111855081E-4</v>
      </c>
      <c r="X5312" t="str">
        <f>IF(Table_1[[#This Row],[Discount %]]&lt;=0.1, "0-10%", IF(Table_1[[#This Row],[Discount %]]&lt;=0.2, "10-20%", IF(Table_1[[#This Row],[Discount %]]&lt;=0.3, "20-30%", IF(Table_1[[#This Row],[Discount %]]&lt;=0.4, "30-40%", "40%+"))))</f>
        <v>0-10%</v>
      </c>
    </row>
    <row r="5313" spans="1:24" ht="14.4" x14ac:dyDescent="0.3">
      <c r="A5313" s="2">
        <v>5312</v>
      </c>
      <c r="B5313" s="2" t="s">
        <v>8139</v>
      </c>
      <c r="C5313" s="2">
        <f>YEAR([1]Data!$D5313)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9">
        <v>9.2159999999999993</v>
      </c>
      <c r="T5313" s="2">
        <v>4</v>
      </c>
      <c r="U5313" s="25">
        <v>0.2</v>
      </c>
      <c r="V5313" s="25">
        <v>3.3408000000000002</v>
      </c>
      <c r="W5313" s="11">
        <f>Table_1[[#This Row],[Discount]]/Table_1[[#This Row],[Sales]]</f>
        <v>2.1701388888888892E-2</v>
      </c>
      <c r="X5313" t="str">
        <f>IF(Table_1[[#This Row],[Discount %]]&lt;=0.1, "0-10%", IF(Table_1[[#This Row],[Discount %]]&lt;=0.2, "10-20%", IF(Table_1[[#This Row],[Discount %]]&lt;=0.3, "20-30%", IF(Table_1[[#This Row],[Discount %]]&lt;=0.4, "30-40%", "40%+"))))</f>
        <v>0-10%</v>
      </c>
    </row>
    <row r="5314" spans="1:24" ht="14.4" x14ac:dyDescent="0.3">
      <c r="A5314" s="2">
        <v>5313</v>
      </c>
      <c r="B5314" s="2" t="s">
        <v>8139</v>
      </c>
      <c r="C5314" s="2">
        <f>YEAR([1]Data!$D5314)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9">
        <v>28.048000000000002</v>
      </c>
      <c r="T5314" s="2">
        <v>2</v>
      </c>
      <c r="U5314" s="25">
        <v>0.2</v>
      </c>
      <c r="V5314" s="25">
        <v>3.5059999999999967</v>
      </c>
      <c r="W5314" s="11">
        <f>Table_1[[#This Row],[Discount]]/Table_1[[#This Row],[Sales]]</f>
        <v>7.1306332002281803E-3</v>
      </c>
      <c r="X5314" t="str">
        <f>IF(Table_1[[#This Row],[Discount %]]&lt;=0.1, "0-10%", IF(Table_1[[#This Row],[Discount %]]&lt;=0.2, "10-20%", IF(Table_1[[#This Row],[Discount %]]&lt;=0.3, "20-30%", IF(Table_1[[#This Row],[Discount %]]&lt;=0.4, "30-40%", "40%+"))))</f>
        <v>0-10%</v>
      </c>
    </row>
    <row r="5315" spans="1:24" ht="14.4" x14ac:dyDescent="0.3">
      <c r="A5315" s="2">
        <v>5314</v>
      </c>
      <c r="B5315" s="2" t="s">
        <v>8140</v>
      </c>
      <c r="C5315" s="2">
        <f>YEAR([1]Data!$D5315)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9">
        <v>64.959999999999994</v>
      </c>
      <c r="T5315" s="2">
        <v>2</v>
      </c>
      <c r="U5315" s="25">
        <v>0</v>
      </c>
      <c r="V5315" s="25">
        <v>21.436799999999998</v>
      </c>
      <c r="W5315" s="11">
        <f>Table_1[[#This Row],[Discount]]/Table_1[[#This Row],[Sales]]</f>
        <v>0</v>
      </c>
      <c r="X5315" t="str">
        <f>IF(Table_1[[#This Row],[Discount %]]&lt;=0.1, "0-10%", IF(Table_1[[#This Row],[Discount %]]&lt;=0.2, "10-20%", IF(Table_1[[#This Row],[Discount %]]&lt;=0.3, "20-30%", IF(Table_1[[#This Row],[Discount %]]&lt;=0.4, "30-40%", "40%+"))))</f>
        <v>0-10%</v>
      </c>
    </row>
    <row r="5316" spans="1:24" ht="14.4" x14ac:dyDescent="0.3">
      <c r="A5316" s="2">
        <v>5315</v>
      </c>
      <c r="B5316" s="2" t="s">
        <v>8140</v>
      </c>
      <c r="C5316" s="2">
        <f>YEAR([1]Data!$D5316)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9">
        <v>30.56</v>
      </c>
      <c r="T5316" s="2">
        <v>4</v>
      </c>
      <c r="U5316" s="25">
        <v>0</v>
      </c>
      <c r="V5316" s="25">
        <v>14.974399999999999</v>
      </c>
      <c r="W5316" s="11">
        <f>Table_1[[#This Row],[Discount]]/Table_1[[#This Row],[Sales]]</f>
        <v>0</v>
      </c>
      <c r="X5316" t="str">
        <f>IF(Table_1[[#This Row],[Discount %]]&lt;=0.1, "0-10%", IF(Table_1[[#This Row],[Discount %]]&lt;=0.2, "10-20%", IF(Table_1[[#This Row],[Discount %]]&lt;=0.3, "20-30%", IF(Table_1[[#This Row],[Discount %]]&lt;=0.4, "30-40%", "40%+"))))</f>
        <v>0-10%</v>
      </c>
    </row>
    <row r="5317" spans="1:24" ht="14.4" x14ac:dyDescent="0.3">
      <c r="A5317" s="2">
        <v>5316</v>
      </c>
      <c r="B5317" s="2" t="s">
        <v>8141</v>
      </c>
      <c r="C5317" s="2">
        <f>YEAR([1]Data!$D5317)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9">
        <v>187.05600000000001</v>
      </c>
      <c r="T5317" s="2">
        <v>9</v>
      </c>
      <c r="U5317" s="25">
        <v>0.2</v>
      </c>
      <c r="V5317" s="25">
        <v>11.69100000000001</v>
      </c>
      <c r="W5317" s="11">
        <f>Table_1[[#This Row],[Discount]]/Table_1[[#This Row],[Sales]]</f>
        <v>1.0691985287828243E-3</v>
      </c>
      <c r="X5317" t="str">
        <f>IF(Table_1[[#This Row],[Discount %]]&lt;=0.1, "0-10%", IF(Table_1[[#This Row],[Discount %]]&lt;=0.2, "10-20%", IF(Table_1[[#This Row],[Discount %]]&lt;=0.3, "20-30%", IF(Table_1[[#This Row],[Discount %]]&lt;=0.4, "30-40%", "40%+"))))</f>
        <v>0-10%</v>
      </c>
    </row>
    <row r="5318" spans="1:24" ht="14.4" x14ac:dyDescent="0.3">
      <c r="A5318" s="2">
        <v>5317</v>
      </c>
      <c r="B5318" s="2" t="s">
        <v>8142</v>
      </c>
      <c r="C5318" s="2">
        <f>YEAR([1]Data!$D5318)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9">
        <v>11.808</v>
      </c>
      <c r="T5318" s="2">
        <v>2</v>
      </c>
      <c r="U5318" s="25">
        <v>0.2</v>
      </c>
      <c r="V5318" s="25">
        <v>1.3283999999999985</v>
      </c>
      <c r="W5318" s="11">
        <f>Table_1[[#This Row],[Discount]]/Table_1[[#This Row],[Sales]]</f>
        <v>1.6937669376693769E-2</v>
      </c>
      <c r="X5318" t="str">
        <f>IF(Table_1[[#This Row],[Discount %]]&lt;=0.1, "0-10%", IF(Table_1[[#This Row],[Discount %]]&lt;=0.2, "10-20%", IF(Table_1[[#This Row],[Discount %]]&lt;=0.3, "20-30%", IF(Table_1[[#This Row],[Discount %]]&lt;=0.4, "30-40%", "40%+"))))</f>
        <v>0-10%</v>
      </c>
    </row>
    <row r="5319" spans="1:24" ht="14.4" x14ac:dyDescent="0.3">
      <c r="A5319" s="2">
        <v>5318</v>
      </c>
      <c r="B5319" s="2" t="s">
        <v>8142</v>
      </c>
      <c r="C5319" s="2">
        <f>YEAR([1]Data!$D5319)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9">
        <v>9.6560000000000006</v>
      </c>
      <c r="T5319" s="2">
        <v>1</v>
      </c>
      <c r="U5319" s="25">
        <v>0.2</v>
      </c>
      <c r="V5319" s="25">
        <v>1.5691000000000002</v>
      </c>
      <c r="W5319" s="11">
        <f>Table_1[[#This Row],[Discount]]/Table_1[[#This Row],[Sales]]</f>
        <v>2.0712510356255178E-2</v>
      </c>
      <c r="X5319" t="str">
        <f>IF(Table_1[[#This Row],[Discount %]]&lt;=0.1, "0-10%", IF(Table_1[[#This Row],[Discount %]]&lt;=0.2, "10-20%", IF(Table_1[[#This Row],[Discount %]]&lt;=0.3, "20-30%", IF(Table_1[[#This Row],[Discount %]]&lt;=0.4, "30-40%", "40%+"))))</f>
        <v>0-10%</v>
      </c>
    </row>
    <row r="5320" spans="1:24" ht="14.4" x14ac:dyDescent="0.3">
      <c r="A5320" s="2">
        <v>5319</v>
      </c>
      <c r="B5320" s="2" t="s">
        <v>8142</v>
      </c>
      <c r="C5320" s="2">
        <f>YEAR([1]Data!$D5320)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9">
        <v>20.736000000000004</v>
      </c>
      <c r="T5320" s="2">
        <v>4</v>
      </c>
      <c r="U5320" s="25">
        <v>0.2</v>
      </c>
      <c r="V5320" s="25">
        <v>7.2576000000000001</v>
      </c>
      <c r="W5320" s="11">
        <f>Table_1[[#This Row],[Discount]]/Table_1[[#This Row],[Sales]]</f>
        <v>9.6450617283950595E-3</v>
      </c>
      <c r="X5320" t="str">
        <f>IF(Table_1[[#This Row],[Discount %]]&lt;=0.1, "0-10%", IF(Table_1[[#This Row],[Discount %]]&lt;=0.2, "10-20%", IF(Table_1[[#This Row],[Discount %]]&lt;=0.3, "20-30%", IF(Table_1[[#This Row],[Discount %]]&lt;=0.4, "30-40%", "40%+"))))</f>
        <v>0-10%</v>
      </c>
    </row>
    <row r="5321" spans="1:24" ht="14.4" x14ac:dyDescent="0.3">
      <c r="A5321" s="2">
        <v>5320</v>
      </c>
      <c r="B5321" s="2" t="s">
        <v>8142</v>
      </c>
      <c r="C5321" s="2">
        <f>YEAR([1]Data!$D5321)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9">
        <v>27.360000000000003</v>
      </c>
      <c r="T5321" s="2">
        <v>3</v>
      </c>
      <c r="U5321" s="25">
        <v>0.7</v>
      </c>
      <c r="V5321" s="25">
        <v>-21.887999999999991</v>
      </c>
      <c r="W5321" s="11">
        <f>Table_1[[#This Row],[Discount]]/Table_1[[#This Row],[Sales]]</f>
        <v>2.5584795321637422E-2</v>
      </c>
      <c r="X5321" t="str">
        <f>IF(Table_1[[#This Row],[Discount %]]&lt;=0.1, "0-10%", IF(Table_1[[#This Row],[Discount %]]&lt;=0.2, "10-20%", IF(Table_1[[#This Row],[Discount %]]&lt;=0.3, "20-30%", IF(Table_1[[#This Row],[Discount %]]&lt;=0.4, "30-40%", "40%+"))))</f>
        <v>0-10%</v>
      </c>
    </row>
    <row r="5322" spans="1:24" ht="14.4" x14ac:dyDescent="0.3">
      <c r="A5322" s="2">
        <v>5321</v>
      </c>
      <c r="B5322" s="2" t="s">
        <v>8142</v>
      </c>
      <c r="C5322" s="2">
        <f>YEAR([1]Data!$D5322)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9">
        <v>2314.116</v>
      </c>
      <c r="T5322" s="2">
        <v>7</v>
      </c>
      <c r="U5322" s="25">
        <v>0.4</v>
      </c>
      <c r="V5322" s="25">
        <v>-1002.7836000000001</v>
      </c>
      <c r="W5322" s="11">
        <f>Table_1[[#This Row],[Discount]]/Table_1[[#This Row],[Sales]]</f>
        <v>1.7285218199951949E-4</v>
      </c>
      <c r="X5322" t="str">
        <f>IF(Table_1[[#This Row],[Discount %]]&lt;=0.1, "0-10%", IF(Table_1[[#This Row],[Discount %]]&lt;=0.2, "10-20%", IF(Table_1[[#This Row],[Discount %]]&lt;=0.3, "20-30%", IF(Table_1[[#This Row],[Discount %]]&lt;=0.4, "30-40%", "40%+"))))</f>
        <v>0-10%</v>
      </c>
    </row>
    <row r="5323" spans="1:24" ht="14.4" x14ac:dyDescent="0.3">
      <c r="A5323" s="2">
        <v>5322</v>
      </c>
      <c r="B5323" s="2" t="s">
        <v>8142</v>
      </c>
      <c r="C5323" s="2">
        <f>YEAR([1]Data!$D5323)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9">
        <v>34.236000000000004</v>
      </c>
      <c r="T5323" s="2">
        <v>4</v>
      </c>
      <c r="U5323" s="25">
        <v>0.7</v>
      </c>
      <c r="V5323" s="25">
        <v>-26.247599999999998</v>
      </c>
      <c r="W5323" s="11">
        <f>Table_1[[#This Row],[Discount]]/Table_1[[#This Row],[Sales]]</f>
        <v>2.044631382170814E-2</v>
      </c>
      <c r="X5323" t="str">
        <f>IF(Table_1[[#This Row],[Discount %]]&lt;=0.1, "0-10%", IF(Table_1[[#This Row],[Discount %]]&lt;=0.2, "10-20%", IF(Table_1[[#This Row],[Discount %]]&lt;=0.3, "20-30%", IF(Table_1[[#This Row],[Discount %]]&lt;=0.4, "30-40%", "40%+"))))</f>
        <v>0-10%</v>
      </c>
    </row>
    <row r="5324" spans="1:24" ht="14.4" x14ac:dyDescent="0.3">
      <c r="A5324" s="2">
        <v>5323</v>
      </c>
      <c r="B5324" s="2" t="s">
        <v>8142</v>
      </c>
      <c r="C5324" s="2">
        <f>YEAR([1]Data!$D5324)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9">
        <v>19.760000000000002</v>
      </c>
      <c r="T5324" s="2">
        <v>2</v>
      </c>
      <c r="U5324" s="25">
        <v>0.2</v>
      </c>
      <c r="V5324" s="25">
        <v>5.9279999999999999</v>
      </c>
      <c r="W5324" s="11">
        <f>Table_1[[#This Row],[Discount]]/Table_1[[#This Row],[Sales]]</f>
        <v>1.0121457489878543E-2</v>
      </c>
      <c r="X5324" t="str">
        <f>IF(Table_1[[#This Row],[Discount %]]&lt;=0.1, "0-10%", IF(Table_1[[#This Row],[Discount %]]&lt;=0.2, "10-20%", IF(Table_1[[#This Row],[Discount %]]&lt;=0.3, "20-30%", IF(Table_1[[#This Row],[Discount %]]&lt;=0.4, "30-40%", "40%+"))))</f>
        <v>0-10%</v>
      </c>
    </row>
    <row r="5325" spans="1:24" ht="14.4" x14ac:dyDescent="0.3">
      <c r="A5325" s="2">
        <v>5324</v>
      </c>
      <c r="B5325" s="2" t="s">
        <v>8144</v>
      </c>
      <c r="C5325" s="2">
        <f>YEAR([1]Data!$D5325)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9">
        <v>15.96</v>
      </c>
      <c r="T5325" s="2">
        <v>2</v>
      </c>
      <c r="U5325" s="25">
        <v>0</v>
      </c>
      <c r="V5325" s="25">
        <v>7.98</v>
      </c>
      <c r="W5325" s="11">
        <f>Table_1[[#This Row],[Discount]]/Table_1[[#This Row],[Sales]]</f>
        <v>0</v>
      </c>
      <c r="X5325" t="str">
        <f>IF(Table_1[[#This Row],[Discount %]]&lt;=0.1, "0-10%", IF(Table_1[[#This Row],[Discount %]]&lt;=0.2, "10-20%", IF(Table_1[[#This Row],[Discount %]]&lt;=0.3, "20-30%", IF(Table_1[[#This Row],[Discount %]]&lt;=0.4, "30-40%", "40%+"))))</f>
        <v>0-10%</v>
      </c>
    </row>
    <row r="5326" spans="1:24" ht="14.4" x14ac:dyDescent="0.3">
      <c r="A5326" s="2">
        <v>5325</v>
      </c>
      <c r="B5326" s="2" t="s">
        <v>8146</v>
      </c>
      <c r="C5326" s="2">
        <f>YEAR([1]Data!$D5326)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9">
        <v>16.899999999999999</v>
      </c>
      <c r="T5326" s="2">
        <v>5</v>
      </c>
      <c r="U5326" s="25">
        <v>0</v>
      </c>
      <c r="V5326" s="25">
        <v>6.2530000000000001</v>
      </c>
      <c r="W5326" s="11">
        <f>Table_1[[#This Row],[Discount]]/Table_1[[#This Row],[Sales]]</f>
        <v>0</v>
      </c>
      <c r="X5326" t="str">
        <f>IF(Table_1[[#This Row],[Discount %]]&lt;=0.1, "0-10%", IF(Table_1[[#This Row],[Discount %]]&lt;=0.2, "10-20%", IF(Table_1[[#This Row],[Discount %]]&lt;=0.3, "20-30%", IF(Table_1[[#This Row],[Discount %]]&lt;=0.4, "30-40%", "40%+"))))</f>
        <v>0-10%</v>
      </c>
    </row>
    <row r="5327" spans="1:24" ht="14.4" x14ac:dyDescent="0.3">
      <c r="A5327" s="2">
        <v>5326</v>
      </c>
      <c r="B5327" s="2" t="s">
        <v>8146</v>
      </c>
      <c r="C5327" s="2">
        <f>YEAR([1]Data!$D5327)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9">
        <v>25.08</v>
      </c>
      <c r="T5327" s="2">
        <v>6</v>
      </c>
      <c r="U5327" s="25">
        <v>0</v>
      </c>
      <c r="V5327" s="25">
        <v>9.0288000000000004</v>
      </c>
      <c r="W5327" s="11">
        <f>Table_1[[#This Row],[Discount]]/Table_1[[#This Row],[Sales]]</f>
        <v>0</v>
      </c>
      <c r="X5327" t="str">
        <f>IF(Table_1[[#This Row],[Discount %]]&lt;=0.1, "0-10%", IF(Table_1[[#This Row],[Discount %]]&lt;=0.2, "10-20%", IF(Table_1[[#This Row],[Discount %]]&lt;=0.3, "20-30%", IF(Table_1[[#This Row],[Discount %]]&lt;=0.4, "30-40%", "40%+"))))</f>
        <v>0-10%</v>
      </c>
    </row>
    <row r="5328" spans="1:24" ht="14.4" x14ac:dyDescent="0.3">
      <c r="A5328" s="2">
        <v>5327</v>
      </c>
      <c r="B5328" s="2" t="s">
        <v>8147</v>
      </c>
      <c r="C5328" s="2">
        <f>YEAR([1]Data!$D5328)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9">
        <v>6.68</v>
      </c>
      <c r="T5328" s="2">
        <v>2</v>
      </c>
      <c r="U5328" s="25">
        <v>0</v>
      </c>
      <c r="V5328" s="25">
        <v>2.0039999999999996</v>
      </c>
      <c r="W5328" s="11">
        <f>Table_1[[#This Row],[Discount]]/Table_1[[#This Row],[Sales]]</f>
        <v>0</v>
      </c>
      <c r="X5328" t="str">
        <f>IF(Table_1[[#This Row],[Discount %]]&lt;=0.1, "0-10%", IF(Table_1[[#This Row],[Discount %]]&lt;=0.2, "10-20%", IF(Table_1[[#This Row],[Discount %]]&lt;=0.3, "20-30%", IF(Table_1[[#This Row],[Discount %]]&lt;=0.4, "30-40%", "40%+"))))</f>
        <v>0-10%</v>
      </c>
    </row>
    <row r="5329" spans="1:24" ht="14.4" x14ac:dyDescent="0.3">
      <c r="A5329" s="2">
        <v>5328</v>
      </c>
      <c r="B5329" s="2" t="s">
        <v>8148</v>
      </c>
      <c r="C5329" s="2">
        <f>YEAR([1]Data!$D5329)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9">
        <v>19.440000000000001</v>
      </c>
      <c r="T5329" s="2">
        <v>3</v>
      </c>
      <c r="U5329" s="25">
        <v>0</v>
      </c>
      <c r="V5329" s="25">
        <v>9.3312000000000008</v>
      </c>
      <c r="W5329" s="11">
        <f>Table_1[[#This Row],[Discount]]/Table_1[[#This Row],[Sales]]</f>
        <v>0</v>
      </c>
      <c r="X5329" t="str">
        <f>IF(Table_1[[#This Row],[Discount %]]&lt;=0.1, "0-10%", IF(Table_1[[#This Row],[Discount %]]&lt;=0.2, "10-20%", IF(Table_1[[#This Row],[Discount %]]&lt;=0.3, "20-30%", IF(Table_1[[#This Row],[Discount %]]&lt;=0.4, "30-40%", "40%+"))))</f>
        <v>0-10%</v>
      </c>
    </row>
    <row r="5330" spans="1:24" ht="14.4" x14ac:dyDescent="0.3">
      <c r="A5330" s="2">
        <v>5329</v>
      </c>
      <c r="B5330" s="2" t="s">
        <v>8149</v>
      </c>
      <c r="C5330" s="2">
        <f>YEAR([1]Data!$D5330)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9">
        <v>31.92</v>
      </c>
      <c r="T5330" s="2">
        <v>2</v>
      </c>
      <c r="U5330" s="25">
        <v>0.2</v>
      </c>
      <c r="V5330" s="25">
        <v>2.3939999999999984</v>
      </c>
      <c r="W5330" s="11">
        <f>Table_1[[#This Row],[Discount]]/Table_1[[#This Row],[Sales]]</f>
        <v>6.2656641604010022E-3</v>
      </c>
      <c r="X5330" t="str">
        <f>IF(Table_1[[#This Row],[Discount %]]&lt;=0.1, "0-10%", IF(Table_1[[#This Row],[Discount %]]&lt;=0.2, "10-20%", IF(Table_1[[#This Row],[Discount %]]&lt;=0.3, "20-30%", IF(Table_1[[#This Row],[Discount %]]&lt;=0.4, "30-40%", "40%+"))))</f>
        <v>0-10%</v>
      </c>
    </row>
    <row r="5331" spans="1:24" ht="14.4" x14ac:dyDescent="0.3">
      <c r="A5331" s="2">
        <v>5330</v>
      </c>
      <c r="B5331" s="2" t="s">
        <v>8150</v>
      </c>
      <c r="C5331" s="2">
        <f>YEAR([1]Data!$D5331)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9">
        <v>33.568000000000005</v>
      </c>
      <c r="T5331" s="2">
        <v>2</v>
      </c>
      <c r="U5331" s="25">
        <v>0.2</v>
      </c>
      <c r="V5331" s="25">
        <v>11.748799999999997</v>
      </c>
      <c r="W5331" s="11">
        <f>Table_1[[#This Row],[Discount]]/Table_1[[#This Row],[Sales]]</f>
        <v>5.9580552907530972E-3</v>
      </c>
      <c r="X5331" t="str">
        <f>IF(Table_1[[#This Row],[Discount %]]&lt;=0.1, "0-10%", IF(Table_1[[#This Row],[Discount %]]&lt;=0.2, "10-20%", IF(Table_1[[#This Row],[Discount %]]&lt;=0.3, "20-30%", IF(Table_1[[#This Row],[Discount %]]&lt;=0.4, "30-40%", "40%+"))))</f>
        <v>0-10%</v>
      </c>
    </row>
    <row r="5332" spans="1:24" ht="14.4" x14ac:dyDescent="0.3">
      <c r="A5332" s="2">
        <v>5331</v>
      </c>
      <c r="B5332" s="2" t="s">
        <v>8151</v>
      </c>
      <c r="C5332" s="2">
        <f>YEAR([1]Data!$D5332)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9">
        <v>63.94</v>
      </c>
      <c r="T5332" s="2">
        <v>1</v>
      </c>
      <c r="U5332" s="25">
        <v>0</v>
      </c>
      <c r="V5332" s="25">
        <v>24.936599999999999</v>
      </c>
      <c r="W5332" s="11">
        <f>Table_1[[#This Row],[Discount]]/Table_1[[#This Row],[Sales]]</f>
        <v>0</v>
      </c>
      <c r="X5332" t="str">
        <f>IF(Table_1[[#This Row],[Discount %]]&lt;=0.1, "0-10%", IF(Table_1[[#This Row],[Discount %]]&lt;=0.2, "10-20%", IF(Table_1[[#This Row],[Discount %]]&lt;=0.3, "20-30%", IF(Table_1[[#This Row],[Discount %]]&lt;=0.4, "30-40%", "40%+"))))</f>
        <v>0-10%</v>
      </c>
    </row>
    <row r="5333" spans="1:24" ht="14.4" x14ac:dyDescent="0.3">
      <c r="A5333" s="2">
        <v>5332</v>
      </c>
      <c r="B5333" s="2" t="s">
        <v>8151</v>
      </c>
      <c r="C5333" s="2">
        <f>YEAR([1]Data!$D5333)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9">
        <v>60.600000000000009</v>
      </c>
      <c r="T5333" s="2">
        <v>5</v>
      </c>
      <c r="U5333" s="25">
        <v>0.2</v>
      </c>
      <c r="V5333" s="25">
        <v>20.452499999999997</v>
      </c>
      <c r="W5333" s="11">
        <f>Table_1[[#This Row],[Discount]]/Table_1[[#This Row],[Sales]]</f>
        <v>3.3003300330032999E-3</v>
      </c>
      <c r="X5333" t="str">
        <f>IF(Table_1[[#This Row],[Discount %]]&lt;=0.1, "0-10%", IF(Table_1[[#This Row],[Discount %]]&lt;=0.2, "10-20%", IF(Table_1[[#This Row],[Discount %]]&lt;=0.3, "20-30%", IF(Table_1[[#This Row],[Discount %]]&lt;=0.4, "30-40%", "40%+"))))</f>
        <v>0-10%</v>
      </c>
    </row>
    <row r="5334" spans="1:24" ht="14.4" x14ac:dyDescent="0.3">
      <c r="A5334" s="2">
        <v>5333</v>
      </c>
      <c r="B5334" s="2" t="s">
        <v>8151</v>
      </c>
      <c r="C5334" s="2">
        <f>YEAR([1]Data!$D5334)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9">
        <v>22.72</v>
      </c>
      <c r="T5334" s="2">
        <v>4</v>
      </c>
      <c r="U5334" s="25">
        <v>0</v>
      </c>
      <c r="V5334" s="25">
        <v>6.5887999999999991</v>
      </c>
      <c r="W5334" s="11">
        <f>Table_1[[#This Row],[Discount]]/Table_1[[#This Row],[Sales]]</f>
        <v>0</v>
      </c>
      <c r="X5334" t="str">
        <f>IF(Table_1[[#This Row],[Discount %]]&lt;=0.1, "0-10%", IF(Table_1[[#This Row],[Discount %]]&lt;=0.2, "10-20%", IF(Table_1[[#This Row],[Discount %]]&lt;=0.3, "20-30%", IF(Table_1[[#This Row],[Discount %]]&lt;=0.4, "30-40%", "40%+"))))</f>
        <v>0-10%</v>
      </c>
    </row>
    <row r="5335" spans="1:24" ht="14.4" x14ac:dyDescent="0.3">
      <c r="A5335" s="2">
        <v>5334</v>
      </c>
      <c r="B5335" s="2" t="s">
        <v>8152</v>
      </c>
      <c r="C5335" s="2">
        <f>YEAR([1]Data!$D5335)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9">
        <v>10.68</v>
      </c>
      <c r="T5335" s="2">
        <v>4</v>
      </c>
      <c r="U5335" s="25">
        <v>0</v>
      </c>
      <c r="V5335" s="25">
        <v>4.0583999999999998</v>
      </c>
      <c r="W5335" s="11">
        <f>Table_1[[#This Row],[Discount]]/Table_1[[#This Row],[Sales]]</f>
        <v>0</v>
      </c>
      <c r="X5335" t="str">
        <f>IF(Table_1[[#This Row],[Discount %]]&lt;=0.1, "0-10%", IF(Table_1[[#This Row],[Discount %]]&lt;=0.2, "10-20%", IF(Table_1[[#This Row],[Discount %]]&lt;=0.3, "20-30%", IF(Table_1[[#This Row],[Discount %]]&lt;=0.4, "30-40%", "40%+"))))</f>
        <v>0-10%</v>
      </c>
    </row>
    <row r="5336" spans="1:24" ht="14.4" x14ac:dyDescent="0.3">
      <c r="A5336" s="2">
        <v>5335</v>
      </c>
      <c r="B5336" s="2" t="s">
        <v>8152</v>
      </c>
      <c r="C5336" s="2">
        <f>YEAR([1]Data!$D5336)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9">
        <v>17.34</v>
      </c>
      <c r="T5336" s="2">
        <v>3</v>
      </c>
      <c r="U5336" s="25">
        <v>0</v>
      </c>
      <c r="V5336" s="25">
        <v>8.4966000000000008</v>
      </c>
      <c r="W5336" s="11">
        <f>Table_1[[#This Row],[Discount]]/Table_1[[#This Row],[Sales]]</f>
        <v>0</v>
      </c>
      <c r="X5336" t="str">
        <f>IF(Table_1[[#This Row],[Discount %]]&lt;=0.1, "0-10%", IF(Table_1[[#This Row],[Discount %]]&lt;=0.2, "10-20%", IF(Table_1[[#This Row],[Discount %]]&lt;=0.3, "20-30%", IF(Table_1[[#This Row],[Discount %]]&lt;=0.4, "30-40%", "40%+"))))</f>
        <v>0-10%</v>
      </c>
    </row>
    <row r="5337" spans="1:24" ht="14.4" x14ac:dyDescent="0.3">
      <c r="A5337" s="2">
        <v>5336</v>
      </c>
      <c r="B5337" s="2" t="s">
        <v>8152</v>
      </c>
      <c r="C5337" s="2">
        <f>YEAR([1]Data!$D5337)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9">
        <v>3.38</v>
      </c>
      <c r="T5337" s="2">
        <v>1</v>
      </c>
      <c r="U5337" s="25">
        <v>0</v>
      </c>
      <c r="V5337" s="25">
        <v>1.5547999999999997</v>
      </c>
      <c r="W5337" s="11">
        <f>Table_1[[#This Row],[Discount]]/Table_1[[#This Row],[Sales]]</f>
        <v>0</v>
      </c>
      <c r="X5337" t="str">
        <f>IF(Table_1[[#This Row],[Discount %]]&lt;=0.1, "0-10%", IF(Table_1[[#This Row],[Discount %]]&lt;=0.2, "10-20%", IF(Table_1[[#This Row],[Discount %]]&lt;=0.3, "20-30%", IF(Table_1[[#This Row],[Discount %]]&lt;=0.4, "30-40%", "40%+"))))</f>
        <v>0-10%</v>
      </c>
    </row>
    <row r="5338" spans="1:24" ht="14.4" x14ac:dyDescent="0.3">
      <c r="A5338" s="2">
        <v>5337</v>
      </c>
      <c r="B5338" s="2" t="s">
        <v>8153</v>
      </c>
      <c r="C5338" s="2">
        <f>YEAR([1]Data!$D5338)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9">
        <v>26.975999999999999</v>
      </c>
      <c r="T5338" s="2">
        <v>4</v>
      </c>
      <c r="U5338" s="25">
        <v>0.2</v>
      </c>
      <c r="V5338" s="25">
        <v>8.767199999999999</v>
      </c>
      <c r="W5338" s="11">
        <f>Table_1[[#This Row],[Discount]]/Table_1[[#This Row],[Sales]]</f>
        <v>7.4139976275207596E-3</v>
      </c>
      <c r="X5338" t="str">
        <f>IF(Table_1[[#This Row],[Discount %]]&lt;=0.1, "0-10%", IF(Table_1[[#This Row],[Discount %]]&lt;=0.2, "10-20%", IF(Table_1[[#This Row],[Discount %]]&lt;=0.3, "20-30%", IF(Table_1[[#This Row],[Discount %]]&lt;=0.4, "30-40%", "40%+"))))</f>
        <v>0-10%</v>
      </c>
    </row>
    <row r="5339" spans="1:24" ht="14.4" x14ac:dyDescent="0.3">
      <c r="A5339" s="2">
        <v>5338</v>
      </c>
      <c r="B5339" s="2" t="s">
        <v>8154</v>
      </c>
      <c r="C5339" s="2">
        <f>YEAR([1]Data!$D5339)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9">
        <v>307.77600000000001</v>
      </c>
      <c r="T5339" s="2">
        <v>7</v>
      </c>
      <c r="U5339" s="25">
        <v>0.2</v>
      </c>
      <c r="V5339" s="25">
        <v>111.5688</v>
      </c>
      <c r="W5339" s="11">
        <f>Table_1[[#This Row],[Discount]]/Table_1[[#This Row],[Sales]]</f>
        <v>6.4982324807652319E-4</v>
      </c>
      <c r="X5339" t="str">
        <f>IF(Table_1[[#This Row],[Discount %]]&lt;=0.1, "0-10%", IF(Table_1[[#This Row],[Discount %]]&lt;=0.2, "10-20%", IF(Table_1[[#This Row],[Discount %]]&lt;=0.3, "20-30%", IF(Table_1[[#This Row],[Discount %]]&lt;=0.4, "30-40%", "40%+"))))</f>
        <v>0-10%</v>
      </c>
    </row>
    <row r="5340" spans="1:24" ht="14.4" x14ac:dyDescent="0.3">
      <c r="A5340" s="2">
        <v>5339</v>
      </c>
      <c r="B5340" s="2" t="s">
        <v>8155</v>
      </c>
      <c r="C5340" s="2">
        <f>YEAR([1]Data!$D5340)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9">
        <v>244.54999999999998</v>
      </c>
      <c r="T5340" s="2">
        <v>5</v>
      </c>
      <c r="U5340" s="25">
        <v>0</v>
      </c>
      <c r="V5340" s="25">
        <v>4.8910000000000053</v>
      </c>
      <c r="W5340" s="11">
        <f>Table_1[[#This Row],[Discount]]/Table_1[[#This Row],[Sales]]</f>
        <v>0</v>
      </c>
      <c r="X5340" t="str">
        <f>IF(Table_1[[#This Row],[Discount %]]&lt;=0.1, "0-10%", IF(Table_1[[#This Row],[Discount %]]&lt;=0.2, "10-20%", IF(Table_1[[#This Row],[Discount %]]&lt;=0.3, "20-30%", IF(Table_1[[#This Row],[Discount %]]&lt;=0.4, "30-40%", "40%+"))))</f>
        <v>0-10%</v>
      </c>
    </row>
    <row r="5341" spans="1:24" ht="14.4" x14ac:dyDescent="0.3">
      <c r="A5341" s="2">
        <v>5340</v>
      </c>
      <c r="B5341" s="2" t="s">
        <v>8155</v>
      </c>
      <c r="C5341" s="2">
        <f>YEAR([1]Data!$D5341)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9">
        <v>12.24</v>
      </c>
      <c r="T5341" s="2">
        <v>6</v>
      </c>
      <c r="U5341" s="25">
        <v>0</v>
      </c>
      <c r="V5341" s="25">
        <v>5.7527999999999988</v>
      </c>
      <c r="W5341" s="11">
        <f>Table_1[[#This Row],[Discount]]/Table_1[[#This Row],[Sales]]</f>
        <v>0</v>
      </c>
      <c r="X5341" t="str">
        <f>IF(Table_1[[#This Row],[Discount %]]&lt;=0.1, "0-10%", IF(Table_1[[#This Row],[Discount %]]&lt;=0.2, "10-20%", IF(Table_1[[#This Row],[Discount %]]&lt;=0.3, "20-30%", IF(Table_1[[#This Row],[Discount %]]&lt;=0.4, "30-40%", "40%+"))))</f>
        <v>0-10%</v>
      </c>
    </row>
    <row r="5342" spans="1:24" ht="14.4" x14ac:dyDescent="0.3">
      <c r="A5342" s="2">
        <v>5341</v>
      </c>
      <c r="B5342" s="2" t="s">
        <v>8155</v>
      </c>
      <c r="C5342" s="2">
        <f>YEAR([1]Data!$D5342)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9">
        <v>13.98</v>
      </c>
      <c r="T5342" s="2">
        <v>2</v>
      </c>
      <c r="U5342" s="25">
        <v>0</v>
      </c>
      <c r="V5342" s="25">
        <v>6.011400000000001</v>
      </c>
      <c r="W5342" s="11">
        <f>Table_1[[#This Row],[Discount]]/Table_1[[#This Row],[Sales]]</f>
        <v>0</v>
      </c>
      <c r="X5342" t="str">
        <f>IF(Table_1[[#This Row],[Discount %]]&lt;=0.1, "0-10%", IF(Table_1[[#This Row],[Discount %]]&lt;=0.2, "10-20%", IF(Table_1[[#This Row],[Discount %]]&lt;=0.3, "20-30%", IF(Table_1[[#This Row],[Discount %]]&lt;=0.4, "30-40%", "40%+"))))</f>
        <v>0-10%</v>
      </c>
    </row>
    <row r="5343" spans="1:24" ht="14.4" x14ac:dyDescent="0.3">
      <c r="A5343" s="2">
        <v>5342</v>
      </c>
      <c r="B5343" s="2" t="s">
        <v>8155</v>
      </c>
      <c r="C5343" s="2">
        <f>YEAR([1]Data!$D5343)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9">
        <v>899.95</v>
      </c>
      <c r="T5343" s="2">
        <v>5</v>
      </c>
      <c r="U5343" s="25">
        <v>0</v>
      </c>
      <c r="V5343" s="25">
        <v>53.996999999999957</v>
      </c>
      <c r="W5343" s="11">
        <f>Table_1[[#This Row],[Discount]]/Table_1[[#This Row],[Sales]]</f>
        <v>0</v>
      </c>
      <c r="X5343" t="str">
        <f>IF(Table_1[[#This Row],[Discount %]]&lt;=0.1, "0-10%", IF(Table_1[[#This Row],[Discount %]]&lt;=0.2, "10-20%", IF(Table_1[[#This Row],[Discount %]]&lt;=0.3, "20-30%", IF(Table_1[[#This Row],[Discount %]]&lt;=0.4, "30-40%", "40%+"))))</f>
        <v>0-10%</v>
      </c>
    </row>
    <row r="5344" spans="1:24" ht="14.4" x14ac:dyDescent="0.3">
      <c r="A5344" s="2">
        <v>5343</v>
      </c>
      <c r="B5344" s="2" t="s">
        <v>8156</v>
      </c>
      <c r="C5344" s="2">
        <f>YEAR([1]Data!$D5344)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9">
        <v>1.6320000000000001</v>
      </c>
      <c r="T5344" s="2">
        <v>1</v>
      </c>
      <c r="U5344" s="25">
        <v>0.2</v>
      </c>
      <c r="V5344" s="25">
        <v>0.55079999999999985</v>
      </c>
      <c r="W5344" s="11">
        <f>Table_1[[#This Row],[Discount]]/Table_1[[#This Row],[Sales]]</f>
        <v>0.12254901960784313</v>
      </c>
      <c r="X5344" t="str">
        <f>IF(Table_1[[#This Row],[Discount %]]&lt;=0.1, "0-10%", IF(Table_1[[#This Row],[Discount %]]&lt;=0.2, "10-20%", IF(Table_1[[#This Row],[Discount %]]&lt;=0.3, "20-30%", IF(Table_1[[#This Row],[Discount %]]&lt;=0.4, "30-40%", "40%+"))))</f>
        <v>10-20%</v>
      </c>
    </row>
    <row r="5345" spans="1:24" ht="14.4" x14ac:dyDescent="0.3">
      <c r="A5345" s="2">
        <v>5344</v>
      </c>
      <c r="B5345" s="2" t="s">
        <v>8156</v>
      </c>
      <c r="C5345" s="2">
        <f>YEAR([1]Data!$D5345)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9">
        <v>267.95999999999998</v>
      </c>
      <c r="T5345" s="2">
        <v>5</v>
      </c>
      <c r="U5345" s="25">
        <v>0.2</v>
      </c>
      <c r="V5345" s="25">
        <v>16.747500000000016</v>
      </c>
      <c r="W5345" s="11">
        <f>Table_1[[#This Row],[Discount]]/Table_1[[#This Row],[Sales]]</f>
        <v>7.4638005672488439E-4</v>
      </c>
      <c r="X5345" t="str">
        <f>IF(Table_1[[#This Row],[Discount %]]&lt;=0.1, "0-10%", IF(Table_1[[#This Row],[Discount %]]&lt;=0.2, "10-20%", IF(Table_1[[#This Row],[Discount %]]&lt;=0.3, "20-30%", IF(Table_1[[#This Row],[Discount %]]&lt;=0.4, "30-40%", "40%+"))))</f>
        <v>0-10%</v>
      </c>
    </row>
    <row r="5346" spans="1:24" ht="14.4" x14ac:dyDescent="0.3">
      <c r="A5346" s="2">
        <v>5345</v>
      </c>
      <c r="B5346" s="2" t="s">
        <v>8159</v>
      </c>
      <c r="C5346" s="2">
        <f>YEAR([1]Data!$D5346)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9">
        <v>31.95</v>
      </c>
      <c r="T5346" s="2">
        <v>1</v>
      </c>
      <c r="U5346" s="25">
        <v>0</v>
      </c>
      <c r="V5346" s="25">
        <v>2.2364999999999995</v>
      </c>
      <c r="W5346" s="11">
        <f>Table_1[[#This Row],[Discount]]/Table_1[[#This Row],[Sales]]</f>
        <v>0</v>
      </c>
      <c r="X5346" t="str">
        <f>IF(Table_1[[#This Row],[Discount %]]&lt;=0.1, "0-10%", IF(Table_1[[#This Row],[Discount %]]&lt;=0.2, "10-20%", IF(Table_1[[#This Row],[Discount %]]&lt;=0.3, "20-30%", IF(Table_1[[#This Row],[Discount %]]&lt;=0.4, "30-40%", "40%+"))))</f>
        <v>0-10%</v>
      </c>
    </row>
    <row r="5347" spans="1:24" ht="14.4" x14ac:dyDescent="0.3">
      <c r="A5347" s="2">
        <v>5346</v>
      </c>
      <c r="B5347" s="2" t="s">
        <v>8160</v>
      </c>
      <c r="C5347" s="2">
        <f>YEAR([1]Data!$D5347)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9">
        <v>725.84</v>
      </c>
      <c r="T5347" s="2">
        <v>4</v>
      </c>
      <c r="U5347" s="25">
        <v>0</v>
      </c>
      <c r="V5347" s="25">
        <v>210.4935999999999</v>
      </c>
      <c r="W5347" s="11">
        <f>Table_1[[#This Row],[Discount]]/Table_1[[#This Row],[Sales]]</f>
        <v>0</v>
      </c>
      <c r="X5347" t="str">
        <f>IF(Table_1[[#This Row],[Discount %]]&lt;=0.1, "0-10%", IF(Table_1[[#This Row],[Discount %]]&lt;=0.2, "10-20%", IF(Table_1[[#This Row],[Discount %]]&lt;=0.3, "20-30%", IF(Table_1[[#This Row],[Discount %]]&lt;=0.4, "30-40%", "40%+"))))</f>
        <v>0-10%</v>
      </c>
    </row>
    <row r="5348" spans="1:24" ht="14.4" x14ac:dyDescent="0.3">
      <c r="A5348" s="2">
        <v>5347</v>
      </c>
      <c r="B5348" s="2" t="s">
        <v>8160</v>
      </c>
      <c r="C5348" s="2">
        <f>YEAR([1]Data!$D5348)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9">
        <v>10.896000000000001</v>
      </c>
      <c r="T5348" s="2">
        <v>3</v>
      </c>
      <c r="U5348" s="25">
        <v>0.2</v>
      </c>
      <c r="V5348" s="25">
        <v>3.9497999999999998</v>
      </c>
      <c r="W5348" s="11">
        <f>Table_1[[#This Row],[Discount]]/Table_1[[#This Row],[Sales]]</f>
        <v>1.8355359765051395E-2</v>
      </c>
      <c r="X5348" t="str">
        <f>IF(Table_1[[#This Row],[Discount %]]&lt;=0.1, "0-10%", IF(Table_1[[#This Row],[Discount %]]&lt;=0.2, "10-20%", IF(Table_1[[#This Row],[Discount %]]&lt;=0.3, "20-30%", IF(Table_1[[#This Row],[Discount %]]&lt;=0.4, "30-40%", "40%+"))))</f>
        <v>0-10%</v>
      </c>
    </row>
    <row r="5349" spans="1:24" ht="14.4" x14ac:dyDescent="0.3">
      <c r="A5349" s="2">
        <v>5348</v>
      </c>
      <c r="B5349" s="2" t="s">
        <v>8160</v>
      </c>
      <c r="C5349" s="2">
        <f>YEAR([1]Data!$D5349)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9">
        <v>8.5440000000000005</v>
      </c>
      <c r="T5349" s="2">
        <v>2</v>
      </c>
      <c r="U5349" s="25">
        <v>0.2</v>
      </c>
      <c r="V5349" s="25">
        <v>2.8835999999999995</v>
      </c>
      <c r="W5349" s="11">
        <f>Table_1[[#This Row],[Discount]]/Table_1[[#This Row],[Sales]]</f>
        <v>2.3408239700374533E-2</v>
      </c>
      <c r="X5349" t="str">
        <f>IF(Table_1[[#This Row],[Discount %]]&lt;=0.1, "0-10%", IF(Table_1[[#This Row],[Discount %]]&lt;=0.2, "10-20%", IF(Table_1[[#This Row],[Discount %]]&lt;=0.3, "20-30%", IF(Table_1[[#This Row],[Discount %]]&lt;=0.4, "30-40%", "40%+"))))</f>
        <v>0-10%</v>
      </c>
    </row>
    <row r="5350" spans="1:24" ht="14.4" x14ac:dyDescent="0.3">
      <c r="A5350" s="2">
        <v>5349</v>
      </c>
      <c r="B5350" s="2" t="s">
        <v>8161</v>
      </c>
      <c r="C5350" s="2">
        <f>YEAR([1]Data!$D5350)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9">
        <v>32.339999999999996</v>
      </c>
      <c r="T5350" s="2">
        <v>3</v>
      </c>
      <c r="U5350" s="25">
        <v>0</v>
      </c>
      <c r="V5350" s="25">
        <v>15.523199999999999</v>
      </c>
      <c r="W5350" s="11">
        <f>Table_1[[#This Row],[Discount]]/Table_1[[#This Row],[Sales]]</f>
        <v>0</v>
      </c>
      <c r="X5350" t="str">
        <f>IF(Table_1[[#This Row],[Discount %]]&lt;=0.1, "0-10%", IF(Table_1[[#This Row],[Discount %]]&lt;=0.2, "10-20%", IF(Table_1[[#This Row],[Discount %]]&lt;=0.3, "20-30%", IF(Table_1[[#This Row],[Discount %]]&lt;=0.4, "30-40%", "40%+"))))</f>
        <v>0-10%</v>
      </c>
    </row>
    <row r="5351" spans="1:24" ht="14.4" x14ac:dyDescent="0.3">
      <c r="A5351" s="2">
        <v>5350</v>
      </c>
      <c r="B5351" s="2" t="s">
        <v>8161</v>
      </c>
      <c r="C5351" s="2">
        <f>YEAR([1]Data!$D5351)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9">
        <v>39.900000000000006</v>
      </c>
      <c r="T5351" s="2">
        <v>5</v>
      </c>
      <c r="U5351" s="25">
        <v>0</v>
      </c>
      <c r="V5351" s="25">
        <v>19.950000000000003</v>
      </c>
      <c r="W5351" s="11">
        <f>Table_1[[#This Row],[Discount]]/Table_1[[#This Row],[Sales]]</f>
        <v>0</v>
      </c>
      <c r="X5351" t="str">
        <f>IF(Table_1[[#This Row],[Discount %]]&lt;=0.1, "0-10%", IF(Table_1[[#This Row],[Discount %]]&lt;=0.2, "10-20%", IF(Table_1[[#This Row],[Discount %]]&lt;=0.3, "20-30%", IF(Table_1[[#This Row],[Discount %]]&lt;=0.4, "30-40%", "40%+"))))</f>
        <v>0-10%</v>
      </c>
    </row>
    <row r="5352" spans="1:24" ht="14.4" x14ac:dyDescent="0.3">
      <c r="A5352" s="2">
        <v>5351</v>
      </c>
      <c r="B5352" s="2" t="s">
        <v>8163</v>
      </c>
      <c r="C5352" s="2">
        <f>YEAR([1]Data!$D5352)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9">
        <v>143.85600000000002</v>
      </c>
      <c r="T5352" s="2">
        <v>9</v>
      </c>
      <c r="U5352" s="25">
        <v>0.2</v>
      </c>
      <c r="V5352" s="25">
        <v>48.551399999999994</v>
      </c>
      <c r="W5352" s="11">
        <f>Table_1[[#This Row],[Discount]]/Table_1[[#This Row],[Sales]]</f>
        <v>1.3902791680569457E-3</v>
      </c>
      <c r="X5352" t="str">
        <f>IF(Table_1[[#This Row],[Discount %]]&lt;=0.1, "0-10%", IF(Table_1[[#This Row],[Discount %]]&lt;=0.2, "10-20%", IF(Table_1[[#This Row],[Discount %]]&lt;=0.3, "20-30%", IF(Table_1[[#This Row],[Discount %]]&lt;=0.4, "30-40%", "40%+"))))</f>
        <v>0-10%</v>
      </c>
    </row>
    <row r="5353" spans="1:24" ht="14.4" x14ac:dyDescent="0.3">
      <c r="A5353" s="2">
        <v>5352</v>
      </c>
      <c r="B5353" s="2" t="s">
        <v>8164</v>
      </c>
      <c r="C5353" s="2">
        <f>YEAR([1]Data!$D5353)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9">
        <v>41.92</v>
      </c>
      <c r="T5353" s="2">
        <v>4</v>
      </c>
      <c r="U5353" s="25">
        <v>0.2</v>
      </c>
      <c r="V5353" s="25">
        <v>15.195999999999998</v>
      </c>
      <c r="W5353" s="11">
        <f>Table_1[[#This Row],[Discount]]/Table_1[[#This Row],[Sales]]</f>
        <v>4.7709923664122139E-3</v>
      </c>
      <c r="X5353" t="str">
        <f>IF(Table_1[[#This Row],[Discount %]]&lt;=0.1, "0-10%", IF(Table_1[[#This Row],[Discount %]]&lt;=0.2, "10-20%", IF(Table_1[[#This Row],[Discount %]]&lt;=0.3, "20-30%", IF(Table_1[[#This Row],[Discount %]]&lt;=0.4, "30-40%", "40%+"))))</f>
        <v>0-10%</v>
      </c>
    </row>
    <row r="5354" spans="1:24" ht="14.4" x14ac:dyDescent="0.3">
      <c r="A5354" s="2">
        <v>5353</v>
      </c>
      <c r="B5354" s="2" t="s">
        <v>8164</v>
      </c>
      <c r="C5354" s="2">
        <f>YEAR([1]Data!$D5354)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9">
        <v>329.58400000000006</v>
      </c>
      <c r="T5354" s="2">
        <v>2</v>
      </c>
      <c r="U5354" s="25">
        <v>0.2</v>
      </c>
      <c r="V5354" s="25">
        <v>37.078199999999981</v>
      </c>
      <c r="W5354" s="11">
        <f>Table_1[[#This Row],[Discount]]/Table_1[[#This Row],[Sales]]</f>
        <v>6.0682557405699299E-4</v>
      </c>
      <c r="X5354" t="str">
        <f>IF(Table_1[[#This Row],[Discount %]]&lt;=0.1, "0-10%", IF(Table_1[[#This Row],[Discount %]]&lt;=0.2, "10-20%", IF(Table_1[[#This Row],[Discount %]]&lt;=0.3, "20-30%", IF(Table_1[[#This Row],[Discount %]]&lt;=0.4, "30-40%", "40%+"))))</f>
        <v>0-10%</v>
      </c>
    </row>
    <row r="5355" spans="1:24" ht="14.4" x14ac:dyDescent="0.3">
      <c r="A5355" s="2">
        <v>5354</v>
      </c>
      <c r="B5355" s="2" t="s">
        <v>8165</v>
      </c>
      <c r="C5355" s="2">
        <f>YEAR([1]Data!$D5355)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9">
        <v>87.28</v>
      </c>
      <c r="T5355" s="2">
        <v>8</v>
      </c>
      <c r="U5355" s="25">
        <v>0</v>
      </c>
      <c r="V5355" s="25">
        <v>41.021599999999999</v>
      </c>
      <c r="W5355" s="11">
        <f>Table_1[[#This Row],[Discount]]/Table_1[[#This Row],[Sales]]</f>
        <v>0</v>
      </c>
      <c r="X5355" t="str">
        <f>IF(Table_1[[#This Row],[Discount %]]&lt;=0.1, "0-10%", IF(Table_1[[#This Row],[Discount %]]&lt;=0.2, "10-20%", IF(Table_1[[#This Row],[Discount %]]&lt;=0.3, "20-30%", IF(Table_1[[#This Row],[Discount %]]&lt;=0.4, "30-40%", "40%+"))))</f>
        <v>0-10%</v>
      </c>
    </row>
    <row r="5356" spans="1:24" ht="14.4" x14ac:dyDescent="0.3">
      <c r="A5356" s="2">
        <v>5355</v>
      </c>
      <c r="B5356" s="2" t="s">
        <v>8166</v>
      </c>
      <c r="C5356" s="2">
        <f>YEAR([1]Data!$D5356)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9">
        <v>279.45600000000002</v>
      </c>
      <c r="T5356" s="2">
        <v>6</v>
      </c>
      <c r="U5356" s="25">
        <v>0.2</v>
      </c>
      <c r="V5356" s="25">
        <v>20.959199999999996</v>
      </c>
      <c r="W5356" s="11">
        <f>Table_1[[#This Row],[Discount]]/Table_1[[#This Row],[Sales]]</f>
        <v>7.1567617084621548E-4</v>
      </c>
      <c r="X5356" t="str">
        <f>IF(Table_1[[#This Row],[Discount %]]&lt;=0.1, "0-10%", IF(Table_1[[#This Row],[Discount %]]&lt;=0.2, "10-20%", IF(Table_1[[#This Row],[Discount %]]&lt;=0.3, "20-30%", IF(Table_1[[#This Row],[Discount %]]&lt;=0.4, "30-40%", "40%+"))))</f>
        <v>0-10%</v>
      </c>
    </row>
    <row r="5357" spans="1:24" ht="14.4" x14ac:dyDescent="0.3">
      <c r="A5357" s="2">
        <v>5356</v>
      </c>
      <c r="B5357" s="2" t="s">
        <v>8166</v>
      </c>
      <c r="C5357" s="2">
        <f>YEAR([1]Data!$D5357)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9">
        <v>8</v>
      </c>
      <c r="T5357" s="2">
        <v>2</v>
      </c>
      <c r="U5357" s="25">
        <v>0</v>
      </c>
      <c r="V5357" s="25">
        <v>3.84</v>
      </c>
      <c r="W5357" s="11">
        <f>Table_1[[#This Row],[Discount]]/Table_1[[#This Row],[Sales]]</f>
        <v>0</v>
      </c>
      <c r="X5357" t="str">
        <f>IF(Table_1[[#This Row],[Discount %]]&lt;=0.1, "0-10%", IF(Table_1[[#This Row],[Discount %]]&lt;=0.2, "10-20%", IF(Table_1[[#This Row],[Discount %]]&lt;=0.3, "20-30%", IF(Table_1[[#This Row],[Discount %]]&lt;=0.4, "30-40%", "40%+"))))</f>
        <v>0-10%</v>
      </c>
    </row>
    <row r="5358" spans="1:24" ht="14.4" x14ac:dyDescent="0.3">
      <c r="A5358" s="2">
        <v>5357</v>
      </c>
      <c r="B5358" s="2" t="s">
        <v>8169</v>
      </c>
      <c r="C5358" s="2">
        <f>YEAR([1]Data!$D5358)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9">
        <v>27.240000000000002</v>
      </c>
      <c r="T5358" s="2">
        <v>5</v>
      </c>
      <c r="U5358" s="25">
        <v>0.2</v>
      </c>
      <c r="V5358" s="25">
        <v>9.5339999999999971</v>
      </c>
      <c r="W5358" s="11">
        <f>Table_1[[#This Row],[Discount]]/Table_1[[#This Row],[Sales]]</f>
        <v>7.3421439060205578E-3</v>
      </c>
      <c r="X5358" t="str">
        <f>IF(Table_1[[#This Row],[Discount %]]&lt;=0.1, "0-10%", IF(Table_1[[#This Row],[Discount %]]&lt;=0.2, "10-20%", IF(Table_1[[#This Row],[Discount %]]&lt;=0.3, "20-30%", IF(Table_1[[#This Row],[Discount %]]&lt;=0.4, "30-40%", "40%+"))))</f>
        <v>0-10%</v>
      </c>
    </row>
    <row r="5359" spans="1:24" ht="14.4" x14ac:dyDescent="0.3">
      <c r="A5359" s="2">
        <v>5358</v>
      </c>
      <c r="B5359" s="2" t="s">
        <v>8170</v>
      </c>
      <c r="C5359" s="2">
        <f>YEAR([1]Data!$D5359)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9">
        <v>16.36</v>
      </c>
      <c r="T5359" s="2">
        <v>1</v>
      </c>
      <c r="U5359" s="25">
        <v>0</v>
      </c>
      <c r="V5359" s="25">
        <v>1.6359999999999992</v>
      </c>
      <c r="W5359" s="11">
        <f>Table_1[[#This Row],[Discount]]/Table_1[[#This Row],[Sales]]</f>
        <v>0</v>
      </c>
      <c r="X5359" t="str">
        <f>IF(Table_1[[#This Row],[Discount %]]&lt;=0.1, "0-10%", IF(Table_1[[#This Row],[Discount %]]&lt;=0.2, "10-20%", IF(Table_1[[#This Row],[Discount %]]&lt;=0.3, "20-30%", IF(Table_1[[#This Row],[Discount %]]&lt;=0.4, "30-40%", "40%+"))))</f>
        <v>0-10%</v>
      </c>
    </row>
    <row r="5360" spans="1:24" ht="14.4" x14ac:dyDescent="0.3">
      <c r="A5360" s="2">
        <v>5359</v>
      </c>
      <c r="B5360" s="2" t="s">
        <v>8170</v>
      </c>
      <c r="C5360" s="2">
        <f>YEAR([1]Data!$D5360)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9">
        <v>15.78</v>
      </c>
      <c r="T5360" s="2">
        <v>2</v>
      </c>
      <c r="U5360" s="25">
        <v>0</v>
      </c>
      <c r="V5360" s="25">
        <v>0.63119999999999798</v>
      </c>
      <c r="W5360" s="11">
        <f>Table_1[[#This Row],[Discount]]/Table_1[[#This Row],[Sales]]</f>
        <v>0</v>
      </c>
      <c r="X5360" t="str">
        <f>IF(Table_1[[#This Row],[Discount %]]&lt;=0.1, "0-10%", IF(Table_1[[#This Row],[Discount %]]&lt;=0.2, "10-20%", IF(Table_1[[#This Row],[Discount %]]&lt;=0.3, "20-30%", IF(Table_1[[#This Row],[Discount %]]&lt;=0.4, "30-40%", "40%+"))))</f>
        <v>0-10%</v>
      </c>
    </row>
    <row r="5361" spans="1:24" ht="14.4" x14ac:dyDescent="0.3">
      <c r="A5361" s="2">
        <v>5360</v>
      </c>
      <c r="B5361" s="2" t="s">
        <v>8170</v>
      </c>
      <c r="C5361" s="2">
        <f>YEAR([1]Data!$D5361)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9">
        <v>45.98</v>
      </c>
      <c r="T5361" s="2">
        <v>2</v>
      </c>
      <c r="U5361" s="25">
        <v>0</v>
      </c>
      <c r="V5361" s="25">
        <v>12.874400000000001</v>
      </c>
      <c r="W5361" s="11">
        <f>Table_1[[#This Row],[Discount]]/Table_1[[#This Row],[Sales]]</f>
        <v>0</v>
      </c>
      <c r="X5361" t="str">
        <f>IF(Table_1[[#This Row],[Discount %]]&lt;=0.1, "0-10%", IF(Table_1[[#This Row],[Discount %]]&lt;=0.2, "10-20%", IF(Table_1[[#This Row],[Discount %]]&lt;=0.3, "20-30%", IF(Table_1[[#This Row],[Discount %]]&lt;=0.4, "30-40%", "40%+"))))</f>
        <v>0-10%</v>
      </c>
    </row>
    <row r="5362" spans="1:24" ht="14.4" x14ac:dyDescent="0.3">
      <c r="A5362" s="2">
        <v>5361</v>
      </c>
      <c r="B5362" s="2" t="s">
        <v>8171</v>
      </c>
      <c r="C5362" s="2">
        <f>YEAR([1]Data!$D5362)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9">
        <v>198.27200000000002</v>
      </c>
      <c r="T5362" s="2">
        <v>8</v>
      </c>
      <c r="U5362" s="25">
        <v>0.2</v>
      </c>
      <c r="V5362" s="25">
        <v>-32.219200000000022</v>
      </c>
      <c r="W5362" s="11">
        <f>Table_1[[#This Row],[Discount]]/Table_1[[#This Row],[Sales]]</f>
        <v>1.0087153001936734E-3</v>
      </c>
      <c r="X5362" t="str">
        <f>IF(Table_1[[#This Row],[Discount %]]&lt;=0.1, "0-10%", IF(Table_1[[#This Row],[Discount %]]&lt;=0.2, "10-20%", IF(Table_1[[#This Row],[Discount %]]&lt;=0.3, "20-30%", IF(Table_1[[#This Row],[Discount %]]&lt;=0.4, "30-40%", "40%+"))))</f>
        <v>0-10%</v>
      </c>
    </row>
    <row r="5363" spans="1:24" ht="14.4" x14ac:dyDescent="0.3">
      <c r="A5363" s="2">
        <v>5362</v>
      </c>
      <c r="B5363" s="2" t="s">
        <v>8172</v>
      </c>
      <c r="C5363" s="2">
        <f>YEAR([1]Data!$D5363)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9">
        <v>720.7600000000001</v>
      </c>
      <c r="T5363" s="2">
        <v>5</v>
      </c>
      <c r="U5363" s="25">
        <v>0.2</v>
      </c>
      <c r="V5363" s="25">
        <v>54.056999999999988</v>
      </c>
      <c r="W5363" s="11">
        <f>Table_1[[#This Row],[Discount]]/Table_1[[#This Row],[Sales]]</f>
        <v>2.7748487707419944E-4</v>
      </c>
      <c r="X5363" t="str">
        <f>IF(Table_1[[#This Row],[Discount %]]&lt;=0.1, "0-10%", IF(Table_1[[#This Row],[Discount %]]&lt;=0.2, "10-20%", IF(Table_1[[#This Row],[Discount %]]&lt;=0.3, "20-30%", IF(Table_1[[#This Row],[Discount %]]&lt;=0.4, "30-40%", "40%+"))))</f>
        <v>0-10%</v>
      </c>
    </row>
    <row r="5364" spans="1:24" ht="14.4" x14ac:dyDescent="0.3">
      <c r="A5364" s="2">
        <v>5363</v>
      </c>
      <c r="B5364" s="2" t="s">
        <v>8173</v>
      </c>
      <c r="C5364" s="2">
        <f>YEAR([1]Data!$D5364)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9">
        <v>70.56</v>
      </c>
      <c r="T5364" s="2">
        <v>6</v>
      </c>
      <c r="U5364" s="25">
        <v>0</v>
      </c>
      <c r="V5364" s="25">
        <v>23.990399999999994</v>
      </c>
      <c r="W5364" s="11">
        <f>Table_1[[#This Row],[Discount]]/Table_1[[#This Row],[Sales]]</f>
        <v>0</v>
      </c>
      <c r="X5364" t="str">
        <f>IF(Table_1[[#This Row],[Discount %]]&lt;=0.1, "0-10%", IF(Table_1[[#This Row],[Discount %]]&lt;=0.2, "10-20%", IF(Table_1[[#This Row],[Discount %]]&lt;=0.3, "20-30%", IF(Table_1[[#This Row],[Discount %]]&lt;=0.4, "30-40%", "40%+"))))</f>
        <v>0-10%</v>
      </c>
    </row>
    <row r="5365" spans="1:24" ht="14.4" x14ac:dyDescent="0.3">
      <c r="A5365" s="2">
        <v>5364</v>
      </c>
      <c r="B5365" s="2" t="s">
        <v>8173</v>
      </c>
      <c r="C5365" s="2">
        <f>YEAR([1]Data!$D5365)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9">
        <v>81.96</v>
      </c>
      <c r="T5365" s="2">
        <v>2</v>
      </c>
      <c r="U5365" s="25">
        <v>0</v>
      </c>
      <c r="V5365" s="25">
        <v>22.948799999999999</v>
      </c>
      <c r="W5365" s="11">
        <f>Table_1[[#This Row],[Discount]]/Table_1[[#This Row],[Sales]]</f>
        <v>0</v>
      </c>
      <c r="X5365" t="str">
        <f>IF(Table_1[[#This Row],[Discount %]]&lt;=0.1, "0-10%", IF(Table_1[[#This Row],[Discount %]]&lt;=0.2, "10-20%", IF(Table_1[[#This Row],[Discount %]]&lt;=0.3, "20-30%", IF(Table_1[[#This Row],[Discount %]]&lt;=0.4, "30-40%", "40%+"))))</f>
        <v>0-10%</v>
      </c>
    </row>
    <row r="5366" spans="1:24" ht="14.4" x14ac:dyDescent="0.3">
      <c r="A5366" s="2">
        <v>5365</v>
      </c>
      <c r="B5366" s="2" t="s">
        <v>8174</v>
      </c>
      <c r="C5366" s="2">
        <f>YEAR([1]Data!$D5366)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9">
        <v>64.864000000000004</v>
      </c>
      <c r="T5366" s="2">
        <v>4</v>
      </c>
      <c r="U5366" s="25">
        <v>0.2</v>
      </c>
      <c r="V5366" s="25">
        <v>6.4864000000000033</v>
      </c>
      <c r="W5366" s="11">
        <f>Table_1[[#This Row],[Discount]]/Table_1[[#This Row],[Sales]]</f>
        <v>3.0833744449925999E-3</v>
      </c>
      <c r="X5366" t="str">
        <f>IF(Table_1[[#This Row],[Discount %]]&lt;=0.1, "0-10%", IF(Table_1[[#This Row],[Discount %]]&lt;=0.2, "10-20%", IF(Table_1[[#This Row],[Discount %]]&lt;=0.3, "20-30%", IF(Table_1[[#This Row],[Discount %]]&lt;=0.4, "30-40%", "40%+"))))</f>
        <v>0-10%</v>
      </c>
    </row>
    <row r="5367" spans="1:24" ht="14.4" x14ac:dyDescent="0.3">
      <c r="A5367" s="2">
        <v>5366</v>
      </c>
      <c r="B5367" s="2" t="s">
        <v>8175</v>
      </c>
      <c r="C5367" s="2">
        <f>YEAR([1]Data!$D5367)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9">
        <v>151.19200000000001</v>
      </c>
      <c r="T5367" s="2">
        <v>1</v>
      </c>
      <c r="U5367" s="25">
        <v>0.2</v>
      </c>
      <c r="V5367" s="25">
        <v>13.229299999999995</v>
      </c>
      <c r="W5367" s="11">
        <f>Table_1[[#This Row],[Discount]]/Table_1[[#This Row],[Sales]]</f>
        <v>1.322821313297E-3</v>
      </c>
      <c r="X5367" t="str">
        <f>IF(Table_1[[#This Row],[Discount %]]&lt;=0.1, "0-10%", IF(Table_1[[#This Row],[Discount %]]&lt;=0.2, "10-20%", IF(Table_1[[#This Row],[Discount %]]&lt;=0.3, "20-30%", IF(Table_1[[#This Row],[Discount %]]&lt;=0.4, "30-40%", "40%+"))))</f>
        <v>0-10%</v>
      </c>
    </row>
    <row r="5368" spans="1:24" ht="14.4" x14ac:dyDescent="0.3">
      <c r="A5368" s="2">
        <v>5367</v>
      </c>
      <c r="B5368" s="2" t="s">
        <v>8176</v>
      </c>
      <c r="C5368" s="2">
        <f>YEAR([1]Data!$D5368)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9">
        <v>88.77600000000001</v>
      </c>
      <c r="T5368" s="2">
        <v>3</v>
      </c>
      <c r="U5368" s="25">
        <v>0.2</v>
      </c>
      <c r="V5368" s="25">
        <v>7.7679000000000009</v>
      </c>
      <c r="W5368" s="11">
        <f>Table_1[[#This Row],[Discount]]/Table_1[[#This Row],[Sales]]</f>
        <v>2.2528611336397222E-3</v>
      </c>
      <c r="X5368" t="str">
        <f>IF(Table_1[[#This Row],[Discount %]]&lt;=0.1, "0-10%", IF(Table_1[[#This Row],[Discount %]]&lt;=0.2, "10-20%", IF(Table_1[[#This Row],[Discount %]]&lt;=0.3, "20-30%", IF(Table_1[[#This Row],[Discount %]]&lt;=0.4, "30-40%", "40%+"))))</f>
        <v>0-10%</v>
      </c>
    </row>
    <row r="5369" spans="1:24" ht="14.4" x14ac:dyDescent="0.3">
      <c r="A5369" s="2">
        <v>5368</v>
      </c>
      <c r="B5369" s="2" t="s">
        <v>8176</v>
      </c>
      <c r="C5369" s="2">
        <f>YEAR([1]Data!$D5369)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9">
        <v>11.56</v>
      </c>
      <c r="T5369" s="2">
        <v>4</v>
      </c>
      <c r="U5369" s="25">
        <v>0</v>
      </c>
      <c r="V5369" s="25">
        <v>5.4332000000000003</v>
      </c>
      <c r="W5369" s="11">
        <f>Table_1[[#This Row],[Discount]]/Table_1[[#This Row],[Sales]]</f>
        <v>0</v>
      </c>
      <c r="X5369" t="str">
        <f>IF(Table_1[[#This Row],[Discount %]]&lt;=0.1, "0-10%", IF(Table_1[[#This Row],[Discount %]]&lt;=0.2, "10-20%", IF(Table_1[[#This Row],[Discount %]]&lt;=0.3, "20-30%", IF(Table_1[[#This Row],[Discount %]]&lt;=0.4, "30-40%", "40%+"))))</f>
        <v>0-10%</v>
      </c>
    </row>
    <row r="5370" spans="1:24" ht="14.4" x14ac:dyDescent="0.3">
      <c r="A5370" s="2">
        <v>5369</v>
      </c>
      <c r="B5370" s="2" t="s">
        <v>8176</v>
      </c>
      <c r="C5370" s="2">
        <f>YEAR([1]Data!$D5370)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9">
        <v>15.58</v>
      </c>
      <c r="T5370" s="2">
        <v>1</v>
      </c>
      <c r="U5370" s="25">
        <v>0</v>
      </c>
      <c r="V5370" s="25">
        <v>3.8949999999999996</v>
      </c>
      <c r="W5370" s="11">
        <f>Table_1[[#This Row],[Discount]]/Table_1[[#This Row],[Sales]]</f>
        <v>0</v>
      </c>
      <c r="X5370" t="str">
        <f>IF(Table_1[[#This Row],[Discount %]]&lt;=0.1, "0-10%", IF(Table_1[[#This Row],[Discount %]]&lt;=0.2, "10-20%", IF(Table_1[[#This Row],[Discount %]]&lt;=0.3, "20-30%", IF(Table_1[[#This Row],[Discount %]]&lt;=0.4, "30-40%", "40%+"))))</f>
        <v>0-10%</v>
      </c>
    </row>
    <row r="5371" spans="1:24" ht="14.4" x14ac:dyDescent="0.3">
      <c r="A5371" s="2">
        <v>5370</v>
      </c>
      <c r="B5371" s="2" t="s">
        <v>8177</v>
      </c>
      <c r="C5371" s="2">
        <f>YEAR([1]Data!$D5371)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9">
        <v>85.055999999999997</v>
      </c>
      <c r="T5371" s="2">
        <v>3</v>
      </c>
      <c r="U5371" s="25">
        <v>0.2</v>
      </c>
      <c r="V5371" s="25">
        <v>28.706399999999991</v>
      </c>
      <c r="W5371" s="11">
        <f>Table_1[[#This Row],[Discount]]/Table_1[[#This Row],[Sales]]</f>
        <v>2.3513920240782545E-3</v>
      </c>
      <c r="X5371" t="str">
        <f>IF(Table_1[[#This Row],[Discount %]]&lt;=0.1, "0-10%", IF(Table_1[[#This Row],[Discount %]]&lt;=0.2, "10-20%", IF(Table_1[[#This Row],[Discount %]]&lt;=0.3, "20-30%", IF(Table_1[[#This Row],[Discount %]]&lt;=0.4, "30-40%", "40%+"))))</f>
        <v>0-10%</v>
      </c>
    </row>
    <row r="5372" spans="1:24" ht="14.4" x14ac:dyDescent="0.3">
      <c r="A5372" s="2">
        <v>5371</v>
      </c>
      <c r="B5372" s="2" t="s">
        <v>8180</v>
      </c>
      <c r="C5372" s="2">
        <f>YEAR([1]Data!$D5372)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9">
        <v>273.95999999999998</v>
      </c>
      <c r="T5372" s="2">
        <v>2</v>
      </c>
      <c r="U5372" s="25">
        <v>0</v>
      </c>
      <c r="V5372" s="25">
        <v>71.229600000000005</v>
      </c>
      <c r="W5372" s="11">
        <f>Table_1[[#This Row],[Discount]]/Table_1[[#This Row],[Sales]]</f>
        <v>0</v>
      </c>
      <c r="X5372" t="str">
        <f>IF(Table_1[[#This Row],[Discount %]]&lt;=0.1, "0-10%", IF(Table_1[[#This Row],[Discount %]]&lt;=0.2, "10-20%", IF(Table_1[[#This Row],[Discount %]]&lt;=0.3, "20-30%", IF(Table_1[[#This Row],[Discount %]]&lt;=0.4, "30-40%", "40%+"))))</f>
        <v>0-10%</v>
      </c>
    </row>
    <row r="5373" spans="1:24" ht="14.4" x14ac:dyDescent="0.3">
      <c r="A5373" s="2">
        <v>5372</v>
      </c>
      <c r="B5373" s="2" t="s">
        <v>8180</v>
      </c>
      <c r="C5373" s="2">
        <f>YEAR([1]Data!$D5373)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9">
        <v>306.89999999999998</v>
      </c>
      <c r="T5373" s="2">
        <v>3</v>
      </c>
      <c r="U5373" s="25">
        <v>0</v>
      </c>
      <c r="V5373" s="25">
        <v>79.793999999999997</v>
      </c>
      <c r="W5373" s="11">
        <f>Table_1[[#This Row],[Discount]]/Table_1[[#This Row],[Sales]]</f>
        <v>0</v>
      </c>
      <c r="X5373" t="str">
        <f>IF(Table_1[[#This Row],[Discount %]]&lt;=0.1, "0-10%", IF(Table_1[[#This Row],[Discount %]]&lt;=0.2, "10-20%", IF(Table_1[[#This Row],[Discount %]]&lt;=0.3, "20-30%", IF(Table_1[[#This Row],[Discount %]]&lt;=0.4, "30-40%", "40%+"))))</f>
        <v>0-10%</v>
      </c>
    </row>
    <row r="5374" spans="1:24" ht="14.4" x14ac:dyDescent="0.3">
      <c r="A5374" s="2">
        <v>5373</v>
      </c>
      <c r="B5374" s="2" t="s">
        <v>8181</v>
      </c>
      <c r="C5374" s="2">
        <f>YEAR([1]Data!$D5374)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9">
        <v>15.552000000000003</v>
      </c>
      <c r="T5374" s="2">
        <v>3</v>
      </c>
      <c r="U5374" s="25">
        <v>0.2</v>
      </c>
      <c r="V5374" s="25">
        <v>5.4432</v>
      </c>
      <c r="W5374" s="11">
        <f>Table_1[[#This Row],[Discount]]/Table_1[[#This Row],[Sales]]</f>
        <v>1.2860082304526748E-2</v>
      </c>
      <c r="X5374" t="str">
        <f>IF(Table_1[[#This Row],[Discount %]]&lt;=0.1, "0-10%", IF(Table_1[[#This Row],[Discount %]]&lt;=0.2, "10-20%", IF(Table_1[[#This Row],[Discount %]]&lt;=0.3, "20-30%", IF(Table_1[[#This Row],[Discount %]]&lt;=0.4, "30-40%", "40%+"))))</f>
        <v>0-10%</v>
      </c>
    </row>
    <row r="5375" spans="1:24" ht="14.4" x14ac:dyDescent="0.3">
      <c r="A5375" s="2">
        <v>5374</v>
      </c>
      <c r="B5375" s="2" t="s">
        <v>8181</v>
      </c>
      <c r="C5375" s="2">
        <f>YEAR([1]Data!$D5375)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9">
        <v>347.36099999999999</v>
      </c>
      <c r="T5375" s="2">
        <v>7</v>
      </c>
      <c r="U5375" s="25">
        <v>0.3</v>
      </c>
      <c r="V5375" s="25">
        <v>-69.472199999999958</v>
      </c>
      <c r="W5375" s="11">
        <f>Table_1[[#This Row],[Discount]]/Table_1[[#This Row],[Sales]]</f>
        <v>8.6365481444376313E-4</v>
      </c>
      <c r="X5375" t="str">
        <f>IF(Table_1[[#This Row],[Discount %]]&lt;=0.1, "0-10%", IF(Table_1[[#This Row],[Discount %]]&lt;=0.2, "10-20%", IF(Table_1[[#This Row],[Discount %]]&lt;=0.3, "20-30%", IF(Table_1[[#This Row],[Discount %]]&lt;=0.4, "30-40%", "40%+"))))</f>
        <v>0-10%</v>
      </c>
    </row>
    <row r="5376" spans="1:24" ht="14.4" x14ac:dyDescent="0.3">
      <c r="A5376" s="2">
        <v>5375</v>
      </c>
      <c r="B5376" s="2" t="s">
        <v>8181</v>
      </c>
      <c r="C5376" s="2">
        <f>YEAR([1]Data!$D5376)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9">
        <v>10.368000000000002</v>
      </c>
      <c r="T5376" s="2">
        <v>2</v>
      </c>
      <c r="U5376" s="25">
        <v>0.2</v>
      </c>
      <c r="V5376" s="25">
        <v>3.6288</v>
      </c>
      <c r="W5376" s="11">
        <f>Table_1[[#This Row],[Discount]]/Table_1[[#This Row],[Sales]]</f>
        <v>1.9290123456790119E-2</v>
      </c>
      <c r="X5376" t="str">
        <f>IF(Table_1[[#This Row],[Discount %]]&lt;=0.1, "0-10%", IF(Table_1[[#This Row],[Discount %]]&lt;=0.2, "10-20%", IF(Table_1[[#This Row],[Discount %]]&lt;=0.3, "20-30%", IF(Table_1[[#This Row],[Discount %]]&lt;=0.4, "30-40%", "40%+"))))</f>
        <v>0-10%</v>
      </c>
    </row>
    <row r="5377" spans="1:24" ht="14.4" x14ac:dyDescent="0.3">
      <c r="A5377" s="2">
        <v>5376</v>
      </c>
      <c r="B5377" s="2" t="s">
        <v>8182</v>
      </c>
      <c r="C5377" s="2">
        <f>YEAR([1]Data!$D5377)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9">
        <v>98.16</v>
      </c>
      <c r="T5377" s="2">
        <v>6</v>
      </c>
      <c r="U5377" s="25">
        <v>0</v>
      </c>
      <c r="V5377" s="25">
        <v>9.8159999999999954</v>
      </c>
      <c r="W5377" s="11">
        <f>Table_1[[#This Row],[Discount]]/Table_1[[#This Row],[Sales]]</f>
        <v>0</v>
      </c>
      <c r="X5377" t="str">
        <f>IF(Table_1[[#This Row],[Discount %]]&lt;=0.1, "0-10%", IF(Table_1[[#This Row],[Discount %]]&lt;=0.2, "10-20%", IF(Table_1[[#This Row],[Discount %]]&lt;=0.3, "20-30%", IF(Table_1[[#This Row],[Discount %]]&lt;=0.4, "30-40%", "40%+"))))</f>
        <v>0-10%</v>
      </c>
    </row>
    <row r="5378" spans="1:24" ht="14.4" x14ac:dyDescent="0.3">
      <c r="A5378" s="2">
        <v>5377</v>
      </c>
      <c r="B5378" s="2" t="s">
        <v>8182</v>
      </c>
      <c r="C5378" s="2">
        <f>YEAR([1]Data!$D5378)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9">
        <v>31.44</v>
      </c>
      <c r="T5378" s="2">
        <v>3</v>
      </c>
      <c r="U5378" s="25">
        <v>0</v>
      </c>
      <c r="V5378" s="25">
        <v>7.86</v>
      </c>
      <c r="W5378" s="11">
        <f>Table_1[[#This Row],[Discount]]/Table_1[[#This Row],[Sales]]</f>
        <v>0</v>
      </c>
      <c r="X5378" t="str">
        <f>IF(Table_1[[#This Row],[Discount %]]&lt;=0.1, "0-10%", IF(Table_1[[#This Row],[Discount %]]&lt;=0.2, "10-20%", IF(Table_1[[#This Row],[Discount %]]&lt;=0.3, "20-30%", IF(Table_1[[#This Row],[Discount %]]&lt;=0.4, "30-40%", "40%+"))))</f>
        <v>0-10%</v>
      </c>
    </row>
    <row r="5379" spans="1:24" ht="14.4" x14ac:dyDescent="0.3">
      <c r="A5379" s="2">
        <v>5378</v>
      </c>
      <c r="B5379" s="2" t="s">
        <v>8183</v>
      </c>
      <c r="C5379" s="2">
        <f>YEAR([1]Data!$D5379)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9">
        <v>348.488</v>
      </c>
      <c r="T5379" s="2">
        <v>7</v>
      </c>
      <c r="U5379" s="25">
        <v>0.2</v>
      </c>
      <c r="V5379" s="25">
        <v>117.61469999999996</v>
      </c>
      <c r="W5379" s="11">
        <f>Table_1[[#This Row],[Discount]]/Table_1[[#This Row],[Sales]]</f>
        <v>5.7390785335506534E-4</v>
      </c>
      <c r="X5379" t="str">
        <f>IF(Table_1[[#This Row],[Discount %]]&lt;=0.1, "0-10%", IF(Table_1[[#This Row],[Discount %]]&lt;=0.2, "10-20%", IF(Table_1[[#This Row],[Discount %]]&lt;=0.3, "20-30%", IF(Table_1[[#This Row],[Discount %]]&lt;=0.4, "30-40%", "40%+"))))</f>
        <v>0-10%</v>
      </c>
    </row>
    <row r="5380" spans="1:24" ht="14.4" x14ac:dyDescent="0.3">
      <c r="A5380" s="2">
        <v>5379</v>
      </c>
      <c r="B5380" s="2" t="s">
        <v>8183</v>
      </c>
      <c r="C5380" s="2">
        <f>YEAR([1]Data!$D5380)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9">
        <v>172.73599999999999</v>
      </c>
      <c r="T5380" s="2">
        <v>4</v>
      </c>
      <c r="U5380" s="25">
        <v>0.2</v>
      </c>
      <c r="V5380" s="25">
        <v>-30.228800000000007</v>
      </c>
      <c r="W5380" s="11">
        <f>Table_1[[#This Row],[Discount]]/Table_1[[#This Row],[Sales]]</f>
        <v>1.1578362356428307E-3</v>
      </c>
      <c r="X5380" t="str">
        <f>IF(Table_1[[#This Row],[Discount %]]&lt;=0.1, "0-10%", IF(Table_1[[#This Row],[Discount %]]&lt;=0.2, "10-20%", IF(Table_1[[#This Row],[Discount %]]&lt;=0.3, "20-30%", IF(Table_1[[#This Row],[Discount %]]&lt;=0.4, "30-40%", "40%+"))))</f>
        <v>0-10%</v>
      </c>
    </row>
    <row r="5381" spans="1:24" ht="14.4" x14ac:dyDescent="0.3">
      <c r="A5381" s="2">
        <v>5380</v>
      </c>
      <c r="B5381" s="2" t="s">
        <v>8184</v>
      </c>
      <c r="C5381" s="2">
        <f>YEAR([1]Data!$D5381)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9">
        <v>15.54</v>
      </c>
      <c r="T5381" s="2">
        <v>3</v>
      </c>
      <c r="U5381" s="25">
        <v>0</v>
      </c>
      <c r="V5381" s="25">
        <v>7.6145999999999994</v>
      </c>
      <c r="W5381" s="11">
        <f>Table_1[[#This Row],[Discount]]/Table_1[[#This Row],[Sales]]</f>
        <v>0</v>
      </c>
      <c r="X5381" t="str">
        <f>IF(Table_1[[#This Row],[Discount %]]&lt;=0.1, "0-10%", IF(Table_1[[#This Row],[Discount %]]&lt;=0.2, "10-20%", IF(Table_1[[#This Row],[Discount %]]&lt;=0.3, "20-30%", IF(Table_1[[#This Row],[Discount %]]&lt;=0.4, "30-40%", "40%+"))))</f>
        <v>0-10%</v>
      </c>
    </row>
    <row r="5382" spans="1:24" ht="14.4" x14ac:dyDescent="0.3">
      <c r="A5382" s="2">
        <v>5381</v>
      </c>
      <c r="B5382" s="2" t="s">
        <v>8184</v>
      </c>
      <c r="C5382" s="2">
        <f>YEAR([1]Data!$D5382)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9">
        <v>105.55199999999999</v>
      </c>
      <c r="T5382" s="2">
        <v>6</v>
      </c>
      <c r="U5382" s="25">
        <v>0.2</v>
      </c>
      <c r="V5382" s="25">
        <v>35.623799999999996</v>
      </c>
      <c r="W5382" s="11">
        <f>Table_1[[#This Row],[Discount]]/Table_1[[#This Row],[Sales]]</f>
        <v>1.8948006669698349E-3</v>
      </c>
      <c r="X5382" t="str">
        <f>IF(Table_1[[#This Row],[Discount %]]&lt;=0.1, "0-10%", IF(Table_1[[#This Row],[Discount %]]&lt;=0.2, "10-20%", IF(Table_1[[#This Row],[Discount %]]&lt;=0.3, "20-30%", IF(Table_1[[#This Row],[Discount %]]&lt;=0.4, "30-40%", "40%+"))))</f>
        <v>0-10%</v>
      </c>
    </row>
    <row r="5383" spans="1:24" ht="14.4" x14ac:dyDescent="0.3">
      <c r="A5383" s="2">
        <v>5382</v>
      </c>
      <c r="B5383" s="2" t="s">
        <v>8187</v>
      </c>
      <c r="C5383" s="2">
        <f>YEAR([1]Data!$D5383)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9">
        <v>25.920000000000005</v>
      </c>
      <c r="T5383" s="2">
        <v>5</v>
      </c>
      <c r="U5383" s="25">
        <v>0.2</v>
      </c>
      <c r="V5383" s="25">
        <v>9.0719999999999992</v>
      </c>
      <c r="W5383" s="11">
        <f>Table_1[[#This Row],[Discount]]/Table_1[[#This Row],[Sales]]</f>
        <v>7.7160493827160481E-3</v>
      </c>
      <c r="X5383" t="str">
        <f>IF(Table_1[[#This Row],[Discount %]]&lt;=0.1, "0-10%", IF(Table_1[[#This Row],[Discount %]]&lt;=0.2, "10-20%", IF(Table_1[[#This Row],[Discount %]]&lt;=0.3, "20-30%", IF(Table_1[[#This Row],[Discount %]]&lt;=0.4, "30-40%", "40%+"))))</f>
        <v>0-10%</v>
      </c>
    </row>
    <row r="5384" spans="1:24" ht="14.4" x14ac:dyDescent="0.3">
      <c r="A5384" s="2">
        <v>5383</v>
      </c>
      <c r="B5384" s="2" t="s">
        <v>8187</v>
      </c>
      <c r="C5384" s="2">
        <f>YEAR([1]Data!$D5384)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9">
        <v>15.808000000000002</v>
      </c>
      <c r="T5384" s="2">
        <v>8</v>
      </c>
      <c r="U5384" s="25">
        <v>0.2</v>
      </c>
      <c r="V5384" s="25">
        <v>5.3352000000000004</v>
      </c>
      <c r="W5384" s="11">
        <f>Table_1[[#This Row],[Discount]]/Table_1[[#This Row],[Sales]]</f>
        <v>1.2651821862348178E-2</v>
      </c>
      <c r="X5384" t="str">
        <f>IF(Table_1[[#This Row],[Discount %]]&lt;=0.1, "0-10%", IF(Table_1[[#This Row],[Discount %]]&lt;=0.2, "10-20%", IF(Table_1[[#This Row],[Discount %]]&lt;=0.3, "20-30%", IF(Table_1[[#This Row],[Discount %]]&lt;=0.4, "30-40%", "40%+"))))</f>
        <v>0-10%</v>
      </c>
    </row>
    <row r="5385" spans="1:24" ht="14.4" x14ac:dyDescent="0.3">
      <c r="A5385" s="2">
        <v>5384</v>
      </c>
      <c r="B5385" s="2" t="s">
        <v>8187</v>
      </c>
      <c r="C5385" s="2">
        <f>YEAR([1]Data!$D5385)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9">
        <v>10.368000000000002</v>
      </c>
      <c r="T5385" s="2">
        <v>2</v>
      </c>
      <c r="U5385" s="25">
        <v>0.2</v>
      </c>
      <c r="V5385" s="25">
        <v>3.7584</v>
      </c>
      <c r="W5385" s="11">
        <f>Table_1[[#This Row],[Discount]]/Table_1[[#This Row],[Sales]]</f>
        <v>1.9290123456790119E-2</v>
      </c>
      <c r="X5385" t="str">
        <f>IF(Table_1[[#This Row],[Discount %]]&lt;=0.1, "0-10%", IF(Table_1[[#This Row],[Discount %]]&lt;=0.2, "10-20%", IF(Table_1[[#This Row],[Discount %]]&lt;=0.3, "20-30%", IF(Table_1[[#This Row],[Discount %]]&lt;=0.4, "30-40%", "40%+"))))</f>
        <v>0-10%</v>
      </c>
    </row>
    <row r="5386" spans="1:24" ht="14.4" x14ac:dyDescent="0.3">
      <c r="A5386" s="2">
        <v>5385</v>
      </c>
      <c r="B5386" s="2" t="s">
        <v>8190</v>
      </c>
      <c r="C5386" s="2">
        <f>YEAR([1]Data!$D5386)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9">
        <v>358.2</v>
      </c>
      <c r="T5386" s="2">
        <v>3</v>
      </c>
      <c r="U5386" s="25">
        <v>0.4</v>
      </c>
      <c r="V5386" s="25">
        <v>41.79000000000002</v>
      </c>
      <c r="W5386" s="11">
        <f>Table_1[[#This Row],[Discount]]/Table_1[[#This Row],[Sales]]</f>
        <v>1.1166945840312675E-3</v>
      </c>
      <c r="X5386" t="str">
        <f>IF(Table_1[[#This Row],[Discount %]]&lt;=0.1, "0-10%", IF(Table_1[[#This Row],[Discount %]]&lt;=0.2, "10-20%", IF(Table_1[[#This Row],[Discount %]]&lt;=0.3, "20-30%", IF(Table_1[[#This Row],[Discount %]]&lt;=0.4, "30-40%", "40%+"))))</f>
        <v>0-10%</v>
      </c>
    </row>
    <row r="5387" spans="1:24" ht="14.4" x14ac:dyDescent="0.3">
      <c r="A5387" s="2">
        <v>5386</v>
      </c>
      <c r="B5387" s="2" t="s">
        <v>8190</v>
      </c>
      <c r="C5387" s="2">
        <f>YEAR([1]Data!$D5387)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9">
        <v>545.91599999999994</v>
      </c>
      <c r="T5387" s="2">
        <v>14</v>
      </c>
      <c r="U5387" s="25">
        <v>0.4</v>
      </c>
      <c r="V5387" s="25">
        <v>72.788800000000037</v>
      </c>
      <c r="W5387" s="11">
        <f>Table_1[[#This Row],[Discount]]/Table_1[[#This Row],[Sales]]</f>
        <v>7.3271345774807855E-4</v>
      </c>
      <c r="X5387" t="str">
        <f>IF(Table_1[[#This Row],[Discount %]]&lt;=0.1, "0-10%", IF(Table_1[[#This Row],[Discount %]]&lt;=0.2, "10-20%", IF(Table_1[[#This Row],[Discount %]]&lt;=0.3, "20-30%", IF(Table_1[[#This Row],[Discount %]]&lt;=0.4, "30-40%", "40%+"))))</f>
        <v>0-10%</v>
      </c>
    </row>
    <row r="5388" spans="1:24" ht="14.4" x14ac:dyDescent="0.3">
      <c r="A5388" s="2">
        <v>5387</v>
      </c>
      <c r="B5388" s="2" t="s">
        <v>8191</v>
      </c>
      <c r="C5388" s="2">
        <f>YEAR([1]Data!$D5388)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9">
        <v>40.410000000000004</v>
      </c>
      <c r="T5388" s="2">
        <v>9</v>
      </c>
      <c r="U5388" s="25">
        <v>0</v>
      </c>
      <c r="V5388" s="25">
        <v>18.5886</v>
      </c>
      <c r="W5388" s="11">
        <f>Table_1[[#This Row],[Discount]]/Table_1[[#This Row],[Sales]]</f>
        <v>0</v>
      </c>
      <c r="X5388" t="str">
        <f>IF(Table_1[[#This Row],[Discount %]]&lt;=0.1, "0-10%", IF(Table_1[[#This Row],[Discount %]]&lt;=0.2, "10-20%", IF(Table_1[[#This Row],[Discount %]]&lt;=0.3, "20-30%", IF(Table_1[[#This Row],[Discount %]]&lt;=0.4, "30-40%", "40%+"))))</f>
        <v>0-10%</v>
      </c>
    </row>
    <row r="5389" spans="1:24" ht="14.4" x14ac:dyDescent="0.3">
      <c r="A5389" s="2">
        <v>5388</v>
      </c>
      <c r="B5389" s="2" t="s">
        <v>8193</v>
      </c>
      <c r="C5389" s="2">
        <f>YEAR([1]Data!$D5389)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9">
        <v>167.976</v>
      </c>
      <c r="T5389" s="2">
        <v>3</v>
      </c>
      <c r="U5389" s="25">
        <v>0.2</v>
      </c>
      <c r="V5389" s="25">
        <v>10.498500000000007</v>
      </c>
      <c r="W5389" s="11">
        <f>Table_1[[#This Row],[Discount]]/Table_1[[#This Row],[Sales]]</f>
        <v>1.1906462828023051E-3</v>
      </c>
      <c r="X5389" t="str">
        <f>IF(Table_1[[#This Row],[Discount %]]&lt;=0.1, "0-10%", IF(Table_1[[#This Row],[Discount %]]&lt;=0.2, "10-20%", IF(Table_1[[#This Row],[Discount %]]&lt;=0.3, "20-30%", IF(Table_1[[#This Row],[Discount %]]&lt;=0.4, "30-40%", "40%+"))))</f>
        <v>0-10%</v>
      </c>
    </row>
    <row r="5390" spans="1:24" ht="14.4" x14ac:dyDescent="0.3">
      <c r="A5390" s="2">
        <v>5389</v>
      </c>
      <c r="B5390" s="2" t="s">
        <v>8193</v>
      </c>
      <c r="C5390" s="2">
        <f>YEAR([1]Data!$D5390)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9">
        <v>109.53</v>
      </c>
      <c r="T5390" s="2">
        <v>3</v>
      </c>
      <c r="U5390" s="25">
        <v>0</v>
      </c>
      <c r="V5390" s="25">
        <v>47.097900000000003</v>
      </c>
      <c r="W5390" s="11">
        <f>Table_1[[#This Row],[Discount]]/Table_1[[#This Row],[Sales]]</f>
        <v>0</v>
      </c>
      <c r="X5390" t="str">
        <f>IF(Table_1[[#This Row],[Discount %]]&lt;=0.1, "0-10%", IF(Table_1[[#This Row],[Discount %]]&lt;=0.2, "10-20%", IF(Table_1[[#This Row],[Discount %]]&lt;=0.3, "20-30%", IF(Table_1[[#This Row],[Discount %]]&lt;=0.4, "30-40%", "40%+"))))</f>
        <v>0-10%</v>
      </c>
    </row>
    <row r="5391" spans="1:24" ht="14.4" x14ac:dyDescent="0.3">
      <c r="A5391" s="2">
        <v>5390</v>
      </c>
      <c r="B5391" s="2" t="s">
        <v>8193</v>
      </c>
      <c r="C5391" s="2">
        <f>YEAR([1]Data!$D5391)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9">
        <v>9.82</v>
      </c>
      <c r="T5391" s="2">
        <v>2</v>
      </c>
      <c r="U5391" s="25">
        <v>0</v>
      </c>
      <c r="V5391" s="25">
        <v>4.8117999999999999</v>
      </c>
      <c r="W5391" s="11">
        <f>Table_1[[#This Row],[Discount]]/Table_1[[#This Row],[Sales]]</f>
        <v>0</v>
      </c>
      <c r="X5391" t="str">
        <f>IF(Table_1[[#This Row],[Discount %]]&lt;=0.1, "0-10%", IF(Table_1[[#This Row],[Discount %]]&lt;=0.2, "10-20%", IF(Table_1[[#This Row],[Discount %]]&lt;=0.3, "20-30%", IF(Table_1[[#This Row],[Discount %]]&lt;=0.4, "30-40%", "40%+"))))</f>
        <v>0-10%</v>
      </c>
    </row>
    <row r="5392" spans="1:24" ht="14.4" x14ac:dyDescent="0.3">
      <c r="A5392" s="2">
        <v>5391</v>
      </c>
      <c r="B5392" s="2" t="s">
        <v>8194</v>
      </c>
      <c r="C5392" s="2">
        <f>YEAR([1]Data!$D5392)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9">
        <v>26.352000000000004</v>
      </c>
      <c r="T5392" s="2">
        <v>3</v>
      </c>
      <c r="U5392" s="25">
        <v>0.2</v>
      </c>
      <c r="V5392" s="25">
        <v>9.5525999999999982</v>
      </c>
      <c r="W5392" s="11">
        <f>Table_1[[#This Row],[Discount]]/Table_1[[#This Row],[Sales]]</f>
        <v>7.5895567698846377E-3</v>
      </c>
      <c r="X5392" t="str">
        <f>IF(Table_1[[#This Row],[Discount %]]&lt;=0.1, "0-10%", IF(Table_1[[#This Row],[Discount %]]&lt;=0.2, "10-20%", IF(Table_1[[#This Row],[Discount %]]&lt;=0.3, "20-30%", IF(Table_1[[#This Row],[Discount %]]&lt;=0.4, "30-40%", "40%+"))))</f>
        <v>0-10%</v>
      </c>
    </row>
    <row r="5393" spans="1:24" ht="14.4" x14ac:dyDescent="0.3">
      <c r="A5393" s="2">
        <v>5392</v>
      </c>
      <c r="B5393" s="2" t="s">
        <v>8195</v>
      </c>
      <c r="C5393" s="2">
        <f>YEAR([1]Data!$D5393)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9">
        <v>22.5</v>
      </c>
      <c r="T5393" s="2">
        <v>6</v>
      </c>
      <c r="U5393" s="25">
        <v>0</v>
      </c>
      <c r="V5393" s="25">
        <v>10.799999999999999</v>
      </c>
      <c r="W5393" s="11">
        <f>Table_1[[#This Row],[Discount]]/Table_1[[#This Row],[Sales]]</f>
        <v>0</v>
      </c>
      <c r="X5393" t="str">
        <f>IF(Table_1[[#This Row],[Discount %]]&lt;=0.1, "0-10%", IF(Table_1[[#This Row],[Discount %]]&lt;=0.2, "10-20%", IF(Table_1[[#This Row],[Discount %]]&lt;=0.3, "20-30%", IF(Table_1[[#This Row],[Discount %]]&lt;=0.4, "30-40%", "40%+"))))</f>
        <v>0-10%</v>
      </c>
    </row>
    <row r="5394" spans="1:24" ht="14.4" x14ac:dyDescent="0.3">
      <c r="A5394" s="2">
        <v>5393</v>
      </c>
      <c r="B5394" s="2" t="s">
        <v>8195</v>
      </c>
      <c r="C5394" s="2">
        <f>YEAR([1]Data!$D5394)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9">
        <v>9.9600000000000009</v>
      </c>
      <c r="T5394" s="2">
        <v>2</v>
      </c>
      <c r="U5394" s="25">
        <v>0</v>
      </c>
      <c r="V5394" s="25">
        <v>4.5815999999999999</v>
      </c>
      <c r="W5394" s="11">
        <f>Table_1[[#This Row],[Discount]]/Table_1[[#This Row],[Sales]]</f>
        <v>0</v>
      </c>
      <c r="X5394" t="str">
        <f>IF(Table_1[[#This Row],[Discount %]]&lt;=0.1, "0-10%", IF(Table_1[[#This Row],[Discount %]]&lt;=0.2, "10-20%", IF(Table_1[[#This Row],[Discount %]]&lt;=0.3, "20-30%", IF(Table_1[[#This Row],[Discount %]]&lt;=0.4, "30-40%", "40%+"))))</f>
        <v>0-10%</v>
      </c>
    </row>
    <row r="5395" spans="1:24" ht="14.4" x14ac:dyDescent="0.3">
      <c r="A5395" s="2">
        <v>5394</v>
      </c>
      <c r="B5395" s="2" t="s">
        <v>8195</v>
      </c>
      <c r="C5395" s="2">
        <f>YEAR([1]Data!$D5395)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9">
        <v>213.08</v>
      </c>
      <c r="T5395" s="2">
        <v>7</v>
      </c>
      <c r="U5395" s="25">
        <v>0</v>
      </c>
      <c r="V5395" s="25">
        <v>102.2784</v>
      </c>
      <c r="W5395" s="11">
        <f>Table_1[[#This Row],[Discount]]/Table_1[[#This Row],[Sales]]</f>
        <v>0</v>
      </c>
      <c r="X5395" t="str">
        <f>IF(Table_1[[#This Row],[Discount %]]&lt;=0.1, "0-10%", IF(Table_1[[#This Row],[Discount %]]&lt;=0.2, "10-20%", IF(Table_1[[#This Row],[Discount %]]&lt;=0.3, "20-30%", IF(Table_1[[#This Row],[Discount %]]&lt;=0.4, "30-40%", "40%+"))))</f>
        <v>0-10%</v>
      </c>
    </row>
    <row r="5396" spans="1:24" ht="14.4" x14ac:dyDescent="0.3">
      <c r="A5396" s="2">
        <v>5395</v>
      </c>
      <c r="B5396" s="2" t="s">
        <v>8195</v>
      </c>
      <c r="C5396" s="2">
        <f>YEAR([1]Data!$D5396)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9">
        <v>1025.8799999999999</v>
      </c>
      <c r="T5396" s="2">
        <v>6</v>
      </c>
      <c r="U5396" s="25">
        <v>0</v>
      </c>
      <c r="V5396" s="25">
        <v>235.95240000000001</v>
      </c>
      <c r="W5396" s="11">
        <f>Table_1[[#This Row],[Discount]]/Table_1[[#This Row],[Sales]]</f>
        <v>0</v>
      </c>
      <c r="X5396" t="str">
        <f>IF(Table_1[[#This Row],[Discount %]]&lt;=0.1, "0-10%", IF(Table_1[[#This Row],[Discount %]]&lt;=0.2, "10-20%", IF(Table_1[[#This Row],[Discount %]]&lt;=0.3, "20-30%", IF(Table_1[[#This Row],[Discount %]]&lt;=0.4, "30-40%", "40%+"))))</f>
        <v>0-10%</v>
      </c>
    </row>
    <row r="5397" spans="1:24" ht="14.4" x14ac:dyDescent="0.3">
      <c r="A5397" s="2">
        <v>5396</v>
      </c>
      <c r="B5397" s="2" t="s">
        <v>8196</v>
      </c>
      <c r="C5397" s="2">
        <f>YEAR([1]Data!$D5397)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9">
        <v>21.98</v>
      </c>
      <c r="T5397" s="2">
        <v>7</v>
      </c>
      <c r="U5397" s="25">
        <v>0</v>
      </c>
      <c r="V5397" s="25">
        <v>9.8909999999999982</v>
      </c>
      <c r="W5397" s="11">
        <f>Table_1[[#This Row],[Discount]]/Table_1[[#This Row],[Sales]]</f>
        <v>0</v>
      </c>
      <c r="X5397" t="str">
        <f>IF(Table_1[[#This Row],[Discount %]]&lt;=0.1, "0-10%", IF(Table_1[[#This Row],[Discount %]]&lt;=0.2, "10-20%", IF(Table_1[[#This Row],[Discount %]]&lt;=0.3, "20-30%", IF(Table_1[[#This Row],[Discount %]]&lt;=0.4, "30-40%", "40%+"))))</f>
        <v>0-10%</v>
      </c>
    </row>
    <row r="5398" spans="1:24" ht="14.4" x14ac:dyDescent="0.3">
      <c r="A5398" s="2">
        <v>5397</v>
      </c>
      <c r="B5398" s="2" t="s">
        <v>8197</v>
      </c>
      <c r="C5398" s="2">
        <f>YEAR([1]Data!$D5398)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9">
        <v>63.2</v>
      </c>
      <c r="T5398" s="2">
        <v>5</v>
      </c>
      <c r="U5398" s="25">
        <v>0</v>
      </c>
      <c r="V5398" s="25">
        <v>23.384</v>
      </c>
      <c r="W5398" s="11">
        <f>Table_1[[#This Row],[Discount]]/Table_1[[#This Row],[Sales]]</f>
        <v>0</v>
      </c>
      <c r="X5398" t="str">
        <f>IF(Table_1[[#This Row],[Discount %]]&lt;=0.1, "0-10%", IF(Table_1[[#This Row],[Discount %]]&lt;=0.2, "10-20%", IF(Table_1[[#This Row],[Discount %]]&lt;=0.3, "20-30%", IF(Table_1[[#This Row],[Discount %]]&lt;=0.4, "30-40%", "40%+"))))</f>
        <v>0-10%</v>
      </c>
    </row>
    <row r="5399" spans="1:24" ht="14.4" x14ac:dyDescent="0.3">
      <c r="A5399" s="2">
        <v>5398</v>
      </c>
      <c r="B5399" s="2" t="s">
        <v>8198</v>
      </c>
      <c r="C5399" s="2">
        <f>YEAR([1]Data!$D5399)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9">
        <v>39</v>
      </c>
      <c r="T5399" s="2">
        <v>12</v>
      </c>
      <c r="U5399" s="25">
        <v>0</v>
      </c>
      <c r="V5399" s="25">
        <v>11.309999999999999</v>
      </c>
      <c r="W5399" s="11">
        <f>Table_1[[#This Row],[Discount]]/Table_1[[#This Row],[Sales]]</f>
        <v>0</v>
      </c>
      <c r="X5399" t="str">
        <f>IF(Table_1[[#This Row],[Discount %]]&lt;=0.1, "0-10%", IF(Table_1[[#This Row],[Discount %]]&lt;=0.2, "10-20%", IF(Table_1[[#This Row],[Discount %]]&lt;=0.3, "20-30%", IF(Table_1[[#This Row],[Discount %]]&lt;=0.4, "30-40%", "40%+"))))</f>
        <v>0-10%</v>
      </c>
    </row>
    <row r="5400" spans="1:24" ht="14.4" x14ac:dyDescent="0.3">
      <c r="A5400" s="2">
        <v>5399</v>
      </c>
      <c r="B5400" s="2" t="s">
        <v>8199</v>
      </c>
      <c r="C5400" s="2">
        <f>YEAR([1]Data!$D5400)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9">
        <v>2.907</v>
      </c>
      <c r="T5400" s="2">
        <v>3</v>
      </c>
      <c r="U5400" s="25">
        <v>0.7</v>
      </c>
      <c r="V5400" s="25">
        <v>-2.0348999999999995</v>
      </c>
      <c r="W5400" s="11">
        <f>Table_1[[#This Row],[Discount]]/Table_1[[#This Row],[Sales]]</f>
        <v>0.24079807361541106</v>
      </c>
      <c r="X5400" t="str">
        <f>IF(Table_1[[#This Row],[Discount %]]&lt;=0.1, "0-10%", IF(Table_1[[#This Row],[Discount %]]&lt;=0.2, "10-20%", IF(Table_1[[#This Row],[Discount %]]&lt;=0.3, "20-30%", IF(Table_1[[#This Row],[Discount %]]&lt;=0.4, "30-40%", "40%+"))))</f>
        <v>20-30%</v>
      </c>
    </row>
    <row r="5401" spans="1:24" ht="14.4" x14ac:dyDescent="0.3">
      <c r="A5401" s="2">
        <v>5400</v>
      </c>
      <c r="B5401" s="2" t="s">
        <v>8200</v>
      </c>
      <c r="C5401" s="2">
        <f>YEAR([1]Data!$D5401)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9">
        <v>556.66499999999996</v>
      </c>
      <c r="T5401" s="2">
        <v>5</v>
      </c>
      <c r="U5401" s="25">
        <v>0.15</v>
      </c>
      <c r="V5401" s="25">
        <v>6.5490000000000208</v>
      </c>
      <c r="W5401" s="11">
        <f>Table_1[[#This Row],[Discount]]/Table_1[[#This Row],[Sales]]</f>
        <v>2.69461884616421E-4</v>
      </c>
      <c r="X5401" t="str">
        <f>IF(Table_1[[#This Row],[Discount %]]&lt;=0.1, "0-10%", IF(Table_1[[#This Row],[Discount %]]&lt;=0.2, "10-20%", IF(Table_1[[#This Row],[Discount %]]&lt;=0.3, "20-30%", IF(Table_1[[#This Row],[Discount %]]&lt;=0.4, "30-40%", "40%+"))))</f>
        <v>0-10%</v>
      </c>
    </row>
    <row r="5402" spans="1:24" ht="14.4" x14ac:dyDescent="0.3">
      <c r="A5402" s="2">
        <v>5401</v>
      </c>
      <c r="B5402" s="2" t="s">
        <v>8201</v>
      </c>
      <c r="C5402" s="2">
        <f>YEAR([1]Data!$D5402)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9">
        <v>71.98</v>
      </c>
      <c r="T5402" s="2">
        <v>2</v>
      </c>
      <c r="U5402" s="25">
        <v>0</v>
      </c>
      <c r="V5402" s="25">
        <v>15.1158</v>
      </c>
      <c r="W5402" s="11">
        <f>Table_1[[#This Row],[Discount]]/Table_1[[#This Row],[Sales]]</f>
        <v>0</v>
      </c>
      <c r="X5402" t="str">
        <f>IF(Table_1[[#This Row],[Discount %]]&lt;=0.1, "0-10%", IF(Table_1[[#This Row],[Discount %]]&lt;=0.2, "10-20%", IF(Table_1[[#This Row],[Discount %]]&lt;=0.3, "20-30%", IF(Table_1[[#This Row],[Discount %]]&lt;=0.4, "30-40%", "40%+"))))</f>
        <v>0-10%</v>
      </c>
    </row>
    <row r="5403" spans="1:24" ht="14.4" x14ac:dyDescent="0.3">
      <c r="A5403" s="2">
        <v>5402</v>
      </c>
      <c r="B5403" s="2" t="s">
        <v>8201</v>
      </c>
      <c r="C5403" s="2">
        <f>YEAR([1]Data!$D5403)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9">
        <v>79.98</v>
      </c>
      <c r="T5403" s="2">
        <v>2</v>
      </c>
      <c r="U5403" s="25">
        <v>0</v>
      </c>
      <c r="V5403" s="25">
        <v>26.3934</v>
      </c>
      <c r="W5403" s="11">
        <f>Table_1[[#This Row],[Discount]]/Table_1[[#This Row],[Sales]]</f>
        <v>0</v>
      </c>
      <c r="X5403" t="str">
        <f>IF(Table_1[[#This Row],[Discount %]]&lt;=0.1, "0-10%", IF(Table_1[[#This Row],[Discount %]]&lt;=0.2, "10-20%", IF(Table_1[[#This Row],[Discount %]]&lt;=0.3, "20-30%", IF(Table_1[[#This Row],[Discount %]]&lt;=0.4, "30-40%", "40%+"))))</f>
        <v>0-10%</v>
      </c>
    </row>
    <row r="5404" spans="1:24" ht="14.4" x14ac:dyDescent="0.3">
      <c r="A5404" s="2">
        <v>5403</v>
      </c>
      <c r="B5404" s="2" t="s">
        <v>8204</v>
      </c>
      <c r="C5404" s="2">
        <f>YEAR([1]Data!$D5404)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9">
        <v>24.672000000000001</v>
      </c>
      <c r="T5404" s="2">
        <v>4</v>
      </c>
      <c r="U5404" s="25">
        <v>0.2</v>
      </c>
      <c r="V5404" s="25">
        <v>7.71</v>
      </c>
      <c r="W5404" s="11">
        <f>Table_1[[#This Row],[Discount]]/Table_1[[#This Row],[Sales]]</f>
        <v>8.1063553826199748E-3</v>
      </c>
      <c r="X5404" t="str">
        <f>IF(Table_1[[#This Row],[Discount %]]&lt;=0.1, "0-10%", IF(Table_1[[#This Row],[Discount %]]&lt;=0.2, "10-20%", IF(Table_1[[#This Row],[Discount %]]&lt;=0.3, "20-30%", IF(Table_1[[#This Row],[Discount %]]&lt;=0.4, "30-40%", "40%+"))))</f>
        <v>0-10%</v>
      </c>
    </row>
    <row r="5405" spans="1:24" ht="14.4" x14ac:dyDescent="0.3">
      <c r="A5405" s="2">
        <v>5404</v>
      </c>
      <c r="B5405" s="2" t="s">
        <v>8204</v>
      </c>
      <c r="C5405" s="2">
        <f>YEAR([1]Data!$D5405)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9">
        <v>3.7439999999999998</v>
      </c>
      <c r="T5405" s="2">
        <v>1</v>
      </c>
      <c r="U5405" s="25">
        <v>0.2</v>
      </c>
      <c r="V5405" s="25">
        <v>1.3104</v>
      </c>
      <c r="W5405" s="11">
        <f>Table_1[[#This Row],[Discount]]/Table_1[[#This Row],[Sales]]</f>
        <v>5.3418803418803423E-2</v>
      </c>
      <c r="X5405" t="str">
        <f>IF(Table_1[[#This Row],[Discount %]]&lt;=0.1, "0-10%", IF(Table_1[[#This Row],[Discount %]]&lt;=0.2, "10-20%", IF(Table_1[[#This Row],[Discount %]]&lt;=0.3, "20-30%", IF(Table_1[[#This Row],[Discount %]]&lt;=0.4, "30-40%", "40%+"))))</f>
        <v>0-10%</v>
      </c>
    </row>
    <row r="5406" spans="1:24" ht="14.4" x14ac:dyDescent="0.3">
      <c r="A5406" s="2">
        <v>5405</v>
      </c>
      <c r="B5406" s="2" t="s">
        <v>8205</v>
      </c>
      <c r="C5406" s="2">
        <f>YEAR([1]Data!$D5406)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9">
        <v>445.96000000000004</v>
      </c>
      <c r="T5406" s="2">
        <v>5</v>
      </c>
      <c r="U5406" s="25">
        <v>0.2</v>
      </c>
      <c r="V5406" s="25">
        <v>55.744999999999948</v>
      </c>
      <c r="W5406" s="11">
        <f>Table_1[[#This Row],[Discount]]/Table_1[[#This Row],[Sales]]</f>
        <v>4.4847071486231948E-4</v>
      </c>
      <c r="X5406" t="str">
        <f>IF(Table_1[[#This Row],[Discount %]]&lt;=0.1, "0-10%", IF(Table_1[[#This Row],[Discount %]]&lt;=0.2, "10-20%", IF(Table_1[[#This Row],[Discount %]]&lt;=0.3, "20-30%", IF(Table_1[[#This Row],[Discount %]]&lt;=0.4, "30-40%", "40%+"))))</f>
        <v>0-10%</v>
      </c>
    </row>
    <row r="5407" spans="1:24" ht="14.4" x14ac:dyDescent="0.3">
      <c r="A5407" s="2">
        <v>5406</v>
      </c>
      <c r="B5407" s="2" t="s">
        <v>8205</v>
      </c>
      <c r="C5407" s="2">
        <f>YEAR([1]Data!$D5407)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9">
        <v>36.24</v>
      </c>
      <c r="T5407" s="2">
        <v>1</v>
      </c>
      <c r="U5407" s="25">
        <v>0</v>
      </c>
      <c r="V5407" s="25">
        <v>15.220800000000001</v>
      </c>
      <c r="W5407" s="11">
        <f>Table_1[[#This Row],[Discount]]/Table_1[[#This Row],[Sales]]</f>
        <v>0</v>
      </c>
      <c r="X5407" t="str">
        <f>IF(Table_1[[#This Row],[Discount %]]&lt;=0.1, "0-10%", IF(Table_1[[#This Row],[Discount %]]&lt;=0.2, "10-20%", IF(Table_1[[#This Row],[Discount %]]&lt;=0.3, "20-30%", IF(Table_1[[#This Row],[Discount %]]&lt;=0.4, "30-40%", "40%+"))))</f>
        <v>0-10%</v>
      </c>
    </row>
    <row r="5408" spans="1:24" ht="14.4" x14ac:dyDescent="0.3">
      <c r="A5408" s="2">
        <v>5407</v>
      </c>
      <c r="B5408" s="2" t="s">
        <v>8205</v>
      </c>
      <c r="C5408" s="2">
        <f>YEAR([1]Data!$D5408)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9">
        <v>10.649999999999999</v>
      </c>
      <c r="T5408" s="2">
        <v>3</v>
      </c>
      <c r="U5408" s="25">
        <v>0</v>
      </c>
      <c r="V5408" s="25">
        <v>5.0054999999999996</v>
      </c>
      <c r="W5408" s="11">
        <f>Table_1[[#This Row],[Discount]]/Table_1[[#This Row],[Sales]]</f>
        <v>0</v>
      </c>
      <c r="X5408" t="str">
        <f>IF(Table_1[[#This Row],[Discount %]]&lt;=0.1, "0-10%", IF(Table_1[[#This Row],[Discount %]]&lt;=0.2, "10-20%", IF(Table_1[[#This Row],[Discount %]]&lt;=0.3, "20-30%", IF(Table_1[[#This Row],[Discount %]]&lt;=0.4, "30-40%", "40%+"))))</f>
        <v>0-10%</v>
      </c>
    </row>
    <row r="5409" spans="1:24" ht="14.4" x14ac:dyDescent="0.3">
      <c r="A5409" s="2">
        <v>5408</v>
      </c>
      <c r="B5409" s="2" t="s">
        <v>8206</v>
      </c>
      <c r="C5409" s="2">
        <f>YEAR([1]Data!$D5409)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9">
        <v>87.92</v>
      </c>
      <c r="T5409" s="2">
        <v>4</v>
      </c>
      <c r="U5409" s="25">
        <v>0</v>
      </c>
      <c r="V5409" s="25">
        <v>40.443199999999997</v>
      </c>
      <c r="W5409" s="11">
        <f>Table_1[[#This Row],[Discount]]/Table_1[[#This Row],[Sales]]</f>
        <v>0</v>
      </c>
      <c r="X5409" t="str">
        <f>IF(Table_1[[#This Row],[Discount %]]&lt;=0.1, "0-10%", IF(Table_1[[#This Row],[Discount %]]&lt;=0.2, "10-20%", IF(Table_1[[#This Row],[Discount %]]&lt;=0.3, "20-30%", IF(Table_1[[#This Row],[Discount %]]&lt;=0.4, "30-40%", "40%+"))))</f>
        <v>0-10%</v>
      </c>
    </row>
    <row r="5410" spans="1:24" ht="14.4" x14ac:dyDescent="0.3">
      <c r="A5410" s="2">
        <v>5409</v>
      </c>
      <c r="B5410" s="2" t="s">
        <v>8206</v>
      </c>
      <c r="C5410" s="2">
        <f>YEAR([1]Data!$D5410)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9">
        <v>22.424000000000003</v>
      </c>
      <c r="T5410" s="2">
        <v>1</v>
      </c>
      <c r="U5410" s="25">
        <v>0.2</v>
      </c>
      <c r="V5410" s="25">
        <v>8.4089999999999989</v>
      </c>
      <c r="W5410" s="11">
        <f>Table_1[[#This Row],[Discount]]/Table_1[[#This Row],[Sales]]</f>
        <v>8.9190153407063856E-3</v>
      </c>
      <c r="X5410" t="str">
        <f>IF(Table_1[[#This Row],[Discount %]]&lt;=0.1, "0-10%", IF(Table_1[[#This Row],[Discount %]]&lt;=0.2, "10-20%", IF(Table_1[[#This Row],[Discount %]]&lt;=0.3, "20-30%", IF(Table_1[[#This Row],[Discount %]]&lt;=0.4, "30-40%", "40%+"))))</f>
        <v>0-10%</v>
      </c>
    </row>
    <row r="5411" spans="1:24" ht="14.4" x14ac:dyDescent="0.3">
      <c r="A5411" s="2">
        <v>5410</v>
      </c>
      <c r="B5411" s="2" t="s">
        <v>8206</v>
      </c>
      <c r="C5411" s="2">
        <f>YEAR([1]Data!$D5411)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9">
        <v>90.480000000000018</v>
      </c>
      <c r="T5411" s="2">
        <v>3</v>
      </c>
      <c r="U5411" s="25">
        <v>0.2</v>
      </c>
      <c r="V5411" s="25">
        <v>33.93</v>
      </c>
      <c r="W5411" s="11">
        <f>Table_1[[#This Row],[Discount]]/Table_1[[#This Row],[Sales]]</f>
        <v>2.2104332449160032E-3</v>
      </c>
      <c r="X5411" t="str">
        <f>IF(Table_1[[#This Row],[Discount %]]&lt;=0.1, "0-10%", IF(Table_1[[#This Row],[Discount %]]&lt;=0.2, "10-20%", IF(Table_1[[#This Row],[Discount %]]&lt;=0.3, "20-30%", IF(Table_1[[#This Row],[Discount %]]&lt;=0.4, "30-40%", "40%+"))))</f>
        <v>0-10%</v>
      </c>
    </row>
    <row r="5412" spans="1:24" ht="14.4" x14ac:dyDescent="0.3">
      <c r="A5412" s="2">
        <v>5411</v>
      </c>
      <c r="B5412" s="2" t="s">
        <v>8206</v>
      </c>
      <c r="C5412" s="2">
        <f>YEAR([1]Data!$D5412)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9">
        <v>42.76</v>
      </c>
      <c r="T5412" s="2">
        <v>1</v>
      </c>
      <c r="U5412" s="25">
        <v>0</v>
      </c>
      <c r="V5412" s="25">
        <v>11.117599999999999</v>
      </c>
      <c r="W5412" s="11">
        <f>Table_1[[#This Row],[Discount]]/Table_1[[#This Row],[Sales]]</f>
        <v>0</v>
      </c>
      <c r="X5412" t="str">
        <f>IF(Table_1[[#This Row],[Discount %]]&lt;=0.1, "0-10%", IF(Table_1[[#This Row],[Discount %]]&lt;=0.2, "10-20%", IF(Table_1[[#This Row],[Discount %]]&lt;=0.3, "20-30%", IF(Table_1[[#This Row],[Discount %]]&lt;=0.4, "30-40%", "40%+"))))</f>
        <v>0-10%</v>
      </c>
    </row>
    <row r="5413" spans="1:24" ht="14.4" x14ac:dyDescent="0.3">
      <c r="A5413" s="2">
        <v>5412</v>
      </c>
      <c r="B5413" s="2" t="s">
        <v>8208</v>
      </c>
      <c r="C5413" s="2">
        <f>YEAR([1]Data!$D5413)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9">
        <v>10.080000000000002</v>
      </c>
      <c r="T5413" s="2">
        <v>7</v>
      </c>
      <c r="U5413" s="25">
        <v>0.2</v>
      </c>
      <c r="V5413" s="25">
        <v>3.5279999999999996</v>
      </c>
      <c r="W5413" s="11">
        <f>Table_1[[#This Row],[Discount]]/Table_1[[#This Row],[Sales]]</f>
        <v>1.984126984126984E-2</v>
      </c>
      <c r="X5413" t="str">
        <f>IF(Table_1[[#This Row],[Discount %]]&lt;=0.1, "0-10%", IF(Table_1[[#This Row],[Discount %]]&lt;=0.2, "10-20%", IF(Table_1[[#This Row],[Discount %]]&lt;=0.3, "20-30%", IF(Table_1[[#This Row],[Discount %]]&lt;=0.4, "30-40%", "40%+"))))</f>
        <v>0-10%</v>
      </c>
    </row>
    <row r="5414" spans="1:24" ht="14.4" x14ac:dyDescent="0.3">
      <c r="A5414" s="2">
        <v>5413</v>
      </c>
      <c r="B5414" s="2" t="s">
        <v>8208</v>
      </c>
      <c r="C5414" s="2">
        <f>YEAR([1]Data!$D5414)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9">
        <v>101.34</v>
      </c>
      <c r="T5414" s="2">
        <v>3</v>
      </c>
      <c r="U5414" s="25">
        <v>0</v>
      </c>
      <c r="V5414" s="25">
        <v>8.1071999999999917</v>
      </c>
      <c r="W5414" s="11">
        <f>Table_1[[#This Row],[Discount]]/Table_1[[#This Row],[Sales]]</f>
        <v>0</v>
      </c>
      <c r="X5414" t="str">
        <f>IF(Table_1[[#This Row],[Discount %]]&lt;=0.1, "0-10%", IF(Table_1[[#This Row],[Discount %]]&lt;=0.2, "10-20%", IF(Table_1[[#This Row],[Discount %]]&lt;=0.3, "20-30%", IF(Table_1[[#This Row],[Discount %]]&lt;=0.4, "30-40%", "40%+"))))</f>
        <v>0-10%</v>
      </c>
    </row>
    <row r="5415" spans="1:24" ht="14.4" x14ac:dyDescent="0.3">
      <c r="A5415" s="2">
        <v>5414</v>
      </c>
      <c r="B5415" s="2" t="s">
        <v>8212</v>
      </c>
      <c r="C5415" s="2">
        <f>YEAR([1]Data!$D5415)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9">
        <v>224.75</v>
      </c>
      <c r="T5415" s="2">
        <v>5</v>
      </c>
      <c r="U5415" s="25">
        <v>0</v>
      </c>
      <c r="V5415" s="25">
        <v>62.929999999999993</v>
      </c>
      <c r="W5415" s="11">
        <f>Table_1[[#This Row],[Discount]]/Table_1[[#This Row],[Sales]]</f>
        <v>0</v>
      </c>
      <c r="X5415" t="str">
        <f>IF(Table_1[[#This Row],[Discount %]]&lt;=0.1, "0-10%", IF(Table_1[[#This Row],[Discount %]]&lt;=0.2, "10-20%", IF(Table_1[[#This Row],[Discount %]]&lt;=0.3, "20-30%", IF(Table_1[[#This Row],[Discount %]]&lt;=0.4, "30-40%", "40%+"))))</f>
        <v>0-10%</v>
      </c>
    </row>
    <row r="5416" spans="1:24" ht="14.4" x14ac:dyDescent="0.3">
      <c r="A5416" s="2">
        <v>5415</v>
      </c>
      <c r="B5416" s="2" t="s">
        <v>8213</v>
      </c>
      <c r="C5416" s="2">
        <f>YEAR([1]Data!$D5416)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9">
        <v>73.175999999999974</v>
      </c>
      <c r="T5416" s="2">
        <v>6</v>
      </c>
      <c r="U5416" s="25">
        <v>0.8</v>
      </c>
      <c r="V5416" s="25">
        <v>-197.57520000000002</v>
      </c>
      <c r="W5416" s="11">
        <f>Table_1[[#This Row],[Discount]]/Table_1[[#This Row],[Sales]]</f>
        <v>1.0932546190007657E-2</v>
      </c>
      <c r="X5416" t="str">
        <f>IF(Table_1[[#This Row],[Discount %]]&lt;=0.1, "0-10%", IF(Table_1[[#This Row],[Discount %]]&lt;=0.2, "10-20%", IF(Table_1[[#This Row],[Discount %]]&lt;=0.3, "20-30%", IF(Table_1[[#This Row],[Discount %]]&lt;=0.4, "30-40%", "40%+"))))</f>
        <v>0-10%</v>
      </c>
    </row>
    <row r="5417" spans="1:24" ht="14.4" x14ac:dyDescent="0.3">
      <c r="A5417" s="2">
        <v>5416</v>
      </c>
      <c r="B5417" s="2" t="s">
        <v>8213</v>
      </c>
      <c r="C5417" s="2">
        <f>YEAR([1]Data!$D5417)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9">
        <v>20.736000000000004</v>
      </c>
      <c r="T5417" s="2">
        <v>4</v>
      </c>
      <c r="U5417" s="25">
        <v>0.2</v>
      </c>
      <c r="V5417" s="25">
        <v>7.2576000000000001</v>
      </c>
      <c r="W5417" s="11">
        <f>Table_1[[#This Row],[Discount]]/Table_1[[#This Row],[Sales]]</f>
        <v>9.6450617283950595E-3</v>
      </c>
      <c r="X5417" t="str">
        <f>IF(Table_1[[#This Row],[Discount %]]&lt;=0.1, "0-10%", IF(Table_1[[#This Row],[Discount %]]&lt;=0.2, "10-20%", IF(Table_1[[#This Row],[Discount %]]&lt;=0.3, "20-30%", IF(Table_1[[#This Row],[Discount %]]&lt;=0.4, "30-40%", "40%+"))))</f>
        <v>0-10%</v>
      </c>
    </row>
    <row r="5418" spans="1:24" ht="14.4" x14ac:dyDescent="0.3">
      <c r="A5418" s="2">
        <v>5417</v>
      </c>
      <c r="B5418" s="2" t="s">
        <v>8213</v>
      </c>
      <c r="C5418" s="2">
        <f>YEAR([1]Data!$D5418)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9">
        <v>39.984000000000002</v>
      </c>
      <c r="T5418" s="2">
        <v>2</v>
      </c>
      <c r="U5418" s="25">
        <v>0.2</v>
      </c>
      <c r="V5418" s="25">
        <v>-8.9963999999999995</v>
      </c>
      <c r="W5418" s="11">
        <f>Table_1[[#This Row],[Discount]]/Table_1[[#This Row],[Sales]]</f>
        <v>5.0020008003201282E-3</v>
      </c>
      <c r="X5418" t="str">
        <f>IF(Table_1[[#This Row],[Discount %]]&lt;=0.1, "0-10%", IF(Table_1[[#This Row],[Discount %]]&lt;=0.2, "10-20%", IF(Table_1[[#This Row],[Discount %]]&lt;=0.3, "20-30%", IF(Table_1[[#This Row],[Discount %]]&lt;=0.4, "30-40%", "40%+"))))</f>
        <v>0-10%</v>
      </c>
    </row>
    <row r="5419" spans="1:24" ht="14.4" x14ac:dyDescent="0.3">
      <c r="A5419" s="2">
        <v>5418</v>
      </c>
      <c r="B5419" s="2" t="s">
        <v>8214</v>
      </c>
      <c r="C5419" s="2">
        <f>YEAR([1]Data!$D5419)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9">
        <v>15.36</v>
      </c>
      <c r="T5419" s="2">
        <v>2</v>
      </c>
      <c r="U5419" s="25">
        <v>0</v>
      </c>
      <c r="V5419" s="25">
        <v>7.68</v>
      </c>
      <c r="W5419" s="11">
        <f>Table_1[[#This Row],[Discount]]/Table_1[[#This Row],[Sales]]</f>
        <v>0</v>
      </c>
      <c r="X5419" t="str">
        <f>IF(Table_1[[#This Row],[Discount %]]&lt;=0.1, "0-10%", IF(Table_1[[#This Row],[Discount %]]&lt;=0.2, "10-20%", IF(Table_1[[#This Row],[Discount %]]&lt;=0.3, "20-30%", IF(Table_1[[#This Row],[Discount %]]&lt;=0.4, "30-40%", "40%+"))))</f>
        <v>0-10%</v>
      </c>
    </row>
    <row r="5420" spans="1:24" ht="14.4" x14ac:dyDescent="0.3">
      <c r="A5420" s="2">
        <v>5419</v>
      </c>
      <c r="B5420" s="2" t="s">
        <v>8217</v>
      </c>
      <c r="C5420" s="2">
        <f>YEAR([1]Data!$D5420)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9">
        <v>36.288000000000011</v>
      </c>
      <c r="T5420" s="2">
        <v>7</v>
      </c>
      <c r="U5420" s="25">
        <v>0.2</v>
      </c>
      <c r="V5420" s="25">
        <v>12.700800000000001</v>
      </c>
      <c r="W5420" s="11">
        <f>Table_1[[#This Row],[Discount]]/Table_1[[#This Row],[Sales]]</f>
        <v>5.511463844797177E-3</v>
      </c>
      <c r="X5420" t="str">
        <f>IF(Table_1[[#This Row],[Discount %]]&lt;=0.1, "0-10%", IF(Table_1[[#This Row],[Discount %]]&lt;=0.2, "10-20%", IF(Table_1[[#This Row],[Discount %]]&lt;=0.3, "20-30%", IF(Table_1[[#This Row],[Discount %]]&lt;=0.4, "30-40%", "40%+"))))</f>
        <v>0-10%</v>
      </c>
    </row>
    <row r="5421" spans="1:24" ht="14.4" x14ac:dyDescent="0.3">
      <c r="A5421" s="2">
        <v>5420</v>
      </c>
      <c r="B5421" s="2" t="s">
        <v>8217</v>
      </c>
      <c r="C5421" s="2">
        <f>YEAR([1]Data!$D5421)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9">
        <v>150.38399999999999</v>
      </c>
      <c r="T5421" s="2">
        <v>2</v>
      </c>
      <c r="U5421" s="25">
        <v>0.2</v>
      </c>
      <c r="V5421" s="25">
        <v>15.038400000000003</v>
      </c>
      <c r="W5421" s="11">
        <f>Table_1[[#This Row],[Discount]]/Table_1[[#This Row],[Sales]]</f>
        <v>1.3299287158208323E-3</v>
      </c>
      <c r="X5421" t="str">
        <f>IF(Table_1[[#This Row],[Discount %]]&lt;=0.1, "0-10%", IF(Table_1[[#This Row],[Discount %]]&lt;=0.2, "10-20%", IF(Table_1[[#This Row],[Discount %]]&lt;=0.3, "20-30%", IF(Table_1[[#This Row],[Discount %]]&lt;=0.4, "30-40%", "40%+"))))</f>
        <v>0-10%</v>
      </c>
    </row>
    <row r="5422" spans="1:24" ht="14.4" x14ac:dyDescent="0.3">
      <c r="A5422" s="2">
        <v>5421</v>
      </c>
      <c r="B5422" s="2" t="s">
        <v>8218</v>
      </c>
      <c r="C5422" s="2">
        <f>YEAR([1]Data!$D5422)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9">
        <v>280.78200000000004</v>
      </c>
      <c r="T5422" s="2">
        <v>3</v>
      </c>
      <c r="U5422" s="25">
        <v>0.4</v>
      </c>
      <c r="V5422" s="25">
        <v>-60.836100000000016</v>
      </c>
      <c r="W5422" s="11">
        <f>Table_1[[#This Row],[Discount]]/Table_1[[#This Row],[Sales]]</f>
        <v>1.4245927445491518E-3</v>
      </c>
      <c r="X5422" t="str">
        <f>IF(Table_1[[#This Row],[Discount %]]&lt;=0.1, "0-10%", IF(Table_1[[#This Row],[Discount %]]&lt;=0.2, "10-20%", IF(Table_1[[#This Row],[Discount %]]&lt;=0.3, "20-30%", IF(Table_1[[#This Row],[Discount %]]&lt;=0.4, "30-40%", "40%+"))))</f>
        <v>0-10%</v>
      </c>
    </row>
    <row r="5423" spans="1:24" ht="14.4" x14ac:dyDescent="0.3">
      <c r="A5423" s="2">
        <v>5422</v>
      </c>
      <c r="B5423" s="2" t="s">
        <v>8218</v>
      </c>
      <c r="C5423" s="2">
        <f>YEAR([1]Data!$D5423)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9">
        <v>31.983999999999998</v>
      </c>
      <c r="T5423" s="2">
        <v>2</v>
      </c>
      <c r="U5423" s="25">
        <v>0.2</v>
      </c>
      <c r="V5423" s="25">
        <v>1.1993999999999998</v>
      </c>
      <c r="W5423" s="11">
        <f>Table_1[[#This Row],[Discount]]/Table_1[[#This Row],[Sales]]</f>
        <v>6.2531265632816413E-3</v>
      </c>
      <c r="X5423" t="str">
        <f>IF(Table_1[[#This Row],[Discount %]]&lt;=0.1, "0-10%", IF(Table_1[[#This Row],[Discount %]]&lt;=0.2, "10-20%", IF(Table_1[[#This Row],[Discount %]]&lt;=0.3, "20-30%", IF(Table_1[[#This Row],[Discount %]]&lt;=0.4, "30-40%", "40%+"))))</f>
        <v>0-10%</v>
      </c>
    </row>
    <row r="5424" spans="1:24" ht="14.4" x14ac:dyDescent="0.3">
      <c r="A5424" s="2">
        <v>5423</v>
      </c>
      <c r="B5424" s="2" t="s">
        <v>8219</v>
      </c>
      <c r="C5424" s="2">
        <f>YEAR([1]Data!$D5424)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9">
        <v>11.231999999999999</v>
      </c>
      <c r="T5424" s="2">
        <v>3</v>
      </c>
      <c r="U5424" s="25">
        <v>0.2</v>
      </c>
      <c r="V5424" s="25">
        <v>3.9312000000000005</v>
      </c>
      <c r="W5424" s="11">
        <f>Table_1[[#This Row],[Discount]]/Table_1[[#This Row],[Sales]]</f>
        <v>1.7806267806267807E-2</v>
      </c>
      <c r="X5424" t="str">
        <f>IF(Table_1[[#This Row],[Discount %]]&lt;=0.1, "0-10%", IF(Table_1[[#This Row],[Discount %]]&lt;=0.2, "10-20%", IF(Table_1[[#This Row],[Discount %]]&lt;=0.3, "20-30%", IF(Table_1[[#This Row],[Discount %]]&lt;=0.4, "30-40%", "40%+"))))</f>
        <v>0-10%</v>
      </c>
    </row>
    <row r="5425" spans="1:24" ht="14.4" x14ac:dyDescent="0.3">
      <c r="A5425" s="2">
        <v>5424</v>
      </c>
      <c r="B5425" s="2" t="s">
        <v>8220</v>
      </c>
      <c r="C5425" s="2">
        <f>YEAR([1]Data!$D5425)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9">
        <v>26.400000000000002</v>
      </c>
      <c r="T5425" s="2">
        <v>5</v>
      </c>
      <c r="U5425" s="25">
        <v>0</v>
      </c>
      <c r="V5425" s="25">
        <v>11.879999999999999</v>
      </c>
      <c r="W5425" s="11">
        <f>Table_1[[#This Row],[Discount]]/Table_1[[#This Row],[Sales]]</f>
        <v>0</v>
      </c>
      <c r="X5425" t="str">
        <f>IF(Table_1[[#This Row],[Discount %]]&lt;=0.1, "0-10%", IF(Table_1[[#This Row],[Discount %]]&lt;=0.2, "10-20%", IF(Table_1[[#This Row],[Discount %]]&lt;=0.3, "20-30%", IF(Table_1[[#This Row],[Discount %]]&lt;=0.4, "30-40%", "40%+"))))</f>
        <v>0-10%</v>
      </c>
    </row>
    <row r="5426" spans="1:24" ht="14.4" x14ac:dyDescent="0.3">
      <c r="A5426" s="2">
        <v>5425</v>
      </c>
      <c r="B5426" s="2" t="s">
        <v>8223</v>
      </c>
      <c r="C5426" s="2">
        <f>YEAR([1]Data!$D5426)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9">
        <v>3.52</v>
      </c>
      <c r="T5426" s="2">
        <v>2</v>
      </c>
      <c r="U5426" s="25">
        <v>0</v>
      </c>
      <c r="V5426" s="25">
        <v>1.0207999999999999</v>
      </c>
      <c r="W5426" s="11">
        <f>Table_1[[#This Row],[Discount]]/Table_1[[#This Row],[Sales]]</f>
        <v>0</v>
      </c>
      <c r="X5426" t="str">
        <f>IF(Table_1[[#This Row],[Discount %]]&lt;=0.1, "0-10%", IF(Table_1[[#This Row],[Discount %]]&lt;=0.2, "10-20%", IF(Table_1[[#This Row],[Discount %]]&lt;=0.3, "20-30%", IF(Table_1[[#This Row],[Discount %]]&lt;=0.4, "30-40%", "40%+"))))</f>
        <v>0-10%</v>
      </c>
    </row>
    <row r="5427" spans="1:24" ht="14.4" x14ac:dyDescent="0.3">
      <c r="A5427" s="2">
        <v>5426</v>
      </c>
      <c r="B5427" s="2" t="s">
        <v>8224</v>
      </c>
      <c r="C5427" s="2">
        <f>YEAR([1]Data!$D5427)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9">
        <v>1649.95</v>
      </c>
      <c r="T5427" s="2">
        <v>5</v>
      </c>
      <c r="U5427" s="25">
        <v>0</v>
      </c>
      <c r="V5427" s="25">
        <v>659.98</v>
      </c>
      <c r="W5427" s="11">
        <f>Table_1[[#This Row],[Discount]]/Table_1[[#This Row],[Sales]]</f>
        <v>0</v>
      </c>
      <c r="X5427" t="str">
        <f>IF(Table_1[[#This Row],[Discount %]]&lt;=0.1, "0-10%", IF(Table_1[[#This Row],[Discount %]]&lt;=0.2, "10-20%", IF(Table_1[[#This Row],[Discount %]]&lt;=0.3, "20-30%", IF(Table_1[[#This Row],[Discount %]]&lt;=0.4, "30-40%", "40%+"))))</f>
        <v>0-10%</v>
      </c>
    </row>
    <row r="5428" spans="1:24" ht="14.4" x14ac:dyDescent="0.3">
      <c r="A5428" s="2">
        <v>5427</v>
      </c>
      <c r="B5428" s="2" t="s">
        <v>8224</v>
      </c>
      <c r="C5428" s="2">
        <f>YEAR([1]Data!$D5428)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9">
        <v>111.89999999999999</v>
      </c>
      <c r="T5428" s="2">
        <v>6</v>
      </c>
      <c r="U5428" s="25">
        <v>0</v>
      </c>
      <c r="V5428" s="25">
        <v>51.47399999999999</v>
      </c>
      <c r="W5428" s="11">
        <f>Table_1[[#This Row],[Discount]]/Table_1[[#This Row],[Sales]]</f>
        <v>0</v>
      </c>
      <c r="X5428" t="str">
        <f>IF(Table_1[[#This Row],[Discount %]]&lt;=0.1, "0-10%", IF(Table_1[[#This Row],[Discount %]]&lt;=0.2, "10-20%", IF(Table_1[[#This Row],[Discount %]]&lt;=0.3, "20-30%", IF(Table_1[[#This Row],[Discount %]]&lt;=0.4, "30-40%", "40%+"))))</f>
        <v>0-10%</v>
      </c>
    </row>
    <row r="5429" spans="1:24" ht="14.4" x14ac:dyDescent="0.3">
      <c r="A5429" s="2">
        <v>5428</v>
      </c>
      <c r="B5429" s="2" t="s">
        <v>8227</v>
      </c>
      <c r="C5429" s="2">
        <f>YEAR([1]Data!$D5429)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9">
        <v>599.16499999999996</v>
      </c>
      <c r="T5429" s="2">
        <v>5</v>
      </c>
      <c r="U5429" s="25">
        <v>0.15</v>
      </c>
      <c r="V5429" s="25">
        <v>35.245000000000005</v>
      </c>
      <c r="W5429" s="11">
        <f>Table_1[[#This Row],[Discount]]/Table_1[[#This Row],[Sales]]</f>
        <v>2.5034840152545629E-4</v>
      </c>
      <c r="X5429" t="str">
        <f>IF(Table_1[[#This Row],[Discount %]]&lt;=0.1, "0-10%", IF(Table_1[[#This Row],[Discount %]]&lt;=0.2, "10-20%", IF(Table_1[[#This Row],[Discount %]]&lt;=0.3, "20-30%", IF(Table_1[[#This Row],[Discount %]]&lt;=0.4, "30-40%", "40%+"))))</f>
        <v>0-10%</v>
      </c>
    </row>
    <row r="5430" spans="1:24" ht="14.4" x14ac:dyDescent="0.3">
      <c r="A5430" s="2">
        <v>5429</v>
      </c>
      <c r="B5430" s="2" t="s">
        <v>8230</v>
      </c>
      <c r="C5430" s="2">
        <f>YEAR([1]Data!$D5430)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9">
        <v>46.53</v>
      </c>
      <c r="T5430" s="2">
        <v>3</v>
      </c>
      <c r="U5430" s="25">
        <v>0</v>
      </c>
      <c r="V5430" s="25">
        <v>12.097800000000001</v>
      </c>
      <c r="W5430" s="11">
        <f>Table_1[[#This Row],[Discount]]/Table_1[[#This Row],[Sales]]</f>
        <v>0</v>
      </c>
      <c r="X5430" t="str">
        <f>IF(Table_1[[#This Row],[Discount %]]&lt;=0.1, "0-10%", IF(Table_1[[#This Row],[Discount %]]&lt;=0.2, "10-20%", IF(Table_1[[#This Row],[Discount %]]&lt;=0.3, "20-30%", IF(Table_1[[#This Row],[Discount %]]&lt;=0.4, "30-40%", "40%+"))))</f>
        <v>0-10%</v>
      </c>
    </row>
    <row r="5431" spans="1:24" ht="14.4" x14ac:dyDescent="0.3">
      <c r="A5431" s="2">
        <v>5430</v>
      </c>
      <c r="B5431" s="2" t="s">
        <v>8231</v>
      </c>
      <c r="C5431" s="2">
        <f>YEAR([1]Data!$D5431)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9">
        <v>31.983999999999998</v>
      </c>
      <c r="T5431" s="2">
        <v>2</v>
      </c>
      <c r="U5431" s="25">
        <v>0.2</v>
      </c>
      <c r="V5431" s="25">
        <v>1.9989999999999979</v>
      </c>
      <c r="W5431" s="11">
        <f>Table_1[[#This Row],[Discount]]/Table_1[[#This Row],[Sales]]</f>
        <v>6.2531265632816413E-3</v>
      </c>
      <c r="X5431" t="str">
        <f>IF(Table_1[[#This Row],[Discount %]]&lt;=0.1, "0-10%", IF(Table_1[[#This Row],[Discount %]]&lt;=0.2, "10-20%", IF(Table_1[[#This Row],[Discount %]]&lt;=0.3, "20-30%", IF(Table_1[[#This Row],[Discount %]]&lt;=0.4, "30-40%", "40%+"))))</f>
        <v>0-10%</v>
      </c>
    </row>
    <row r="5432" spans="1:24" ht="14.4" x14ac:dyDescent="0.3">
      <c r="A5432" s="2">
        <v>5431</v>
      </c>
      <c r="B5432" s="2" t="s">
        <v>8232</v>
      </c>
      <c r="C5432" s="2">
        <f>YEAR([1]Data!$D5432)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9">
        <v>161.56800000000001</v>
      </c>
      <c r="T5432" s="2">
        <v>2</v>
      </c>
      <c r="U5432" s="25">
        <v>0.2</v>
      </c>
      <c r="V5432" s="25">
        <v>16.156799999999997</v>
      </c>
      <c r="W5432" s="11">
        <f>Table_1[[#This Row],[Discount]]/Table_1[[#This Row],[Sales]]</f>
        <v>1.2378688849277084E-3</v>
      </c>
      <c r="X5432" t="str">
        <f>IF(Table_1[[#This Row],[Discount %]]&lt;=0.1, "0-10%", IF(Table_1[[#This Row],[Discount %]]&lt;=0.2, "10-20%", IF(Table_1[[#This Row],[Discount %]]&lt;=0.3, "20-30%", IF(Table_1[[#This Row],[Discount %]]&lt;=0.4, "30-40%", "40%+"))))</f>
        <v>0-10%</v>
      </c>
    </row>
    <row r="5433" spans="1:24" ht="14.4" x14ac:dyDescent="0.3">
      <c r="A5433" s="2">
        <v>5432</v>
      </c>
      <c r="B5433" s="2" t="s">
        <v>8232</v>
      </c>
      <c r="C5433" s="2">
        <f>YEAR([1]Data!$D5433)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9">
        <v>4.0640000000000001</v>
      </c>
      <c r="T5433" s="2">
        <v>1</v>
      </c>
      <c r="U5433" s="25">
        <v>0.2</v>
      </c>
      <c r="V5433" s="25">
        <v>1.3715999999999999</v>
      </c>
      <c r="W5433" s="11">
        <f>Table_1[[#This Row],[Discount]]/Table_1[[#This Row],[Sales]]</f>
        <v>4.9212598425196853E-2</v>
      </c>
      <c r="X5433" t="str">
        <f>IF(Table_1[[#This Row],[Discount %]]&lt;=0.1, "0-10%", IF(Table_1[[#This Row],[Discount %]]&lt;=0.2, "10-20%", IF(Table_1[[#This Row],[Discount %]]&lt;=0.3, "20-30%", IF(Table_1[[#This Row],[Discount %]]&lt;=0.4, "30-40%", "40%+"))))</f>
        <v>0-10%</v>
      </c>
    </row>
    <row r="5434" spans="1:24" ht="14.4" x14ac:dyDescent="0.3">
      <c r="A5434" s="2">
        <v>5433</v>
      </c>
      <c r="B5434" s="2" t="s">
        <v>8232</v>
      </c>
      <c r="C5434" s="2">
        <f>YEAR([1]Data!$D5434)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9">
        <v>6.2160000000000002</v>
      </c>
      <c r="T5434" s="2">
        <v>4</v>
      </c>
      <c r="U5434" s="25">
        <v>0.7</v>
      </c>
      <c r="V5434" s="25">
        <v>-4.9727999999999994</v>
      </c>
      <c r="W5434" s="11">
        <f>Table_1[[#This Row],[Discount]]/Table_1[[#This Row],[Sales]]</f>
        <v>0.1126126126126126</v>
      </c>
      <c r="X5434" t="str">
        <f>IF(Table_1[[#This Row],[Discount %]]&lt;=0.1, "0-10%", IF(Table_1[[#This Row],[Discount %]]&lt;=0.2, "10-20%", IF(Table_1[[#This Row],[Discount %]]&lt;=0.3, "20-30%", IF(Table_1[[#This Row],[Discount %]]&lt;=0.4, "30-40%", "40%+"))))</f>
        <v>10-20%</v>
      </c>
    </row>
    <row r="5435" spans="1:24" ht="14.4" x14ac:dyDescent="0.3">
      <c r="A5435" s="2">
        <v>5434</v>
      </c>
      <c r="B5435" s="2" t="s">
        <v>8235</v>
      </c>
      <c r="C5435" s="2">
        <f>YEAR([1]Data!$D5435)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9">
        <v>8.895999999999999</v>
      </c>
      <c r="T5435" s="2">
        <v>4</v>
      </c>
      <c r="U5435" s="25">
        <v>0.2</v>
      </c>
      <c r="V5435" s="25">
        <v>0.66719999999999979</v>
      </c>
      <c r="W5435" s="11">
        <f>Table_1[[#This Row],[Discount]]/Table_1[[#This Row],[Sales]]</f>
        <v>2.2482014388489211E-2</v>
      </c>
      <c r="X5435" t="str">
        <f>IF(Table_1[[#This Row],[Discount %]]&lt;=0.1, "0-10%", IF(Table_1[[#This Row],[Discount %]]&lt;=0.2, "10-20%", IF(Table_1[[#This Row],[Discount %]]&lt;=0.3, "20-30%", IF(Table_1[[#This Row],[Discount %]]&lt;=0.4, "30-40%", "40%+"))))</f>
        <v>0-10%</v>
      </c>
    </row>
    <row r="5436" spans="1:24" ht="14.4" x14ac:dyDescent="0.3">
      <c r="A5436" s="2">
        <v>5435</v>
      </c>
      <c r="B5436" s="2" t="s">
        <v>8236</v>
      </c>
      <c r="C5436" s="2">
        <f>YEAR([1]Data!$D5436)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9">
        <v>1640.6999999999998</v>
      </c>
      <c r="T5436" s="2">
        <v>5</v>
      </c>
      <c r="U5436" s="25">
        <v>0</v>
      </c>
      <c r="V5436" s="25">
        <v>459.39599999999996</v>
      </c>
      <c r="W5436" s="11">
        <f>Table_1[[#This Row],[Discount]]/Table_1[[#This Row],[Sales]]</f>
        <v>0</v>
      </c>
      <c r="X5436" t="str">
        <f>IF(Table_1[[#This Row],[Discount %]]&lt;=0.1, "0-10%", IF(Table_1[[#This Row],[Discount %]]&lt;=0.2, "10-20%", IF(Table_1[[#This Row],[Discount %]]&lt;=0.3, "20-30%", IF(Table_1[[#This Row],[Discount %]]&lt;=0.4, "30-40%", "40%+"))))</f>
        <v>0-10%</v>
      </c>
    </row>
    <row r="5437" spans="1:24" ht="14.4" x14ac:dyDescent="0.3">
      <c r="A5437" s="2">
        <v>5436</v>
      </c>
      <c r="B5437" s="2" t="s">
        <v>8236</v>
      </c>
      <c r="C5437" s="2">
        <f>YEAR([1]Data!$D5437)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9">
        <v>270</v>
      </c>
      <c r="T5437" s="2">
        <v>3</v>
      </c>
      <c r="U5437" s="25">
        <v>0</v>
      </c>
      <c r="V5437" s="25">
        <v>97.199999999999989</v>
      </c>
      <c r="W5437" s="11">
        <f>Table_1[[#This Row],[Discount]]/Table_1[[#This Row],[Sales]]</f>
        <v>0</v>
      </c>
      <c r="X5437" t="str">
        <f>IF(Table_1[[#This Row],[Discount %]]&lt;=0.1, "0-10%", IF(Table_1[[#This Row],[Discount %]]&lt;=0.2, "10-20%", IF(Table_1[[#This Row],[Discount %]]&lt;=0.3, "20-30%", IF(Table_1[[#This Row],[Discount %]]&lt;=0.4, "30-40%", "40%+"))))</f>
        <v>0-10%</v>
      </c>
    </row>
    <row r="5438" spans="1:24" ht="14.4" x14ac:dyDescent="0.3">
      <c r="A5438" s="2">
        <v>5437</v>
      </c>
      <c r="B5438" s="2" t="s">
        <v>8239</v>
      </c>
      <c r="C5438" s="2">
        <f>YEAR([1]Data!$D5438)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9">
        <v>19.52</v>
      </c>
      <c r="T5438" s="2">
        <v>2</v>
      </c>
      <c r="U5438" s="25">
        <v>0.2</v>
      </c>
      <c r="V5438" s="25">
        <v>5.3680000000000012</v>
      </c>
      <c r="W5438" s="11">
        <f>Table_1[[#This Row],[Discount]]/Table_1[[#This Row],[Sales]]</f>
        <v>1.0245901639344263E-2</v>
      </c>
      <c r="X5438" t="str">
        <f>IF(Table_1[[#This Row],[Discount %]]&lt;=0.1, "0-10%", IF(Table_1[[#This Row],[Discount %]]&lt;=0.2, "10-20%", IF(Table_1[[#This Row],[Discount %]]&lt;=0.3, "20-30%", IF(Table_1[[#This Row],[Discount %]]&lt;=0.4, "30-40%", "40%+"))))</f>
        <v>0-10%</v>
      </c>
    </row>
    <row r="5439" spans="1:24" ht="14.4" x14ac:dyDescent="0.3">
      <c r="A5439" s="2">
        <v>5438</v>
      </c>
      <c r="B5439" s="2" t="s">
        <v>8239</v>
      </c>
      <c r="C5439" s="2">
        <f>YEAR([1]Data!$D5439)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9">
        <v>9.8100000000000023</v>
      </c>
      <c r="T5439" s="2">
        <v>5</v>
      </c>
      <c r="U5439" s="25">
        <v>0.7</v>
      </c>
      <c r="V5439" s="25">
        <v>-6.8669999999999973</v>
      </c>
      <c r="W5439" s="11">
        <f>Table_1[[#This Row],[Discount]]/Table_1[[#This Row],[Sales]]</f>
        <v>7.1355759429153898E-2</v>
      </c>
      <c r="X5439" t="str">
        <f>IF(Table_1[[#This Row],[Discount %]]&lt;=0.1, "0-10%", IF(Table_1[[#This Row],[Discount %]]&lt;=0.2, "10-20%", IF(Table_1[[#This Row],[Discount %]]&lt;=0.3, "20-30%", IF(Table_1[[#This Row],[Discount %]]&lt;=0.4, "30-40%", "40%+"))))</f>
        <v>0-10%</v>
      </c>
    </row>
    <row r="5440" spans="1:24" ht="14.4" x14ac:dyDescent="0.3">
      <c r="A5440" s="2">
        <v>5439</v>
      </c>
      <c r="B5440" s="2" t="s">
        <v>8239</v>
      </c>
      <c r="C5440" s="2">
        <f>YEAR([1]Data!$D5440)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9">
        <v>213.21600000000001</v>
      </c>
      <c r="T5440" s="2">
        <v>3</v>
      </c>
      <c r="U5440" s="25">
        <v>0.2</v>
      </c>
      <c r="V5440" s="25">
        <v>15.991199999999992</v>
      </c>
      <c r="W5440" s="11">
        <f>Table_1[[#This Row],[Discount]]/Table_1[[#This Row],[Sales]]</f>
        <v>9.3801590874981243E-4</v>
      </c>
      <c r="X5440" t="str">
        <f>IF(Table_1[[#This Row],[Discount %]]&lt;=0.1, "0-10%", IF(Table_1[[#This Row],[Discount %]]&lt;=0.2, "10-20%", IF(Table_1[[#This Row],[Discount %]]&lt;=0.3, "20-30%", IF(Table_1[[#This Row],[Discount %]]&lt;=0.4, "30-40%", "40%+"))))</f>
        <v>0-10%</v>
      </c>
    </row>
    <row r="5441" spans="1:24" ht="14.4" x14ac:dyDescent="0.3">
      <c r="A5441" s="2">
        <v>5440</v>
      </c>
      <c r="B5441" s="2" t="s">
        <v>8242</v>
      </c>
      <c r="C5441" s="2">
        <f>YEAR([1]Data!$D5441)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9">
        <v>588.78399999999999</v>
      </c>
      <c r="T5441" s="2">
        <v>2</v>
      </c>
      <c r="U5441" s="25">
        <v>0.2</v>
      </c>
      <c r="V5441" s="25">
        <v>183.99499999999998</v>
      </c>
      <c r="W5441" s="11">
        <f>Table_1[[#This Row],[Discount]]/Table_1[[#This Row],[Sales]]</f>
        <v>3.396831435636838E-4</v>
      </c>
      <c r="X5441" t="str">
        <f>IF(Table_1[[#This Row],[Discount %]]&lt;=0.1, "0-10%", IF(Table_1[[#This Row],[Discount %]]&lt;=0.2, "10-20%", IF(Table_1[[#This Row],[Discount %]]&lt;=0.3, "20-30%", IF(Table_1[[#This Row],[Discount %]]&lt;=0.4, "30-40%", "40%+"))))</f>
        <v>0-10%</v>
      </c>
    </row>
    <row r="5442" spans="1:24" ht="14.4" x14ac:dyDescent="0.3">
      <c r="A5442" s="2">
        <v>5441</v>
      </c>
      <c r="B5442" s="2" t="s">
        <v>8243</v>
      </c>
      <c r="C5442" s="2">
        <f>YEAR([1]Data!$D5442)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9">
        <v>2.0640000000000001</v>
      </c>
      <c r="T5442" s="2">
        <v>1</v>
      </c>
      <c r="U5442" s="25">
        <v>0.2</v>
      </c>
      <c r="V5442" s="25">
        <v>0.15480000000000005</v>
      </c>
      <c r="W5442" s="11">
        <f>Table_1[[#This Row],[Discount]]/Table_1[[#This Row],[Sales]]</f>
        <v>9.6899224806201556E-2</v>
      </c>
      <c r="X5442" t="str">
        <f>IF(Table_1[[#This Row],[Discount %]]&lt;=0.1, "0-10%", IF(Table_1[[#This Row],[Discount %]]&lt;=0.2, "10-20%", IF(Table_1[[#This Row],[Discount %]]&lt;=0.3, "20-30%", IF(Table_1[[#This Row],[Discount %]]&lt;=0.4, "30-40%", "40%+"))))</f>
        <v>0-10%</v>
      </c>
    </row>
    <row r="5443" spans="1:24" ht="14.4" x14ac:dyDescent="0.3">
      <c r="A5443" s="2">
        <v>5442</v>
      </c>
      <c r="B5443" s="2" t="s">
        <v>8245</v>
      </c>
      <c r="C5443" s="2">
        <f>YEAR([1]Data!$D5443)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9">
        <v>6.3680000000000003</v>
      </c>
      <c r="T5443" s="2">
        <v>2</v>
      </c>
      <c r="U5443" s="25">
        <v>0.2</v>
      </c>
      <c r="V5443" s="25">
        <v>2.3879999999999999</v>
      </c>
      <c r="W5443" s="11">
        <f>Table_1[[#This Row],[Discount]]/Table_1[[#This Row],[Sales]]</f>
        <v>3.1407035175879394E-2</v>
      </c>
      <c r="X5443" t="str">
        <f>IF(Table_1[[#This Row],[Discount %]]&lt;=0.1, "0-10%", IF(Table_1[[#This Row],[Discount %]]&lt;=0.2, "10-20%", IF(Table_1[[#This Row],[Discount %]]&lt;=0.3, "20-30%", IF(Table_1[[#This Row],[Discount %]]&lt;=0.4, "30-40%", "40%+"))))</f>
        <v>0-10%</v>
      </c>
    </row>
    <row r="5444" spans="1:24" ht="14.4" x14ac:dyDescent="0.3">
      <c r="A5444" s="2">
        <v>5443</v>
      </c>
      <c r="B5444" s="2" t="s">
        <v>8248</v>
      </c>
      <c r="C5444" s="2">
        <f>YEAR([1]Data!$D5444)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9">
        <v>99.6</v>
      </c>
      <c r="T5444" s="2">
        <v>1</v>
      </c>
      <c r="U5444" s="25">
        <v>0</v>
      </c>
      <c r="V5444" s="25">
        <v>36.851999999999997</v>
      </c>
      <c r="W5444" s="11">
        <f>Table_1[[#This Row],[Discount]]/Table_1[[#This Row],[Sales]]</f>
        <v>0</v>
      </c>
      <c r="X5444" t="str">
        <f>IF(Table_1[[#This Row],[Discount %]]&lt;=0.1, "0-10%", IF(Table_1[[#This Row],[Discount %]]&lt;=0.2, "10-20%", IF(Table_1[[#This Row],[Discount %]]&lt;=0.3, "20-30%", IF(Table_1[[#This Row],[Discount %]]&lt;=0.4, "30-40%", "40%+"))))</f>
        <v>0-10%</v>
      </c>
    </row>
    <row r="5445" spans="1:24" ht="14.4" x14ac:dyDescent="0.3">
      <c r="A5445" s="2">
        <v>5444</v>
      </c>
      <c r="B5445" s="2" t="s">
        <v>8248</v>
      </c>
      <c r="C5445" s="2">
        <f>YEAR([1]Data!$D5445)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9">
        <v>62.296000000000006</v>
      </c>
      <c r="T5445" s="2">
        <v>13</v>
      </c>
      <c r="U5445" s="25">
        <v>0.2</v>
      </c>
      <c r="V5445" s="25">
        <v>21.024899999999999</v>
      </c>
      <c r="W5445" s="11">
        <f>Table_1[[#This Row],[Discount]]/Table_1[[#This Row],[Sales]]</f>
        <v>3.2104790034673172E-3</v>
      </c>
      <c r="X5445" t="str">
        <f>IF(Table_1[[#This Row],[Discount %]]&lt;=0.1, "0-10%", IF(Table_1[[#This Row],[Discount %]]&lt;=0.2, "10-20%", IF(Table_1[[#This Row],[Discount %]]&lt;=0.3, "20-30%", IF(Table_1[[#This Row],[Discount %]]&lt;=0.4, "30-40%", "40%+"))))</f>
        <v>0-10%</v>
      </c>
    </row>
    <row r="5446" spans="1:24" ht="14.4" x14ac:dyDescent="0.3">
      <c r="A5446" s="2">
        <v>5445</v>
      </c>
      <c r="B5446" s="2" t="s">
        <v>8248</v>
      </c>
      <c r="C5446" s="2">
        <f>YEAR([1]Data!$D5446)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9">
        <v>10.709999999999999</v>
      </c>
      <c r="T5446" s="2">
        <v>3</v>
      </c>
      <c r="U5446" s="25">
        <v>0</v>
      </c>
      <c r="V5446" s="25">
        <v>2.7845999999999997</v>
      </c>
      <c r="W5446" s="11">
        <f>Table_1[[#This Row],[Discount]]/Table_1[[#This Row],[Sales]]</f>
        <v>0</v>
      </c>
      <c r="X5446" t="str">
        <f>IF(Table_1[[#This Row],[Discount %]]&lt;=0.1, "0-10%", IF(Table_1[[#This Row],[Discount %]]&lt;=0.2, "10-20%", IF(Table_1[[#This Row],[Discount %]]&lt;=0.3, "20-30%", IF(Table_1[[#This Row],[Discount %]]&lt;=0.4, "30-40%", "40%+"))))</f>
        <v>0-10%</v>
      </c>
    </row>
    <row r="5447" spans="1:24" ht="14.4" x14ac:dyDescent="0.3">
      <c r="A5447" s="2">
        <v>5446</v>
      </c>
      <c r="B5447" s="2" t="s">
        <v>8251</v>
      </c>
      <c r="C5447" s="2">
        <f>YEAR([1]Data!$D5447)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9">
        <v>20.936000000000003</v>
      </c>
      <c r="T5447" s="2">
        <v>1</v>
      </c>
      <c r="U5447" s="25">
        <v>0.2</v>
      </c>
      <c r="V5447" s="25">
        <v>7.0659000000000001</v>
      </c>
      <c r="W5447" s="11">
        <f>Table_1[[#This Row],[Discount]]/Table_1[[#This Row],[Sales]]</f>
        <v>9.5529231944975149E-3</v>
      </c>
      <c r="X5447" t="str">
        <f>IF(Table_1[[#This Row],[Discount %]]&lt;=0.1, "0-10%", IF(Table_1[[#This Row],[Discount %]]&lt;=0.2, "10-20%", IF(Table_1[[#This Row],[Discount %]]&lt;=0.3, "20-30%", IF(Table_1[[#This Row],[Discount %]]&lt;=0.4, "30-40%", "40%+"))))</f>
        <v>0-10%</v>
      </c>
    </row>
    <row r="5448" spans="1:24" ht="14.4" x14ac:dyDescent="0.3">
      <c r="A5448" s="2">
        <v>5447</v>
      </c>
      <c r="B5448" s="2" t="s">
        <v>8252</v>
      </c>
      <c r="C5448" s="2">
        <f>YEAR([1]Data!$D5448)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9">
        <v>33</v>
      </c>
      <c r="T5448" s="2">
        <v>6</v>
      </c>
      <c r="U5448" s="25">
        <v>0</v>
      </c>
      <c r="V5448" s="25">
        <v>8.25</v>
      </c>
      <c r="W5448" s="11">
        <f>Table_1[[#This Row],[Discount]]/Table_1[[#This Row],[Sales]]</f>
        <v>0</v>
      </c>
      <c r="X5448" t="str">
        <f>IF(Table_1[[#This Row],[Discount %]]&lt;=0.1, "0-10%", IF(Table_1[[#This Row],[Discount %]]&lt;=0.2, "10-20%", IF(Table_1[[#This Row],[Discount %]]&lt;=0.3, "20-30%", IF(Table_1[[#This Row],[Discount %]]&lt;=0.4, "30-40%", "40%+"))))</f>
        <v>0-10%</v>
      </c>
    </row>
    <row r="5449" spans="1:24" ht="14.4" x14ac:dyDescent="0.3">
      <c r="A5449" s="2">
        <v>5448</v>
      </c>
      <c r="B5449" s="2" t="s">
        <v>8252</v>
      </c>
      <c r="C5449" s="2">
        <f>YEAR([1]Data!$D5449)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9">
        <v>249.95000000000002</v>
      </c>
      <c r="T5449" s="2">
        <v>5</v>
      </c>
      <c r="U5449" s="25">
        <v>0</v>
      </c>
      <c r="V5449" s="25">
        <v>87.482499999999987</v>
      </c>
      <c r="W5449" s="11">
        <f>Table_1[[#This Row],[Discount]]/Table_1[[#This Row],[Sales]]</f>
        <v>0</v>
      </c>
      <c r="X5449" t="str">
        <f>IF(Table_1[[#This Row],[Discount %]]&lt;=0.1, "0-10%", IF(Table_1[[#This Row],[Discount %]]&lt;=0.2, "10-20%", IF(Table_1[[#This Row],[Discount %]]&lt;=0.3, "20-30%", IF(Table_1[[#This Row],[Discount %]]&lt;=0.4, "30-40%", "40%+"))))</f>
        <v>0-10%</v>
      </c>
    </row>
    <row r="5450" spans="1:24" ht="14.4" x14ac:dyDescent="0.3">
      <c r="A5450" s="2">
        <v>5449</v>
      </c>
      <c r="B5450" s="2" t="s">
        <v>8253</v>
      </c>
      <c r="C5450" s="2">
        <f>YEAR([1]Data!$D5450)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9">
        <v>357.93</v>
      </c>
      <c r="T5450" s="2">
        <v>3</v>
      </c>
      <c r="U5450" s="25">
        <v>0</v>
      </c>
      <c r="V5450" s="25">
        <v>7.158600000000007</v>
      </c>
      <c r="W5450" s="11">
        <f>Table_1[[#This Row],[Discount]]/Table_1[[#This Row],[Sales]]</f>
        <v>0</v>
      </c>
      <c r="X5450" t="str">
        <f>IF(Table_1[[#This Row],[Discount %]]&lt;=0.1, "0-10%", IF(Table_1[[#This Row],[Discount %]]&lt;=0.2, "10-20%", IF(Table_1[[#This Row],[Discount %]]&lt;=0.3, "20-30%", IF(Table_1[[#This Row],[Discount %]]&lt;=0.4, "30-40%", "40%+"))))</f>
        <v>0-10%</v>
      </c>
    </row>
    <row r="5451" spans="1:24" ht="14.4" x14ac:dyDescent="0.3">
      <c r="A5451" s="2">
        <v>5450</v>
      </c>
      <c r="B5451" s="2" t="s">
        <v>8253</v>
      </c>
      <c r="C5451" s="2">
        <f>YEAR([1]Data!$D5451)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9">
        <v>57.400000000000006</v>
      </c>
      <c r="T5451" s="2">
        <v>5</v>
      </c>
      <c r="U5451" s="25">
        <v>0</v>
      </c>
      <c r="V5451" s="25">
        <v>10.905999999999993</v>
      </c>
      <c r="W5451" s="11">
        <f>Table_1[[#This Row],[Discount]]/Table_1[[#This Row],[Sales]]</f>
        <v>0</v>
      </c>
      <c r="X5451" t="str">
        <f>IF(Table_1[[#This Row],[Discount %]]&lt;=0.1, "0-10%", IF(Table_1[[#This Row],[Discount %]]&lt;=0.2, "10-20%", IF(Table_1[[#This Row],[Discount %]]&lt;=0.3, "20-30%", IF(Table_1[[#This Row],[Discount %]]&lt;=0.4, "30-40%", "40%+"))))</f>
        <v>0-10%</v>
      </c>
    </row>
    <row r="5452" spans="1:24" ht="14.4" x14ac:dyDescent="0.3">
      <c r="A5452" s="2">
        <v>5451</v>
      </c>
      <c r="B5452" s="2" t="s">
        <v>8253</v>
      </c>
      <c r="C5452" s="2">
        <f>YEAR([1]Data!$D5452)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9">
        <v>331.96</v>
      </c>
      <c r="T5452" s="2">
        <v>2</v>
      </c>
      <c r="U5452" s="25">
        <v>0</v>
      </c>
      <c r="V5452" s="25">
        <v>149.38199999999998</v>
      </c>
      <c r="W5452" s="11">
        <f>Table_1[[#This Row],[Discount]]/Table_1[[#This Row],[Sales]]</f>
        <v>0</v>
      </c>
      <c r="X5452" t="str">
        <f>IF(Table_1[[#This Row],[Discount %]]&lt;=0.1, "0-10%", IF(Table_1[[#This Row],[Discount %]]&lt;=0.2, "10-20%", IF(Table_1[[#This Row],[Discount %]]&lt;=0.3, "20-30%", IF(Table_1[[#This Row],[Discount %]]&lt;=0.4, "30-40%", "40%+"))))</f>
        <v>0-10%</v>
      </c>
    </row>
    <row r="5453" spans="1:24" ht="14.4" x14ac:dyDescent="0.3">
      <c r="A5453" s="2">
        <v>5452</v>
      </c>
      <c r="B5453" s="2" t="s">
        <v>8253</v>
      </c>
      <c r="C5453" s="2">
        <f>YEAR([1]Data!$D5453)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9">
        <v>40.56</v>
      </c>
      <c r="T5453" s="2">
        <v>2</v>
      </c>
      <c r="U5453" s="25">
        <v>0</v>
      </c>
      <c r="V5453" s="25">
        <v>12.979199999999999</v>
      </c>
      <c r="W5453" s="11">
        <f>Table_1[[#This Row],[Discount]]/Table_1[[#This Row],[Sales]]</f>
        <v>0</v>
      </c>
      <c r="X5453" t="str">
        <f>IF(Table_1[[#This Row],[Discount %]]&lt;=0.1, "0-10%", IF(Table_1[[#This Row],[Discount %]]&lt;=0.2, "10-20%", IF(Table_1[[#This Row],[Discount %]]&lt;=0.3, "20-30%", IF(Table_1[[#This Row],[Discount %]]&lt;=0.4, "30-40%", "40%+"))))</f>
        <v>0-10%</v>
      </c>
    </row>
    <row r="5454" spans="1:24" ht="14.4" x14ac:dyDescent="0.3">
      <c r="A5454" s="2">
        <v>5453</v>
      </c>
      <c r="B5454" s="2" t="s">
        <v>8254</v>
      </c>
      <c r="C5454" s="2">
        <f>YEAR([1]Data!$D5454)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9">
        <v>86.199999999999989</v>
      </c>
      <c r="T5454" s="2">
        <v>5</v>
      </c>
      <c r="U5454" s="25">
        <v>0</v>
      </c>
      <c r="V5454" s="25">
        <v>24.997999999999987</v>
      </c>
      <c r="W5454" s="11">
        <f>Table_1[[#This Row],[Discount]]/Table_1[[#This Row],[Sales]]</f>
        <v>0</v>
      </c>
      <c r="X5454" t="str">
        <f>IF(Table_1[[#This Row],[Discount %]]&lt;=0.1, "0-10%", IF(Table_1[[#This Row],[Discount %]]&lt;=0.2, "10-20%", IF(Table_1[[#This Row],[Discount %]]&lt;=0.3, "20-30%", IF(Table_1[[#This Row],[Discount %]]&lt;=0.4, "30-40%", "40%+"))))</f>
        <v>0-10%</v>
      </c>
    </row>
    <row r="5455" spans="1:24" ht="14.4" x14ac:dyDescent="0.3">
      <c r="A5455" s="2">
        <v>5454</v>
      </c>
      <c r="B5455" s="2" t="s">
        <v>8255</v>
      </c>
      <c r="C5455" s="2">
        <f>YEAR([1]Data!$D5455)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9">
        <v>38.016000000000005</v>
      </c>
      <c r="T5455" s="2">
        <v>6</v>
      </c>
      <c r="U5455" s="25">
        <v>0.2</v>
      </c>
      <c r="V5455" s="25">
        <v>13.780799999999996</v>
      </c>
      <c r="W5455" s="11">
        <f>Table_1[[#This Row],[Discount]]/Table_1[[#This Row],[Sales]]</f>
        <v>5.2609427609427604E-3</v>
      </c>
      <c r="X5455" t="str">
        <f>IF(Table_1[[#This Row],[Discount %]]&lt;=0.1, "0-10%", IF(Table_1[[#This Row],[Discount %]]&lt;=0.2, "10-20%", IF(Table_1[[#This Row],[Discount %]]&lt;=0.3, "20-30%", IF(Table_1[[#This Row],[Discount %]]&lt;=0.4, "30-40%", "40%+"))))</f>
        <v>0-10%</v>
      </c>
    </row>
    <row r="5456" spans="1:24" ht="14.4" x14ac:dyDescent="0.3">
      <c r="A5456" s="2">
        <v>5455</v>
      </c>
      <c r="B5456" s="2" t="s">
        <v>8256</v>
      </c>
      <c r="C5456" s="2">
        <f>YEAR([1]Data!$D5456)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9">
        <v>8.3840000000000003</v>
      </c>
      <c r="T5456" s="2">
        <v>1</v>
      </c>
      <c r="U5456" s="25">
        <v>0.2</v>
      </c>
      <c r="V5456" s="25">
        <v>0.73360000000000003</v>
      </c>
      <c r="W5456" s="11">
        <f>Table_1[[#This Row],[Discount]]/Table_1[[#This Row],[Sales]]</f>
        <v>2.385496183206107E-2</v>
      </c>
      <c r="X5456" t="str">
        <f>IF(Table_1[[#This Row],[Discount %]]&lt;=0.1, "0-10%", IF(Table_1[[#This Row],[Discount %]]&lt;=0.2, "10-20%", IF(Table_1[[#This Row],[Discount %]]&lt;=0.3, "20-30%", IF(Table_1[[#This Row],[Discount %]]&lt;=0.4, "30-40%", "40%+"))))</f>
        <v>0-10%</v>
      </c>
    </row>
    <row r="5457" spans="1:24" ht="14.4" x14ac:dyDescent="0.3">
      <c r="A5457" s="2">
        <v>5456</v>
      </c>
      <c r="B5457" s="2" t="s">
        <v>8256</v>
      </c>
      <c r="C5457" s="2">
        <f>YEAR([1]Data!$D5457)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9">
        <v>6.8480000000000008</v>
      </c>
      <c r="T5457" s="2">
        <v>2</v>
      </c>
      <c r="U5457" s="25">
        <v>0.2</v>
      </c>
      <c r="V5457" s="25">
        <v>0.77039999999999909</v>
      </c>
      <c r="W5457" s="11">
        <f>Table_1[[#This Row],[Discount]]/Table_1[[#This Row],[Sales]]</f>
        <v>2.9205607476635514E-2</v>
      </c>
      <c r="X5457" t="str">
        <f>IF(Table_1[[#This Row],[Discount %]]&lt;=0.1, "0-10%", IF(Table_1[[#This Row],[Discount %]]&lt;=0.2, "10-20%", IF(Table_1[[#This Row],[Discount %]]&lt;=0.3, "20-30%", IF(Table_1[[#This Row],[Discount %]]&lt;=0.4, "30-40%", "40%+"))))</f>
        <v>0-10%</v>
      </c>
    </row>
    <row r="5458" spans="1:24" ht="14.4" x14ac:dyDescent="0.3">
      <c r="A5458" s="2">
        <v>5457</v>
      </c>
      <c r="B5458" s="2" t="s">
        <v>8257</v>
      </c>
      <c r="C5458" s="2">
        <f>YEAR([1]Data!$D5458)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9">
        <v>19.600000000000001</v>
      </c>
      <c r="T5458" s="2">
        <v>5</v>
      </c>
      <c r="U5458" s="25">
        <v>0</v>
      </c>
      <c r="V5458" s="25">
        <v>9.6039999999999992</v>
      </c>
      <c r="W5458" s="11">
        <f>Table_1[[#This Row],[Discount]]/Table_1[[#This Row],[Sales]]</f>
        <v>0</v>
      </c>
      <c r="X5458" t="str">
        <f>IF(Table_1[[#This Row],[Discount %]]&lt;=0.1, "0-10%", IF(Table_1[[#This Row],[Discount %]]&lt;=0.2, "10-20%", IF(Table_1[[#This Row],[Discount %]]&lt;=0.3, "20-30%", IF(Table_1[[#This Row],[Discount %]]&lt;=0.4, "30-40%", "40%+"))))</f>
        <v>0-10%</v>
      </c>
    </row>
    <row r="5459" spans="1:24" ht="14.4" x14ac:dyDescent="0.3">
      <c r="A5459" s="2">
        <v>5458</v>
      </c>
      <c r="B5459" s="2" t="s">
        <v>8257</v>
      </c>
      <c r="C5459" s="2">
        <f>YEAR([1]Data!$D5459)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9">
        <v>68.459999999999994</v>
      </c>
      <c r="T5459" s="2">
        <v>2</v>
      </c>
      <c r="U5459" s="25">
        <v>0</v>
      </c>
      <c r="V5459" s="25">
        <v>20.537999999999997</v>
      </c>
      <c r="W5459" s="11">
        <f>Table_1[[#This Row],[Discount]]/Table_1[[#This Row],[Sales]]</f>
        <v>0</v>
      </c>
      <c r="X5459" t="str">
        <f>IF(Table_1[[#This Row],[Discount %]]&lt;=0.1, "0-10%", IF(Table_1[[#This Row],[Discount %]]&lt;=0.2, "10-20%", IF(Table_1[[#This Row],[Discount %]]&lt;=0.3, "20-30%", IF(Table_1[[#This Row],[Discount %]]&lt;=0.4, "30-40%", "40%+"))))</f>
        <v>0-10%</v>
      </c>
    </row>
    <row r="5460" spans="1:24" ht="14.4" x14ac:dyDescent="0.3">
      <c r="A5460" s="2">
        <v>5459</v>
      </c>
      <c r="B5460" s="2" t="s">
        <v>8260</v>
      </c>
      <c r="C5460" s="2">
        <f>YEAR([1]Data!$D5460)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9">
        <v>13.343999999999998</v>
      </c>
      <c r="T5460" s="2">
        <v>6</v>
      </c>
      <c r="U5460" s="25">
        <v>0.2</v>
      </c>
      <c r="V5460" s="25">
        <v>4.3367999999999993</v>
      </c>
      <c r="W5460" s="11">
        <f>Table_1[[#This Row],[Discount]]/Table_1[[#This Row],[Sales]]</f>
        <v>1.4988009592326143E-2</v>
      </c>
      <c r="X5460" t="str">
        <f>IF(Table_1[[#This Row],[Discount %]]&lt;=0.1, "0-10%", IF(Table_1[[#This Row],[Discount %]]&lt;=0.2, "10-20%", IF(Table_1[[#This Row],[Discount %]]&lt;=0.3, "20-30%", IF(Table_1[[#This Row],[Discount %]]&lt;=0.4, "30-40%", "40%+"))))</f>
        <v>0-10%</v>
      </c>
    </row>
    <row r="5461" spans="1:24" ht="14.4" x14ac:dyDescent="0.3">
      <c r="A5461" s="2">
        <v>5460</v>
      </c>
      <c r="B5461" s="2" t="s">
        <v>8260</v>
      </c>
      <c r="C5461" s="2">
        <f>YEAR([1]Data!$D5461)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9">
        <v>1478.2719999999999</v>
      </c>
      <c r="T5461" s="2">
        <v>8</v>
      </c>
      <c r="U5461" s="25">
        <v>0.2</v>
      </c>
      <c r="V5461" s="25">
        <v>92.392000000000053</v>
      </c>
      <c r="W5461" s="11">
        <f>Table_1[[#This Row],[Discount]]/Table_1[[#This Row],[Sales]]</f>
        <v>1.3529309896960777E-4</v>
      </c>
      <c r="X5461" t="str">
        <f>IF(Table_1[[#This Row],[Discount %]]&lt;=0.1, "0-10%", IF(Table_1[[#This Row],[Discount %]]&lt;=0.2, "10-20%", IF(Table_1[[#This Row],[Discount %]]&lt;=0.3, "20-30%", IF(Table_1[[#This Row],[Discount %]]&lt;=0.4, "30-40%", "40%+"))))</f>
        <v>0-10%</v>
      </c>
    </row>
    <row r="5462" spans="1:24" ht="14.4" x14ac:dyDescent="0.3">
      <c r="A5462" s="2">
        <v>5461</v>
      </c>
      <c r="B5462" s="2" t="s">
        <v>8263</v>
      </c>
      <c r="C5462" s="2">
        <f>YEAR([1]Data!$D5462)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9">
        <v>16.272000000000002</v>
      </c>
      <c r="T5462" s="2">
        <v>1</v>
      </c>
      <c r="U5462" s="25">
        <v>0.2</v>
      </c>
      <c r="V5462" s="25">
        <v>-3.864600000000002</v>
      </c>
      <c r="W5462" s="11">
        <f>Table_1[[#This Row],[Discount]]/Table_1[[#This Row],[Sales]]</f>
        <v>1.2291052114060962E-2</v>
      </c>
      <c r="X5462" t="str">
        <f>IF(Table_1[[#This Row],[Discount %]]&lt;=0.1, "0-10%", IF(Table_1[[#This Row],[Discount %]]&lt;=0.2, "10-20%", IF(Table_1[[#This Row],[Discount %]]&lt;=0.3, "20-30%", IF(Table_1[[#This Row],[Discount %]]&lt;=0.4, "30-40%", "40%+"))))</f>
        <v>0-10%</v>
      </c>
    </row>
    <row r="5463" spans="1:24" ht="14.4" x14ac:dyDescent="0.3">
      <c r="A5463" s="2">
        <v>5462</v>
      </c>
      <c r="B5463" s="2" t="s">
        <v>8264</v>
      </c>
      <c r="C5463" s="2">
        <f>YEAR([1]Data!$D5463)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9">
        <v>9.24</v>
      </c>
      <c r="T5463" s="2">
        <v>3</v>
      </c>
      <c r="U5463" s="25">
        <v>0</v>
      </c>
      <c r="V5463" s="25">
        <v>4.4352</v>
      </c>
      <c r="W5463" s="11">
        <f>Table_1[[#This Row],[Discount]]/Table_1[[#This Row],[Sales]]</f>
        <v>0</v>
      </c>
      <c r="X5463" t="str">
        <f>IF(Table_1[[#This Row],[Discount %]]&lt;=0.1, "0-10%", IF(Table_1[[#This Row],[Discount %]]&lt;=0.2, "10-20%", IF(Table_1[[#This Row],[Discount %]]&lt;=0.3, "20-30%", IF(Table_1[[#This Row],[Discount %]]&lt;=0.4, "30-40%", "40%+"))))</f>
        <v>0-10%</v>
      </c>
    </row>
    <row r="5464" spans="1:24" ht="14.4" x14ac:dyDescent="0.3">
      <c r="A5464" s="2">
        <v>5463</v>
      </c>
      <c r="B5464" s="2" t="s">
        <v>8265</v>
      </c>
      <c r="C5464" s="2">
        <f>YEAR([1]Data!$D5464)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9">
        <v>32.340000000000003</v>
      </c>
      <c r="T5464" s="2">
        <v>10</v>
      </c>
      <c r="U5464" s="25">
        <v>0.7</v>
      </c>
      <c r="V5464" s="25">
        <v>-23.716000000000001</v>
      </c>
      <c r="W5464" s="11">
        <f>Table_1[[#This Row],[Discount]]/Table_1[[#This Row],[Sales]]</f>
        <v>2.1645021645021641E-2</v>
      </c>
      <c r="X5464" t="str">
        <f>IF(Table_1[[#This Row],[Discount %]]&lt;=0.1, "0-10%", IF(Table_1[[#This Row],[Discount %]]&lt;=0.2, "10-20%", IF(Table_1[[#This Row],[Discount %]]&lt;=0.3, "20-30%", IF(Table_1[[#This Row],[Discount %]]&lt;=0.4, "30-40%", "40%+"))))</f>
        <v>0-10%</v>
      </c>
    </row>
    <row r="5465" spans="1:24" ht="14.4" x14ac:dyDescent="0.3">
      <c r="A5465" s="2">
        <v>5464</v>
      </c>
      <c r="B5465" s="2" t="s">
        <v>8265</v>
      </c>
      <c r="C5465" s="2">
        <f>YEAR([1]Data!$D5465)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9">
        <v>56.064</v>
      </c>
      <c r="T5465" s="2">
        <v>4</v>
      </c>
      <c r="U5465" s="25">
        <v>0.2</v>
      </c>
      <c r="V5465" s="25">
        <v>19.622399999999999</v>
      </c>
      <c r="W5465" s="11">
        <f>Table_1[[#This Row],[Discount]]/Table_1[[#This Row],[Sales]]</f>
        <v>3.5673515981735162E-3</v>
      </c>
      <c r="X5465" t="str">
        <f>IF(Table_1[[#This Row],[Discount %]]&lt;=0.1, "0-10%", IF(Table_1[[#This Row],[Discount %]]&lt;=0.2, "10-20%", IF(Table_1[[#This Row],[Discount %]]&lt;=0.3, "20-30%", IF(Table_1[[#This Row],[Discount %]]&lt;=0.4, "30-40%", "40%+"))))</f>
        <v>0-10%</v>
      </c>
    </row>
    <row r="5466" spans="1:24" ht="14.4" x14ac:dyDescent="0.3">
      <c r="A5466" s="2">
        <v>5465</v>
      </c>
      <c r="B5466" s="2" t="s">
        <v>8265</v>
      </c>
      <c r="C5466" s="2">
        <f>YEAR([1]Data!$D5466)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9">
        <v>108.72</v>
      </c>
      <c r="T5466" s="2">
        <v>5</v>
      </c>
      <c r="U5466" s="25">
        <v>0.2</v>
      </c>
      <c r="V5466" s="25">
        <v>36.692999999999998</v>
      </c>
      <c r="W5466" s="11">
        <f>Table_1[[#This Row],[Discount]]/Table_1[[#This Row],[Sales]]</f>
        <v>1.8395879323031643E-3</v>
      </c>
      <c r="X5466" t="str">
        <f>IF(Table_1[[#This Row],[Discount %]]&lt;=0.1, "0-10%", IF(Table_1[[#This Row],[Discount %]]&lt;=0.2, "10-20%", IF(Table_1[[#This Row],[Discount %]]&lt;=0.3, "20-30%", IF(Table_1[[#This Row],[Discount %]]&lt;=0.4, "30-40%", "40%+"))))</f>
        <v>0-10%</v>
      </c>
    </row>
    <row r="5467" spans="1:24" ht="14.4" x14ac:dyDescent="0.3">
      <c r="A5467" s="2">
        <v>5466</v>
      </c>
      <c r="B5467" s="2" t="s">
        <v>8265</v>
      </c>
      <c r="C5467" s="2">
        <f>YEAR([1]Data!$D5467)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9">
        <v>181.47000000000003</v>
      </c>
      <c r="T5467" s="2">
        <v>5</v>
      </c>
      <c r="U5467" s="25">
        <v>0.7</v>
      </c>
      <c r="V5467" s="25">
        <v>-320.59699999999998</v>
      </c>
      <c r="W5467" s="11">
        <f>Table_1[[#This Row],[Discount]]/Table_1[[#This Row],[Sales]]</f>
        <v>3.8573868959056587E-3</v>
      </c>
      <c r="X5467" t="str">
        <f>IF(Table_1[[#This Row],[Discount %]]&lt;=0.1, "0-10%", IF(Table_1[[#This Row],[Discount %]]&lt;=0.2, "10-20%", IF(Table_1[[#This Row],[Discount %]]&lt;=0.3, "20-30%", IF(Table_1[[#This Row],[Discount %]]&lt;=0.4, "30-40%", "40%+"))))</f>
        <v>0-10%</v>
      </c>
    </row>
    <row r="5468" spans="1:24" ht="14.4" x14ac:dyDescent="0.3">
      <c r="A5468" s="2">
        <v>5467</v>
      </c>
      <c r="B5468" s="2" t="s">
        <v>8266</v>
      </c>
      <c r="C5468" s="2">
        <f>YEAR([1]Data!$D5468)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9">
        <v>16.176000000000002</v>
      </c>
      <c r="T5468" s="2">
        <v>3</v>
      </c>
      <c r="U5468" s="25">
        <v>0.2</v>
      </c>
      <c r="V5468" s="25">
        <v>6.0659999999999989</v>
      </c>
      <c r="W5468" s="11">
        <f>Table_1[[#This Row],[Discount]]/Table_1[[#This Row],[Sales]]</f>
        <v>1.2363996043521265E-2</v>
      </c>
      <c r="X5468" t="str">
        <f>IF(Table_1[[#This Row],[Discount %]]&lt;=0.1, "0-10%", IF(Table_1[[#This Row],[Discount %]]&lt;=0.2, "10-20%", IF(Table_1[[#This Row],[Discount %]]&lt;=0.3, "20-30%", IF(Table_1[[#This Row],[Discount %]]&lt;=0.4, "30-40%", "40%+"))))</f>
        <v>0-10%</v>
      </c>
    </row>
    <row r="5469" spans="1:24" ht="14.4" x14ac:dyDescent="0.3">
      <c r="A5469" s="2">
        <v>5468</v>
      </c>
      <c r="B5469" s="2" t="s">
        <v>8267</v>
      </c>
      <c r="C5469" s="2">
        <f>YEAR([1]Data!$D5469)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9">
        <v>122.352</v>
      </c>
      <c r="T5469" s="2">
        <v>3</v>
      </c>
      <c r="U5469" s="25">
        <v>0.2</v>
      </c>
      <c r="V5469" s="25">
        <v>13.764599999999994</v>
      </c>
      <c r="W5469" s="11">
        <f>Table_1[[#This Row],[Discount]]/Table_1[[#This Row],[Sales]]</f>
        <v>1.6346279586766052E-3</v>
      </c>
      <c r="X5469" t="str">
        <f>IF(Table_1[[#This Row],[Discount %]]&lt;=0.1, "0-10%", IF(Table_1[[#This Row],[Discount %]]&lt;=0.2, "10-20%", IF(Table_1[[#This Row],[Discount %]]&lt;=0.3, "20-30%", IF(Table_1[[#This Row],[Discount %]]&lt;=0.4, "30-40%", "40%+"))))</f>
        <v>0-10%</v>
      </c>
    </row>
    <row r="5470" spans="1:24" ht="14.4" x14ac:dyDescent="0.3">
      <c r="A5470" s="2">
        <v>5469</v>
      </c>
      <c r="B5470" s="2" t="s">
        <v>8268</v>
      </c>
      <c r="C5470" s="2">
        <f>YEAR([1]Data!$D5470)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9">
        <v>585.55200000000002</v>
      </c>
      <c r="T5470" s="2">
        <v>3</v>
      </c>
      <c r="U5470" s="25">
        <v>0.2</v>
      </c>
      <c r="V5470" s="25">
        <v>73.19399999999996</v>
      </c>
      <c r="W5470" s="11">
        <f>Table_1[[#This Row],[Discount]]/Table_1[[#This Row],[Sales]]</f>
        <v>3.4155805120638304E-4</v>
      </c>
      <c r="X5470" t="str">
        <f>IF(Table_1[[#This Row],[Discount %]]&lt;=0.1, "0-10%", IF(Table_1[[#This Row],[Discount %]]&lt;=0.2, "10-20%", IF(Table_1[[#This Row],[Discount %]]&lt;=0.3, "20-30%", IF(Table_1[[#This Row],[Discount %]]&lt;=0.4, "30-40%", "40%+"))))</f>
        <v>0-10%</v>
      </c>
    </row>
    <row r="5471" spans="1:24" ht="14.4" x14ac:dyDescent="0.3">
      <c r="A5471" s="2">
        <v>5470</v>
      </c>
      <c r="B5471" s="2" t="s">
        <v>8268</v>
      </c>
      <c r="C5471" s="2">
        <f>YEAR([1]Data!$D5471)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9">
        <v>19.440000000000001</v>
      </c>
      <c r="T5471" s="2">
        <v>3</v>
      </c>
      <c r="U5471" s="25">
        <v>0</v>
      </c>
      <c r="V5471" s="25">
        <v>9.3312000000000008</v>
      </c>
      <c r="W5471" s="11">
        <f>Table_1[[#This Row],[Discount]]/Table_1[[#This Row],[Sales]]</f>
        <v>0</v>
      </c>
      <c r="X5471" t="str">
        <f>IF(Table_1[[#This Row],[Discount %]]&lt;=0.1, "0-10%", IF(Table_1[[#This Row],[Discount %]]&lt;=0.2, "10-20%", IF(Table_1[[#This Row],[Discount %]]&lt;=0.3, "20-30%", IF(Table_1[[#This Row],[Discount %]]&lt;=0.4, "30-40%", "40%+"))))</f>
        <v>0-10%</v>
      </c>
    </row>
    <row r="5472" spans="1:24" ht="14.4" x14ac:dyDescent="0.3">
      <c r="A5472" s="2">
        <v>5471</v>
      </c>
      <c r="B5472" s="2" t="s">
        <v>8269</v>
      </c>
      <c r="C5472" s="2">
        <f>YEAR([1]Data!$D5472)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9">
        <v>123.92000000000002</v>
      </c>
      <c r="T5472" s="2">
        <v>5</v>
      </c>
      <c r="U5472" s="25">
        <v>0.2</v>
      </c>
      <c r="V5472" s="25">
        <v>9.2939999999999969</v>
      </c>
      <c r="W5472" s="11">
        <f>Table_1[[#This Row],[Discount]]/Table_1[[#This Row],[Sales]]</f>
        <v>1.6139444803098771E-3</v>
      </c>
      <c r="X5472" t="str">
        <f>IF(Table_1[[#This Row],[Discount %]]&lt;=0.1, "0-10%", IF(Table_1[[#This Row],[Discount %]]&lt;=0.2, "10-20%", IF(Table_1[[#This Row],[Discount %]]&lt;=0.3, "20-30%", IF(Table_1[[#This Row],[Discount %]]&lt;=0.4, "30-40%", "40%+"))))</f>
        <v>0-10%</v>
      </c>
    </row>
    <row r="5473" spans="1:24" ht="14.4" x14ac:dyDescent="0.3">
      <c r="A5473" s="2">
        <v>5472</v>
      </c>
      <c r="B5473" s="2" t="s">
        <v>8270</v>
      </c>
      <c r="C5473" s="2">
        <f>YEAR([1]Data!$D5473)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9">
        <v>13.360000000000001</v>
      </c>
      <c r="T5473" s="2">
        <v>5</v>
      </c>
      <c r="U5473" s="25">
        <v>0.2</v>
      </c>
      <c r="V5473" s="25">
        <v>4.0080000000000009</v>
      </c>
      <c r="W5473" s="11">
        <f>Table_1[[#This Row],[Discount]]/Table_1[[#This Row],[Sales]]</f>
        <v>1.4970059880239521E-2</v>
      </c>
      <c r="X5473" t="str">
        <f>IF(Table_1[[#This Row],[Discount %]]&lt;=0.1, "0-10%", IF(Table_1[[#This Row],[Discount %]]&lt;=0.2, "10-20%", IF(Table_1[[#This Row],[Discount %]]&lt;=0.3, "20-30%", IF(Table_1[[#This Row],[Discount %]]&lt;=0.4, "30-40%", "40%+"))))</f>
        <v>0-10%</v>
      </c>
    </row>
    <row r="5474" spans="1:24" ht="14.4" x14ac:dyDescent="0.3">
      <c r="A5474" s="2">
        <v>5473</v>
      </c>
      <c r="B5474" s="2" t="s">
        <v>8270</v>
      </c>
      <c r="C5474" s="2">
        <f>YEAR([1]Data!$D5474)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9">
        <v>78.256</v>
      </c>
      <c r="T5474" s="2">
        <v>2</v>
      </c>
      <c r="U5474" s="25">
        <v>0.2</v>
      </c>
      <c r="V5474" s="25">
        <v>-17.607599999999998</v>
      </c>
      <c r="W5474" s="11">
        <f>Table_1[[#This Row],[Discount]]/Table_1[[#This Row],[Sales]]</f>
        <v>2.5557145777959519E-3</v>
      </c>
      <c r="X5474" t="str">
        <f>IF(Table_1[[#This Row],[Discount %]]&lt;=0.1, "0-10%", IF(Table_1[[#This Row],[Discount %]]&lt;=0.2, "10-20%", IF(Table_1[[#This Row],[Discount %]]&lt;=0.3, "20-30%", IF(Table_1[[#This Row],[Discount %]]&lt;=0.4, "30-40%", "40%+"))))</f>
        <v>0-10%</v>
      </c>
    </row>
    <row r="5475" spans="1:24" ht="14.4" x14ac:dyDescent="0.3">
      <c r="A5475" s="2">
        <v>5474</v>
      </c>
      <c r="B5475" s="2" t="s">
        <v>8270</v>
      </c>
      <c r="C5475" s="2">
        <f>YEAR([1]Data!$D5475)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9">
        <v>102.01800000000001</v>
      </c>
      <c r="T5475" s="2">
        <v>7</v>
      </c>
      <c r="U5475" s="25">
        <v>0.7</v>
      </c>
      <c r="V5475" s="25">
        <v>-183.6323999999999</v>
      </c>
      <c r="W5475" s="11">
        <f>Table_1[[#This Row],[Discount]]/Table_1[[#This Row],[Sales]]</f>
        <v>6.8615342390558514E-3</v>
      </c>
      <c r="X5475" t="str">
        <f>IF(Table_1[[#This Row],[Discount %]]&lt;=0.1, "0-10%", IF(Table_1[[#This Row],[Discount %]]&lt;=0.2, "10-20%", IF(Table_1[[#This Row],[Discount %]]&lt;=0.3, "20-30%", IF(Table_1[[#This Row],[Discount %]]&lt;=0.4, "30-40%", "40%+"))))</f>
        <v>0-10%</v>
      </c>
    </row>
    <row r="5476" spans="1:24" ht="14.4" x14ac:dyDescent="0.3">
      <c r="A5476" s="2">
        <v>5475</v>
      </c>
      <c r="B5476" s="2" t="s">
        <v>8271</v>
      </c>
      <c r="C5476" s="2">
        <f>YEAR([1]Data!$D5476)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9">
        <v>750.68</v>
      </c>
      <c r="T5476" s="2">
        <v>2</v>
      </c>
      <c r="U5476" s="25">
        <v>0</v>
      </c>
      <c r="V5476" s="25">
        <v>37.533999999999992</v>
      </c>
      <c r="W5476" s="11">
        <f>Table_1[[#This Row],[Discount]]/Table_1[[#This Row],[Sales]]</f>
        <v>0</v>
      </c>
      <c r="X5476" t="str">
        <f>IF(Table_1[[#This Row],[Discount %]]&lt;=0.1, "0-10%", IF(Table_1[[#This Row],[Discount %]]&lt;=0.2, "10-20%", IF(Table_1[[#This Row],[Discount %]]&lt;=0.3, "20-30%", IF(Table_1[[#This Row],[Discount %]]&lt;=0.4, "30-40%", "40%+"))))</f>
        <v>0-10%</v>
      </c>
    </row>
    <row r="5477" spans="1:24" ht="14.4" x14ac:dyDescent="0.3">
      <c r="A5477" s="2">
        <v>5476</v>
      </c>
      <c r="B5477" s="2" t="s">
        <v>8272</v>
      </c>
      <c r="C5477" s="2">
        <f>YEAR([1]Data!$D5477)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9">
        <v>44.400000000000006</v>
      </c>
      <c r="T5477" s="2">
        <v>3</v>
      </c>
      <c r="U5477" s="25">
        <v>0</v>
      </c>
      <c r="V5477" s="25">
        <v>22.200000000000003</v>
      </c>
      <c r="W5477" s="11">
        <f>Table_1[[#This Row],[Discount]]/Table_1[[#This Row],[Sales]]</f>
        <v>0</v>
      </c>
      <c r="X5477" t="str">
        <f>IF(Table_1[[#This Row],[Discount %]]&lt;=0.1, "0-10%", IF(Table_1[[#This Row],[Discount %]]&lt;=0.2, "10-20%", IF(Table_1[[#This Row],[Discount %]]&lt;=0.3, "20-30%", IF(Table_1[[#This Row],[Discount %]]&lt;=0.4, "30-40%", "40%+"))))</f>
        <v>0-10%</v>
      </c>
    </row>
    <row r="5478" spans="1:24" ht="14.4" x14ac:dyDescent="0.3">
      <c r="A5478" s="2">
        <v>5477</v>
      </c>
      <c r="B5478" s="2" t="s">
        <v>8272</v>
      </c>
      <c r="C5478" s="2">
        <f>YEAR([1]Data!$D5478)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9">
        <v>84.55</v>
      </c>
      <c r="T5478" s="2">
        <v>5</v>
      </c>
      <c r="U5478" s="25">
        <v>0</v>
      </c>
      <c r="V5478" s="25">
        <v>22.828499999999998</v>
      </c>
      <c r="W5478" s="11">
        <f>Table_1[[#This Row],[Discount]]/Table_1[[#This Row],[Sales]]</f>
        <v>0</v>
      </c>
      <c r="X5478" t="str">
        <f>IF(Table_1[[#This Row],[Discount %]]&lt;=0.1, "0-10%", IF(Table_1[[#This Row],[Discount %]]&lt;=0.2, "10-20%", IF(Table_1[[#This Row],[Discount %]]&lt;=0.3, "20-30%", IF(Table_1[[#This Row],[Discount %]]&lt;=0.4, "30-40%", "40%+"))))</f>
        <v>0-10%</v>
      </c>
    </row>
    <row r="5479" spans="1:24" ht="14.4" x14ac:dyDescent="0.3">
      <c r="A5479" s="2">
        <v>5478</v>
      </c>
      <c r="B5479" s="2" t="s">
        <v>8272</v>
      </c>
      <c r="C5479" s="2">
        <f>YEAR([1]Data!$D5479)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9">
        <v>17.940000000000001</v>
      </c>
      <c r="T5479" s="2">
        <v>3</v>
      </c>
      <c r="U5479" s="25">
        <v>0</v>
      </c>
      <c r="V5479" s="25">
        <v>8.7906000000000013</v>
      </c>
      <c r="W5479" s="11">
        <f>Table_1[[#This Row],[Discount]]/Table_1[[#This Row],[Sales]]</f>
        <v>0</v>
      </c>
      <c r="X5479" t="str">
        <f>IF(Table_1[[#This Row],[Discount %]]&lt;=0.1, "0-10%", IF(Table_1[[#This Row],[Discount %]]&lt;=0.2, "10-20%", IF(Table_1[[#This Row],[Discount %]]&lt;=0.3, "20-30%", IF(Table_1[[#This Row],[Discount %]]&lt;=0.4, "30-40%", "40%+"))))</f>
        <v>0-10%</v>
      </c>
    </row>
    <row r="5480" spans="1:24" ht="14.4" x14ac:dyDescent="0.3">
      <c r="A5480" s="2">
        <v>5479</v>
      </c>
      <c r="B5480" s="2" t="s">
        <v>8273</v>
      </c>
      <c r="C5480" s="2">
        <f>YEAR([1]Data!$D5480)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9">
        <v>128.39999999999998</v>
      </c>
      <c r="T5480" s="2">
        <v>3</v>
      </c>
      <c r="U5480" s="25">
        <v>0</v>
      </c>
      <c r="V5480" s="25">
        <v>62.915999999999997</v>
      </c>
      <c r="W5480" s="11">
        <f>Table_1[[#This Row],[Discount]]/Table_1[[#This Row],[Sales]]</f>
        <v>0</v>
      </c>
      <c r="X5480" t="str">
        <f>IF(Table_1[[#This Row],[Discount %]]&lt;=0.1, "0-10%", IF(Table_1[[#This Row],[Discount %]]&lt;=0.2, "10-20%", IF(Table_1[[#This Row],[Discount %]]&lt;=0.3, "20-30%", IF(Table_1[[#This Row],[Discount %]]&lt;=0.4, "30-40%", "40%+"))))</f>
        <v>0-10%</v>
      </c>
    </row>
    <row r="5481" spans="1:24" ht="14.4" x14ac:dyDescent="0.3">
      <c r="A5481" s="2">
        <v>5480</v>
      </c>
      <c r="B5481" s="2" t="s">
        <v>8274</v>
      </c>
      <c r="C5481" s="2">
        <f>YEAR([1]Data!$D5481)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9">
        <v>1.8690000000000004</v>
      </c>
      <c r="T5481" s="2">
        <v>1</v>
      </c>
      <c r="U5481" s="25">
        <v>0.7</v>
      </c>
      <c r="V5481" s="25">
        <v>-1.3082999999999996</v>
      </c>
      <c r="W5481" s="11">
        <f>Table_1[[#This Row],[Discount]]/Table_1[[#This Row],[Sales]]</f>
        <v>0.37453183520599242</v>
      </c>
      <c r="X5481" t="str">
        <f>IF(Table_1[[#This Row],[Discount %]]&lt;=0.1, "0-10%", IF(Table_1[[#This Row],[Discount %]]&lt;=0.2, "10-20%", IF(Table_1[[#This Row],[Discount %]]&lt;=0.3, "20-30%", IF(Table_1[[#This Row],[Discount %]]&lt;=0.4, "30-40%", "40%+"))))</f>
        <v>30-40%</v>
      </c>
    </row>
    <row r="5482" spans="1:24" ht="14.4" x14ac:dyDescent="0.3">
      <c r="A5482" s="2">
        <v>5481</v>
      </c>
      <c r="B5482" s="2" t="s">
        <v>8275</v>
      </c>
      <c r="C5482" s="2">
        <f>YEAR([1]Data!$D5482)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9">
        <v>103.19200000000001</v>
      </c>
      <c r="T5482" s="2">
        <v>1</v>
      </c>
      <c r="U5482" s="25">
        <v>0.2</v>
      </c>
      <c r="V5482" s="25">
        <v>11.609099999999998</v>
      </c>
      <c r="W5482" s="11">
        <f>Table_1[[#This Row],[Discount]]/Table_1[[#This Row],[Sales]]</f>
        <v>1.938134739127064E-3</v>
      </c>
      <c r="X5482" t="str">
        <f>IF(Table_1[[#This Row],[Discount %]]&lt;=0.1, "0-10%", IF(Table_1[[#This Row],[Discount %]]&lt;=0.2, "10-20%", IF(Table_1[[#This Row],[Discount %]]&lt;=0.3, "20-30%", IF(Table_1[[#This Row],[Discount %]]&lt;=0.4, "30-40%", "40%+"))))</f>
        <v>0-10%</v>
      </c>
    </row>
    <row r="5483" spans="1:24" ht="14.4" x14ac:dyDescent="0.3">
      <c r="A5483" s="2">
        <v>5482</v>
      </c>
      <c r="B5483" s="2" t="s">
        <v>8275</v>
      </c>
      <c r="C5483" s="2">
        <f>YEAR([1]Data!$D5483)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9">
        <v>36</v>
      </c>
      <c r="T5483" s="2">
        <v>2</v>
      </c>
      <c r="U5483" s="25">
        <v>0</v>
      </c>
      <c r="V5483" s="25">
        <v>6.4799999999999969</v>
      </c>
      <c r="W5483" s="11">
        <f>Table_1[[#This Row],[Discount]]/Table_1[[#This Row],[Sales]]</f>
        <v>0</v>
      </c>
      <c r="X5483" t="str">
        <f>IF(Table_1[[#This Row],[Discount %]]&lt;=0.1, "0-10%", IF(Table_1[[#This Row],[Discount %]]&lt;=0.2, "10-20%", IF(Table_1[[#This Row],[Discount %]]&lt;=0.3, "20-30%", IF(Table_1[[#This Row],[Discount %]]&lt;=0.4, "30-40%", "40%+"))))</f>
        <v>0-10%</v>
      </c>
    </row>
    <row r="5484" spans="1:24" ht="14.4" x14ac:dyDescent="0.3">
      <c r="A5484" s="2">
        <v>5483</v>
      </c>
      <c r="B5484" s="2" t="s">
        <v>8275</v>
      </c>
      <c r="C5484" s="2">
        <f>YEAR([1]Data!$D5484)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9">
        <v>239.96</v>
      </c>
      <c r="T5484" s="2">
        <v>4</v>
      </c>
      <c r="U5484" s="25">
        <v>0</v>
      </c>
      <c r="V5484" s="25">
        <v>115.1808</v>
      </c>
      <c r="W5484" s="11">
        <f>Table_1[[#This Row],[Discount]]/Table_1[[#This Row],[Sales]]</f>
        <v>0</v>
      </c>
      <c r="X5484" t="str">
        <f>IF(Table_1[[#This Row],[Discount %]]&lt;=0.1, "0-10%", IF(Table_1[[#This Row],[Discount %]]&lt;=0.2, "10-20%", IF(Table_1[[#This Row],[Discount %]]&lt;=0.3, "20-30%", IF(Table_1[[#This Row],[Discount %]]&lt;=0.4, "30-40%", "40%+"))))</f>
        <v>0-10%</v>
      </c>
    </row>
    <row r="5485" spans="1:24" ht="14.4" x14ac:dyDescent="0.3">
      <c r="A5485" s="2">
        <v>5484</v>
      </c>
      <c r="B5485" s="2" t="s">
        <v>8275</v>
      </c>
      <c r="C5485" s="2">
        <f>YEAR([1]Data!$D5485)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9">
        <v>40.68</v>
      </c>
      <c r="T5485" s="2">
        <v>2</v>
      </c>
      <c r="U5485" s="25">
        <v>0</v>
      </c>
      <c r="V5485" s="25">
        <v>0.40679999999999694</v>
      </c>
      <c r="W5485" s="11">
        <f>Table_1[[#This Row],[Discount]]/Table_1[[#This Row],[Sales]]</f>
        <v>0</v>
      </c>
      <c r="X5485" t="str">
        <f>IF(Table_1[[#This Row],[Discount %]]&lt;=0.1, "0-10%", IF(Table_1[[#This Row],[Discount %]]&lt;=0.2, "10-20%", IF(Table_1[[#This Row],[Discount %]]&lt;=0.3, "20-30%", IF(Table_1[[#This Row],[Discount %]]&lt;=0.4, "30-40%", "40%+"))))</f>
        <v>0-10%</v>
      </c>
    </row>
    <row r="5486" spans="1:24" ht="14.4" x14ac:dyDescent="0.3">
      <c r="A5486" s="2">
        <v>5485</v>
      </c>
      <c r="B5486" s="2" t="s">
        <v>8276</v>
      </c>
      <c r="C5486" s="2">
        <f>YEAR([1]Data!$D5486)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9">
        <v>419.13599999999997</v>
      </c>
      <c r="T5486" s="2">
        <v>4</v>
      </c>
      <c r="U5486" s="25">
        <v>0.2</v>
      </c>
      <c r="V5486" s="25">
        <v>-68.1096</v>
      </c>
      <c r="W5486" s="11">
        <f>Table_1[[#This Row],[Discount]]/Table_1[[#This Row],[Sales]]</f>
        <v>4.7717208734157895E-4</v>
      </c>
      <c r="X5486" t="str">
        <f>IF(Table_1[[#This Row],[Discount %]]&lt;=0.1, "0-10%", IF(Table_1[[#This Row],[Discount %]]&lt;=0.2, "10-20%", IF(Table_1[[#This Row],[Discount %]]&lt;=0.3, "20-30%", IF(Table_1[[#This Row],[Discount %]]&lt;=0.4, "30-40%", "40%+"))))</f>
        <v>0-10%</v>
      </c>
    </row>
    <row r="5487" spans="1:24" ht="14.4" x14ac:dyDescent="0.3">
      <c r="A5487" s="2">
        <v>5486</v>
      </c>
      <c r="B5487" s="2" t="s">
        <v>8279</v>
      </c>
      <c r="C5487" s="2">
        <f>YEAR([1]Data!$D5487)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9">
        <v>23.472000000000001</v>
      </c>
      <c r="T5487" s="2">
        <v>3</v>
      </c>
      <c r="U5487" s="25">
        <v>0.2</v>
      </c>
      <c r="V5487" s="25">
        <v>7.6283999999999974</v>
      </c>
      <c r="W5487" s="11">
        <f>Table_1[[#This Row],[Discount]]/Table_1[[#This Row],[Sales]]</f>
        <v>8.5207907293796872E-3</v>
      </c>
      <c r="X5487" t="str">
        <f>IF(Table_1[[#This Row],[Discount %]]&lt;=0.1, "0-10%", IF(Table_1[[#This Row],[Discount %]]&lt;=0.2, "10-20%", IF(Table_1[[#This Row],[Discount %]]&lt;=0.3, "20-30%", IF(Table_1[[#This Row],[Discount %]]&lt;=0.4, "30-40%", "40%+"))))</f>
        <v>0-10%</v>
      </c>
    </row>
    <row r="5488" spans="1:24" ht="14.4" x14ac:dyDescent="0.3">
      <c r="A5488" s="2">
        <v>5487</v>
      </c>
      <c r="B5488" s="2" t="s">
        <v>8280</v>
      </c>
      <c r="C5488" s="2">
        <f>YEAR([1]Data!$D5488)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9">
        <v>3.5919999999999992</v>
      </c>
      <c r="T5488" s="2">
        <v>4</v>
      </c>
      <c r="U5488" s="25">
        <v>0.8</v>
      </c>
      <c r="V5488" s="25">
        <v>-6.2860000000000031</v>
      </c>
      <c r="W5488" s="11">
        <f>Table_1[[#This Row],[Discount]]/Table_1[[#This Row],[Sales]]</f>
        <v>0.22271714922049005</v>
      </c>
      <c r="X5488" t="str">
        <f>IF(Table_1[[#This Row],[Discount %]]&lt;=0.1, "0-10%", IF(Table_1[[#This Row],[Discount %]]&lt;=0.2, "10-20%", IF(Table_1[[#This Row],[Discount %]]&lt;=0.3, "20-30%", IF(Table_1[[#This Row],[Discount %]]&lt;=0.4, "30-40%", "40%+"))))</f>
        <v>20-30%</v>
      </c>
    </row>
    <row r="5489" spans="1:24" ht="14.4" x14ac:dyDescent="0.3">
      <c r="A5489" s="2">
        <v>5488</v>
      </c>
      <c r="B5489" s="2" t="s">
        <v>8281</v>
      </c>
      <c r="C5489" s="2">
        <f>YEAR([1]Data!$D5489)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9">
        <v>23.976000000000003</v>
      </c>
      <c r="T5489" s="2">
        <v>3</v>
      </c>
      <c r="U5489" s="25">
        <v>0.2</v>
      </c>
      <c r="V5489" s="25">
        <v>-5.694300000000001</v>
      </c>
      <c r="W5489" s="11">
        <f>Table_1[[#This Row],[Discount]]/Table_1[[#This Row],[Sales]]</f>
        <v>8.3416750083416744E-3</v>
      </c>
      <c r="X5489" t="str">
        <f>IF(Table_1[[#This Row],[Discount %]]&lt;=0.1, "0-10%", IF(Table_1[[#This Row],[Discount %]]&lt;=0.2, "10-20%", IF(Table_1[[#This Row],[Discount %]]&lt;=0.3, "20-30%", IF(Table_1[[#This Row],[Discount %]]&lt;=0.4, "30-40%", "40%+"))))</f>
        <v>0-10%</v>
      </c>
    </row>
    <row r="5490" spans="1:24" ht="14.4" x14ac:dyDescent="0.3">
      <c r="A5490" s="2">
        <v>5489</v>
      </c>
      <c r="B5490" s="2" t="s">
        <v>8281</v>
      </c>
      <c r="C5490" s="2">
        <f>YEAR([1]Data!$D5490)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9">
        <v>6.2640000000000002</v>
      </c>
      <c r="T5490" s="2">
        <v>3</v>
      </c>
      <c r="U5490" s="25">
        <v>0.2</v>
      </c>
      <c r="V5490" s="25">
        <v>2.0358000000000001</v>
      </c>
      <c r="W5490" s="11">
        <f>Table_1[[#This Row],[Discount]]/Table_1[[#This Row],[Sales]]</f>
        <v>3.1928480204342274E-2</v>
      </c>
      <c r="X5490" t="str">
        <f>IF(Table_1[[#This Row],[Discount %]]&lt;=0.1, "0-10%", IF(Table_1[[#This Row],[Discount %]]&lt;=0.2, "10-20%", IF(Table_1[[#This Row],[Discount %]]&lt;=0.3, "20-30%", IF(Table_1[[#This Row],[Discount %]]&lt;=0.4, "30-40%", "40%+"))))</f>
        <v>0-10%</v>
      </c>
    </row>
    <row r="5491" spans="1:24" ht="14.4" x14ac:dyDescent="0.3">
      <c r="A5491" s="2">
        <v>5490</v>
      </c>
      <c r="B5491" s="2" t="s">
        <v>8281</v>
      </c>
      <c r="C5491" s="2">
        <f>YEAR([1]Data!$D5491)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9">
        <v>20.808</v>
      </c>
      <c r="T5491" s="2">
        <v>3</v>
      </c>
      <c r="U5491" s="25">
        <v>0.2</v>
      </c>
      <c r="V5491" s="25">
        <v>1.8207000000000013</v>
      </c>
      <c r="W5491" s="11">
        <f>Table_1[[#This Row],[Discount]]/Table_1[[#This Row],[Sales]]</f>
        <v>9.6116878123798551E-3</v>
      </c>
      <c r="X5491" t="str">
        <f>IF(Table_1[[#This Row],[Discount %]]&lt;=0.1, "0-10%", IF(Table_1[[#This Row],[Discount %]]&lt;=0.2, "10-20%", IF(Table_1[[#This Row],[Discount %]]&lt;=0.3, "20-30%", IF(Table_1[[#This Row],[Discount %]]&lt;=0.4, "30-40%", "40%+"))))</f>
        <v>0-10%</v>
      </c>
    </row>
    <row r="5492" spans="1:24" ht="14.4" x14ac:dyDescent="0.3">
      <c r="A5492" s="2">
        <v>5491</v>
      </c>
      <c r="B5492" s="2" t="s">
        <v>8281</v>
      </c>
      <c r="C5492" s="2">
        <f>YEAR([1]Data!$D5492)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9">
        <v>218.35200000000003</v>
      </c>
      <c r="T5492" s="2">
        <v>3</v>
      </c>
      <c r="U5492" s="25">
        <v>0.2</v>
      </c>
      <c r="V5492" s="25">
        <v>-19.105800000000016</v>
      </c>
      <c r="W5492" s="11">
        <f>Table_1[[#This Row],[Discount]]/Table_1[[#This Row],[Sales]]</f>
        <v>9.1595222393199961E-4</v>
      </c>
      <c r="X5492" t="str">
        <f>IF(Table_1[[#This Row],[Discount %]]&lt;=0.1, "0-10%", IF(Table_1[[#This Row],[Discount %]]&lt;=0.2, "10-20%", IF(Table_1[[#This Row],[Discount %]]&lt;=0.3, "20-30%", IF(Table_1[[#This Row],[Discount %]]&lt;=0.4, "30-40%", "40%+"))))</f>
        <v>0-10%</v>
      </c>
    </row>
    <row r="5493" spans="1:24" ht="14.4" x14ac:dyDescent="0.3">
      <c r="A5493" s="2">
        <v>5492</v>
      </c>
      <c r="B5493" s="2" t="s">
        <v>8282</v>
      </c>
      <c r="C5493" s="2">
        <f>YEAR([1]Data!$D5493)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9">
        <v>18.16</v>
      </c>
      <c r="T5493" s="2">
        <v>2</v>
      </c>
      <c r="U5493" s="25">
        <v>0.2</v>
      </c>
      <c r="V5493" s="25">
        <v>1.8160000000000016</v>
      </c>
      <c r="W5493" s="11">
        <f>Table_1[[#This Row],[Discount]]/Table_1[[#This Row],[Sales]]</f>
        <v>1.1013215859030838E-2</v>
      </c>
      <c r="X5493" t="str">
        <f>IF(Table_1[[#This Row],[Discount %]]&lt;=0.1, "0-10%", IF(Table_1[[#This Row],[Discount %]]&lt;=0.2, "10-20%", IF(Table_1[[#This Row],[Discount %]]&lt;=0.3, "20-30%", IF(Table_1[[#This Row],[Discount %]]&lt;=0.4, "30-40%", "40%+"))))</f>
        <v>0-10%</v>
      </c>
    </row>
    <row r="5494" spans="1:24" ht="14.4" x14ac:dyDescent="0.3">
      <c r="A5494" s="2">
        <v>5493</v>
      </c>
      <c r="B5494" s="2" t="s">
        <v>8283</v>
      </c>
      <c r="C5494" s="2">
        <f>YEAR([1]Data!$D5494)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9">
        <v>7.36</v>
      </c>
      <c r="T5494" s="2">
        <v>2</v>
      </c>
      <c r="U5494" s="25">
        <v>0</v>
      </c>
      <c r="V5494" s="25">
        <v>0.14719999999999978</v>
      </c>
      <c r="W5494" s="11">
        <f>Table_1[[#This Row],[Discount]]/Table_1[[#This Row],[Sales]]</f>
        <v>0</v>
      </c>
      <c r="X5494" t="str">
        <f>IF(Table_1[[#This Row],[Discount %]]&lt;=0.1, "0-10%", IF(Table_1[[#This Row],[Discount %]]&lt;=0.2, "10-20%", IF(Table_1[[#This Row],[Discount %]]&lt;=0.3, "20-30%", IF(Table_1[[#This Row],[Discount %]]&lt;=0.4, "30-40%", "40%+"))))</f>
        <v>0-10%</v>
      </c>
    </row>
    <row r="5495" spans="1:24" ht="14.4" x14ac:dyDescent="0.3">
      <c r="A5495" s="2">
        <v>5494</v>
      </c>
      <c r="B5495" s="2" t="s">
        <v>8283</v>
      </c>
      <c r="C5495" s="2">
        <f>YEAR([1]Data!$D5495)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9">
        <v>41.4</v>
      </c>
      <c r="T5495" s="2">
        <v>4</v>
      </c>
      <c r="U5495" s="25">
        <v>0</v>
      </c>
      <c r="V5495" s="25">
        <v>19.872</v>
      </c>
      <c r="W5495" s="11">
        <f>Table_1[[#This Row],[Discount]]/Table_1[[#This Row],[Sales]]</f>
        <v>0</v>
      </c>
      <c r="X5495" t="str">
        <f>IF(Table_1[[#This Row],[Discount %]]&lt;=0.1, "0-10%", IF(Table_1[[#This Row],[Discount %]]&lt;=0.2, "10-20%", IF(Table_1[[#This Row],[Discount %]]&lt;=0.3, "20-30%", IF(Table_1[[#This Row],[Discount %]]&lt;=0.4, "30-40%", "40%+"))))</f>
        <v>0-10%</v>
      </c>
    </row>
    <row r="5496" spans="1:24" ht="14.4" x14ac:dyDescent="0.3">
      <c r="A5496" s="2">
        <v>5495</v>
      </c>
      <c r="B5496" s="2" t="s">
        <v>8283</v>
      </c>
      <c r="C5496" s="2">
        <f>YEAR([1]Data!$D5496)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9">
        <v>411.33199999999999</v>
      </c>
      <c r="T5496" s="2">
        <v>4</v>
      </c>
      <c r="U5496" s="25">
        <v>0.15</v>
      </c>
      <c r="V5496" s="25">
        <v>-4.8391999999999769</v>
      </c>
      <c r="W5496" s="11">
        <f>Table_1[[#This Row],[Discount]]/Table_1[[#This Row],[Sales]]</f>
        <v>3.6466892923477871E-4</v>
      </c>
      <c r="X5496" t="str">
        <f>IF(Table_1[[#This Row],[Discount %]]&lt;=0.1, "0-10%", IF(Table_1[[#This Row],[Discount %]]&lt;=0.2, "10-20%", IF(Table_1[[#This Row],[Discount %]]&lt;=0.3, "20-30%", IF(Table_1[[#This Row],[Discount %]]&lt;=0.4, "30-40%", "40%+"))))</f>
        <v>0-10%</v>
      </c>
    </row>
    <row r="5497" spans="1:24" ht="14.4" x14ac:dyDescent="0.3">
      <c r="A5497" s="2">
        <v>5496</v>
      </c>
      <c r="B5497" s="2" t="s">
        <v>8284</v>
      </c>
      <c r="C5497" s="2">
        <f>YEAR([1]Data!$D5497)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9">
        <v>7.6560000000000006</v>
      </c>
      <c r="T5497" s="2">
        <v>4</v>
      </c>
      <c r="U5497" s="25">
        <v>0.7</v>
      </c>
      <c r="V5497" s="25">
        <v>-6.1247999999999987</v>
      </c>
      <c r="W5497" s="11">
        <f>Table_1[[#This Row],[Discount]]/Table_1[[#This Row],[Sales]]</f>
        <v>9.1431556948798315E-2</v>
      </c>
      <c r="X5497" t="str">
        <f>IF(Table_1[[#This Row],[Discount %]]&lt;=0.1, "0-10%", IF(Table_1[[#This Row],[Discount %]]&lt;=0.2, "10-20%", IF(Table_1[[#This Row],[Discount %]]&lt;=0.3, "20-30%", IF(Table_1[[#This Row],[Discount %]]&lt;=0.4, "30-40%", "40%+"))))</f>
        <v>0-10%</v>
      </c>
    </row>
    <row r="5498" spans="1:24" ht="14.4" x14ac:dyDescent="0.3">
      <c r="A5498" s="2">
        <v>5497</v>
      </c>
      <c r="B5498" s="2" t="s">
        <v>8285</v>
      </c>
      <c r="C5498" s="2">
        <f>YEAR([1]Data!$D5498)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9">
        <v>63.920000000000009</v>
      </c>
      <c r="T5498" s="2">
        <v>2</v>
      </c>
      <c r="U5498" s="25">
        <v>0.2</v>
      </c>
      <c r="V5498" s="25">
        <v>19.176000000000002</v>
      </c>
      <c r="W5498" s="11">
        <f>Table_1[[#This Row],[Discount]]/Table_1[[#This Row],[Sales]]</f>
        <v>3.1289111389236541E-3</v>
      </c>
      <c r="X5498" t="str">
        <f>IF(Table_1[[#This Row],[Discount %]]&lt;=0.1, "0-10%", IF(Table_1[[#This Row],[Discount %]]&lt;=0.2, "10-20%", IF(Table_1[[#This Row],[Discount %]]&lt;=0.3, "20-30%", IF(Table_1[[#This Row],[Discount %]]&lt;=0.4, "30-40%", "40%+"))))</f>
        <v>0-10%</v>
      </c>
    </row>
    <row r="5499" spans="1:24" ht="14.4" x14ac:dyDescent="0.3">
      <c r="A5499" s="2">
        <v>5498</v>
      </c>
      <c r="B5499" s="2" t="s">
        <v>8286</v>
      </c>
      <c r="C5499" s="2">
        <f>YEAR([1]Data!$D5499)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9">
        <v>6.56</v>
      </c>
      <c r="T5499" s="2">
        <v>2</v>
      </c>
      <c r="U5499" s="25">
        <v>0</v>
      </c>
      <c r="V5499" s="25">
        <v>1.9023999999999992</v>
      </c>
      <c r="W5499" s="11">
        <f>Table_1[[#This Row],[Discount]]/Table_1[[#This Row],[Sales]]</f>
        <v>0</v>
      </c>
      <c r="X5499" t="str">
        <f>IF(Table_1[[#This Row],[Discount %]]&lt;=0.1, "0-10%", IF(Table_1[[#This Row],[Discount %]]&lt;=0.2, "10-20%", IF(Table_1[[#This Row],[Discount %]]&lt;=0.3, "20-30%", IF(Table_1[[#This Row],[Discount %]]&lt;=0.4, "30-40%", "40%+"))))</f>
        <v>0-10%</v>
      </c>
    </row>
    <row r="5500" spans="1:24" ht="14.4" x14ac:dyDescent="0.3">
      <c r="A5500" s="2">
        <v>5499</v>
      </c>
      <c r="B5500" s="2" t="s">
        <v>8286</v>
      </c>
      <c r="C5500" s="2">
        <f>YEAR([1]Data!$D5500)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9">
        <v>7.83</v>
      </c>
      <c r="T5500" s="2">
        <v>3</v>
      </c>
      <c r="U5500" s="25">
        <v>0</v>
      </c>
      <c r="V5500" s="25">
        <v>3.6017999999999999</v>
      </c>
      <c r="W5500" s="11">
        <f>Table_1[[#This Row],[Discount]]/Table_1[[#This Row],[Sales]]</f>
        <v>0</v>
      </c>
      <c r="X5500" t="str">
        <f>IF(Table_1[[#This Row],[Discount %]]&lt;=0.1, "0-10%", IF(Table_1[[#This Row],[Discount %]]&lt;=0.2, "10-20%", IF(Table_1[[#This Row],[Discount %]]&lt;=0.3, "20-30%", IF(Table_1[[#This Row],[Discount %]]&lt;=0.4, "30-40%", "40%+"))))</f>
        <v>0-10%</v>
      </c>
    </row>
    <row r="5501" spans="1:24" ht="14.4" x14ac:dyDescent="0.3">
      <c r="A5501" s="2">
        <v>5500</v>
      </c>
      <c r="B5501" s="2" t="s">
        <v>8286</v>
      </c>
      <c r="C5501" s="2">
        <f>YEAR([1]Data!$D5501)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9">
        <v>41.9</v>
      </c>
      <c r="T5501" s="2">
        <v>2</v>
      </c>
      <c r="U5501" s="25">
        <v>0</v>
      </c>
      <c r="V5501" s="25">
        <v>8.7989999999999995</v>
      </c>
      <c r="W5501" s="11">
        <f>Table_1[[#This Row],[Discount]]/Table_1[[#This Row],[Sales]]</f>
        <v>0</v>
      </c>
      <c r="X5501" t="str">
        <f>IF(Table_1[[#This Row],[Discount %]]&lt;=0.1, "0-10%", IF(Table_1[[#This Row],[Discount %]]&lt;=0.2, "10-20%", IF(Table_1[[#This Row],[Discount %]]&lt;=0.3, "20-30%", IF(Table_1[[#This Row],[Discount %]]&lt;=0.4, "30-40%", "40%+"))))</f>
        <v>0-10%</v>
      </c>
    </row>
    <row r="5502" spans="1:24" ht="14.4" x14ac:dyDescent="0.3">
      <c r="A5502" s="2">
        <v>5501</v>
      </c>
      <c r="B5502" s="2" t="s">
        <v>8286</v>
      </c>
      <c r="C5502" s="2">
        <f>YEAR([1]Data!$D5502)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9">
        <v>664.14599999999996</v>
      </c>
      <c r="T5502" s="2">
        <v>6</v>
      </c>
      <c r="U5502" s="25">
        <v>0.1</v>
      </c>
      <c r="V5502" s="25">
        <v>88.552800000000005</v>
      </c>
      <c r="W5502" s="11">
        <f>Table_1[[#This Row],[Discount]]/Table_1[[#This Row],[Sales]]</f>
        <v>1.5056930253287682E-4</v>
      </c>
      <c r="X5502" t="str">
        <f>IF(Table_1[[#This Row],[Discount %]]&lt;=0.1, "0-10%", IF(Table_1[[#This Row],[Discount %]]&lt;=0.2, "10-20%", IF(Table_1[[#This Row],[Discount %]]&lt;=0.3, "20-30%", IF(Table_1[[#This Row],[Discount %]]&lt;=0.4, "30-40%", "40%+"))))</f>
        <v>0-10%</v>
      </c>
    </row>
    <row r="5503" spans="1:24" ht="14.4" x14ac:dyDescent="0.3">
      <c r="A5503" s="2">
        <v>5502</v>
      </c>
      <c r="B5503" s="2" t="s">
        <v>8286</v>
      </c>
      <c r="C5503" s="2">
        <f>YEAR([1]Data!$D5503)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9">
        <v>8.9600000000000009</v>
      </c>
      <c r="T5503" s="2">
        <v>2</v>
      </c>
      <c r="U5503" s="25">
        <v>0</v>
      </c>
      <c r="V5503" s="25">
        <v>4.3904000000000005</v>
      </c>
      <c r="W5503" s="11">
        <f>Table_1[[#This Row],[Discount]]/Table_1[[#This Row],[Sales]]</f>
        <v>0</v>
      </c>
      <c r="X5503" t="str">
        <f>IF(Table_1[[#This Row],[Discount %]]&lt;=0.1, "0-10%", IF(Table_1[[#This Row],[Discount %]]&lt;=0.2, "10-20%", IF(Table_1[[#This Row],[Discount %]]&lt;=0.3, "20-30%", IF(Table_1[[#This Row],[Discount %]]&lt;=0.4, "30-40%", "40%+"))))</f>
        <v>0-10%</v>
      </c>
    </row>
    <row r="5504" spans="1:24" ht="14.4" x14ac:dyDescent="0.3">
      <c r="A5504" s="2">
        <v>5503</v>
      </c>
      <c r="B5504" s="2" t="s">
        <v>8287</v>
      </c>
      <c r="C5504" s="2">
        <f>YEAR([1]Data!$D5504)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9">
        <v>3.3119999999999998</v>
      </c>
      <c r="T5504" s="2">
        <v>1</v>
      </c>
      <c r="U5504" s="25">
        <v>0.2</v>
      </c>
      <c r="V5504" s="25">
        <v>0.66239999999999977</v>
      </c>
      <c r="W5504" s="11">
        <f>Table_1[[#This Row],[Discount]]/Table_1[[#This Row],[Sales]]</f>
        <v>6.0386473429951695E-2</v>
      </c>
      <c r="X5504" t="str">
        <f>IF(Table_1[[#This Row],[Discount %]]&lt;=0.1, "0-10%", IF(Table_1[[#This Row],[Discount %]]&lt;=0.2, "10-20%", IF(Table_1[[#This Row],[Discount %]]&lt;=0.3, "20-30%", IF(Table_1[[#This Row],[Discount %]]&lt;=0.4, "30-40%", "40%+"))))</f>
        <v>0-10%</v>
      </c>
    </row>
    <row r="5505" spans="1:24" ht="14.4" x14ac:dyDescent="0.3">
      <c r="A5505" s="2">
        <v>5504</v>
      </c>
      <c r="B5505" s="2" t="s">
        <v>8287</v>
      </c>
      <c r="C5505" s="2">
        <f>YEAR([1]Data!$D5505)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9">
        <v>20.136000000000003</v>
      </c>
      <c r="T5505" s="2">
        <v>3</v>
      </c>
      <c r="U5505" s="25">
        <v>0.2</v>
      </c>
      <c r="V5505" s="25">
        <v>1.2584999999999997</v>
      </c>
      <c r="W5505" s="11">
        <f>Table_1[[#This Row],[Discount]]/Table_1[[#This Row],[Sales]]</f>
        <v>9.9324592769169644E-3</v>
      </c>
      <c r="X5505" t="str">
        <f>IF(Table_1[[#This Row],[Discount %]]&lt;=0.1, "0-10%", IF(Table_1[[#This Row],[Discount %]]&lt;=0.2, "10-20%", IF(Table_1[[#This Row],[Discount %]]&lt;=0.3, "20-30%", IF(Table_1[[#This Row],[Discount %]]&lt;=0.4, "30-40%", "40%+"))))</f>
        <v>0-10%</v>
      </c>
    </row>
    <row r="5506" spans="1:24" ht="14.4" x14ac:dyDescent="0.3">
      <c r="A5506" s="2">
        <v>5505</v>
      </c>
      <c r="B5506" s="2" t="s">
        <v>8287</v>
      </c>
      <c r="C5506" s="2">
        <f>YEAR([1]Data!$D5506)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9">
        <v>8.8559999999999999</v>
      </c>
      <c r="T5506" s="2">
        <v>3</v>
      </c>
      <c r="U5506" s="25">
        <v>0.2</v>
      </c>
      <c r="V5506" s="25">
        <v>2.8781999999999992</v>
      </c>
      <c r="W5506" s="11">
        <f>Table_1[[#This Row],[Discount]]/Table_1[[#This Row],[Sales]]</f>
        <v>2.2583559168925023E-2</v>
      </c>
      <c r="X5506" t="str">
        <f>IF(Table_1[[#This Row],[Discount %]]&lt;=0.1, "0-10%", IF(Table_1[[#This Row],[Discount %]]&lt;=0.2, "10-20%", IF(Table_1[[#This Row],[Discount %]]&lt;=0.3, "20-30%", IF(Table_1[[#This Row],[Discount %]]&lt;=0.4, "30-40%", "40%+"))))</f>
        <v>0-10%</v>
      </c>
    </row>
    <row r="5507" spans="1:24" ht="14.4" x14ac:dyDescent="0.3">
      <c r="A5507" s="2">
        <v>5506</v>
      </c>
      <c r="B5507" s="2" t="s">
        <v>8287</v>
      </c>
      <c r="C5507" s="2">
        <f>YEAR([1]Data!$D5507)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9">
        <v>859.19999999999993</v>
      </c>
      <c r="T5507" s="2">
        <v>4</v>
      </c>
      <c r="U5507" s="25">
        <v>0.4</v>
      </c>
      <c r="V5507" s="25">
        <v>-186.15999999999997</v>
      </c>
      <c r="W5507" s="11">
        <f>Table_1[[#This Row],[Discount]]/Table_1[[#This Row],[Sales]]</f>
        <v>4.6554934823091253E-4</v>
      </c>
      <c r="X5507" t="str">
        <f>IF(Table_1[[#This Row],[Discount %]]&lt;=0.1, "0-10%", IF(Table_1[[#This Row],[Discount %]]&lt;=0.2, "10-20%", IF(Table_1[[#This Row],[Discount %]]&lt;=0.3, "20-30%", IF(Table_1[[#This Row],[Discount %]]&lt;=0.4, "30-40%", "40%+"))))</f>
        <v>0-10%</v>
      </c>
    </row>
    <row r="5508" spans="1:24" ht="14.4" x14ac:dyDescent="0.3">
      <c r="A5508" s="2">
        <v>5507</v>
      </c>
      <c r="B5508" s="2" t="s">
        <v>8290</v>
      </c>
      <c r="C5508" s="2">
        <f>YEAR([1]Data!$D5508)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9">
        <v>61.96</v>
      </c>
      <c r="T5508" s="2">
        <v>2</v>
      </c>
      <c r="U5508" s="25">
        <v>0</v>
      </c>
      <c r="V5508" s="25">
        <v>27.881999999999998</v>
      </c>
      <c r="W5508" s="11">
        <f>Table_1[[#This Row],[Discount]]/Table_1[[#This Row],[Sales]]</f>
        <v>0</v>
      </c>
      <c r="X5508" t="str">
        <f>IF(Table_1[[#This Row],[Discount %]]&lt;=0.1, "0-10%", IF(Table_1[[#This Row],[Discount %]]&lt;=0.2, "10-20%", IF(Table_1[[#This Row],[Discount %]]&lt;=0.3, "20-30%", IF(Table_1[[#This Row],[Discount %]]&lt;=0.4, "30-40%", "40%+"))))</f>
        <v>0-10%</v>
      </c>
    </row>
    <row r="5509" spans="1:24" ht="14.4" x14ac:dyDescent="0.3">
      <c r="A5509" s="2">
        <v>5508</v>
      </c>
      <c r="B5509" s="2" t="s">
        <v>8291</v>
      </c>
      <c r="C5509" s="2">
        <f>YEAR([1]Data!$D5509)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9">
        <v>17.920000000000002</v>
      </c>
      <c r="T5509" s="2">
        <v>4</v>
      </c>
      <c r="U5509" s="25">
        <v>0</v>
      </c>
      <c r="V5509" s="25">
        <v>8.6016000000000012</v>
      </c>
      <c r="W5509" s="11">
        <f>Table_1[[#This Row],[Discount]]/Table_1[[#This Row],[Sales]]</f>
        <v>0</v>
      </c>
      <c r="X5509" t="str">
        <f>IF(Table_1[[#This Row],[Discount %]]&lt;=0.1, "0-10%", IF(Table_1[[#This Row],[Discount %]]&lt;=0.2, "10-20%", IF(Table_1[[#This Row],[Discount %]]&lt;=0.3, "20-30%", IF(Table_1[[#This Row],[Discount %]]&lt;=0.4, "30-40%", "40%+"))))</f>
        <v>0-10%</v>
      </c>
    </row>
    <row r="5510" spans="1:24" ht="14.4" x14ac:dyDescent="0.3">
      <c r="A5510" s="2">
        <v>5509</v>
      </c>
      <c r="B5510" s="2" t="s">
        <v>8292</v>
      </c>
      <c r="C5510" s="2">
        <f>YEAR([1]Data!$D5510)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9">
        <v>145.9</v>
      </c>
      <c r="T5510" s="2">
        <v>5</v>
      </c>
      <c r="U5510" s="25">
        <v>0</v>
      </c>
      <c r="V5510" s="25">
        <v>62.736999999999995</v>
      </c>
      <c r="W5510" s="11">
        <f>Table_1[[#This Row],[Discount]]/Table_1[[#This Row],[Sales]]</f>
        <v>0</v>
      </c>
      <c r="X5510" t="str">
        <f>IF(Table_1[[#This Row],[Discount %]]&lt;=0.1, "0-10%", IF(Table_1[[#This Row],[Discount %]]&lt;=0.2, "10-20%", IF(Table_1[[#This Row],[Discount %]]&lt;=0.3, "20-30%", IF(Table_1[[#This Row],[Discount %]]&lt;=0.4, "30-40%", "40%+"))))</f>
        <v>0-10%</v>
      </c>
    </row>
    <row r="5511" spans="1:24" ht="14.4" x14ac:dyDescent="0.3">
      <c r="A5511" s="2">
        <v>5510</v>
      </c>
      <c r="B5511" s="2" t="s">
        <v>8293</v>
      </c>
      <c r="C5511" s="2">
        <f>YEAR([1]Data!$D5511)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9">
        <v>56.704000000000001</v>
      </c>
      <c r="T5511" s="2">
        <v>2</v>
      </c>
      <c r="U5511" s="25">
        <v>0.2</v>
      </c>
      <c r="V5511" s="25">
        <v>19.137599999999992</v>
      </c>
      <c r="W5511" s="11">
        <f>Table_1[[#This Row],[Discount]]/Table_1[[#This Row],[Sales]]</f>
        <v>3.5270880361173815E-3</v>
      </c>
      <c r="X5511" t="str">
        <f>IF(Table_1[[#This Row],[Discount %]]&lt;=0.1, "0-10%", IF(Table_1[[#This Row],[Discount %]]&lt;=0.2, "10-20%", IF(Table_1[[#This Row],[Discount %]]&lt;=0.3, "20-30%", IF(Table_1[[#This Row],[Discount %]]&lt;=0.4, "30-40%", "40%+"))))</f>
        <v>0-10%</v>
      </c>
    </row>
    <row r="5512" spans="1:24" ht="14.4" x14ac:dyDescent="0.3">
      <c r="A5512" s="2">
        <v>5511</v>
      </c>
      <c r="B5512" s="2" t="s">
        <v>8293</v>
      </c>
      <c r="C5512" s="2">
        <f>YEAR([1]Data!$D5512)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9">
        <v>11.120000000000001</v>
      </c>
      <c r="T5512" s="2">
        <v>2</v>
      </c>
      <c r="U5512" s="25">
        <v>0.2</v>
      </c>
      <c r="V5512" s="25">
        <v>3.4749999999999996</v>
      </c>
      <c r="W5512" s="11">
        <f>Table_1[[#This Row],[Discount]]/Table_1[[#This Row],[Sales]]</f>
        <v>1.7985611510791366E-2</v>
      </c>
      <c r="X5512" t="str">
        <f>IF(Table_1[[#This Row],[Discount %]]&lt;=0.1, "0-10%", IF(Table_1[[#This Row],[Discount %]]&lt;=0.2, "10-20%", IF(Table_1[[#This Row],[Discount %]]&lt;=0.3, "20-30%", IF(Table_1[[#This Row],[Discount %]]&lt;=0.4, "30-40%", "40%+"))))</f>
        <v>0-10%</v>
      </c>
    </row>
    <row r="5513" spans="1:24" ht="14.4" x14ac:dyDescent="0.3">
      <c r="A5513" s="2">
        <v>5512</v>
      </c>
      <c r="B5513" s="2" t="s">
        <v>8294</v>
      </c>
      <c r="C5513" s="2">
        <f>YEAR([1]Data!$D5513)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9">
        <v>32.896000000000001</v>
      </c>
      <c r="T5513" s="2">
        <v>4</v>
      </c>
      <c r="U5513" s="25">
        <v>0.2</v>
      </c>
      <c r="V5513" s="25">
        <v>11.102399999999996</v>
      </c>
      <c r="W5513" s="11">
        <f>Table_1[[#This Row],[Discount]]/Table_1[[#This Row],[Sales]]</f>
        <v>6.0797665369649806E-3</v>
      </c>
      <c r="X5513" t="str">
        <f>IF(Table_1[[#This Row],[Discount %]]&lt;=0.1, "0-10%", IF(Table_1[[#This Row],[Discount %]]&lt;=0.2, "10-20%", IF(Table_1[[#This Row],[Discount %]]&lt;=0.3, "20-30%", IF(Table_1[[#This Row],[Discount %]]&lt;=0.4, "30-40%", "40%+"))))</f>
        <v>0-10%</v>
      </c>
    </row>
    <row r="5514" spans="1:24" ht="14.4" x14ac:dyDescent="0.3">
      <c r="A5514" s="2">
        <v>5513</v>
      </c>
      <c r="B5514" s="2" t="s">
        <v>8294</v>
      </c>
      <c r="C5514" s="2">
        <f>YEAR([1]Data!$D5514)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9">
        <v>22.776000000000003</v>
      </c>
      <c r="T5514" s="2">
        <v>3</v>
      </c>
      <c r="U5514" s="25">
        <v>0.2</v>
      </c>
      <c r="V5514" s="25">
        <v>7.6868999999999996</v>
      </c>
      <c r="W5514" s="11">
        <f>Table_1[[#This Row],[Discount]]/Table_1[[#This Row],[Sales]]</f>
        <v>8.7811731647348071E-3</v>
      </c>
      <c r="X5514" t="str">
        <f>IF(Table_1[[#This Row],[Discount %]]&lt;=0.1, "0-10%", IF(Table_1[[#This Row],[Discount %]]&lt;=0.2, "10-20%", IF(Table_1[[#This Row],[Discount %]]&lt;=0.3, "20-30%", IF(Table_1[[#This Row],[Discount %]]&lt;=0.4, "30-40%", "40%+"))))</f>
        <v>0-10%</v>
      </c>
    </row>
    <row r="5515" spans="1:24" ht="14.4" x14ac:dyDescent="0.3">
      <c r="A5515" s="2">
        <v>5514</v>
      </c>
      <c r="B5515" s="2" t="s">
        <v>8295</v>
      </c>
      <c r="C5515" s="2">
        <f>YEAR([1]Data!$D5515)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9">
        <v>239.96999999999997</v>
      </c>
      <c r="T5515" s="2">
        <v>3</v>
      </c>
      <c r="U5515" s="25">
        <v>0</v>
      </c>
      <c r="V5515" s="25">
        <v>2.3996999999999815</v>
      </c>
      <c r="W5515" s="11">
        <f>Table_1[[#This Row],[Discount]]/Table_1[[#This Row],[Sales]]</f>
        <v>0</v>
      </c>
      <c r="X5515" t="str">
        <f>IF(Table_1[[#This Row],[Discount %]]&lt;=0.1, "0-10%", IF(Table_1[[#This Row],[Discount %]]&lt;=0.2, "10-20%", IF(Table_1[[#This Row],[Discount %]]&lt;=0.3, "20-30%", IF(Table_1[[#This Row],[Discount %]]&lt;=0.4, "30-40%", "40%+"))))</f>
        <v>0-10%</v>
      </c>
    </row>
    <row r="5516" spans="1:24" ht="14.4" x14ac:dyDescent="0.3">
      <c r="A5516" s="2">
        <v>5515</v>
      </c>
      <c r="B5516" s="2" t="s">
        <v>8295</v>
      </c>
      <c r="C5516" s="2">
        <f>YEAR([1]Data!$D5516)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9">
        <v>160.32</v>
      </c>
      <c r="T5516" s="2">
        <v>2</v>
      </c>
      <c r="U5516" s="25">
        <v>0</v>
      </c>
      <c r="V5516" s="25">
        <v>44.889600000000002</v>
      </c>
      <c r="W5516" s="11">
        <f>Table_1[[#This Row],[Discount]]/Table_1[[#This Row],[Sales]]</f>
        <v>0</v>
      </c>
      <c r="X5516" t="str">
        <f>IF(Table_1[[#This Row],[Discount %]]&lt;=0.1, "0-10%", IF(Table_1[[#This Row],[Discount %]]&lt;=0.2, "10-20%", IF(Table_1[[#This Row],[Discount %]]&lt;=0.3, "20-30%", IF(Table_1[[#This Row],[Discount %]]&lt;=0.4, "30-40%", "40%+"))))</f>
        <v>0-10%</v>
      </c>
    </row>
    <row r="5517" spans="1:24" ht="14.4" x14ac:dyDescent="0.3">
      <c r="A5517" s="2">
        <v>5516</v>
      </c>
      <c r="B5517" s="2" t="s">
        <v>8295</v>
      </c>
      <c r="C5517" s="2">
        <f>YEAR([1]Data!$D5517)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9">
        <v>128.85000000000002</v>
      </c>
      <c r="T5517" s="2">
        <v>3</v>
      </c>
      <c r="U5517" s="25">
        <v>0</v>
      </c>
      <c r="V5517" s="25">
        <v>3.8654999999999973</v>
      </c>
      <c r="W5517" s="11">
        <f>Table_1[[#This Row],[Discount]]/Table_1[[#This Row],[Sales]]</f>
        <v>0</v>
      </c>
      <c r="X5517" t="str">
        <f>IF(Table_1[[#This Row],[Discount %]]&lt;=0.1, "0-10%", IF(Table_1[[#This Row],[Discount %]]&lt;=0.2, "10-20%", IF(Table_1[[#This Row],[Discount %]]&lt;=0.3, "20-30%", IF(Table_1[[#This Row],[Discount %]]&lt;=0.4, "30-40%", "40%+"))))</f>
        <v>0-10%</v>
      </c>
    </row>
    <row r="5518" spans="1:24" ht="14.4" x14ac:dyDescent="0.3">
      <c r="A5518" s="2">
        <v>5517</v>
      </c>
      <c r="B5518" s="2" t="s">
        <v>8297</v>
      </c>
      <c r="C5518" s="2">
        <f>YEAR([1]Data!$D5518)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9">
        <v>1319.96</v>
      </c>
      <c r="T5518" s="2">
        <v>4</v>
      </c>
      <c r="U5518" s="25">
        <v>0</v>
      </c>
      <c r="V5518" s="25">
        <v>527.98400000000004</v>
      </c>
      <c r="W5518" s="11">
        <f>Table_1[[#This Row],[Discount]]/Table_1[[#This Row],[Sales]]</f>
        <v>0</v>
      </c>
      <c r="X5518" t="str">
        <f>IF(Table_1[[#This Row],[Discount %]]&lt;=0.1, "0-10%", IF(Table_1[[#This Row],[Discount %]]&lt;=0.2, "10-20%", IF(Table_1[[#This Row],[Discount %]]&lt;=0.3, "20-30%", IF(Table_1[[#This Row],[Discount %]]&lt;=0.4, "30-40%", "40%+"))))</f>
        <v>0-10%</v>
      </c>
    </row>
    <row r="5519" spans="1:24" ht="14.4" x14ac:dyDescent="0.3">
      <c r="A5519" s="2">
        <v>5518</v>
      </c>
      <c r="B5519" s="2" t="s">
        <v>8298</v>
      </c>
      <c r="C5519" s="2">
        <f>YEAR([1]Data!$D5519)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9">
        <v>239.95999999999998</v>
      </c>
      <c r="T5519" s="2">
        <v>10</v>
      </c>
      <c r="U5519" s="25">
        <v>0.3</v>
      </c>
      <c r="V5519" s="25">
        <v>-10.283999999999992</v>
      </c>
      <c r="W5519" s="11">
        <f>Table_1[[#This Row],[Discount]]/Table_1[[#This Row],[Sales]]</f>
        <v>1.2502083680613436E-3</v>
      </c>
      <c r="X5519" t="str">
        <f>IF(Table_1[[#This Row],[Discount %]]&lt;=0.1, "0-10%", IF(Table_1[[#This Row],[Discount %]]&lt;=0.2, "10-20%", IF(Table_1[[#This Row],[Discount %]]&lt;=0.3, "20-30%", IF(Table_1[[#This Row],[Discount %]]&lt;=0.4, "30-40%", "40%+"))))</f>
        <v>0-10%</v>
      </c>
    </row>
    <row r="5520" spans="1:24" ht="14.4" x14ac:dyDescent="0.3">
      <c r="A5520" s="2">
        <v>5519</v>
      </c>
      <c r="B5520" s="2" t="s">
        <v>8298</v>
      </c>
      <c r="C5520" s="2">
        <f>YEAR([1]Data!$D5520)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9">
        <v>54.768000000000001</v>
      </c>
      <c r="T5520" s="2">
        <v>2</v>
      </c>
      <c r="U5520" s="25">
        <v>0.2</v>
      </c>
      <c r="V5520" s="25">
        <v>6.8459999999999965</v>
      </c>
      <c r="W5520" s="11">
        <f>Table_1[[#This Row],[Discount]]/Table_1[[#This Row],[Sales]]</f>
        <v>3.651767455448437E-3</v>
      </c>
      <c r="X5520" t="str">
        <f>IF(Table_1[[#This Row],[Discount %]]&lt;=0.1, "0-10%", IF(Table_1[[#This Row],[Discount %]]&lt;=0.2, "10-20%", IF(Table_1[[#This Row],[Discount %]]&lt;=0.3, "20-30%", IF(Table_1[[#This Row],[Discount %]]&lt;=0.4, "30-40%", "40%+"))))</f>
        <v>0-10%</v>
      </c>
    </row>
    <row r="5521" spans="1:24" ht="14.4" x14ac:dyDescent="0.3">
      <c r="A5521" s="2">
        <v>5520</v>
      </c>
      <c r="B5521" s="2" t="s">
        <v>8298</v>
      </c>
      <c r="C5521" s="2">
        <f>YEAR([1]Data!$D5521)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9">
        <v>13.392000000000001</v>
      </c>
      <c r="T5521" s="2">
        <v>3</v>
      </c>
      <c r="U5521" s="25">
        <v>0.2</v>
      </c>
      <c r="V5521" s="25">
        <v>3.1806000000000005</v>
      </c>
      <c r="W5521" s="11">
        <f>Table_1[[#This Row],[Discount]]/Table_1[[#This Row],[Sales]]</f>
        <v>1.4934289127837515E-2</v>
      </c>
      <c r="X5521" t="str">
        <f>IF(Table_1[[#This Row],[Discount %]]&lt;=0.1, "0-10%", IF(Table_1[[#This Row],[Discount %]]&lt;=0.2, "10-20%", IF(Table_1[[#This Row],[Discount %]]&lt;=0.3, "20-30%", IF(Table_1[[#This Row],[Discount %]]&lt;=0.4, "30-40%", "40%+"))))</f>
        <v>0-10%</v>
      </c>
    </row>
    <row r="5522" spans="1:24" ht="14.4" x14ac:dyDescent="0.3">
      <c r="A5522" s="2">
        <v>5521</v>
      </c>
      <c r="B5522" s="2" t="s">
        <v>8298</v>
      </c>
      <c r="C5522" s="2">
        <f>YEAR([1]Data!$D5522)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9">
        <v>23.92</v>
      </c>
      <c r="T5522" s="2">
        <v>5</v>
      </c>
      <c r="U5522" s="25">
        <v>0.2</v>
      </c>
      <c r="V5522" s="25">
        <v>8.6709999999999994</v>
      </c>
      <c r="W5522" s="11">
        <f>Table_1[[#This Row],[Discount]]/Table_1[[#This Row],[Sales]]</f>
        <v>8.3612040133779261E-3</v>
      </c>
      <c r="X5522" t="str">
        <f>IF(Table_1[[#This Row],[Discount %]]&lt;=0.1, "0-10%", IF(Table_1[[#This Row],[Discount %]]&lt;=0.2, "10-20%", IF(Table_1[[#This Row],[Discount %]]&lt;=0.3, "20-30%", IF(Table_1[[#This Row],[Discount %]]&lt;=0.4, "30-40%", "40%+"))))</f>
        <v>0-10%</v>
      </c>
    </row>
    <row r="5523" spans="1:24" ht="14.4" x14ac:dyDescent="0.3">
      <c r="A5523" s="2">
        <v>5522</v>
      </c>
      <c r="B5523" s="2" t="s">
        <v>8298</v>
      </c>
      <c r="C5523" s="2">
        <f>YEAR([1]Data!$D5523)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9">
        <v>255.96799999999999</v>
      </c>
      <c r="T5523" s="2">
        <v>4</v>
      </c>
      <c r="U5523" s="25">
        <v>0.2</v>
      </c>
      <c r="V5523" s="25">
        <v>-28.796399999999984</v>
      </c>
      <c r="W5523" s="11">
        <f>Table_1[[#This Row],[Discount]]/Table_1[[#This Row],[Sales]]</f>
        <v>7.8134766845855744E-4</v>
      </c>
      <c r="X5523" t="str">
        <f>IF(Table_1[[#This Row],[Discount %]]&lt;=0.1, "0-10%", IF(Table_1[[#This Row],[Discount %]]&lt;=0.2, "10-20%", IF(Table_1[[#This Row],[Discount %]]&lt;=0.3, "20-30%", IF(Table_1[[#This Row],[Discount %]]&lt;=0.4, "30-40%", "40%+"))))</f>
        <v>0-10%</v>
      </c>
    </row>
    <row r="5524" spans="1:24" ht="14.4" x14ac:dyDescent="0.3">
      <c r="A5524" s="2">
        <v>5523</v>
      </c>
      <c r="B5524" s="2" t="s">
        <v>8299</v>
      </c>
      <c r="C5524" s="2">
        <f>YEAR([1]Data!$D5524)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9">
        <v>21.552000000000003</v>
      </c>
      <c r="T5524" s="2">
        <v>6</v>
      </c>
      <c r="U5524" s="25">
        <v>0.2</v>
      </c>
      <c r="V5524" s="25">
        <v>7.0043999999999977</v>
      </c>
      <c r="W5524" s="11">
        <f>Table_1[[#This Row],[Discount]]/Table_1[[#This Row],[Sales]]</f>
        <v>9.2798812175204151E-3</v>
      </c>
      <c r="X5524" t="str">
        <f>IF(Table_1[[#This Row],[Discount %]]&lt;=0.1, "0-10%", IF(Table_1[[#This Row],[Discount %]]&lt;=0.2, "10-20%", IF(Table_1[[#This Row],[Discount %]]&lt;=0.3, "20-30%", IF(Table_1[[#This Row],[Discount %]]&lt;=0.4, "30-40%", "40%+"))))</f>
        <v>0-10%</v>
      </c>
    </row>
    <row r="5525" spans="1:24" ht="14.4" x14ac:dyDescent="0.3">
      <c r="A5525" s="2">
        <v>5524</v>
      </c>
      <c r="B5525" s="2" t="s">
        <v>8299</v>
      </c>
      <c r="C5525" s="2">
        <f>YEAR([1]Data!$D5525)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9">
        <v>58.24</v>
      </c>
      <c r="T5525" s="2">
        <v>4</v>
      </c>
      <c r="U5525" s="25">
        <v>0</v>
      </c>
      <c r="V5525" s="25">
        <v>15.724800000000002</v>
      </c>
      <c r="W5525" s="11">
        <f>Table_1[[#This Row],[Discount]]/Table_1[[#This Row],[Sales]]</f>
        <v>0</v>
      </c>
      <c r="X5525" t="str">
        <f>IF(Table_1[[#This Row],[Discount %]]&lt;=0.1, "0-10%", IF(Table_1[[#This Row],[Discount %]]&lt;=0.2, "10-20%", IF(Table_1[[#This Row],[Discount %]]&lt;=0.3, "20-30%", IF(Table_1[[#This Row],[Discount %]]&lt;=0.4, "30-40%", "40%+"))))</f>
        <v>0-10%</v>
      </c>
    </row>
    <row r="5526" spans="1:24" ht="14.4" x14ac:dyDescent="0.3">
      <c r="A5526" s="2">
        <v>5525</v>
      </c>
      <c r="B5526" s="2" t="s">
        <v>8300</v>
      </c>
      <c r="C5526" s="2">
        <f>YEAR([1]Data!$D5526)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9">
        <v>80.28</v>
      </c>
      <c r="T5526" s="2">
        <v>12</v>
      </c>
      <c r="U5526" s="25">
        <v>0</v>
      </c>
      <c r="V5526" s="25">
        <v>36.928799999999995</v>
      </c>
      <c r="W5526" s="11">
        <f>Table_1[[#This Row],[Discount]]/Table_1[[#This Row],[Sales]]</f>
        <v>0</v>
      </c>
      <c r="X5526" t="str">
        <f>IF(Table_1[[#This Row],[Discount %]]&lt;=0.1, "0-10%", IF(Table_1[[#This Row],[Discount %]]&lt;=0.2, "10-20%", IF(Table_1[[#This Row],[Discount %]]&lt;=0.3, "20-30%", IF(Table_1[[#This Row],[Discount %]]&lt;=0.4, "30-40%", "40%+"))))</f>
        <v>0-10%</v>
      </c>
    </row>
    <row r="5527" spans="1:24" ht="14.4" x14ac:dyDescent="0.3">
      <c r="A5527" s="2">
        <v>5526</v>
      </c>
      <c r="B5527" s="2" t="s">
        <v>8301</v>
      </c>
      <c r="C5527" s="2">
        <f>YEAR([1]Data!$D5527)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9">
        <v>9.7799999999999994</v>
      </c>
      <c r="T5527" s="2">
        <v>2</v>
      </c>
      <c r="U5527" s="25">
        <v>0</v>
      </c>
      <c r="V5527" s="25">
        <v>4.0098000000000003</v>
      </c>
      <c r="W5527" s="11">
        <f>Table_1[[#This Row],[Discount]]/Table_1[[#This Row],[Sales]]</f>
        <v>0</v>
      </c>
      <c r="X5527" t="str">
        <f>IF(Table_1[[#This Row],[Discount %]]&lt;=0.1, "0-10%", IF(Table_1[[#This Row],[Discount %]]&lt;=0.2, "10-20%", IF(Table_1[[#This Row],[Discount %]]&lt;=0.3, "20-30%", IF(Table_1[[#This Row],[Discount %]]&lt;=0.4, "30-40%", "40%+"))))</f>
        <v>0-10%</v>
      </c>
    </row>
    <row r="5528" spans="1:24" ht="14.4" x14ac:dyDescent="0.3">
      <c r="A5528" s="2">
        <v>5527</v>
      </c>
      <c r="B5528" s="2" t="s">
        <v>8302</v>
      </c>
      <c r="C5528" s="2">
        <f>YEAR([1]Data!$D5528)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9">
        <v>1.81</v>
      </c>
      <c r="T5528" s="2">
        <v>1</v>
      </c>
      <c r="U5528" s="25">
        <v>0</v>
      </c>
      <c r="V5528" s="25">
        <v>0.65159999999999996</v>
      </c>
      <c r="W5528" s="11">
        <f>Table_1[[#This Row],[Discount]]/Table_1[[#This Row],[Sales]]</f>
        <v>0</v>
      </c>
      <c r="X5528" t="str">
        <f>IF(Table_1[[#This Row],[Discount %]]&lt;=0.1, "0-10%", IF(Table_1[[#This Row],[Discount %]]&lt;=0.2, "10-20%", IF(Table_1[[#This Row],[Discount %]]&lt;=0.3, "20-30%", IF(Table_1[[#This Row],[Discount %]]&lt;=0.4, "30-40%", "40%+"))))</f>
        <v>0-10%</v>
      </c>
    </row>
    <row r="5529" spans="1:24" ht="14.4" x14ac:dyDescent="0.3">
      <c r="A5529" s="2">
        <v>5528</v>
      </c>
      <c r="B5529" s="2" t="s">
        <v>8304</v>
      </c>
      <c r="C5529" s="2">
        <f>YEAR([1]Data!$D5529)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9">
        <v>37.94</v>
      </c>
      <c r="T5529" s="2">
        <v>2</v>
      </c>
      <c r="U5529" s="25">
        <v>0</v>
      </c>
      <c r="V5529" s="25">
        <v>18.211199999999998</v>
      </c>
      <c r="W5529" s="11">
        <f>Table_1[[#This Row],[Discount]]/Table_1[[#This Row],[Sales]]</f>
        <v>0</v>
      </c>
      <c r="X5529" t="str">
        <f>IF(Table_1[[#This Row],[Discount %]]&lt;=0.1, "0-10%", IF(Table_1[[#This Row],[Discount %]]&lt;=0.2, "10-20%", IF(Table_1[[#This Row],[Discount %]]&lt;=0.3, "20-30%", IF(Table_1[[#This Row],[Discount %]]&lt;=0.4, "30-40%", "40%+"))))</f>
        <v>0-10%</v>
      </c>
    </row>
    <row r="5530" spans="1:24" ht="14.4" x14ac:dyDescent="0.3">
      <c r="A5530" s="2">
        <v>5529</v>
      </c>
      <c r="B5530" s="2" t="s">
        <v>8305</v>
      </c>
      <c r="C5530" s="2">
        <f>YEAR([1]Data!$D5530)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9">
        <v>79.959999999999994</v>
      </c>
      <c r="T5530" s="2">
        <v>5</v>
      </c>
      <c r="U5530" s="25">
        <v>0.2</v>
      </c>
      <c r="V5530" s="25">
        <v>27.985999999999994</v>
      </c>
      <c r="W5530" s="11">
        <f>Table_1[[#This Row],[Discount]]/Table_1[[#This Row],[Sales]]</f>
        <v>2.5012506253126567E-3</v>
      </c>
      <c r="X5530" t="str">
        <f>IF(Table_1[[#This Row],[Discount %]]&lt;=0.1, "0-10%", IF(Table_1[[#This Row],[Discount %]]&lt;=0.2, "10-20%", IF(Table_1[[#This Row],[Discount %]]&lt;=0.3, "20-30%", IF(Table_1[[#This Row],[Discount %]]&lt;=0.4, "30-40%", "40%+"))))</f>
        <v>0-10%</v>
      </c>
    </row>
    <row r="5531" spans="1:24" ht="14.4" x14ac:dyDescent="0.3">
      <c r="A5531" s="2">
        <v>5530</v>
      </c>
      <c r="B5531" s="2" t="s">
        <v>8306</v>
      </c>
      <c r="C5531" s="2">
        <f>YEAR([1]Data!$D5531)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9">
        <v>115.29600000000001</v>
      </c>
      <c r="T5531" s="2">
        <v>3</v>
      </c>
      <c r="U5531" s="25">
        <v>0.2</v>
      </c>
      <c r="V5531" s="25">
        <v>40.353599999999986</v>
      </c>
      <c r="W5531" s="11">
        <f>Table_1[[#This Row],[Discount]]/Table_1[[#This Row],[Sales]]</f>
        <v>1.7346655564807105E-3</v>
      </c>
      <c r="X5531" t="str">
        <f>IF(Table_1[[#This Row],[Discount %]]&lt;=0.1, "0-10%", IF(Table_1[[#This Row],[Discount %]]&lt;=0.2, "10-20%", IF(Table_1[[#This Row],[Discount %]]&lt;=0.3, "20-30%", IF(Table_1[[#This Row],[Discount %]]&lt;=0.4, "30-40%", "40%+"))))</f>
        <v>0-10%</v>
      </c>
    </row>
    <row r="5532" spans="1:24" ht="14.4" x14ac:dyDescent="0.3">
      <c r="A5532" s="2">
        <v>5531</v>
      </c>
      <c r="B5532" s="2" t="s">
        <v>8308</v>
      </c>
      <c r="C5532" s="2">
        <f>YEAR([1]Data!$D5532)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9">
        <v>2479.96</v>
      </c>
      <c r="T5532" s="2">
        <v>4</v>
      </c>
      <c r="U5532" s="25">
        <v>0</v>
      </c>
      <c r="V5532" s="25">
        <v>743.98799999999983</v>
      </c>
      <c r="W5532" s="11">
        <f>Table_1[[#This Row],[Discount]]/Table_1[[#This Row],[Sales]]</f>
        <v>0</v>
      </c>
      <c r="X5532" t="str">
        <f>IF(Table_1[[#This Row],[Discount %]]&lt;=0.1, "0-10%", IF(Table_1[[#This Row],[Discount %]]&lt;=0.2, "10-20%", IF(Table_1[[#This Row],[Discount %]]&lt;=0.3, "20-30%", IF(Table_1[[#This Row],[Discount %]]&lt;=0.4, "30-40%", "40%+"))))</f>
        <v>0-10%</v>
      </c>
    </row>
    <row r="5533" spans="1:24" ht="14.4" x14ac:dyDescent="0.3">
      <c r="A5533" s="2">
        <v>5532</v>
      </c>
      <c r="B5533" s="2" t="s">
        <v>8311</v>
      </c>
      <c r="C5533" s="2">
        <f>YEAR([1]Data!$D5533)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9">
        <v>179.94</v>
      </c>
      <c r="T5533" s="2">
        <v>6</v>
      </c>
      <c r="U5533" s="25">
        <v>0</v>
      </c>
      <c r="V5533" s="25">
        <v>75.57480000000001</v>
      </c>
      <c r="W5533" s="11">
        <f>Table_1[[#This Row],[Discount]]/Table_1[[#This Row],[Sales]]</f>
        <v>0</v>
      </c>
      <c r="X5533" t="str">
        <f>IF(Table_1[[#This Row],[Discount %]]&lt;=0.1, "0-10%", IF(Table_1[[#This Row],[Discount %]]&lt;=0.2, "10-20%", IF(Table_1[[#This Row],[Discount %]]&lt;=0.3, "20-30%", IF(Table_1[[#This Row],[Discount %]]&lt;=0.4, "30-40%", "40%+"))))</f>
        <v>0-10%</v>
      </c>
    </row>
    <row r="5534" spans="1:24" ht="14.4" x14ac:dyDescent="0.3">
      <c r="A5534" s="2">
        <v>5533</v>
      </c>
      <c r="B5534" s="2" t="s">
        <v>8311</v>
      </c>
      <c r="C5534" s="2">
        <f>YEAR([1]Data!$D5534)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9">
        <v>26.849999999999998</v>
      </c>
      <c r="T5534" s="2">
        <v>3</v>
      </c>
      <c r="U5534" s="25">
        <v>0</v>
      </c>
      <c r="V5534" s="25">
        <v>5.101499999999997</v>
      </c>
      <c r="W5534" s="11">
        <f>Table_1[[#This Row],[Discount]]/Table_1[[#This Row],[Sales]]</f>
        <v>0</v>
      </c>
      <c r="X5534" t="str">
        <f>IF(Table_1[[#This Row],[Discount %]]&lt;=0.1, "0-10%", IF(Table_1[[#This Row],[Discount %]]&lt;=0.2, "10-20%", IF(Table_1[[#This Row],[Discount %]]&lt;=0.3, "20-30%", IF(Table_1[[#This Row],[Discount %]]&lt;=0.4, "30-40%", "40%+"))))</f>
        <v>0-10%</v>
      </c>
    </row>
    <row r="5535" spans="1:24" ht="14.4" x14ac:dyDescent="0.3">
      <c r="A5535" s="2">
        <v>5534</v>
      </c>
      <c r="B5535" s="2" t="s">
        <v>8311</v>
      </c>
      <c r="C5535" s="2">
        <f>YEAR([1]Data!$D5535)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9">
        <v>323.37</v>
      </c>
      <c r="T5535" s="2">
        <v>3</v>
      </c>
      <c r="U5535" s="25">
        <v>0</v>
      </c>
      <c r="V5535" s="25">
        <v>129.34800000000001</v>
      </c>
      <c r="W5535" s="11">
        <f>Table_1[[#This Row],[Discount]]/Table_1[[#This Row],[Sales]]</f>
        <v>0</v>
      </c>
      <c r="X5535" t="str">
        <f>IF(Table_1[[#This Row],[Discount %]]&lt;=0.1, "0-10%", IF(Table_1[[#This Row],[Discount %]]&lt;=0.2, "10-20%", IF(Table_1[[#This Row],[Discount %]]&lt;=0.3, "20-30%", IF(Table_1[[#This Row],[Discount %]]&lt;=0.4, "30-40%", "40%+"))))</f>
        <v>0-10%</v>
      </c>
    </row>
    <row r="5536" spans="1:24" ht="14.4" x14ac:dyDescent="0.3">
      <c r="A5536" s="2">
        <v>5535</v>
      </c>
      <c r="B5536" s="2" t="s">
        <v>8311</v>
      </c>
      <c r="C5536" s="2">
        <f>YEAR([1]Data!$D5536)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9">
        <v>59.94</v>
      </c>
      <c r="T5536" s="2">
        <v>3</v>
      </c>
      <c r="U5536" s="25">
        <v>0</v>
      </c>
      <c r="V5536" s="25">
        <v>28.171799999999998</v>
      </c>
      <c r="W5536" s="11">
        <f>Table_1[[#This Row],[Discount]]/Table_1[[#This Row],[Sales]]</f>
        <v>0</v>
      </c>
      <c r="X5536" t="str">
        <f>IF(Table_1[[#This Row],[Discount %]]&lt;=0.1, "0-10%", IF(Table_1[[#This Row],[Discount %]]&lt;=0.2, "10-20%", IF(Table_1[[#This Row],[Discount %]]&lt;=0.3, "20-30%", IF(Table_1[[#This Row],[Discount %]]&lt;=0.4, "30-40%", "40%+"))))</f>
        <v>0-10%</v>
      </c>
    </row>
    <row r="5537" spans="1:24" ht="14.4" x14ac:dyDescent="0.3">
      <c r="A5537" s="2">
        <v>5536</v>
      </c>
      <c r="B5537" s="2" t="s">
        <v>8311</v>
      </c>
      <c r="C5537" s="2">
        <f>YEAR([1]Data!$D5537)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9">
        <v>64.14</v>
      </c>
      <c r="T5537" s="2">
        <v>3</v>
      </c>
      <c r="U5537" s="25">
        <v>0</v>
      </c>
      <c r="V5537" s="25">
        <v>30.787199999999999</v>
      </c>
      <c r="W5537" s="11">
        <f>Table_1[[#This Row],[Discount]]/Table_1[[#This Row],[Sales]]</f>
        <v>0</v>
      </c>
      <c r="X5537" t="str">
        <f>IF(Table_1[[#This Row],[Discount %]]&lt;=0.1, "0-10%", IF(Table_1[[#This Row],[Discount %]]&lt;=0.2, "10-20%", IF(Table_1[[#This Row],[Discount %]]&lt;=0.3, "20-30%", IF(Table_1[[#This Row],[Discount %]]&lt;=0.4, "30-40%", "40%+"))))</f>
        <v>0-10%</v>
      </c>
    </row>
    <row r="5538" spans="1:24" ht="14.4" x14ac:dyDescent="0.3">
      <c r="A5538" s="2">
        <v>5537</v>
      </c>
      <c r="B5538" s="2" t="s">
        <v>8311</v>
      </c>
      <c r="C5538" s="2">
        <f>YEAR([1]Data!$D5538)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9">
        <v>11.67</v>
      </c>
      <c r="T5538" s="2">
        <v>3</v>
      </c>
      <c r="U5538" s="25">
        <v>0</v>
      </c>
      <c r="V5538" s="25">
        <v>5.6015999999999995</v>
      </c>
      <c r="W5538" s="11">
        <f>Table_1[[#This Row],[Discount]]/Table_1[[#This Row],[Sales]]</f>
        <v>0</v>
      </c>
      <c r="X5538" t="str">
        <f>IF(Table_1[[#This Row],[Discount %]]&lt;=0.1, "0-10%", IF(Table_1[[#This Row],[Discount %]]&lt;=0.2, "10-20%", IF(Table_1[[#This Row],[Discount %]]&lt;=0.3, "20-30%", IF(Table_1[[#This Row],[Discount %]]&lt;=0.4, "30-40%", "40%+"))))</f>
        <v>0-10%</v>
      </c>
    </row>
    <row r="5539" spans="1:24" ht="14.4" x14ac:dyDescent="0.3">
      <c r="A5539" s="2">
        <v>5538</v>
      </c>
      <c r="B5539" s="2" t="s">
        <v>8311</v>
      </c>
      <c r="C5539" s="2">
        <f>YEAR([1]Data!$D5539)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9">
        <v>12.96</v>
      </c>
      <c r="T5539" s="2">
        <v>2</v>
      </c>
      <c r="U5539" s="25">
        <v>0</v>
      </c>
      <c r="V5539" s="25">
        <v>6.2208000000000006</v>
      </c>
      <c r="W5539" s="11">
        <f>Table_1[[#This Row],[Discount]]/Table_1[[#This Row],[Sales]]</f>
        <v>0</v>
      </c>
      <c r="X5539" t="str">
        <f>IF(Table_1[[#This Row],[Discount %]]&lt;=0.1, "0-10%", IF(Table_1[[#This Row],[Discount %]]&lt;=0.2, "10-20%", IF(Table_1[[#This Row],[Discount %]]&lt;=0.3, "20-30%", IF(Table_1[[#This Row],[Discount %]]&lt;=0.4, "30-40%", "40%+"))))</f>
        <v>0-10%</v>
      </c>
    </row>
    <row r="5540" spans="1:24" ht="14.4" x14ac:dyDescent="0.3">
      <c r="A5540" s="2">
        <v>5539</v>
      </c>
      <c r="B5540" s="2" t="s">
        <v>8312</v>
      </c>
      <c r="C5540" s="2">
        <f>YEAR([1]Data!$D5540)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9">
        <v>17.43</v>
      </c>
      <c r="T5540" s="2">
        <v>3</v>
      </c>
      <c r="U5540" s="25">
        <v>0</v>
      </c>
      <c r="V5540" s="25">
        <v>8.0177999999999994</v>
      </c>
      <c r="W5540" s="11">
        <f>Table_1[[#This Row],[Discount]]/Table_1[[#This Row],[Sales]]</f>
        <v>0</v>
      </c>
      <c r="X5540" t="str">
        <f>IF(Table_1[[#This Row],[Discount %]]&lt;=0.1, "0-10%", IF(Table_1[[#This Row],[Discount %]]&lt;=0.2, "10-20%", IF(Table_1[[#This Row],[Discount %]]&lt;=0.3, "20-30%", IF(Table_1[[#This Row],[Discount %]]&lt;=0.4, "30-40%", "40%+"))))</f>
        <v>0-10%</v>
      </c>
    </row>
    <row r="5541" spans="1:24" ht="14.4" x14ac:dyDescent="0.3">
      <c r="A5541" s="2">
        <v>5540</v>
      </c>
      <c r="B5541" s="2" t="s">
        <v>8314</v>
      </c>
      <c r="C5541" s="2">
        <f>YEAR([1]Data!$D5541)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9">
        <v>181.98599999999999</v>
      </c>
      <c r="T5541" s="2">
        <v>2</v>
      </c>
      <c r="U5541" s="25">
        <v>0.3</v>
      </c>
      <c r="V5541" s="25">
        <v>-54.595799999999997</v>
      </c>
      <c r="W5541" s="11">
        <f>Table_1[[#This Row],[Discount]]/Table_1[[#This Row],[Sales]]</f>
        <v>1.6484784543866011E-3</v>
      </c>
      <c r="X5541" t="str">
        <f>IF(Table_1[[#This Row],[Discount %]]&lt;=0.1, "0-10%", IF(Table_1[[#This Row],[Discount %]]&lt;=0.2, "10-20%", IF(Table_1[[#This Row],[Discount %]]&lt;=0.3, "20-30%", IF(Table_1[[#This Row],[Discount %]]&lt;=0.4, "30-40%", "40%+"))))</f>
        <v>0-10%</v>
      </c>
    </row>
    <row r="5542" spans="1:24" ht="14.4" x14ac:dyDescent="0.3">
      <c r="A5542" s="2">
        <v>5541</v>
      </c>
      <c r="B5542" s="2" t="s">
        <v>8314</v>
      </c>
      <c r="C5542" s="2">
        <f>YEAR([1]Data!$D5542)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9">
        <v>1.5919999999999996</v>
      </c>
      <c r="T5542" s="2">
        <v>2</v>
      </c>
      <c r="U5542" s="25">
        <v>0.8</v>
      </c>
      <c r="V5542" s="25">
        <v>-2.6268000000000002</v>
      </c>
      <c r="W5542" s="11">
        <f>Table_1[[#This Row],[Discount]]/Table_1[[#This Row],[Sales]]</f>
        <v>0.50251256281407053</v>
      </c>
      <c r="X5542" t="str">
        <f>IF(Table_1[[#This Row],[Discount %]]&lt;=0.1, "0-10%", IF(Table_1[[#This Row],[Discount %]]&lt;=0.2, "10-20%", IF(Table_1[[#This Row],[Discount %]]&lt;=0.3, "20-30%", IF(Table_1[[#This Row],[Discount %]]&lt;=0.4, "30-40%", "40%+"))))</f>
        <v>40%+</v>
      </c>
    </row>
    <row r="5543" spans="1:24" ht="14.4" x14ac:dyDescent="0.3">
      <c r="A5543" s="2">
        <v>5542</v>
      </c>
      <c r="B5543" s="2" t="s">
        <v>8314</v>
      </c>
      <c r="C5543" s="2">
        <f>YEAR([1]Data!$D5543)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9">
        <v>22.344000000000001</v>
      </c>
      <c r="T5543" s="2">
        <v>3</v>
      </c>
      <c r="U5543" s="25">
        <v>0.2</v>
      </c>
      <c r="V5543" s="25">
        <v>2.5136999999999983</v>
      </c>
      <c r="W5543" s="11">
        <f>Table_1[[#This Row],[Discount]]/Table_1[[#This Row],[Sales]]</f>
        <v>8.95094880057286E-3</v>
      </c>
      <c r="X5543" t="str">
        <f>IF(Table_1[[#This Row],[Discount %]]&lt;=0.1, "0-10%", IF(Table_1[[#This Row],[Discount %]]&lt;=0.2, "10-20%", IF(Table_1[[#This Row],[Discount %]]&lt;=0.3, "20-30%", IF(Table_1[[#This Row],[Discount %]]&lt;=0.4, "30-40%", "40%+"))))</f>
        <v>0-10%</v>
      </c>
    </row>
    <row r="5544" spans="1:24" ht="14.4" x14ac:dyDescent="0.3">
      <c r="A5544" s="2">
        <v>5543</v>
      </c>
      <c r="B5544" s="2" t="s">
        <v>8315</v>
      </c>
      <c r="C5544" s="2">
        <f>YEAR([1]Data!$D5544)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9">
        <v>455.97</v>
      </c>
      <c r="T5544" s="2">
        <v>6</v>
      </c>
      <c r="U5544" s="25">
        <v>0.5</v>
      </c>
      <c r="V5544" s="25">
        <v>-218.86559999999997</v>
      </c>
      <c r="W5544" s="11">
        <f>Table_1[[#This Row],[Discount]]/Table_1[[#This Row],[Sales]]</f>
        <v>1.0965633703971752E-3</v>
      </c>
      <c r="X5544" t="str">
        <f>IF(Table_1[[#This Row],[Discount %]]&lt;=0.1, "0-10%", IF(Table_1[[#This Row],[Discount %]]&lt;=0.2, "10-20%", IF(Table_1[[#This Row],[Discount %]]&lt;=0.3, "20-30%", IF(Table_1[[#This Row],[Discount %]]&lt;=0.4, "30-40%", "40%+"))))</f>
        <v>0-10%</v>
      </c>
    </row>
    <row r="5545" spans="1:24" ht="14.4" x14ac:dyDescent="0.3">
      <c r="A5545" s="2">
        <v>5544</v>
      </c>
      <c r="B5545" s="2" t="s">
        <v>8315</v>
      </c>
      <c r="C5545" s="2">
        <f>YEAR([1]Data!$D5545)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9">
        <v>10.440000000000001</v>
      </c>
      <c r="T5545" s="2">
        <v>6</v>
      </c>
      <c r="U5545" s="25">
        <v>0.7</v>
      </c>
      <c r="V5545" s="25">
        <v>-7.6559999999999988</v>
      </c>
      <c r="W5545" s="11">
        <f>Table_1[[#This Row],[Discount]]/Table_1[[#This Row],[Sales]]</f>
        <v>6.7049808429118757E-2</v>
      </c>
      <c r="X5545" t="str">
        <f>IF(Table_1[[#This Row],[Discount %]]&lt;=0.1, "0-10%", IF(Table_1[[#This Row],[Discount %]]&lt;=0.2, "10-20%", IF(Table_1[[#This Row],[Discount %]]&lt;=0.3, "20-30%", IF(Table_1[[#This Row],[Discount %]]&lt;=0.4, "30-40%", "40%+"))))</f>
        <v>0-10%</v>
      </c>
    </row>
    <row r="5546" spans="1:24" ht="14.4" x14ac:dyDescent="0.3">
      <c r="A5546" s="2">
        <v>5545</v>
      </c>
      <c r="B5546" s="2" t="s">
        <v>8315</v>
      </c>
      <c r="C5546" s="2">
        <f>YEAR([1]Data!$D5546)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9">
        <v>5.2140000000000004</v>
      </c>
      <c r="T5546" s="2">
        <v>2</v>
      </c>
      <c r="U5546" s="25">
        <v>0.7</v>
      </c>
      <c r="V5546" s="25">
        <v>-4.1711999999999989</v>
      </c>
      <c r="W5546" s="11">
        <f>Table_1[[#This Row],[Discount]]/Table_1[[#This Row],[Sales]]</f>
        <v>0.13425393172228614</v>
      </c>
      <c r="X5546" t="str">
        <f>IF(Table_1[[#This Row],[Discount %]]&lt;=0.1, "0-10%", IF(Table_1[[#This Row],[Discount %]]&lt;=0.2, "10-20%", IF(Table_1[[#This Row],[Discount %]]&lt;=0.3, "20-30%", IF(Table_1[[#This Row],[Discount %]]&lt;=0.4, "30-40%", "40%+"))))</f>
        <v>10-20%</v>
      </c>
    </row>
    <row r="5547" spans="1:24" ht="14.4" x14ac:dyDescent="0.3">
      <c r="A5547" s="2">
        <v>5546</v>
      </c>
      <c r="B5547" s="2" t="s">
        <v>8318</v>
      </c>
      <c r="C5547" s="2">
        <f>YEAR([1]Data!$D5547)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9">
        <v>67.400000000000006</v>
      </c>
      <c r="T5547" s="2">
        <v>5</v>
      </c>
      <c r="U5547" s="25">
        <v>0</v>
      </c>
      <c r="V5547" s="25">
        <v>17.523999999999997</v>
      </c>
      <c r="W5547" s="11">
        <f>Table_1[[#This Row],[Discount]]/Table_1[[#This Row],[Sales]]</f>
        <v>0</v>
      </c>
      <c r="X5547" t="str">
        <f>IF(Table_1[[#This Row],[Discount %]]&lt;=0.1, "0-10%", IF(Table_1[[#This Row],[Discount %]]&lt;=0.2, "10-20%", IF(Table_1[[#This Row],[Discount %]]&lt;=0.3, "20-30%", IF(Table_1[[#This Row],[Discount %]]&lt;=0.4, "30-40%", "40%+"))))</f>
        <v>0-10%</v>
      </c>
    </row>
    <row r="5548" spans="1:24" ht="14.4" x14ac:dyDescent="0.3">
      <c r="A5548" s="2">
        <v>5547</v>
      </c>
      <c r="B5548" s="2" t="s">
        <v>8319</v>
      </c>
      <c r="C5548" s="2">
        <f>YEAR([1]Data!$D5548)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9">
        <v>25.16</v>
      </c>
      <c r="T5548" s="2">
        <v>2</v>
      </c>
      <c r="U5548" s="25">
        <v>0</v>
      </c>
      <c r="V5548" s="25">
        <v>10.567200000000001</v>
      </c>
      <c r="W5548" s="11">
        <f>Table_1[[#This Row],[Discount]]/Table_1[[#This Row],[Sales]]</f>
        <v>0</v>
      </c>
      <c r="X5548" t="str">
        <f>IF(Table_1[[#This Row],[Discount %]]&lt;=0.1, "0-10%", IF(Table_1[[#This Row],[Discount %]]&lt;=0.2, "10-20%", IF(Table_1[[#This Row],[Discount %]]&lt;=0.3, "20-30%", IF(Table_1[[#This Row],[Discount %]]&lt;=0.4, "30-40%", "40%+"))))</f>
        <v>0-10%</v>
      </c>
    </row>
    <row r="5549" spans="1:24" ht="14.4" x14ac:dyDescent="0.3">
      <c r="A5549" s="2">
        <v>5548</v>
      </c>
      <c r="B5549" s="2" t="s">
        <v>8319</v>
      </c>
      <c r="C5549" s="2">
        <f>YEAR([1]Data!$D5549)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9">
        <v>126.56</v>
      </c>
      <c r="T5549" s="2">
        <v>4</v>
      </c>
      <c r="U5549" s="25">
        <v>0.2</v>
      </c>
      <c r="V5549" s="25">
        <v>47.459999999999994</v>
      </c>
      <c r="W5549" s="11">
        <f>Table_1[[#This Row],[Discount]]/Table_1[[#This Row],[Sales]]</f>
        <v>1.5802781289506955E-3</v>
      </c>
      <c r="X5549" t="str">
        <f>IF(Table_1[[#This Row],[Discount %]]&lt;=0.1, "0-10%", IF(Table_1[[#This Row],[Discount %]]&lt;=0.2, "10-20%", IF(Table_1[[#This Row],[Discount %]]&lt;=0.3, "20-30%", IF(Table_1[[#This Row],[Discount %]]&lt;=0.4, "30-40%", "40%+"))))</f>
        <v>0-10%</v>
      </c>
    </row>
    <row r="5550" spans="1:24" ht="14.4" x14ac:dyDescent="0.3">
      <c r="A5550" s="2">
        <v>5549</v>
      </c>
      <c r="B5550" s="2" t="s">
        <v>8321</v>
      </c>
      <c r="C5550" s="2">
        <f>YEAR([1]Data!$D5550)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9">
        <v>43.68</v>
      </c>
      <c r="T5550" s="2">
        <v>3</v>
      </c>
      <c r="U5550" s="25">
        <v>0</v>
      </c>
      <c r="V5550" s="25">
        <v>11.793600000000001</v>
      </c>
      <c r="W5550" s="11">
        <f>Table_1[[#This Row],[Discount]]/Table_1[[#This Row],[Sales]]</f>
        <v>0</v>
      </c>
      <c r="X5550" t="str">
        <f>IF(Table_1[[#This Row],[Discount %]]&lt;=0.1, "0-10%", IF(Table_1[[#This Row],[Discount %]]&lt;=0.2, "10-20%", IF(Table_1[[#This Row],[Discount %]]&lt;=0.3, "20-30%", IF(Table_1[[#This Row],[Discount %]]&lt;=0.4, "30-40%", "40%+"))))</f>
        <v>0-10%</v>
      </c>
    </row>
    <row r="5551" spans="1:24" ht="14.4" x14ac:dyDescent="0.3">
      <c r="A5551" s="2">
        <v>5550</v>
      </c>
      <c r="B5551" s="2" t="s">
        <v>8321</v>
      </c>
      <c r="C5551" s="2">
        <f>YEAR([1]Data!$D5551)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9">
        <v>139.92999999999998</v>
      </c>
      <c r="T5551" s="2">
        <v>7</v>
      </c>
      <c r="U5551" s="25">
        <v>0</v>
      </c>
      <c r="V5551" s="25">
        <v>34.982499999999987</v>
      </c>
      <c r="W5551" s="11">
        <f>Table_1[[#This Row],[Discount]]/Table_1[[#This Row],[Sales]]</f>
        <v>0</v>
      </c>
      <c r="X5551" t="str">
        <f>IF(Table_1[[#This Row],[Discount %]]&lt;=0.1, "0-10%", IF(Table_1[[#This Row],[Discount %]]&lt;=0.2, "10-20%", IF(Table_1[[#This Row],[Discount %]]&lt;=0.3, "20-30%", IF(Table_1[[#This Row],[Discount %]]&lt;=0.4, "30-40%", "40%+"))))</f>
        <v>0-10%</v>
      </c>
    </row>
    <row r="5552" spans="1:24" ht="14.4" x14ac:dyDescent="0.3">
      <c r="A5552" s="2">
        <v>5551</v>
      </c>
      <c r="B5552" s="2" t="s">
        <v>8322</v>
      </c>
      <c r="C5552" s="2">
        <f>YEAR([1]Data!$D5552)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9">
        <v>2.6720000000000002</v>
      </c>
      <c r="T5552" s="2">
        <v>1</v>
      </c>
      <c r="U5552" s="25">
        <v>0.2</v>
      </c>
      <c r="V5552" s="25">
        <v>0.33399999999999974</v>
      </c>
      <c r="W5552" s="11">
        <f>Table_1[[#This Row],[Discount]]/Table_1[[#This Row],[Sales]]</f>
        <v>7.4850299401197598E-2</v>
      </c>
      <c r="X5552" t="str">
        <f>IF(Table_1[[#This Row],[Discount %]]&lt;=0.1, "0-10%", IF(Table_1[[#This Row],[Discount %]]&lt;=0.2, "10-20%", IF(Table_1[[#This Row],[Discount %]]&lt;=0.3, "20-30%", IF(Table_1[[#This Row],[Discount %]]&lt;=0.4, "30-40%", "40%+"))))</f>
        <v>0-10%</v>
      </c>
    </row>
    <row r="5553" spans="1:24" ht="14.4" x14ac:dyDescent="0.3">
      <c r="A5553" s="2">
        <v>5552</v>
      </c>
      <c r="B5553" s="2" t="s">
        <v>8322</v>
      </c>
      <c r="C5553" s="2">
        <f>YEAR([1]Data!$D5553)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9">
        <v>16.656000000000002</v>
      </c>
      <c r="T5553" s="2">
        <v>6</v>
      </c>
      <c r="U5553" s="25">
        <v>0.2</v>
      </c>
      <c r="V5553" s="25">
        <v>-3.123000000000002</v>
      </c>
      <c r="W5553" s="11">
        <f>Table_1[[#This Row],[Discount]]/Table_1[[#This Row],[Sales]]</f>
        <v>1.2007684918347741E-2</v>
      </c>
      <c r="X5553" t="str">
        <f>IF(Table_1[[#This Row],[Discount %]]&lt;=0.1, "0-10%", IF(Table_1[[#This Row],[Discount %]]&lt;=0.2, "10-20%", IF(Table_1[[#This Row],[Discount %]]&lt;=0.3, "20-30%", IF(Table_1[[#This Row],[Discount %]]&lt;=0.4, "30-40%", "40%+"))))</f>
        <v>0-10%</v>
      </c>
    </row>
    <row r="5554" spans="1:24" ht="14.4" x14ac:dyDescent="0.3">
      <c r="A5554" s="2">
        <v>5553</v>
      </c>
      <c r="B5554" s="2" t="s">
        <v>8322</v>
      </c>
      <c r="C5554" s="2">
        <f>YEAR([1]Data!$D5554)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9">
        <v>79.512000000000015</v>
      </c>
      <c r="T5554" s="2">
        <v>3</v>
      </c>
      <c r="U5554" s="25">
        <v>0.2</v>
      </c>
      <c r="V5554" s="25">
        <v>20.8719</v>
      </c>
      <c r="W5554" s="11">
        <f>Table_1[[#This Row],[Discount]]/Table_1[[#This Row],[Sales]]</f>
        <v>2.5153435959352046E-3</v>
      </c>
      <c r="X5554" t="str">
        <f>IF(Table_1[[#This Row],[Discount %]]&lt;=0.1, "0-10%", IF(Table_1[[#This Row],[Discount %]]&lt;=0.2, "10-20%", IF(Table_1[[#This Row],[Discount %]]&lt;=0.3, "20-30%", IF(Table_1[[#This Row],[Discount %]]&lt;=0.4, "30-40%", "40%+"))))</f>
        <v>0-10%</v>
      </c>
    </row>
    <row r="5555" spans="1:24" ht="14.4" x14ac:dyDescent="0.3">
      <c r="A5555" s="2">
        <v>5554</v>
      </c>
      <c r="B5555" s="2" t="s">
        <v>8322</v>
      </c>
      <c r="C5555" s="2">
        <f>YEAR([1]Data!$D5555)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9">
        <v>36.288000000000011</v>
      </c>
      <c r="T5555" s="2">
        <v>7</v>
      </c>
      <c r="U5555" s="25">
        <v>0.2</v>
      </c>
      <c r="V5555" s="25">
        <v>12.700800000000001</v>
      </c>
      <c r="W5555" s="11">
        <f>Table_1[[#This Row],[Discount]]/Table_1[[#This Row],[Sales]]</f>
        <v>5.511463844797177E-3</v>
      </c>
      <c r="X5555" t="str">
        <f>IF(Table_1[[#This Row],[Discount %]]&lt;=0.1, "0-10%", IF(Table_1[[#This Row],[Discount %]]&lt;=0.2, "10-20%", IF(Table_1[[#This Row],[Discount %]]&lt;=0.3, "20-30%", IF(Table_1[[#This Row],[Discount %]]&lt;=0.4, "30-40%", "40%+"))))</f>
        <v>0-10%</v>
      </c>
    </row>
    <row r="5556" spans="1:24" ht="14.4" x14ac:dyDescent="0.3">
      <c r="A5556" s="2">
        <v>5555</v>
      </c>
      <c r="B5556" s="2" t="s">
        <v>8322</v>
      </c>
      <c r="C5556" s="2">
        <f>YEAR([1]Data!$D5556)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9">
        <v>67.993199999999987</v>
      </c>
      <c r="T5556" s="2">
        <v>1</v>
      </c>
      <c r="U5556" s="25">
        <v>0.32</v>
      </c>
      <c r="V5556" s="25">
        <v>-12.998700000000007</v>
      </c>
      <c r="W5556" s="11">
        <f>Table_1[[#This Row],[Discount]]/Table_1[[#This Row],[Sales]]</f>
        <v>4.7063529882400016E-3</v>
      </c>
      <c r="X5556" t="str">
        <f>IF(Table_1[[#This Row],[Discount %]]&lt;=0.1, "0-10%", IF(Table_1[[#This Row],[Discount %]]&lt;=0.2, "10-20%", IF(Table_1[[#This Row],[Discount %]]&lt;=0.3, "20-30%", IF(Table_1[[#This Row],[Discount %]]&lt;=0.4, "30-40%", "40%+"))))</f>
        <v>0-10%</v>
      </c>
    </row>
    <row r="5557" spans="1:24" ht="14.4" x14ac:dyDescent="0.3">
      <c r="A5557" s="2">
        <v>5556</v>
      </c>
      <c r="B5557" s="2" t="s">
        <v>8323</v>
      </c>
      <c r="C5557" s="2">
        <f>YEAR([1]Data!$D5557)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9">
        <v>10.16</v>
      </c>
      <c r="T5557" s="2">
        <v>2</v>
      </c>
      <c r="U5557" s="25">
        <v>0</v>
      </c>
      <c r="V5557" s="25">
        <v>3.4543999999999997</v>
      </c>
      <c r="W5557" s="11">
        <f>Table_1[[#This Row],[Discount]]/Table_1[[#This Row],[Sales]]</f>
        <v>0</v>
      </c>
      <c r="X5557" t="str">
        <f>IF(Table_1[[#This Row],[Discount %]]&lt;=0.1, "0-10%", IF(Table_1[[#This Row],[Discount %]]&lt;=0.2, "10-20%", IF(Table_1[[#This Row],[Discount %]]&lt;=0.3, "20-30%", IF(Table_1[[#This Row],[Discount %]]&lt;=0.4, "30-40%", "40%+"))))</f>
        <v>0-10%</v>
      </c>
    </row>
    <row r="5558" spans="1:24" ht="14.4" x14ac:dyDescent="0.3">
      <c r="A5558" s="2">
        <v>5557</v>
      </c>
      <c r="B5558" s="2" t="s">
        <v>8324</v>
      </c>
      <c r="C5558" s="2">
        <f>YEAR([1]Data!$D5558)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9">
        <v>6.16</v>
      </c>
      <c r="T5558" s="2">
        <v>2</v>
      </c>
      <c r="U5558" s="25">
        <v>0</v>
      </c>
      <c r="V5558" s="25">
        <v>1.9711999999999996</v>
      </c>
      <c r="W5558" s="11">
        <f>Table_1[[#This Row],[Discount]]/Table_1[[#This Row],[Sales]]</f>
        <v>0</v>
      </c>
      <c r="X5558" t="str">
        <f>IF(Table_1[[#This Row],[Discount %]]&lt;=0.1, "0-10%", IF(Table_1[[#This Row],[Discount %]]&lt;=0.2, "10-20%", IF(Table_1[[#This Row],[Discount %]]&lt;=0.3, "20-30%", IF(Table_1[[#This Row],[Discount %]]&lt;=0.4, "30-40%", "40%+"))))</f>
        <v>0-10%</v>
      </c>
    </row>
    <row r="5559" spans="1:24" ht="14.4" x14ac:dyDescent="0.3">
      <c r="A5559" s="2">
        <v>5558</v>
      </c>
      <c r="B5559" s="2" t="s">
        <v>8324</v>
      </c>
      <c r="C5559" s="2">
        <f>YEAR([1]Data!$D5559)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9">
        <v>56.3</v>
      </c>
      <c r="T5559" s="2">
        <v>2</v>
      </c>
      <c r="U5559" s="25">
        <v>0</v>
      </c>
      <c r="V5559" s="25">
        <v>15.764000000000003</v>
      </c>
      <c r="W5559" s="11">
        <f>Table_1[[#This Row],[Discount]]/Table_1[[#This Row],[Sales]]</f>
        <v>0</v>
      </c>
      <c r="X5559" t="str">
        <f>IF(Table_1[[#This Row],[Discount %]]&lt;=0.1, "0-10%", IF(Table_1[[#This Row],[Discount %]]&lt;=0.2, "10-20%", IF(Table_1[[#This Row],[Discount %]]&lt;=0.3, "20-30%", IF(Table_1[[#This Row],[Discount %]]&lt;=0.4, "30-40%", "40%+"))))</f>
        <v>0-10%</v>
      </c>
    </row>
    <row r="5560" spans="1:24" ht="14.4" x14ac:dyDescent="0.3">
      <c r="A5560" s="2">
        <v>5559</v>
      </c>
      <c r="B5560" s="2" t="s">
        <v>8325</v>
      </c>
      <c r="C5560" s="2">
        <f>YEAR([1]Data!$D5560)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9">
        <v>6.48</v>
      </c>
      <c r="T5560" s="2">
        <v>1</v>
      </c>
      <c r="U5560" s="25">
        <v>0</v>
      </c>
      <c r="V5560" s="25">
        <v>3.1104000000000003</v>
      </c>
      <c r="W5560" s="11">
        <f>Table_1[[#This Row],[Discount]]/Table_1[[#This Row],[Sales]]</f>
        <v>0</v>
      </c>
      <c r="X5560" t="str">
        <f>IF(Table_1[[#This Row],[Discount %]]&lt;=0.1, "0-10%", IF(Table_1[[#This Row],[Discount %]]&lt;=0.2, "10-20%", IF(Table_1[[#This Row],[Discount %]]&lt;=0.3, "20-30%", IF(Table_1[[#This Row],[Discount %]]&lt;=0.4, "30-40%", "40%+"))))</f>
        <v>0-10%</v>
      </c>
    </row>
    <row r="5561" spans="1:24" ht="14.4" x14ac:dyDescent="0.3">
      <c r="A5561" s="2">
        <v>5560</v>
      </c>
      <c r="B5561" s="2" t="s">
        <v>8325</v>
      </c>
      <c r="C5561" s="2">
        <f>YEAR([1]Data!$D5561)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9">
        <v>1325.8500000000001</v>
      </c>
      <c r="T5561" s="2">
        <v>5</v>
      </c>
      <c r="U5561" s="25">
        <v>0</v>
      </c>
      <c r="V5561" s="25">
        <v>238.65299999999991</v>
      </c>
      <c r="W5561" s="11">
        <f>Table_1[[#This Row],[Discount]]/Table_1[[#This Row],[Sales]]</f>
        <v>0</v>
      </c>
      <c r="X5561" t="str">
        <f>IF(Table_1[[#This Row],[Discount %]]&lt;=0.1, "0-10%", IF(Table_1[[#This Row],[Discount %]]&lt;=0.2, "10-20%", IF(Table_1[[#This Row],[Discount %]]&lt;=0.3, "20-30%", IF(Table_1[[#This Row],[Discount %]]&lt;=0.4, "30-40%", "40%+"))))</f>
        <v>0-10%</v>
      </c>
    </row>
    <row r="5562" spans="1:24" ht="14.4" x14ac:dyDescent="0.3">
      <c r="A5562" s="2">
        <v>5561</v>
      </c>
      <c r="B5562" s="2" t="s">
        <v>8325</v>
      </c>
      <c r="C5562" s="2">
        <f>YEAR([1]Data!$D5562)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9">
        <v>14.940000000000001</v>
      </c>
      <c r="T5562" s="2">
        <v>3</v>
      </c>
      <c r="U5562" s="25">
        <v>0</v>
      </c>
      <c r="V5562" s="25">
        <v>6.8723999999999998</v>
      </c>
      <c r="W5562" s="11">
        <f>Table_1[[#This Row],[Discount]]/Table_1[[#This Row],[Sales]]</f>
        <v>0</v>
      </c>
      <c r="X5562" t="str">
        <f>IF(Table_1[[#This Row],[Discount %]]&lt;=0.1, "0-10%", IF(Table_1[[#This Row],[Discount %]]&lt;=0.2, "10-20%", IF(Table_1[[#This Row],[Discount %]]&lt;=0.3, "20-30%", IF(Table_1[[#This Row],[Discount %]]&lt;=0.4, "30-40%", "40%+"))))</f>
        <v>0-10%</v>
      </c>
    </row>
    <row r="5563" spans="1:24" ht="14.4" x14ac:dyDescent="0.3">
      <c r="A5563" s="2">
        <v>5562</v>
      </c>
      <c r="B5563" s="2" t="s">
        <v>8328</v>
      </c>
      <c r="C5563" s="2">
        <f>YEAR([1]Data!$D5563)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9">
        <v>34.54</v>
      </c>
      <c r="T5563" s="2">
        <v>1</v>
      </c>
      <c r="U5563" s="25">
        <v>0</v>
      </c>
      <c r="V5563" s="25">
        <v>17.27</v>
      </c>
      <c r="W5563" s="11">
        <f>Table_1[[#This Row],[Discount]]/Table_1[[#This Row],[Sales]]</f>
        <v>0</v>
      </c>
      <c r="X5563" t="str">
        <f>IF(Table_1[[#This Row],[Discount %]]&lt;=0.1, "0-10%", IF(Table_1[[#This Row],[Discount %]]&lt;=0.2, "10-20%", IF(Table_1[[#This Row],[Discount %]]&lt;=0.3, "20-30%", IF(Table_1[[#This Row],[Discount %]]&lt;=0.4, "30-40%", "40%+"))))</f>
        <v>0-10%</v>
      </c>
    </row>
    <row r="5564" spans="1:24" ht="14.4" x14ac:dyDescent="0.3">
      <c r="A5564" s="2">
        <v>5563</v>
      </c>
      <c r="B5564" s="2" t="s">
        <v>8328</v>
      </c>
      <c r="C5564" s="2">
        <f>YEAR([1]Data!$D5564)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9">
        <v>2999.95</v>
      </c>
      <c r="T5564" s="2">
        <v>5</v>
      </c>
      <c r="U5564" s="25">
        <v>0</v>
      </c>
      <c r="V5564" s="25">
        <v>1439.9760000000001</v>
      </c>
      <c r="W5564" s="11">
        <f>Table_1[[#This Row],[Discount]]/Table_1[[#This Row],[Sales]]</f>
        <v>0</v>
      </c>
      <c r="X5564" t="str">
        <f>IF(Table_1[[#This Row],[Discount %]]&lt;=0.1, "0-10%", IF(Table_1[[#This Row],[Discount %]]&lt;=0.2, "10-20%", IF(Table_1[[#This Row],[Discount %]]&lt;=0.3, "20-30%", IF(Table_1[[#This Row],[Discount %]]&lt;=0.4, "30-40%", "40%+"))))</f>
        <v>0-10%</v>
      </c>
    </row>
    <row r="5565" spans="1:24" ht="14.4" x14ac:dyDescent="0.3">
      <c r="A5565" s="2">
        <v>5564</v>
      </c>
      <c r="B5565" s="2" t="s">
        <v>8328</v>
      </c>
      <c r="C5565" s="2">
        <f>YEAR([1]Data!$D5565)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9">
        <v>64.12</v>
      </c>
      <c r="T5565" s="2">
        <v>4</v>
      </c>
      <c r="U5565" s="25">
        <v>0</v>
      </c>
      <c r="V5565" s="25">
        <v>30.7776</v>
      </c>
      <c r="W5565" s="11">
        <f>Table_1[[#This Row],[Discount]]/Table_1[[#This Row],[Sales]]</f>
        <v>0</v>
      </c>
      <c r="X5565" t="str">
        <f>IF(Table_1[[#This Row],[Discount %]]&lt;=0.1, "0-10%", IF(Table_1[[#This Row],[Discount %]]&lt;=0.2, "10-20%", IF(Table_1[[#This Row],[Discount %]]&lt;=0.3, "20-30%", IF(Table_1[[#This Row],[Discount %]]&lt;=0.4, "30-40%", "40%+"))))</f>
        <v>0-10%</v>
      </c>
    </row>
    <row r="5566" spans="1:24" ht="14.4" x14ac:dyDescent="0.3">
      <c r="A5566" s="2">
        <v>5565</v>
      </c>
      <c r="B5566" s="2" t="s">
        <v>8329</v>
      </c>
      <c r="C5566" s="2">
        <f>YEAR([1]Data!$D5566)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9">
        <v>19.456000000000003</v>
      </c>
      <c r="T5566" s="2">
        <v>4</v>
      </c>
      <c r="U5566" s="25">
        <v>0.2</v>
      </c>
      <c r="V5566" s="25">
        <v>2.188799999999997</v>
      </c>
      <c r="W5566" s="11">
        <f>Table_1[[#This Row],[Discount]]/Table_1[[#This Row],[Sales]]</f>
        <v>1.0279605263157894E-2</v>
      </c>
      <c r="X5566" t="str">
        <f>IF(Table_1[[#This Row],[Discount %]]&lt;=0.1, "0-10%", IF(Table_1[[#This Row],[Discount %]]&lt;=0.2, "10-20%", IF(Table_1[[#This Row],[Discount %]]&lt;=0.3, "20-30%", IF(Table_1[[#This Row],[Discount %]]&lt;=0.4, "30-40%", "40%+"))))</f>
        <v>0-10%</v>
      </c>
    </row>
    <row r="5567" spans="1:24" ht="14.4" x14ac:dyDescent="0.3">
      <c r="A5567" s="2">
        <v>5566</v>
      </c>
      <c r="B5567" s="2" t="s">
        <v>8329</v>
      </c>
      <c r="C5567" s="2">
        <f>YEAR([1]Data!$D5567)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9">
        <v>209.98599999999999</v>
      </c>
      <c r="T5567" s="2">
        <v>2</v>
      </c>
      <c r="U5567" s="25">
        <v>0.3</v>
      </c>
      <c r="V5567" s="25">
        <v>8.9993999999999801</v>
      </c>
      <c r="W5567" s="11">
        <f>Table_1[[#This Row],[Discount]]/Table_1[[#This Row],[Sales]]</f>
        <v>1.4286666730162964E-3</v>
      </c>
      <c r="X5567" t="str">
        <f>IF(Table_1[[#This Row],[Discount %]]&lt;=0.1, "0-10%", IF(Table_1[[#This Row],[Discount %]]&lt;=0.2, "10-20%", IF(Table_1[[#This Row],[Discount %]]&lt;=0.3, "20-30%", IF(Table_1[[#This Row],[Discount %]]&lt;=0.4, "30-40%", "40%+"))))</f>
        <v>0-10%</v>
      </c>
    </row>
    <row r="5568" spans="1:24" ht="14.4" x14ac:dyDescent="0.3">
      <c r="A5568" s="2">
        <v>5567</v>
      </c>
      <c r="B5568" s="2" t="s">
        <v>8329</v>
      </c>
      <c r="C5568" s="2">
        <f>YEAR([1]Data!$D5568)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9">
        <v>29.760000000000005</v>
      </c>
      <c r="T5568" s="2">
        <v>5</v>
      </c>
      <c r="U5568" s="25">
        <v>0.2</v>
      </c>
      <c r="V5568" s="25">
        <v>1.8599999999999994</v>
      </c>
      <c r="W5568" s="11">
        <f>Table_1[[#This Row],[Discount]]/Table_1[[#This Row],[Sales]]</f>
        <v>6.720430107526881E-3</v>
      </c>
      <c r="X5568" t="str">
        <f>IF(Table_1[[#This Row],[Discount %]]&lt;=0.1, "0-10%", IF(Table_1[[#This Row],[Discount %]]&lt;=0.2, "10-20%", IF(Table_1[[#This Row],[Discount %]]&lt;=0.3, "20-30%", IF(Table_1[[#This Row],[Discount %]]&lt;=0.4, "30-40%", "40%+"))))</f>
        <v>0-10%</v>
      </c>
    </row>
    <row r="5569" spans="1:24" ht="14.4" x14ac:dyDescent="0.3">
      <c r="A5569" s="2">
        <v>5568</v>
      </c>
      <c r="B5569" s="2" t="s">
        <v>8329</v>
      </c>
      <c r="C5569" s="2">
        <f>YEAR([1]Data!$D5569)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9">
        <v>89.768000000000001</v>
      </c>
      <c r="T5569" s="2">
        <v>1</v>
      </c>
      <c r="U5569" s="25">
        <v>0.3</v>
      </c>
      <c r="V5569" s="25">
        <v>-2.5647999999999982</v>
      </c>
      <c r="W5569" s="11">
        <f>Table_1[[#This Row],[Discount]]/Table_1[[#This Row],[Sales]]</f>
        <v>3.3419481329649762E-3</v>
      </c>
      <c r="X5569" t="str">
        <f>IF(Table_1[[#This Row],[Discount %]]&lt;=0.1, "0-10%", IF(Table_1[[#This Row],[Discount %]]&lt;=0.2, "10-20%", IF(Table_1[[#This Row],[Discount %]]&lt;=0.3, "20-30%", IF(Table_1[[#This Row],[Discount %]]&lt;=0.4, "30-40%", "40%+"))))</f>
        <v>0-10%</v>
      </c>
    </row>
    <row r="5570" spans="1:24" ht="14.4" x14ac:dyDescent="0.3">
      <c r="A5570" s="2">
        <v>5569</v>
      </c>
      <c r="B5570" s="2" t="s">
        <v>8329</v>
      </c>
      <c r="C5570" s="2">
        <f>YEAR([1]Data!$D5570)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9">
        <v>959.98400000000004</v>
      </c>
      <c r="T5570" s="2">
        <v>2</v>
      </c>
      <c r="U5570" s="25">
        <v>0.2</v>
      </c>
      <c r="V5570" s="25">
        <v>335.99440000000004</v>
      </c>
      <c r="W5570" s="11">
        <f>Table_1[[#This Row],[Discount]]/Table_1[[#This Row],[Sales]]</f>
        <v>2.083368056134269E-4</v>
      </c>
      <c r="X5570" t="str">
        <f>IF(Table_1[[#This Row],[Discount %]]&lt;=0.1, "0-10%", IF(Table_1[[#This Row],[Discount %]]&lt;=0.2, "10-20%", IF(Table_1[[#This Row],[Discount %]]&lt;=0.3, "20-30%", IF(Table_1[[#This Row],[Discount %]]&lt;=0.4, "30-40%", "40%+"))))</f>
        <v>0-10%</v>
      </c>
    </row>
    <row r="5571" spans="1:24" ht="14.4" x14ac:dyDescent="0.3">
      <c r="A5571" s="2">
        <v>5570</v>
      </c>
      <c r="B5571" s="2" t="s">
        <v>8329</v>
      </c>
      <c r="C5571" s="2">
        <f>YEAR([1]Data!$D5571)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9">
        <v>15.552000000000003</v>
      </c>
      <c r="T5571" s="2">
        <v>3</v>
      </c>
      <c r="U5571" s="25">
        <v>0.2</v>
      </c>
      <c r="V5571" s="25">
        <v>5.6375999999999999</v>
      </c>
      <c r="W5571" s="11">
        <f>Table_1[[#This Row],[Discount]]/Table_1[[#This Row],[Sales]]</f>
        <v>1.2860082304526748E-2</v>
      </c>
      <c r="X5571" t="str">
        <f>IF(Table_1[[#This Row],[Discount %]]&lt;=0.1, "0-10%", IF(Table_1[[#This Row],[Discount %]]&lt;=0.2, "10-20%", IF(Table_1[[#This Row],[Discount %]]&lt;=0.3, "20-30%", IF(Table_1[[#This Row],[Discount %]]&lt;=0.4, "30-40%", "40%+"))))</f>
        <v>0-10%</v>
      </c>
    </row>
    <row r="5572" spans="1:24" ht="14.4" x14ac:dyDescent="0.3">
      <c r="A5572" s="2">
        <v>5571</v>
      </c>
      <c r="B5572" s="2" t="s">
        <v>8329</v>
      </c>
      <c r="C5572" s="2">
        <f>YEAR([1]Data!$D5572)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9">
        <v>34.360000000000007</v>
      </c>
      <c r="T5572" s="2">
        <v>1</v>
      </c>
      <c r="U5572" s="25">
        <v>0.2</v>
      </c>
      <c r="V5572" s="25">
        <v>-7.3015000000000025</v>
      </c>
      <c r="W5572" s="11">
        <f>Table_1[[#This Row],[Discount]]/Table_1[[#This Row],[Sales]]</f>
        <v>5.8207217694994174E-3</v>
      </c>
      <c r="X5572" t="str">
        <f>IF(Table_1[[#This Row],[Discount %]]&lt;=0.1, "0-10%", IF(Table_1[[#This Row],[Discount %]]&lt;=0.2, "10-20%", IF(Table_1[[#This Row],[Discount %]]&lt;=0.3, "20-30%", IF(Table_1[[#This Row],[Discount %]]&lt;=0.4, "30-40%", "40%+"))))</f>
        <v>0-10%</v>
      </c>
    </row>
    <row r="5573" spans="1:24" ht="14.4" x14ac:dyDescent="0.3">
      <c r="A5573" s="2">
        <v>5572</v>
      </c>
      <c r="B5573" s="2" t="s">
        <v>8332</v>
      </c>
      <c r="C5573" s="2">
        <f>YEAR([1]Data!$D5573)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9">
        <v>98.376000000000005</v>
      </c>
      <c r="T5573" s="2">
        <v>3</v>
      </c>
      <c r="U5573" s="25">
        <v>0.2</v>
      </c>
      <c r="V5573" s="25">
        <v>35.661300000000004</v>
      </c>
      <c r="W5573" s="11">
        <f>Table_1[[#This Row],[Discount]]/Table_1[[#This Row],[Sales]]</f>
        <v>2.0330161828088153E-3</v>
      </c>
      <c r="X5573" t="str">
        <f>IF(Table_1[[#This Row],[Discount %]]&lt;=0.1, "0-10%", IF(Table_1[[#This Row],[Discount %]]&lt;=0.2, "10-20%", IF(Table_1[[#This Row],[Discount %]]&lt;=0.3, "20-30%", IF(Table_1[[#This Row],[Discount %]]&lt;=0.4, "30-40%", "40%+"))))</f>
        <v>0-10%</v>
      </c>
    </row>
    <row r="5574" spans="1:24" ht="14.4" x14ac:dyDescent="0.3">
      <c r="A5574" s="2">
        <v>5573</v>
      </c>
      <c r="B5574" s="2" t="s">
        <v>8332</v>
      </c>
      <c r="C5574" s="2">
        <f>YEAR([1]Data!$D5574)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9">
        <v>29.940000000000005</v>
      </c>
      <c r="T5574" s="2">
        <v>4</v>
      </c>
      <c r="U5574" s="25">
        <v>0.7</v>
      </c>
      <c r="V5574" s="25">
        <v>-23.952000000000005</v>
      </c>
      <c r="W5574" s="11">
        <f>Table_1[[#This Row],[Discount]]/Table_1[[#This Row],[Sales]]</f>
        <v>2.3380093520374075E-2</v>
      </c>
      <c r="X5574" t="str">
        <f>IF(Table_1[[#This Row],[Discount %]]&lt;=0.1, "0-10%", IF(Table_1[[#This Row],[Discount %]]&lt;=0.2, "10-20%", IF(Table_1[[#This Row],[Discount %]]&lt;=0.3, "20-30%", IF(Table_1[[#This Row],[Discount %]]&lt;=0.4, "30-40%", "40%+"))))</f>
        <v>0-10%</v>
      </c>
    </row>
    <row r="5575" spans="1:24" ht="14.4" x14ac:dyDescent="0.3">
      <c r="A5575" s="2">
        <v>5574</v>
      </c>
      <c r="B5575" s="2" t="s">
        <v>8332</v>
      </c>
      <c r="C5575" s="2">
        <f>YEAR([1]Data!$D5575)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9">
        <v>17.472000000000001</v>
      </c>
      <c r="T5575" s="2">
        <v>3</v>
      </c>
      <c r="U5575" s="25">
        <v>0.2</v>
      </c>
      <c r="V5575" s="25">
        <v>5.6783999999999981</v>
      </c>
      <c r="W5575" s="11">
        <f>Table_1[[#This Row],[Discount]]/Table_1[[#This Row],[Sales]]</f>
        <v>1.1446886446886446E-2</v>
      </c>
      <c r="X5575" t="str">
        <f>IF(Table_1[[#This Row],[Discount %]]&lt;=0.1, "0-10%", IF(Table_1[[#This Row],[Discount %]]&lt;=0.2, "10-20%", IF(Table_1[[#This Row],[Discount %]]&lt;=0.3, "20-30%", IF(Table_1[[#This Row],[Discount %]]&lt;=0.4, "30-40%", "40%+"))))</f>
        <v>0-10%</v>
      </c>
    </row>
    <row r="5576" spans="1:24" ht="14.4" x14ac:dyDescent="0.3">
      <c r="A5576" s="2">
        <v>5575</v>
      </c>
      <c r="B5576" s="2" t="s">
        <v>8332</v>
      </c>
      <c r="C5576" s="2">
        <f>YEAR([1]Data!$D5576)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9">
        <v>36.738</v>
      </c>
      <c r="T5576" s="2">
        <v>1</v>
      </c>
      <c r="U5576" s="25">
        <v>0.4</v>
      </c>
      <c r="V5576" s="25">
        <v>-9.1845000000000034</v>
      </c>
      <c r="W5576" s="11">
        <f>Table_1[[#This Row],[Discount]]/Table_1[[#This Row],[Sales]]</f>
        <v>1.0887908977080953E-2</v>
      </c>
      <c r="X5576" t="str">
        <f>IF(Table_1[[#This Row],[Discount %]]&lt;=0.1, "0-10%", IF(Table_1[[#This Row],[Discount %]]&lt;=0.2, "10-20%", IF(Table_1[[#This Row],[Discount %]]&lt;=0.3, "20-30%", IF(Table_1[[#This Row],[Discount %]]&lt;=0.4, "30-40%", "40%+"))))</f>
        <v>0-10%</v>
      </c>
    </row>
    <row r="5577" spans="1:24" ht="14.4" x14ac:dyDescent="0.3">
      <c r="A5577" s="2">
        <v>5576</v>
      </c>
      <c r="B5577" s="2" t="s">
        <v>8332</v>
      </c>
      <c r="C5577" s="2">
        <f>YEAR([1]Data!$D5577)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9">
        <v>179.93999999999997</v>
      </c>
      <c r="T5577" s="2">
        <v>2</v>
      </c>
      <c r="U5577" s="25">
        <v>0.4</v>
      </c>
      <c r="V5577" s="25">
        <v>-44.984999999999999</v>
      </c>
      <c r="W5577" s="11">
        <f>Table_1[[#This Row],[Discount]]/Table_1[[#This Row],[Sales]]</f>
        <v>2.2229632099588755E-3</v>
      </c>
      <c r="X5577" t="str">
        <f>IF(Table_1[[#This Row],[Discount %]]&lt;=0.1, "0-10%", IF(Table_1[[#This Row],[Discount %]]&lt;=0.2, "10-20%", IF(Table_1[[#This Row],[Discount %]]&lt;=0.3, "20-30%", IF(Table_1[[#This Row],[Discount %]]&lt;=0.4, "30-40%", "40%+"))))</f>
        <v>0-10%</v>
      </c>
    </row>
    <row r="5578" spans="1:24" ht="14.4" x14ac:dyDescent="0.3">
      <c r="A5578" s="2">
        <v>5577</v>
      </c>
      <c r="B5578" s="2" t="s">
        <v>8337</v>
      </c>
      <c r="C5578" s="2">
        <f>YEAR([1]Data!$D5578)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9">
        <v>383.64</v>
      </c>
      <c r="T5578" s="2">
        <v>6</v>
      </c>
      <c r="U5578" s="25">
        <v>0</v>
      </c>
      <c r="V5578" s="25">
        <v>122.76479999999999</v>
      </c>
      <c r="W5578" s="11">
        <f>Table_1[[#This Row],[Discount]]/Table_1[[#This Row],[Sales]]</f>
        <v>0</v>
      </c>
      <c r="X5578" t="str">
        <f>IF(Table_1[[#This Row],[Discount %]]&lt;=0.1, "0-10%", IF(Table_1[[#This Row],[Discount %]]&lt;=0.2, "10-20%", IF(Table_1[[#This Row],[Discount %]]&lt;=0.3, "20-30%", IF(Table_1[[#This Row],[Discount %]]&lt;=0.4, "30-40%", "40%+"))))</f>
        <v>0-10%</v>
      </c>
    </row>
    <row r="5579" spans="1:24" ht="14.4" x14ac:dyDescent="0.3">
      <c r="A5579" s="2">
        <v>5578</v>
      </c>
      <c r="B5579" s="2" t="s">
        <v>8337</v>
      </c>
      <c r="C5579" s="2">
        <f>YEAR([1]Data!$D5579)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9">
        <v>56.519999999999996</v>
      </c>
      <c r="T5579" s="2">
        <v>3</v>
      </c>
      <c r="U5579" s="25">
        <v>0</v>
      </c>
      <c r="V5579" s="25">
        <v>15.8256</v>
      </c>
      <c r="W5579" s="11">
        <f>Table_1[[#This Row],[Discount]]/Table_1[[#This Row],[Sales]]</f>
        <v>0</v>
      </c>
      <c r="X5579" t="str">
        <f>IF(Table_1[[#This Row],[Discount %]]&lt;=0.1, "0-10%", IF(Table_1[[#This Row],[Discount %]]&lt;=0.2, "10-20%", IF(Table_1[[#This Row],[Discount %]]&lt;=0.3, "20-30%", IF(Table_1[[#This Row],[Discount %]]&lt;=0.4, "30-40%", "40%+"))))</f>
        <v>0-10%</v>
      </c>
    </row>
    <row r="5580" spans="1:24" ht="14.4" x14ac:dyDescent="0.3">
      <c r="A5580" s="2">
        <v>5579</v>
      </c>
      <c r="B5580" s="2" t="s">
        <v>8338</v>
      </c>
      <c r="C5580" s="2">
        <f>YEAR([1]Data!$D5580)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9">
        <v>6.56</v>
      </c>
      <c r="T5580" s="2">
        <v>2</v>
      </c>
      <c r="U5580" s="25">
        <v>0</v>
      </c>
      <c r="V5580" s="25">
        <v>1.9023999999999992</v>
      </c>
      <c r="W5580" s="11">
        <f>Table_1[[#This Row],[Discount]]/Table_1[[#This Row],[Sales]]</f>
        <v>0</v>
      </c>
      <c r="X5580" t="str">
        <f>IF(Table_1[[#This Row],[Discount %]]&lt;=0.1, "0-10%", IF(Table_1[[#This Row],[Discount %]]&lt;=0.2, "10-20%", IF(Table_1[[#This Row],[Discount %]]&lt;=0.3, "20-30%", IF(Table_1[[#This Row],[Discount %]]&lt;=0.4, "30-40%", "40%+"))))</f>
        <v>0-10%</v>
      </c>
    </row>
    <row r="5581" spans="1:24" ht="14.4" x14ac:dyDescent="0.3">
      <c r="A5581" s="2">
        <v>5580</v>
      </c>
      <c r="B5581" s="2" t="s">
        <v>8338</v>
      </c>
      <c r="C5581" s="2">
        <f>YEAR([1]Data!$D5581)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9">
        <v>243.92</v>
      </c>
      <c r="T5581" s="2">
        <v>5</v>
      </c>
      <c r="U5581" s="25">
        <v>0.2</v>
      </c>
      <c r="V5581" s="25">
        <v>-15.245000000000005</v>
      </c>
      <c r="W5581" s="11">
        <f>Table_1[[#This Row],[Discount]]/Table_1[[#This Row],[Sales]]</f>
        <v>8.1994096425057404E-4</v>
      </c>
      <c r="X5581" t="str">
        <f>IF(Table_1[[#This Row],[Discount %]]&lt;=0.1, "0-10%", IF(Table_1[[#This Row],[Discount %]]&lt;=0.2, "10-20%", IF(Table_1[[#This Row],[Discount %]]&lt;=0.3, "20-30%", IF(Table_1[[#This Row],[Discount %]]&lt;=0.4, "30-40%", "40%+"))))</f>
        <v>0-10%</v>
      </c>
    </row>
    <row r="5582" spans="1:24" ht="14.4" x14ac:dyDescent="0.3">
      <c r="A5582" s="2">
        <v>5581</v>
      </c>
      <c r="B5582" s="2" t="s">
        <v>8338</v>
      </c>
      <c r="C5582" s="2">
        <f>YEAR([1]Data!$D5582)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9">
        <v>47.52</v>
      </c>
      <c r="T5582" s="2">
        <v>9</v>
      </c>
      <c r="U5582" s="25">
        <v>0</v>
      </c>
      <c r="V5582" s="25">
        <v>22.809600000000003</v>
      </c>
      <c r="W5582" s="11">
        <f>Table_1[[#This Row],[Discount]]/Table_1[[#This Row],[Sales]]</f>
        <v>0</v>
      </c>
      <c r="X5582" t="str">
        <f>IF(Table_1[[#This Row],[Discount %]]&lt;=0.1, "0-10%", IF(Table_1[[#This Row],[Discount %]]&lt;=0.2, "10-20%", IF(Table_1[[#This Row],[Discount %]]&lt;=0.3, "20-30%", IF(Table_1[[#This Row],[Discount %]]&lt;=0.4, "30-40%", "40%+"))))</f>
        <v>0-10%</v>
      </c>
    </row>
    <row r="5583" spans="1:24" ht="14.4" x14ac:dyDescent="0.3">
      <c r="A5583" s="2">
        <v>5582</v>
      </c>
      <c r="B5583" s="2" t="s">
        <v>8339</v>
      </c>
      <c r="C5583" s="2">
        <f>YEAR([1]Data!$D5583)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9">
        <v>19.98</v>
      </c>
      <c r="T5583" s="2">
        <v>1</v>
      </c>
      <c r="U5583" s="25">
        <v>0</v>
      </c>
      <c r="V5583" s="25">
        <v>8.5914000000000019</v>
      </c>
      <c r="W5583" s="11">
        <f>Table_1[[#This Row],[Discount]]/Table_1[[#This Row],[Sales]]</f>
        <v>0</v>
      </c>
      <c r="X5583" t="str">
        <f>IF(Table_1[[#This Row],[Discount %]]&lt;=0.1, "0-10%", IF(Table_1[[#This Row],[Discount %]]&lt;=0.2, "10-20%", IF(Table_1[[#This Row],[Discount %]]&lt;=0.3, "20-30%", IF(Table_1[[#This Row],[Discount %]]&lt;=0.4, "30-40%", "40%+"))))</f>
        <v>0-10%</v>
      </c>
    </row>
    <row r="5584" spans="1:24" ht="14.4" x14ac:dyDescent="0.3">
      <c r="A5584" s="2">
        <v>5583</v>
      </c>
      <c r="B5584" s="2" t="s">
        <v>8340</v>
      </c>
      <c r="C5584" s="2">
        <f>YEAR([1]Data!$D5584)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9">
        <v>8</v>
      </c>
      <c r="T5584" s="2">
        <v>5</v>
      </c>
      <c r="U5584" s="25">
        <v>0</v>
      </c>
      <c r="V5584" s="25">
        <v>3.4400000000000008</v>
      </c>
      <c r="W5584" s="11">
        <f>Table_1[[#This Row],[Discount]]/Table_1[[#This Row],[Sales]]</f>
        <v>0</v>
      </c>
      <c r="X5584" t="str">
        <f>IF(Table_1[[#This Row],[Discount %]]&lt;=0.1, "0-10%", IF(Table_1[[#This Row],[Discount %]]&lt;=0.2, "10-20%", IF(Table_1[[#This Row],[Discount %]]&lt;=0.3, "20-30%", IF(Table_1[[#This Row],[Discount %]]&lt;=0.4, "30-40%", "40%+"))))</f>
        <v>0-10%</v>
      </c>
    </row>
    <row r="5585" spans="1:24" ht="14.4" x14ac:dyDescent="0.3">
      <c r="A5585" s="2">
        <v>5584</v>
      </c>
      <c r="B5585" s="2" t="s">
        <v>8341</v>
      </c>
      <c r="C5585" s="2">
        <f>YEAR([1]Data!$D5585)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9">
        <v>6.16</v>
      </c>
      <c r="T5585" s="2">
        <v>2</v>
      </c>
      <c r="U5585" s="25">
        <v>0</v>
      </c>
      <c r="V5585" s="25">
        <v>1.9711999999999996</v>
      </c>
      <c r="W5585" s="11">
        <f>Table_1[[#This Row],[Discount]]/Table_1[[#This Row],[Sales]]</f>
        <v>0</v>
      </c>
      <c r="X5585" t="str">
        <f>IF(Table_1[[#This Row],[Discount %]]&lt;=0.1, "0-10%", IF(Table_1[[#This Row],[Discount %]]&lt;=0.2, "10-20%", IF(Table_1[[#This Row],[Discount %]]&lt;=0.3, "20-30%", IF(Table_1[[#This Row],[Discount %]]&lt;=0.4, "30-40%", "40%+"))))</f>
        <v>0-10%</v>
      </c>
    </row>
    <row r="5586" spans="1:24" ht="14.4" x14ac:dyDescent="0.3">
      <c r="A5586" s="2">
        <v>5585</v>
      </c>
      <c r="B5586" s="2" t="s">
        <v>8342</v>
      </c>
      <c r="C5586" s="2">
        <f>YEAR([1]Data!$D5586)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9">
        <v>83.56</v>
      </c>
      <c r="T5586" s="2">
        <v>4</v>
      </c>
      <c r="U5586" s="25">
        <v>0</v>
      </c>
      <c r="V5586" s="25">
        <v>1.6711999999999989</v>
      </c>
      <c r="W5586" s="11">
        <f>Table_1[[#This Row],[Discount]]/Table_1[[#This Row],[Sales]]</f>
        <v>0</v>
      </c>
      <c r="X5586" t="str">
        <f>IF(Table_1[[#This Row],[Discount %]]&lt;=0.1, "0-10%", IF(Table_1[[#This Row],[Discount %]]&lt;=0.2, "10-20%", IF(Table_1[[#This Row],[Discount %]]&lt;=0.3, "20-30%", IF(Table_1[[#This Row],[Discount %]]&lt;=0.4, "30-40%", "40%+"))))</f>
        <v>0-10%</v>
      </c>
    </row>
    <row r="5587" spans="1:24" ht="14.4" x14ac:dyDescent="0.3">
      <c r="A5587" s="2">
        <v>5586</v>
      </c>
      <c r="B5587" s="2" t="s">
        <v>8342</v>
      </c>
      <c r="C5587" s="2">
        <f>YEAR([1]Data!$D5587)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9">
        <v>546.06000000000006</v>
      </c>
      <c r="T5587" s="2">
        <v>3</v>
      </c>
      <c r="U5587" s="25">
        <v>0</v>
      </c>
      <c r="V5587" s="25">
        <v>163.81799999999998</v>
      </c>
      <c r="W5587" s="11">
        <f>Table_1[[#This Row],[Discount]]/Table_1[[#This Row],[Sales]]</f>
        <v>0</v>
      </c>
      <c r="X5587" t="str">
        <f>IF(Table_1[[#This Row],[Discount %]]&lt;=0.1, "0-10%", IF(Table_1[[#This Row],[Discount %]]&lt;=0.2, "10-20%", IF(Table_1[[#This Row],[Discount %]]&lt;=0.3, "20-30%", IF(Table_1[[#This Row],[Discount %]]&lt;=0.4, "30-40%", "40%+"))))</f>
        <v>0-10%</v>
      </c>
    </row>
    <row r="5588" spans="1:24" ht="14.4" x14ac:dyDescent="0.3">
      <c r="A5588" s="2">
        <v>5587</v>
      </c>
      <c r="B5588" s="2" t="s">
        <v>8342</v>
      </c>
      <c r="C5588" s="2">
        <f>YEAR([1]Data!$D5588)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9">
        <v>269.49</v>
      </c>
      <c r="T5588" s="2">
        <v>3</v>
      </c>
      <c r="U5588" s="25">
        <v>0</v>
      </c>
      <c r="V5588" s="25">
        <v>5.3897999999999939</v>
      </c>
      <c r="W5588" s="11">
        <f>Table_1[[#This Row],[Discount]]/Table_1[[#This Row],[Sales]]</f>
        <v>0</v>
      </c>
      <c r="X5588" t="str">
        <f>IF(Table_1[[#This Row],[Discount %]]&lt;=0.1, "0-10%", IF(Table_1[[#This Row],[Discount %]]&lt;=0.2, "10-20%", IF(Table_1[[#This Row],[Discount %]]&lt;=0.3, "20-30%", IF(Table_1[[#This Row],[Discount %]]&lt;=0.4, "30-40%", "40%+"))))</f>
        <v>0-10%</v>
      </c>
    </row>
    <row r="5589" spans="1:24" ht="14.4" x14ac:dyDescent="0.3">
      <c r="A5589" s="2">
        <v>5588</v>
      </c>
      <c r="B5589" s="2" t="s">
        <v>8347</v>
      </c>
      <c r="C5589" s="2">
        <f>YEAR([1]Data!$D5589)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9">
        <v>10.9</v>
      </c>
      <c r="T5589" s="2">
        <v>5</v>
      </c>
      <c r="U5589" s="25">
        <v>0</v>
      </c>
      <c r="V5589" s="25">
        <v>3.5970000000000004</v>
      </c>
      <c r="W5589" s="11">
        <f>Table_1[[#This Row],[Discount]]/Table_1[[#This Row],[Sales]]</f>
        <v>0</v>
      </c>
      <c r="X5589" t="str">
        <f>IF(Table_1[[#This Row],[Discount %]]&lt;=0.1, "0-10%", IF(Table_1[[#This Row],[Discount %]]&lt;=0.2, "10-20%", IF(Table_1[[#This Row],[Discount %]]&lt;=0.3, "20-30%", IF(Table_1[[#This Row],[Discount %]]&lt;=0.4, "30-40%", "40%+"))))</f>
        <v>0-10%</v>
      </c>
    </row>
    <row r="5590" spans="1:24" ht="14.4" x14ac:dyDescent="0.3">
      <c r="A5590" s="2">
        <v>5589</v>
      </c>
      <c r="B5590" s="2" t="s">
        <v>8348</v>
      </c>
      <c r="C5590" s="2">
        <f>YEAR([1]Data!$D5590)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9">
        <v>6.0960000000000001</v>
      </c>
      <c r="T5590" s="2">
        <v>2</v>
      </c>
      <c r="U5590" s="25">
        <v>0.2</v>
      </c>
      <c r="V5590" s="25">
        <v>2.2098</v>
      </c>
      <c r="W5590" s="11">
        <f>Table_1[[#This Row],[Discount]]/Table_1[[#This Row],[Sales]]</f>
        <v>3.2808398950131233E-2</v>
      </c>
      <c r="X5590" t="str">
        <f>IF(Table_1[[#This Row],[Discount %]]&lt;=0.1, "0-10%", IF(Table_1[[#This Row],[Discount %]]&lt;=0.2, "10-20%", IF(Table_1[[#This Row],[Discount %]]&lt;=0.3, "20-30%", IF(Table_1[[#This Row],[Discount %]]&lt;=0.4, "30-40%", "40%+"))))</f>
        <v>0-10%</v>
      </c>
    </row>
    <row r="5591" spans="1:24" ht="14.4" x14ac:dyDescent="0.3">
      <c r="A5591" s="2">
        <v>5590</v>
      </c>
      <c r="B5591" s="2" t="s">
        <v>8349</v>
      </c>
      <c r="C5591" s="2">
        <f>YEAR([1]Data!$D5591)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9">
        <v>34.049999999999997</v>
      </c>
      <c r="T5591" s="2">
        <v>3</v>
      </c>
      <c r="U5591" s="25">
        <v>0</v>
      </c>
      <c r="V5591" s="25">
        <v>9.5340000000000025</v>
      </c>
      <c r="W5591" s="11">
        <f>Table_1[[#This Row],[Discount]]/Table_1[[#This Row],[Sales]]</f>
        <v>0</v>
      </c>
      <c r="X5591" t="str">
        <f>IF(Table_1[[#This Row],[Discount %]]&lt;=0.1, "0-10%", IF(Table_1[[#This Row],[Discount %]]&lt;=0.2, "10-20%", IF(Table_1[[#This Row],[Discount %]]&lt;=0.3, "20-30%", IF(Table_1[[#This Row],[Discount %]]&lt;=0.4, "30-40%", "40%+"))))</f>
        <v>0-10%</v>
      </c>
    </row>
    <row r="5592" spans="1:24" ht="14.4" x14ac:dyDescent="0.3">
      <c r="A5592" s="2">
        <v>5591</v>
      </c>
      <c r="B5592" s="2" t="s">
        <v>8349</v>
      </c>
      <c r="C5592" s="2">
        <f>YEAR([1]Data!$D5592)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9">
        <v>352.38</v>
      </c>
      <c r="T5592" s="2">
        <v>2</v>
      </c>
      <c r="U5592" s="25">
        <v>0</v>
      </c>
      <c r="V5592" s="25">
        <v>81.047399999999982</v>
      </c>
      <c r="W5592" s="11">
        <f>Table_1[[#This Row],[Discount]]/Table_1[[#This Row],[Sales]]</f>
        <v>0</v>
      </c>
      <c r="X5592" t="str">
        <f>IF(Table_1[[#This Row],[Discount %]]&lt;=0.1, "0-10%", IF(Table_1[[#This Row],[Discount %]]&lt;=0.2, "10-20%", IF(Table_1[[#This Row],[Discount %]]&lt;=0.3, "20-30%", IF(Table_1[[#This Row],[Discount %]]&lt;=0.4, "30-40%", "40%+"))))</f>
        <v>0-10%</v>
      </c>
    </row>
    <row r="5593" spans="1:24" ht="14.4" x14ac:dyDescent="0.3">
      <c r="A5593" s="2">
        <v>5592</v>
      </c>
      <c r="B5593" s="2" t="s">
        <v>8350</v>
      </c>
      <c r="C5593" s="2">
        <f>YEAR([1]Data!$D5593)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9">
        <v>245.98</v>
      </c>
      <c r="T5593" s="2">
        <v>2</v>
      </c>
      <c r="U5593" s="25">
        <v>0</v>
      </c>
      <c r="V5593" s="25">
        <v>27.057799999999986</v>
      </c>
      <c r="W5593" s="11">
        <f>Table_1[[#This Row],[Discount]]/Table_1[[#This Row],[Sales]]</f>
        <v>0</v>
      </c>
      <c r="X5593" t="str">
        <f>IF(Table_1[[#This Row],[Discount %]]&lt;=0.1, "0-10%", IF(Table_1[[#This Row],[Discount %]]&lt;=0.2, "10-20%", IF(Table_1[[#This Row],[Discount %]]&lt;=0.3, "20-30%", IF(Table_1[[#This Row],[Discount %]]&lt;=0.4, "30-40%", "40%+"))))</f>
        <v>0-10%</v>
      </c>
    </row>
    <row r="5594" spans="1:24" ht="14.4" x14ac:dyDescent="0.3">
      <c r="A5594" s="2">
        <v>5593</v>
      </c>
      <c r="B5594" s="2" t="s">
        <v>8350</v>
      </c>
      <c r="C5594" s="2">
        <f>YEAR([1]Data!$D5594)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9">
        <v>18.940000000000001</v>
      </c>
      <c r="T5594" s="2">
        <v>1</v>
      </c>
      <c r="U5594" s="25">
        <v>0</v>
      </c>
      <c r="V5594" s="25">
        <v>9.4700000000000006</v>
      </c>
      <c r="W5594" s="11">
        <f>Table_1[[#This Row],[Discount]]/Table_1[[#This Row],[Sales]]</f>
        <v>0</v>
      </c>
      <c r="X5594" t="str">
        <f>IF(Table_1[[#This Row],[Discount %]]&lt;=0.1, "0-10%", IF(Table_1[[#This Row],[Discount %]]&lt;=0.2, "10-20%", IF(Table_1[[#This Row],[Discount %]]&lt;=0.3, "20-30%", IF(Table_1[[#This Row],[Discount %]]&lt;=0.4, "30-40%", "40%+"))))</f>
        <v>0-10%</v>
      </c>
    </row>
    <row r="5595" spans="1:24" ht="14.4" x14ac:dyDescent="0.3">
      <c r="A5595" s="2">
        <v>5594</v>
      </c>
      <c r="B5595" s="2" t="s">
        <v>8351</v>
      </c>
      <c r="C5595" s="2">
        <f>YEAR([1]Data!$D5595)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9">
        <v>59.913000000000011</v>
      </c>
      <c r="T5595" s="2">
        <v>7</v>
      </c>
      <c r="U5595" s="25">
        <v>0.7</v>
      </c>
      <c r="V5595" s="25">
        <v>-45.933299999999988</v>
      </c>
      <c r="W5595" s="11">
        <f>Table_1[[#This Row],[Discount]]/Table_1[[#This Row],[Sales]]</f>
        <v>1.1683607898118935E-2</v>
      </c>
      <c r="X5595" t="str">
        <f>IF(Table_1[[#This Row],[Discount %]]&lt;=0.1, "0-10%", IF(Table_1[[#This Row],[Discount %]]&lt;=0.2, "10-20%", IF(Table_1[[#This Row],[Discount %]]&lt;=0.3, "20-30%", IF(Table_1[[#This Row],[Discount %]]&lt;=0.4, "30-40%", "40%+"))))</f>
        <v>0-10%</v>
      </c>
    </row>
    <row r="5596" spans="1:24" ht="14.4" x14ac:dyDescent="0.3">
      <c r="A5596" s="2">
        <v>5595</v>
      </c>
      <c r="B5596" s="2" t="s">
        <v>8352</v>
      </c>
      <c r="C5596" s="2">
        <f>YEAR([1]Data!$D5596)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9">
        <v>391.98</v>
      </c>
      <c r="T5596" s="2">
        <v>2</v>
      </c>
      <c r="U5596" s="25">
        <v>0</v>
      </c>
      <c r="V5596" s="25">
        <v>109.75440000000003</v>
      </c>
      <c r="W5596" s="11">
        <f>Table_1[[#This Row],[Discount]]/Table_1[[#This Row],[Sales]]</f>
        <v>0</v>
      </c>
      <c r="X5596" t="str">
        <f>IF(Table_1[[#This Row],[Discount %]]&lt;=0.1, "0-10%", IF(Table_1[[#This Row],[Discount %]]&lt;=0.2, "10-20%", IF(Table_1[[#This Row],[Discount %]]&lt;=0.3, "20-30%", IF(Table_1[[#This Row],[Discount %]]&lt;=0.4, "30-40%", "40%+"))))</f>
        <v>0-10%</v>
      </c>
    </row>
    <row r="5597" spans="1:24" ht="14.4" x14ac:dyDescent="0.3">
      <c r="A5597" s="2">
        <v>5596</v>
      </c>
      <c r="B5597" s="2" t="s">
        <v>8352</v>
      </c>
      <c r="C5597" s="2">
        <f>YEAR([1]Data!$D5597)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9">
        <v>437.84999999999997</v>
      </c>
      <c r="T5597" s="2">
        <v>3</v>
      </c>
      <c r="U5597" s="25">
        <v>0</v>
      </c>
      <c r="V5597" s="25">
        <v>131.35499999999996</v>
      </c>
      <c r="W5597" s="11">
        <f>Table_1[[#This Row],[Discount]]/Table_1[[#This Row],[Sales]]</f>
        <v>0</v>
      </c>
      <c r="X5597" t="str">
        <f>IF(Table_1[[#This Row],[Discount %]]&lt;=0.1, "0-10%", IF(Table_1[[#This Row],[Discount %]]&lt;=0.2, "10-20%", IF(Table_1[[#This Row],[Discount %]]&lt;=0.3, "20-30%", IF(Table_1[[#This Row],[Discount %]]&lt;=0.4, "30-40%", "40%+"))))</f>
        <v>0-10%</v>
      </c>
    </row>
    <row r="5598" spans="1:24" ht="14.4" x14ac:dyDescent="0.3">
      <c r="A5598" s="2">
        <v>5597</v>
      </c>
      <c r="B5598" s="2" t="s">
        <v>8353</v>
      </c>
      <c r="C5598" s="2">
        <f>YEAR([1]Data!$D5598)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9">
        <v>68.62</v>
      </c>
      <c r="T5598" s="2">
        <v>2</v>
      </c>
      <c r="U5598" s="25">
        <v>0</v>
      </c>
      <c r="V5598" s="25">
        <v>32.251400000000004</v>
      </c>
      <c r="W5598" s="11">
        <f>Table_1[[#This Row],[Discount]]/Table_1[[#This Row],[Sales]]</f>
        <v>0</v>
      </c>
      <c r="X5598" t="str">
        <f>IF(Table_1[[#This Row],[Discount %]]&lt;=0.1, "0-10%", IF(Table_1[[#This Row],[Discount %]]&lt;=0.2, "10-20%", IF(Table_1[[#This Row],[Discount %]]&lt;=0.3, "20-30%", IF(Table_1[[#This Row],[Discount %]]&lt;=0.4, "30-40%", "40%+"))))</f>
        <v>0-10%</v>
      </c>
    </row>
    <row r="5599" spans="1:24" ht="14.4" x14ac:dyDescent="0.3">
      <c r="A5599" s="2">
        <v>5598</v>
      </c>
      <c r="B5599" s="2" t="s">
        <v>8356</v>
      </c>
      <c r="C5599" s="2">
        <f>YEAR([1]Data!$D5599)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9">
        <v>25.02</v>
      </c>
      <c r="T5599" s="2">
        <v>3</v>
      </c>
      <c r="U5599" s="25">
        <v>0</v>
      </c>
      <c r="V5599" s="25">
        <v>6.5052000000000003</v>
      </c>
      <c r="W5599" s="11">
        <f>Table_1[[#This Row],[Discount]]/Table_1[[#This Row],[Sales]]</f>
        <v>0</v>
      </c>
      <c r="X5599" t="str">
        <f>IF(Table_1[[#This Row],[Discount %]]&lt;=0.1, "0-10%", IF(Table_1[[#This Row],[Discount %]]&lt;=0.2, "10-20%", IF(Table_1[[#This Row],[Discount %]]&lt;=0.3, "20-30%", IF(Table_1[[#This Row],[Discount %]]&lt;=0.4, "30-40%", "40%+"))))</f>
        <v>0-10%</v>
      </c>
    </row>
    <row r="5600" spans="1:24" ht="14.4" x14ac:dyDescent="0.3">
      <c r="A5600" s="2">
        <v>5599</v>
      </c>
      <c r="B5600" s="2" t="s">
        <v>8356</v>
      </c>
      <c r="C5600" s="2">
        <f>YEAR([1]Data!$D5600)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9">
        <v>10.709999999999999</v>
      </c>
      <c r="T5600" s="2">
        <v>3</v>
      </c>
      <c r="U5600" s="25">
        <v>0</v>
      </c>
      <c r="V5600" s="25">
        <v>2.7845999999999997</v>
      </c>
      <c r="W5600" s="11">
        <f>Table_1[[#This Row],[Discount]]/Table_1[[#This Row],[Sales]]</f>
        <v>0</v>
      </c>
      <c r="X5600" t="str">
        <f>IF(Table_1[[#This Row],[Discount %]]&lt;=0.1, "0-10%", IF(Table_1[[#This Row],[Discount %]]&lt;=0.2, "10-20%", IF(Table_1[[#This Row],[Discount %]]&lt;=0.3, "20-30%", IF(Table_1[[#This Row],[Discount %]]&lt;=0.4, "30-40%", "40%+"))))</f>
        <v>0-10%</v>
      </c>
    </row>
    <row r="5601" spans="1:24" ht="14.4" x14ac:dyDescent="0.3">
      <c r="A5601" s="2">
        <v>5600</v>
      </c>
      <c r="B5601" s="2" t="s">
        <v>8357</v>
      </c>
      <c r="C5601" s="2">
        <f>YEAR([1]Data!$D5601)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9">
        <v>55.984000000000009</v>
      </c>
      <c r="T5601" s="2">
        <v>2</v>
      </c>
      <c r="U5601" s="25">
        <v>0.2</v>
      </c>
      <c r="V5601" s="25">
        <v>4.1987999999999985</v>
      </c>
      <c r="W5601" s="11">
        <f>Table_1[[#This Row],[Discount]]/Table_1[[#This Row],[Sales]]</f>
        <v>3.5724492712203484E-3</v>
      </c>
      <c r="X5601" t="str">
        <f>IF(Table_1[[#This Row],[Discount %]]&lt;=0.1, "0-10%", IF(Table_1[[#This Row],[Discount %]]&lt;=0.2, "10-20%", IF(Table_1[[#This Row],[Discount %]]&lt;=0.3, "20-30%", IF(Table_1[[#This Row],[Discount %]]&lt;=0.4, "30-40%", "40%+"))))</f>
        <v>0-10%</v>
      </c>
    </row>
    <row r="5602" spans="1:24" ht="14.4" x14ac:dyDescent="0.3">
      <c r="A5602" s="2">
        <v>5601</v>
      </c>
      <c r="B5602" s="2" t="s">
        <v>8357</v>
      </c>
      <c r="C5602" s="2">
        <f>YEAR([1]Data!$D5602)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9">
        <v>14.480000000000002</v>
      </c>
      <c r="T5602" s="2">
        <v>5</v>
      </c>
      <c r="U5602" s="25">
        <v>0.2</v>
      </c>
      <c r="V5602" s="25">
        <v>4.8869999999999987</v>
      </c>
      <c r="W5602" s="11">
        <f>Table_1[[#This Row],[Discount]]/Table_1[[#This Row],[Sales]]</f>
        <v>1.3812154696132596E-2</v>
      </c>
      <c r="X5602" t="str">
        <f>IF(Table_1[[#This Row],[Discount %]]&lt;=0.1, "0-10%", IF(Table_1[[#This Row],[Discount %]]&lt;=0.2, "10-20%", IF(Table_1[[#This Row],[Discount %]]&lt;=0.3, "20-30%", IF(Table_1[[#This Row],[Discount %]]&lt;=0.4, "30-40%", "40%+"))))</f>
        <v>0-10%</v>
      </c>
    </row>
    <row r="5603" spans="1:24" ht="14.4" x14ac:dyDescent="0.3">
      <c r="A5603" s="2">
        <v>5602</v>
      </c>
      <c r="B5603" s="2" t="s">
        <v>8357</v>
      </c>
      <c r="C5603" s="2">
        <f>YEAR([1]Data!$D5603)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9">
        <v>142.488</v>
      </c>
      <c r="T5603" s="2">
        <v>3</v>
      </c>
      <c r="U5603" s="25">
        <v>0.2</v>
      </c>
      <c r="V5603" s="25">
        <v>-3.5622000000000043</v>
      </c>
      <c r="W5603" s="11">
        <f>Table_1[[#This Row],[Discount]]/Table_1[[#This Row],[Sales]]</f>
        <v>1.4036269720958958E-3</v>
      </c>
      <c r="X5603" t="str">
        <f>IF(Table_1[[#This Row],[Discount %]]&lt;=0.1, "0-10%", IF(Table_1[[#This Row],[Discount %]]&lt;=0.2, "10-20%", IF(Table_1[[#This Row],[Discount %]]&lt;=0.3, "20-30%", IF(Table_1[[#This Row],[Discount %]]&lt;=0.4, "30-40%", "40%+"))))</f>
        <v>0-10%</v>
      </c>
    </row>
    <row r="5604" spans="1:24" ht="14.4" x14ac:dyDescent="0.3">
      <c r="A5604" s="2">
        <v>5603</v>
      </c>
      <c r="B5604" s="2" t="s">
        <v>8360</v>
      </c>
      <c r="C5604" s="2">
        <f>YEAR([1]Data!$D5604)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9">
        <v>14.16</v>
      </c>
      <c r="T5604" s="2">
        <v>1</v>
      </c>
      <c r="U5604" s="25">
        <v>0.2</v>
      </c>
      <c r="V5604" s="25">
        <v>1.0620000000000003</v>
      </c>
      <c r="W5604" s="11">
        <f>Table_1[[#This Row],[Discount]]/Table_1[[#This Row],[Sales]]</f>
        <v>1.4124293785310734E-2</v>
      </c>
      <c r="X5604" t="str">
        <f>IF(Table_1[[#This Row],[Discount %]]&lt;=0.1, "0-10%", IF(Table_1[[#This Row],[Discount %]]&lt;=0.2, "10-20%", IF(Table_1[[#This Row],[Discount %]]&lt;=0.3, "20-30%", IF(Table_1[[#This Row],[Discount %]]&lt;=0.4, "30-40%", "40%+"))))</f>
        <v>0-10%</v>
      </c>
    </row>
    <row r="5605" spans="1:24" ht="14.4" x14ac:dyDescent="0.3">
      <c r="A5605" s="2">
        <v>5604</v>
      </c>
      <c r="B5605" s="2" t="s">
        <v>8360</v>
      </c>
      <c r="C5605" s="2">
        <f>YEAR([1]Data!$D5605)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9">
        <v>79.920000000000016</v>
      </c>
      <c r="T5605" s="2">
        <v>5</v>
      </c>
      <c r="U5605" s="25">
        <v>0.2</v>
      </c>
      <c r="V5605" s="25">
        <v>27.972000000000001</v>
      </c>
      <c r="W5605" s="11">
        <f>Table_1[[#This Row],[Discount]]/Table_1[[#This Row],[Sales]]</f>
        <v>2.502502502502502E-3</v>
      </c>
      <c r="X5605" t="str">
        <f>IF(Table_1[[#This Row],[Discount %]]&lt;=0.1, "0-10%", IF(Table_1[[#This Row],[Discount %]]&lt;=0.2, "10-20%", IF(Table_1[[#This Row],[Discount %]]&lt;=0.3, "20-30%", IF(Table_1[[#This Row],[Discount %]]&lt;=0.4, "30-40%", "40%+"))))</f>
        <v>0-10%</v>
      </c>
    </row>
    <row r="5606" spans="1:24" ht="14.4" x14ac:dyDescent="0.3">
      <c r="A5606" s="2">
        <v>5605</v>
      </c>
      <c r="B5606" s="2" t="s">
        <v>8363</v>
      </c>
      <c r="C5606" s="2">
        <f>YEAR([1]Data!$D5606)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9">
        <v>590.35199999999998</v>
      </c>
      <c r="T5606" s="2">
        <v>6</v>
      </c>
      <c r="U5606" s="25">
        <v>0.2</v>
      </c>
      <c r="V5606" s="25">
        <v>206.62319999999997</v>
      </c>
      <c r="W5606" s="11">
        <f>Table_1[[#This Row],[Discount]]/Table_1[[#This Row],[Sales]]</f>
        <v>3.3878093069897286E-4</v>
      </c>
      <c r="X5606" t="str">
        <f>IF(Table_1[[#This Row],[Discount %]]&lt;=0.1, "0-10%", IF(Table_1[[#This Row],[Discount %]]&lt;=0.2, "10-20%", IF(Table_1[[#This Row],[Discount %]]&lt;=0.3, "20-30%", IF(Table_1[[#This Row],[Discount %]]&lt;=0.4, "30-40%", "40%+"))))</f>
        <v>0-10%</v>
      </c>
    </row>
    <row r="5607" spans="1:24" ht="14.4" x14ac:dyDescent="0.3">
      <c r="A5607" s="2">
        <v>5606</v>
      </c>
      <c r="B5607" s="2" t="s">
        <v>8364</v>
      </c>
      <c r="C5607" s="2">
        <f>YEAR([1]Data!$D5607)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9">
        <v>17.088000000000001</v>
      </c>
      <c r="T5607" s="2">
        <v>2</v>
      </c>
      <c r="U5607" s="25">
        <v>0.2</v>
      </c>
      <c r="V5607" s="25">
        <v>1.0679999999999996</v>
      </c>
      <c r="W5607" s="11">
        <f>Table_1[[#This Row],[Discount]]/Table_1[[#This Row],[Sales]]</f>
        <v>1.1704119850187267E-2</v>
      </c>
      <c r="X5607" t="str">
        <f>IF(Table_1[[#This Row],[Discount %]]&lt;=0.1, "0-10%", IF(Table_1[[#This Row],[Discount %]]&lt;=0.2, "10-20%", IF(Table_1[[#This Row],[Discount %]]&lt;=0.3, "20-30%", IF(Table_1[[#This Row],[Discount %]]&lt;=0.4, "30-40%", "40%+"))))</f>
        <v>0-10%</v>
      </c>
    </row>
    <row r="5608" spans="1:24" ht="14.4" x14ac:dyDescent="0.3">
      <c r="A5608" s="2">
        <v>5607</v>
      </c>
      <c r="B5608" s="2" t="s">
        <v>8364</v>
      </c>
      <c r="C5608" s="2">
        <f>YEAR([1]Data!$D5608)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9">
        <v>98.391999999999996</v>
      </c>
      <c r="T5608" s="2">
        <v>1</v>
      </c>
      <c r="U5608" s="25">
        <v>0.2</v>
      </c>
      <c r="V5608" s="25">
        <v>-11.069100000000006</v>
      </c>
      <c r="W5608" s="11">
        <f>Table_1[[#This Row],[Discount]]/Table_1[[#This Row],[Sales]]</f>
        <v>2.0326855841938372E-3</v>
      </c>
      <c r="X5608" t="str">
        <f>IF(Table_1[[#This Row],[Discount %]]&lt;=0.1, "0-10%", IF(Table_1[[#This Row],[Discount %]]&lt;=0.2, "10-20%", IF(Table_1[[#This Row],[Discount %]]&lt;=0.3, "20-30%", IF(Table_1[[#This Row],[Discount %]]&lt;=0.4, "30-40%", "40%+"))))</f>
        <v>0-10%</v>
      </c>
    </row>
    <row r="5609" spans="1:24" ht="14.4" x14ac:dyDescent="0.3">
      <c r="A5609" s="2">
        <v>5608</v>
      </c>
      <c r="B5609" s="2" t="s">
        <v>8365</v>
      </c>
      <c r="C5609" s="2">
        <f>YEAR([1]Data!$D5609)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9">
        <v>11.05</v>
      </c>
      <c r="T5609" s="2">
        <v>5</v>
      </c>
      <c r="U5609" s="25">
        <v>0</v>
      </c>
      <c r="V5609" s="25">
        <v>2.9835000000000003</v>
      </c>
      <c r="W5609" s="11">
        <f>Table_1[[#This Row],[Discount]]/Table_1[[#This Row],[Sales]]</f>
        <v>0</v>
      </c>
      <c r="X5609" t="str">
        <f>IF(Table_1[[#This Row],[Discount %]]&lt;=0.1, "0-10%", IF(Table_1[[#This Row],[Discount %]]&lt;=0.2, "10-20%", IF(Table_1[[#This Row],[Discount %]]&lt;=0.3, "20-30%", IF(Table_1[[#This Row],[Discount %]]&lt;=0.4, "30-40%", "40%+"))))</f>
        <v>0-10%</v>
      </c>
    </row>
    <row r="5610" spans="1:24" ht="14.4" x14ac:dyDescent="0.3">
      <c r="A5610" s="2">
        <v>5609</v>
      </c>
      <c r="B5610" s="2" t="s">
        <v>8366</v>
      </c>
      <c r="C5610" s="2">
        <f>YEAR([1]Data!$D5610)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9">
        <v>7.78</v>
      </c>
      <c r="T5610" s="2">
        <v>2</v>
      </c>
      <c r="U5610" s="25">
        <v>0</v>
      </c>
      <c r="V5610" s="25">
        <v>2.0228000000000002</v>
      </c>
      <c r="W5610" s="11">
        <f>Table_1[[#This Row],[Discount]]/Table_1[[#This Row],[Sales]]</f>
        <v>0</v>
      </c>
      <c r="X5610" t="str">
        <f>IF(Table_1[[#This Row],[Discount %]]&lt;=0.1, "0-10%", IF(Table_1[[#This Row],[Discount %]]&lt;=0.2, "10-20%", IF(Table_1[[#This Row],[Discount %]]&lt;=0.3, "20-30%", IF(Table_1[[#This Row],[Discount %]]&lt;=0.4, "30-40%", "40%+"))))</f>
        <v>0-10%</v>
      </c>
    </row>
    <row r="5611" spans="1:24" ht="14.4" x14ac:dyDescent="0.3">
      <c r="A5611" s="2">
        <v>5610</v>
      </c>
      <c r="B5611" s="2" t="s">
        <v>8367</v>
      </c>
      <c r="C5611" s="2">
        <f>YEAR([1]Data!$D5611)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9">
        <v>659.9</v>
      </c>
      <c r="T5611" s="2">
        <v>2</v>
      </c>
      <c r="U5611" s="25">
        <v>0</v>
      </c>
      <c r="V5611" s="25">
        <v>217.76699999999994</v>
      </c>
      <c r="W5611" s="11">
        <f>Table_1[[#This Row],[Discount]]/Table_1[[#This Row],[Sales]]</f>
        <v>0</v>
      </c>
      <c r="X5611" t="str">
        <f>IF(Table_1[[#This Row],[Discount %]]&lt;=0.1, "0-10%", IF(Table_1[[#This Row],[Discount %]]&lt;=0.2, "10-20%", IF(Table_1[[#This Row],[Discount %]]&lt;=0.3, "20-30%", IF(Table_1[[#This Row],[Discount %]]&lt;=0.4, "30-40%", "40%+"))))</f>
        <v>0-10%</v>
      </c>
    </row>
    <row r="5612" spans="1:24" ht="14.4" x14ac:dyDescent="0.3">
      <c r="A5612" s="2">
        <v>5611</v>
      </c>
      <c r="B5612" s="2" t="s">
        <v>8370</v>
      </c>
      <c r="C5612" s="2">
        <f>YEAR([1]Data!$D5612)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9">
        <v>53.040000000000006</v>
      </c>
      <c r="T5612" s="2">
        <v>3</v>
      </c>
      <c r="U5612" s="25">
        <v>0.2</v>
      </c>
      <c r="V5612" s="25">
        <v>-4.6409999999999982</v>
      </c>
      <c r="W5612" s="11">
        <f>Table_1[[#This Row],[Discount]]/Table_1[[#This Row],[Sales]]</f>
        <v>3.7707390648567115E-3</v>
      </c>
      <c r="X5612" t="str">
        <f>IF(Table_1[[#This Row],[Discount %]]&lt;=0.1, "0-10%", IF(Table_1[[#This Row],[Discount %]]&lt;=0.2, "10-20%", IF(Table_1[[#This Row],[Discount %]]&lt;=0.3, "20-30%", IF(Table_1[[#This Row],[Discount %]]&lt;=0.4, "30-40%", "40%+"))))</f>
        <v>0-10%</v>
      </c>
    </row>
    <row r="5613" spans="1:24" ht="14.4" x14ac:dyDescent="0.3">
      <c r="A5613" s="2">
        <v>5612</v>
      </c>
      <c r="B5613" s="2" t="s">
        <v>8371</v>
      </c>
      <c r="C5613" s="2">
        <f>YEAR([1]Data!$D5613)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9">
        <v>843.9</v>
      </c>
      <c r="T5613" s="2">
        <v>2</v>
      </c>
      <c r="U5613" s="25">
        <v>0</v>
      </c>
      <c r="V5613" s="25">
        <v>371.31600000000003</v>
      </c>
      <c r="W5613" s="11">
        <f>Table_1[[#This Row],[Discount]]/Table_1[[#This Row],[Sales]]</f>
        <v>0</v>
      </c>
      <c r="X5613" t="str">
        <f>IF(Table_1[[#This Row],[Discount %]]&lt;=0.1, "0-10%", IF(Table_1[[#This Row],[Discount %]]&lt;=0.2, "10-20%", IF(Table_1[[#This Row],[Discount %]]&lt;=0.3, "20-30%", IF(Table_1[[#This Row],[Discount %]]&lt;=0.4, "30-40%", "40%+"))))</f>
        <v>0-10%</v>
      </c>
    </row>
    <row r="5614" spans="1:24" ht="14.4" x14ac:dyDescent="0.3">
      <c r="A5614" s="2">
        <v>5613</v>
      </c>
      <c r="B5614" s="2" t="s">
        <v>8371</v>
      </c>
      <c r="C5614" s="2">
        <f>YEAR([1]Data!$D5614)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9">
        <v>1496.16</v>
      </c>
      <c r="T5614" s="2">
        <v>9</v>
      </c>
      <c r="U5614" s="25">
        <v>0</v>
      </c>
      <c r="V5614" s="25">
        <v>224.42400000000006</v>
      </c>
      <c r="W5614" s="11">
        <f>Table_1[[#This Row],[Discount]]/Table_1[[#This Row],[Sales]]</f>
        <v>0</v>
      </c>
      <c r="X5614" t="str">
        <f>IF(Table_1[[#This Row],[Discount %]]&lt;=0.1, "0-10%", IF(Table_1[[#This Row],[Discount %]]&lt;=0.2, "10-20%", IF(Table_1[[#This Row],[Discount %]]&lt;=0.3, "20-30%", IF(Table_1[[#This Row],[Discount %]]&lt;=0.4, "30-40%", "40%+"))))</f>
        <v>0-10%</v>
      </c>
    </row>
    <row r="5615" spans="1:24" ht="14.4" x14ac:dyDescent="0.3">
      <c r="A5615" s="2">
        <v>5614</v>
      </c>
      <c r="B5615" s="2" t="s">
        <v>8372</v>
      </c>
      <c r="C5615" s="2">
        <f>YEAR([1]Data!$D5615)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9">
        <v>117.96</v>
      </c>
      <c r="T5615" s="2">
        <v>2</v>
      </c>
      <c r="U5615" s="25">
        <v>0</v>
      </c>
      <c r="V5615" s="25">
        <v>5.8979999999999961</v>
      </c>
      <c r="W5615" s="11">
        <f>Table_1[[#This Row],[Discount]]/Table_1[[#This Row],[Sales]]</f>
        <v>0</v>
      </c>
      <c r="X5615" t="str">
        <f>IF(Table_1[[#This Row],[Discount %]]&lt;=0.1, "0-10%", IF(Table_1[[#This Row],[Discount %]]&lt;=0.2, "10-20%", IF(Table_1[[#This Row],[Discount %]]&lt;=0.3, "20-30%", IF(Table_1[[#This Row],[Discount %]]&lt;=0.4, "30-40%", "40%+"))))</f>
        <v>0-10%</v>
      </c>
    </row>
    <row r="5616" spans="1:24" ht="14.4" x14ac:dyDescent="0.3">
      <c r="A5616" s="2">
        <v>5615</v>
      </c>
      <c r="B5616" s="2" t="s">
        <v>8375</v>
      </c>
      <c r="C5616" s="2">
        <f>YEAR([1]Data!$D5616)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9">
        <v>21.299999999999997</v>
      </c>
      <c r="T5616" s="2">
        <v>5</v>
      </c>
      <c r="U5616" s="25">
        <v>0</v>
      </c>
      <c r="V5616" s="25">
        <v>8.7330000000000005</v>
      </c>
      <c r="W5616" s="11">
        <f>Table_1[[#This Row],[Discount]]/Table_1[[#This Row],[Sales]]</f>
        <v>0</v>
      </c>
      <c r="X5616" t="str">
        <f>IF(Table_1[[#This Row],[Discount %]]&lt;=0.1, "0-10%", IF(Table_1[[#This Row],[Discount %]]&lt;=0.2, "10-20%", IF(Table_1[[#This Row],[Discount %]]&lt;=0.3, "20-30%", IF(Table_1[[#This Row],[Discount %]]&lt;=0.4, "30-40%", "40%+"))))</f>
        <v>0-10%</v>
      </c>
    </row>
    <row r="5617" spans="1:24" ht="14.4" x14ac:dyDescent="0.3">
      <c r="A5617" s="2">
        <v>5616</v>
      </c>
      <c r="B5617" s="2" t="s">
        <v>8375</v>
      </c>
      <c r="C5617" s="2">
        <f>YEAR([1]Data!$D5617)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9">
        <v>1040.8</v>
      </c>
      <c r="T5617" s="2">
        <v>5</v>
      </c>
      <c r="U5617" s="25">
        <v>0</v>
      </c>
      <c r="V5617" s="25">
        <v>281.01600000000008</v>
      </c>
      <c r="W5617" s="11">
        <f>Table_1[[#This Row],[Discount]]/Table_1[[#This Row],[Sales]]</f>
        <v>0</v>
      </c>
      <c r="X5617" t="str">
        <f>IF(Table_1[[#This Row],[Discount %]]&lt;=0.1, "0-10%", IF(Table_1[[#This Row],[Discount %]]&lt;=0.2, "10-20%", IF(Table_1[[#This Row],[Discount %]]&lt;=0.3, "20-30%", IF(Table_1[[#This Row],[Discount %]]&lt;=0.4, "30-40%", "40%+"))))</f>
        <v>0-10%</v>
      </c>
    </row>
    <row r="5618" spans="1:24" ht="14.4" x14ac:dyDescent="0.3">
      <c r="A5618" s="2">
        <v>5617</v>
      </c>
      <c r="B5618" s="2" t="s">
        <v>8375</v>
      </c>
      <c r="C5618" s="2">
        <f>YEAR([1]Data!$D5618)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9">
        <v>29.339999999999996</v>
      </c>
      <c r="T5618" s="2">
        <v>6</v>
      </c>
      <c r="U5618" s="25">
        <v>0</v>
      </c>
      <c r="V5618" s="25">
        <v>7.9218000000000002</v>
      </c>
      <c r="W5618" s="11">
        <f>Table_1[[#This Row],[Discount]]/Table_1[[#This Row],[Sales]]</f>
        <v>0</v>
      </c>
      <c r="X5618" t="str">
        <f>IF(Table_1[[#This Row],[Discount %]]&lt;=0.1, "0-10%", IF(Table_1[[#This Row],[Discount %]]&lt;=0.2, "10-20%", IF(Table_1[[#This Row],[Discount %]]&lt;=0.3, "20-30%", IF(Table_1[[#This Row],[Discount %]]&lt;=0.4, "30-40%", "40%+"))))</f>
        <v>0-10%</v>
      </c>
    </row>
    <row r="5619" spans="1:24" ht="14.4" x14ac:dyDescent="0.3">
      <c r="A5619" s="2">
        <v>5618</v>
      </c>
      <c r="B5619" s="2" t="s">
        <v>8376</v>
      </c>
      <c r="C5619" s="2">
        <f>YEAR([1]Data!$D5619)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9">
        <v>19.52</v>
      </c>
      <c r="T5619" s="2">
        <v>2</v>
      </c>
      <c r="U5619" s="25">
        <v>0.2</v>
      </c>
      <c r="V5619" s="25">
        <v>5.3680000000000012</v>
      </c>
      <c r="W5619" s="11">
        <f>Table_1[[#This Row],[Discount]]/Table_1[[#This Row],[Sales]]</f>
        <v>1.0245901639344263E-2</v>
      </c>
      <c r="X5619" t="str">
        <f>IF(Table_1[[#This Row],[Discount %]]&lt;=0.1, "0-10%", IF(Table_1[[#This Row],[Discount %]]&lt;=0.2, "10-20%", IF(Table_1[[#This Row],[Discount %]]&lt;=0.3, "20-30%", IF(Table_1[[#This Row],[Discount %]]&lt;=0.4, "30-40%", "40%+"))))</f>
        <v>0-10%</v>
      </c>
    </row>
    <row r="5620" spans="1:24" ht="14.4" x14ac:dyDescent="0.3">
      <c r="A5620" s="2">
        <v>5619</v>
      </c>
      <c r="B5620" s="2" t="s">
        <v>8377</v>
      </c>
      <c r="C5620" s="2">
        <f>YEAR([1]Data!$D5620)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9">
        <v>443.92</v>
      </c>
      <c r="T5620" s="2">
        <v>4</v>
      </c>
      <c r="U5620" s="25">
        <v>0</v>
      </c>
      <c r="V5620" s="25">
        <v>8.8783999999999992</v>
      </c>
      <c r="W5620" s="11">
        <f>Table_1[[#This Row],[Discount]]/Table_1[[#This Row],[Sales]]</f>
        <v>0</v>
      </c>
      <c r="X5620" t="str">
        <f>IF(Table_1[[#This Row],[Discount %]]&lt;=0.1, "0-10%", IF(Table_1[[#This Row],[Discount %]]&lt;=0.2, "10-20%", IF(Table_1[[#This Row],[Discount %]]&lt;=0.3, "20-30%", IF(Table_1[[#This Row],[Discount %]]&lt;=0.4, "30-40%", "40%+"))))</f>
        <v>0-10%</v>
      </c>
    </row>
    <row r="5621" spans="1:24" ht="14.4" x14ac:dyDescent="0.3">
      <c r="A5621" s="2">
        <v>5620</v>
      </c>
      <c r="B5621" s="2" t="s">
        <v>8378</v>
      </c>
      <c r="C5621" s="2">
        <f>YEAR([1]Data!$D5621)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9">
        <v>499.95</v>
      </c>
      <c r="T5621" s="2">
        <v>5</v>
      </c>
      <c r="U5621" s="25">
        <v>0</v>
      </c>
      <c r="V5621" s="25">
        <v>174.98249999999999</v>
      </c>
      <c r="W5621" s="11">
        <f>Table_1[[#This Row],[Discount]]/Table_1[[#This Row],[Sales]]</f>
        <v>0</v>
      </c>
      <c r="X5621" t="str">
        <f>IF(Table_1[[#This Row],[Discount %]]&lt;=0.1, "0-10%", IF(Table_1[[#This Row],[Discount %]]&lt;=0.2, "10-20%", IF(Table_1[[#This Row],[Discount %]]&lt;=0.3, "20-30%", IF(Table_1[[#This Row],[Discount %]]&lt;=0.4, "30-40%", "40%+"))))</f>
        <v>0-10%</v>
      </c>
    </row>
    <row r="5622" spans="1:24" ht="14.4" x14ac:dyDescent="0.3">
      <c r="A5622" s="2">
        <v>5621</v>
      </c>
      <c r="B5622" s="2" t="s">
        <v>8378</v>
      </c>
      <c r="C5622" s="2">
        <f>YEAR([1]Data!$D5622)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9">
        <v>3.04</v>
      </c>
      <c r="T5622" s="2">
        <v>1</v>
      </c>
      <c r="U5622" s="25">
        <v>0</v>
      </c>
      <c r="V5622" s="25">
        <v>1.0335999999999999</v>
      </c>
      <c r="W5622" s="11">
        <f>Table_1[[#This Row],[Discount]]/Table_1[[#This Row],[Sales]]</f>
        <v>0</v>
      </c>
      <c r="X5622" t="str">
        <f>IF(Table_1[[#This Row],[Discount %]]&lt;=0.1, "0-10%", IF(Table_1[[#This Row],[Discount %]]&lt;=0.2, "10-20%", IF(Table_1[[#This Row],[Discount %]]&lt;=0.3, "20-30%", IF(Table_1[[#This Row],[Discount %]]&lt;=0.4, "30-40%", "40%+"))))</f>
        <v>0-10%</v>
      </c>
    </row>
    <row r="5623" spans="1:24" ht="14.4" x14ac:dyDescent="0.3">
      <c r="A5623" s="2">
        <v>5622</v>
      </c>
      <c r="B5623" s="2" t="s">
        <v>8378</v>
      </c>
      <c r="C5623" s="2">
        <f>YEAR([1]Data!$D5623)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9">
        <v>201.96</v>
      </c>
      <c r="T5623" s="2">
        <v>2</v>
      </c>
      <c r="U5623" s="25">
        <v>0</v>
      </c>
      <c r="V5623" s="25">
        <v>50.490000000000009</v>
      </c>
      <c r="W5623" s="11">
        <f>Table_1[[#This Row],[Discount]]/Table_1[[#This Row],[Sales]]</f>
        <v>0</v>
      </c>
      <c r="X5623" t="str">
        <f>IF(Table_1[[#This Row],[Discount %]]&lt;=0.1, "0-10%", IF(Table_1[[#This Row],[Discount %]]&lt;=0.2, "10-20%", IF(Table_1[[#This Row],[Discount %]]&lt;=0.3, "20-30%", IF(Table_1[[#This Row],[Discount %]]&lt;=0.4, "30-40%", "40%+"))))</f>
        <v>0-10%</v>
      </c>
    </row>
    <row r="5624" spans="1:24" ht="14.4" x14ac:dyDescent="0.3">
      <c r="A5624" s="2">
        <v>5623</v>
      </c>
      <c r="B5624" s="2" t="s">
        <v>8378</v>
      </c>
      <c r="C5624" s="2">
        <f>YEAR([1]Data!$D5624)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9">
        <v>68.64</v>
      </c>
      <c r="T5624" s="2">
        <v>11</v>
      </c>
      <c r="U5624" s="25">
        <v>0</v>
      </c>
      <c r="V5624" s="25">
        <v>17.160000000000004</v>
      </c>
      <c r="W5624" s="11">
        <f>Table_1[[#This Row],[Discount]]/Table_1[[#This Row],[Sales]]</f>
        <v>0</v>
      </c>
      <c r="X5624" t="str">
        <f>IF(Table_1[[#This Row],[Discount %]]&lt;=0.1, "0-10%", IF(Table_1[[#This Row],[Discount %]]&lt;=0.2, "10-20%", IF(Table_1[[#This Row],[Discount %]]&lt;=0.3, "20-30%", IF(Table_1[[#This Row],[Discount %]]&lt;=0.4, "30-40%", "40%+"))))</f>
        <v>0-10%</v>
      </c>
    </row>
    <row r="5625" spans="1:24" ht="14.4" x14ac:dyDescent="0.3">
      <c r="A5625" s="2">
        <v>5624</v>
      </c>
      <c r="B5625" s="2" t="s">
        <v>8379</v>
      </c>
      <c r="C5625" s="2">
        <f>YEAR([1]Data!$D5625)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9">
        <v>100</v>
      </c>
      <c r="T5625" s="2">
        <v>4</v>
      </c>
      <c r="U5625" s="25">
        <v>0</v>
      </c>
      <c r="V5625" s="25">
        <v>21</v>
      </c>
      <c r="W5625" s="11">
        <f>Table_1[[#This Row],[Discount]]/Table_1[[#This Row],[Sales]]</f>
        <v>0</v>
      </c>
      <c r="X5625" t="str">
        <f>IF(Table_1[[#This Row],[Discount %]]&lt;=0.1, "0-10%", IF(Table_1[[#This Row],[Discount %]]&lt;=0.2, "10-20%", IF(Table_1[[#This Row],[Discount %]]&lt;=0.3, "20-30%", IF(Table_1[[#This Row],[Discount %]]&lt;=0.4, "30-40%", "40%+"))))</f>
        <v>0-10%</v>
      </c>
    </row>
    <row r="5626" spans="1:24" ht="14.4" x14ac:dyDescent="0.3">
      <c r="A5626" s="2">
        <v>5625</v>
      </c>
      <c r="B5626" s="2" t="s">
        <v>8379</v>
      </c>
      <c r="C5626" s="2">
        <f>YEAR([1]Data!$D5626)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9">
        <v>359.98</v>
      </c>
      <c r="T5626" s="2">
        <v>2</v>
      </c>
      <c r="U5626" s="25">
        <v>0</v>
      </c>
      <c r="V5626" s="25">
        <v>21.598799999999983</v>
      </c>
      <c r="W5626" s="11">
        <f>Table_1[[#This Row],[Discount]]/Table_1[[#This Row],[Sales]]</f>
        <v>0</v>
      </c>
      <c r="X5626" t="str">
        <f>IF(Table_1[[#This Row],[Discount %]]&lt;=0.1, "0-10%", IF(Table_1[[#This Row],[Discount %]]&lt;=0.2, "10-20%", IF(Table_1[[#This Row],[Discount %]]&lt;=0.3, "20-30%", IF(Table_1[[#This Row],[Discount %]]&lt;=0.4, "30-40%", "40%+"))))</f>
        <v>0-10%</v>
      </c>
    </row>
    <row r="5627" spans="1:24" ht="14.4" x14ac:dyDescent="0.3">
      <c r="A5627" s="2">
        <v>5626</v>
      </c>
      <c r="B5627" s="2" t="s">
        <v>8380</v>
      </c>
      <c r="C5627" s="2">
        <f>YEAR([1]Data!$D5627)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9">
        <v>6.16</v>
      </c>
      <c r="T5627" s="2">
        <v>2</v>
      </c>
      <c r="U5627" s="25">
        <v>0</v>
      </c>
      <c r="V5627" s="25">
        <v>2.9567999999999999</v>
      </c>
      <c r="W5627" s="11">
        <f>Table_1[[#This Row],[Discount]]/Table_1[[#This Row],[Sales]]</f>
        <v>0</v>
      </c>
      <c r="X5627" t="str">
        <f>IF(Table_1[[#This Row],[Discount %]]&lt;=0.1, "0-10%", IF(Table_1[[#This Row],[Discount %]]&lt;=0.2, "10-20%", IF(Table_1[[#This Row],[Discount %]]&lt;=0.3, "20-30%", IF(Table_1[[#This Row],[Discount %]]&lt;=0.4, "30-40%", "40%+"))))</f>
        <v>0-10%</v>
      </c>
    </row>
    <row r="5628" spans="1:24" ht="14.4" x14ac:dyDescent="0.3">
      <c r="A5628" s="2">
        <v>5627</v>
      </c>
      <c r="B5628" s="2" t="s">
        <v>8380</v>
      </c>
      <c r="C5628" s="2">
        <f>YEAR([1]Data!$D5628)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9">
        <v>2348.8200000000002</v>
      </c>
      <c r="T5628" s="2">
        <v>9</v>
      </c>
      <c r="U5628" s="25">
        <v>0</v>
      </c>
      <c r="V5628" s="25">
        <v>399.29939999999976</v>
      </c>
      <c r="W5628" s="11">
        <f>Table_1[[#This Row],[Discount]]/Table_1[[#This Row],[Sales]]</f>
        <v>0</v>
      </c>
      <c r="X5628" t="str">
        <f>IF(Table_1[[#This Row],[Discount %]]&lt;=0.1, "0-10%", IF(Table_1[[#This Row],[Discount %]]&lt;=0.2, "10-20%", IF(Table_1[[#This Row],[Discount %]]&lt;=0.3, "20-30%", IF(Table_1[[#This Row],[Discount %]]&lt;=0.4, "30-40%", "40%+"))))</f>
        <v>0-10%</v>
      </c>
    </row>
    <row r="5629" spans="1:24" ht="14.4" x14ac:dyDescent="0.3">
      <c r="A5629" s="2">
        <v>5628</v>
      </c>
      <c r="B5629" s="2" t="s">
        <v>8381</v>
      </c>
      <c r="C5629" s="2">
        <f>YEAR([1]Data!$D5629)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9">
        <v>13.872000000000002</v>
      </c>
      <c r="T5629" s="2">
        <v>6</v>
      </c>
      <c r="U5629" s="25">
        <v>0.2</v>
      </c>
      <c r="V5629" s="25">
        <v>4.6818000000000008</v>
      </c>
      <c r="W5629" s="11">
        <f>Table_1[[#This Row],[Discount]]/Table_1[[#This Row],[Sales]]</f>
        <v>1.4417531718569779E-2</v>
      </c>
      <c r="X5629" t="str">
        <f>IF(Table_1[[#This Row],[Discount %]]&lt;=0.1, "0-10%", IF(Table_1[[#This Row],[Discount %]]&lt;=0.2, "10-20%", IF(Table_1[[#This Row],[Discount %]]&lt;=0.3, "20-30%", IF(Table_1[[#This Row],[Discount %]]&lt;=0.4, "30-40%", "40%+"))))</f>
        <v>0-10%</v>
      </c>
    </row>
    <row r="5630" spans="1:24" ht="14.4" x14ac:dyDescent="0.3">
      <c r="A5630" s="2">
        <v>5629</v>
      </c>
      <c r="B5630" s="2" t="s">
        <v>8381</v>
      </c>
      <c r="C5630" s="2">
        <f>YEAR([1]Data!$D5630)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9">
        <v>273.55200000000002</v>
      </c>
      <c r="T5630" s="2">
        <v>3</v>
      </c>
      <c r="U5630" s="25">
        <v>0.2</v>
      </c>
      <c r="V5630" s="25">
        <v>-13.677599999999998</v>
      </c>
      <c r="W5630" s="11">
        <f>Table_1[[#This Row],[Discount]]/Table_1[[#This Row],[Sales]]</f>
        <v>7.3112241913786044E-4</v>
      </c>
      <c r="X5630" t="str">
        <f>IF(Table_1[[#This Row],[Discount %]]&lt;=0.1, "0-10%", IF(Table_1[[#This Row],[Discount %]]&lt;=0.2, "10-20%", IF(Table_1[[#This Row],[Discount %]]&lt;=0.3, "20-30%", IF(Table_1[[#This Row],[Discount %]]&lt;=0.4, "30-40%", "40%+"))))</f>
        <v>0-10%</v>
      </c>
    </row>
    <row r="5631" spans="1:24" ht="14.4" x14ac:dyDescent="0.3">
      <c r="A5631" s="2">
        <v>5630</v>
      </c>
      <c r="B5631" s="2" t="s">
        <v>8384</v>
      </c>
      <c r="C5631" s="2">
        <f>YEAR([1]Data!$D5631)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9">
        <v>815.29199999999992</v>
      </c>
      <c r="T5631" s="2">
        <v>9</v>
      </c>
      <c r="U5631" s="25">
        <v>0.4</v>
      </c>
      <c r="V5631" s="25">
        <v>-339.7050000000001</v>
      </c>
      <c r="W5631" s="11">
        <f>Table_1[[#This Row],[Discount]]/Table_1[[#This Row],[Sales]]</f>
        <v>4.9062176496273736E-4</v>
      </c>
      <c r="X5631" t="str">
        <f>IF(Table_1[[#This Row],[Discount %]]&lt;=0.1, "0-10%", IF(Table_1[[#This Row],[Discount %]]&lt;=0.2, "10-20%", IF(Table_1[[#This Row],[Discount %]]&lt;=0.3, "20-30%", IF(Table_1[[#This Row],[Discount %]]&lt;=0.4, "30-40%", "40%+"))))</f>
        <v>0-10%</v>
      </c>
    </row>
    <row r="5632" spans="1:24" ht="14.4" x14ac:dyDescent="0.3">
      <c r="A5632" s="2">
        <v>5631</v>
      </c>
      <c r="B5632" s="2" t="s">
        <v>8385</v>
      </c>
      <c r="C5632" s="2">
        <f>YEAR([1]Data!$D5632)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9">
        <v>234.45000000000002</v>
      </c>
      <c r="T5632" s="2">
        <v>3</v>
      </c>
      <c r="U5632" s="25">
        <v>0</v>
      </c>
      <c r="V5632" s="25">
        <v>103.15800000000003</v>
      </c>
      <c r="W5632" s="11">
        <f>Table_1[[#This Row],[Discount]]/Table_1[[#This Row],[Sales]]</f>
        <v>0</v>
      </c>
      <c r="X5632" t="str">
        <f>IF(Table_1[[#This Row],[Discount %]]&lt;=0.1, "0-10%", IF(Table_1[[#This Row],[Discount %]]&lt;=0.2, "10-20%", IF(Table_1[[#This Row],[Discount %]]&lt;=0.3, "20-30%", IF(Table_1[[#This Row],[Discount %]]&lt;=0.4, "30-40%", "40%+"))))</f>
        <v>0-10%</v>
      </c>
    </row>
    <row r="5633" spans="1:24" ht="14.4" x14ac:dyDescent="0.3">
      <c r="A5633" s="2">
        <v>5632</v>
      </c>
      <c r="B5633" s="2" t="s">
        <v>8385</v>
      </c>
      <c r="C5633" s="2">
        <f>YEAR([1]Data!$D5633)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9">
        <v>1256.22</v>
      </c>
      <c r="T5633" s="2">
        <v>6</v>
      </c>
      <c r="U5633" s="25">
        <v>0</v>
      </c>
      <c r="V5633" s="25">
        <v>75.37319999999994</v>
      </c>
      <c r="W5633" s="11">
        <f>Table_1[[#This Row],[Discount]]/Table_1[[#This Row],[Sales]]</f>
        <v>0</v>
      </c>
      <c r="X5633" t="str">
        <f>IF(Table_1[[#This Row],[Discount %]]&lt;=0.1, "0-10%", IF(Table_1[[#This Row],[Discount %]]&lt;=0.2, "10-20%", IF(Table_1[[#This Row],[Discount %]]&lt;=0.3, "20-30%", IF(Table_1[[#This Row],[Discount %]]&lt;=0.4, "30-40%", "40%+"))))</f>
        <v>0-10%</v>
      </c>
    </row>
    <row r="5634" spans="1:24" ht="14.4" x14ac:dyDescent="0.3">
      <c r="A5634" s="2">
        <v>5633</v>
      </c>
      <c r="B5634" s="2" t="s">
        <v>8385</v>
      </c>
      <c r="C5634" s="2">
        <f>YEAR([1]Data!$D5634)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9">
        <v>17.46</v>
      </c>
      <c r="T5634" s="2">
        <v>2</v>
      </c>
      <c r="U5634" s="25">
        <v>0</v>
      </c>
      <c r="V5634" s="25">
        <v>8.2061999999999991</v>
      </c>
      <c r="W5634" s="11">
        <f>Table_1[[#This Row],[Discount]]/Table_1[[#This Row],[Sales]]</f>
        <v>0</v>
      </c>
      <c r="X5634" t="str">
        <f>IF(Table_1[[#This Row],[Discount %]]&lt;=0.1, "0-10%", IF(Table_1[[#This Row],[Discount %]]&lt;=0.2, "10-20%", IF(Table_1[[#This Row],[Discount %]]&lt;=0.3, "20-30%", IF(Table_1[[#This Row],[Discount %]]&lt;=0.4, "30-40%", "40%+"))))</f>
        <v>0-10%</v>
      </c>
    </row>
    <row r="5635" spans="1:24" ht="14.4" x14ac:dyDescent="0.3">
      <c r="A5635" s="2">
        <v>5634</v>
      </c>
      <c r="B5635" s="2" t="s">
        <v>8386</v>
      </c>
      <c r="C5635" s="2">
        <f>YEAR([1]Data!$D5635)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9">
        <v>10.528</v>
      </c>
      <c r="T5635" s="2">
        <v>7</v>
      </c>
      <c r="U5635" s="25">
        <v>0.2</v>
      </c>
      <c r="V5635" s="25">
        <v>3.6847999999999987</v>
      </c>
      <c r="W5635" s="11">
        <f>Table_1[[#This Row],[Discount]]/Table_1[[#This Row],[Sales]]</f>
        <v>1.8996960486322188E-2</v>
      </c>
      <c r="X5635" t="str">
        <f>IF(Table_1[[#This Row],[Discount %]]&lt;=0.1, "0-10%", IF(Table_1[[#This Row],[Discount %]]&lt;=0.2, "10-20%", IF(Table_1[[#This Row],[Discount %]]&lt;=0.3, "20-30%", IF(Table_1[[#This Row],[Discount %]]&lt;=0.4, "30-40%", "40%+"))))</f>
        <v>0-10%</v>
      </c>
    </row>
    <row r="5636" spans="1:24" ht="14.4" x14ac:dyDescent="0.3">
      <c r="A5636" s="2">
        <v>5635</v>
      </c>
      <c r="B5636" s="2" t="s">
        <v>8387</v>
      </c>
      <c r="C5636" s="2">
        <f>YEAR([1]Data!$D5636)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9">
        <v>152.79999999999998</v>
      </c>
      <c r="T5636" s="2">
        <v>5</v>
      </c>
      <c r="U5636" s="25">
        <v>0</v>
      </c>
      <c r="V5636" s="25">
        <v>76.399999999999991</v>
      </c>
      <c r="W5636" s="11">
        <f>Table_1[[#This Row],[Discount]]/Table_1[[#This Row],[Sales]]</f>
        <v>0</v>
      </c>
      <c r="X5636" t="str">
        <f>IF(Table_1[[#This Row],[Discount %]]&lt;=0.1, "0-10%", IF(Table_1[[#This Row],[Discount %]]&lt;=0.2, "10-20%", IF(Table_1[[#This Row],[Discount %]]&lt;=0.3, "20-30%", IF(Table_1[[#This Row],[Discount %]]&lt;=0.4, "30-40%", "40%+"))))</f>
        <v>0-10%</v>
      </c>
    </row>
    <row r="5637" spans="1:24" ht="14.4" x14ac:dyDescent="0.3">
      <c r="A5637" s="2">
        <v>5636</v>
      </c>
      <c r="B5637" s="2" t="s">
        <v>8389</v>
      </c>
      <c r="C5637" s="2">
        <f>YEAR([1]Data!$D5637)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9">
        <v>82.56</v>
      </c>
      <c r="T5637" s="2">
        <v>5</v>
      </c>
      <c r="U5637" s="25">
        <v>0.2</v>
      </c>
      <c r="V5637" s="25">
        <v>28.896000000000001</v>
      </c>
      <c r="W5637" s="11">
        <f>Table_1[[#This Row],[Discount]]/Table_1[[#This Row],[Sales]]</f>
        <v>2.4224806201550387E-3</v>
      </c>
      <c r="X5637" t="str">
        <f>IF(Table_1[[#This Row],[Discount %]]&lt;=0.1, "0-10%", IF(Table_1[[#This Row],[Discount %]]&lt;=0.2, "10-20%", IF(Table_1[[#This Row],[Discount %]]&lt;=0.3, "20-30%", IF(Table_1[[#This Row],[Discount %]]&lt;=0.4, "30-40%", "40%+"))))</f>
        <v>0-10%</v>
      </c>
    </row>
    <row r="5638" spans="1:24" ht="14.4" x14ac:dyDescent="0.3">
      <c r="A5638" s="2">
        <v>5637</v>
      </c>
      <c r="B5638" s="2" t="s">
        <v>8389</v>
      </c>
      <c r="C5638" s="2">
        <f>YEAR([1]Data!$D5638)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9">
        <v>284.96999999999997</v>
      </c>
      <c r="T5638" s="2">
        <v>3</v>
      </c>
      <c r="U5638" s="25">
        <v>0</v>
      </c>
      <c r="V5638" s="25">
        <v>85.490999999999957</v>
      </c>
      <c r="W5638" s="11">
        <f>Table_1[[#This Row],[Discount]]/Table_1[[#This Row],[Sales]]</f>
        <v>0</v>
      </c>
      <c r="X5638" t="str">
        <f>IF(Table_1[[#This Row],[Discount %]]&lt;=0.1, "0-10%", IF(Table_1[[#This Row],[Discount %]]&lt;=0.2, "10-20%", IF(Table_1[[#This Row],[Discount %]]&lt;=0.3, "20-30%", IF(Table_1[[#This Row],[Discount %]]&lt;=0.4, "30-40%", "40%+"))))</f>
        <v>0-10%</v>
      </c>
    </row>
    <row r="5639" spans="1:24" ht="14.4" x14ac:dyDescent="0.3">
      <c r="A5639" s="2">
        <v>5638</v>
      </c>
      <c r="B5639" s="2" t="s">
        <v>8391</v>
      </c>
      <c r="C5639" s="2">
        <f>YEAR([1]Data!$D5639)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9">
        <v>60.84</v>
      </c>
      <c r="T5639" s="2">
        <v>3</v>
      </c>
      <c r="U5639" s="25">
        <v>0</v>
      </c>
      <c r="V5639" s="25">
        <v>23.119199999999999</v>
      </c>
      <c r="W5639" s="11">
        <f>Table_1[[#This Row],[Discount]]/Table_1[[#This Row],[Sales]]</f>
        <v>0</v>
      </c>
      <c r="X5639" t="str">
        <f>IF(Table_1[[#This Row],[Discount %]]&lt;=0.1, "0-10%", IF(Table_1[[#This Row],[Discount %]]&lt;=0.2, "10-20%", IF(Table_1[[#This Row],[Discount %]]&lt;=0.3, "20-30%", IF(Table_1[[#This Row],[Discount %]]&lt;=0.4, "30-40%", "40%+"))))</f>
        <v>0-10%</v>
      </c>
    </row>
    <row r="5640" spans="1:24" ht="14.4" x14ac:dyDescent="0.3">
      <c r="A5640" s="2">
        <v>5639</v>
      </c>
      <c r="B5640" s="2" t="s">
        <v>8394</v>
      </c>
      <c r="C5640" s="2">
        <f>YEAR([1]Data!$D5640)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9">
        <v>1325.76</v>
      </c>
      <c r="T5640" s="2">
        <v>6</v>
      </c>
      <c r="U5640" s="25">
        <v>0.2</v>
      </c>
      <c r="V5640" s="25">
        <v>149.14799999999991</v>
      </c>
      <c r="W5640" s="11">
        <f>Table_1[[#This Row],[Discount]]/Table_1[[#This Row],[Sales]]</f>
        <v>1.5085686700458607E-4</v>
      </c>
      <c r="X5640" t="str">
        <f>IF(Table_1[[#This Row],[Discount %]]&lt;=0.1, "0-10%", IF(Table_1[[#This Row],[Discount %]]&lt;=0.2, "10-20%", IF(Table_1[[#This Row],[Discount %]]&lt;=0.3, "20-30%", IF(Table_1[[#This Row],[Discount %]]&lt;=0.4, "30-40%", "40%+"))))</f>
        <v>0-10%</v>
      </c>
    </row>
    <row r="5641" spans="1:24" ht="14.4" x14ac:dyDescent="0.3">
      <c r="A5641" s="2">
        <v>5640</v>
      </c>
      <c r="B5641" s="2" t="s">
        <v>8394</v>
      </c>
      <c r="C5641" s="2">
        <f>YEAR([1]Data!$D5641)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9">
        <v>572.16000000000008</v>
      </c>
      <c r="T5641" s="2">
        <v>3</v>
      </c>
      <c r="U5641" s="25">
        <v>0.2</v>
      </c>
      <c r="V5641" s="25">
        <v>35.759999999999962</v>
      </c>
      <c r="W5641" s="11">
        <f>Table_1[[#This Row],[Discount]]/Table_1[[#This Row],[Sales]]</f>
        <v>3.4955257270693509E-4</v>
      </c>
      <c r="X5641" t="str">
        <f>IF(Table_1[[#This Row],[Discount %]]&lt;=0.1, "0-10%", IF(Table_1[[#This Row],[Discount %]]&lt;=0.2, "10-20%", IF(Table_1[[#This Row],[Discount %]]&lt;=0.3, "20-30%", IF(Table_1[[#This Row],[Discount %]]&lt;=0.4, "30-40%", "40%+"))))</f>
        <v>0-10%</v>
      </c>
    </row>
    <row r="5642" spans="1:24" ht="14.4" x14ac:dyDescent="0.3">
      <c r="A5642" s="2">
        <v>5641</v>
      </c>
      <c r="B5642" s="2" t="s">
        <v>8395</v>
      </c>
      <c r="C5642" s="2">
        <f>YEAR([1]Data!$D5642)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9">
        <v>28.8</v>
      </c>
      <c r="T5642" s="2">
        <v>9</v>
      </c>
      <c r="U5642" s="25">
        <v>0.2</v>
      </c>
      <c r="V5642" s="25">
        <v>10.080000000000002</v>
      </c>
      <c r="W5642" s="11">
        <f>Table_1[[#This Row],[Discount]]/Table_1[[#This Row],[Sales]]</f>
        <v>6.9444444444444449E-3</v>
      </c>
      <c r="X5642" t="str">
        <f>IF(Table_1[[#This Row],[Discount %]]&lt;=0.1, "0-10%", IF(Table_1[[#This Row],[Discount %]]&lt;=0.2, "10-20%", IF(Table_1[[#This Row],[Discount %]]&lt;=0.3, "20-30%", IF(Table_1[[#This Row],[Discount %]]&lt;=0.4, "30-40%", "40%+"))))</f>
        <v>0-10%</v>
      </c>
    </row>
    <row r="5643" spans="1:24" ht="14.4" x14ac:dyDescent="0.3">
      <c r="A5643" s="2">
        <v>5642</v>
      </c>
      <c r="B5643" s="2" t="s">
        <v>8396</v>
      </c>
      <c r="C5643" s="2">
        <f>YEAR([1]Data!$D5643)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9">
        <v>11.12</v>
      </c>
      <c r="T5643" s="2">
        <v>4</v>
      </c>
      <c r="U5643" s="25">
        <v>0</v>
      </c>
      <c r="V5643" s="25">
        <v>2.8911999999999995</v>
      </c>
      <c r="W5643" s="11">
        <f>Table_1[[#This Row],[Discount]]/Table_1[[#This Row],[Sales]]</f>
        <v>0</v>
      </c>
      <c r="X5643" t="str">
        <f>IF(Table_1[[#This Row],[Discount %]]&lt;=0.1, "0-10%", IF(Table_1[[#This Row],[Discount %]]&lt;=0.2, "10-20%", IF(Table_1[[#This Row],[Discount %]]&lt;=0.3, "20-30%", IF(Table_1[[#This Row],[Discount %]]&lt;=0.4, "30-40%", "40%+"))))</f>
        <v>0-10%</v>
      </c>
    </row>
    <row r="5644" spans="1:24" ht="14.4" x14ac:dyDescent="0.3">
      <c r="A5644" s="2">
        <v>5643</v>
      </c>
      <c r="B5644" s="2" t="s">
        <v>8397</v>
      </c>
      <c r="C5644" s="2">
        <f>YEAR([1]Data!$D5644)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9">
        <v>7.04</v>
      </c>
      <c r="T5644" s="2">
        <v>4</v>
      </c>
      <c r="U5644" s="25">
        <v>0</v>
      </c>
      <c r="V5644" s="25">
        <v>3.0976000000000004</v>
      </c>
      <c r="W5644" s="11">
        <f>Table_1[[#This Row],[Discount]]/Table_1[[#This Row],[Sales]]</f>
        <v>0</v>
      </c>
      <c r="X5644" t="str">
        <f>IF(Table_1[[#This Row],[Discount %]]&lt;=0.1, "0-10%", IF(Table_1[[#This Row],[Discount %]]&lt;=0.2, "10-20%", IF(Table_1[[#This Row],[Discount %]]&lt;=0.3, "20-30%", IF(Table_1[[#This Row],[Discount %]]&lt;=0.4, "30-40%", "40%+"))))</f>
        <v>0-10%</v>
      </c>
    </row>
    <row r="5645" spans="1:24" ht="14.4" x14ac:dyDescent="0.3">
      <c r="A5645" s="2">
        <v>5644</v>
      </c>
      <c r="B5645" s="2" t="s">
        <v>8398</v>
      </c>
      <c r="C5645" s="2">
        <f>YEAR([1]Data!$D5645)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9">
        <v>17.940000000000001</v>
      </c>
      <c r="T5645" s="2">
        <v>3</v>
      </c>
      <c r="U5645" s="25">
        <v>0</v>
      </c>
      <c r="V5645" s="25">
        <v>8.7906000000000013</v>
      </c>
      <c r="W5645" s="11">
        <f>Table_1[[#This Row],[Discount]]/Table_1[[#This Row],[Sales]]</f>
        <v>0</v>
      </c>
      <c r="X5645" t="str">
        <f>IF(Table_1[[#This Row],[Discount %]]&lt;=0.1, "0-10%", IF(Table_1[[#This Row],[Discount %]]&lt;=0.2, "10-20%", IF(Table_1[[#This Row],[Discount %]]&lt;=0.3, "20-30%", IF(Table_1[[#This Row],[Discount %]]&lt;=0.4, "30-40%", "40%+"))))</f>
        <v>0-10%</v>
      </c>
    </row>
    <row r="5646" spans="1:24" ht="14.4" x14ac:dyDescent="0.3">
      <c r="A5646" s="2">
        <v>5645</v>
      </c>
      <c r="B5646" s="2" t="s">
        <v>8399</v>
      </c>
      <c r="C5646" s="2">
        <f>YEAR([1]Data!$D5646)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9">
        <v>34.76</v>
      </c>
      <c r="T5646" s="2">
        <v>5</v>
      </c>
      <c r="U5646" s="25">
        <v>0.2</v>
      </c>
      <c r="V5646" s="25">
        <v>11.296999999999999</v>
      </c>
      <c r="W5646" s="11">
        <f>Table_1[[#This Row],[Discount]]/Table_1[[#This Row],[Sales]]</f>
        <v>5.7537399309551211E-3</v>
      </c>
      <c r="X5646" t="str">
        <f>IF(Table_1[[#This Row],[Discount %]]&lt;=0.1, "0-10%", IF(Table_1[[#This Row],[Discount %]]&lt;=0.2, "10-20%", IF(Table_1[[#This Row],[Discount %]]&lt;=0.3, "20-30%", IF(Table_1[[#This Row],[Discount %]]&lt;=0.4, "30-40%", "40%+"))))</f>
        <v>0-10%</v>
      </c>
    </row>
    <row r="5647" spans="1:24" ht="14.4" x14ac:dyDescent="0.3">
      <c r="A5647" s="2">
        <v>5646</v>
      </c>
      <c r="B5647" s="2" t="s">
        <v>8400</v>
      </c>
      <c r="C5647" s="2">
        <f>YEAR([1]Data!$D5647)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9">
        <v>74.45</v>
      </c>
      <c r="T5647" s="2">
        <v>5</v>
      </c>
      <c r="U5647" s="25">
        <v>0</v>
      </c>
      <c r="V5647" s="25">
        <v>20.101500000000001</v>
      </c>
      <c r="W5647" s="11">
        <f>Table_1[[#This Row],[Discount]]/Table_1[[#This Row],[Sales]]</f>
        <v>0</v>
      </c>
      <c r="X5647" t="str">
        <f>IF(Table_1[[#This Row],[Discount %]]&lt;=0.1, "0-10%", IF(Table_1[[#This Row],[Discount %]]&lt;=0.2, "10-20%", IF(Table_1[[#This Row],[Discount %]]&lt;=0.3, "20-30%", IF(Table_1[[#This Row],[Discount %]]&lt;=0.4, "30-40%", "40%+"))))</f>
        <v>0-10%</v>
      </c>
    </row>
    <row r="5648" spans="1:24" ht="14.4" x14ac:dyDescent="0.3">
      <c r="A5648" s="2">
        <v>5647</v>
      </c>
      <c r="B5648" s="2" t="s">
        <v>8401</v>
      </c>
      <c r="C5648" s="2">
        <f>YEAR([1]Data!$D5648)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9">
        <v>192.22</v>
      </c>
      <c r="T5648" s="2">
        <v>14</v>
      </c>
      <c r="U5648" s="25">
        <v>0</v>
      </c>
      <c r="V5648" s="25">
        <v>69.199200000000005</v>
      </c>
      <c r="W5648" s="11">
        <f>Table_1[[#This Row],[Discount]]/Table_1[[#This Row],[Sales]]</f>
        <v>0</v>
      </c>
      <c r="X5648" t="str">
        <f>IF(Table_1[[#This Row],[Discount %]]&lt;=0.1, "0-10%", IF(Table_1[[#This Row],[Discount %]]&lt;=0.2, "10-20%", IF(Table_1[[#This Row],[Discount %]]&lt;=0.3, "20-30%", IF(Table_1[[#This Row],[Discount %]]&lt;=0.4, "30-40%", "40%+"))))</f>
        <v>0-10%</v>
      </c>
    </row>
    <row r="5649" spans="1:24" ht="14.4" x14ac:dyDescent="0.3">
      <c r="A5649" s="2">
        <v>5648</v>
      </c>
      <c r="B5649" s="2" t="s">
        <v>8402</v>
      </c>
      <c r="C5649" s="2">
        <f>YEAR([1]Data!$D5649)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9">
        <v>19.440000000000001</v>
      </c>
      <c r="T5649" s="2">
        <v>3</v>
      </c>
      <c r="U5649" s="25">
        <v>0</v>
      </c>
      <c r="V5649" s="25">
        <v>9.3312000000000008</v>
      </c>
      <c r="W5649" s="11">
        <f>Table_1[[#This Row],[Discount]]/Table_1[[#This Row],[Sales]]</f>
        <v>0</v>
      </c>
      <c r="X5649" t="str">
        <f>IF(Table_1[[#This Row],[Discount %]]&lt;=0.1, "0-10%", IF(Table_1[[#This Row],[Discount %]]&lt;=0.2, "10-20%", IF(Table_1[[#This Row],[Discount %]]&lt;=0.3, "20-30%", IF(Table_1[[#This Row],[Discount %]]&lt;=0.4, "30-40%", "40%+"))))</f>
        <v>0-10%</v>
      </c>
    </row>
    <row r="5650" spans="1:24" ht="14.4" x14ac:dyDescent="0.3">
      <c r="A5650" s="2">
        <v>5649</v>
      </c>
      <c r="B5650" s="2" t="s">
        <v>8403</v>
      </c>
      <c r="C5650" s="2">
        <f>YEAR([1]Data!$D5650)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9">
        <v>32.400000000000006</v>
      </c>
      <c r="T5650" s="2">
        <v>5</v>
      </c>
      <c r="U5650" s="25">
        <v>0</v>
      </c>
      <c r="V5650" s="25">
        <v>15.552000000000001</v>
      </c>
      <c r="W5650" s="11">
        <f>Table_1[[#This Row],[Discount]]/Table_1[[#This Row],[Sales]]</f>
        <v>0</v>
      </c>
      <c r="X5650" t="str">
        <f>IF(Table_1[[#This Row],[Discount %]]&lt;=0.1, "0-10%", IF(Table_1[[#This Row],[Discount %]]&lt;=0.2, "10-20%", IF(Table_1[[#This Row],[Discount %]]&lt;=0.3, "20-30%", IF(Table_1[[#This Row],[Discount %]]&lt;=0.4, "30-40%", "40%+"))))</f>
        <v>0-10%</v>
      </c>
    </row>
    <row r="5651" spans="1:24" ht="14.4" x14ac:dyDescent="0.3">
      <c r="A5651" s="2">
        <v>5650</v>
      </c>
      <c r="B5651" s="2" t="s">
        <v>8403</v>
      </c>
      <c r="C5651" s="2">
        <f>YEAR([1]Data!$D5651)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9">
        <v>57.9</v>
      </c>
      <c r="T5651" s="2">
        <v>5</v>
      </c>
      <c r="U5651" s="25">
        <v>0</v>
      </c>
      <c r="V5651" s="25">
        <v>28.95</v>
      </c>
      <c r="W5651" s="11">
        <f>Table_1[[#This Row],[Discount]]/Table_1[[#This Row],[Sales]]</f>
        <v>0</v>
      </c>
      <c r="X5651" t="str">
        <f>IF(Table_1[[#This Row],[Discount %]]&lt;=0.1, "0-10%", IF(Table_1[[#This Row],[Discount %]]&lt;=0.2, "10-20%", IF(Table_1[[#This Row],[Discount %]]&lt;=0.3, "20-30%", IF(Table_1[[#This Row],[Discount %]]&lt;=0.4, "30-40%", "40%+"))))</f>
        <v>0-10%</v>
      </c>
    </row>
    <row r="5652" spans="1:24" ht="14.4" x14ac:dyDescent="0.3">
      <c r="A5652" s="2">
        <v>5651</v>
      </c>
      <c r="B5652" s="2" t="s">
        <v>8403</v>
      </c>
      <c r="C5652" s="2">
        <f>YEAR([1]Data!$D5652)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9">
        <v>10.56</v>
      </c>
      <c r="T5652" s="2">
        <v>2</v>
      </c>
      <c r="U5652" s="25">
        <v>0</v>
      </c>
      <c r="V5652" s="25">
        <v>0</v>
      </c>
      <c r="W5652" s="11">
        <f>Table_1[[#This Row],[Discount]]/Table_1[[#This Row],[Sales]]</f>
        <v>0</v>
      </c>
      <c r="X5652" t="str">
        <f>IF(Table_1[[#This Row],[Discount %]]&lt;=0.1, "0-10%", IF(Table_1[[#This Row],[Discount %]]&lt;=0.2, "10-20%", IF(Table_1[[#This Row],[Discount %]]&lt;=0.3, "20-30%", IF(Table_1[[#This Row],[Discount %]]&lt;=0.4, "30-40%", "40%+"))))</f>
        <v>0-10%</v>
      </c>
    </row>
    <row r="5653" spans="1:24" ht="14.4" x14ac:dyDescent="0.3">
      <c r="A5653" s="2">
        <v>5652</v>
      </c>
      <c r="B5653" s="2" t="s">
        <v>8403</v>
      </c>
      <c r="C5653" s="2">
        <f>YEAR([1]Data!$D5653)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9">
        <v>1194.165</v>
      </c>
      <c r="T5653" s="2">
        <v>5</v>
      </c>
      <c r="U5653" s="25">
        <v>0.15</v>
      </c>
      <c r="V5653" s="25">
        <v>210.73499999999993</v>
      </c>
      <c r="W5653" s="11">
        <f>Table_1[[#This Row],[Discount]]/Table_1[[#This Row],[Sales]]</f>
        <v>1.2561078242956375E-4</v>
      </c>
      <c r="X5653" t="str">
        <f>IF(Table_1[[#This Row],[Discount %]]&lt;=0.1, "0-10%", IF(Table_1[[#This Row],[Discount %]]&lt;=0.2, "10-20%", IF(Table_1[[#This Row],[Discount %]]&lt;=0.3, "20-30%", IF(Table_1[[#This Row],[Discount %]]&lt;=0.4, "30-40%", "40%+"))))</f>
        <v>0-10%</v>
      </c>
    </row>
    <row r="5654" spans="1:24" ht="14.4" x14ac:dyDescent="0.3">
      <c r="A5654" s="2">
        <v>5653</v>
      </c>
      <c r="B5654" s="2" t="s">
        <v>8405</v>
      </c>
      <c r="C5654" s="2">
        <f>YEAR([1]Data!$D5654)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9">
        <v>40.99</v>
      </c>
      <c r="T5654" s="2">
        <v>1</v>
      </c>
      <c r="U5654" s="25">
        <v>0</v>
      </c>
      <c r="V5654" s="25">
        <v>20.085100000000001</v>
      </c>
      <c r="W5654" s="11">
        <f>Table_1[[#This Row],[Discount]]/Table_1[[#This Row],[Sales]]</f>
        <v>0</v>
      </c>
      <c r="X5654" t="str">
        <f>IF(Table_1[[#This Row],[Discount %]]&lt;=0.1, "0-10%", IF(Table_1[[#This Row],[Discount %]]&lt;=0.2, "10-20%", IF(Table_1[[#This Row],[Discount %]]&lt;=0.3, "20-30%", IF(Table_1[[#This Row],[Discount %]]&lt;=0.4, "30-40%", "40%+"))))</f>
        <v>0-10%</v>
      </c>
    </row>
    <row r="5655" spans="1:24" ht="14.4" x14ac:dyDescent="0.3">
      <c r="A5655" s="2">
        <v>5654</v>
      </c>
      <c r="B5655" s="2" t="s">
        <v>8406</v>
      </c>
      <c r="C5655" s="2">
        <f>YEAR([1]Data!$D5655)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9">
        <v>2.94</v>
      </c>
      <c r="T5655" s="2">
        <v>1</v>
      </c>
      <c r="U5655" s="25">
        <v>0</v>
      </c>
      <c r="V5655" s="25">
        <v>0.79380000000000006</v>
      </c>
      <c r="W5655" s="11">
        <f>Table_1[[#This Row],[Discount]]/Table_1[[#This Row],[Sales]]</f>
        <v>0</v>
      </c>
      <c r="X5655" t="str">
        <f>IF(Table_1[[#This Row],[Discount %]]&lt;=0.1, "0-10%", IF(Table_1[[#This Row],[Discount %]]&lt;=0.2, "10-20%", IF(Table_1[[#This Row],[Discount %]]&lt;=0.3, "20-30%", IF(Table_1[[#This Row],[Discount %]]&lt;=0.4, "30-40%", "40%+"))))</f>
        <v>0-10%</v>
      </c>
    </row>
    <row r="5656" spans="1:24" ht="14.4" x14ac:dyDescent="0.3">
      <c r="A5656" s="2">
        <v>5655</v>
      </c>
      <c r="B5656" s="2" t="s">
        <v>8407</v>
      </c>
      <c r="C5656" s="2">
        <f>YEAR([1]Data!$D5656)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9">
        <v>45.240000000000009</v>
      </c>
      <c r="T5656" s="2">
        <v>4</v>
      </c>
      <c r="U5656" s="25">
        <v>0.7</v>
      </c>
      <c r="V5656" s="25">
        <v>-30.159999999999997</v>
      </c>
      <c r="W5656" s="11">
        <f>Table_1[[#This Row],[Discount]]/Table_1[[#This Row],[Sales]]</f>
        <v>1.547303271441202E-2</v>
      </c>
      <c r="X5656" t="str">
        <f>IF(Table_1[[#This Row],[Discount %]]&lt;=0.1, "0-10%", IF(Table_1[[#This Row],[Discount %]]&lt;=0.2, "10-20%", IF(Table_1[[#This Row],[Discount %]]&lt;=0.3, "20-30%", IF(Table_1[[#This Row],[Discount %]]&lt;=0.4, "30-40%", "40%+"))))</f>
        <v>0-10%</v>
      </c>
    </row>
    <row r="5657" spans="1:24" ht="14.4" x14ac:dyDescent="0.3">
      <c r="A5657" s="2">
        <v>5656</v>
      </c>
      <c r="B5657" s="2" t="s">
        <v>8407</v>
      </c>
      <c r="C5657" s="2">
        <f>YEAR([1]Data!$D5657)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9">
        <v>18.687999999999999</v>
      </c>
      <c r="T5657" s="2">
        <v>4</v>
      </c>
      <c r="U5657" s="25">
        <v>0.2</v>
      </c>
      <c r="V5657" s="25">
        <v>2.3359999999999994</v>
      </c>
      <c r="W5657" s="11">
        <f>Table_1[[#This Row],[Discount]]/Table_1[[#This Row],[Sales]]</f>
        <v>1.0702054794520549E-2</v>
      </c>
      <c r="X5657" t="str">
        <f>IF(Table_1[[#This Row],[Discount %]]&lt;=0.1, "0-10%", IF(Table_1[[#This Row],[Discount %]]&lt;=0.2, "10-20%", IF(Table_1[[#This Row],[Discount %]]&lt;=0.3, "20-30%", IF(Table_1[[#This Row],[Discount %]]&lt;=0.4, "30-40%", "40%+"))))</f>
        <v>0-10%</v>
      </c>
    </row>
    <row r="5658" spans="1:24" ht="14.4" x14ac:dyDescent="0.3">
      <c r="A5658" s="2">
        <v>5657</v>
      </c>
      <c r="B5658" s="2" t="s">
        <v>8407</v>
      </c>
      <c r="C5658" s="2">
        <f>YEAR([1]Data!$D5658)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9">
        <v>11.648000000000001</v>
      </c>
      <c r="T5658" s="2">
        <v>2</v>
      </c>
      <c r="U5658" s="25">
        <v>0.2</v>
      </c>
      <c r="V5658" s="25">
        <v>3.7855999999999992</v>
      </c>
      <c r="W5658" s="11">
        <f>Table_1[[#This Row],[Discount]]/Table_1[[#This Row],[Sales]]</f>
        <v>1.7170329670329668E-2</v>
      </c>
      <c r="X5658" t="str">
        <f>IF(Table_1[[#This Row],[Discount %]]&lt;=0.1, "0-10%", IF(Table_1[[#This Row],[Discount %]]&lt;=0.2, "10-20%", IF(Table_1[[#This Row],[Discount %]]&lt;=0.3, "20-30%", IF(Table_1[[#This Row],[Discount %]]&lt;=0.4, "30-40%", "40%+"))))</f>
        <v>0-10%</v>
      </c>
    </row>
    <row r="5659" spans="1:24" ht="14.4" x14ac:dyDescent="0.3">
      <c r="A5659" s="2">
        <v>5658</v>
      </c>
      <c r="B5659" s="2" t="s">
        <v>8407</v>
      </c>
      <c r="C5659" s="2">
        <f>YEAR([1]Data!$D5659)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9">
        <v>112.77600000000001</v>
      </c>
      <c r="T5659" s="2">
        <v>3</v>
      </c>
      <c r="U5659" s="25">
        <v>0.2</v>
      </c>
      <c r="V5659" s="25">
        <v>-8.4581999999999979</v>
      </c>
      <c r="W5659" s="11">
        <f>Table_1[[#This Row],[Discount]]/Table_1[[#This Row],[Sales]]</f>
        <v>1.7734269702773639E-3</v>
      </c>
      <c r="X5659" t="str">
        <f>IF(Table_1[[#This Row],[Discount %]]&lt;=0.1, "0-10%", IF(Table_1[[#This Row],[Discount %]]&lt;=0.2, "10-20%", IF(Table_1[[#This Row],[Discount %]]&lt;=0.3, "20-30%", IF(Table_1[[#This Row],[Discount %]]&lt;=0.4, "30-40%", "40%+"))))</f>
        <v>0-10%</v>
      </c>
    </row>
    <row r="5660" spans="1:24" ht="14.4" x14ac:dyDescent="0.3">
      <c r="A5660" s="2">
        <v>5659</v>
      </c>
      <c r="B5660" s="2" t="s">
        <v>8407</v>
      </c>
      <c r="C5660" s="2">
        <f>YEAR([1]Data!$D5660)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9">
        <v>377.45</v>
      </c>
      <c r="T5660" s="2">
        <v>5</v>
      </c>
      <c r="U5660" s="25">
        <v>0.5</v>
      </c>
      <c r="V5660" s="25">
        <v>-264.21500000000003</v>
      </c>
      <c r="W5660" s="11">
        <f>Table_1[[#This Row],[Discount]]/Table_1[[#This Row],[Sales]]</f>
        <v>1.3246787653993907E-3</v>
      </c>
      <c r="X5660" t="str">
        <f>IF(Table_1[[#This Row],[Discount %]]&lt;=0.1, "0-10%", IF(Table_1[[#This Row],[Discount %]]&lt;=0.2, "10-20%", IF(Table_1[[#This Row],[Discount %]]&lt;=0.3, "20-30%", IF(Table_1[[#This Row],[Discount %]]&lt;=0.4, "30-40%", "40%+"))))</f>
        <v>0-10%</v>
      </c>
    </row>
    <row r="5661" spans="1:24" ht="14.4" x14ac:dyDescent="0.3">
      <c r="A5661" s="2">
        <v>5660</v>
      </c>
      <c r="B5661" s="2" t="s">
        <v>8407</v>
      </c>
      <c r="C5661" s="2">
        <f>YEAR([1]Data!$D5661)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9">
        <v>15.936000000000002</v>
      </c>
      <c r="T5661" s="2">
        <v>4</v>
      </c>
      <c r="U5661" s="25">
        <v>0.2</v>
      </c>
      <c r="V5661" s="25">
        <v>5.1791999999999998</v>
      </c>
      <c r="W5661" s="11">
        <f>Table_1[[#This Row],[Discount]]/Table_1[[#This Row],[Sales]]</f>
        <v>1.2550200803212851E-2</v>
      </c>
      <c r="X5661" t="str">
        <f>IF(Table_1[[#This Row],[Discount %]]&lt;=0.1, "0-10%", IF(Table_1[[#This Row],[Discount %]]&lt;=0.2, "10-20%", IF(Table_1[[#This Row],[Discount %]]&lt;=0.3, "20-30%", IF(Table_1[[#This Row],[Discount %]]&lt;=0.4, "30-40%", "40%+"))))</f>
        <v>0-10%</v>
      </c>
    </row>
    <row r="5662" spans="1:24" ht="14.4" x14ac:dyDescent="0.3">
      <c r="A5662" s="2">
        <v>5661</v>
      </c>
      <c r="B5662" s="2" t="s">
        <v>8407</v>
      </c>
      <c r="C5662" s="2">
        <f>YEAR([1]Data!$D5662)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9">
        <v>28.68</v>
      </c>
      <c r="T5662" s="2">
        <v>3</v>
      </c>
      <c r="U5662" s="25">
        <v>0.2</v>
      </c>
      <c r="V5662" s="25">
        <v>-7.17</v>
      </c>
      <c r="W5662" s="11">
        <f>Table_1[[#This Row],[Discount]]/Table_1[[#This Row],[Sales]]</f>
        <v>6.9735006973500706E-3</v>
      </c>
      <c r="X5662" t="str">
        <f>IF(Table_1[[#This Row],[Discount %]]&lt;=0.1, "0-10%", IF(Table_1[[#This Row],[Discount %]]&lt;=0.2, "10-20%", IF(Table_1[[#This Row],[Discount %]]&lt;=0.3, "20-30%", IF(Table_1[[#This Row],[Discount %]]&lt;=0.4, "30-40%", "40%+"))))</f>
        <v>0-10%</v>
      </c>
    </row>
    <row r="5663" spans="1:24" ht="14.4" x14ac:dyDescent="0.3">
      <c r="A5663" s="2">
        <v>5662</v>
      </c>
      <c r="B5663" s="2" t="s">
        <v>8408</v>
      </c>
      <c r="C5663" s="2">
        <f>YEAR([1]Data!$D5663)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9">
        <v>21.44</v>
      </c>
      <c r="T5663" s="2">
        <v>2</v>
      </c>
      <c r="U5663" s="25">
        <v>0.2</v>
      </c>
      <c r="V5663" s="25">
        <v>7.5039999999999987</v>
      </c>
      <c r="W5663" s="11">
        <f>Table_1[[#This Row],[Discount]]/Table_1[[#This Row],[Sales]]</f>
        <v>9.3283582089552231E-3</v>
      </c>
      <c r="X5663" t="str">
        <f>IF(Table_1[[#This Row],[Discount %]]&lt;=0.1, "0-10%", IF(Table_1[[#This Row],[Discount %]]&lt;=0.2, "10-20%", IF(Table_1[[#This Row],[Discount %]]&lt;=0.3, "20-30%", IF(Table_1[[#This Row],[Discount %]]&lt;=0.4, "30-40%", "40%+"))))</f>
        <v>0-10%</v>
      </c>
    </row>
    <row r="5664" spans="1:24" ht="14.4" x14ac:dyDescent="0.3">
      <c r="A5664" s="2">
        <v>5663</v>
      </c>
      <c r="B5664" s="2" t="s">
        <v>8408</v>
      </c>
      <c r="C5664" s="2">
        <f>YEAR([1]Data!$D5664)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9">
        <v>511.05600000000004</v>
      </c>
      <c r="T5664" s="2">
        <v>9</v>
      </c>
      <c r="U5664" s="25">
        <v>0.2</v>
      </c>
      <c r="V5664" s="25">
        <v>-95.823000000000079</v>
      </c>
      <c r="W5664" s="11">
        <f>Table_1[[#This Row],[Discount]]/Table_1[[#This Row],[Sales]]</f>
        <v>3.9134654519269903E-4</v>
      </c>
      <c r="X5664" t="str">
        <f>IF(Table_1[[#This Row],[Discount %]]&lt;=0.1, "0-10%", IF(Table_1[[#This Row],[Discount %]]&lt;=0.2, "10-20%", IF(Table_1[[#This Row],[Discount %]]&lt;=0.3, "20-30%", IF(Table_1[[#This Row],[Discount %]]&lt;=0.4, "30-40%", "40%+"))))</f>
        <v>0-10%</v>
      </c>
    </row>
    <row r="5665" spans="1:24" ht="14.4" x14ac:dyDescent="0.3">
      <c r="A5665" s="2">
        <v>5664</v>
      </c>
      <c r="B5665" s="2" t="s">
        <v>8409</v>
      </c>
      <c r="C5665" s="2">
        <f>YEAR([1]Data!$D5665)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9">
        <v>18.656000000000002</v>
      </c>
      <c r="T5665" s="2">
        <v>2</v>
      </c>
      <c r="U5665" s="25">
        <v>0.2</v>
      </c>
      <c r="V5665" s="25">
        <v>1.3992000000000013</v>
      </c>
      <c r="W5665" s="11">
        <f>Table_1[[#This Row],[Discount]]/Table_1[[#This Row],[Sales]]</f>
        <v>1.072041166380789E-2</v>
      </c>
      <c r="X5665" t="str">
        <f>IF(Table_1[[#This Row],[Discount %]]&lt;=0.1, "0-10%", IF(Table_1[[#This Row],[Discount %]]&lt;=0.2, "10-20%", IF(Table_1[[#This Row],[Discount %]]&lt;=0.3, "20-30%", IF(Table_1[[#This Row],[Discount %]]&lt;=0.4, "30-40%", "40%+"))))</f>
        <v>0-10%</v>
      </c>
    </row>
    <row r="5666" spans="1:24" ht="14.4" x14ac:dyDescent="0.3">
      <c r="A5666" s="2">
        <v>5665</v>
      </c>
      <c r="B5666" s="2" t="s">
        <v>8409</v>
      </c>
      <c r="C5666" s="2">
        <f>YEAR([1]Data!$D5666)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9">
        <v>11.088000000000003</v>
      </c>
      <c r="T5666" s="2">
        <v>7</v>
      </c>
      <c r="U5666" s="25">
        <v>0.7</v>
      </c>
      <c r="V5666" s="25">
        <v>-8.1311999999999998</v>
      </c>
      <c r="W5666" s="11">
        <f>Table_1[[#This Row],[Discount]]/Table_1[[#This Row],[Sales]]</f>
        <v>6.3131313131313108E-2</v>
      </c>
      <c r="X5666" t="str">
        <f>IF(Table_1[[#This Row],[Discount %]]&lt;=0.1, "0-10%", IF(Table_1[[#This Row],[Discount %]]&lt;=0.2, "10-20%", IF(Table_1[[#This Row],[Discount %]]&lt;=0.3, "20-30%", IF(Table_1[[#This Row],[Discount %]]&lt;=0.4, "30-40%", "40%+"))))</f>
        <v>0-10%</v>
      </c>
    </row>
    <row r="5667" spans="1:24" ht="14.4" x14ac:dyDescent="0.3">
      <c r="A5667" s="2">
        <v>5666</v>
      </c>
      <c r="B5667" s="2" t="s">
        <v>8409</v>
      </c>
      <c r="C5667" s="2">
        <f>YEAR([1]Data!$D5667)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9">
        <v>66.688000000000002</v>
      </c>
      <c r="T5667" s="2">
        <v>1</v>
      </c>
      <c r="U5667" s="25">
        <v>0.2</v>
      </c>
      <c r="V5667" s="25">
        <v>4.1680000000000028</v>
      </c>
      <c r="W5667" s="11">
        <f>Table_1[[#This Row],[Discount]]/Table_1[[#This Row],[Sales]]</f>
        <v>2.9990403071017274E-3</v>
      </c>
      <c r="X5667" t="str">
        <f>IF(Table_1[[#This Row],[Discount %]]&lt;=0.1, "0-10%", IF(Table_1[[#This Row],[Discount %]]&lt;=0.2, "10-20%", IF(Table_1[[#This Row],[Discount %]]&lt;=0.3, "20-30%", IF(Table_1[[#This Row],[Discount %]]&lt;=0.4, "30-40%", "40%+"))))</f>
        <v>0-10%</v>
      </c>
    </row>
    <row r="5668" spans="1:24" ht="14.4" x14ac:dyDescent="0.3">
      <c r="A5668" s="2">
        <v>5667</v>
      </c>
      <c r="B5668" s="2" t="s">
        <v>8409</v>
      </c>
      <c r="C5668" s="2">
        <f>YEAR([1]Data!$D5668)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9">
        <v>99.488</v>
      </c>
      <c r="T5668" s="2">
        <v>2</v>
      </c>
      <c r="U5668" s="25">
        <v>0.2</v>
      </c>
      <c r="V5668" s="25">
        <v>8.7052000000000049</v>
      </c>
      <c r="W5668" s="11">
        <f>Table_1[[#This Row],[Discount]]/Table_1[[#This Row],[Sales]]</f>
        <v>2.0102926986169186E-3</v>
      </c>
      <c r="X5668" t="str">
        <f>IF(Table_1[[#This Row],[Discount %]]&lt;=0.1, "0-10%", IF(Table_1[[#This Row],[Discount %]]&lt;=0.2, "10-20%", IF(Table_1[[#This Row],[Discount %]]&lt;=0.3, "20-30%", IF(Table_1[[#This Row],[Discount %]]&lt;=0.4, "30-40%", "40%+"))))</f>
        <v>0-10%</v>
      </c>
    </row>
    <row r="5669" spans="1:24" ht="14.4" x14ac:dyDescent="0.3">
      <c r="A5669" s="2">
        <v>5668</v>
      </c>
      <c r="B5669" s="2" t="s">
        <v>8412</v>
      </c>
      <c r="C5669" s="2">
        <f>YEAR([1]Data!$D5669)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9">
        <v>14.62</v>
      </c>
      <c r="T5669" s="2">
        <v>2</v>
      </c>
      <c r="U5669" s="25">
        <v>0</v>
      </c>
      <c r="V5669" s="25">
        <v>6.8713999999999995</v>
      </c>
      <c r="W5669" s="11">
        <f>Table_1[[#This Row],[Discount]]/Table_1[[#This Row],[Sales]]</f>
        <v>0</v>
      </c>
      <c r="X5669" t="str">
        <f>IF(Table_1[[#This Row],[Discount %]]&lt;=0.1, "0-10%", IF(Table_1[[#This Row],[Discount %]]&lt;=0.2, "10-20%", IF(Table_1[[#This Row],[Discount %]]&lt;=0.3, "20-30%", IF(Table_1[[#This Row],[Discount %]]&lt;=0.4, "30-40%", "40%+"))))</f>
        <v>0-10%</v>
      </c>
    </row>
    <row r="5670" spans="1:24" ht="14.4" x14ac:dyDescent="0.3">
      <c r="A5670" s="2">
        <v>5669</v>
      </c>
      <c r="B5670" s="2" t="s">
        <v>8412</v>
      </c>
      <c r="C5670" s="2">
        <f>YEAR([1]Data!$D5670)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9">
        <v>53.984000000000002</v>
      </c>
      <c r="T5670" s="2">
        <v>14</v>
      </c>
      <c r="U5670" s="25">
        <v>0.2</v>
      </c>
      <c r="V5670" s="25">
        <v>17.544800000000002</v>
      </c>
      <c r="W5670" s="11">
        <f>Table_1[[#This Row],[Discount]]/Table_1[[#This Row],[Sales]]</f>
        <v>3.7048014226437466E-3</v>
      </c>
      <c r="X5670" t="str">
        <f>IF(Table_1[[#This Row],[Discount %]]&lt;=0.1, "0-10%", IF(Table_1[[#This Row],[Discount %]]&lt;=0.2, "10-20%", IF(Table_1[[#This Row],[Discount %]]&lt;=0.3, "20-30%", IF(Table_1[[#This Row],[Discount %]]&lt;=0.4, "30-40%", "40%+"))))</f>
        <v>0-10%</v>
      </c>
    </row>
    <row r="5671" spans="1:24" ht="14.4" x14ac:dyDescent="0.3">
      <c r="A5671" s="2">
        <v>5670</v>
      </c>
      <c r="B5671" s="2" t="s">
        <v>8412</v>
      </c>
      <c r="C5671" s="2">
        <f>YEAR([1]Data!$D5671)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9">
        <v>389.97</v>
      </c>
      <c r="T5671" s="2">
        <v>3</v>
      </c>
      <c r="U5671" s="25">
        <v>0</v>
      </c>
      <c r="V5671" s="25">
        <v>132.58980000000003</v>
      </c>
      <c r="W5671" s="11">
        <f>Table_1[[#This Row],[Discount]]/Table_1[[#This Row],[Sales]]</f>
        <v>0</v>
      </c>
      <c r="X5671" t="str">
        <f>IF(Table_1[[#This Row],[Discount %]]&lt;=0.1, "0-10%", IF(Table_1[[#This Row],[Discount %]]&lt;=0.2, "10-20%", IF(Table_1[[#This Row],[Discount %]]&lt;=0.3, "20-30%", IF(Table_1[[#This Row],[Discount %]]&lt;=0.4, "30-40%", "40%+"))))</f>
        <v>0-10%</v>
      </c>
    </row>
    <row r="5672" spans="1:24" ht="14.4" x14ac:dyDescent="0.3">
      <c r="A5672" s="2">
        <v>5671</v>
      </c>
      <c r="B5672" s="2" t="s">
        <v>8413</v>
      </c>
      <c r="C5672" s="2">
        <f>YEAR([1]Data!$D5672)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9">
        <v>355.36</v>
      </c>
      <c r="T5672" s="2">
        <v>4</v>
      </c>
      <c r="U5672" s="25">
        <v>0</v>
      </c>
      <c r="V5672" s="25">
        <v>92.393599999999992</v>
      </c>
      <c r="W5672" s="11">
        <f>Table_1[[#This Row],[Discount]]/Table_1[[#This Row],[Sales]]</f>
        <v>0</v>
      </c>
      <c r="X5672" t="str">
        <f>IF(Table_1[[#This Row],[Discount %]]&lt;=0.1, "0-10%", IF(Table_1[[#This Row],[Discount %]]&lt;=0.2, "10-20%", IF(Table_1[[#This Row],[Discount %]]&lt;=0.3, "20-30%", IF(Table_1[[#This Row],[Discount %]]&lt;=0.4, "30-40%", "40%+"))))</f>
        <v>0-10%</v>
      </c>
    </row>
    <row r="5673" spans="1:24" ht="14.4" x14ac:dyDescent="0.3">
      <c r="A5673" s="2">
        <v>5672</v>
      </c>
      <c r="B5673" s="2" t="s">
        <v>8413</v>
      </c>
      <c r="C5673" s="2">
        <f>YEAR([1]Data!$D5673)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9">
        <v>140.376</v>
      </c>
      <c r="T5673" s="2">
        <v>3</v>
      </c>
      <c r="U5673" s="25">
        <v>0.2</v>
      </c>
      <c r="V5673" s="25">
        <v>8.7735000000000056</v>
      </c>
      <c r="W5673" s="11">
        <f>Table_1[[#This Row],[Discount]]/Table_1[[#This Row],[Sales]]</f>
        <v>1.4247449706502537E-3</v>
      </c>
      <c r="X5673" t="str">
        <f>IF(Table_1[[#This Row],[Discount %]]&lt;=0.1, "0-10%", IF(Table_1[[#This Row],[Discount %]]&lt;=0.2, "10-20%", IF(Table_1[[#This Row],[Discount %]]&lt;=0.3, "20-30%", IF(Table_1[[#This Row],[Discount %]]&lt;=0.4, "30-40%", "40%+"))))</f>
        <v>0-10%</v>
      </c>
    </row>
    <row r="5674" spans="1:24" ht="14.4" x14ac:dyDescent="0.3">
      <c r="A5674" s="2">
        <v>5673</v>
      </c>
      <c r="B5674" s="2" t="s">
        <v>8415</v>
      </c>
      <c r="C5674" s="2">
        <f>YEAR([1]Data!$D5674)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9">
        <v>15.840000000000002</v>
      </c>
      <c r="T5674" s="2">
        <v>2</v>
      </c>
      <c r="U5674" s="25">
        <v>0.2</v>
      </c>
      <c r="V5674" s="25">
        <v>5.5439999999999987</v>
      </c>
      <c r="W5674" s="11">
        <f>Table_1[[#This Row],[Discount]]/Table_1[[#This Row],[Sales]]</f>
        <v>1.2626262626262626E-2</v>
      </c>
      <c r="X5674" t="str">
        <f>IF(Table_1[[#This Row],[Discount %]]&lt;=0.1, "0-10%", IF(Table_1[[#This Row],[Discount %]]&lt;=0.2, "10-20%", IF(Table_1[[#This Row],[Discount %]]&lt;=0.3, "20-30%", IF(Table_1[[#This Row],[Discount %]]&lt;=0.4, "30-40%", "40%+"))))</f>
        <v>0-10%</v>
      </c>
    </row>
    <row r="5675" spans="1:24" ht="14.4" x14ac:dyDescent="0.3">
      <c r="A5675" s="2">
        <v>5674</v>
      </c>
      <c r="B5675" s="2" t="s">
        <v>8415</v>
      </c>
      <c r="C5675" s="2">
        <f>YEAR([1]Data!$D5675)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9">
        <v>8.4480000000000004</v>
      </c>
      <c r="T5675" s="2">
        <v>2</v>
      </c>
      <c r="U5675" s="25">
        <v>0.2</v>
      </c>
      <c r="V5675" s="25">
        <v>2.6399999999999997</v>
      </c>
      <c r="W5675" s="11">
        <f>Table_1[[#This Row],[Discount]]/Table_1[[#This Row],[Sales]]</f>
        <v>2.3674242424242424E-2</v>
      </c>
      <c r="X5675" t="str">
        <f>IF(Table_1[[#This Row],[Discount %]]&lt;=0.1, "0-10%", IF(Table_1[[#This Row],[Discount %]]&lt;=0.2, "10-20%", IF(Table_1[[#This Row],[Discount %]]&lt;=0.3, "20-30%", IF(Table_1[[#This Row],[Discount %]]&lt;=0.4, "30-40%", "40%+"))))</f>
        <v>0-10%</v>
      </c>
    </row>
    <row r="5676" spans="1:24" ht="14.4" x14ac:dyDescent="0.3">
      <c r="A5676" s="2">
        <v>5675</v>
      </c>
      <c r="B5676" s="2" t="s">
        <v>8416</v>
      </c>
      <c r="C5676" s="2">
        <f>YEAR([1]Data!$D5676)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9">
        <v>12.96</v>
      </c>
      <c r="T5676" s="2">
        <v>2</v>
      </c>
      <c r="U5676" s="25">
        <v>0</v>
      </c>
      <c r="V5676" s="25">
        <v>6.2208000000000006</v>
      </c>
      <c r="W5676" s="11">
        <f>Table_1[[#This Row],[Discount]]/Table_1[[#This Row],[Sales]]</f>
        <v>0</v>
      </c>
      <c r="X5676" t="str">
        <f>IF(Table_1[[#This Row],[Discount %]]&lt;=0.1, "0-10%", IF(Table_1[[#This Row],[Discount %]]&lt;=0.2, "10-20%", IF(Table_1[[#This Row],[Discount %]]&lt;=0.3, "20-30%", IF(Table_1[[#This Row],[Discount %]]&lt;=0.4, "30-40%", "40%+"))))</f>
        <v>0-10%</v>
      </c>
    </row>
    <row r="5677" spans="1:24" ht="14.4" x14ac:dyDescent="0.3">
      <c r="A5677" s="2">
        <v>5676</v>
      </c>
      <c r="B5677" s="2" t="s">
        <v>8417</v>
      </c>
      <c r="C5677" s="2">
        <f>YEAR([1]Data!$D5677)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9">
        <v>57.408000000000008</v>
      </c>
      <c r="T5677" s="2">
        <v>6</v>
      </c>
      <c r="U5677" s="25">
        <v>0.2</v>
      </c>
      <c r="V5677" s="25">
        <v>5.7408000000000019</v>
      </c>
      <c r="W5677" s="11">
        <f>Table_1[[#This Row],[Discount]]/Table_1[[#This Row],[Sales]]</f>
        <v>3.4838350055741356E-3</v>
      </c>
      <c r="X5677" t="str">
        <f>IF(Table_1[[#This Row],[Discount %]]&lt;=0.1, "0-10%", IF(Table_1[[#This Row],[Discount %]]&lt;=0.2, "10-20%", IF(Table_1[[#This Row],[Discount %]]&lt;=0.3, "20-30%", IF(Table_1[[#This Row],[Discount %]]&lt;=0.4, "30-40%", "40%+"))))</f>
        <v>0-10%</v>
      </c>
    </row>
    <row r="5678" spans="1:24" ht="14.4" x14ac:dyDescent="0.3">
      <c r="A5678" s="2">
        <v>5677</v>
      </c>
      <c r="B5678" s="2" t="s">
        <v>8417</v>
      </c>
      <c r="C5678" s="2">
        <f>YEAR([1]Data!$D5678)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9">
        <v>27.6</v>
      </c>
      <c r="T5678" s="2">
        <v>4</v>
      </c>
      <c r="U5678" s="25">
        <v>0</v>
      </c>
      <c r="V5678" s="25">
        <v>2.2079999999999984</v>
      </c>
      <c r="W5678" s="11">
        <f>Table_1[[#This Row],[Discount]]/Table_1[[#This Row],[Sales]]</f>
        <v>0</v>
      </c>
      <c r="X5678" t="str">
        <f>IF(Table_1[[#This Row],[Discount %]]&lt;=0.1, "0-10%", IF(Table_1[[#This Row],[Discount %]]&lt;=0.2, "10-20%", IF(Table_1[[#This Row],[Discount %]]&lt;=0.3, "20-30%", IF(Table_1[[#This Row],[Discount %]]&lt;=0.4, "30-40%", "40%+"))))</f>
        <v>0-10%</v>
      </c>
    </row>
    <row r="5679" spans="1:24" ht="14.4" x14ac:dyDescent="0.3">
      <c r="A5679" s="2">
        <v>5678</v>
      </c>
      <c r="B5679" s="2" t="s">
        <v>8418</v>
      </c>
      <c r="C5679" s="2">
        <f>YEAR([1]Data!$D5679)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9">
        <v>38.975999999999999</v>
      </c>
      <c r="T5679" s="2">
        <v>3</v>
      </c>
      <c r="U5679" s="25">
        <v>0.6</v>
      </c>
      <c r="V5679" s="25">
        <v>-50.66879999999999</v>
      </c>
      <c r="W5679" s="11">
        <f>Table_1[[#This Row],[Discount]]/Table_1[[#This Row],[Sales]]</f>
        <v>1.5394088669950739E-2</v>
      </c>
      <c r="X5679" t="str">
        <f>IF(Table_1[[#This Row],[Discount %]]&lt;=0.1, "0-10%", IF(Table_1[[#This Row],[Discount %]]&lt;=0.2, "10-20%", IF(Table_1[[#This Row],[Discount %]]&lt;=0.3, "20-30%", IF(Table_1[[#This Row],[Discount %]]&lt;=0.4, "30-40%", "40%+"))))</f>
        <v>0-10%</v>
      </c>
    </row>
    <row r="5680" spans="1:24" ht="14.4" x14ac:dyDescent="0.3">
      <c r="A5680" s="2">
        <v>5679</v>
      </c>
      <c r="B5680" s="2" t="s">
        <v>8419</v>
      </c>
      <c r="C5680" s="2">
        <f>YEAR([1]Data!$D5680)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9">
        <v>20.439999999999998</v>
      </c>
      <c r="T5680" s="2">
        <v>7</v>
      </c>
      <c r="U5680" s="25">
        <v>0</v>
      </c>
      <c r="V5680" s="25">
        <v>9.1979999999999986</v>
      </c>
      <c r="W5680" s="11">
        <f>Table_1[[#This Row],[Discount]]/Table_1[[#This Row],[Sales]]</f>
        <v>0</v>
      </c>
      <c r="X5680" t="str">
        <f>IF(Table_1[[#This Row],[Discount %]]&lt;=0.1, "0-10%", IF(Table_1[[#This Row],[Discount %]]&lt;=0.2, "10-20%", IF(Table_1[[#This Row],[Discount %]]&lt;=0.3, "20-30%", IF(Table_1[[#This Row],[Discount %]]&lt;=0.4, "30-40%", "40%+"))))</f>
        <v>0-10%</v>
      </c>
    </row>
    <row r="5681" spans="1:24" ht="14.4" x14ac:dyDescent="0.3">
      <c r="A5681" s="2">
        <v>5680</v>
      </c>
      <c r="B5681" s="2" t="s">
        <v>8419</v>
      </c>
      <c r="C5681" s="2">
        <f>YEAR([1]Data!$D5681)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9">
        <v>109.92</v>
      </c>
      <c r="T5681" s="2">
        <v>2</v>
      </c>
      <c r="U5681" s="25">
        <v>0</v>
      </c>
      <c r="V5681" s="25">
        <v>53.860799999999998</v>
      </c>
      <c r="W5681" s="11">
        <f>Table_1[[#This Row],[Discount]]/Table_1[[#This Row],[Sales]]</f>
        <v>0</v>
      </c>
      <c r="X5681" t="str">
        <f>IF(Table_1[[#This Row],[Discount %]]&lt;=0.1, "0-10%", IF(Table_1[[#This Row],[Discount %]]&lt;=0.2, "10-20%", IF(Table_1[[#This Row],[Discount %]]&lt;=0.3, "20-30%", IF(Table_1[[#This Row],[Discount %]]&lt;=0.4, "30-40%", "40%+"))))</f>
        <v>0-10%</v>
      </c>
    </row>
    <row r="5682" spans="1:24" ht="14.4" x14ac:dyDescent="0.3">
      <c r="A5682" s="2">
        <v>5681</v>
      </c>
      <c r="B5682" s="2" t="s">
        <v>8421</v>
      </c>
      <c r="C5682" s="2">
        <f>YEAR([1]Data!$D5682)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9">
        <v>6.38</v>
      </c>
      <c r="T5682" s="2">
        <v>1</v>
      </c>
      <c r="U5682" s="25">
        <v>0</v>
      </c>
      <c r="V5682" s="25">
        <v>2.9347999999999996</v>
      </c>
      <c r="W5682" s="11">
        <f>Table_1[[#This Row],[Discount]]/Table_1[[#This Row],[Sales]]</f>
        <v>0</v>
      </c>
      <c r="X5682" t="str">
        <f>IF(Table_1[[#This Row],[Discount %]]&lt;=0.1, "0-10%", IF(Table_1[[#This Row],[Discount %]]&lt;=0.2, "10-20%", IF(Table_1[[#This Row],[Discount %]]&lt;=0.3, "20-30%", IF(Table_1[[#This Row],[Discount %]]&lt;=0.4, "30-40%", "40%+"))))</f>
        <v>0-10%</v>
      </c>
    </row>
    <row r="5683" spans="1:24" ht="14.4" x14ac:dyDescent="0.3">
      <c r="A5683" s="2">
        <v>5682</v>
      </c>
      <c r="B5683" s="2" t="s">
        <v>8421</v>
      </c>
      <c r="C5683" s="2">
        <f>YEAR([1]Data!$D5683)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9">
        <v>6.48</v>
      </c>
      <c r="T5683" s="2">
        <v>1</v>
      </c>
      <c r="U5683" s="25">
        <v>0</v>
      </c>
      <c r="V5683" s="25">
        <v>3.1104000000000003</v>
      </c>
      <c r="W5683" s="11">
        <f>Table_1[[#This Row],[Discount]]/Table_1[[#This Row],[Sales]]</f>
        <v>0</v>
      </c>
      <c r="X5683" t="str">
        <f>IF(Table_1[[#This Row],[Discount %]]&lt;=0.1, "0-10%", IF(Table_1[[#This Row],[Discount %]]&lt;=0.2, "10-20%", IF(Table_1[[#This Row],[Discount %]]&lt;=0.3, "20-30%", IF(Table_1[[#This Row],[Discount %]]&lt;=0.4, "30-40%", "40%+"))))</f>
        <v>0-10%</v>
      </c>
    </row>
    <row r="5684" spans="1:24" ht="14.4" x14ac:dyDescent="0.3">
      <c r="A5684" s="2">
        <v>5683</v>
      </c>
      <c r="B5684" s="2" t="s">
        <v>8422</v>
      </c>
      <c r="C5684" s="2">
        <f>YEAR([1]Data!$D5684)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9">
        <v>15.84</v>
      </c>
      <c r="T5684" s="2">
        <v>3</v>
      </c>
      <c r="U5684" s="25">
        <v>0</v>
      </c>
      <c r="V5684" s="25">
        <v>7.1280000000000001</v>
      </c>
      <c r="W5684" s="11">
        <f>Table_1[[#This Row],[Discount]]/Table_1[[#This Row],[Sales]]</f>
        <v>0</v>
      </c>
      <c r="X5684" t="str">
        <f>IF(Table_1[[#This Row],[Discount %]]&lt;=0.1, "0-10%", IF(Table_1[[#This Row],[Discount %]]&lt;=0.2, "10-20%", IF(Table_1[[#This Row],[Discount %]]&lt;=0.3, "20-30%", IF(Table_1[[#This Row],[Discount %]]&lt;=0.4, "30-40%", "40%+"))))</f>
        <v>0-10%</v>
      </c>
    </row>
    <row r="5685" spans="1:24" ht="14.4" x14ac:dyDescent="0.3">
      <c r="A5685" s="2">
        <v>5684</v>
      </c>
      <c r="B5685" s="2" t="s">
        <v>8422</v>
      </c>
      <c r="C5685" s="2">
        <f>YEAR([1]Data!$D5685)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9">
        <v>1049.93</v>
      </c>
      <c r="T5685" s="2">
        <v>7</v>
      </c>
      <c r="U5685" s="25">
        <v>0</v>
      </c>
      <c r="V5685" s="25">
        <v>293.98040000000003</v>
      </c>
      <c r="W5685" s="11">
        <f>Table_1[[#This Row],[Discount]]/Table_1[[#This Row],[Sales]]</f>
        <v>0</v>
      </c>
      <c r="X5685" t="str">
        <f>IF(Table_1[[#This Row],[Discount %]]&lt;=0.1, "0-10%", IF(Table_1[[#This Row],[Discount %]]&lt;=0.2, "10-20%", IF(Table_1[[#This Row],[Discount %]]&lt;=0.3, "20-30%", IF(Table_1[[#This Row],[Discount %]]&lt;=0.4, "30-40%", "40%+"))))</f>
        <v>0-10%</v>
      </c>
    </row>
    <row r="5686" spans="1:24" ht="14.4" x14ac:dyDescent="0.3">
      <c r="A5686" s="2">
        <v>5685</v>
      </c>
      <c r="B5686" s="2" t="s">
        <v>8422</v>
      </c>
      <c r="C5686" s="2">
        <f>YEAR([1]Data!$D5686)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9">
        <v>154.9</v>
      </c>
      <c r="T5686" s="2">
        <v>5</v>
      </c>
      <c r="U5686" s="25">
        <v>0</v>
      </c>
      <c r="V5686" s="25">
        <v>40.274000000000001</v>
      </c>
      <c r="W5686" s="11">
        <f>Table_1[[#This Row],[Discount]]/Table_1[[#This Row],[Sales]]</f>
        <v>0</v>
      </c>
      <c r="X5686" t="str">
        <f>IF(Table_1[[#This Row],[Discount %]]&lt;=0.1, "0-10%", IF(Table_1[[#This Row],[Discount %]]&lt;=0.2, "10-20%", IF(Table_1[[#This Row],[Discount %]]&lt;=0.3, "20-30%", IF(Table_1[[#This Row],[Discount %]]&lt;=0.4, "30-40%", "40%+"))))</f>
        <v>0-10%</v>
      </c>
    </row>
    <row r="5687" spans="1:24" ht="14.4" x14ac:dyDescent="0.3">
      <c r="A5687" s="2">
        <v>5686</v>
      </c>
      <c r="B5687" s="2" t="s">
        <v>8423</v>
      </c>
      <c r="C5687" s="2">
        <f>YEAR([1]Data!$D5687)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9">
        <v>98.352000000000004</v>
      </c>
      <c r="T5687" s="2">
        <v>3</v>
      </c>
      <c r="U5687" s="25">
        <v>0.2</v>
      </c>
      <c r="V5687" s="25">
        <v>35.652599999999993</v>
      </c>
      <c r="W5687" s="11">
        <f>Table_1[[#This Row],[Discount]]/Table_1[[#This Row],[Sales]]</f>
        <v>2.0335122824141857E-3</v>
      </c>
      <c r="X5687" t="str">
        <f>IF(Table_1[[#This Row],[Discount %]]&lt;=0.1, "0-10%", IF(Table_1[[#This Row],[Discount %]]&lt;=0.2, "10-20%", IF(Table_1[[#This Row],[Discount %]]&lt;=0.3, "20-30%", IF(Table_1[[#This Row],[Discount %]]&lt;=0.4, "30-40%", "40%+"))))</f>
        <v>0-10%</v>
      </c>
    </row>
    <row r="5688" spans="1:24" ht="14.4" x14ac:dyDescent="0.3">
      <c r="A5688" s="2">
        <v>5687</v>
      </c>
      <c r="B5688" s="2" t="s">
        <v>8424</v>
      </c>
      <c r="C5688" s="2">
        <f>YEAR([1]Data!$D5688)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9">
        <v>14.320000000000002</v>
      </c>
      <c r="T5688" s="2">
        <v>5</v>
      </c>
      <c r="U5688" s="25">
        <v>0.2</v>
      </c>
      <c r="V5688" s="25">
        <v>5.1910000000000007</v>
      </c>
      <c r="W5688" s="11">
        <f>Table_1[[#This Row],[Discount]]/Table_1[[#This Row],[Sales]]</f>
        <v>1.3966480446927373E-2</v>
      </c>
      <c r="X5688" t="str">
        <f>IF(Table_1[[#This Row],[Discount %]]&lt;=0.1, "0-10%", IF(Table_1[[#This Row],[Discount %]]&lt;=0.2, "10-20%", IF(Table_1[[#This Row],[Discount %]]&lt;=0.3, "20-30%", IF(Table_1[[#This Row],[Discount %]]&lt;=0.4, "30-40%", "40%+"))))</f>
        <v>0-10%</v>
      </c>
    </row>
    <row r="5689" spans="1:24" ht="14.4" x14ac:dyDescent="0.3">
      <c r="A5689" s="2">
        <v>5688</v>
      </c>
      <c r="B5689" s="2" t="s">
        <v>8424</v>
      </c>
      <c r="C5689" s="2">
        <f>YEAR([1]Data!$D5689)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9">
        <v>129.88800000000001</v>
      </c>
      <c r="T5689" s="2">
        <v>6</v>
      </c>
      <c r="U5689" s="25">
        <v>0.2</v>
      </c>
      <c r="V5689" s="25">
        <v>12.988799999999991</v>
      </c>
      <c r="W5689" s="11">
        <f>Table_1[[#This Row],[Discount]]/Table_1[[#This Row],[Sales]]</f>
        <v>1.5397881251539788E-3</v>
      </c>
      <c r="X5689" t="str">
        <f>IF(Table_1[[#This Row],[Discount %]]&lt;=0.1, "0-10%", IF(Table_1[[#This Row],[Discount %]]&lt;=0.2, "10-20%", IF(Table_1[[#This Row],[Discount %]]&lt;=0.3, "20-30%", IF(Table_1[[#This Row],[Discount %]]&lt;=0.4, "30-40%", "40%+"))))</f>
        <v>0-10%</v>
      </c>
    </row>
    <row r="5690" spans="1:24" ht="14.4" x14ac:dyDescent="0.3">
      <c r="A5690" s="2">
        <v>5689</v>
      </c>
      <c r="B5690" s="2" t="s">
        <v>8424</v>
      </c>
      <c r="C5690" s="2">
        <f>YEAR([1]Data!$D5690)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9">
        <v>48.944000000000003</v>
      </c>
      <c r="T5690" s="2">
        <v>7</v>
      </c>
      <c r="U5690" s="25">
        <v>0.2</v>
      </c>
      <c r="V5690" s="25">
        <v>16.518599999999999</v>
      </c>
      <c r="W5690" s="11">
        <f>Table_1[[#This Row],[Discount]]/Table_1[[#This Row],[Sales]]</f>
        <v>4.0863027133050019E-3</v>
      </c>
      <c r="X5690" t="str">
        <f>IF(Table_1[[#This Row],[Discount %]]&lt;=0.1, "0-10%", IF(Table_1[[#This Row],[Discount %]]&lt;=0.2, "10-20%", IF(Table_1[[#This Row],[Discount %]]&lt;=0.3, "20-30%", IF(Table_1[[#This Row],[Discount %]]&lt;=0.4, "30-40%", "40%+"))))</f>
        <v>0-10%</v>
      </c>
    </row>
    <row r="5691" spans="1:24" ht="14.4" x14ac:dyDescent="0.3">
      <c r="A5691" s="2">
        <v>5690</v>
      </c>
      <c r="B5691" s="2" t="s">
        <v>8425</v>
      </c>
      <c r="C5691" s="2">
        <f>YEAR([1]Data!$D5691)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9">
        <v>275.05799999999999</v>
      </c>
      <c r="T5691" s="2">
        <v>3</v>
      </c>
      <c r="U5691" s="25">
        <v>0.3</v>
      </c>
      <c r="V5691" s="25">
        <v>-90.376199999999997</v>
      </c>
      <c r="W5691" s="11">
        <f>Table_1[[#This Row],[Discount]]/Table_1[[#This Row],[Sales]]</f>
        <v>1.0906790567807518E-3</v>
      </c>
      <c r="X5691" t="str">
        <f>IF(Table_1[[#This Row],[Discount %]]&lt;=0.1, "0-10%", IF(Table_1[[#This Row],[Discount %]]&lt;=0.2, "10-20%", IF(Table_1[[#This Row],[Discount %]]&lt;=0.3, "20-30%", IF(Table_1[[#This Row],[Discount %]]&lt;=0.4, "30-40%", "40%+"))))</f>
        <v>0-10%</v>
      </c>
    </row>
    <row r="5692" spans="1:24" ht="14.4" x14ac:dyDescent="0.3">
      <c r="A5692" s="2">
        <v>5691</v>
      </c>
      <c r="B5692" s="2" t="s">
        <v>8426</v>
      </c>
      <c r="C5692" s="2">
        <f>YEAR([1]Data!$D5692)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9">
        <v>27.36</v>
      </c>
      <c r="T5692" s="2">
        <v>9</v>
      </c>
      <c r="U5692" s="25">
        <v>0</v>
      </c>
      <c r="V5692" s="25">
        <v>9.3023999999999987</v>
      </c>
      <c r="W5692" s="11">
        <f>Table_1[[#This Row],[Discount]]/Table_1[[#This Row],[Sales]]</f>
        <v>0</v>
      </c>
      <c r="X5692" t="str">
        <f>IF(Table_1[[#This Row],[Discount %]]&lt;=0.1, "0-10%", IF(Table_1[[#This Row],[Discount %]]&lt;=0.2, "10-20%", IF(Table_1[[#This Row],[Discount %]]&lt;=0.3, "20-30%", IF(Table_1[[#This Row],[Discount %]]&lt;=0.4, "30-40%", "40%+"))))</f>
        <v>0-10%</v>
      </c>
    </row>
    <row r="5693" spans="1:24" ht="14.4" x14ac:dyDescent="0.3">
      <c r="A5693" s="2">
        <v>5692</v>
      </c>
      <c r="B5693" s="2" t="s">
        <v>8426</v>
      </c>
      <c r="C5693" s="2">
        <f>YEAR([1]Data!$D5693)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9">
        <v>44.75</v>
      </c>
      <c r="T5693" s="2">
        <v>5</v>
      </c>
      <c r="U5693" s="25">
        <v>0</v>
      </c>
      <c r="V5693" s="25">
        <v>20.584999999999994</v>
      </c>
      <c r="W5693" s="11">
        <f>Table_1[[#This Row],[Discount]]/Table_1[[#This Row],[Sales]]</f>
        <v>0</v>
      </c>
      <c r="X5693" t="str">
        <f>IF(Table_1[[#This Row],[Discount %]]&lt;=0.1, "0-10%", IF(Table_1[[#This Row],[Discount %]]&lt;=0.2, "10-20%", IF(Table_1[[#This Row],[Discount %]]&lt;=0.3, "20-30%", IF(Table_1[[#This Row],[Discount %]]&lt;=0.4, "30-40%", "40%+"))))</f>
        <v>0-10%</v>
      </c>
    </row>
    <row r="5694" spans="1:24" ht="14.4" x14ac:dyDescent="0.3">
      <c r="A5694" s="2">
        <v>5693</v>
      </c>
      <c r="B5694" s="2" t="s">
        <v>8426</v>
      </c>
      <c r="C5694" s="2">
        <f>YEAR([1]Data!$D5694)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9">
        <v>134.99</v>
      </c>
      <c r="T5694" s="2">
        <v>1</v>
      </c>
      <c r="U5694" s="25">
        <v>0</v>
      </c>
      <c r="V5694" s="25">
        <v>36.447299999999998</v>
      </c>
      <c r="W5694" s="11">
        <f>Table_1[[#This Row],[Discount]]/Table_1[[#This Row],[Sales]]</f>
        <v>0</v>
      </c>
      <c r="X5694" t="str">
        <f>IF(Table_1[[#This Row],[Discount %]]&lt;=0.1, "0-10%", IF(Table_1[[#This Row],[Discount %]]&lt;=0.2, "10-20%", IF(Table_1[[#This Row],[Discount %]]&lt;=0.3, "20-30%", IF(Table_1[[#This Row],[Discount %]]&lt;=0.4, "30-40%", "40%+"))))</f>
        <v>0-10%</v>
      </c>
    </row>
    <row r="5695" spans="1:24" ht="14.4" x14ac:dyDescent="0.3">
      <c r="A5695" s="2">
        <v>5694</v>
      </c>
      <c r="B5695" s="2" t="s">
        <v>8426</v>
      </c>
      <c r="C5695" s="2">
        <f>YEAR([1]Data!$D5695)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9">
        <v>26.400000000000002</v>
      </c>
      <c r="T5695" s="2">
        <v>5</v>
      </c>
      <c r="U5695" s="25">
        <v>0</v>
      </c>
      <c r="V5695" s="25">
        <v>12.672000000000001</v>
      </c>
      <c r="W5695" s="11">
        <f>Table_1[[#This Row],[Discount]]/Table_1[[#This Row],[Sales]]</f>
        <v>0</v>
      </c>
      <c r="X5695" t="str">
        <f>IF(Table_1[[#This Row],[Discount %]]&lt;=0.1, "0-10%", IF(Table_1[[#This Row],[Discount %]]&lt;=0.2, "10-20%", IF(Table_1[[#This Row],[Discount %]]&lt;=0.3, "20-30%", IF(Table_1[[#This Row],[Discount %]]&lt;=0.4, "30-40%", "40%+"))))</f>
        <v>0-10%</v>
      </c>
    </row>
    <row r="5696" spans="1:24" ht="14.4" x14ac:dyDescent="0.3">
      <c r="A5696" s="2">
        <v>5695</v>
      </c>
      <c r="B5696" s="2" t="s">
        <v>8426</v>
      </c>
      <c r="C5696" s="2">
        <f>YEAR([1]Data!$D5696)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9">
        <v>542.93999999999994</v>
      </c>
      <c r="T5696" s="2">
        <v>3</v>
      </c>
      <c r="U5696" s="25">
        <v>0</v>
      </c>
      <c r="V5696" s="25">
        <v>141.1644</v>
      </c>
      <c r="W5696" s="11">
        <f>Table_1[[#This Row],[Discount]]/Table_1[[#This Row],[Sales]]</f>
        <v>0</v>
      </c>
      <c r="X5696" t="str">
        <f>IF(Table_1[[#This Row],[Discount %]]&lt;=0.1, "0-10%", IF(Table_1[[#This Row],[Discount %]]&lt;=0.2, "10-20%", IF(Table_1[[#This Row],[Discount %]]&lt;=0.3, "20-30%", IF(Table_1[[#This Row],[Discount %]]&lt;=0.4, "30-40%", "40%+"))))</f>
        <v>0-10%</v>
      </c>
    </row>
    <row r="5697" spans="1:24" ht="14.4" x14ac:dyDescent="0.3">
      <c r="A5697" s="2">
        <v>5696</v>
      </c>
      <c r="B5697" s="2" t="s">
        <v>8427</v>
      </c>
      <c r="C5697" s="2">
        <f>YEAR([1]Data!$D5697)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9">
        <v>71.088000000000008</v>
      </c>
      <c r="T5697" s="2">
        <v>2</v>
      </c>
      <c r="U5697" s="25">
        <v>0.2</v>
      </c>
      <c r="V5697" s="25">
        <v>-1.7772000000000041</v>
      </c>
      <c r="W5697" s="11">
        <f>Table_1[[#This Row],[Discount]]/Table_1[[#This Row],[Sales]]</f>
        <v>2.8134143596668915E-3</v>
      </c>
      <c r="X5697" t="str">
        <f>IF(Table_1[[#This Row],[Discount %]]&lt;=0.1, "0-10%", IF(Table_1[[#This Row],[Discount %]]&lt;=0.2, "10-20%", IF(Table_1[[#This Row],[Discount %]]&lt;=0.3, "20-30%", IF(Table_1[[#This Row],[Discount %]]&lt;=0.4, "30-40%", "40%+"))))</f>
        <v>0-10%</v>
      </c>
    </row>
    <row r="5698" spans="1:24" ht="14.4" x14ac:dyDescent="0.3">
      <c r="A5698" s="2">
        <v>5697</v>
      </c>
      <c r="B5698" s="2" t="s">
        <v>8428</v>
      </c>
      <c r="C5698" s="2">
        <f>YEAR([1]Data!$D5698)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9">
        <v>27.395999999999997</v>
      </c>
      <c r="T5698" s="2">
        <v>9</v>
      </c>
      <c r="U5698" s="25">
        <v>0.8</v>
      </c>
      <c r="V5698" s="25">
        <v>-42.46380000000002</v>
      </c>
      <c r="W5698" s="11">
        <f>Table_1[[#This Row],[Discount]]/Table_1[[#This Row],[Sales]]</f>
        <v>2.9201343261790046E-2</v>
      </c>
      <c r="X5698" t="str">
        <f>IF(Table_1[[#This Row],[Discount %]]&lt;=0.1, "0-10%", IF(Table_1[[#This Row],[Discount %]]&lt;=0.2, "10-20%", IF(Table_1[[#This Row],[Discount %]]&lt;=0.3, "20-30%", IF(Table_1[[#This Row],[Discount %]]&lt;=0.4, "30-40%", "40%+"))))</f>
        <v>0-10%</v>
      </c>
    </row>
    <row r="5699" spans="1:24" ht="14.4" x14ac:dyDescent="0.3">
      <c r="A5699" s="2">
        <v>5698</v>
      </c>
      <c r="B5699" s="2" t="s">
        <v>8428</v>
      </c>
      <c r="C5699" s="2">
        <f>YEAR([1]Data!$D5699)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9">
        <v>13.455999999999998</v>
      </c>
      <c r="T5699" s="2">
        <v>1</v>
      </c>
      <c r="U5699" s="25">
        <v>0.8</v>
      </c>
      <c r="V5699" s="25">
        <v>-23.548000000000009</v>
      </c>
      <c r="W5699" s="11">
        <f>Table_1[[#This Row],[Discount]]/Table_1[[#This Row],[Sales]]</f>
        <v>5.945303210463735E-2</v>
      </c>
      <c r="X5699" t="str">
        <f>IF(Table_1[[#This Row],[Discount %]]&lt;=0.1, "0-10%", IF(Table_1[[#This Row],[Discount %]]&lt;=0.2, "10-20%", IF(Table_1[[#This Row],[Discount %]]&lt;=0.3, "20-30%", IF(Table_1[[#This Row],[Discount %]]&lt;=0.4, "30-40%", "40%+"))))</f>
        <v>0-10%</v>
      </c>
    </row>
    <row r="5700" spans="1:24" ht="14.4" x14ac:dyDescent="0.3">
      <c r="A5700" s="2">
        <v>5699</v>
      </c>
      <c r="B5700" s="2" t="s">
        <v>8429</v>
      </c>
      <c r="C5700" s="2">
        <f>YEAR([1]Data!$D5700)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9">
        <v>11.840000000000002</v>
      </c>
      <c r="T5700" s="2">
        <v>1</v>
      </c>
      <c r="U5700" s="25">
        <v>0.2</v>
      </c>
      <c r="V5700" s="25">
        <v>4.4399999999999995</v>
      </c>
      <c r="W5700" s="11">
        <f>Table_1[[#This Row],[Discount]]/Table_1[[#This Row],[Sales]]</f>
        <v>1.6891891891891889E-2</v>
      </c>
      <c r="X5700" t="str">
        <f>IF(Table_1[[#This Row],[Discount %]]&lt;=0.1, "0-10%", IF(Table_1[[#This Row],[Discount %]]&lt;=0.2, "10-20%", IF(Table_1[[#This Row],[Discount %]]&lt;=0.3, "20-30%", IF(Table_1[[#This Row],[Discount %]]&lt;=0.4, "30-40%", "40%+"))))</f>
        <v>0-10%</v>
      </c>
    </row>
    <row r="5701" spans="1:24" ht="14.4" x14ac:dyDescent="0.3">
      <c r="A5701" s="2">
        <v>5700</v>
      </c>
      <c r="B5701" s="2" t="s">
        <v>8430</v>
      </c>
      <c r="C5701" s="2">
        <f>YEAR([1]Data!$D5701)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9">
        <v>35.880000000000003</v>
      </c>
      <c r="T5701" s="2">
        <v>6</v>
      </c>
      <c r="U5701" s="25">
        <v>0</v>
      </c>
      <c r="V5701" s="25">
        <v>17.581200000000003</v>
      </c>
      <c r="W5701" s="11">
        <f>Table_1[[#This Row],[Discount]]/Table_1[[#This Row],[Sales]]</f>
        <v>0</v>
      </c>
      <c r="X5701" t="str">
        <f>IF(Table_1[[#This Row],[Discount %]]&lt;=0.1, "0-10%", IF(Table_1[[#This Row],[Discount %]]&lt;=0.2, "10-20%", IF(Table_1[[#This Row],[Discount %]]&lt;=0.3, "20-30%", IF(Table_1[[#This Row],[Discount %]]&lt;=0.4, "30-40%", "40%+"))))</f>
        <v>0-10%</v>
      </c>
    </row>
    <row r="5702" spans="1:24" ht="14.4" x14ac:dyDescent="0.3">
      <c r="A5702" s="2">
        <v>5701</v>
      </c>
      <c r="B5702" s="2" t="s">
        <v>8431</v>
      </c>
      <c r="C5702" s="2">
        <f>YEAR([1]Data!$D5702)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9">
        <v>40.752000000000002</v>
      </c>
      <c r="T5702" s="2">
        <v>3</v>
      </c>
      <c r="U5702" s="25">
        <v>0.2</v>
      </c>
      <c r="V5702" s="25">
        <v>15.281999999999998</v>
      </c>
      <c r="W5702" s="11">
        <f>Table_1[[#This Row],[Discount]]/Table_1[[#This Row],[Sales]]</f>
        <v>4.9077345897133879E-3</v>
      </c>
      <c r="X5702" t="str">
        <f>IF(Table_1[[#This Row],[Discount %]]&lt;=0.1, "0-10%", IF(Table_1[[#This Row],[Discount %]]&lt;=0.2, "10-20%", IF(Table_1[[#This Row],[Discount %]]&lt;=0.3, "20-30%", IF(Table_1[[#This Row],[Discount %]]&lt;=0.4, "30-40%", "40%+"))))</f>
        <v>0-10%</v>
      </c>
    </row>
    <row r="5703" spans="1:24" ht="14.4" x14ac:dyDescent="0.3">
      <c r="A5703" s="2">
        <v>5702</v>
      </c>
      <c r="B5703" s="2" t="s">
        <v>8431</v>
      </c>
      <c r="C5703" s="2">
        <f>YEAR([1]Data!$D5703)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9">
        <v>139.96000000000004</v>
      </c>
      <c r="T5703" s="2">
        <v>5</v>
      </c>
      <c r="U5703" s="25">
        <v>0.2</v>
      </c>
      <c r="V5703" s="25">
        <v>-22.743500000000004</v>
      </c>
      <c r="W5703" s="11">
        <f>Table_1[[#This Row],[Discount]]/Table_1[[#This Row],[Sales]]</f>
        <v>1.4289797084881392E-3</v>
      </c>
      <c r="X5703" t="str">
        <f>IF(Table_1[[#This Row],[Discount %]]&lt;=0.1, "0-10%", IF(Table_1[[#This Row],[Discount %]]&lt;=0.2, "10-20%", IF(Table_1[[#This Row],[Discount %]]&lt;=0.3, "20-30%", IF(Table_1[[#This Row],[Discount %]]&lt;=0.4, "30-40%", "40%+"))))</f>
        <v>0-10%</v>
      </c>
    </row>
    <row r="5704" spans="1:24" ht="14.4" x14ac:dyDescent="0.3">
      <c r="A5704" s="2">
        <v>5703</v>
      </c>
      <c r="B5704" s="2" t="s">
        <v>8432</v>
      </c>
      <c r="C5704" s="2">
        <f>YEAR([1]Data!$D5704)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9">
        <v>2.6240000000000001</v>
      </c>
      <c r="T5704" s="2">
        <v>1</v>
      </c>
      <c r="U5704" s="25">
        <v>0.2</v>
      </c>
      <c r="V5704" s="25">
        <v>0.29519999999999957</v>
      </c>
      <c r="W5704" s="11">
        <f>Table_1[[#This Row],[Discount]]/Table_1[[#This Row],[Sales]]</f>
        <v>7.621951219512195E-2</v>
      </c>
      <c r="X5704" t="str">
        <f>IF(Table_1[[#This Row],[Discount %]]&lt;=0.1, "0-10%", IF(Table_1[[#This Row],[Discount %]]&lt;=0.2, "10-20%", IF(Table_1[[#This Row],[Discount %]]&lt;=0.3, "20-30%", IF(Table_1[[#This Row],[Discount %]]&lt;=0.4, "30-40%", "40%+"))))</f>
        <v>0-10%</v>
      </c>
    </row>
    <row r="5705" spans="1:24" ht="14.4" x14ac:dyDescent="0.3">
      <c r="A5705" s="2">
        <v>5704</v>
      </c>
      <c r="B5705" s="2" t="s">
        <v>8432</v>
      </c>
      <c r="C5705" s="2">
        <f>YEAR([1]Data!$D5705)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9">
        <v>136.53</v>
      </c>
      <c r="T5705" s="2">
        <v>1</v>
      </c>
      <c r="U5705" s="25">
        <v>0.4</v>
      </c>
      <c r="V5705" s="25">
        <v>-52.336500000000029</v>
      </c>
      <c r="W5705" s="11">
        <f>Table_1[[#This Row],[Discount]]/Table_1[[#This Row],[Sales]]</f>
        <v>2.9297590273200031E-3</v>
      </c>
      <c r="X5705" t="str">
        <f>IF(Table_1[[#This Row],[Discount %]]&lt;=0.1, "0-10%", IF(Table_1[[#This Row],[Discount %]]&lt;=0.2, "10-20%", IF(Table_1[[#This Row],[Discount %]]&lt;=0.3, "20-30%", IF(Table_1[[#This Row],[Discount %]]&lt;=0.4, "30-40%", "40%+"))))</f>
        <v>0-10%</v>
      </c>
    </row>
    <row r="5706" spans="1:24" ht="14.4" x14ac:dyDescent="0.3">
      <c r="A5706" s="2">
        <v>5705</v>
      </c>
      <c r="B5706" s="2" t="s">
        <v>8432</v>
      </c>
      <c r="C5706" s="2">
        <f>YEAR([1]Data!$D5706)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9">
        <v>263.95999999999998</v>
      </c>
      <c r="T5706" s="2">
        <v>1</v>
      </c>
      <c r="U5706" s="25">
        <v>0.2</v>
      </c>
      <c r="V5706" s="25">
        <v>42.893499999999975</v>
      </c>
      <c r="W5706" s="11">
        <f>Table_1[[#This Row],[Discount]]/Table_1[[#This Row],[Sales]]</f>
        <v>7.5769055917563276E-4</v>
      </c>
      <c r="X5706" t="str">
        <f>IF(Table_1[[#This Row],[Discount %]]&lt;=0.1, "0-10%", IF(Table_1[[#This Row],[Discount %]]&lt;=0.2, "10-20%", IF(Table_1[[#This Row],[Discount %]]&lt;=0.3, "20-30%", IF(Table_1[[#This Row],[Discount %]]&lt;=0.4, "30-40%", "40%+"))))</f>
        <v>0-10%</v>
      </c>
    </row>
    <row r="5707" spans="1:24" ht="14.4" x14ac:dyDescent="0.3">
      <c r="A5707" s="2">
        <v>5706</v>
      </c>
      <c r="B5707" s="2" t="s">
        <v>8433</v>
      </c>
      <c r="C5707" s="2">
        <f>YEAR([1]Data!$D5707)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9">
        <v>11.64</v>
      </c>
      <c r="T5707" s="2">
        <v>3</v>
      </c>
      <c r="U5707" s="25">
        <v>0</v>
      </c>
      <c r="V5707" s="25">
        <v>3.3755999999999986</v>
      </c>
      <c r="W5707" s="11">
        <f>Table_1[[#This Row],[Discount]]/Table_1[[#This Row],[Sales]]</f>
        <v>0</v>
      </c>
      <c r="X5707" t="str">
        <f>IF(Table_1[[#This Row],[Discount %]]&lt;=0.1, "0-10%", IF(Table_1[[#This Row],[Discount %]]&lt;=0.2, "10-20%", IF(Table_1[[#This Row],[Discount %]]&lt;=0.3, "20-30%", IF(Table_1[[#This Row],[Discount %]]&lt;=0.4, "30-40%", "40%+"))))</f>
        <v>0-10%</v>
      </c>
    </row>
    <row r="5708" spans="1:24" ht="14.4" x14ac:dyDescent="0.3">
      <c r="A5708" s="2">
        <v>5707</v>
      </c>
      <c r="B5708" s="2" t="s">
        <v>8434</v>
      </c>
      <c r="C5708" s="2">
        <f>YEAR([1]Data!$D5708)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9">
        <v>40.176000000000002</v>
      </c>
      <c r="T5708" s="2">
        <v>3</v>
      </c>
      <c r="U5708" s="25">
        <v>0.2</v>
      </c>
      <c r="V5708" s="25">
        <v>14.563799999999997</v>
      </c>
      <c r="W5708" s="11">
        <f>Table_1[[#This Row],[Discount]]/Table_1[[#This Row],[Sales]]</f>
        <v>4.9780963759458383E-3</v>
      </c>
      <c r="X5708" t="str">
        <f>IF(Table_1[[#This Row],[Discount %]]&lt;=0.1, "0-10%", IF(Table_1[[#This Row],[Discount %]]&lt;=0.2, "10-20%", IF(Table_1[[#This Row],[Discount %]]&lt;=0.3, "20-30%", IF(Table_1[[#This Row],[Discount %]]&lt;=0.4, "30-40%", "40%+"))))</f>
        <v>0-10%</v>
      </c>
    </row>
    <row r="5709" spans="1:24" ht="14.4" x14ac:dyDescent="0.3">
      <c r="A5709" s="2">
        <v>5708</v>
      </c>
      <c r="B5709" s="2" t="s">
        <v>8435</v>
      </c>
      <c r="C5709" s="2">
        <f>YEAR([1]Data!$D5709)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9">
        <v>79.44</v>
      </c>
      <c r="T5709" s="2">
        <v>3</v>
      </c>
      <c r="U5709" s="25">
        <v>0</v>
      </c>
      <c r="V5709" s="25">
        <v>30.187200000000001</v>
      </c>
      <c r="W5709" s="11">
        <f>Table_1[[#This Row],[Discount]]/Table_1[[#This Row],[Sales]]</f>
        <v>0</v>
      </c>
      <c r="X5709" t="str">
        <f>IF(Table_1[[#This Row],[Discount %]]&lt;=0.1, "0-10%", IF(Table_1[[#This Row],[Discount %]]&lt;=0.2, "10-20%", IF(Table_1[[#This Row],[Discount %]]&lt;=0.3, "20-30%", IF(Table_1[[#This Row],[Discount %]]&lt;=0.4, "30-40%", "40%+"))))</f>
        <v>0-10%</v>
      </c>
    </row>
    <row r="5710" spans="1:24" ht="14.4" x14ac:dyDescent="0.3">
      <c r="A5710" s="2">
        <v>5709</v>
      </c>
      <c r="B5710" s="2" t="s">
        <v>8435</v>
      </c>
      <c r="C5710" s="2">
        <f>YEAR([1]Data!$D5710)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9">
        <v>357.93</v>
      </c>
      <c r="T5710" s="2">
        <v>3</v>
      </c>
      <c r="U5710" s="25">
        <v>0</v>
      </c>
      <c r="V5710" s="25">
        <v>7.158600000000007</v>
      </c>
      <c r="W5710" s="11">
        <f>Table_1[[#This Row],[Discount]]/Table_1[[#This Row],[Sales]]</f>
        <v>0</v>
      </c>
      <c r="X5710" t="str">
        <f>IF(Table_1[[#This Row],[Discount %]]&lt;=0.1, "0-10%", IF(Table_1[[#This Row],[Discount %]]&lt;=0.2, "10-20%", IF(Table_1[[#This Row],[Discount %]]&lt;=0.3, "20-30%", IF(Table_1[[#This Row],[Discount %]]&lt;=0.4, "30-40%", "40%+"))))</f>
        <v>0-10%</v>
      </c>
    </row>
    <row r="5711" spans="1:24" ht="14.4" x14ac:dyDescent="0.3">
      <c r="A5711" s="2">
        <v>5710</v>
      </c>
      <c r="B5711" s="2" t="s">
        <v>8435</v>
      </c>
      <c r="C5711" s="2">
        <f>YEAR([1]Data!$D5711)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9">
        <v>127.76400000000001</v>
      </c>
      <c r="T5711" s="2">
        <v>2</v>
      </c>
      <c r="U5711" s="25">
        <v>0.1</v>
      </c>
      <c r="V5711" s="25">
        <v>21.294000000000008</v>
      </c>
      <c r="W5711" s="11">
        <f>Table_1[[#This Row],[Discount]]/Table_1[[#This Row],[Sales]]</f>
        <v>7.8269309038539805E-4</v>
      </c>
      <c r="X5711" t="str">
        <f>IF(Table_1[[#This Row],[Discount %]]&lt;=0.1, "0-10%", IF(Table_1[[#This Row],[Discount %]]&lt;=0.2, "10-20%", IF(Table_1[[#This Row],[Discount %]]&lt;=0.3, "20-30%", IF(Table_1[[#This Row],[Discount %]]&lt;=0.4, "30-40%", "40%+"))))</f>
        <v>0-10%</v>
      </c>
    </row>
    <row r="5712" spans="1:24" ht="14.4" x14ac:dyDescent="0.3">
      <c r="A5712" s="2">
        <v>5711</v>
      </c>
      <c r="B5712" s="2" t="s">
        <v>8435</v>
      </c>
      <c r="C5712" s="2">
        <f>YEAR([1]Data!$D5712)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9">
        <v>2799.944</v>
      </c>
      <c r="T5712" s="2">
        <v>7</v>
      </c>
      <c r="U5712" s="25">
        <v>0.2</v>
      </c>
      <c r="V5712" s="25">
        <v>1014.9797</v>
      </c>
      <c r="W5712" s="11">
        <f>Table_1[[#This Row],[Discount]]/Table_1[[#This Row],[Sales]]</f>
        <v>7.1430000028572006E-5</v>
      </c>
      <c r="X5712" t="str">
        <f>IF(Table_1[[#This Row],[Discount %]]&lt;=0.1, "0-10%", IF(Table_1[[#This Row],[Discount %]]&lt;=0.2, "10-20%", IF(Table_1[[#This Row],[Discount %]]&lt;=0.3, "20-30%", IF(Table_1[[#This Row],[Discount %]]&lt;=0.4, "30-40%", "40%+"))))</f>
        <v>0-10%</v>
      </c>
    </row>
    <row r="5713" spans="1:24" ht="14.4" x14ac:dyDescent="0.3">
      <c r="A5713" s="2">
        <v>5712</v>
      </c>
      <c r="B5713" s="2" t="s">
        <v>8435</v>
      </c>
      <c r="C5713" s="2">
        <f>YEAR([1]Data!$D5713)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9">
        <v>19.440000000000001</v>
      </c>
      <c r="T5713" s="2">
        <v>3</v>
      </c>
      <c r="U5713" s="25">
        <v>0</v>
      </c>
      <c r="V5713" s="25">
        <v>9.3312000000000008</v>
      </c>
      <c r="W5713" s="11">
        <f>Table_1[[#This Row],[Discount]]/Table_1[[#This Row],[Sales]]</f>
        <v>0</v>
      </c>
      <c r="X5713" t="str">
        <f>IF(Table_1[[#This Row],[Discount %]]&lt;=0.1, "0-10%", IF(Table_1[[#This Row],[Discount %]]&lt;=0.2, "10-20%", IF(Table_1[[#This Row],[Discount %]]&lt;=0.3, "20-30%", IF(Table_1[[#This Row],[Discount %]]&lt;=0.4, "30-40%", "40%+"))))</f>
        <v>0-10%</v>
      </c>
    </row>
    <row r="5714" spans="1:24" ht="14.4" x14ac:dyDescent="0.3">
      <c r="A5714" s="2">
        <v>5713</v>
      </c>
      <c r="B5714" s="2" t="s">
        <v>8436</v>
      </c>
      <c r="C5714" s="2">
        <f>YEAR([1]Data!$D5714)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9">
        <v>36.792000000000002</v>
      </c>
      <c r="T5714" s="2">
        <v>1</v>
      </c>
      <c r="U5714" s="25">
        <v>0.2</v>
      </c>
      <c r="V5714" s="25">
        <v>4.1390999999999991</v>
      </c>
      <c r="W5714" s="11">
        <f>Table_1[[#This Row],[Discount]]/Table_1[[#This Row],[Sales]]</f>
        <v>5.4359643400739288E-3</v>
      </c>
      <c r="X5714" t="str">
        <f>IF(Table_1[[#This Row],[Discount %]]&lt;=0.1, "0-10%", IF(Table_1[[#This Row],[Discount %]]&lt;=0.2, "10-20%", IF(Table_1[[#This Row],[Discount %]]&lt;=0.3, "20-30%", IF(Table_1[[#This Row],[Discount %]]&lt;=0.4, "30-40%", "40%+"))))</f>
        <v>0-10%</v>
      </c>
    </row>
    <row r="5715" spans="1:24" ht="14.4" x14ac:dyDescent="0.3">
      <c r="A5715" s="2">
        <v>5714</v>
      </c>
      <c r="B5715" s="2" t="s">
        <v>8437</v>
      </c>
      <c r="C5715" s="2">
        <f>YEAR([1]Data!$D5715)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9">
        <v>5.9399999999999995</v>
      </c>
      <c r="T5715" s="2">
        <v>3</v>
      </c>
      <c r="U5715" s="25">
        <v>0</v>
      </c>
      <c r="V5715" s="25">
        <v>1.6037999999999999</v>
      </c>
      <c r="W5715" s="11">
        <f>Table_1[[#This Row],[Discount]]/Table_1[[#This Row],[Sales]]</f>
        <v>0</v>
      </c>
      <c r="X5715" t="str">
        <f>IF(Table_1[[#This Row],[Discount %]]&lt;=0.1, "0-10%", IF(Table_1[[#This Row],[Discount %]]&lt;=0.2, "10-20%", IF(Table_1[[#This Row],[Discount %]]&lt;=0.3, "20-30%", IF(Table_1[[#This Row],[Discount %]]&lt;=0.4, "30-40%", "40%+"))))</f>
        <v>0-10%</v>
      </c>
    </row>
    <row r="5716" spans="1:24" ht="14.4" x14ac:dyDescent="0.3">
      <c r="A5716" s="2">
        <v>5715</v>
      </c>
      <c r="B5716" s="2" t="s">
        <v>8438</v>
      </c>
      <c r="C5716" s="2">
        <f>YEAR([1]Data!$D5716)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9">
        <v>177.54999999999998</v>
      </c>
      <c r="T5716" s="2">
        <v>5</v>
      </c>
      <c r="U5716" s="25">
        <v>0</v>
      </c>
      <c r="V5716" s="25">
        <v>47.938500000000005</v>
      </c>
      <c r="W5716" s="11">
        <f>Table_1[[#This Row],[Discount]]/Table_1[[#This Row],[Sales]]</f>
        <v>0</v>
      </c>
      <c r="X5716" t="str">
        <f>IF(Table_1[[#This Row],[Discount %]]&lt;=0.1, "0-10%", IF(Table_1[[#This Row],[Discount %]]&lt;=0.2, "10-20%", IF(Table_1[[#This Row],[Discount %]]&lt;=0.3, "20-30%", IF(Table_1[[#This Row],[Discount %]]&lt;=0.4, "30-40%", "40%+"))))</f>
        <v>0-10%</v>
      </c>
    </row>
    <row r="5717" spans="1:24" ht="14.4" x14ac:dyDescent="0.3">
      <c r="A5717" s="2">
        <v>5716</v>
      </c>
      <c r="B5717" s="2" t="s">
        <v>8439</v>
      </c>
      <c r="C5717" s="2">
        <f>YEAR([1]Data!$D5717)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9">
        <v>619.94999999999993</v>
      </c>
      <c r="T5717" s="2">
        <v>5</v>
      </c>
      <c r="U5717" s="25">
        <v>0</v>
      </c>
      <c r="V5717" s="25">
        <v>111.59099999999995</v>
      </c>
      <c r="W5717" s="11">
        <f>Table_1[[#This Row],[Discount]]/Table_1[[#This Row],[Sales]]</f>
        <v>0</v>
      </c>
      <c r="X5717" t="str">
        <f>IF(Table_1[[#This Row],[Discount %]]&lt;=0.1, "0-10%", IF(Table_1[[#This Row],[Discount %]]&lt;=0.2, "10-20%", IF(Table_1[[#This Row],[Discount %]]&lt;=0.3, "20-30%", IF(Table_1[[#This Row],[Discount %]]&lt;=0.4, "30-40%", "40%+"))))</f>
        <v>0-10%</v>
      </c>
    </row>
    <row r="5718" spans="1:24" ht="14.4" x14ac:dyDescent="0.3">
      <c r="A5718" s="2">
        <v>5717</v>
      </c>
      <c r="B5718" s="2" t="s">
        <v>8439</v>
      </c>
      <c r="C5718" s="2">
        <f>YEAR([1]Data!$D5718)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9">
        <v>29.160000000000004</v>
      </c>
      <c r="T5718" s="2">
        <v>3</v>
      </c>
      <c r="U5718" s="25">
        <v>0</v>
      </c>
      <c r="V5718" s="25">
        <v>8.4563999999999986</v>
      </c>
      <c r="W5718" s="11">
        <f>Table_1[[#This Row],[Discount]]/Table_1[[#This Row],[Sales]]</f>
        <v>0</v>
      </c>
      <c r="X5718" t="str">
        <f>IF(Table_1[[#This Row],[Discount %]]&lt;=0.1, "0-10%", IF(Table_1[[#This Row],[Discount %]]&lt;=0.2, "10-20%", IF(Table_1[[#This Row],[Discount %]]&lt;=0.3, "20-30%", IF(Table_1[[#This Row],[Discount %]]&lt;=0.4, "30-40%", "40%+"))))</f>
        <v>0-10%</v>
      </c>
    </row>
    <row r="5719" spans="1:24" ht="14.4" x14ac:dyDescent="0.3">
      <c r="A5719" s="2">
        <v>5718</v>
      </c>
      <c r="B5719" s="2" t="s">
        <v>8439</v>
      </c>
      <c r="C5719" s="2">
        <f>YEAR([1]Data!$D5719)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9">
        <v>57.959999999999994</v>
      </c>
      <c r="T5719" s="2">
        <v>7</v>
      </c>
      <c r="U5719" s="25">
        <v>0</v>
      </c>
      <c r="V5719" s="25">
        <v>27.241199999999996</v>
      </c>
      <c r="W5719" s="11">
        <f>Table_1[[#This Row],[Discount]]/Table_1[[#This Row],[Sales]]</f>
        <v>0</v>
      </c>
      <c r="X5719" t="str">
        <f>IF(Table_1[[#This Row],[Discount %]]&lt;=0.1, "0-10%", IF(Table_1[[#This Row],[Discount %]]&lt;=0.2, "10-20%", IF(Table_1[[#This Row],[Discount %]]&lt;=0.3, "20-30%", IF(Table_1[[#This Row],[Discount %]]&lt;=0.4, "30-40%", "40%+"))))</f>
        <v>0-10%</v>
      </c>
    </row>
    <row r="5720" spans="1:24" ht="14.4" x14ac:dyDescent="0.3">
      <c r="A5720" s="2">
        <v>5719</v>
      </c>
      <c r="B5720" s="2" t="s">
        <v>8439</v>
      </c>
      <c r="C5720" s="2">
        <f>YEAR([1]Data!$D5720)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9">
        <v>29.402999999999999</v>
      </c>
      <c r="T5720" s="2">
        <v>3</v>
      </c>
      <c r="U5720" s="25">
        <v>0.1</v>
      </c>
      <c r="V5720" s="25">
        <v>5.2272000000000007</v>
      </c>
      <c r="W5720" s="11">
        <f>Table_1[[#This Row],[Discount]]/Table_1[[#This Row],[Sales]]</f>
        <v>3.4010135020236033E-3</v>
      </c>
      <c r="X5720" t="str">
        <f>IF(Table_1[[#This Row],[Discount %]]&lt;=0.1, "0-10%", IF(Table_1[[#This Row],[Discount %]]&lt;=0.2, "10-20%", IF(Table_1[[#This Row],[Discount %]]&lt;=0.3, "20-30%", IF(Table_1[[#This Row],[Discount %]]&lt;=0.4, "30-40%", "40%+"))))</f>
        <v>0-10%</v>
      </c>
    </row>
    <row r="5721" spans="1:24" ht="14.4" x14ac:dyDescent="0.3">
      <c r="A5721" s="2">
        <v>5720</v>
      </c>
      <c r="B5721" s="2" t="s">
        <v>8440</v>
      </c>
      <c r="C5721" s="2">
        <f>YEAR([1]Data!$D5721)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9">
        <v>81.400000000000006</v>
      </c>
      <c r="T5721" s="2">
        <v>5</v>
      </c>
      <c r="U5721" s="25">
        <v>0</v>
      </c>
      <c r="V5721" s="25">
        <v>21.164000000000005</v>
      </c>
      <c r="W5721" s="11">
        <f>Table_1[[#This Row],[Discount]]/Table_1[[#This Row],[Sales]]</f>
        <v>0</v>
      </c>
      <c r="X5721" t="str">
        <f>IF(Table_1[[#This Row],[Discount %]]&lt;=0.1, "0-10%", IF(Table_1[[#This Row],[Discount %]]&lt;=0.2, "10-20%", IF(Table_1[[#This Row],[Discount %]]&lt;=0.3, "20-30%", IF(Table_1[[#This Row],[Discount %]]&lt;=0.4, "30-40%", "40%+"))))</f>
        <v>0-10%</v>
      </c>
    </row>
    <row r="5722" spans="1:24" ht="14.4" x14ac:dyDescent="0.3">
      <c r="A5722" s="2">
        <v>5721</v>
      </c>
      <c r="B5722" s="2" t="s">
        <v>8441</v>
      </c>
      <c r="C5722" s="2">
        <f>YEAR([1]Data!$D5722)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9">
        <v>8.7200000000000006</v>
      </c>
      <c r="T5722" s="2">
        <v>5</v>
      </c>
      <c r="U5722" s="25">
        <v>0.2</v>
      </c>
      <c r="V5722" s="25">
        <v>2.289000000000001</v>
      </c>
      <c r="W5722" s="11">
        <f>Table_1[[#This Row],[Discount]]/Table_1[[#This Row],[Sales]]</f>
        <v>2.2935779816513763E-2</v>
      </c>
      <c r="X5722" t="str">
        <f>IF(Table_1[[#This Row],[Discount %]]&lt;=0.1, "0-10%", IF(Table_1[[#This Row],[Discount %]]&lt;=0.2, "10-20%", IF(Table_1[[#This Row],[Discount %]]&lt;=0.3, "20-30%", IF(Table_1[[#This Row],[Discount %]]&lt;=0.4, "30-40%", "40%+"))))</f>
        <v>0-10%</v>
      </c>
    </row>
    <row r="5723" spans="1:24" ht="14.4" x14ac:dyDescent="0.3">
      <c r="A5723" s="2">
        <v>5722</v>
      </c>
      <c r="B5723" s="2" t="s">
        <v>8441</v>
      </c>
      <c r="C5723" s="2">
        <f>YEAR([1]Data!$D5723)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9">
        <v>91.176000000000016</v>
      </c>
      <c r="T5723" s="2">
        <v>3</v>
      </c>
      <c r="U5723" s="25">
        <v>0.2</v>
      </c>
      <c r="V5723" s="25">
        <v>4.5587999999999944</v>
      </c>
      <c r="W5723" s="11">
        <f>Table_1[[#This Row],[Discount]]/Table_1[[#This Row],[Sales]]</f>
        <v>2.1935597086952703E-3</v>
      </c>
      <c r="X5723" t="str">
        <f>IF(Table_1[[#This Row],[Discount %]]&lt;=0.1, "0-10%", IF(Table_1[[#This Row],[Discount %]]&lt;=0.2, "10-20%", IF(Table_1[[#This Row],[Discount %]]&lt;=0.3, "20-30%", IF(Table_1[[#This Row],[Discount %]]&lt;=0.4, "30-40%", "40%+"))))</f>
        <v>0-10%</v>
      </c>
    </row>
    <row r="5724" spans="1:24" ht="14.4" x14ac:dyDescent="0.3">
      <c r="A5724" s="2">
        <v>5723</v>
      </c>
      <c r="B5724" s="2" t="s">
        <v>8441</v>
      </c>
      <c r="C5724" s="2">
        <f>YEAR([1]Data!$D5724)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9">
        <v>159.96800000000002</v>
      </c>
      <c r="T5724" s="2">
        <v>4</v>
      </c>
      <c r="U5724" s="25">
        <v>0.2</v>
      </c>
      <c r="V5724" s="25">
        <v>29.993999999999986</v>
      </c>
      <c r="W5724" s="11">
        <f>Table_1[[#This Row],[Discount]]/Table_1[[#This Row],[Sales]]</f>
        <v>1.2502500500100018E-3</v>
      </c>
      <c r="X5724" t="str">
        <f>IF(Table_1[[#This Row],[Discount %]]&lt;=0.1, "0-10%", IF(Table_1[[#This Row],[Discount %]]&lt;=0.2, "10-20%", IF(Table_1[[#This Row],[Discount %]]&lt;=0.3, "20-30%", IF(Table_1[[#This Row],[Discount %]]&lt;=0.4, "30-40%", "40%+"))))</f>
        <v>0-10%</v>
      </c>
    </row>
    <row r="5725" spans="1:24" ht="14.4" x14ac:dyDescent="0.3">
      <c r="A5725" s="2">
        <v>5724</v>
      </c>
      <c r="B5725" s="2" t="s">
        <v>8442</v>
      </c>
      <c r="C5725" s="2">
        <f>YEAR([1]Data!$D5725)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9">
        <v>12.96</v>
      </c>
      <c r="T5725" s="2">
        <v>2</v>
      </c>
      <c r="U5725" s="25">
        <v>0</v>
      </c>
      <c r="V5725" s="25">
        <v>6.2208000000000006</v>
      </c>
      <c r="W5725" s="11">
        <f>Table_1[[#This Row],[Discount]]/Table_1[[#This Row],[Sales]]</f>
        <v>0</v>
      </c>
      <c r="X5725" t="str">
        <f>IF(Table_1[[#This Row],[Discount %]]&lt;=0.1, "0-10%", IF(Table_1[[#This Row],[Discount %]]&lt;=0.2, "10-20%", IF(Table_1[[#This Row],[Discount %]]&lt;=0.3, "20-30%", IF(Table_1[[#This Row],[Discount %]]&lt;=0.4, "30-40%", "40%+"))))</f>
        <v>0-10%</v>
      </c>
    </row>
    <row r="5726" spans="1:24" ht="14.4" x14ac:dyDescent="0.3">
      <c r="A5726" s="2">
        <v>5725</v>
      </c>
      <c r="B5726" s="2" t="s">
        <v>8443</v>
      </c>
      <c r="C5726" s="2">
        <f>YEAR([1]Data!$D5726)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9">
        <v>331.536</v>
      </c>
      <c r="T5726" s="2">
        <v>3</v>
      </c>
      <c r="U5726" s="25">
        <v>0.2</v>
      </c>
      <c r="V5726" s="25">
        <v>-82.884</v>
      </c>
      <c r="W5726" s="11">
        <f>Table_1[[#This Row],[Discount]]/Table_1[[#This Row],[Sales]]</f>
        <v>6.0325273876743403E-4</v>
      </c>
      <c r="X5726" t="str">
        <f>IF(Table_1[[#This Row],[Discount %]]&lt;=0.1, "0-10%", IF(Table_1[[#This Row],[Discount %]]&lt;=0.2, "10-20%", IF(Table_1[[#This Row],[Discount %]]&lt;=0.3, "20-30%", IF(Table_1[[#This Row],[Discount %]]&lt;=0.4, "30-40%", "40%+"))))</f>
        <v>0-10%</v>
      </c>
    </row>
    <row r="5727" spans="1:24" ht="14.4" x14ac:dyDescent="0.3">
      <c r="A5727" s="2">
        <v>5726</v>
      </c>
      <c r="B5727" s="2" t="s">
        <v>8444</v>
      </c>
      <c r="C5727" s="2">
        <f>YEAR([1]Data!$D5727)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9">
        <v>899.91</v>
      </c>
      <c r="T5727" s="2">
        <v>9</v>
      </c>
      <c r="U5727" s="25">
        <v>0</v>
      </c>
      <c r="V5727" s="25">
        <v>395.96040000000005</v>
      </c>
      <c r="W5727" s="11">
        <f>Table_1[[#This Row],[Discount]]/Table_1[[#This Row],[Sales]]</f>
        <v>0</v>
      </c>
      <c r="X5727" t="str">
        <f>IF(Table_1[[#This Row],[Discount %]]&lt;=0.1, "0-10%", IF(Table_1[[#This Row],[Discount %]]&lt;=0.2, "10-20%", IF(Table_1[[#This Row],[Discount %]]&lt;=0.3, "20-30%", IF(Table_1[[#This Row],[Discount %]]&lt;=0.4, "30-40%", "40%+"))))</f>
        <v>0-10%</v>
      </c>
    </row>
    <row r="5728" spans="1:24" ht="14.4" x14ac:dyDescent="0.3">
      <c r="A5728" s="2">
        <v>5727</v>
      </c>
      <c r="B5728" s="2" t="s">
        <v>8445</v>
      </c>
      <c r="C5728" s="2">
        <f>YEAR([1]Data!$D5728)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9">
        <v>946.34400000000005</v>
      </c>
      <c r="T5728" s="2">
        <v>7</v>
      </c>
      <c r="U5728" s="25">
        <v>0.2</v>
      </c>
      <c r="V5728" s="25">
        <v>118.29299999999989</v>
      </c>
      <c r="W5728" s="11">
        <f>Table_1[[#This Row],[Discount]]/Table_1[[#This Row],[Sales]]</f>
        <v>2.1133963970818224E-4</v>
      </c>
      <c r="X5728" t="str">
        <f>IF(Table_1[[#This Row],[Discount %]]&lt;=0.1, "0-10%", IF(Table_1[[#This Row],[Discount %]]&lt;=0.2, "10-20%", IF(Table_1[[#This Row],[Discount %]]&lt;=0.3, "20-30%", IF(Table_1[[#This Row],[Discount %]]&lt;=0.4, "30-40%", "40%+"))))</f>
        <v>0-10%</v>
      </c>
    </row>
    <row r="5729" spans="1:24" ht="14.4" x14ac:dyDescent="0.3">
      <c r="A5729" s="2">
        <v>5728</v>
      </c>
      <c r="B5729" s="2" t="s">
        <v>8446</v>
      </c>
      <c r="C5729" s="2">
        <f>YEAR([1]Data!$D5729)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9">
        <v>178.10999999999999</v>
      </c>
      <c r="T5729" s="2">
        <v>3</v>
      </c>
      <c r="U5729" s="25">
        <v>0</v>
      </c>
      <c r="V5729" s="25">
        <v>32.059799999999996</v>
      </c>
      <c r="W5729" s="11">
        <f>Table_1[[#This Row],[Discount]]/Table_1[[#This Row],[Sales]]</f>
        <v>0</v>
      </c>
      <c r="X5729" t="str">
        <f>IF(Table_1[[#This Row],[Discount %]]&lt;=0.1, "0-10%", IF(Table_1[[#This Row],[Discount %]]&lt;=0.2, "10-20%", IF(Table_1[[#This Row],[Discount %]]&lt;=0.3, "20-30%", IF(Table_1[[#This Row],[Discount %]]&lt;=0.4, "30-40%", "40%+"))))</f>
        <v>0-10%</v>
      </c>
    </row>
    <row r="5730" spans="1:24" ht="14.4" x14ac:dyDescent="0.3">
      <c r="A5730" s="2">
        <v>5729</v>
      </c>
      <c r="B5730" s="2" t="s">
        <v>8446</v>
      </c>
      <c r="C5730" s="2">
        <f>YEAR([1]Data!$D5730)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9">
        <v>1089.75</v>
      </c>
      <c r="T5730" s="2">
        <v>3</v>
      </c>
      <c r="U5730" s="25">
        <v>0</v>
      </c>
      <c r="V5730" s="25">
        <v>305.13000000000011</v>
      </c>
      <c r="W5730" s="11">
        <f>Table_1[[#This Row],[Discount]]/Table_1[[#This Row],[Sales]]</f>
        <v>0</v>
      </c>
      <c r="X5730" t="str">
        <f>IF(Table_1[[#This Row],[Discount %]]&lt;=0.1, "0-10%", IF(Table_1[[#This Row],[Discount %]]&lt;=0.2, "10-20%", IF(Table_1[[#This Row],[Discount %]]&lt;=0.3, "20-30%", IF(Table_1[[#This Row],[Discount %]]&lt;=0.4, "30-40%", "40%+"))))</f>
        <v>0-10%</v>
      </c>
    </row>
    <row r="5731" spans="1:24" ht="14.4" x14ac:dyDescent="0.3">
      <c r="A5731" s="2">
        <v>5730</v>
      </c>
      <c r="B5731" s="2" t="s">
        <v>8446</v>
      </c>
      <c r="C5731" s="2">
        <f>YEAR([1]Data!$D5731)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9">
        <v>61.06</v>
      </c>
      <c r="T5731" s="2">
        <v>2</v>
      </c>
      <c r="U5731" s="25">
        <v>0</v>
      </c>
      <c r="V5731" s="25">
        <v>28.087600000000002</v>
      </c>
      <c r="W5731" s="11">
        <f>Table_1[[#This Row],[Discount]]/Table_1[[#This Row],[Sales]]</f>
        <v>0</v>
      </c>
      <c r="X5731" t="str">
        <f>IF(Table_1[[#This Row],[Discount %]]&lt;=0.1, "0-10%", IF(Table_1[[#This Row],[Discount %]]&lt;=0.2, "10-20%", IF(Table_1[[#This Row],[Discount %]]&lt;=0.3, "20-30%", IF(Table_1[[#This Row],[Discount %]]&lt;=0.4, "30-40%", "40%+"))))</f>
        <v>0-10%</v>
      </c>
    </row>
    <row r="5732" spans="1:24" ht="14.4" x14ac:dyDescent="0.3">
      <c r="A5732" s="2">
        <v>5731</v>
      </c>
      <c r="B5732" s="2" t="s">
        <v>8446</v>
      </c>
      <c r="C5732" s="2">
        <f>YEAR([1]Data!$D5732)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9">
        <v>459.92</v>
      </c>
      <c r="T5732" s="2">
        <v>4</v>
      </c>
      <c r="U5732" s="25">
        <v>0</v>
      </c>
      <c r="V5732" s="25">
        <v>41.392799999999966</v>
      </c>
      <c r="W5732" s="11">
        <f>Table_1[[#This Row],[Discount]]/Table_1[[#This Row],[Sales]]</f>
        <v>0</v>
      </c>
      <c r="X5732" t="str">
        <f>IF(Table_1[[#This Row],[Discount %]]&lt;=0.1, "0-10%", IF(Table_1[[#This Row],[Discount %]]&lt;=0.2, "10-20%", IF(Table_1[[#This Row],[Discount %]]&lt;=0.3, "20-30%", IF(Table_1[[#This Row],[Discount %]]&lt;=0.4, "30-40%", "40%+"))))</f>
        <v>0-10%</v>
      </c>
    </row>
    <row r="5733" spans="1:24" ht="14.4" x14ac:dyDescent="0.3">
      <c r="A5733" s="2">
        <v>5732</v>
      </c>
      <c r="B5733" s="2" t="s">
        <v>8446</v>
      </c>
      <c r="C5733" s="2">
        <f>YEAR([1]Data!$D5733)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9">
        <v>27.52</v>
      </c>
      <c r="T5733" s="2">
        <v>4</v>
      </c>
      <c r="U5733" s="25">
        <v>0</v>
      </c>
      <c r="V5733" s="25">
        <v>12.659199999999998</v>
      </c>
      <c r="W5733" s="11">
        <f>Table_1[[#This Row],[Discount]]/Table_1[[#This Row],[Sales]]</f>
        <v>0</v>
      </c>
      <c r="X5733" t="str">
        <f>IF(Table_1[[#This Row],[Discount %]]&lt;=0.1, "0-10%", IF(Table_1[[#This Row],[Discount %]]&lt;=0.2, "10-20%", IF(Table_1[[#This Row],[Discount %]]&lt;=0.3, "20-30%", IF(Table_1[[#This Row],[Discount %]]&lt;=0.4, "30-40%", "40%+"))))</f>
        <v>0-10%</v>
      </c>
    </row>
    <row r="5734" spans="1:24" ht="14.4" x14ac:dyDescent="0.3">
      <c r="A5734" s="2">
        <v>5733</v>
      </c>
      <c r="B5734" s="2" t="s">
        <v>8447</v>
      </c>
      <c r="C5734" s="2">
        <f>YEAR([1]Data!$D5734)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9">
        <v>638.82000000000005</v>
      </c>
      <c r="T5734" s="2">
        <v>9</v>
      </c>
      <c r="U5734" s="25">
        <v>0</v>
      </c>
      <c r="V5734" s="25">
        <v>185.25779999999997</v>
      </c>
      <c r="W5734" s="11">
        <f>Table_1[[#This Row],[Discount]]/Table_1[[#This Row],[Sales]]</f>
        <v>0</v>
      </c>
      <c r="X5734" t="str">
        <f>IF(Table_1[[#This Row],[Discount %]]&lt;=0.1, "0-10%", IF(Table_1[[#This Row],[Discount %]]&lt;=0.2, "10-20%", IF(Table_1[[#This Row],[Discount %]]&lt;=0.3, "20-30%", IF(Table_1[[#This Row],[Discount %]]&lt;=0.4, "30-40%", "40%+"))))</f>
        <v>0-10%</v>
      </c>
    </row>
    <row r="5735" spans="1:24" ht="14.4" x14ac:dyDescent="0.3">
      <c r="A5735" s="2">
        <v>5734</v>
      </c>
      <c r="B5735" s="2" t="s">
        <v>8447</v>
      </c>
      <c r="C5735" s="2">
        <f>YEAR([1]Data!$D5735)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9">
        <v>30.69</v>
      </c>
      <c r="T5735" s="2">
        <v>3</v>
      </c>
      <c r="U5735" s="25">
        <v>0</v>
      </c>
      <c r="V5735" s="25">
        <v>7.9794000000000018</v>
      </c>
      <c r="W5735" s="11">
        <f>Table_1[[#This Row],[Discount]]/Table_1[[#This Row],[Sales]]</f>
        <v>0</v>
      </c>
      <c r="X5735" t="str">
        <f>IF(Table_1[[#This Row],[Discount %]]&lt;=0.1, "0-10%", IF(Table_1[[#This Row],[Discount %]]&lt;=0.2, "10-20%", IF(Table_1[[#This Row],[Discount %]]&lt;=0.3, "20-30%", IF(Table_1[[#This Row],[Discount %]]&lt;=0.4, "30-40%", "40%+"))))</f>
        <v>0-10%</v>
      </c>
    </row>
    <row r="5736" spans="1:24" ht="14.4" x14ac:dyDescent="0.3">
      <c r="A5736" s="2">
        <v>5735</v>
      </c>
      <c r="B5736" s="2" t="s">
        <v>8447</v>
      </c>
      <c r="C5736" s="2">
        <f>YEAR([1]Data!$D5736)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9">
        <v>25.16</v>
      </c>
      <c r="T5736" s="2">
        <v>2</v>
      </c>
      <c r="U5736" s="25">
        <v>0</v>
      </c>
      <c r="V5736" s="25">
        <v>8.5543999999999976</v>
      </c>
      <c r="W5736" s="11">
        <f>Table_1[[#This Row],[Discount]]/Table_1[[#This Row],[Sales]]</f>
        <v>0</v>
      </c>
      <c r="X5736" t="str">
        <f>IF(Table_1[[#This Row],[Discount %]]&lt;=0.1, "0-10%", IF(Table_1[[#This Row],[Discount %]]&lt;=0.2, "10-20%", IF(Table_1[[#This Row],[Discount %]]&lt;=0.3, "20-30%", IF(Table_1[[#This Row],[Discount %]]&lt;=0.4, "30-40%", "40%+"))))</f>
        <v>0-10%</v>
      </c>
    </row>
    <row r="5737" spans="1:24" ht="14.4" x14ac:dyDescent="0.3">
      <c r="A5737" s="2">
        <v>5736</v>
      </c>
      <c r="B5737" s="2" t="s">
        <v>8449</v>
      </c>
      <c r="C5737" s="2">
        <f>YEAR([1]Data!$D5737)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9">
        <v>13.919999999999998</v>
      </c>
      <c r="T5737" s="2">
        <v>3</v>
      </c>
      <c r="U5737" s="25">
        <v>0.2</v>
      </c>
      <c r="V5737" s="25">
        <v>4.8720000000000008</v>
      </c>
      <c r="W5737" s="11">
        <f>Table_1[[#This Row],[Discount]]/Table_1[[#This Row],[Sales]]</f>
        <v>1.4367816091954026E-2</v>
      </c>
      <c r="X5737" t="str">
        <f>IF(Table_1[[#This Row],[Discount %]]&lt;=0.1, "0-10%", IF(Table_1[[#This Row],[Discount %]]&lt;=0.2, "10-20%", IF(Table_1[[#This Row],[Discount %]]&lt;=0.3, "20-30%", IF(Table_1[[#This Row],[Discount %]]&lt;=0.4, "30-40%", "40%+"))))</f>
        <v>0-10%</v>
      </c>
    </row>
    <row r="5738" spans="1:24" ht="14.4" x14ac:dyDescent="0.3">
      <c r="A5738" s="2">
        <v>5737</v>
      </c>
      <c r="B5738" s="2" t="s">
        <v>8450</v>
      </c>
      <c r="C5738" s="2">
        <f>YEAR([1]Data!$D5738)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9">
        <v>19.36</v>
      </c>
      <c r="T5738" s="2">
        <v>2</v>
      </c>
      <c r="U5738" s="25">
        <v>0</v>
      </c>
      <c r="V5738" s="25">
        <v>9.2927999999999997</v>
      </c>
      <c r="W5738" s="11">
        <f>Table_1[[#This Row],[Discount]]/Table_1[[#This Row],[Sales]]</f>
        <v>0</v>
      </c>
      <c r="X5738" t="str">
        <f>IF(Table_1[[#This Row],[Discount %]]&lt;=0.1, "0-10%", IF(Table_1[[#This Row],[Discount %]]&lt;=0.2, "10-20%", IF(Table_1[[#This Row],[Discount %]]&lt;=0.3, "20-30%", IF(Table_1[[#This Row],[Discount %]]&lt;=0.4, "30-40%", "40%+"))))</f>
        <v>0-10%</v>
      </c>
    </row>
    <row r="5739" spans="1:24" ht="14.4" x14ac:dyDescent="0.3">
      <c r="A5739" s="2">
        <v>5738</v>
      </c>
      <c r="B5739" s="2" t="s">
        <v>8450</v>
      </c>
      <c r="C5739" s="2">
        <f>YEAR([1]Data!$D5739)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9">
        <v>19.3</v>
      </c>
      <c r="T5739" s="2">
        <v>2</v>
      </c>
      <c r="U5739" s="25">
        <v>0</v>
      </c>
      <c r="V5739" s="25">
        <v>5.7899999999999991</v>
      </c>
      <c r="W5739" s="11">
        <f>Table_1[[#This Row],[Discount]]/Table_1[[#This Row],[Sales]]</f>
        <v>0</v>
      </c>
      <c r="X5739" t="str">
        <f>IF(Table_1[[#This Row],[Discount %]]&lt;=0.1, "0-10%", IF(Table_1[[#This Row],[Discount %]]&lt;=0.2, "10-20%", IF(Table_1[[#This Row],[Discount %]]&lt;=0.3, "20-30%", IF(Table_1[[#This Row],[Discount %]]&lt;=0.4, "30-40%", "40%+"))))</f>
        <v>0-10%</v>
      </c>
    </row>
    <row r="5740" spans="1:24" ht="14.4" x14ac:dyDescent="0.3">
      <c r="A5740" s="2">
        <v>5739</v>
      </c>
      <c r="B5740" s="2" t="s">
        <v>8451</v>
      </c>
      <c r="C5740" s="2">
        <f>YEAR([1]Data!$D5740)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9">
        <v>38.376000000000005</v>
      </c>
      <c r="T5740" s="2">
        <v>3</v>
      </c>
      <c r="U5740" s="25">
        <v>0.2</v>
      </c>
      <c r="V5740" s="25">
        <v>13.4316</v>
      </c>
      <c r="W5740" s="11">
        <f>Table_1[[#This Row],[Discount]]/Table_1[[#This Row],[Sales]]</f>
        <v>5.211590577444236E-3</v>
      </c>
      <c r="X5740" t="str">
        <f>IF(Table_1[[#This Row],[Discount %]]&lt;=0.1, "0-10%", IF(Table_1[[#This Row],[Discount %]]&lt;=0.2, "10-20%", IF(Table_1[[#This Row],[Discount %]]&lt;=0.3, "20-30%", IF(Table_1[[#This Row],[Discount %]]&lt;=0.4, "30-40%", "40%+"))))</f>
        <v>0-10%</v>
      </c>
    </row>
    <row r="5741" spans="1:24" ht="14.4" x14ac:dyDescent="0.3">
      <c r="A5741" s="2">
        <v>5740</v>
      </c>
      <c r="B5741" s="2" t="s">
        <v>8452</v>
      </c>
      <c r="C5741" s="2">
        <f>YEAR([1]Data!$D5741)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9">
        <v>12.96</v>
      </c>
      <c r="T5741" s="2">
        <v>2</v>
      </c>
      <c r="U5741" s="25">
        <v>0</v>
      </c>
      <c r="V5741" s="25">
        <v>6.3504000000000005</v>
      </c>
      <c r="W5741" s="11">
        <f>Table_1[[#This Row],[Discount]]/Table_1[[#This Row],[Sales]]</f>
        <v>0</v>
      </c>
      <c r="X5741" t="str">
        <f>IF(Table_1[[#This Row],[Discount %]]&lt;=0.1, "0-10%", IF(Table_1[[#This Row],[Discount %]]&lt;=0.2, "10-20%", IF(Table_1[[#This Row],[Discount %]]&lt;=0.3, "20-30%", IF(Table_1[[#This Row],[Discount %]]&lt;=0.4, "30-40%", "40%+"))))</f>
        <v>0-10%</v>
      </c>
    </row>
    <row r="5742" spans="1:24" ht="14.4" x14ac:dyDescent="0.3">
      <c r="A5742" s="2">
        <v>5741</v>
      </c>
      <c r="B5742" s="2" t="s">
        <v>8452</v>
      </c>
      <c r="C5742" s="2">
        <f>YEAR([1]Data!$D5742)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9">
        <v>26.48</v>
      </c>
      <c r="T5742" s="2">
        <v>1</v>
      </c>
      <c r="U5742" s="25">
        <v>0</v>
      </c>
      <c r="V5742" s="25">
        <v>10.0624</v>
      </c>
      <c r="W5742" s="11">
        <f>Table_1[[#This Row],[Discount]]/Table_1[[#This Row],[Sales]]</f>
        <v>0</v>
      </c>
      <c r="X5742" t="str">
        <f>IF(Table_1[[#This Row],[Discount %]]&lt;=0.1, "0-10%", IF(Table_1[[#This Row],[Discount %]]&lt;=0.2, "10-20%", IF(Table_1[[#This Row],[Discount %]]&lt;=0.3, "20-30%", IF(Table_1[[#This Row],[Discount %]]&lt;=0.4, "30-40%", "40%+"))))</f>
        <v>0-10%</v>
      </c>
    </row>
    <row r="5743" spans="1:24" ht="14.4" x14ac:dyDescent="0.3">
      <c r="A5743" s="2">
        <v>5742</v>
      </c>
      <c r="B5743" s="2" t="s">
        <v>8452</v>
      </c>
      <c r="C5743" s="2">
        <f>YEAR([1]Data!$D5743)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9">
        <v>532.72</v>
      </c>
      <c r="T5743" s="2">
        <v>2</v>
      </c>
      <c r="U5743" s="25">
        <v>0.2</v>
      </c>
      <c r="V5743" s="25">
        <v>53.271999999999991</v>
      </c>
      <c r="W5743" s="11">
        <f>Table_1[[#This Row],[Discount]]/Table_1[[#This Row],[Sales]]</f>
        <v>3.7543174650848477E-4</v>
      </c>
      <c r="X5743" t="str">
        <f>IF(Table_1[[#This Row],[Discount %]]&lt;=0.1, "0-10%", IF(Table_1[[#This Row],[Discount %]]&lt;=0.2, "10-20%", IF(Table_1[[#This Row],[Discount %]]&lt;=0.3, "20-30%", IF(Table_1[[#This Row],[Discount %]]&lt;=0.4, "30-40%", "40%+"))))</f>
        <v>0-10%</v>
      </c>
    </row>
    <row r="5744" spans="1:24" ht="14.4" x14ac:dyDescent="0.3">
      <c r="A5744" s="2">
        <v>5743</v>
      </c>
      <c r="B5744" s="2" t="s">
        <v>8452</v>
      </c>
      <c r="C5744" s="2">
        <f>YEAR([1]Data!$D5744)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9">
        <v>26.72</v>
      </c>
      <c r="T5744" s="2">
        <v>4</v>
      </c>
      <c r="U5744" s="25">
        <v>0</v>
      </c>
      <c r="V5744" s="25">
        <v>12.8256</v>
      </c>
      <c r="W5744" s="11">
        <f>Table_1[[#This Row],[Discount]]/Table_1[[#This Row],[Sales]]</f>
        <v>0</v>
      </c>
      <c r="X5744" t="str">
        <f>IF(Table_1[[#This Row],[Discount %]]&lt;=0.1, "0-10%", IF(Table_1[[#This Row],[Discount %]]&lt;=0.2, "10-20%", IF(Table_1[[#This Row],[Discount %]]&lt;=0.3, "20-30%", IF(Table_1[[#This Row],[Discount %]]&lt;=0.4, "30-40%", "40%+"))))</f>
        <v>0-10%</v>
      </c>
    </row>
    <row r="5745" spans="1:24" ht="14.4" x14ac:dyDescent="0.3">
      <c r="A5745" s="2">
        <v>5744</v>
      </c>
      <c r="B5745" s="2" t="s">
        <v>8452</v>
      </c>
      <c r="C5745" s="2">
        <f>YEAR([1]Data!$D5745)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9">
        <v>20.04</v>
      </c>
      <c r="T5745" s="2">
        <v>3</v>
      </c>
      <c r="U5745" s="25">
        <v>0</v>
      </c>
      <c r="V5745" s="25">
        <v>9.6191999999999993</v>
      </c>
      <c r="W5745" s="11">
        <f>Table_1[[#This Row],[Discount]]/Table_1[[#This Row],[Sales]]</f>
        <v>0</v>
      </c>
      <c r="X5745" t="str">
        <f>IF(Table_1[[#This Row],[Discount %]]&lt;=0.1, "0-10%", IF(Table_1[[#This Row],[Discount %]]&lt;=0.2, "10-20%", IF(Table_1[[#This Row],[Discount %]]&lt;=0.3, "20-30%", IF(Table_1[[#This Row],[Discount %]]&lt;=0.4, "30-40%", "40%+"))))</f>
        <v>0-10%</v>
      </c>
    </row>
    <row r="5746" spans="1:24" ht="14.4" x14ac:dyDescent="0.3">
      <c r="A5746" s="2">
        <v>5745</v>
      </c>
      <c r="B5746" s="2" t="s">
        <v>8452</v>
      </c>
      <c r="C5746" s="2">
        <f>YEAR([1]Data!$D5746)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9">
        <v>795.48</v>
      </c>
      <c r="T5746" s="2">
        <v>7</v>
      </c>
      <c r="U5746" s="25">
        <v>0</v>
      </c>
      <c r="V5746" s="25">
        <v>7.9547999999999632</v>
      </c>
      <c r="W5746" s="11">
        <f>Table_1[[#This Row],[Discount]]/Table_1[[#This Row],[Sales]]</f>
        <v>0</v>
      </c>
      <c r="X5746" t="str">
        <f>IF(Table_1[[#This Row],[Discount %]]&lt;=0.1, "0-10%", IF(Table_1[[#This Row],[Discount %]]&lt;=0.2, "10-20%", IF(Table_1[[#This Row],[Discount %]]&lt;=0.3, "20-30%", IF(Table_1[[#This Row],[Discount %]]&lt;=0.4, "30-40%", "40%+"))))</f>
        <v>0-10%</v>
      </c>
    </row>
    <row r="5747" spans="1:24" ht="14.4" x14ac:dyDescent="0.3">
      <c r="A5747" s="2">
        <v>5746</v>
      </c>
      <c r="B5747" s="2" t="s">
        <v>8452</v>
      </c>
      <c r="C5747" s="2">
        <f>YEAR([1]Data!$D5747)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9">
        <v>21.560000000000002</v>
      </c>
      <c r="T5747" s="2">
        <v>7</v>
      </c>
      <c r="U5747" s="25">
        <v>0</v>
      </c>
      <c r="V5747" s="25">
        <v>6.8991999999999987</v>
      </c>
      <c r="W5747" s="11">
        <f>Table_1[[#This Row],[Discount]]/Table_1[[#This Row],[Sales]]</f>
        <v>0</v>
      </c>
      <c r="X5747" t="str">
        <f>IF(Table_1[[#This Row],[Discount %]]&lt;=0.1, "0-10%", IF(Table_1[[#This Row],[Discount %]]&lt;=0.2, "10-20%", IF(Table_1[[#This Row],[Discount %]]&lt;=0.3, "20-30%", IF(Table_1[[#This Row],[Discount %]]&lt;=0.4, "30-40%", "40%+"))))</f>
        <v>0-10%</v>
      </c>
    </row>
    <row r="5748" spans="1:24" ht="14.4" x14ac:dyDescent="0.3">
      <c r="A5748" s="2">
        <v>5747</v>
      </c>
      <c r="B5748" s="2" t="s">
        <v>8453</v>
      </c>
      <c r="C5748" s="2">
        <f>YEAR([1]Data!$D5748)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9">
        <v>249.58400000000003</v>
      </c>
      <c r="T5748" s="2">
        <v>2</v>
      </c>
      <c r="U5748" s="25">
        <v>0.2</v>
      </c>
      <c r="V5748" s="25">
        <v>31.197999999999986</v>
      </c>
      <c r="W5748" s="11">
        <f>Table_1[[#This Row],[Discount]]/Table_1[[#This Row],[Sales]]</f>
        <v>8.0133341880889793E-4</v>
      </c>
      <c r="X5748" t="str">
        <f>IF(Table_1[[#This Row],[Discount %]]&lt;=0.1, "0-10%", IF(Table_1[[#This Row],[Discount %]]&lt;=0.2, "10-20%", IF(Table_1[[#This Row],[Discount %]]&lt;=0.3, "20-30%", IF(Table_1[[#This Row],[Discount %]]&lt;=0.4, "30-40%", "40%+"))))</f>
        <v>0-10%</v>
      </c>
    </row>
    <row r="5749" spans="1:24" ht="14.4" x14ac:dyDescent="0.3">
      <c r="A5749" s="2">
        <v>5748</v>
      </c>
      <c r="B5749" s="2" t="s">
        <v>8453</v>
      </c>
      <c r="C5749" s="2">
        <f>YEAR([1]Data!$D5749)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9">
        <v>68.111999999999995</v>
      </c>
      <c r="T5749" s="2">
        <v>3</v>
      </c>
      <c r="U5749" s="25">
        <v>0.2</v>
      </c>
      <c r="V5749" s="25">
        <v>17.879399999999997</v>
      </c>
      <c r="W5749" s="11">
        <f>Table_1[[#This Row],[Discount]]/Table_1[[#This Row],[Sales]]</f>
        <v>2.9363401456424716E-3</v>
      </c>
      <c r="X5749" t="str">
        <f>IF(Table_1[[#This Row],[Discount %]]&lt;=0.1, "0-10%", IF(Table_1[[#This Row],[Discount %]]&lt;=0.2, "10-20%", IF(Table_1[[#This Row],[Discount %]]&lt;=0.3, "20-30%", IF(Table_1[[#This Row],[Discount %]]&lt;=0.4, "30-40%", "40%+"))))</f>
        <v>0-10%</v>
      </c>
    </row>
    <row r="5750" spans="1:24" ht="14.4" x14ac:dyDescent="0.3">
      <c r="A5750" s="2">
        <v>5749</v>
      </c>
      <c r="B5750" s="2" t="s">
        <v>8453</v>
      </c>
      <c r="C5750" s="2">
        <f>YEAR([1]Data!$D5750)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9">
        <v>16.560000000000002</v>
      </c>
      <c r="T5750" s="2">
        <v>3</v>
      </c>
      <c r="U5750" s="25">
        <v>0.2</v>
      </c>
      <c r="V5750" s="25">
        <v>-2.4840000000000018</v>
      </c>
      <c r="W5750" s="11">
        <f>Table_1[[#This Row],[Discount]]/Table_1[[#This Row],[Sales]]</f>
        <v>1.2077294685990338E-2</v>
      </c>
      <c r="X5750" t="str">
        <f>IF(Table_1[[#This Row],[Discount %]]&lt;=0.1, "0-10%", IF(Table_1[[#This Row],[Discount %]]&lt;=0.2, "10-20%", IF(Table_1[[#This Row],[Discount %]]&lt;=0.3, "20-30%", IF(Table_1[[#This Row],[Discount %]]&lt;=0.4, "30-40%", "40%+"))))</f>
        <v>0-10%</v>
      </c>
    </row>
    <row r="5751" spans="1:24" ht="14.4" x14ac:dyDescent="0.3">
      <c r="A5751" s="2">
        <v>5750</v>
      </c>
      <c r="B5751" s="2" t="s">
        <v>8454</v>
      </c>
      <c r="C5751" s="2">
        <f>YEAR([1]Data!$D5751)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9">
        <v>74.95</v>
      </c>
      <c r="T5751" s="2">
        <v>5</v>
      </c>
      <c r="U5751" s="25">
        <v>0</v>
      </c>
      <c r="V5751" s="25">
        <v>36.725500000000004</v>
      </c>
      <c r="W5751" s="11">
        <f>Table_1[[#This Row],[Discount]]/Table_1[[#This Row],[Sales]]</f>
        <v>0</v>
      </c>
      <c r="X5751" t="str">
        <f>IF(Table_1[[#This Row],[Discount %]]&lt;=0.1, "0-10%", IF(Table_1[[#This Row],[Discount %]]&lt;=0.2, "10-20%", IF(Table_1[[#This Row],[Discount %]]&lt;=0.3, "20-30%", IF(Table_1[[#This Row],[Discount %]]&lt;=0.4, "30-40%", "40%+"))))</f>
        <v>0-10%</v>
      </c>
    </row>
    <row r="5752" spans="1:24" ht="14.4" x14ac:dyDescent="0.3">
      <c r="A5752" s="2">
        <v>5751</v>
      </c>
      <c r="B5752" s="2" t="s">
        <v>8455</v>
      </c>
      <c r="C5752" s="2">
        <f>YEAR([1]Data!$D5752)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9">
        <v>355.45499999999998</v>
      </c>
      <c r="T5752" s="2">
        <v>3</v>
      </c>
      <c r="U5752" s="25">
        <v>0.5</v>
      </c>
      <c r="V5752" s="25">
        <v>-184.83660000000003</v>
      </c>
      <c r="W5752" s="11">
        <f>Table_1[[#This Row],[Discount]]/Table_1[[#This Row],[Sales]]</f>
        <v>1.4066478175859111E-3</v>
      </c>
      <c r="X5752" t="str">
        <f>IF(Table_1[[#This Row],[Discount %]]&lt;=0.1, "0-10%", IF(Table_1[[#This Row],[Discount %]]&lt;=0.2, "10-20%", IF(Table_1[[#This Row],[Discount %]]&lt;=0.3, "20-30%", IF(Table_1[[#This Row],[Discount %]]&lt;=0.4, "30-40%", "40%+"))))</f>
        <v>0-10%</v>
      </c>
    </row>
    <row r="5753" spans="1:24" ht="14.4" x14ac:dyDescent="0.3">
      <c r="A5753" s="2">
        <v>5752</v>
      </c>
      <c r="B5753" s="2" t="s">
        <v>8457</v>
      </c>
      <c r="C5753" s="2">
        <f>YEAR([1]Data!$D5753)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9">
        <v>44.400000000000006</v>
      </c>
      <c r="T5753" s="2">
        <v>3</v>
      </c>
      <c r="U5753" s="25">
        <v>0</v>
      </c>
      <c r="V5753" s="25">
        <v>22.200000000000003</v>
      </c>
      <c r="W5753" s="11">
        <f>Table_1[[#This Row],[Discount]]/Table_1[[#This Row],[Sales]]</f>
        <v>0</v>
      </c>
      <c r="X5753" t="str">
        <f>IF(Table_1[[#This Row],[Discount %]]&lt;=0.1, "0-10%", IF(Table_1[[#This Row],[Discount %]]&lt;=0.2, "10-20%", IF(Table_1[[#This Row],[Discount %]]&lt;=0.3, "20-30%", IF(Table_1[[#This Row],[Discount %]]&lt;=0.4, "30-40%", "40%+"))))</f>
        <v>0-10%</v>
      </c>
    </row>
    <row r="5754" spans="1:24" ht="14.4" x14ac:dyDescent="0.3">
      <c r="A5754" s="2">
        <v>5753</v>
      </c>
      <c r="B5754" s="2" t="s">
        <v>8457</v>
      </c>
      <c r="C5754" s="2">
        <f>YEAR([1]Data!$D5754)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9">
        <v>20.65</v>
      </c>
      <c r="T5754" s="2">
        <v>5</v>
      </c>
      <c r="U5754" s="25">
        <v>0</v>
      </c>
      <c r="V5754" s="25">
        <v>9.4989999999999988</v>
      </c>
      <c r="W5754" s="11">
        <f>Table_1[[#This Row],[Discount]]/Table_1[[#This Row],[Sales]]</f>
        <v>0</v>
      </c>
      <c r="X5754" t="str">
        <f>IF(Table_1[[#This Row],[Discount %]]&lt;=0.1, "0-10%", IF(Table_1[[#This Row],[Discount %]]&lt;=0.2, "10-20%", IF(Table_1[[#This Row],[Discount %]]&lt;=0.3, "20-30%", IF(Table_1[[#This Row],[Discount %]]&lt;=0.4, "30-40%", "40%+"))))</f>
        <v>0-10%</v>
      </c>
    </row>
    <row r="5755" spans="1:24" ht="14.4" x14ac:dyDescent="0.3">
      <c r="A5755" s="2">
        <v>5754</v>
      </c>
      <c r="B5755" s="2" t="s">
        <v>8460</v>
      </c>
      <c r="C5755" s="2">
        <f>YEAR([1]Data!$D5755)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9">
        <v>866.4</v>
      </c>
      <c r="T5755" s="2">
        <v>4</v>
      </c>
      <c r="U5755" s="25">
        <v>0</v>
      </c>
      <c r="V5755" s="25">
        <v>225.26400000000001</v>
      </c>
      <c r="W5755" s="11">
        <f>Table_1[[#This Row],[Discount]]/Table_1[[#This Row],[Sales]]</f>
        <v>0</v>
      </c>
      <c r="X5755" t="str">
        <f>IF(Table_1[[#This Row],[Discount %]]&lt;=0.1, "0-10%", IF(Table_1[[#This Row],[Discount %]]&lt;=0.2, "10-20%", IF(Table_1[[#This Row],[Discount %]]&lt;=0.3, "20-30%", IF(Table_1[[#This Row],[Discount %]]&lt;=0.4, "30-40%", "40%+"))))</f>
        <v>0-10%</v>
      </c>
    </row>
    <row r="5756" spans="1:24" ht="14.4" x14ac:dyDescent="0.3">
      <c r="A5756" s="2">
        <v>5755</v>
      </c>
      <c r="B5756" s="2" t="s">
        <v>8461</v>
      </c>
      <c r="C5756" s="2">
        <f>YEAR([1]Data!$D5756)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9">
        <v>5.56</v>
      </c>
      <c r="T5756" s="2">
        <v>2</v>
      </c>
      <c r="U5756" s="25">
        <v>0</v>
      </c>
      <c r="V5756" s="25">
        <v>1.4455999999999998</v>
      </c>
      <c r="W5756" s="11">
        <f>Table_1[[#This Row],[Discount]]/Table_1[[#This Row],[Sales]]</f>
        <v>0</v>
      </c>
      <c r="X5756" t="str">
        <f>IF(Table_1[[#This Row],[Discount %]]&lt;=0.1, "0-10%", IF(Table_1[[#This Row],[Discount %]]&lt;=0.2, "10-20%", IF(Table_1[[#This Row],[Discount %]]&lt;=0.3, "20-30%", IF(Table_1[[#This Row],[Discount %]]&lt;=0.4, "30-40%", "40%+"))))</f>
        <v>0-10%</v>
      </c>
    </row>
    <row r="5757" spans="1:24" ht="14.4" x14ac:dyDescent="0.3">
      <c r="A5757" s="2">
        <v>5756</v>
      </c>
      <c r="B5757" s="2" t="s">
        <v>8462</v>
      </c>
      <c r="C5757" s="2">
        <f>YEAR([1]Data!$D5757)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9">
        <v>3.1599999999999993</v>
      </c>
      <c r="T5757" s="2">
        <v>4</v>
      </c>
      <c r="U5757" s="25">
        <v>0.8</v>
      </c>
      <c r="V5757" s="25">
        <v>-8.532</v>
      </c>
      <c r="W5757" s="11">
        <f>Table_1[[#This Row],[Discount]]/Table_1[[#This Row],[Sales]]</f>
        <v>0.25316455696202539</v>
      </c>
      <c r="X5757" t="str">
        <f>IF(Table_1[[#This Row],[Discount %]]&lt;=0.1, "0-10%", IF(Table_1[[#This Row],[Discount %]]&lt;=0.2, "10-20%", IF(Table_1[[#This Row],[Discount %]]&lt;=0.3, "20-30%", IF(Table_1[[#This Row],[Discount %]]&lt;=0.4, "30-40%", "40%+"))))</f>
        <v>20-30%</v>
      </c>
    </row>
    <row r="5758" spans="1:24" ht="14.4" x14ac:dyDescent="0.3">
      <c r="A5758" s="2">
        <v>5757</v>
      </c>
      <c r="B5758" s="2" t="s">
        <v>8462</v>
      </c>
      <c r="C5758" s="2">
        <f>YEAR([1]Data!$D5758)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9">
        <v>1999.96</v>
      </c>
      <c r="T5758" s="2">
        <v>5</v>
      </c>
      <c r="U5758" s="25">
        <v>0.2</v>
      </c>
      <c r="V5758" s="25">
        <v>624.98749999999995</v>
      </c>
      <c r="W5758" s="11">
        <f>Table_1[[#This Row],[Discount]]/Table_1[[#This Row],[Sales]]</f>
        <v>1.0000200004000081E-4</v>
      </c>
      <c r="X5758" t="str">
        <f>IF(Table_1[[#This Row],[Discount %]]&lt;=0.1, "0-10%", IF(Table_1[[#This Row],[Discount %]]&lt;=0.2, "10-20%", IF(Table_1[[#This Row],[Discount %]]&lt;=0.3, "20-30%", IF(Table_1[[#This Row],[Discount %]]&lt;=0.4, "30-40%", "40%+"))))</f>
        <v>0-10%</v>
      </c>
    </row>
    <row r="5759" spans="1:24" ht="14.4" x14ac:dyDescent="0.3">
      <c r="A5759" s="2">
        <v>5758</v>
      </c>
      <c r="B5759" s="2" t="s">
        <v>8463</v>
      </c>
      <c r="C5759" s="2">
        <f>YEAR([1]Data!$D5759)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9">
        <v>46.152000000000001</v>
      </c>
      <c r="T5759" s="2">
        <v>3</v>
      </c>
      <c r="U5759" s="25">
        <v>0.2</v>
      </c>
      <c r="V5759" s="25">
        <v>12.114900000000002</v>
      </c>
      <c r="W5759" s="11">
        <f>Table_1[[#This Row],[Discount]]/Table_1[[#This Row],[Sales]]</f>
        <v>4.3335066736002771E-3</v>
      </c>
      <c r="X5759" t="str">
        <f>IF(Table_1[[#This Row],[Discount %]]&lt;=0.1, "0-10%", IF(Table_1[[#This Row],[Discount %]]&lt;=0.2, "10-20%", IF(Table_1[[#This Row],[Discount %]]&lt;=0.3, "20-30%", IF(Table_1[[#This Row],[Discount %]]&lt;=0.4, "30-40%", "40%+"))))</f>
        <v>0-10%</v>
      </c>
    </row>
    <row r="5760" spans="1:24" ht="14.4" x14ac:dyDescent="0.3">
      <c r="A5760" s="2">
        <v>5759</v>
      </c>
      <c r="B5760" s="2" t="s">
        <v>8466</v>
      </c>
      <c r="C5760" s="2">
        <f>YEAR([1]Data!$D5760)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9">
        <v>32.984999999999999</v>
      </c>
      <c r="T5760" s="2">
        <v>3</v>
      </c>
      <c r="U5760" s="25">
        <v>0.5</v>
      </c>
      <c r="V5760" s="25">
        <v>-1.9791000000000025</v>
      </c>
      <c r="W5760" s="11">
        <f>Table_1[[#This Row],[Discount]]/Table_1[[#This Row],[Sales]]</f>
        <v>1.5158405335758678E-2</v>
      </c>
      <c r="X5760" t="str">
        <f>IF(Table_1[[#This Row],[Discount %]]&lt;=0.1, "0-10%", IF(Table_1[[#This Row],[Discount %]]&lt;=0.2, "10-20%", IF(Table_1[[#This Row],[Discount %]]&lt;=0.3, "20-30%", IF(Table_1[[#This Row],[Discount %]]&lt;=0.4, "30-40%", "40%+"))))</f>
        <v>0-10%</v>
      </c>
    </row>
    <row r="5761" spans="1:24" ht="14.4" x14ac:dyDescent="0.3">
      <c r="A5761" s="2">
        <v>5760</v>
      </c>
      <c r="B5761" s="2" t="s">
        <v>8467</v>
      </c>
      <c r="C5761" s="2">
        <f>YEAR([1]Data!$D5761)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9">
        <v>481.32</v>
      </c>
      <c r="T5761" s="2">
        <v>4</v>
      </c>
      <c r="U5761" s="25">
        <v>0</v>
      </c>
      <c r="V5761" s="25">
        <v>125.14319999999998</v>
      </c>
      <c r="W5761" s="11">
        <f>Table_1[[#This Row],[Discount]]/Table_1[[#This Row],[Sales]]</f>
        <v>0</v>
      </c>
      <c r="X5761" t="str">
        <f>IF(Table_1[[#This Row],[Discount %]]&lt;=0.1, "0-10%", IF(Table_1[[#This Row],[Discount %]]&lt;=0.2, "10-20%", IF(Table_1[[#This Row],[Discount %]]&lt;=0.3, "20-30%", IF(Table_1[[#This Row],[Discount %]]&lt;=0.4, "30-40%", "40%+"))))</f>
        <v>0-10%</v>
      </c>
    </row>
    <row r="5762" spans="1:24" ht="14.4" x14ac:dyDescent="0.3">
      <c r="A5762" s="2">
        <v>5761</v>
      </c>
      <c r="B5762" s="2" t="s">
        <v>8467</v>
      </c>
      <c r="C5762" s="2">
        <f>YEAR([1]Data!$D5762)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9">
        <v>6.3840000000000003</v>
      </c>
      <c r="T5762" s="2">
        <v>1</v>
      </c>
      <c r="U5762" s="25">
        <v>0.2</v>
      </c>
      <c r="V5762" s="25">
        <v>2.1546000000000003</v>
      </c>
      <c r="W5762" s="11">
        <f>Table_1[[#This Row],[Discount]]/Table_1[[#This Row],[Sales]]</f>
        <v>3.1328320802005011E-2</v>
      </c>
      <c r="X5762" t="str">
        <f>IF(Table_1[[#This Row],[Discount %]]&lt;=0.1, "0-10%", IF(Table_1[[#This Row],[Discount %]]&lt;=0.2, "10-20%", IF(Table_1[[#This Row],[Discount %]]&lt;=0.3, "20-30%", IF(Table_1[[#This Row],[Discount %]]&lt;=0.4, "30-40%", "40%+"))))</f>
        <v>0-10%</v>
      </c>
    </row>
    <row r="5763" spans="1:24" ht="14.4" x14ac:dyDescent="0.3">
      <c r="A5763" s="2">
        <v>5762</v>
      </c>
      <c r="B5763" s="2" t="s">
        <v>8468</v>
      </c>
      <c r="C5763" s="2">
        <f>YEAR([1]Data!$D5763)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9">
        <v>542.93999999999994</v>
      </c>
      <c r="T5763" s="2">
        <v>3</v>
      </c>
      <c r="U5763" s="25">
        <v>0</v>
      </c>
      <c r="V5763" s="25">
        <v>152.02319999999997</v>
      </c>
      <c r="W5763" s="11">
        <f>Table_1[[#This Row],[Discount]]/Table_1[[#This Row],[Sales]]</f>
        <v>0</v>
      </c>
      <c r="X5763" t="str">
        <f>IF(Table_1[[#This Row],[Discount %]]&lt;=0.1, "0-10%", IF(Table_1[[#This Row],[Discount %]]&lt;=0.2, "10-20%", IF(Table_1[[#This Row],[Discount %]]&lt;=0.3, "20-30%", IF(Table_1[[#This Row],[Discount %]]&lt;=0.4, "30-40%", "40%+"))))</f>
        <v>0-10%</v>
      </c>
    </row>
    <row r="5764" spans="1:24" ht="14.4" x14ac:dyDescent="0.3">
      <c r="A5764" s="2">
        <v>5763</v>
      </c>
      <c r="B5764" s="2" t="s">
        <v>8468</v>
      </c>
      <c r="C5764" s="2">
        <f>YEAR([1]Data!$D5764)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9">
        <v>54.92</v>
      </c>
      <c r="T5764" s="2">
        <v>4</v>
      </c>
      <c r="U5764" s="25">
        <v>0</v>
      </c>
      <c r="V5764" s="25">
        <v>19.7712</v>
      </c>
      <c r="W5764" s="11">
        <f>Table_1[[#This Row],[Discount]]/Table_1[[#This Row],[Sales]]</f>
        <v>0</v>
      </c>
      <c r="X5764" t="str">
        <f>IF(Table_1[[#This Row],[Discount %]]&lt;=0.1, "0-10%", IF(Table_1[[#This Row],[Discount %]]&lt;=0.2, "10-20%", IF(Table_1[[#This Row],[Discount %]]&lt;=0.3, "20-30%", IF(Table_1[[#This Row],[Discount %]]&lt;=0.4, "30-40%", "40%+"))))</f>
        <v>0-10%</v>
      </c>
    </row>
    <row r="5765" spans="1:24" ht="14.4" x14ac:dyDescent="0.3">
      <c r="A5765" s="2">
        <v>5764</v>
      </c>
      <c r="B5765" s="2" t="s">
        <v>8470</v>
      </c>
      <c r="C5765" s="2">
        <f>YEAR([1]Data!$D5765)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9">
        <v>1448.8200000000002</v>
      </c>
      <c r="T5765" s="2">
        <v>10</v>
      </c>
      <c r="U5765" s="25">
        <v>0.1</v>
      </c>
      <c r="V5765" s="25">
        <v>209.27399999999992</v>
      </c>
      <c r="W5765" s="11">
        <f>Table_1[[#This Row],[Discount]]/Table_1[[#This Row],[Sales]]</f>
        <v>6.90216866139341E-5</v>
      </c>
      <c r="X5765" t="str">
        <f>IF(Table_1[[#This Row],[Discount %]]&lt;=0.1, "0-10%", IF(Table_1[[#This Row],[Discount %]]&lt;=0.2, "10-20%", IF(Table_1[[#This Row],[Discount %]]&lt;=0.3, "20-30%", IF(Table_1[[#This Row],[Discount %]]&lt;=0.4, "30-40%", "40%+"))))</f>
        <v>0-10%</v>
      </c>
    </row>
    <row r="5766" spans="1:24" ht="14.4" x14ac:dyDescent="0.3">
      <c r="A5766" s="2">
        <v>5765</v>
      </c>
      <c r="B5766" s="2" t="s">
        <v>8471</v>
      </c>
      <c r="C5766" s="2">
        <f>YEAR([1]Data!$D5766)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9">
        <v>353.88</v>
      </c>
      <c r="T5766" s="2">
        <v>6</v>
      </c>
      <c r="U5766" s="25">
        <v>0</v>
      </c>
      <c r="V5766" s="25">
        <v>17.693999999999988</v>
      </c>
      <c r="W5766" s="11">
        <f>Table_1[[#This Row],[Discount]]/Table_1[[#This Row],[Sales]]</f>
        <v>0</v>
      </c>
      <c r="X5766" t="str">
        <f>IF(Table_1[[#This Row],[Discount %]]&lt;=0.1, "0-10%", IF(Table_1[[#This Row],[Discount %]]&lt;=0.2, "10-20%", IF(Table_1[[#This Row],[Discount %]]&lt;=0.3, "20-30%", IF(Table_1[[#This Row],[Discount %]]&lt;=0.4, "30-40%", "40%+"))))</f>
        <v>0-10%</v>
      </c>
    </row>
    <row r="5767" spans="1:24" ht="14.4" x14ac:dyDescent="0.3">
      <c r="A5767" s="2">
        <v>5766</v>
      </c>
      <c r="B5767" s="2" t="s">
        <v>8472</v>
      </c>
      <c r="C5767" s="2">
        <f>YEAR([1]Data!$D5767)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9">
        <v>333.57600000000002</v>
      </c>
      <c r="T5767" s="2">
        <v>3</v>
      </c>
      <c r="U5767" s="25">
        <v>0.2</v>
      </c>
      <c r="V5767" s="25">
        <v>25.018199999999993</v>
      </c>
      <c r="W5767" s="11">
        <f>Table_1[[#This Row],[Discount]]/Table_1[[#This Row],[Sales]]</f>
        <v>5.9956351775907141E-4</v>
      </c>
      <c r="X5767" t="str">
        <f>IF(Table_1[[#This Row],[Discount %]]&lt;=0.1, "0-10%", IF(Table_1[[#This Row],[Discount %]]&lt;=0.2, "10-20%", IF(Table_1[[#This Row],[Discount %]]&lt;=0.3, "20-30%", IF(Table_1[[#This Row],[Discount %]]&lt;=0.4, "30-40%", "40%+"))))</f>
        <v>0-10%</v>
      </c>
    </row>
    <row r="5768" spans="1:24" ht="14.4" x14ac:dyDescent="0.3">
      <c r="A5768" s="2">
        <v>5767</v>
      </c>
      <c r="B5768" s="2" t="s">
        <v>8474</v>
      </c>
      <c r="C5768" s="2">
        <f>YEAR([1]Data!$D5768)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9">
        <v>60.144000000000005</v>
      </c>
      <c r="T5768" s="2">
        <v>6</v>
      </c>
      <c r="U5768" s="25">
        <v>0.2</v>
      </c>
      <c r="V5768" s="25">
        <v>20.298599999999993</v>
      </c>
      <c r="W5768" s="11">
        <f>Table_1[[#This Row],[Discount]]/Table_1[[#This Row],[Sales]]</f>
        <v>3.3253524873636604E-3</v>
      </c>
      <c r="X5768" t="str">
        <f>IF(Table_1[[#This Row],[Discount %]]&lt;=0.1, "0-10%", IF(Table_1[[#This Row],[Discount %]]&lt;=0.2, "10-20%", IF(Table_1[[#This Row],[Discount %]]&lt;=0.3, "20-30%", IF(Table_1[[#This Row],[Discount %]]&lt;=0.4, "30-40%", "40%+"))))</f>
        <v>0-10%</v>
      </c>
    </row>
    <row r="5769" spans="1:24" ht="14.4" x14ac:dyDescent="0.3">
      <c r="A5769" s="2">
        <v>5768</v>
      </c>
      <c r="B5769" s="2" t="s">
        <v>8475</v>
      </c>
      <c r="C5769" s="2">
        <f>YEAR([1]Data!$D5769)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9">
        <v>85.2</v>
      </c>
      <c r="T5769" s="2">
        <v>6</v>
      </c>
      <c r="U5769" s="25">
        <v>0.2</v>
      </c>
      <c r="V5769" s="25">
        <v>20.234999999999996</v>
      </c>
      <c r="W5769" s="11">
        <f>Table_1[[#This Row],[Discount]]/Table_1[[#This Row],[Sales]]</f>
        <v>2.3474178403755869E-3</v>
      </c>
      <c r="X5769" t="str">
        <f>IF(Table_1[[#This Row],[Discount %]]&lt;=0.1, "0-10%", IF(Table_1[[#This Row],[Discount %]]&lt;=0.2, "10-20%", IF(Table_1[[#This Row],[Discount %]]&lt;=0.3, "20-30%", IF(Table_1[[#This Row],[Discount %]]&lt;=0.4, "30-40%", "40%+"))))</f>
        <v>0-10%</v>
      </c>
    </row>
    <row r="5770" spans="1:24" ht="14.4" x14ac:dyDescent="0.3">
      <c r="A5770" s="2">
        <v>5769</v>
      </c>
      <c r="B5770" s="2" t="s">
        <v>8476</v>
      </c>
      <c r="C5770" s="2">
        <f>YEAR([1]Data!$D5770)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9">
        <v>3.15</v>
      </c>
      <c r="T5770" s="2">
        <v>1</v>
      </c>
      <c r="U5770" s="25">
        <v>0</v>
      </c>
      <c r="V5770" s="25">
        <v>1.512</v>
      </c>
      <c r="W5770" s="11">
        <f>Table_1[[#This Row],[Discount]]/Table_1[[#This Row],[Sales]]</f>
        <v>0</v>
      </c>
      <c r="X5770" t="str">
        <f>IF(Table_1[[#This Row],[Discount %]]&lt;=0.1, "0-10%", IF(Table_1[[#This Row],[Discount %]]&lt;=0.2, "10-20%", IF(Table_1[[#This Row],[Discount %]]&lt;=0.3, "20-30%", IF(Table_1[[#This Row],[Discount %]]&lt;=0.4, "30-40%", "40%+"))))</f>
        <v>0-10%</v>
      </c>
    </row>
    <row r="5771" spans="1:24" ht="14.4" x14ac:dyDescent="0.3">
      <c r="A5771" s="2">
        <v>5770</v>
      </c>
      <c r="B5771" s="2" t="s">
        <v>8476</v>
      </c>
      <c r="C5771" s="2">
        <f>YEAR([1]Data!$D5771)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9">
        <v>22.72</v>
      </c>
      <c r="T5771" s="2">
        <v>4</v>
      </c>
      <c r="U5771" s="25">
        <v>0</v>
      </c>
      <c r="V5771" s="25">
        <v>10.223999999999998</v>
      </c>
      <c r="W5771" s="11">
        <f>Table_1[[#This Row],[Discount]]/Table_1[[#This Row],[Sales]]</f>
        <v>0</v>
      </c>
      <c r="X5771" t="str">
        <f>IF(Table_1[[#This Row],[Discount %]]&lt;=0.1, "0-10%", IF(Table_1[[#This Row],[Discount %]]&lt;=0.2, "10-20%", IF(Table_1[[#This Row],[Discount %]]&lt;=0.3, "20-30%", IF(Table_1[[#This Row],[Discount %]]&lt;=0.4, "30-40%", "40%+"))))</f>
        <v>0-10%</v>
      </c>
    </row>
    <row r="5772" spans="1:24" ht="14.4" x14ac:dyDescent="0.3">
      <c r="A5772" s="2">
        <v>5771</v>
      </c>
      <c r="B5772" s="2" t="s">
        <v>8477</v>
      </c>
      <c r="C5772" s="2">
        <f>YEAR([1]Data!$D5772)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9">
        <v>14.91</v>
      </c>
      <c r="T5772" s="2">
        <v>3</v>
      </c>
      <c r="U5772" s="25">
        <v>0</v>
      </c>
      <c r="V5772" s="25">
        <v>4.6220999999999997</v>
      </c>
      <c r="W5772" s="11">
        <f>Table_1[[#This Row],[Discount]]/Table_1[[#This Row],[Sales]]</f>
        <v>0</v>
      </c>
      <c r="X5772" t="str">
        <f>IF(Table_1[[#This Row],[Discount %]]&lt;=0.1, "0-10%", IF(Table_1[[#This Row],[Discount %]]&lt;=0.2, "10-20%", IF(Table_1[[#This Row],[Discount %]]&lt;=0.3, "20-30%", IF(Table_1[[#This Row],[Discount %]]&lt;=0.4, "30-40%", "40%+"))))</f>
        <v>0-10%</v>
      </c>
    </row>
    <row r="5773" spans="1:24" ht="14.4" x14ac:dyDescent="0.3">
      <c r="A5773" s="2">
        <v>5772</v>
      </c>
      <c r="B5773" s="2" t="s">
        <v>8477</v>
      </c>
      <c r="C5773" s="2">
        <f>YEAR([1]Data!$D5773)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9">
        <v>1158.1199999999999</v>
      </c>
      <c r="T5773" s="2">
        <v>4</v>
      </c>
      <c r="U5773" s="25">
        <v>0</v>
      </c>
      <c r="V5773" s="25">
        <v>335.85479999999984</v>
      </c>
      <c r="W5773" s="11">
        <f>Table_1[[#This Row],[Discount]]/Table_1[[#This Row],[Sales]]</f>
        <v>0</v>
      </c>
      <c r="X5773" t="str">
        <f>IF(Table_1[[#This Row],[Discount %]]&lt;=0.1, "0-10%", IF(Table_1[[#This Row],[Discount %]]&lt;=0.2, "10-20%", IF(Table_1[[#This Row],[Discount %]]&lt;=0.3, "20-30%", IF(Table_1[[#This Row],[Discount %]]&lt;=0.4, "30-40%", "40%+"))))</f>
        <v>0-10%</v>
      </c>
    </row>
    <row r="5774" spans="1:24" ht="14.4" x14ac:dyDescent="0.3">
      <c r="A5774" s="2">
        <v>5773</v>
      </c>
      <c r="B5774" s="2" t="s">
        <v>8478</v>
      </c>
      <c r="C5774" s="2">
        <f>YEAR([1]Data!$D5774)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9">
        <v>599.99</v>
      </c>
      <c r="T5774" s="2">
        <v>1</v>
      </c>
      <c r="U5774" s="25">
        <v>0</v>
      </c>
      <c r="V5774" s="25">
        <v>233.99610000000001</v>
      </c>
      <c r="W5774" s="11">
        <f>Table_1[[#This Row],[Discount]]/Table_1[[#This Row],[Sales]]</f>
        <v>0</v>
      </c>
      <c r="X5774" t="str">
        <f>IF(Table_1[[#This Row],[Discount %]]&lt;=0.1, "0-10%", IF(Table_1[[#This Row],[Discount %]]&lt;=0.2, "10-20%", IF(Table_1[[#This Row],[Discount %]]&lt;=0.3, "20-30%", IF(Table_1[[#This Row],[Discount %]]&lt;=0.4, "30-40%", "40%+"))))</f>
        <v>0-10%</v>
      </c>
    </row>
    <row r="5775" spans="1:24" ht="14.4" x14ac:dyDescent="0.3">
      <c r="A5775" s="2">
        <v>5774</v>
      </c>
      <c r="B5775" s="2" t="s">
        <v>8479</v>
      </c>
      <c r="C5775" s="2">
        <f>YEAR([1]Data!$D5775)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9">
        <v>23.968000000000004</v>
      </c>
      <c r="T5775" s="2">
        <v>2</v>
      </c>
      <c r="U5775" s="25">
        <v>0.2</v>
      </c>
      <c r="V5775" s="25">
        <v>2.3967999999999989</v>
      </c>
      <c r="W5775" s="11">
        <f>Table_1[[#This Row],[Discount]]/Table_1[[#This Row],[Sales]]</f>
        <v>8.3444592790387177E-3</v>
      </c>
      <c r="X5775" t="str">
        <f>IF(Table_1[[#This Row],[Discount %]]&lt;=0.1, "0-10%", IF(Table_1[[#This Row],[Discount %]]&lt;=0.2, "10-20%", IF(Table_1[[#This Row],[Discount %]]&lt;=0.3, "20-30%", IF(Table_1[[#This Row],[Discount %]]&lt;=0.4, "30-40%", "40%+"))))</f>
        <v>0-10%</v>
      </c>
    </row>
    <row r="5776" spans="1:24" ht="14.4" x14ac:dyDescent="0.3">
      <c r="A5776" s="2">
        <v>5775</v>
      </c>
      <c r="B5776" s="2" t="s">
        <v>8480</v>
      </c>
      <c r="C5776" s="2">
        <f>YEAR([1]Data!$D5776)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9">
        <v>638.28800000000012</v>
      </c>
      <c r="T5776" s="2">
        <v>7</v>
      </c>
      <c r="U5776" s="25">
        <v>0.2</v>
      </c>
      <c r="V5776" s="25">
        <v>-31.914400000000015</v>
      </c>
      <c r="W5776" s="11">
        <f>Table_1[[#This Row],[Discount]]/Table_1[[#This Row],[Sales]]</f>
        <v>3.1333817963051156E-4</v>
      </c>
      <c r="X5776" t="str">
        <f>IF(Table_1[[#This Row],[Discount %]]&lt;=0.1, "0-10%", IF(Table_1[[#This Row],[Discount %]]&lt;=0.2, "10-20%", IF(Table_1[[#This Row],[Discount %]]&lt;=0.3, "20-30%", IF(Table_1[[#This Row],[Discount %]]&lt;=0.4, "30-40%", "40%+"))))</f>
        <v>0-10%</v>
      </c>
    </row>
    <row r="5777" spans="1:24" ht="14.4" x14ac:dyDescent="0.3">
      <c r="A5777" s="2">
        <v>5776</v>
      </c>
      <c r="B5777" s="2" t="s">
        <v>8480</v>
      </c>
      <c r="C5777" s="2">
        <f>YEAR([1]Data!$D5777)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9">
        <v>13.208000000000002</v>
      </c>
      <c r="T5777" s="2">
        <v>1</v>
      </c>
      <c r="U5777" s="25">
        <v>0.2</v>
      </c>
      <c r="V5777" s="25">
        <v>4.6228000000000007</v>
      </c>
      <c r="W5777" s="11">
        <f>Table_1[[#This Row],[Discount]]/Table_1[[#This Row],[Sales]]</f>
        <v>1.5142337976983646E-2</v>
      </c>
      <c r="X5777" t="str">
        <f>IF(Table_1[[#This Row],[Discount %]]&lt;=0.1, "0-10%", IF(Table_1[[#This Row],[Discount %]]&lt;=0.2, "10-20%", IF(Table_1[[#This Row],[Discount %]]&lt;=0.3, "20-30%", IF(Table_1[[#This Row],[Discount %]]&lt;=0.4, "30-40%", "40%+"))))</f>
        <v>0-10%</v>
      </c>
    </row>
    <row r="5778" spans="1:24" ht="14.4" x14ac:dyDescent="0.3">
      <c r="A5778" s="2">
        <v>5777</v>
      </c>
      <c r="B5778" s="2" t="s">
        <v>8481</v>
      </c>
      <c r="C5778" s="2">
        <f>YEAR([1]Data!$D5778)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9">
        <v>15.528</v>
      </c>
      <c r="T5778" s="2">
        <v>3</v>
      </c>
      <c r="U5778" s="25">
        <v>0.2</v>
      </c>
      <c r="V5778" s="25">
        <v>5.8230000000000004</v>
      </c>
      <c r="W5778" s="11">
        <f>Table_1[[#This Row],[Discount]]/Table_1[[#This Row],[Sales]]</f>
        <v>1.2879958784131892E-2</v>
      </c>
      <c r="X5778" t="str">
        <f>IF(Table_1[[#This Row],[Discount %]]&lt;=0.1, "0-10%", IF(Table_1[[#This Row],[Discount %]]&lt;=0.2, "10-20%", IF(Table_1[[#This Row],[Discount %]]&lt;=0.3, "20-30%", IF(Table_1[[#This Row],[Discount %]]&lt;=0.4, "30-40%", "40%+"))))</f>
        <v>0-10%</v>
      </c>
    </row>
    <row r="5779" spans="1:24" ht="14.4" x14ac:dyDescent="0.3">
      <c r="A5779" s="2">
        <v>5778</v>
      </c>
      <c r="B5779" s="2" t="s">
        <v>8482</v>
      </c>
      <c r="C5779" s="2">
        <f>YEAR([1]Data!$D5779)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9">
        <v>104.85</v>
      </c>
      <c r="T5779" s="2">
        <v>1</v>
      </c>
      <c r="U5779" s="25">
        <v>0</v>
      </c>
      <c r="V5779" s="25">
        <v>50.327999999999996</v>
      </c>
      <c r="W5779" s="11">
        <f>Table_1[[#This Row],[Discount]]/Table_1[[#This Row],[Sales]]</f>
        <v>0</v>
      </c>
      <c r="X5779" t="str">
        <f>IF(Table_1[[#This Row],[Discount %]]&lt;=0.1, "0-10%", IF(Table_1[[#This Row],[Discount %]]&lt;=0.2, "10-20%", IF(Table_1[[#This Row],[Discount %]]&lt;=0.3, "20-30%", IF(Table_1[[#This Row],[Discount %]]&lt;=0.4, "30-40%", "40%+"))))</f>
        <v>0-10%</v>
      </c>
    </row>
    <row r="5780" spans="1:24" ht="14.4" x14ac:dyDescent="0.3">
      <c r="A5780" s="2">
        <v>5779</v>
      </c>
      <c r="B5780" s="2" t="s">
        <v>8483</v>
      </c>
      <c r="C5780" s="2">
        <f>YEAR([1]Data!$D5780)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9">
        <v>30.48</v>
      </c>
      <c r="T5780" s="2">
        <v>3</v>
      </c>
      <c r="U5780" s="25">
        <v>0</v>
      </c>
      <c r="V5780" s="25">
        <v>7.9248000000000012</v>
      </c>
      <c r="W5780" s="11">
        <f>Table_1[[#This Row],[Discount]]/Table_1[[#This Row],[Sales]]</f>
        <v>0</v>
      </c>
      <c r="X5780" t="str">
        <f>IF(Table_1[[#This Row],[Discount %]]&lt;=0.1, "0-10%", IF(Table_1[[#This Row],[Discount %]]&lt;=0.2, "10-20%", IF(Table_1[[#This Row],[Discount %]]&lt;=0.3, "20-30%", IF(Table_1[[#This Row],[Discount %]]&lt;=0.4, "30-40%", "40%+"))))</f>
        <v>0-10%</v>
      </c>
    </row>
    <row r="5781" spans="1:24" ht="14.4" x14ac:dyDescent="0.3">
      <c r="A5781" s="2">
        <v>5780</v>
      </c>
      <c r="B5781" s="2" t="s">
        <v>8483</v>
      </c>
      <c r="C5781" s="2">
        <f>YEAR([1]Data!$D5781)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9">
        <v>112.64800000000001</v>
      </c>
      <c r="T5781" s="2">
        <v>1</v>
      </c>
      <c r="U5781" s="25">
        <v>0.2</v>
      </c>
      <c r="V5781" s="25">
        <v>11.264799999999997</v>
      </c>
      <c r="W5781" s="11">
        <f>Table_1[[#This Row],[Discount]]/Table_1[[#This Row],[Sales]]</f>
        <v>1.7754420850791847E-3</v>
      </c>
      <c r="X5781" t="str">
        <f>IF(Table_1[[#This Row],[Discount %]]&lt;=0.1, "0-10%", IF(Table_1[[#This Row],[Discount %]]&lt;=0.2, "10-20%", IF(Table_1[[#This Row],[Discount %]]&lt;=0.3, "20-30%", IF(Table_1[[#This Row],[Discount %]]&lt;=0.4, "30-40%", "40%+"))))</f>
        <v>0-10%</v>
      </c>
    </row>
    <row r="5782" spans="1:24" ht="14.4" x14ac:dyDescent="0.3">
      <c r="A5782" s="2">
        <v>5781</v>
      </c>
      <c r="B5782" s="2" t="s">
        <v>8484</v>
      </c>
      <c r="C5782" s="2">
        <f>YEAR([1]Data!$D5782)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9">
        <v>71.975999999999999</v>
      </c>
      <c r="T5782" s="2">
        <v>3</v>
      </c>
      <c r="U5782" s="25">
        <v>0.2</v>
      </c>
      <c r="V5782" s="25">
        <v>24.291899999999998</v>
      </c>
      <c r="W5782" s="11">
        <f>Table_1[[#This Row],[Discount]]/Table_1[[#This Row],[Sales]]</f>
        <v>2.7787040124485941E-3</v>
      </c>
      <c r="X5782" t="str">
        <f>IF(Table_1[[#This Row],[Discount %]]&lt;=0.1, "0-10%", IF(Table_1[[#This Row],[Discount %]]&lt;=0.2, "10-20%", IF(Table_1[[#This Row],[Discount %]]&lt;=0.3, "20-30%", IF(Table_1[[#This Row],[Discount %]]&lt;=0.4, "30-40%", "40%+"))))</f>
        <v>0-10%</v>
      </c>
    </row>
    <row r="5783" spans="1:24" ht="14.4" x14ac:dyDescent="0.3">
      <c r="A5783" s="2">
        <v>5782</v>
      </c>
      <c r="B5783" s="2" t="s">
        <v>8487</v>
      </c>
      <c r="C5783" s="2">
        <f>YEAR([1]Data!$D5783)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9">
        <v>2.21</v>
      </c>
      <c r="T5783" s="2">
        <v>1</v>
      </c>
      <c r="U5783" s="25">
        <v>0</v>
      </c>
      <c r="V5783" s="25">
        <v>0.59670000000000001</v>
      </c>
      <c r="W5783" s="11">
        <f>Table_1[[#This Row],[Discount]]/Table_1[[#This Row],[Sales]]</f>
        <v>0</v>
      </c>
      <c r="X5783" t="str">
        <f>IF(Table_1[[#This Row],[Discount %]]&lt;=0.1, "0-10%", IF(Table_1[[#This Row],[Discount %]]&lt;=0.2, "10-20%", IF(Table_1[[#This Row],[Discount %]]&lt;=0.3, "20-30%", IF(Table_1[[#This Row],[Discount %]]&lt;=0.4, "30-40%", "40%+"))))</f>
        <v>0-10%</v>
      </c>
    </row>
    <row r="5784" spans="1:24" ht="14.4" x14ac:dyDescent="0.3">
      <c r="A5784" s="2">
        <v>5783</v>
      </c>
      <c r="B5784" s="2" t="s">
        <v>8487</v>
      </c>
      <c r="C5784" s="2">
        <f>YEAR([1]Data!$D5784)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9">
        <v>15.52</v>
      </c>
      <c r="T5784" s="2">
        <v>4</v>
      </c>
      <c r="U5784" s="25">
        <v>0</v>
      </c>
      <c r="V5784" s="25">
        <v>7.4496000000000002</v>
      </c>
      <c r="W5784" s="11">
        <f>Table_1[[#This Row],[Discount]]/Table_1[[#This Row],[Sales]]</f>
        <v>0</v>
      </c>
      <c r="X5784" t="str">
        <f>IF(Table_1[[#This Row],[Discount %]]&lt;=0.1, "0-10%", IF(Table_1[[#This Row],[Discount %]]&lt;=0.2, "10-20%", IF(Table_1[[#This Row],[Discount %]]&lt;=0.3, "20-30%", IF(Table_1[[#This Row],[Discount %]]&lt;=0.4, "30-40%", "40%+"))))</f>
        <v>0-10%</v>
      </c>
    </row>
    <row r="5785" spans="1:24" ht="14.4" x14ac:dyDescent="0.3">
      <c r="A5785" s="2">
        <v>5784</v>
      </c>
      <c r="B5785" s="2" t="s">
        <v>8487</v>
      </c>
      <c r="C5785" s="2">
        <f>YEAR([1]Data!$D5785)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9">
        <v>36.44</v>
      </c>
      <c r="T5785" s="2">
        <v>4</v>
      </c>
      <c r="U5785" s="25">
        <v>0</v>
      </c>
      <c r="V5785" s="25">
        <v>16.397999999999996</v>
      </c>
      <c r="W5785" s="11">
        <f>Table_1[[#This Row],[Discount]]/Table_1[[#This Row],[Sales]]</f>
        <v>0</v>
      </c>
      <c r="X5785" t="str">
        <f>IF(Table_1[[#This Row],[Discount %]]&lt;=0.1, "0-10%", IF(Table_1[[#This Row],[Discount %]]&lt;=0.2, "10-20%", IF(Table_1[[#This Row],[Discount %]]&lt;=0.3, "20-30%", IF(Table_1[[#This Row],[Discount %]]&lt;=0.4, "30-40%", "40%+"))))</f>
        <v>0-10%</v>
      </c>
    </row>
    <row r="5786" spans="1:24" ht="14.4" x14ac:dyDescent="0.3">
      <c r="A5786" s="2">
        <v>5785</v>
      </c>
      <c r="B5786" s="2" t="s">
        <v>8489</v>
      </c>
      <c r="C5786" s="2">
        <f>YEAR([1]Data!$D5786)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9">
        <v>217.76400000000001</v>
      </c>
      <c r="T5786" s="2">
        <v>6</v>
      </c>
      <c r="U5786" s="25">
        <v>0.7</v>
      </c>
      <c r="V5786" s="25">
        <v>-384.71640000000002</v>
      </c>
      <c r="W5786" s="11">
        <f>Table_1[[#This Row],[Discount]]/Table_1[[#This Row],[Sales]]</f>
        <v>3.2144890799213825E-3</v>
      </c>
      <c r="X5786" t="str">
        <f>IF(Table_1[[#This Row],[Discount %]]&lt;=0.1, "0-10%", IF(Table_1[[#This Row],[Discount %]]&lt;=0.2, "10-20%", IF(Table_1[[#This Row],[Discount %]]&lt;=0.3, "20-30%", IF(Table_1[[#This Row],[Discount %]]&lt;=0.4, "30-40%", "40%+"))))</f>
        <v>0-10%</v>
      </c>
    </row>
    <row r="5787" spans="1:24" ht="14.4" x14ac:dyDescent="0.3">
      <c r="A5787" s="2">
        <v>5786</v>
      </c>
      <c r="B5787" s="2" t="s">
        <v>8489</v>
      </c>
      <c r="C5787" s="2">
        <f>YEAR([1]Data!$D5787)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9">
        <v>39.072000000000003</v>
      </c>
      <c r="T5787" s="2">
        <v>6</v>
      </c>
      <c r="U5787" s="25">
        <v>0.2</v>
      </c>
      <c r="V5787" s="25">
        <v>4.3955999999999982</v>
      </c>
      <c r="W5787" s="11">
        <f>Table_1[[#This Row],[Discount]]/Table_1[[#This Row],[Sales]]</f>
        <v>5.1187551187551186E-3</v>
      </c>
      <c r="X5787" t="str">
        <f>IF(Table_1[[#This Row],[Discount %]]&lt;=0.1, "0-10%", IF(Table_1[[#This Row],[Discount %]]&lt;=0.2, "10-20%", IF(Table_1[[#This Row],[Discount %]]&lt;=0.3, "20-30%", IF(Table_1[[#This Row],[Discount %]]&lt;=0.4, "30-40%", "40%+"))))</f>
        <v>0-10%</v>
      </c>
    </row>
    <row r="5788" spans="1:24" ht="14.4" x14ac:dyDescent="0.3">
      <c r="A5788" s="2">
        <v>5787</v>
      </c>
      <c r="B5788" s="2" t="s">
        <v>8489</v>
      </c>
      <c r="C5788" s="2">
        <f>YEAR([1]Data!$D5788)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9">
        <v>22.638000000000002</v>
      </c>
      <c r="T5788" s="2">
        <v>7</v>
      </c>
      <c r="U5788" s="25">
        <v>0.7</v>
      </c>
      <c r="V5788" s="25">
        <v>-16.601199999999999</v>
      </c>
      <c r="W5788" s="11">
        <f>Table_1[[#This Row],[Discount]]/Table_1[[#This Row],[Sales]]</f>
        <v>3.0921459492888059E-2</v>
      </c>
      <c r="X5788" t="str">
        <f>IF(Table_1[[#This Row],[Discount %]]&lt;=0.1, "0-10%", IF(Table_1[[#This Row],[Discount %]]&lt;=0.2, "10-20%", IF(Table_1[[#This Row],[Discount %]]&lt;=0.3, "20-30%", IF(Table_1[[#This Row],[Discount %]]&lt;=0.4, "30-40%", "40%+"))))</f>
        <v>0-10%</v>
      </c>
    </row>
    <row r="5789" spans="1:24" ht="14.4" x14ac:dyDescent="0.3">
      <c r="A5789" s="2">
        <v>5788</v>
      </c>
      <c r="B5789" s="2" t="s">
        <v>8489</v>
      </c>
      <c r="C5789" s="2">
        <f>YEAR([1]Data!$D5789)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9">
        <v>95.143999999999991</v>
      </c>
      <c r="T5789" s="2">
        <v>7</v>
      </c>
      <c r="U5789" s="25">
        <v>0.2</v>
      </c>
      <c r="V5789" s="25">
        <v>10.703699999999987</v>
      </c>
      <c r="W5789" s="11">
        <f>Table_1[[#This Row],[Discount]]/Table_1[[#This Row],[Sales]]</f>
        <v>2.1020768519297069E-3</v>
      </c>
      <c r="X5789" t="str">
        <f>IF(Table_1[[#This Row],[Discount %]]&lt;=0.1, "0-10%", IF(Table_1[[#This Row],[Discount %]]&lt;=0.2, "10-20%", IF(Table_1[[#This Row],[Discount %]]&lt;=0.3, "20-30%", IF(Table_1[[#This Row],[Discount %]]&lt;=0.4, "30-40%", "40%+"))))</f>
        <v>0-10%</v>
      </c>
    </row>
    <row r="5790" spans="1:24" ht="14.4" x14ac:dyDescent="0.3">
      <c r="A5790" s="2">
        <v>5789</v>
      </c>
      <c r="B5790" s="2" t="s">
        <v>8490</v>
      </c>
      <c r="C5790" s="2">
        <f>YEAR([1]Data!$D5790)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9">
        <v>12.320000000000002</v>
      </c>
      <c r="T5790" s="2">
        <v>5</v>
      </c>
      <c r="U5790" s="25">
        <v>0.2</v>
      </c>
      <c r="V5790" s="25">
        <v>1.8479999999999985</v>
      </c>
      <c r="W5790" s="11">
        <f>Table_1[[#This Row],[Discount]]/Table_1[[#This Row],[Sales]]</f>
        <v>1.6233766233766232E-2</v>
      </c>
      <c r="X5790" t="str">
        <f>IF(Table_1[[#This Row],[Discount %]]&lt;=0.1, "0-10%", IF(Table_1[[#This Row],[Discount %]]&lt;=0.2, "10-20%", IF(Table_1[[#This Row],[Discount %]]&lt;=0.3, "20-30%", IF(Table_1[[#This Row],[Discount %]]&lt;=0.4, "30-40%", "40%+"))))</f>
        <v>0-10%</v>
      </c>
    </row>
    <row r="5791" spans="1:24" ht="14.4" x14ac:dyDescent="0.3">
      <c r="A5791" s="2">
        <v>5790</v>
      </c>
      <c r="B5791" s="2" t="s">
        <v>8490</v>
      </c>
      <c r="C5791" s="2">
        <f>YEAR([1]Data!$D5791)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9">
        <v>4.4190000000000005</v>
      </c>
      <c r="T5791" s="2">
        <v>3</v>
      </c>
      <c r="U5791" s="25">
        <v>0.7</v>
      </c>
      <c r="V5791" s="25">
        <v>-3.0933000000000002</v>
      </c>
      <c r="W5791" s="11">
        <f>Table_1[[#This Row],[Discount]]/Table_1[[#This Row],[Sales]]</f>
        <v>0.15840687938447609</v>
      </c>
      <c r="X5791" t="str">
        <f>IF(Table_1[[#This Row],[Discount %]]&lt;=0.1, "0-10%", IF(Table_1[[#This Row],[Discount %]]&lt;=0.2, "10-20%", IF(Table_1[[#This Row],[Discount %]]&lt;=0.3, "20-30%", IF(Table_1[[#This Row],[Discount %]]&lt;=0.4, "30-40%", "40%+"))))</f>
        <v>10-20%</v>
      </c>
    </row>
    <row r="5792" spans="1:24" ht="14.4" x14ac:dyDescent="0.3">
      <c r="A5792" s="2">
        <v>5791</v>
      </c>
      <c r="B5792" s="2" t="s">
        <v>8493</v>
      </c>
      <c r="C5792" s="2">
        <f>YEAR([1]Data!$D5792)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9">
        <v>35</v>
      </c>
      <c r="T5792" s="2">
        <v>7</v>
      </c>
      <c r="U5792" s="25">
        <v>0</v>
      </c>
      <c r="V5792" s="25">
        <v>16.8</v>
      </c>
      <c r="W5792" s="11">
        <f>Table_1[[#This Row],[Discount]]/Table_1[[#This Row],[Sales]]</f>
        <v>0</v>
      </c>
      <c r="X5792" t="str">
        <f>IF(Table_1[[#This Row],[Discount %]]&lt;=0.1, "0-10%", IF(Table_1[[#This Row],[Discount %]]&lt;=0.2, "10-20%", IF(Table_1[[#This Row],[Discount %]]&lt;=0.3, "20-30%", IF(Table_1[[#This Row],[Discount %]]&lt;=0.4, "30-40%", "40%+"))))</f>
        <v>0-10%</v>
      </c>
    </row>
    <row r="5793" spans="1:24" ht="14.4" x14ac:dyDescent="0.3">
      <c r="A5793" s="2">
        <v>5792</v>
      </c>
      <c r="B5793" s="2" t="s">
        <v>8493</v>
      </c>
      <c r="C5793" s="2">
        <f>YEAR([1]Data!$D5793)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9">
        <v>72.784000000000006</v>
      </c>
      <c r="T5793" s="2">
        <v>1</v>
      </c>
      <c r="U5793" s="25">
        <v>0.2</v>
      </c>
      <c r="V5793" s="25">
        <v>0</v>
      </c>
      <c r="W5793" s="11">
        <f>Table_1[[#This Row],[Discount]]/Table_1[[#This Row],[Sales]]</f>
        <v>2.7478566717959989E-3</v>
      </c>
      <c r="X5793" t="str">
        <f>IF(Table_1[[#This Row],[Discount %]]&lt;=0.1, "0-10%", IF(Table_1[[#This Row],[Discount %]]&lt;=0.2, "10-20%", IF(Table_1[[#This Row],[Discount %]]&lt;=0.3, "20-30%", IF(Table_1[[#This Row],[Discount %]]&lt;=0.4, "30-40%", "40%+"))))</f>
        <v>0-10%</v>
      </c>
    </row>
    <row r="5794" spans="1:24" ht="14.4" x14ac:dyDescent="0.3">
      <c r="A5794" s="2">
        <v>5793</v>
      </c>
      <c r="B5794" s="2" t="s">
        <v>8493</v>
      </c>
      <c r="C5794" s="2">
        <f>YEAR([1]Data!$D5794)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9">
        <v>97.84</v>
      </c>
      <c r="T5794" s="2">
        <v>2</v>
      </c>
      <c r="U5794" s="25">
        <v>0</v>
      </c>
      <c r="V5794" s="25">
        <v>25.438400000000001</v>
      </c>
      <c r="W5794" s="11">
        <f>Table_1[[#This Row],[Discount]]/Table_1[[#This Row],[Sales]]</f>
        <v>0</v>
      </c>
      <c r="X5794" t="str">
        <f>IF(Table_1[[#This Row],[Discount %]]&lt;=0.1, "0-10%", IF(Table_1[[#This Row],[Discount %]]&lt;=0.2, "10-20%", IF(Table_1[[#This Row],[Discount %]]&lt;=0.3, "20-30%", IF(Table_1[[#This Row],[Discount %]]&lt;=0.4, "30-40%", "40%+"))))</f>
        <v>0-10%</v>
      </c>
    </row>
    <row r="5795" spans="1:24" ht="14.4" x14ac:dyDescent="0.3">
      <c r="A5795" s="2">
        <v>5794</v>
      </c>
      <c r="B5795" s="2" t="s">
        <v>8493</v>
      </c>
      <c r="C5795" s="2">
        <f>YEAR([1]Data!$D5795)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9">
        <v>51.75</v>
      </c>
      <c r="T5795" s="2">
        <v>1</v>
      </c>
      <c r="U5795" s="25">
        <v>0</v>
      </c>
      <c r="V5795" s="25">
        <v>15.524999999999999</v>
      </c>
      <c r="W5795" s="11">
        <f>Table_1[[#This Row],[Discount]]/Table_1[[#This Row],[Sales]]</f>
        <v>0</v>
      </c>
      <c r="X5795" t="str">
        <f>IF(Table_1[[#This Row],[Discount %]]&lt;=0.1, "0-10%", IF(Table_1[[#This Row],[Discount %]]&lt;=0.2, "10-20%", IF(Table_1[[#This Row],[Discount %]]&lt;=0.3, "20-30%", IF(Table_1[[#This Row],[Discount %]]&lt;=0.4, "30-40%", "40%+"))))</f>
        <v>0-10%</v>
      </c>
    </row>
    <row r="5796" spans="1:24" ht="14.4" x14ac:dyDescent="0.3">
      <c r="A5796" s="2">
        <v>5795</v>
      </c>
      <c r="B5796" s="2" t="s">
        <v>8493</v>
      </c>
      <c r="C5796" s="2">
        <f>YEAR([1]Data!$D5796)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9">
        <v>46.672000000000004</v>
      </c>
      <c r="T5796" s="2">
        <v>2</v>
      </c>
      <c r="U5796" s="25">
        <v>0.2</v>
      </c>
      <c r="V5796" s="25">
        <v>16.3352</v>
      </c>
      <c r="W5796" s="11">
        <f>Table_1[[#This Row],[Discount]]/Table_1[[#This Row],[Sales]]</f>
        <v>4.2852245457661977E-3</v>
      </c>
      <c r="X5796" t="str">
        <f>IF(Table_1[[#This Row],[Discount %]]&lt;=0.1, "0-10%", IF(Table_1[[#This Row],[Discount %]]&lt;=0.2, "10-20%", IF(Table_1[[#This Row],[Discount %]]&lt;=0.3, "20-30%", IF(Table_1[[#This Row],[Discount %]]&lt;=0.4, "30-40%", "40%+"))))</f>
        <v>0-10%</v>
      </c>
    </row>
    <row r="5797" spans="1:24" ht="14.4" x14ac:dyDescent="0.3">
      <c r="A5797" s="2">
        <v>5796</v>
      </c>
      <c r="B5797" s="2" t="s">
        <v>8494</v>
      </c>
      <c r="C5797" s="2">
        <f>YEAR([1]Data!$D5797)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9">
        <v>1395.54</v>
      </c>
      <c r="T5797" s="2">
        <v>9</v>
      </c>
      <c r="U5797" s="25">
        <v>0</v>
      </c>
      <c r="V5797" s="25">
        <v>362.84040000000005</v>
      </c>
      <c r="W5797" s="11">
        <f>Table_1[[#This Row],[Discount]]/Table_1[[#This Row],[Sales]]</f>
        <v>0</v>
      </c>
      <c r="X5797" t="str">
        <f>IF(Table_1[[#This Row],[Discount %]]&lt;=0.1, "0-10%", IF(Table_1[[#This Row],[Discount %]]&lt;=0.2, "10-20%", IF(Table_1[[#This Row],[Discount %]]&lt;=0.3, "20-30%", IF(Table_1[[#This Row],[Discount %]]&lt;=0.4, "30-40%", "40%+"))))</f>
        <v>0-10%</v>
      </c>
    </row>
    <row r="5798" spans="1:24" ht="14.4" x14ac:dyDescent="0.3">
      <c r="A5798" s="2">
        <v>5797</v>
      </c>
      <c r="B5798" s="2" t="s">
        <v>8494</v>
      </c>
      <c r="C5798" s="2">
        <f>YEAR([1]Data!$D5798)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9">
        <v>117.36</v>
      </c>
      <c r="T5798" s="2">
        <v>4</v>
      </c>
      <c r="U5798" s="25">
        <v>0</v>
      </c>
      <c r="V5798" s="25">
        <v>36.381599999999992</v>
      </c>
      <c r="W5798" s="11">
        <f>Table_1[[#This Row],[Discount]]/Table_1[[#This Row],[Sales]]</f>
        <v>0</v>
      </c>
      <c r="X5798" t="str">
        <f>IF(Table_1[[#This Row],[Discount %]]&lt;=0.1, "0-10%", IF(Table_1[[#This Row],[Discount %]]&lt;=0.2, "10-20%", IF(Table_1[[#This Row],[Discount %]]&lt;=0.3, "20-30%", IF(Table_1[[#This Row],[Discount %]]&lt;=0.4, "30-40%", "40%+"))))</f>
        <v>0-10%</v>
      </c>
    </row>
    <row r="5799" spans="1:24" ht="14.4" x14ac:dyDescent="0.3">
      <c r="A5799" s="2">
        <v>5798</v>
      </c>
      <c r="B5799" s="2" t="s">
        <v>8494</v>
      </c>
      <c r="C5799" s="2">
        <f>YEAR([1]Data!$D5799)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9">
        <v>18.899999999999999</v>
      </c>
      <c r="T5799" s="2">
        <v>3</v>
      </c>
      <c r="U5799" s="25">
        <v>0</v>
      </c>
      <c r="V5799" s="25">
        <v>8.6939999999999991</v>
      </c>
      <c r="W5799" s="11">
        <f>Table_1[[#This Row],[Discount]]/Table_1[[#This Row],[Sales]]</f>
        <v>0</v>
      </c>
      <c r="X5799" t="str">
        <f>IF(Table_1[[#This Row],[Discount %]]&lt;=0.1, "0-10%", IF(Table_1[[#This Row],[Discount %]]&lt;=0.2, "10-20%", IF(Table_1[[#This Row],[Discount %]]&lt;=0.3, "20-30%", IF(Table_1[[#This Row],[Discount %]]&lt;=0.4, "30-40%", "40%+"))))</f>
        <v>0-10%</v>
      </c>
    </row>
    <row r="5800" spans="1:24" ht="14.4" x14ac:dyDescent="0.3">
      <c r="A5800" s="2">
        <v>5799</v>
      </c>
      <c r="B5800" s="2" t="s">
        <v>8494</v>
      </c>
      <c r="C5800" s="2">
        <f>YEAR([1]Data!$D5800)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9">
        <v>77.52</v>
      </c>
      <c r="T5800" s="2">
        <v>2</v>
      </c>
      <c r="U5800" s="25">
        <v>0</v>
      </c>
      <c r="V5800" s="25">
        <v>37.9848</v>
      </c>
      <c r="W5800" s="11">
        <f>Table_1[[#This Row],[Discount]]/Table_1[[#This Row],[Sales]]</f>
        <v>0</v>
      </c>
      <c r="X5800" t="str">
        <f>IF(Table_1[[#This Row],[Discount %]]&lt;=0.1, "0-10%", IF(Table_1[[#This Row],[Discount %]]&lt;=0.2, "10-20%", IF(Table_1[[#This Row],[Discount %]]&lt;=0.3, "20-30%", IF(Table_1[[#This Row],[Discount %]]&lt;=0.4, "30-40%", "40%+"))))</f>
        <v>0-10%</v>
      </c>
    </row>
    <row r="5801" spans="1:24" ht="14.4" x14ac:dyDescent="0.3">
      <c r="A5801" s="2">
        <v>5800</v>
      </c>
      <c r="B5801" s="2" t="s">
        <v>8495</v>
      </c>
      <c r="C5801" s="2">
        <f>YEAR([1]Data!$D5801)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9">
        <v>421.37200000000001</v>
      </c>
      <c r="T5801" s="2">
        <v>2</v>
      </c>
      <c r="U5801" s="25">
        <v>0.3</v>
      </c>
      <c r="V5801" s="25">
        <v>-6.0196000000000538</v>
      </c>
      <c r="W5801" s="11">
        <f>Table_1[[#This Row],[Discount]]/Table_1[[#This Row],[Sales]]</f>
        <v>7.1195997835641657E-4</v>
      </c>
      <c r="X5801" t="str">
        <f>IF(Table_1[[#This Row],[Discount %]]&lt;=0.1, "0-10%", IF(Table_1[[#This Row],[Discount %]]&lt;=0.2, "10-20%", IF(Table_1[[#This Row],[Discount %]]&lt;=0.3, "20-30%", IF(Table_1[[#This Row],[Discount %]]&lt;=0.4, "30-40%", "40%+"))))</f>
        <v>0-10%</v>
      </c>
    </row>
    <row r="5802" spans="1:24" ht="14.4" x14ac:dyDescent="0.3">
      <c r="A5802" s="2">
        <v>5801</v>
      </c>
      <c r="B5802" s="2" t="s">
        <v>8496</v>
      </c>
      <c r="C5802" s="2">
        <f>YEAR([1]Data!$D5802)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9">
        <v>575.96800000000007</v>
      </c>
      <c r="T5802" s="2">
        <v>4</v>
      </c>
      <c r="U5802" s="25">
        <v>0.2</v>
      </c>
      <c r="V5802" s="25">
        <v>43.197600000000023</v>
      </c>
      <c r="W5802" s="11">
        <f>Table_1[[#This Row],[Discount]]/Table_1[[#This Row],[Sales]]</f>
        <v>3.4724151341741208E-4</v>
      </c>
      <c r="X5802" t="str">
        <f>IF(Table_1[[#This Row],[Discount %]]&lt;=0.1, "0-10%", IF(Table_1[[#This Row],[Discount %]]&lt;=0.2, "10-20%", IF(Table_1[[#This Row],[Discount %]]&lt;=0.3, "20-30%", IF(Table_1[[#This Row],[Discount %]]&lt;=0.4, "30-40%", "40%+"))))</f>
        <v>0-10%</v>
      </c>
    </row>
    <row r="5803" spans="1:24" ht="14.4" x14ac:dyDescent="0.3">
      <c r="A5803" s="2">
        <v>5802</v>
      </c>
      <c r="B5803" s="2" t="s">
        <v>8496</v>
      </c>
      <c r="C5803" s="2">
        <f>YEAR([1]Data!$D5803)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9">
        <v>10.368000000000002</v>
      </c>
      <c r="T5803" s="2">
        <v>2</v>
      </c>
      <c r="U5803" s="25">
        <v>0.2</v>
      </c>
      <c r="V5803" s="25">
        <v>3.6288</v>
      </c>
      <c r="W5803" s="11">
        <f>Table_1[[#This Row],[Discount]]/Table_1[[#This Row],[Sales]]</f>
        <v>1.9290123456790119E-2</v>
      </c>
      <c r="X5803" t="str">
        <f>IF(Table_1[[#This Row],[Discount %]]&lt;=0.1, "0-10%", IF(Table_1[[#This Row],[Discount %]]&lt;=0.2, "10-20%", IF(Table_1[[#This Row],[Discount %]]&lt;=0.3, "20-30%", IF(Table_1[[#This Row],[Discount %]]&lt;=0.4, "30-40%", "40%+"))))</f>
        <v>0-10%</v>
      </c>
    </row>
    <row r="5804" spans="1:24" ht="14.4" x14ac:dyDescent="0.3">
      <c r="A5804" s="2">
        <v>5803</v>
      </c>
      <c r="B5804" s="2" t="s">
        <v>8497</v>
      </c>
      <c r="C5804" s="2">
        <f>YEAR([1]Data!$D5804)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9">
        <v>15.984000000000002</v>
      </c>
      <c r="T5804" s="2">
        <v>2</v>
      </c>
      <c r="U5804" s="25">
        <v>0.2</v>
      </c>
      <c r="V5804" s="25">
        <v>1.1988000000000003</v>
      </c>
      <c r="W5804" s="11">
        <f>Table_1[[#This Row],[Discount]]/Table_1[[#This Row],[Sales]]</f>
        <v>1.2512512512512512E-2</v>
      </c>
      <c r="X5804" t="str">
        <f>IF(Table_1[[#This Row],[Discount %]]&lt;=0.1, "0-10%", IF(Table_1[[#This Row],[Discount %]]&lt;=0.2, "10-20%", IF(Table_1[[#This Row],[Discount %]]&lt;=0.3, "20-30%", IF(Table_1[[#This Row],[Discount %]]&lt;=0.4, "30-40%", "40%+"))))</f>
        <v>0-10%</v>
      </c>
    </row>
    <row r="5805" spans="1:24" ht="14.4" x14ac:dyDescent="0.3">
      <c r="A5805" s="2">
        <v>5804</v>
      </c>
      <c r="B5805" s="2" t="s">
        <v>8498</v>
      </c>
      <c r="C5805" s="2">
        <f>YEAR([1]Data!$D5805)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9">
        <v>10.272000000000002</v>
      </c>
      <c r="T5805" s="2">
        <v>3</v>
      </c>
      <c r="U5805" s="25">
        <v>0.2</v>
      </c>
      <c r="V5805" s="25">
        <v>1.1555999999999984</v>
      </c>
      <c r="W5805" s="11">
        <f>Table_1[[#This Row],[Discount]]/Table_1[[#This Row],[Sales]]</f>
        <v>1.9470404984423675E-2</v>
      </c>
      <c r="X5805" t="str">
        <f>IF(Table_1[[#This Row],[Discount %]]&lt;=0.1, "0-10%", IF(Table_1[[#This Row],[Discount %]]&lt;=0.2, "10-20%", IF(Table_1[[#This Row],[Discount %]]&lt;=0.3, "20-30%", IF(Table_1[[#This Row],[Discount %]]&lt;=0.4, "30-40%", "40%+"))))</f>
        <v>0-10%</v>
      </c>
    </row>
    <row r="5806" spans="1:24" ht="14.4" x14ac:dyDescent="0.3">
      <c r="A5806" s="2">
        <v>5805</v>
      </c>
      <c r="B5806" s="2" t="s">
        <v>8499</v>
      </c>
      <c r="C5806" s="2">
        <f>YEAR([1]Data!$D5806)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9">
        <v>61.792000000000002</v>
      </c>
      <c r="T5806" s="2">
        <v>4</v>
      </c>
      <c r="U5806" s="25">
        <v>0.2</v>
      </c>
      <c r="V5806" s="25">
        <v>6.1792000000000016</v>
      </c>
      <c r="W5806" s="11">
        <f>Table_1[[#This Row],[Discount]]/Table_1[[#This Row],[Sales]]</f>
        <v>3.236664940445365E-3</v>
      </c>
      <c r="X5806" t="str">
        <f>IF(Table_1[[#This Row],[Discount %]]&lt;=0.1, "0-10%", IF(Table_1[[#This Row],[Discount %]]&lt;=0.2, "10-20%", IF(Table_1[[#This Row],[Discount %]]&lt;=0.3, "20-30%", IF(Table_1[[#This Row],[Discount %]]&lt;=0.4, "30-40%", "40%+"))))</f>
        <v>0-10%</v>
      </c>
    </row>
    <row r="5807" spans="1:24" ht="14.4" x14ac:dyDescent="0.3">
      <c r="A5807" s="2">
        <v>5806</v>
      </c>
      <c r="B5807" s="2" t="s">
        <v>8499</v>
      </c>
      <c r="C5807" s="2">
        <f>YEAR([1]Data!$D5807)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9">
        <v>205.99919999999997</v>
      </c>
      <c r="T5807" s="2">
        <v>3</v>
      </c>
      <c r="U5807" s="25">
        <v>0.32</v>
      </c>
      <c r="V5807" s="25">
        <v>-27.264600000000016</v>
      </c>
      <c r="W5807" s="11">
        <f>Table_1[[#This Row],[Discount]]/Table_1[[#This Row],[Sales]]</f>
        <v>1.5534040908896736E-3</v>
      </c>
      <c r="X5807" t="str">
        <f>IF(Table_1[[#This Row],[Discount %]]&lt;=0.1, "0-10%", IF(Table_1[[#This Row],[Discount %]]&lt;=0.2, "10-20%", IF(Table_1[[#This Row],[Discount %]]&lt;=0.3, "20-30%", IF(Table_1[[#This Row],[Discount %]]&lt;=0.4, "30-40%", "40%+"))))</f>
        <v>0-10%</v>
      </c>
    </row>
    <row r="5808" spans="1:24" ht="14.4" x14ac:dyDescent="0.3">
      <c r="A5808" s="2">
        <v>5807</v>
      </c>
      <c r="B5808" s="2" t="s">
        <v>8500</v>
      </c>
      <c r="C5808" s="2">
        <f>YEAR([1]Data!$D5808)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9">
        <v>12.192</v>
      </c>
      <c r="T5808" s="2">
        <v>3</v>
      </c>
      <c r="U5808" s="25">
        <v>0.2</v>
      </c>
      <c r="V5808" s="25">
        <v>4.1147999999999998</v>
      </c>
      <c r="W5808" s="11">
        <f>Table_1[[#This Row],[Discount]]/Table_1[[#This Row],[Sales]]</f>
        <v>1.6404199475065617E-2</v>
      </c>
      <c r="X5808" t="str">
        <f>IF(Table_1[[#This Row],[Discount %]]&lt;=0.1, "0-10%", IF(Table_1[[#This Row],[Discount %]]&lt;=0.2, "10-20%", IF(Table_1[[#This Row],[Discount %]]&lt;=0.3, "20-30%", IF(Table_1[[#This Row],[Discount %]]&lt;=0.4, "30-40%", "40%+"))))</f>
        <v>0-10%</v>
      </c>
    </row>
    <row r="5809" spans="1:24" ht="14.4" x14ac:dyDescent="0.3">
      <c r="A5809" s="2">
        <v>5808</v>
      </c>
      <c r="B5809" s="2" t="s">
        <v>8500</v>
      </c>
      <c r="C5809" s="2">
        <f>YEAR([1]Data!$D5809)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9">
        <v>87.168000000000006</v>
      </c>
      <c r="T5809" s="2">
        <v>2</v>
      </c>
      <c r="U5809" s="25">
        <v>0.2</v>
      </c>
      <c r="V5809" s="25">
        <v>8.7168000000000063</v>
      </c>
      <c r="W5809" s="11">
        <f>Table_1[[#This Row],[Discount]]/Table_1[[#This Row],[Sales]]</f>
        <v>2.2944199706314244E-3</v>
      </c>
      <c r="X5809" t="str">
        <f>IF(Table_1[[#This Row],[Discount %]]&lt;=0.1, "0-10%", IF(Table_1[[#This Row],[Discount %]]&lt;=0.2, "10-20%", IF(Table_1[[#This Row],[Discount %]]&lt;=0.3, "20-30%", IF(Table_1[[#This Row],[Discount %]]&lt;=0.4, "30-40%", "40%+"))))</f>
        <v>0-10%</v>
      </c>
    </row>
    <row r="5810" spans="1:24" ht="14.4" x14ac:dyDescent="0.3">
      <c r="A5810" s="2">
        <v>5809</v>
      </c>
      <c r="B5810" s="2" t="s">
        <v>8500</v>
      </c>
      <c r="C5810" s="2">
        <f>YEAR([1]Data!$D5810)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9">
        <v>31.744</v>
      </c>
      <c r="T5810" s="2">
        <v>2</v>
      </c>
      <c r="U5810" s="25">
        <v>0.2</v>
      </c>
      <c r="V5810" s="25">
        <v>8.3328000000000024</v>
      </c>
      <c r="W5810" s="11">
        <f>Table_1[[#This Row],[Discount]]/Table_1[[#This Row],[Sales]]</f>
        <v>6.3004032258064521E-3</v>
      </c>
      <c r="X5810" t="str">
        <f>IF(Table_1[[#This Row],[Discount %]]&lt;=0.1, "0-10%", IF(Table_1[[#This Row],[Discount %]]&lt;=0.2, "10-20%", IF(Table_1[[#This Row],[Discount %]]&lt;=0.3, "20-30%", IF(Table_1[[#This Row],[Discount %]]&lt;=0.4, "30-40%", "40%+"))))</f>
        <v>0-10%</v>
      </c>
    </row>
    <row r="5811" spans="1:24" ht="14.4" x14ac:dyDescent="0.3">
      <c r="A5811" s="2">
        <v>5810</v>
      </c>
      <c r="B5811" s="2" t="s">
        <v>8501</v>
      </c>
      <c r="C5811" s="2">
        <f>YEAR([1]Data!$D5811)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9">
        <v>132.22400000000002</v>
      </c>
      <c r="T5811" s="2">
        <v>4</v>
      </c>
      <c r="U5811" s="25">
        <v>0.2</v>
      </c>
      <c r="V5811" s="25">
        <v>-18.180799999999998</v>
      </c>
      <c r="W5811" s="11">
        <f>Table_1[[#This Row],[Discount]]/Table_1[[#This Row],[Sales]]</f>
        <v>1.5125847047434656E-3</v>
      </c>
      <c r="X5811" t="str">
        <f>IF(Table_1[[#This Row],[Discount %]]&lt;=0.1, "0-10%", IF(Table_1[[#This Row],[Discount %]]&lt;=0.2, "10-20%", IF(Table_1[[#This Row],[Discount %]]&lt;=0.3, "20-30%", IF(Table_1[[#This Row],[Discount %]]&lt;=0.4, "30-40%", "40%+"))))</f>
        <v>0-10%</v>
      </c>
    </row>
    <row r="5812" spans="1:24" ht="14.4" x14ac:dyDescent="0.3">
      <c r="A5812" s="2">
        <v>5811</v>
      </c>
      <c r="B5812" s="2" t="s">
        <v>8502</v>
      </c>
      <c r="C5812" s="2">
        <f>YEAR([1]Data!$D5812)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9">
        <v>105.52</v>
      </c>
      <c r="T5812" s="2">
        <v>4</v>
      </c>
      <c r="U5812" s="25">
        <v>0</v>
      </c>
      <c r="V5812" s="25">
        <v>48.539199999999994</v>
      </c>
      <c r="W5812" s="11">
        <f>Table_1[[#This Row],[Discount]]/Table_1[[#This Row],[Sales]]</f>
        <v>0</v>
      </c>
      <c r="X5812" t="str">
        <f>IF(Table_1[[#This Row],[Discount %]]&lt;=0.1, "0-10%", IF(Table_1[[#This Row],[Discount %]]&lt;=0.2, "10-20%", IF(Table_1[[#This Row],[Discount %]]&lt;=0.3, "20-30%", IF(Table_1[[#This Row],[Discount %]]&lt;=0.4, "30-40%", "40%+"))))</f>
        <v>0-10%</v>
      </c>
    </row>
    <row r="5813" spans="1:24" ht="14.4" x14ac:dyDescent="0.3">
      <c r="A5813" s="2">
        <v>5812</v>
      </c>
      <c r="B5813" s="2" t="s">
        <v>8502</v>
      </c>
      <c r="C5813" s="2">
        <f>YEAR([1]Data!$D5813)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9">
        <v>91.96</v>
      </c>
      <c r="T5813" s="2">
        <v>2</v>
      </c>
      <c r="U5813" s="25">
        <v>0</v>
      </c>
      <c r="V5813" s="25">
        <v>15.633199999999988</v>
      </c>
      <c r="W5813" s="11">
        <f>Table_1[[#This Row],[Discount]]/Table_1[[#This Row],[Sales]]</f>
        <v>0</v>
      </c>
      <c r="X5813" t="str">
        <f>IF(Table_1[[#This Row],[Discount %]]&lt;=0.1, "0-10%", IF(Table_1[[#This Row],[Discount %]]&lt;=0.2, "10-20%", IF(Table_1[[#This Row],[Discount %]]&lt;=0.3, "20-30%", IF(Table_1[[#This Row],[Discount %]]&lt;=0.4, "30-40%", "40%+"))))</f>
        <v>0-10%</v>
      </c>
    </row>
    <row r="5814" spans="1:24" ht="14.4" x14ac:dyDescent="0.3">
      <c r="A5814" s="2">
        <v>5813</v>
      </c>
      <c r="B5814" s="2" t="s">
        <v>8502</v>
      </c>
      <c r="C5814" s="2">
        <f>YEAR([1]Data!$D5814)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9">
        <v>1487.9760000000001</v>
      </c>
      <c r="T5814" s="2">
        <v>3</v>
      </c>
      <c r="U5814" s="25">
        <v>0.2</v>
      </c>
      <c r="V5814" s="25">
        <v>185.99699999999984</v>
      </c>
      <c r="W5814" s="11">
        <f>Table_1[[#This Row],[Discount]]/Table_1[[#This Row],[Sales]]</f>
        <v>1.3441077006618387E-4</v>
      </c>
      <c r="X5814" t="str">
        <f>IF(Table_1[[#This Row],[Discount %]]&lt;=0.1, "0-10%", IF(Table_1[[#This Row],[Discount %]]&lt;=0.2, "10-20%", IF(Table_1[[#This Row],[Discount %]]&lt;=0.3, "20-30%", IF(Table_1[[#This Row],[Discount %]]&lt;=0.4, "30-40%", "40%+"))))</f>
        <v>0-10%</v>
      </c>
    </row>
    <row r="5815" spans="1:24" ht="14.4" x14ac:dyDescent="0.3">
      <c r="A5815" s="2">
        <v>5814</v>
      </c>
      <c r="B5815" s="2" t="s">
        <v>8505</v>
      </c>
      <c r="C5815" s="2">
        <f>YEAR([1]Data!$D5815)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9">
        <v>19.440000000000001</v>
      </c>
      <c r="T5815" s="2">
        <v>3</v>
      </c>
      <c r="U5815" s="25">
        <v>0</v>
      </c>
      <c r="V5815" s="25">
        <v>9.3312000000000008</v>
      </c>
      <c r="W5815" s="11">
        <f>Table_1[[#This Row],[Discount]]/Table_1[[#This Row],[Sales]]</f>
        <v>0</v>
      </c>
      <c r="X5815" t="str">
        <f>IF(Table_1[[#This Row],[Discount %]]&lt;=0.1, "0-10%", IF(Table_1[[#This Row],[Discount %]]&lt;=0.2, "10-20%", IF(Table_1[[#This Row],[Discount %]]&lt;=0.3, "20-30%", IF(Table_1[[#This Row],[Discount %]]&lt;=0.4, "30-40%", "40%+"))))</f>
        <v>0-10%</v>
      </c>
    </row>
    <row r="5816" spans="1:24" ht="14.4" x14ac:dyDescent="0.3">
      <c r="A5816" s="2">
        <v>5815</v>
      </c>
      <c r="B5816" s="2" t="s">
        <v>8506</v>
      </c>
      <c r="C5816" s="2">
        <f>YEAR([1]Data!$D5816)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9">
        <v>11.672000000000001</v>
      </c>
      <c r="T5816" s="2">
        <v>1</v>
      </c>
      <c r="U5816" s="25">
        <v>0.2</v>
      </c>
      <c r="V5816" s="25">
        <v>-0.7295000000000007</v>
      </c>
      <c r="W5816" s="11">
        <f>Table_1[[#This Row],[Discount]]/Table_1[[#This Row],[Sales]]</f>
        <v>1.7135023989033583E-2</v>
      </c>
      <c r="X5816" t="str">
        <f>IF(Table_1[[#This Row],[Discount %]]&lt;=0.1, "0-10%", IF(Table_1[[#This Row],[Discount %]]&lt;=0.2, "10-20%", IF(Table_1[[#This Row],[Discount %]]&lt;=0.3, "20-30%", IF(Table_1[[#This Row],[Discount %]]&lt;=0.4, "30-40%", "40%+"))))</f>
        <v>0-10%</v>
      </c>
    </row>
    <row r="5817" spans="1:24" ht="14.4" x14ac:dyDescent="0.3">
      <c r="A5817" s="2">
        <v>5816</v>
      </c>
      <c r="B5817" s="2" t="s">
        <v>8507</v>
      </c>
      <c r="C5817" s="2">
        <f>YEAR([1]Data!$D5817)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9">
        <v>279.95999999999998</v>
      </c>
      <c r="T5817" s="2">
        <v>4</v>
      </c>
      <c r="U5817" s="25">
        <v>0</v>
      </c>
      <c r="V5817" s="25">
        <v>78.388800000000003</v>
      </c>
      <c r="W5817" s="11">
        <f>Table_1[[#This Row],[Discount]]/Table_1[[#This Row],[Sales]]</f>
        <v>0</v>
      </c>
      <c r="X5817" t="str">
        <f>IF(Table_1[[#This Row],[Discount %]]&lt;=0.1, "0-10%", IF(Table_1[[#This Row],[Discount %]]&lt;=0.2, "10-20%", IF(Table_1[[#This Row],[Discount %]]&lt;=0.3, "20-30%", IF(Table_1[[#This Row],[Discount %]]&lt;=0.4, "30-40%", "40%+"))))</f>
        <v>0-10%</v>
      </c>
    </row>
    <row r="5818" spans="1:24" ht="14.4" x14ac:dyDescent="0.3">
      <c r="A5818" s="2">
        <v>5817</v>
      </c>
      <c r="B5818" s="2" t="s">
        <v>8507</v>
      </c>
      <c r="C5818" s="2">
        <f>YEAR([1]Data!$D5818)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9">
        <v>12.912000000000001</v>
      </c>
      <c r="T5818" s="2">
        <v>3</v>
      </c>
      <c r="U5818" s="25">
        <v>0.2</v>
      </c>
      <c r="V5818" s="25">
        <v>4.6806000000000001</v>
      </c>
      <c r="W5818" s="11">
        <f>Table_1[[#This Row],[Discount]]/Table_1[[#This Row],[Sales]]</f>
        <v>1.5489467162329617E-2</v>
      </c>
      <c r="X5818" t="str">
        <f>IF(Table_1[[#This Row],[Discount %]]&lt;=0.1, "0-10%", IF(Table_1[[#This Row],[Discount %]]&lt;=0.2, "10-20%", IF(Table_1[[#This Row],[Discount %]]&lt;=0.3, "20-30%", IF(Table_1[[#This Row],[Discount %]]&lt;=0.4, "30-40%", "40%+"))))</f>
        <v>0-10%</v>
      </c>
    </row>
    <row r="5819" spans="1:24" ht="14.4" x14ac:dyDescent="0.3">
      <c r="A5819" s="2">
        <v>5818</v>
      </c>
      <c r="B5819" s="2" t="s">
        <v>8507</v>
      </c>
      <c r="C5819" s="2">
        <f>YEAR([1]Data!$D5819)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9">
        <v>17.088000000000001</v>
      </c>
      <c r="T5819" s="2">
        <v>4</v>
      </c>
      <c r="U5819" s="25">
        <v>0.2</v>
      </c>
      <c r="V5819" s="25">
        <v>5.767199999999999</v>
      </c>
      <c r="W5819" s="11">
        <f>Table_1[[#This Row],[Discount]]/Table_1[[#This Row],[Sales]]</f>
        <v>1.1704119850187267E-2</v>
      </c>
      <c r="X5819" t="str">
        <f>IF(Table_1[[#This Row],[Discount %]]&lt;=0.1, "0-10%", IF(Table_1[[#This Row],[Discount %]]&lt;=0.2, "10-20%", IF(Table_1[[#This Row],[Discount %]]&lt;=0.3, "20-30%", IF(Table_1[[#This Row],[Discount %]]&lt;=0.4, "30-40%", "40%+"))))</f>
        <v>0-10%</v>
      </c>
    </row>
    <row r="5820" spans="1:24" ht="14.4" x14ac:dyDescent="0.3">
      <c r="A5820" s="2">
        <v>5819</v>
      </c>
      <c r="B5820" s="2" t="s">
        <v>8507</v>
      </c>
      <c r="C5820" s="2">
        <f>YEAR([1]Data!$D5820)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9">
        <v>93.149999999999991</v>
      </c>
      <c r="T5820" s="2">
        <v>9</v>
      </c>
      <c r="U5820" s="25">
        <v>0</v>
      </c>
      <c r="V5820" s="25">
        <v>44.712000000000003</v>
      </c>
      <c r="W5820" s="11">
        <f>Table_1[[#This Row],[Discount]]/Table_1[[#This Row],[Sales]]</f>
        <v>0</v>
      </c>
      <c r="X5820" t="str">
        <f>IF(Table_1[[#This Row],[Discount %]]&lt;=0.1, "0-10%", IF(Table_1[[#This Row],[Discount %]]&lt;=0.2, "10-20%", IF(Table_1[[#This Row],[Discount %]]&lt;=0.3, "20-30%", IF(Table_1[[#This Row],[Discount %]]&lt;=0.4, "30-40%", "40%+"))))</f>
        <v>0-10%</v>
      </c>
    </row>
    <row r="5821" spans="1:24" ht="14.4" x14ac:dyDescent="0.3">
      <c r="A5821" s="2">
        <v>5820</v>
      </c>
      <c r="B5821" s="2" t="s">
        <v>8507</v>
      </c>
      <c r="C5821" s="2">
        <f>YEAR([1]Data!$D5821)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9">
        <v>11.52</v>
      </c>
      <c r="T5821" s="2">
        <v>4</v>
      </c>
      <c r="U5821" s="25">
        <v>0</v>
      </c>
      <c r="V5821" s="25">
        <v>5.6448</v>
      </c>
      <c r="W5821" s="11">
        <f>Table_1[[#This Row],[Discount]]/Table_1[[#This Row],[Sales]]</f>
        <v>0</v>
      </c>
      <c r="X5821" t="str">
        <f>IF(Table_1[[#This Row],[Discount %]]&lt;=0.1, "0-10%", IF(Table_1[[#This Row],[Discount %]]&lt;=0.2, "10-20%", IF(Table_1[[#This Row],[Discount %]]&lt;=0.3, "20-30%", IF(Table_1[[#This Row],[Discount %]]&lt;=0.4, "30-40%", "40%+"))))</f>
        <v>0-10%</v>
      </c>
    </row>
    <row r="5822" spans="1:24" ht="14.4" x14ac:dyDescent="0.3">
      <c r="A5822" s="2">
        <v>5821</v>
      </c>
      <c r="B5822" s="2" t="s">
        <v>8509</v>
      </c>
      <c r="C5822" s="2">
        <f>YEAR([1]Data!$D5822)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9">
        <v>238.62</v>
      </c>
      <c r="T5822" s="2">
        <v>2</v>
      </c>
      <c r="U5822" s="25">
        <v>0</v>
      </c>
      <c r="V5822" s="25">
        <v>4.7724000000000046</v>
      </c>
      <c r="W5822" s="11">
        <f>Table_1[[#This Row],[Discount]]/Table_1[[#This Row],[Sales]]</f>
        <v>0</v>
      </c>
      <c r="X5822" t="str">
        <f>IF(Table_1[[#This Row],[Discount %]]&lt;=0.1, "0-10%", IF(Table_1[[#This Row],[Discount %]]&lt;=0.2, "10-20%", IF(Table_1[[#This Row],[Discount %]]&lt;=0.3, "20-30%", IF(Table_1[[#This Row],[Discount %]]&lt;=0.4, "30-40%", "40%+"))))</f>
        <v>0-10%</v>
      </c>
    </row>
    <row r="5823" spans="1:24" ht="14.4" x14ac:dyDescent="0.3">
      <c r="A5823" s="2">
        <v>5822</v>
      </c>
      <c r="B5823" s="2" t="s">
        <v>8509</v>
      </c>
      <c r="C5823" s="2">
        <f>YEAR([1]Data!$D5823)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9">
        <v>7.77</v>
      </c>
      <c r="T5823" s="2">
        <v>1</v>
      </c>
      <c r="U5823" s="25">
        <v>0</v>
      </c>
      <c r="V5823" s="25">
        <v>2.0979000000000001</v>
      </c>
      <c r="W5823" s="11">
        <f>Table_1[[#This Row],[Discount]]/Table_1[[#This Row],[Sales]]</f>
        <v>0</v>
      </c>
      <c r="X5823" t="str">
        <f>IF(Table_1[[#This Row],[Discount %]]&lt;=0.1, "0-10%", IF(Table_1[[#This Row],[Discount %]]&lt;=0.2, "10-20%", IF(Table_1[[#This Row],[Discount %]]&lt;=0.3, "20-30%", IF(Table_1[[#This Row],[Discount %]]&lt;=0.4, "30-40%", "40%+"))))</f>
        <v>0-10%</v>
      </c>
    </row>
    <row r="5824" spans="1:24" ht="14.4" x14ac:dyDescent="0.3">
      <c r="A5824" s="2">
        <v>5823</v>
      </c>
      <c r="B5824" s="2" t="s">
        <v>8509</v>
      </c>
      <c r="C5824" s="2">
        <f>YEAR([1]Data!$D5824)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9">
        <v>285.48</v>
      </c>
      <c r="T5824" s="2">
        <v>5</v>
      </c>
      <c r="U5824" s="25">
        <v>0.2</v>
      </c>
      <c r="V5824" s="25">
        <v>-10.705500000000043</v>
      </c>
      <c r="W5824" s="11">
        <f>Table_1[[#This Row],[Discount]]/Table_1[[#This Row],[Sales]]</f>
        <v>7.0057447106627434E-4</v>
      </c>
      <c r="X5824" t="str">
        <f>IF(Table_1[[#This Row],[Discount %]]&lt;=0.1, "0-10%", IF(Table_1[[#This Row],[Discount %]]&lt;=0.2, "10-20%", IF(Table_1[[#This Row],[Discount %]]&lt;=0.3, "20-30%", IF(Table_1[[#This Row],[Discount %]]&lt;=0.4, "30-40%", "40%+"))))</f>
        <v>0-10%</v>
      </c>
    </row>
    <row r="5825" spans="1:24" ht="14.4" x14ac:dyDescent="0.3">
      <c r="A5825" s="2">
        <v>5824</v>
      </c>
      <c r="B5825" s="2" t="s">
        <v>8509</v>
      </c>
      <c r="C5825" s="2">
        <f>YEAR([1]Data!$D5825)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9">
        <v>19.168000000000003</v>
      </c>
      <c r="T5825" s="2">
        <v>4</v>
      </c>
      <c r="U5825" s="25">
        <v>0.2</v>
      </c>
      <c r="V5825" s="25">
        <v>6.4691999999999998</v>
      </c>
      <c r="W5825" s="11">
        <f>Table_1[[#This Row],[Discount]]/Table_1[[#This Row],[Sales]]</f>
        <v>1.0434056761268779E-2</v>
      </c>
      <c r="X5825" t="str">
        <f>IF(Table_1[[#This Row],[Discount %]]&lt;=0.1, "0-10%", IF(Table_1[[#This Row],[Discount %]]&lt;=0.2, "10-20%", IF(Table_1[[#This Row],[Discount %]]&lt;=0.3, "20-30%", IF(Table_1[[#This Row],[Discount %]]&lt;=0.4, "30-40%", "40%+"))))</f>
        <v>0-10%</v>
      </c>
    </row>
    <row r="5826" spans="1:24" ht="14.4" x14ac:dyDescent="0.3">
      <c r="A5826" s="2">
        <v>5825</v>
      </c>
      <c r="B5826" s="2" t="s">
        <v>8510</v>
      </c>
      <c r="C5826" s="2">
        <f>YEAR([1]Data!$D5826)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9">
        <v>26.136000000000003</v>
      </c>
      <c r="T5826" s="2">
        <v>3</v>
      </c>
      <c r="U5826" s="25">
        <v>0.2</v>
      </c>
      <c r="V5826" s="25">
        <v>1.9602000000000004</v>
      </c>
      <c r="W5826" s="11">
        <f>Table_1[[#This Row],[Discount]]/Table_1[[#This Row],[Sales]]</f>
        <v>7.6522803795531068E-3</v>
      </c>
      <c r="X5826" t="str">
        <f>IF(Table_1[[#This Row],[Discount %]]&lt;=0.1, "0-10%", IF(Table_1[[#This Row],[Discount %]]&lt;=0.2, "10-20%", IF(Table_1[[#This Row],[Discount %]]&lt;=0.3, "20-30%", IF(Table_1[[#This Row],[Discount %]]&lt;=0.4, "30-40%", "40%+"))))</f>
        <v>0-10%</v>
      </c>
    </row>
    <row r="5827" spans="1:24" ht="14.4" x14ac:dyDescent="0.3">
      <c r="A5827" s="2">
        <v>5826</v>
      </c>
      <c r="B5827" s="2" t="s">
        <v>8511</v>
      </c>
      <c r="C5827" s="2">
        <f>YEAR([1]Data!$D5827)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9">
        <v>419.4</v>
      </c>
      <c r="T5827" s="2">
        <v>4</v>
      </c>
      <c r="U5827" s="25">
        <v>0</v>
      </c>
      <c r="V5827" s="25">
        <v>201.31199999999998</v>
      </c>
      <c r="W5827" s="11">
        <f>Table_1[[#This Row],[Discount]]/Table_1[[#This Row],[Sales]]</f>
        <v>0</v>
      </c>
      <c r="X5827" t="str">
        <f>IF(Table_1[[#This Row],[Discount %]]&lt;=0.1, "0-10%", IF(Table_1[[#This Row],[Discount %]]&lt;=0.2, "10-20%", IF(Table_1[[#This Row],[Discount %]]&lt;=0.3, "20-30%", IF(Table_1[[#This Row],[Discount %]]&lt;=0.4, "30-40%", "40%+"))))</f>
        <v>0-10%</v>
      </c>
    </row>
    <row r="5828" spans="1:24" ht="14.4" x14ac:dyDescent="0.3">
      <c r="A5828" s="2">
        <v>5827</v>
      </c>
      <c r="B5828" s="2" t="s">
        <v>8511</v>
      </c>
      <c r="C5828" s="2">
        <f>YEAR([1]Data!$D5828)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9">
        <v>90.801000000000002</v>
      </c>
      <c r="T5828" s="2">
        <v>1</v>
      </c>
      <c r="U5828" s="25">
        <v>0.1</v>
      </c>
      <c r="V5828" s="25">
        <v>14.124599999999999</v>
      </c>
      <c r="W5828" s="11">
        <f>Table_1[[#This Row],[Discount]]/Table_1[[#This Row],[Sales]]</f>
        <v>1.1013094569443068E-3</v>
      </c>
      <c r="X5828" t="str">
        <f>IF(Table_1[[#This Row],[Discount %]]&lt;=0.1, "0-10%", IF(Table_1[[#This Row],[Discount %]]&lt;=0.2, "10-20%", IF(Table_1[[#This Row],[Discount %]]&lt;=0.3, "20-30%", IF(Table_1[[#This Row],[Discount %]]&lt;=0.4, "30-40%", "40%+"))))</f>
        <v>0-10%</v>
      </c>
    </row>
    <row r="5829" spans="1:24" ht="14.4" x14ac:dyDescent="0.3">
      <c r="A5829" s="2">
        <v>5828</v>
      </c>
      <c r="B5829" s="2" t="s">
        <v>8511</v>
      </c>
      <c r="C5829" s="2">
        <f>YEAR([1]Data!$D5829)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9">
        <v>181.76400000000001</v>
      </c>
      <c r="T5829" s="2">
        <v>2</v>
      </c>
      <c r="U5829" s="25">
        <v>0.1</v>
      </c>
      <c r="V5829" s="25">
        <v>-8.0784000000000198</v>
      </c>
      <c r="W5829" s="11">
        <f>Table_1[[#This Row],[Discount]]/Table_1[[#This Row],[Sales]]</f>
        <v>5.5016394885675933E-4</v>
      </c>
      <c r="X5829" t="str">
        <f>IF(Table_1[[#This Row],[Discount %]]&lt;=0.1, "0-10%", IF(Table_1[[#This Row],[Discount %]]&lt;=0.2, "10-20%", IF(Table_1[[#This Row],[Discount %]]&lt;=0.3, "20-30%", IF(Table_1[[#This Row],[Discount %]]&lt;=0.4, "30-40%", "40%+"))))</f>
        <v>0-10%</v>
      </c>
    </row>
    <row r="5830" spans="1:24" ht="14.4" x14ac:dyDescent="0.3">
      <c r="A5830" s="2">
        <v>5829</v>
      </c>
      <c r="B5830" s="2" t="s">
        <v>8511</v>
      </c>
      <c r="C5830" s="2">
        <f>YEAR([1]Data!$D5830)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9">
        <v>5.56</v>
      </c>
      <c r="T5830" s="2">
        <v>2</v>
      </c>
      <c r="U5830" s="25">
        <v>0</v>
      </c>
      <c r="V5830" s="25">
        <v>2.2239999999999998</v>
      </c>
      <c r="W5830" s="11">
        <f>Table_1[[#This Row],[Discount]]/Table_1[[#This Row],[Sales]]</f>
        <v>0</v>
      </c>
      <c r="X5830" t="str">
        <f>IF(Table_1[[#This Row],[Discount %]]&lt;=0.1, "0-10%", IF(Table_1[[#This Row],[Discount %]]&lt;=0.2, "10-20%", IF(Table_1[[#This Row],[Discount %]]&lt;=0.3, "20-30%", IF(Table_1[[#This Row],[Discount %]]&lt;=0.4, "30-40%", "40%+"))))</f>
        <v>0-10%</v>
      </c>
    </row>
    <row r="5831" spans="1:24" ht="14.4" x14ac:dyDescent="0.3">
      <c r="A5831" s="2">
        <v>5830</v>
      </c>
      <c r="B5831" s="2" t="s">
        <v>8512</v>
      </c>
      <c r="C5831" s="2">
        <f>YEAR([1]Data!$D5831)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9">
        <v>581.96</v>
      </c>
      <c r="T5831" s="2">
        <v>2</v>
      </c>
      <c r="U5831" s="25">
        <v>0</v>
      </c>
      <c r="V5831" s="25">
        <v>104.75279999999998</v>
      </c>
      <c r="W5831" s="11">
        <f>Table_1[[#This Row],[Discount]]/Table_1[[#This Row],[Sales]]</f>
        <v>0</v>
      </c>
      <c r="X5831" t="str">
        <f>IF(Table_1[[#This Row],[Discount %]]&lt;=0.1, "0-10%", IF(Table_1[[#This Row],[Discount %]]&lt;=0.2, "10-20%", IF(Table_1[[#This Row],[Discount %]]&lt;=0.3, "20-30%", IF(Table_1[[#This Row],[Discount %]]&lt;=0.4, "30-40%", "40%+"))))</f>
        <v>0-10%</v>
      </c>
    </row>
    <row r="5832" spans="1:24" ht="14.4" x14ac:dyDescent="0.3">
      <c r="A5832" s="2">
        <v>5831</v>
      </c>
      <c r="B5832" s="2" t="s">
        <v>8512</v>
      </c>
      <c r="C5832" s="2">
        <f>YEAR([1]Data!$D5832)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9">
        <v>29.98</v>
      </c>
      <c r="T5832" s="2">
        <v>1</v>
      </c>
      <c r="U5832" s="25">
        <v>0</v>
      </c>
      <c r="V5832" s="25">
        <v>8.0945999999999998</v>
      </c>
      <c r="W5832" s="11">
        <f>Table_1[[#This Row],[Discount]]/Table_1[[#This Row],[Sales]]</f>
        <v>0</v>
      </c>
      <c r="X5832" t="str">
        <f>IF(Table_1[[#This Row],[Discount %]]&lt;=0.1, "0-10%", IF(Table_1[[#This Row],[Discount %]]&lt;=0.2, "10-20%", IF(Table_1[[#This Row],[Discount %]]&lt;=0.3, "20-30%", IF(Table_1[[#This Row],[Discount %]]&lt;=0.4, "30-40%", "40%+"))))</f>
        <v>0-10%</v>
      </c>
    </row>
    <row r="5833" spans="1:24" ht="14.4" x14ac:dyDescent="0.3">
      <c r="A5833" s="2">
        <v>5832</v>
      </c>
      <c r="B5833" s="2" t="s">
        <v>8513</v>
      </c>
      <c r="C5833" s="2">
        <f>YEAR([1]Data!$D5833)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9">
        <v>519.96</v>
      </c>
      <c r="T5833" s="2">
        <v>4</v>
      </c>
      <c r="U5833" s="25">
        <v>0</v>
      </c>
      <c r="V5833" s="25">
        <v>176.78640000000001</v>
      </c>
      <c r="W5833" s="11">
        <f>Table_1[[#This Row],[Discount]]/Table_1[[#This Row],[Sales]]</f>
        <v>0</v>
      </c>
      <c r="X5833" t="str">
        <f>IF(Table_1[[#This Row],[Discount %]]&lt;=0.1, "0-10%", IF(Table_1[[#This Row],[Discount %]]&lt;=0.2, "10-20%", IF(Table_1[[#This Row],[Discount %]]&lt;=0.3, "20-30%", IF(Table_1[[#This Row],[Discount %]]&lt;=0.4, "30-40%", "40%+"))))</f>
        <v>0-10%</v>
      </c>
    </row>
    <row r="5834" spans="1:24" ht="14.4" x14ac:dyDescent="0.3">
      <c r="A5834" s="2">
        <v>5833</v>
      </c>
      <c r="B5834" s="2" t="s">
        <v>8514</v>
      </c>
      <c r="C5834" s="2">
        <f>YEAR([1]Data!$D5834)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9">
        <v>6.2640000000000002</v>
      </c>
      <c r="T5834" s="2">
        <v>3</v>
      </c>
      <c r="U5834" s="25">
        <v>0.2</v>
      </c>
      <c r="V5834" s="25">
        <v>2.0358000000000001</v>
      </c>
      <c r="W5834" s="11">
        <f>Table_1[[#This Row],[Discount]]/Table_1[[#This Row],[Sales]]</f>
        <v>3.1928480204342274E-2</v>
      </c>
      <c r="X5834" t="str">
        <f>IF(Table_1[[#This Row],[Discount %]]&lt;=0.1, "0-10%", IF(Table_1[[#This Row],[Discount %]]&lt;=0.2, "10-20%", IF(Table_1[[#This Row],[Discount %]]&lt;=0.3, "20-30%", IF(Table_1[[#This Row],[Discount %]]&lt;=0.4, "30-40%", "40%+"))))</f>
        <v>0-10%</v>
      </c>
    </row>
    <row r="5835" spans="1:24" ht="14.4" x14ac:dyDescent="0.3">
      <c r="A5835" s="2">
        <v>5834</v>
      </c>
      <c r="B5835" s="2" t="s">
        <v>8514</v>
      </c>
      <c r="C5835" s="2">
        <f>YEAR([1]Data!$D5835)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9">
        <v>363.92</v>
      </c>
      <c r="T5835" s="2">
        <v>5</v>
      </c>
      <c r="U5835" s="25">
        <v>0.2</v>
      </c>
      <c r="V5835" s="25">
        <v>0</v>
      </c>
      <c r="W5835" s="11">
        <f>Table_1[[#This Row],[Discount]]/Table_1[[#This Row],[Sales]]</f>
        <v>5.4957133435919983E-4</v>
      </c>
      <c r="X5835" t="str">
        <f>IF(Table_1[[#This Row],[Discount %]]&lt;=0.1, "0-10%", IF(Table_1[[#This Row],[Discount %]]&lt;=0.2, "10-20%", IF(Table_1[[#This Row],[Discount %]]&lt;=0.3, "20-30%", IF(Table_1[[#This Row],[Discount %]]&lt;=0.4, "30-40%", "40%+"))))</f>
        <v>0-10%</v>
      </c>
    </row>
    <row r="5836" spans="1:24" ht="14.4" x14ac:dyDescent="0.3">
      <c r="A5836" s="2">
        <v>5835</v>
      </c>
      <c r="B5836" s="2" t="s">
        <v>8515</v>
      </c>
      <c r="C5836" s="2">
        <f>YEAR([1]Data!$D5836)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9">
        <v>64.2</v>
      </c>
      <c r="T5836" s="2">
        <v>5</v>
      </c>
      <c r="U5836" s="25">
        <v>0.7</v>
      </c>
      <c r="V5836" s="25">
        <v>-42.799999999999983</v>
      </c>
      <c r="W5836" s="11">
        <f>Table_1[[#This Row],[Discount]]/Table_1[[#This Row],[Sales]]</f>
        <v>1.0903426791277258E-2</v>
      </c>
      <c r="X5836" t="str">
        <f>IF(Table_1[[#This Row],[Discount %]]&lt;=0.1, "0-10%", IF(Table_1[[#This Row],[Discount %]]&lt;=0.2, "10-20%", IF(Table_1[[#This Row],[Discount %]]&lt;=0.3, "20-30%", IF(Table_1[[#This Row],[Discount %]]&lt;=0.4, "30-40%", "40%+"))))</f>
        <v>0-10%</v>
      </c>
    </row>
    <row r="5837" spans="1:24" ht="14.4" x14ac:dyDescent="0.3">
      <c r="A5837" s="2">
        <v>5836</v>
      </c>
      <c r="B5837" s="2" t="s">
        <v>8515</v>
      </c>
      <c r="C5837" s="2">
        <f>YEAR([1]Data!$D5837)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9">
        <v>38.520000000000003</v>
      </c>
      <c r="T5837" s="2">
        <v>3</v>
      </c>
      <c r="U5837" s="25">
        <v>0.7</v>
      </c>
      <c r="V5837" s="25">
        <v>-26.963999999999999</v>
      </c>
      <c r="W5837" s="11">
        <f>Table_1[[#This Row],[Discount]]/Table_1[[#This Row],[Sales]]</f>
        <v>1.8172377985462094E-2</v>
      </c>
      <c r="X5837" t="str">
        <f>IF(Table_1[[#This Row],[Discount %]]&lt;=0.1, "0-10%", IF(Table_1[[#This Row],[Discount %]]&lt;=0.2, "10-20%", IF(Table_1[[#This Row],[Discount %]]&lt;=0.3, "20-30%", IF(Table_1[[#This Row],[Discount %]]&lt;=0.4, "30-40%", "40%+"))))</f>
        <v>0-10%</v>
      </c>
    </row>
    <row r="5838" spans="1:24" ht="14.4" x14ac:dyDescent="0.3">
      <c r="A5838" s="2">
        <v>5837</v>
      </c>
      <c r="B5838" s="2" t="s">
        <v>8515</v>
      </c>
      <c r="C5838" s="2">
        <f>YEAR([1]Data!$D5838)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9">
        <v>72.599999999999994</v>
      </c>
      <c r="T5838" s="2">
        <v>5</v>
      </c>
      <c r="U5838" s="25">
        <v>0.2</v>
      </c>
      <c r="V5838" s="25">
        <v>-8.1674999999999933</v>
      </c>
      <c r="W5838" s="11">
        <f>Table_1[[#This Row],[Discount]]/Table_1[[#This Row],[Sales]]</f>
        <v>2.754820936639119E-3</v>
      </c>
      <c r="X5838" t="str">
        <f>IF(Table_1[[#This Row],[Discount %]]&lt;=0.1, "0-10%", IF(Table_1[[#This Row],[Discount %]]&lt;=0.2, "10-20%", IF(Table_1[[#This Row],[Discount %]]&lt;=0.3, "20-30%", IF(Table_1[[#This Row],[Discount %]]&lt;=0.4, "30-40%", "40%+"))))</f>
        <v>0-10%</v>
      </c>
    </row>
    <row r="5839" spans="1:24" ht="14.4" x14ac:dyDescent="0.3">
      <c r="A5839" s="2">
        <v>5838</v>
      </c>
      <c r="B5839" s="2" t="s">
        <v>8516</v>
      </c>
      <c r="C5839" s="2">
        <f>YEAR([1]Data!$D5839)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9">
        <v>57.567999999999998</v>
      </c>
      <c r="T5839" s="2">
        <v>4</v>
      </c>
      <c r="U5839" s="25">
        <v>0.2</v>
      </c>
      <c r="V5839" s="25">
        <v>5.7568000000000019</v>
      </c>
      <c r="W5839" s="11">
        <f>Table_1[[#This Row],[Discount]]/Table_1[[#This Row],[Sales]]</f>
        <v>3.474152306837132E-3</v>
      </c>
      <c r="X5839" t="str">
        <f>IF(Table_1[[#This Row],[Discount %]]&lt;=0.1, "0-10%", IF(Table_1[[#This Row],[Discount %]]&lt;=0.2, "10-20%", IF(Table_1[[#This Row],[Discount %]]&lt;=0.3, "20-30%", IF(Table_1[[#This Row],[Discount %]]&lt;=0.4, "30-40%", "40%+"))))</f>
        <v>0-10%</v>
      </c>
    </row>
    <row r="5840" spans="1:24" ht="14.4" x14ac:dyDescent="0.3">
      <c r="A5840" s="2">
        <v>5839</v>
      </c>
      <c r="B5840" s="2" t="s">
        <v>8521</v>
      </c>
      <c r="C5840" s="2">
        <f>YEAR([1]Data!$D5840)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9">
        <v>83.699999999999989</v>
      </c>
      <c r="T5840" s="2">
        <v>5</v>
      </c>
      <c r="U5840" s="25">
        <v>0</v>
      </c>
      <c r="V5840" s="25">
        <v>3.3479999999999954</v>
      </c>
      <c r="W5840" s="11">
        <f>Table_1[[#This Row],[Discount]]/Table_1[[#This Row],[Sales]]</f>
        <v>0</v>
      </c>
      <c r="X5840" t="str">
        <f>IF(Table_1[[#This Row],[Discount %]]&lt;=0.1, "0-10%", IF(Table_1[[#This Row],[Discount %]]&lt;=0.2, "10-20%", IF(Table_1[[#This Row],[Discount %]]&lt;=0.3, "20-30%", IF(Table_1[[#This Row],[Discount %]]&lt;=0.4, "30-40%", "40%+"))))</f>
        <v>0-10%</v>
      </c>
    </row>
    <row r="5841" spans="1:24" ht="14.4" x14ac:dyDescent="0.3">
      <c r="A5841" s="2">
        <v>5840</v>
      </c>
      <c r="B5841" s="2" t="s">
        <v>8524</v>
      </c>
      <c r="C5841" s="2">
        <f>YEAR([1]Data!$D5841)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9">
        <v>32.400000000000006</v>
      </c>
      <c r="T5841" s="2">
        <v>5</v>
      </c>
      <c r="U5841" s="25">
        <v>0</v>
      </c>
      <c r="V5841" s="25">
        <v>15.552000000000001</v>
      </c>
      <c r="W5841" s="11">
        <f>Table_1[[#This Row],[Discount]]/Table_1[[#This Row],[Sales]]</f>
        <v>0</v>
      </c>
      <c r="X5841" t="str">
        <f>IF(Table_1[[#This Row],[Discount %]]&lt;=0.1, "0-10%", IF(Table_1[[#This Row],[Discount %]]&lt;=0.2, "10-20%", IF(Table_1[[#This Row],[Discount %]]&lt;=0.3, "20-30%", IF(Table_1[[#This Row],[Discount %]]&lt;=0.4, "30-40%", "40%+"))))</f>
        <v>0-10%</v>
      </c>
    </row>
    <row r="5842" spans="1:24" ht="14.4" x14ac:dyDescent="0.3">
      <c r="A5842" s="2">
        <v>5841</v>
      </c>
      <c r="B5842" s="2" t="s">
        <v>8524</v>
      </c>
      <c r="C5842" s="2">
        <f>YEAR([1]Data!$D5842)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9">
        <v>47.98</v>
      </c>
      <c r="T5842" s="2">
        <v>2</v>
      </c>
      <c r="U5842" s="25">
        <v>0</v>
      </c>
      <c r="V5842" s="25">
        <v>11.035399999999996</v>
      </c>
      <c r="W5842" s="11">
        <f>Table_1[[#This Row],[Discount]]/Table_1[[#This Row],[Sales]]</f>
        <v>0</v>
      </c>
      <c r="X5842" t="str">
        <f>IF(Table_1[[#This Row],[Discount %]]&lt;=0.1, "0-10%", IF(Table_1[[#This Row],[Discount %]]&lt;=0.2, "10-20%", IF(Table_1[[#This Row],[Discount %]]&lt;=0.3, "20-30%", IF(Table_1[[#This Row],[Discount %]]&lt;=0.4, "30-40%", "40%+"))))</f>
        <v>0-10%</v>
      </c>
    </row>
    <row r="5843" spans="1:24" ht="14.4" x14ac:dyDescent="0.3">
      <c r="A5843" s="2">
        <v>5842</v>
      </c>
      <c r="B5843" s="2" t="s">
        <v>8525</v>
      </c>
      <c r="C5843" s="2">
        <f>YEAR([1]Data!$D5843)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9">
        <v>415.96800000000007</v>
      </c>
      <c r="T5843" s="2">
        <v>4</v>
      </c>
      <c r="U5843" s="25">
        <v>0.2</v>
      </c>
      <c r="V5843" s="25">
        <v>51.995999999999981</v>
      </c>
      <c r="W5843" s="11">
        <f>Table_1[[#This Row],[Discount]]/Table_1[[#This Row],[Sales]]</f>
        <v>4.8080621586275862E-4</v>
      </c>
      <c r="X5843" t="str">
        <f>IF(Table_1[[#This Row],[Discount %]]&lt;=0.1, "0-10%", IF(Table_1[[#This Row],[Discount %]]&lt;=0.2, "10-20%", IF(Table_1[[#This Row],[Discount %]]&lt;=0.3, "20-30%", IF(Table_1[[#This Row],[Discount %]]&lt;=0.4, "30-40%", "40%+"))))</f>
        <v>0-10%</v>
      </c>
    </row>
    <row r="5844" spans="1:24" ht="14.4" x14ac:dyDescent="0.3">
      <c r="A5844" s="2">
        <v>5843</v>
      </c>
      <c r="B5844" s="2" t="s">
        <v>8525</v>
      </c>
      <c r="C5844" s="2">
        <f>YEAR([1]Data!$D5844)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9">
        <v>304.89999999999998</v>
      </c>
      <c r="T5844" s="2">
        <v>5</v>
      </c>
      <c r="U5844" s="25">
        <v>0</v>
      </c>
      <c r="V5844" s="25">
        <v>6.097999999999999</v>
      </c>
      <c r="W5844" s="11">
        <f>Table_1[[#This Row],[Discount]]/Table_1[[#This Row],[Sales]]</f>
        <v>0</v>
      </c>
      <c r="X5844" t="str">
        <f>IF(Table_1[[#This Row],[Discount %]]&lt;=0.1, "0-10%", IF(Table_1[[#This Row],[Discount %]]&lt;=0.2, "10-20%", IF(Table_1[[#This Row],[Discount %]]&lt;=0.3, "20-30%", IF(Table_1[[#This Row],[Discount %]]&lt;=0.4, "30-40%", "40%+"))))</f>
        <v>0-10%</v>
      </c>
    </row>
    <row r="5845" spans="1:24" ht="14.4" x14ac:dyDescent="0.3">
      <c r="A5845" s="2">
        <v>5844</v>
      </c>
      <c r="B5845" s="2" t="s">
        <v>8525</v>
      </c>
      <c r="C5845" s="2">
        <f>YEAR([1]Data!$D5845)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9">
        <v>80.959999999999994</v>
      </c>
      <c r="T5845" s="2">
        <v>4</v>
      </c>
      <c r="U5845" s="25">
        <v>0</v>
      </c>
      <c r="V5845" s="25">
        <v>29.145599999999995</v>
      </c>
      <c r="W5845" s="11">
        <f>Table_1[[#This Row],[Discount]]/Table_1[[#This Row],[Sales]]</f>
        <v>0</v>
      </c>
      <c r="X5845" t="str">
        <f>IF(Table_1[[#This Row],[Discount %]]&lt;=0.1, "0-10%", IF(Table_1[[#This Row],[Discount %]]&lt;=0.2, "10-20%", IF(Table_1[[#This Row],[Discount %]]&lt;=0.3, "20-30%", IF(Table_1[[#This Row],[Discount %]]&lt;=0.4, "30-40%", "40%+"))))</f>
        <v>0-10%</v>
      </c>
    </row>
    <row r="5846" spans="1:24" ht="14.4" x14ac:dyDescent="0.3">
      <c r="A5846" s="2">
        <v>5845</v>
      </c>
      <c r="B5846" s="2" t="s">
        <v>8525</v>
      </c>
      <c r="C5846" s="2">
        <f>YEAR([1]Data!$D5846)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9">
        <v>777.21</v>
      </c>
      <c r="T5846" s="2">
        <v>7</v>
      </c>
      <c r="U5846" s="25">
        <v>0</v>
      </c>
      <c r="V5846" s="25">
        <v>54.404699999999963</v>
      </c>
      <c r="W5846" s="11">
        <f>Table_1[[#This Row],[Discount]]/Table_1[[#This Row],[Sales]]</f>
        <v>0</v>
      </c>
      <c r="X5846" t="str">
        <f>IF(Table_1[[#This Row],[Discount %]]&lt;=0.1, "0-10%", IF(Table_1[[#This Row],[Discount %]]&lt;=0.2, "10-20%", IF(Table_1[[#This Row],[Discount %]]&lt;=0.3, "20-30%", IF(Table_1[[#This Row],[Discount %]]&lt;=0.4, "30-40%", "40%+"))))</f>
        <v>0-10%</v>
      </c>
    </row>
    <row r="5847" spans="1:24" ht="14.4" x14ac:dyDescent="0.3">
      <c r="A5847" s="2">
        <v>5846</v>
      </c>
      <c r="B5847" s="2" t="s">
        <v>8525</v>
      </c>
      <c r="C5847" s="2">
        <f>YEAR([1]Data!$D5847)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9">
        <v>32.400000000000006</v>
      </c>
      <c r="T5847" s="2">
        <v>5</v>
      </c>
      <c r="U5847" s="25">
        <v>0</v>
      </c>
      <c r="V5847" s="25">
        <v>15.552000000000001</v>
      </c>
      <c r="W5847" s="11">
        <f>Table_1[[#This Row],[Discount]]/Table_1[[#This Row],[Sales]]</f>
        <v>0</v>
      </c>
      <c r="X5847" t="str">
        <f>IF(Table_1[[#This Row],[Discount %]]&lt;=0.1, "0-10%", IF(Table_1[[#This Row],[Discount %]]&lt;=0.2, "10-20%", IF(Table_1[[#This Row],[Discount %]]&lt;=0.3, "20-30%", IF(Table_1[[#This Row],[Discount %]]&lt;=0.4, "30-40%", "40%+"))))</f>
        <v>0-10%</v>
      </c>
    </row>
    <row r="5848" spans="1:24" ht="14.4" x14ac:dyDescent="0.3">
      <c r="A5848" s="2">
        <v>5847</v>
      </c>
      <c r="B5848" s="2" t="s">
        <v>8525</v>
      </c>
      <c r="C5848" s="2">
        <f>YEAR([1]Data!$D5848)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9">
        <v>225.56799999999998</v>
      </c>
      <c r="T5848" s="2">
        <v>2</v>
      </c>
      <c r="U5848" s="25">
        <v>0.2</v>
      </c>
      <c r="V5848" s="25">
        <v>2.8195999999999799</v>
      </c>
      <c r="W5848" s="11">
        <f>Table_1[[#This Row],[Discount]]/Table_1[[#This Row],[Sales]]</f>
        <v>8.8665058873599106E-4</v>
      </c>
      <c r="X5848" t="str">
        <f>IF(Table_1[[#This Row],[Discount %]]&lt;=0.1, "0-10%", IF(Table_1[[#This Row],[Discount %]]&lt;=0.2, "10-20%", IF(Table_1[[#This Row],[Discount %]]&lt;=0.3, "20-30%", IF(Table_1[[#This Row],[Discount %]]&lt;=0.4, "30-40%", "40%+"))))</f>
        <v>0-10%</v>
      </c>
    </row>
    <row r="5849" spans="1:24" ht="14.4" x14ac:dyDescent="0.3">
      <c r="A5849" s="2">
        <v>5848</v>
      </c>
      <c r="B5849" s="2" t="s">
        <v>8525</v>
      </c>
      <c r="C5849" s="2">
        <f>YEAR([1]Data!$D5849)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9">
        <v>36.599999999999994</v>
      </c>
      <c r="T5849" s="2">
        <v>3</v>
      </c>
      <c r="U5849" s="25">
        <v>0</v>
      </c>
      <c r="V5849" s="25">
        <v>15.372000000000002</v>
      </c>
      <c r="W5849" s="11">
        <f>Table_1[[#This Row],[Discount]]/Table_1[[#This Row],[Sales]]</f>
        <v>0</v>
      </c>
      <c r="X5849" t="str">
        <f>IF(Table_1[[#This Row],[Discount %]]&lt;=0.1, "0-10%", IF(Table_1[[#This Row],[Discount %]]&lt;=0.2, "10-20%", IF(Table_1[[#This Row],[Discount %]]&lt;=0.3, "20-30%", IF(Table_1[[#This Row],[Discount %]]&lt;=0.4, "30-40%", "40%+"))))</f>
        <v>0-10%</v>
      </c>
    </row>
    <row r="5850" spans="1:24" ht="14.4" x14ac:dyDescent="0.3">
      <c r="A5850" s="2">
        <v>5849</v>
      </c>
      <c r="B5850" s="2" t="s">
        <v>8528</v>
      </c>
      <c r="C5850" s="2">
        <f>YEAR([1]Data!$D5850)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9">
        <v>715.64</v>
      </c>
      <c r="T5850" s="2">
        <v>2</v>
      </c>
      <c r="U5850" s="25">
        <v>0</v>
      </c>
      <c r="V5850" s="25">
        <v>178.90999999999997</v>
      </c>
      <c r="W5850" s="11">
        <f>Table_1[[#This Row],[Discount]]/Table_1[[#This Row],[Sales]]</f>
        <v>0</v>
      </c>
      <c r="X5850" t="str">
        <f>IF(Table_1[[#This Row],[Discount %]]&lt;=0.1, "0-10%", IF(Table_1[[#This Row],[Discount %]]&lt;=0.2, "10-20%", IF(Table_1[[#This Row],[Discount %]]&lt;=0.3, "20-30%", IF(Table_1[[#This Row],[Discount %]]&lt;=0.4, "30-40%", "40%+"))))</f>
        <v>0-10%</v>
      </c>
    </row>
    <row r="5851" spans="1:24" ht="14.4" x14ac:dyDescent="0.3">
      <c r="A5851" s="2">
        <v>5850</v>
      </c>
      <c r="B5851" s="2" t="s">
        <v>8528</v>
      </c>
      <c r="C5851" s="2">
        <f>YEAR([1]Data!$D5851)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9">
        <v>795.51</v>
      </c>
      <c r="T5851" s="2">
        <v>3</v>
      </c>
      <c r="U5851" s="25">
        <v>0</v>
      </c>
      <c r="V5851" s="25">
        <v>143.19179999999994</v>
      </c>
      <c r="W5851" s="11">
        <f>Table_1[[#This Row],[Discount]]/Table_1[[#This Row],[Sales]]</f>
        <v>0</v>
      </c>
      <c r="X5851" t="str">
        <f>IF(Table_1[[#This Row],[Discount %]]&lt;=0.1, "0-10%", IF(Table_1[[#This Row],[Discount %]]&lt;=0.2, "10-20%", IF(Table_1[[#This Row],[Discount %]]&lt;=0.3, "20-30%", IF(Table_1[[#This Row],[Discount %]]&lt;=0.4, "30-40%", "40%+"))))</f>
        <v>0-10%</v>
      </c>
    </row>
    <row r="5852" spans="1:24" ht="14.4" x14ac:dyDescent="0.3">
      <c r="A5852" s="2">
        <v>5851</v>
      </c>
      <c r="B5852" s="2" t="s">
        <v>8528</v>
      </c>
      <c r="C5852" s="2">
        <f>YEAR([1]Data!$D5852)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9">
        <v>549.99</v>
      </c>
      <c r="T5852" s="2">
        <v>1</v>
      </c>
      <c r="U5852" s="25">
        <v>0</v>
      </c>
      <c r="V5852" s="25">
        <v>274.995</v>
      </c>
      <c r="W5852" s="11">
        <f>Table_1[[#This Row],[Discount]]/Table_1[[#This Row],[Sales]]</f>
        <v>0</v>
      </c>
      <c r="X5852" t="str">
        <f>IF(Table_1[[#This Row],[Discount %]]&lt;=0.1, "0-10%", IF(Table_1[[#This Row],[Discount %]]&lt;=0.2, "10-20%", IF(Table_1[[#This Row],[Discount %]]&lt;=0.3, "20-30%", IF(Table_1[[#This Row],[Discount %]]&lt;=0.4, "30-40%", "40%+"))))</f>
        <v>0-10%</v>
      </c>
    </row>
    <row r="5853" spans="1:24" ht="14.4" x14ac:dyDescent="0.3">
      <c r="A5853" s="2">
        <v>5852</v>
      </c>
      <c r="B5853" s="2" t="s">
        <v>8528</v>
      </c>
      <c r="C5853" s="2">
        <f>YEAR([1]Data!$D5853)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9">
        <v>74.760000000000005</v>
      </c>
      <c r="T5853" s="2">
        <v>3</v>
      </c>
      <c r="U5853" s="25">
        <v>0</v>
      </c>
      <c r="V5853" s="25">
        <v>34.389600000000002</v>
      </c>
      <c r="W5853" s="11">
        <f>Table_1[[#This Row],[Discount]]/Table_1[[#This Row],[Sales]]</f>
        <v>0</v>
      </c>
      <c r="X5853" t="str">
        <f>IF(Table_1[[#This Row],[Discount %]]&lt;=0.1, "0-10%", IF(Table_1[[#This Row],[Discount %]]&lt;=0.2, "10-20%", IF(Table_1[[#This Row],[Discount %]]&lt;=0.3, "20-30%", IF(Table_1[[#This Row],[Discount %]]&lt;=0.4, "30-40%", "40%+"))))</f>
        <v>0-10%</v>
      </c>
    </row>
    <row r="5854" spans="1:24" ht="14.4" x14ac:dyDescent="0.3">
      <c r="A5854" s="2">
        <v>5853</v>
      </c>
      <c r="B5854" s="2" t="s">
        <v>8528</v>
      </c>
      <c r="C5854" s="2">
        <f>YEAR([1]Data!$D5854)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9">
        <v>29.22</v>
      </c>
      <c r="T5854" s="2">
        <v>3</v>
      </c>
      <c r="U5854" s="25">
        <v>0</v>
      </c>
      <c r="V5854" s="25">
        <v>12.856800000000002</v>
      </c>
      <c r="W5854" s="11">
        <f>Table_1[[#This Row],[Discount]]/Table_1[[#This Row],[Sales]]</f>
        <v>0</v>
      </c>
      <c r="X5854" t="str">
        <f>IF(Table_1[[#This Row],[Discount %]]&lt;=0.1, "0-10%", IF(Table_1[[#This Row],[Discount %]]&lt;=0.2, "10-20%", IF(Table_1[[#This Row],[Discount %]]&lt;=0.3, "20-30%", IF(Table_1[[#This Row],[Discount %]]&lt;=0.4, "30-40%", "40%+"))))</f>
        <v>0-10%</v>
      </c>
    </row>
    <row r="5855" spans="1:24" ht="14.4" x14ac:dyDescent="0.3">
      <c r="A5855" s="2">
        <v>5854</v>
      </c>
      <c r="B5855" s="2" t="s">
        <v>8529</v>
      </c>
      <c r="C5855" s="2">
        <f>YEAR([1]Data!$D5855)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9">
        <v>9.64</v>
      </c>
      <c r="T5855" s="2">
        <v>2</v>
      </c>
      <c r="U5855" s="25">
        <v>0</v>
      </c>
      <c r="V5855" s="25">
        <v>4.7236000000000002</v>
      </c>
      <c r="W5855" s="11">
        <f>Table_1[[#This Row],[Discount]]/Table_1[[#This Row],[Sales]]</f>
        <v>0</v>
      </c>
      <c r="X5855" t="str">
        <f>IF(Table_1[[#This Row],[Discount %]]&lt;=0.1, "0-10%", IF(Table_1[[#This Row],[Discount %]]&lt;=0.2, "10-20%", IF(Table_1[[#This Row],[Discount %]]&lt;=0.3, "20-30%", IF(Table_1[[#This Row],[Discount %]]&lt;=0.4, "30-40%", "40%+"))))</f>
        <v>0-10%</v>
      </c>
    </row>
    <row r="5856" spans="1:24" ht="14.4" x14ac:dyDescent="0.3">
      <c r="A5856" s="2">
        <v>5855</v>
      </c>
      <c r="B5856" s="2" t="s">
        <v>8530</v>
      </c>
      <c r="C5856" s="2">
        <f>YEAR([1]Data!$D5856)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9">
        <v>33.488000000000007</v>
      </c>
      <c r="T5856" s="2">
        <v>7</v>
      </c>
      <c r="U5856" s="25">
        <v>0.2</v>
      </c>
      <c r="V5856" s="25">
        <v>-1.2558000000000051</v>
      </c>
      <c r="W5856" s="11">
        <f>Table_1[[#This Row],[Discount]]/Table_1[[#This Row],[Sales]]</f>
        <v>5.9722885809842322E-3</v>
      </c>
      <c r="X5856" t="str">
        <f>IF(Table_1[[#This Row],[Discount %]]&lt;=0.1, "0-10%", IF(Table_1[[#This Row],[Discount %]]&lt;=0.2, "10-20%", IF(Table_1[[#This Row],[Discount %]]&lt;=0.3, "20-30%", IF(Table_1[[#This Row],[Discount %]]&lt;=0.4, "30-40%", "40%+"))))</f>
        <v>0-10%</v>
      </c>
    </row>
    <row r="5857" spans="1:24" ht="14.4" x14ac:dyDescent="0.3">
      <c r="A5857" s="2">
        <v>5856</v>
      </c>
      <c r="B5857" s="2" t="s">
        <v>8530</v>
      </c>
      <c r="C5857" s="2">
        <f>YEAR([1]Data!$D5857)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9">
        <v>23.04</v>
      </c>
      <c r="T5857" s="2">
        <v>3</v>
      </c>
      <c r="U5857" s="25">
        <v>0.2</v>
      </c>
      <c r="V5857" s="25">
        <v>-4.895999999999999</v>
      </c>
      <c r="W5857" s="11">
        <f>Table_1[[#This Row],[Discount]]/Table_1[[#This Row],[Sales]]</f>
        <v>8.6805555555555559E-3</v>
      </c>
      <c r="X5857" t="str">
        <f>IF(Table_1[[#This Row],[Discount %]]&lt;=0.1, "0-10%", IF(Table_1[[#This Row],[Discount %]]&lt;=0.2, "10-20%", IF(Table_1[[#This Row],[Discount %]]&lt;=0.3, "20-30%", IF(Table_1[[#This Row],[Discount %]]&lt;=0.4, "30-40%", "40%+"))))</f>
        <v>0-10%</v>
      </c>
    </row>
    <row r="5858" spans="1:24" ht="14.4" x14ac:dyDescent="0.3">
      <c r="A5858" s="2">
        <v>5857</v>
      </c>
      <c r="B5858" s="2" t="s">
        <v>8530</v>
      </c>
      <c r="C5858" s="2">
        <f>YEAR([1]Data!$D5858)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9">
        <v>1.3619999999999997</v>
      </c>
      <c r="T5858" s="2">
        <v>1</v>
      </c>
      <c r="U5858" s="25">
        <v>0.8</v>
      </c>
      <c r="V5858" s="25">
        <v>-2.1792000000000007</v>
      </c>
      <c r="W5858" s="11">
        <f>Table_1[[#This Row],[Discount]]/Table_1[[#This Row],[Sales]]</f>
        <v>0.58737151248164488</v>
      </c>
      <c r="X5858" t="str">
        <f>IF(Table_1[[#This Row],[Discount %]]&lt;=0.1, "0-10%", IF(Table_1[[#This Row],[Discount %]]&lt;=0.2, "10-20%", IF(Table_1[[#This Row],[Discount %]]&lt;=0.3, "20-30%", IF(Table_1[[#This Row],[Discount %]]&lt;=0.4, "30-40%", "40%+"))))</f>
        <v>40%+</v>
      </c>
    </row>
    <row r="5859" spans="1:24" ht="14.4" x14ac:dyDescent="0.3">
      <c r="A5859" s="2">
        <v>5858</v>
      </c>
      <c r="B5859" s="2" t="s">
        <v>8530</v>
      </c>
      <c r="C5859" s="2">
        <f>YEAR([1]Data!$D5859)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9">
        <v>14.76</v>
      </c>
      <c r="T5859" s="2">
        <v>5</v>
      </c>
      <c r="U5859" s="25">
        <v>0.6</v>
      </c>
      <c r="V5859" s="25">
        <v>-11.439000000000004</v>
      </c>
      <c r="W5859" s="11">
        <f>Table_1[[#This Row],[Discount]]/Table_1[[#This Row],[Sales]]</f>
        <v>4.065040650406504E-2</v>
      </c>
      <c r="X5859" t="str">
        <f>IF(Table_1[[#This Row],[Discount %]]&lt;=0.1, "0-10%", IF(Table_1[[#This Row],[Discount %]]&lt;=0.2, "10-20%", IF(Table_1[[#This Row],[Discount %]]&lt;=0.3, "20-30%", IF(Table_1[[#This Row],[Discount %]]&lt;=0.4, "30-40%", "40%+"))))</f>
        <v>0-10%</v>
      </c>
    </row>
    <row r="5860" spans="1:24" ht="14.4" x14ac:dyDescent="0.3">
      <c r="A5860" s="2">
        <v>5859</v>
      </c>
      <c r="B5860" s="2" t="s">
        <v>8531</v>
      </c>
      <c r="C5860" s="2">
        <f>YEAR([1]Data!$D5860)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9">
        <v>239.66599999999997</v>
      </c>
      <c r="T5860" s="2">
        <v>2</v>
      </c>
      <c r="U5860" s="25">
        <v>0.15</v>
      </c>
      <c r="V5860" s="25">
        <v>14.097999999999999</v>
      </c>
      <c r="W5860" s="11">
        <f>Table_1[[#This Row],[Discount]]/Table_1[[#This Row],[Sales]]</f>
        <v>6.2587100381364066E-4</v>
      </c>
      <c r="X5860" t="str">
        <f>IF(Table_1[[#This Row],[Discount %]]&lt;=0.1, "0-10%", IF(Table_1[[#This Row],[Discount %]]&lt;=0.2, "10-20%", IF(Table_1[[#This Row],[Discount %]]&lt;=0.3, "20-30%", IF(Table_1[[#This Row],[Discount %]]&lt;=0.4, "30-40%", "40%+"))))</f>
        <v>0-10%</v>
      </c>
    </row>
    <row r="5861" spans="1:24" ht="14.4" x14ac:dyDescent="0.3">
      <c r="A5861" s="2">
        <v>5860</v>
      </c>
      <c r="B5861" s="2" t="s">
        <v>8532</v>
      </c>
      <c r="C5861" s="2">
        <f>YEAR([1]Data!$D5861)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9">
        <v>301.95999999999998</v>
      </c>
      <c r="T5861" s="2">
        <v>2</v>
      </c>
      <c r="U5861" s="25">
        <v>0</v>
      </c>
      <c r="V5861" s="25">
        <v>45.293999999999983</v>
      </c>
      <c r="W5861" s="11">
        <f>Table_1[[#This Row],[Discount]]/Table_1[[#This Row],[Sales]]</f>
        <v>0</v>
      </c>
      <c r="X5861" t="str">
        <f>IF(Table_1[[#This Row],[Discount %]]&lt;=0.1, "0-10%", IF(Table_1[[#This Row],[Discount %]]&lt;=0.2, "10-20%", IF(Table_1[[#This Row],[Discount %]]&lt;=0.3, "20-30%", IF(Table_1[[#This Row],[Discount %]]&lt;=0.4, "30-40%", "40%+"))))</f>
        <v>0-10%</v>
      </c>
    </row>
    <row r="5862" spans="1:24" ht="14.4" x14ac:dyDescent="0.3">
      <c r="A5862" s="2">
        <v>5861</v>
      </c>
      <c r="B5862" s="2" t="s">
        <v>8534</v>
      </c>
      <c r="C5862" s="2">
        <f>YEAR([1]Data!$D5862)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9">
        <v>7.9680000000000009</v>
      </c>
      <c r="T5862" s="2">
        <v>2</v>
      </c>
      <c r="U5862" s="25">
        <v>0.2</v>
      </c>
      <c r="V5862" s="25">
        <v>2.8884000000000007</v>
      </c>
      <c r="W5862" s="11">
        <f>Table_1[[#This Row],[Discount]]/Table_1[[#This Row],[Sales]]</f>
        <v>2.5100401606425703E-2</v>
      </c>
      <c r="X5862" t="str">
        <f>IF(Table_1[[#This Row],[Discount %]]&lt;=0.1, "0-10%", IF(Table_1[[#This Row],[Discount %]]&lt;=0.2, "10-20%", IF(Table_1[[#This Row],[Discount %]]&lt;=0.3, "20-30%", IF(Table_1[[#This Row],[Discount %]]&lt;=0.4, "30-40%", "40%+"))))</f>
        <v>0-10%</v>
      </c>
    </row>
    <row r="5863" spans="1:24" ht="14.4" x14ac:dyDescent="0.3">
      <c r="A5863" s="2">
        <v>5862</v>
      </c>
      <c r="B5863" s="2" t="s">
        <v>8535</v>
      </c>
      <c r="C5863" s="2">
        <f>YEAR([1]Data!$D5863)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9">
        <v>109.92</v>
      </c>
      <c r="T5863" s="2">
        <v>2</v>
      </c>
      <c r="U5863" s="25">
        <v>0</v>
      </c>
      <c r="V5863" s="25">
        <v>53.860799999999998</v>
      </c>
      <c r="W5863" s="11">
        <f>Table_1[[#This Row],[Discount]]/Table_1[[#This Row],[Sales]]</f>
        <v>0</v>
      </c>
      <c r="X5863" t="str">
        <f>IF(Table_1[[#This Row],[Discount %]]&lt;=0.1, "0-10%", IF(Table_1[[#This Row],[Discount %]]&lt;=0.2, "10-20%", IF(Table_1[[#This Row],[Discount %]]&lt;=0.3, "20-30%", IF(Table_1[[#This Row],[Discount %]]&lt;=0.4, "30-40%", "40%+"))))</f>
        <v>0-10%</v>
      </c>
    </row>
    <row r="5864" spans="1:24" ht="14.4" x14ac:dyDescent="0.3">
      <c r="A5864" s="2">
        <v>5863</v>
      </c>
      <c r="B5864" s="2" t="s">
        <v>8535</v>
      </c>
      <c r="C5864" s="2">
        <f>YEAR([1]Data!$D5864)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9">
        <v>19.440000000000001</v>
      </c>
      <c r="T5864" s="2">
        <v>3</v>
      </c>
      <c r="U5864" s="25">
        <v>0</v>
      </c>
      <c r="V5864" s="25">
        <v>9.3312000000000008</v>
      </c>
      <c r="W5864" s="11">
        <f>Table_1[[#This Row],[Discount]]/Table_1[[#This Row],[Sales]]</f>
        <v>0</v>
      </c>
      <c r="X5864" t="str">
        <f>IF(Table_1[[#This Row],[Discount %]]&lt;=0.1, "0-10%", IF(Table_1[[#This Row],[Discount %]]&lt;=0.2, "10-20%", IF(Table_1[[#This Row],[Discount %]]&lt;=0.3, "20-30%", IF(Table_1[[#This Row],[Discount %]]&lt;=0.4, "30-40%", "40%+"))))</f>
        <v>0-10%</v>
      </c>
    </row>
    <row r="5865" spans="1:24" ht="14.4" x14ac:dyDescent="0.3">
      <c r="A5865" s="2">
        <v>5864</v>
      </c>
      <c r="B5865" s="2" t="s">
        <v>8535</v>
      </c>
      <c r="C5865" s="2">
        <f>YEAR([1]Data!$D5865)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9">
        <v>11.16</v>
      </c>
      <c r="T5865" s="2">
        <v>2</v>
      </c>
      <c r="U5865" s="25">
        <v>0</v>
      </c>
      <c r="V5865" s="25">
        <v>4.3524000000000003</v>
      </c>
      <c r="W5865" s="11">
        <f>Table_1[[#This Row],[Discount]]/Table_1[[#This Row],[Sales]]</f>
        <v>0</v>
      </c>
      <c r="X5865" t="str">
        <f>IF(Table_1[[#This Row],[Discount %]]&lt;=0.1, "0-10%", IF(Table_1[[#This Row],[Discount %]]&lt;=0.2, "10-20%", IF(Table_1[[#This Row],[Discount %]]&lt;=0.3, "20-30%", IF(Table_1[[#This Row],[Discount %]]&lt;=0.4, "30-40%", "40%+"))))</f>
        <v>0-10%</v>
      </c>
    </row>
    <row r="5866" spans="1:24" ht="14.4" x14ac:dyDescent="0.3">
      <c r="A5866" s="2">
        <v>5865</v>
      </c>
      <c r="B5866" s="2" t="s">
        <v>8538</v>
      </c>
      <c r="C5866" s="2">
        <f>YEAR([1]Data!$D5866)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9">
        <v>79.47</v>
      </c>
      <c r="T5866" s="2">
        <v>3</v>
      </c>
      <c r="U5866" s="25">
        <v>0</v>
      </c>
      <c r="V5866" s="25">
        <v>22.251600000000003</v>
      </c>
      <c r="W5866" s="11">
        <f>Table_1[[#This Row],[Discount]]/Table_1[[#This Row],[Sales]]</f>
        <v>0</v>
      </c>
      <c r="X5866" t="str">
        <f>IF(Table_1[[#This Row],[Discount %]]&lt;=0.1, "0-10%", IF(Table_1[[#This Row],[Discount %]]&lt;=0.2, "10-20%", IF(Table_1[[#This Row],[Discount %]]&lt;=0.3, "20-30%", IF(Table_1[[#This Row],[Discount %]]&lt;=0.4, "30-40%", "40%+"))))</f>
        <v>0-10%</v>
      </c>
    </row>
    <row r="5867" spans="1:24" ht="14.4" x14ac:dyDescent="0.3">
      <c r="A5867" s="2">
        <v>5866</v>
      </c>
      <c r="B5867" s="2" t="s">
        <v>8538</v>
      </c>
      <c r="C5867" s="2">
        <f>YEAR([1]Data!$D5867)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9">
        <v>4.5599999999999996</v>
      </c>
      <c r="T5867" s="2">
        <v>2</v>
      </c>
      <c r="U5867" s="25">
        <v>0</v>
      </c>
      <c r="V5867" s="25">
        <v>2.0064000000000002</v>
      </c>
      <c r="W5867" s="11">
        <f>Table_1[[#This Row],[Discount]]/Table_1[[#This Row],[Sales]]</f>
        <v>0</v>
      </c>
      <c r="X5867" t="str">
        <f>IF(Table_1[[#This Row],[Discount %]]&lt;=0.1, "0-10%", IF(Table_1[[#This Row],[Discount %]]&lt;=0.2, "10-20%", IF(Table_1[[#This Row],[Discount %]]&lt;=0.3, "20-30%", IF(Table_1[[#This Row],[Discount %]]&lt;=0.4, "30-40%", "40%+"))))</f>
        <v>0-10%</v>
      </c>
    </row>
    <row r="5868" spans="1:24" ht="14.4" x14ac:dyDescent="0.3">
      <c r="A5868" s="2">
        <v>5867</v>
      </c>
      <c r="B5868" s="2" t="s">
        <v>8538</v>
      </c>
      <c r="C5868" s="2">
        <f>YEAR([1]Data!$D5868)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9">
        <v>1133.3499999999999</v>
      </c>
      <c r="T5868" s="2">
        <v>5</v>
      </c>
      <c r="U5868" s="25">
        <v>0</v>
      </c>
      <c r="V5868" s="25">
        <v>294.67100000000005</v>
      </c>
      <c r="W5868" s="11">
        <f>Table_1[[#This Row],[Discount]]/Table_1[[#This Row],[Sales]]</f>
        <v>0</v>
      </c>
      <c r="X5868" t="str">
        <f>IF(Table_1[[#This Row],[Discount %]]&lt;=0.1, "0-10%", IF(Table_1[[#This Row],[Discount %]]&lt;=0.2, "10-20%", IF(Table_1[[#This Row],[Discount %]]&lt;=0.3, "20-30%", IF(Table_1[[#This Row],[Discount %]]&lt;=0.4, "30-40%", "40%+"))))</f>
        <v>0-10%</v>
      </c>
    </row>
    <row r="5869" spans="1:24" ht="14.4" x14ac:dyDescent="0.3">
      <c r="A5869" s="2">
        <v>5868</v>
      </c>
      <c r="B5869" s="2" t="s">
        <v>8539</v>
      </c>
      <c r="C5869" s="2">
        <f>YEAR([1]Data!$D5869)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9">
        <v>4.6719999999999997</v>
      </c>
      <c r="T5869" s="2">
        <v>1</v>
      </c>
      <c r="U5869" s="25">
        <v>0.2</v>
      </c>
      <c r="V5869" s="25">
        <v>0.58399999999999985</v>
      </c>
      <c r="W5869" s="11">
        <f>Table_1[[#This Row],[Discount]]/Table_1[[#This Row],[Sales]]</f>
        <v>4.2808219178082196E-2</v>
      </c>
      <c r="X5869" t="str">
        <f>IF(Table_1[[#This Row],[Discount %]]&lt;=0.1, "0-10%", IF(Table_1[[#This Row],[Discount %]]&lt;=0.2, "10-20%", IF(Table_1[[#This Row],[Discount %]]&lt;=0.3, "20-30%", IF(Table_1[[#This Row],[Discount %]]&lt;=0.4, "30-40%", "40%+"))))</f>
        <v>0-10%</v>
      </c>
    </row>
    <row r="5870" spans="1:24" ht="14.4" x14ac:dyDescent="0.3">
      <c r="A5870" s="2">
        <v>5869</v>
      </c>
      <c r="B5870" s="2" t="s">
        <v>8539</v>
      </c>
      <c r="C5870" s="2">
        <f>YEAR([1]Data!$D5870)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9">
        <v>104.58000000000001</v>
      </c>
      <c r="T5870" s="2">
        <v>6</v>
      </c>
      <c r="U5870" s="25">
        <v>0.7</v>
      </c>
      <c r="V5870" s="25">
        <v>-80.178000000000026</v>
      </c>
      <c r="W5870" s="11">
        <f>Table_1[[#This Row],[Discount]]/Table_1[[#This Row],[Sales]]</f>
        <v>6.6934404283801865E-3</v>
      </c>
      <c r="X5870" t="str">
        <f>IF(Table_1[[#This Row],[Discount %]]&lt;=0.1, "0-10%", IF(Table_1[[#This Row],[Discount %]]&lt;=0.2, "10-20%", IF(Table_1[[#This Row],[Discount %]]&lt;=0.3, "20-30%", IF(Table_1[[#This Row],[Discount %]]&lt;=0.4, "30-40%", "40%+"))))</f>
        <v>0-10%</v>
      </c>
    </row>
    <row r="5871" spans="1:24" ht="14.4" x14ac:dyDescent="0.3">
      <c r="A5871" s="2">
        <v>5870</v>
      </c>
      <c r="B5871" s="2" t="s">
        <v>8540</v>
      </c>
      <c r="C5871" s="2">
        <f>YEAR([1]Data!$D5871)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9">
        <v>1603.1360000000002</v>
      </c>
      <c r="T5871" s="2">
        <v>4</v>
      </c>
      <c r="U5871" s="25">
        <v>0.2</v>
      </c>
      <c r="V5871" s="25">
        <v>100.19599999999997</v>
      </c>
      <c r="W5871" s="11">
        <f>Table_1[[#This Row],[Discount]]/Table_1[[#This Row],[Sales]]</f>
        <v>1.2475547926064912E-4</v>
      </c>
      <c r="X5871" t="str">
        <f>IF(Table_1[[#This Row],[Discount %]]&lt;=0.1, "0-10%", IF(Table_1[[#This Row],[Discount %]]&lt;=0.2, "10-20%", IF(Table_1[[#This Row],[Discount %]]&lt;=0.3, "20-30%", IF(Table_1[[#This Row],[Discount %]]&lt;=0.4, "30-40%", "40%+"))))</f>
        <v>0-10%</v>
      </c>
    </row>
    <row r="5872" spans="1:24" ht="14.4" x14ac:dyDescent="0.3">
      <c r="A5872" s="2">
        <v>5871</v>
      </c>
      <c r="B5872" s="2" t="s">
        <v>8543</v>
      </c>
      <c r="C5872" s="2">
        <f>YEAR([1]Data!$D5872)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9">
        <v>1293.4879999999998</v>
      </c>
      <c r="T5872" s="2">
        <v>7</v>
      </c>
      <c r="U5872" s="25">
        <v>0.2</v>
      </c>
      <c r="V5872" s="25">
        <v>80.843000000000075</v>
      </c>
      <c r="W5872" s="11">
        <f>Table_1[[#This Row],[Discount]]/Table_1[[#This Row],[Sales]]</f>
        <v>1.5462068453669462E-4</v>
      </c>
      <c r="X5872" t="str">
        <f>IF(Table_1[[#This Row],[Discount %]]&lt;=0.1, "0-10%", IF(Table_1[[#This Row],[Discount %]]&lt;=0.2, "10-20%", IF(Table_1[[#This Row],[Discount %]]&lt;=0.3, "20-30%", IF(Table_1[[#This Row],[Discount %]]&lt;=0.4, "30-40%", "40%+"))))</f>
        <v>0-10%</v>
      </c>
    </row>
    <row r="5873" spans="1:24" ht="14.4" x14ac:dyDescent="0.3">
      <c r="A5873" s="2">
        <v>5872</v>
      </c>
      <c r="B5873" s="2" t="s">
        <v>8544</v>
      </c>
      <c r="C5873" s="2">
        <f>YEAR([1]Data!$D5873)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9">
        <v>127.94999999999999</v>
      </c>
      <c r="T5873" s="2">
        <v>3</v>
      </c>
      <c r="U5873" s="25">
        <v>0</v>
      </c>
      <c r="V5873" s="25">
        <v>21.751499999999986</v>
      </c>
      <c r="W5873" s="11">
        <f>Table_1[[#This Row],[Discount]]/Table_1[[#This Row],[Sales]]</f>
        <v>0</v>
      </c>
      <c r="X5873" t="str">
        <f>IF(Table_1[[#This Row],[Discount %]]&lt;=0.1, "0-10%", IF(Table_1[[#This Row],[Discount %]]&lt;=0.2, "10-20%", IF(Table_1[[#This Row],[Discount %]]&lt;=0.3, "20-30%", IF(Table_1[[#This Row],[Discount %]]&lt;=0.4, "30-40%", "40%+"))))</f>
        <v>0-10%</v>
      </c>
    </row>
    <row r="5874" spans="1:24" ht="14.4" x14ac:dyDescent="0.3">
      <c r="A5874" s="2">
        <v>5873</v>
      </c>
      <c r="B5874" s="2" t="s">
        <v>8545</v>
      </c>
      <c r="C5874" s="2">
        <f>YEAR([1]Data!$D5874)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9">
        <v>59.76</v>
      </c>
      <c r="T5874" s="2">
        <v>1</v>
      </c>
      <c r="U5874" s="25">
        <v>0</v>
      </c>
      <c r="V5874" s="25">
        <v>16.732800000000005</v>
      </c>
      <c r="W5874" s="11">
        <f>Table_1[[#This Row],[Discount]]/Table_1[[#This Row],[Sales]]</f>
        <v>0</v>
      </c>
      <c r="X5874" t="str">
        <f>IF(Table_1[[#This Row],[Discount %]]&lt;=0.1, "0-10%", IF(Table_1[[#This Row],[Discount %]]&lt;=0.2, "10-20%", IF(Table_1[[#This Row],[Discount %]]&lt;=0.3, "20-30%", IF(Table_1[[#This Row],[Discount %]]&lt;=0.4, "30-40%", "40%+"))))</f>
        <v>0-10%</v>
      </c>
    </row>
    <row r="5875" spans="1:24" ht="14.4" x14ac:dyDescent="0.3">
      <c r="A5875" s="2">
        <v>5874</v>
      </c>
      <c r="B5875" s="2" t="s">
        <v>8546</v>
      </c>
      <c r="C5875" s="2">
        <f>YEAR([1]Data!$D5875)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9">
        <v>108.08</v>
      </c>
      <c r="T5875" s="2">
        <v>7</v>
      </c>
      <c r="U5875" s="25">
        <v>0</v>
      </c>
      <c r="V5875" s="25">
        <v>54.04</v>
      </c>
      <c r="W5875" s="11">
        <f>Table_1[[#This Row],[Discount]]/Table_1[[#This Row],[Sales]]</f>
        <v>0</v>
      </c>
      <c r="X5875" t="str">
        <f>IF(Table_1[[#This Row],[Discount %]]&lt;=0.1, "0-10%", IF(Table_1[[#This Row],[Discount %]]&lt;=0.2, "10-20%", IF(Table_1[[#This Row],[Discount %]]&lt;=0.3, "20-30%", IF(Table_1[[#This Row],[Discount %]]&lt;=0.4, "30-40%", "40%+"))))</f>
        <v>0-10%</v>
      </c>
    </row>
    <row r="5876" spans="1:24" ht="14.4" x14ac:dyDescent="0.3">
      <c r="A5876" s="2">
        <v>5875</v>
      </c>
      <c r="B5876" s="2" t="s">
        <v>8546</v>
      </c>
      <c r="C5876" s="2">
        <f>YEAR([1]Data!$D5876)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9">
        <v>9.5400000000000009</v>
      </c>
      <c r="T5876" s="2">
        <v>3</v>
      </c>
      <c r="U5876" s="25">
        <v>0</v>
      </c>
      <c r="V5876" s="25">
        <v>4.3883999999999999</v>
      </c>
      <c r="W5876" s="11">
        <f>Table_1[[#This Row],[Discount]]/Table_1[[#This Row],[Sales]]</f>
        <v>0</v>
      </c>
      <c r="X5876" t="str">
        <f>IF(Table_1[[#This Row],[Discount %]]&lt;=0.1, "0-10%", IF(Table_1[[#This Row],[Discount %]]&lt;=0.2, "10-20%", IF(Table_1[[#This Row],[Discount %]]&lt;=0.3, "20-30%", IF(Table_1[[#This Row],[Discount %]]&lt;=0.4, "30-40%", "40%+"))))</f>
        <v>0-10%</v>
      </c>
    </row>
    <row r="5877" spans="1:24" ht="14.4" x14ac:dyDescent="0.3">
      <c r="A5877" s="2">
        <v>5876</v>
      </c>
      <c r="B5877" s="2" t="s">
        <v>8547</v>
      </c>
      <c r="C5877" s="2">
        <f>YEAR([1]Data!$D5877)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9">
        <v>11.736000000000001</v>
      </c>
      <c r="T5877" s="2">
        <v>3</v>
      </c>
      <c r="U5877" s="25">
        <v>0.2</v>
      </c>
      <c r="V5877" s="25">
        <v>1.0268999999999999</v>
      </c>
      <c r="W5877" s="11">
        <f>Table_1[[#This Row],[Discount]]/Table_1[[#This Row],[Sales]]</f>
        <v>1.7041581458759374E-2</v>
      </c>
      <c r="X5877" t="str">
        <f>IF(Table_1[[#This Row],[Discount %]]&lt;=0.1, "0-10%", IF(Table_1[[#This Row],[Discount %]]&lt;=0.2, "10-20%", IF(Table_1[[#This Row],[Discount %]]&lt;=0.3, "20-30%", IF(Table_1[[#This Row],[Discount %]]&lt;=0.4, "30-40%", "40%+"))))</f>
        <v>0-10%</v>
      </c>
    </row>
    <row r="5878" spans="1:24" ht="14.4" x14ac:dyDescent="0.3">
      <c r="A5878" s="2">
        <v>5877</v>
      </c>
      <c r="B5878" s="2" t="s">
        <v>8548</v>
      </c>
      <c r="C5878" s="2">
        <f>YEAR([1]Data!$D5878)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9">
        <v>447.85999999999996</v>
      </c>
      <c r="T5878" s="2">
        <v>7</v>
      </c>
      <c r="U5878" s="25">
        <v>0</v>
      </c>
      <c r="V5878" s="25">
        <v>219.45140000000001</v>
      </c>
      <c r="W5878" s="11">
        <f>Table_1[[#This Row],[Discount]]/Table_1[[#This Row],[Sales]]</f>
        <v>0</v>
      </c>
      <c r="X5878" t="str">
        <f>IF(Table_1[[#This Row],[Discount %]]&lt;=0.1, "0-10%", IF(Table_1[[#This Row],[Discount %]]&lt;=0.2, "10-20%", IF(Table_1[[#This Row],[Discount %]]&lt;=0.3, "20-30%", IF(Table_1[[#This Row],[Discount %]]&lt;=0.4, "30-40%", "40%+"))))</f>
        <v>0-10%</v>
      </c>
    </row>
    <row r="5879" spans="1:24" ht="14.4" x14ac:dyDescent="0.3">
      <c r="A5879" s="2">
        <v>5878</v>
      </c>
      <c r="B5879" s="2" t="s">
        <v>8548</v>
      </c>
      <c r="C5879" s="2">
        <f>YEAR([1]Data!$D5879)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9">
        <v>17.940000000000001</v>
      </c>
      <c r="T5879" s="2">
        <v>3</v>
      </c>
      <c r="U5879" s="25">
        <v>0</v>
      </c>
      <c r="V5879" s="25">
        <v>8.7906000000000013</v>
      </c>
      <c r="W5879" s="11">
        <f>Table_1[[#This Row],[Discount]]/Table_1[[#This Row],[Sales]]</f>
        <v>0</v>
      </c>
      <c r="X5879" t="str">
        <f>IF(Table_1[[#This Row],[Discount %]]&lt;=0.1, "0-10%", IF(Table_1[[#This Row],[Discount %]]&lt;=0.2, "10-20%", IF(Table_1[[#This Row],[Discount %]]&lt;=0.3, "20-30%", IF(Table_1[[#This Row],[Discount %]]&lt;=0.4, "30-40%", "40%+"))))</f>
        <v>0-10%</v>
      </c>
    </row>
    <row r="5880" spans="1:24" ht="14.4" x14ac:dyDescent="0.3">
      <c r="A5880" s="2">
        <v>5879</v>
      </c>
      <c r="B5880" s="2" t="s">
        <v>8548</v>
      </c>
      <c r="C5880" s="2">
        <f>YEAR([1]Data!$D5880)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9">
        <v>245.88</v>
      </c>
      <c r="T5880" s="2">
        <v>6</v>
      </c>
      <c r="U5880" s="25">
        <v>0</v>
      </c>
      <c r="V5880" s="25">
        <v>68.846399999999988</v>
      </c>
      <c r="W5880" s="11">
        <f>Table_1[[#This Row],[Discount]]/Table_1[[#This Row],[Sales]]</f>
        <v>0</v>
      </c>
      <c r="X5880" t="str">
        <f>IF(Table_1[[#This Row],[Discount %]]&lt;=0.1, "0-10%", IF(Table_1[[#This Row],[Discount %]]&lt;=0.2, "10-20%", IF(Table_1[[#This Row],[Discount %]]&lt;=0.3, "20-30%", IF(Table_1[[#This Row],[Discount %]]&lt;=0.4, "30-40%", "40%+"))))</f>
        <v>0-10%</v>
      </c>
    </row>
    <row r="5881" spans="1:24" ht="14.4" x14ac:dyDescent="0.3">
      <c r="A5881" s="2">
        <v>5880</v>
      </c>
      <c r="B5881" s="2" t="s">
        <v>8549</v>
      </c>
      <c r="C5881" s="2">
        <f>YEAR([1]Data!$D5881)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9">
        <v>192.16</v>
      </c>
      <c r="T5881" s="2">
        <v>4</v>
      </c>
      <c r="U5881" s="25">
        <v>0</v>
      </c>
      <c r="V5881" s="25">
        <v>92.236799999999988</v>
      </c>
      <c r="W5881" s="11">
        <f>Table_1[[#This Row],[Discount]]/Table_1[[#This Row],[Sales]]</f>
        <v>0</v>
      </c>
      <c r="X5881" t="str">
        <f>IF(Table_1[[#This Row],[Discount %]]&lt;=0.1, "0-10%", IF(Table_1[[#This Row],[Discount %]]&lt;=0.2, "10-20%", IF(Table_1[[#This Row],[Discount %]]&lt;=0.3, "20-30%", IF(Table_1[[#This Row],[Discount %]]&lt;=0.4, "30-40%", "40%+"))))</f>
        <v>0-10%</v>
      </c>
    </row>
    <row r="5882" spans="1:24" ht="14.4" x14ac:dyDescent="0.3">
      <c r="A5882" s="2">
        <v>5881</v>
      </c>
      <c r="B5882" s="2" t="s">
        <v>8550</v>
      </c>
      <c r="C5882" s="2">
        <f>YEAR([1]Data!$D5882)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9">
        <v>801.5680000000001</v>
      </c>
      <c r="T5882" s="2">
        <v>2</v>
      </c>
      <c r="U5882" s="25">
        <v>0.2</v>
      </c>
      <c r="V5882" s="25">
        <v>50.097999999999985</v>
      </c>
      <c r="W5882" s="11">
        <f>Table_1[[#This Row],[Discount]]/Table_1[[#This Row],[Sales]]</f>
        <v>2.4951095852129824E-4</v>
      </c>
      <c r="X5882" t="str">
        <f>IF(Table_1[[#This Row],[Discount %]]&lt;=0.1, "0-10%", IF(Table_1[[#This Row],[Discount %]]&lt;=0.2, "10-20%", IF(Table_1[[#This Row],[Discount %]]&lt;=0.3, "20-30%", IF(Table_1[[#This Row],[Discount %]]&lt;=0.4, "30-40%", "40%+"))))</f>
        <v>0-10%</v>
      </c>
    </row>
    <row r="5883" spans="1:24" ht="14.4" x14ac:dyDescent="0.3">
      <c r="A5883" s="2">
        <v>5882</v>
      </c>
      <c r="B5883" s="2" t="s">
        <v>8550</v>
      </c>
      <c r="C5883" s="2">
        <f>YEAR([1]Data!$D5883)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9">
        <v>368.91</v>
      </c>
      <c r="T5883" s="2">
        <v>9</v>
      </c>
      <c r="U5883" s="25">
        <v>0</v>
      </c>
      <c r="V5883" s="25">
        <v>180.76590000000002</v>
      </c>
      <c r="W5883" s="11">
        <f>Table_1[[#This Row],[Discount]]/Table_1[[#This Row],[Sales]]</f>
        <v>0</v>
      </c>
      <c r="X5883" t="str">
        <f>IF(Table_1[[#This Row],[Discount %]]&lt;=0.1, "0-10%", IF(Table_1[[#This Row],[Discount %]]&lt;=0.2, "10-20%", IF(Table_1[[#This Row],[Discount %]]&lt;=0.3, "20-30%", IF(Table_1[[#This Row],[Discount %]]&lt;=0.4, "30-40%", "40%+"))))</f>
        <v>0-10%</v>
      </c>
    </row>
    <row r="5884" spans="1:24" ht="14.4" x14ac:dyDescent="0.3">
      <c r="A5884" s="2">
        <v>5883</v>
      </c>
      <c r="B5884" s="2" t="s">
        <v>8550</v>
      </c>
      <c r="C5884" s="2">
        <f>YEAR([1]Data!$D5884)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9">
        <v>885.52800000000002</v>
      </c>
      <c r="T5884" s="2">
        <v>9</v>
      </c>
      <c r="U5884" s="25">
        <v>0.2</v>
      </c>
      <c r="V5884" s="25">
        <v>-99.621900000000068</v>
      </c>
      <c r="W5884" s="11">
        <f>Table_1[[#This Row],[Discount]]/Table_1[[#This Row],[Sales]]</f>
        <v>2.2585395379931523E-4</v>
      </c>
      <c r="X5884" t="str">
        <f>IF(Table_1[[#This Row],[Discount %]]&lt;=0.1, "0-10%", IF(Table_1[[#This Row],[Discount %]]&lt;=0.2, "10-20%", IF(Table_1[[#This Row],[Discount %]]&lt;=0.3, "20-30%", IF(Table_1[[#This Row],[Discount %]]&lt;=0.4, "30-40%", "40%+"))))</f>
        <v>0-10%</v>
      </c>
    </row>
    <row r="5885" spans="1:24" ht="14.4" x14ac:dyDescent="0.3">
      <c r="A5885" s="2">
        <v>5884</v>
      </c>
      <c r="B5885" s="2" t="s">
        <v>8551</v>
      </c>
      <c r="C5885" s="2">
        <f>YEAR([1]Data!$D5885)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9">
        <v>28.28</v>
      </c>
      <c r="T5885" s="2">
        <v>2</v>
      </c>
      <c r="U5885" s="25">
        <v>0</v>
      </c>
      <c r="V5885" s="25">
        <v>7.352800000000002</v>
      </c>
      <c r="W5885" s="11">
        <f>Table_1[[#This Row],[Discount]]/Table_1[[#This Row],[Sales]]</f>
        <v>0</v>
      </c>
      <c r="X5885" t="str">
        <f>IF(Table_1[[#This Row],[Discount %]]&lt;=0.1, "0-10%", IF(Table_1[[#This Row],[Discount %]]&lt;=0.2, "10-20%", IF(Table_1[[#This Row],[Discount %]]&lt;=0.3, "20-30%", IF(Table_1[[#This Row],[Discount %]]&lt;=0.4, "30-40%", "40%+"))))</f>
        <v>0-10%</v>
      </c>
    </row>
    <row r="5886" spans="1:24" ht="14.4" x14ac:dyDescent="0.3">
      <c r="A5886" s="2">
        <v>5885</v>
      </c>
      <c r="B5886" s="2" t="s">
        <v>8551</v>
      </c>
      <c r="C5886" s="2">
        <f>YEAR([1]Data!$D5886)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9">
        <v>4912.59</v>
      </c>
      <c r="T5886" s="2">
        <v>3</v>
      </c>
      <c r="U5886" s="25">
        <v>0</v>
      </c>
      <c r="V5886" s="25">
        <v>196.50359999999978</v>
      </c>
      <c r="W5886" s="11">
        <f>Table_1[[#This Row],[Discount]]/Table_1[[#This Row],[Sales]]</f>
        <v>0</v>
      </c>
      <c r="X5886" t="str">
        <f>IF(Table_1[[#This Row],[Discount %]]&lt;=0.1, "0-10%", IF(Table_1[[#This Row],[Discount %]]&lt;=0.2, "10-20%", IF(Table_1[[#This Row],[Discount %]]&lt;=0.3, "20-30%", IF(Table_1[[#This Row],[Discount %]]&lt;=0.4, "30-40%", "40%+"))))</f>
        <v>0-10%</v>
      </c>
    </row>
    <row r="5887" spans="1:24" ht="14.4" x14ac:dyDescent="0.3">
      <c r="A5887" s="2">
        <v>5886</v>
      </c>
      <c r="B5887" s="2" t="s">
        <v>8552</v>
      </c>
      <c r="C5887" s="2">
        <f>YEAR([1]Data!$D5887)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9">
        <v>14.352000000000002</v>
      </c>
      <c r="T5887" s="2">
        <v>3</v>
      </c>
      <c r="U5887" s="25">
        <v>0.2</v>
      </c>
      <c r="V5887" s="25">
        <v>5.0231999999999992</v>
      </c>
      <c r="W5887" s="11">
        <f>Table_1[[#This Row],[Discount]]/Table_1[[#This Row],[Sales]]</f>
        <v>1.3935340022296542E-2</v>
      </c>
      <c r="X5887" t="str">
        <f>IF(Table_1[[#This Row],[Discount %]]&lt;=0.1, "0-10%", IF(Table_1[[#This Row],[Discount %]]&lt;=0.2, "10-20%", IF(Table_1[[#This Row],[Discount %]]&lt;=0.3, "20-30%", IF(Table_1[[#This Row],[Discount %]]&lt;=0.4, "30-40%", "40%+"))))</f>
        <v>0-10%</v>
      </c>
    </row>
    <row r="5888" spans="1:24" ht="14.4" x14ac:dyDescent="0.3">
      <c r="A5888" s="2">
        <v>5887</v>
      </c>
      <c r="B5888" s="2" t="s">
        <v>8552</v>
      </c>
      <c r="C5888" s="2">
        <f>YEAR([1]Data!$D5888)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9">
        <v>179.97</v>
      </c>
      <c r="T5888" s="2">
        <v>3</v>
      </c>
      <c r="U5888" s="25">
        <v>0</v>
      </c>
      <c r="V5888" s="25">
        <v>86.385600000000011</v>
      </c>
      <c r="W5888" s="11">
        <f>Table_1[[#This Row],[Discount]]/Table_1[[#This Row],[Sales]]</f>
        <v>0</v>
      </c>
      <c r="X5888" t="str">
        <f>IF(Table_1[[#This Row],[Discount %]]&lt;=0.1, "0-10%", IF(Table_1[[#This Row],[Discount %]]&lt;=0.2, "10-20%", IF(Table_1[[#This Row],[Discount %]]&lt;=0.3, "20-30%", IF(Table_1[[#This Row],[Discount %]]&lt;=0.4, "30-40%", "40%+"))))</f>
        <v>0-10%</v>
      </c>
    </row>
    <row r="5889" spans="1:24" ht="14.4" x14ac:dyDescent="0.3">
      <c r="A5889" s="2">
        <v>5888</v>
      </c>
      <c r="B5889" s="2" t="s">
        <v>8553</v>
      </c>
      <c r="C5889" s="2">
        <f>YEAR([1]Data!$D5889)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9">
        <v>42.76</v>
      </c>
      <c r="T5889" s="2">
        <v>1</v>
      </c>
      <c r="U5889" s="25">
        <v>0</v>
      </c>
      <c r="V5889" s="25">
        <v>11.117599999999999</v>
      </c>
      <c r="W5889" s="11">
        <f>Table_1[[#This Row],[Discount]]/Table_1[[#This Row],[Sales]]</f>
        <v>0</v>
      </c>
      <c r="X5889" t="str">
        <f>IF(Table_1[[#This Row],[Discount %]]&lt;=0.1, "0-10%", IF(Table_1[[#This Row],[Discount %]]&lt;=0.2, "10-20%", IF(Table_1[[#This Row],[Discount %]]&lt;=0.3, "20-30%", IF(Table_1[[#This Row],[Discount %]]&lt;=0.4, "30-40%", "40%+"))))</f>
        <v>0-10%</v>
      </c>
    </row>
    <row r="5890" spans="1:24" ht="14.4" x14ac:dyDescent="0.3">
      <c r="A5890" s="2">
        <v>5889</v>
      </c>
      <c r="B5890" s="2" t="s">
        <v>8556</v>
      </c>
      <c r="C5890" s="2">
        <f>YEAR([1]Data!$D5890)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9">
        <v>45.68</v>
      </c>
      <c r="T5890" s="2">
        <v>2</v>
      </c>
      <c r="U5890" s="25">
        <v>0</v>
      </c>
      <c r="V5890" s="25">
        <v>21.012799999999999</v>
      </c>
      <c r="W5890" s="11">
        <f>Table_1[[#This Row],[Discount]]/Table_1[[#This Row],[Sales]]</f>
        <v>0</v>
      </c>
      <c r="X5890" t="str">
        <f>IF(Table_1[[#This Row],[Discount %]]&lt;=0.1, "0-10%", IF(Table_1[[#This Row],[Discount %]]&lt;=0.2, "10-20%", IF(Table_1[[#This Row],[Discount %]]&lt;=0.3, "20-30%", IF(Table_1[[#This Row],[Discount %]]&lt;=0.4, "30-40%", "40%+"))))</f>
        <v>0-10%</v>
      </c>
    </row>
    <row r="5891" spans="1:24" ht="14.4" x14ac:dyDescent="0.3">
      <c r="A5891" s="2">
        <v>5890</v>
      </c>
      <c r="B5891" s="2" t="s">
        <v>8560</v>
      </c>
      <c r="C5891" s="2">
        <f>YEAR([1]Data!$D5891)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9">
        <v>25.06</v>
      </c>
      <c r="T5891" s="2">
        <v>2</v>
      </c>
      <c r="U5891" s="25">
        <v>0</v>
      </c>
      <c r="V5891" s="25">
        <v>11.778199999999998</v>
      </c>
      <c r="W5891" s="11">
        <f>Table_1[[#This Row],[Discount]]/Table_1[[#This Row],[Sales]]</f>
        <v>0</v>
      </c>
      <c r="X5891" t="str">
        <f>IF(Table_1[[#This Row],[Discount %]]&lt;=0.1, "0-10%", IF(Table_1[[#This Row],[Discount %]]&lt;=0.2, "10-20%", IF(Table_1[[#This Row],[Discount %]]&lt;=0.3, "20-30%", IF(Table_1[[#This Row],[Discount %]]&lt;=0.4, "30-40%", "40%+"))))</f>
        <v>0-10%</v>
      </c>
    </row>
    <row r="5892" spans="1:24" ht="14.4" x14ac:dyDescent="0.3">
      <c r="A5892" s="2">
        <v>5891</v>
      </c>
      <c r="B5892" s="2" t="s">
        <v>8561</v>
      </c>
      <c r="C5892" s="2">
        <f>YEAR([1]Data!$D5892)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9">
        <v>38.432000000000002</v>
      </c>
      <c r="T5892" s="2">
        <v>1</v>
      </c>
      <c r="U5892" s="25">
        <v>0.2</v>
      </c>
      <c r="V5892" s="25">
        <v>13.451199999999996</v>
      </c>
      <c r="W5892" s="11">
        <f>Table_1[[#This Row],[Discount]]/Table_1[[#This Row],[Sales]]</f>
        <v>5.2039966694421317E-3</v>
      </c>
      <c r="X5892" t="str">
        <f>IF(Table_1[[#This Row],[Discount %]]&lt;=0.1, "0-10%", IF(Table_1[[#This Row],[Discount %]]&lt;=0.2, "10-20%", IF(Table_1[[#This Row],[Discount %]]&lt;=0.3, "20-30%", IF(Table_1[[#This Row],[Discount %]]&lt;=0.4, "30-40%", "40%+"))))</f>
        <v>0-10%</v>
      </c>
    </row>
    <row r="5893" spans="1:24" ht="14.4" x14ac:dyDescent="0.3">
      <c r="A5893" s="2">
        <v>5892</v>
      </c>
      <c r="B5893" s="2" t="s">
        <v>8561</v>
      </c>
      <c r="C5893" s="2">
        <f>YEAR([1]Data!$D5893)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9">
        <v>21.568000000000001</v>
      </c>
      <c r="T5893" s="2">
        <v>2</v>
      </c>
      <c r="U5893" s="25">
        <v>0.2</v>
      </c>
      <c r="V5893" s="25">
        <v>1.6175999999999986</v>
      </c>
      <c r="W5893" s="11">
        <f>Table_1[[#This Row],[Discount]]/Table_1[[#This Row],[Sales]]</f>
        <v>9.2729970326409488E-3</v>
      </c>
      <c r="X5893" t="str">
        <f>IF(Table_1[[#This Row],[Discount %]]&lt;=0.1, "0-10%", IF(Table_1[[#This Row],[Discount %]]&lt;=0.2, "10-20%", IF(Table_1[[#This Row],[Discount %]]&lt;=0.3, "20-30%", IF(Table_1[[#This Row],[Discount %]]&lt;=0.4, "30-40%", "40%+"))))</f>
        <v>0-10%</v>
      </c>
    </row>
    <row r="5894" spans="1:24" ht="14.4" x14ac:dyDescent="0.3">
      <c r="A5894" s="2">
        <v>5893</v>
      </c>
      <c r="B5894" s="2" t="s">
        <v>8561</v>
      </c>
      <c r="C5894" s="2">
        <f>YEAR([1]Data!$D5894)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9">
        <v>81.576000000000008</v>
      </c>
      <c r="T5894" s="2">
        <v>3</v>
      </c>
      <c r="U5894" s="25">
        <v>0.2</v>
      </c>
      <c r="V5894" s="25">
        <v>2.0393999999999934</v>
      </c>
      <c r="W5894" s="11">
        <f>Table_1[[#This Row],[Discount]]/Table_1[[#This Row],[Sales]]</f>
        <v>2.4517014808276942E-3</v>
      </c>
      <c r="X5894" t="str">
        <f>IF(Table_1[[#This Row],[Discount %]]&lt;=0.1, "0-10%", IF(Table_1[[#This Row],[Discount %]]&lt;=0.2, "10-20%", IF(Table_1[[#This Row],[Discount %]]&lt;=0.3, "20-30%", IF(Table_1[[#This Row],[Discount %]]&lt;=0.4, "30-40%", "40%+"))))</f>
        <v>0-10%</v>
      </c>
    </row>
    <row r="5895" spans="1:24" ht="14.4" x14ac:dyDescent="0.3">
      <c r="A5895" s="2">
        <v>5894</v>
      </c>
      <c r="B5895" s="2" t="s">
        <v>8562</v>
      </c>
      <c r="C5895" s="2">
        <f>YEAR([1]Data!$D5895)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9">
        <v>2.78</v>
      </c>
      <c r="T5895" s="2">
        <v>1</v>
      </c>
      <c r="U5895" s="25">
        <v>0</v>
      </c>
      <c r="V5895" s="25">
        <v>1.3621999999999999</v>
      </c>
      <c r="W5895" s="11">
        <f>Table_1[[#This Row],[Discount]]/Table_1[[#This Row],[Sales]]</f>
        <v>0</v>
      </c>
      <c r="X5895" t="str">
        <f>IF(Table_1[[#This Row],[Discount %]]&lt;=0.1, "0-10%", IF(Table_1[[#This Row],[Discount %]]&lt;=0.2, "10-20%", IF(Table_1[[#This Row],[Discount %]]&lt;=0.3, "20-30%", IF(Table_1[[#This Row],[Discount %]]&lt;=0.4, "30-40%", "40%+"))))</f>
        <v>0-10%</v>
      </c>
    </row>
    <row r="5896" spans="1:24" ht="14.4" x14ac:dyDescent="0.3">
      <c r="A5896" s="2">
        <v>5895</v>
      </c>
      <c r="B5896" s="2" t="s">
        <v>8563</v>
      </c>
      <c r="C5896" s="2">
        <f>YEAR([1]Data!$D5896)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9">
        <v>99.87</v>
      </c>
      <c r="T5896" s="2">
        <v>3</v>
      </c>
      <c r="U5896" s="25">
        <v>0</v>
      </c>
      <c r="V5896" s="25">
        <v>23.968799999999998</v>
      </c>
      <c r="W5896" s="11">
        <f>Table_1[[#This Row],[Discount]]/Table_1[[#This Row],[Sales]]</f>
        <v>0</v>
      </c>
      <c r="X5896" t="str">
        <f>IF(Table_1[[#This Row],[Discount %]]&lt;=0.1, "0-10%", IF(Table_1[[#This Row],[Discount %]]&lt;=0.2, "10-20%", IF(Table_1[[#This Row],[Discount %]]&lt;=0.3, "20-30%", IF(Table_1[[#This Row],[Discount %]]&lt;=0.4, "30-40%", "40%+"))))</f>
        <v>0-10%</v>
      </c>
    </row>
    <row r="5897" spans="1:24" ht="14.4" x14ac:dyDescent="0.3">
      <c r="A5897" s="2">
        <v>5896</v>
      </c>
      <c r="B5897" s="2" t="s">
        <v>8564</v>
      </c>
      <c r="C5897" s="2">
        <f>YEAR([1]Data!$D5897)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9">
        <v>44.400000000000006</v>
      </c>
      <c r="T5897" s="2">
        <v>3</v>
      </c>
      <c r="U5897" s="25">
        <v>0</v>
      </c>
      <c r="V5897" s="25">
        <v>22.200000000000003</v>
      </c>
      <c r="W5897" s="11">
        <f>Table_1[[#This Row],[Discount]]/Table_1[[#This Row],[Sales]]</f>
        <v>0</v>
      </c>
      <c r="X5897" t="str">
        <f>IF(Table_1[[#This Row],[Discount %]]&lt;=0.1, "0-10%", IF(Table_1[[#This Row],[Discount %]]&lt;=0.2, "10-20%", IF(Table_1[[#This Row],[Discount %]]&lt;=0.3, "20-30%", IF(Table_1[[#This Row],[Discount %]]&lt;=0.4, "30-40%", "40%+"))))</f>
        <v>0-10%</v>
      </c>
    </row>
    <row r="5898" spans="1:24" ht="14.4" x14ac:dyDescent="0.3">
      <c r="A5898" s="2">
        <v>5897</v>
      </c>
      <c r="B5898" s="2" t="s">
        <v>8564</v>
      </c>
      <c r="C5898" s="2">
        <f>YEAR([1]Data!$D5898)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9">
        <v>21.400000000000002</v>
      </c>
      <c r="T5898" s="2">
        <v>5</v>
      </c>
      <c r="U5898" s="25">
        <v>0</v>
      </c>
      <c r="V5898" s="25">
        <v>9.629999999999999</v>
      </c>
      <c r="W5898" s="11">
        <f>Table_1[[#This Row],[Discount]]/Table_1[[#This Row],[Sales]]</f>
        <v>0</v>
      </c>
      <c r="X5898" t="str">
        <f>IF(Table_1[[#This Row],[Discount %]]&lt;=0.1, "0-10%", IF(Table_1[[#This Row],[Discount %]]&lt;=0.2, "10-20%", IF(Table_1[[#This Row],[Discount %]]&lt;=0.3, "20-30%", IF(Table_1[[#This Row],[Discount %]]&lt;=0.4, "30-40%", "40%+"))))</f>
        <v>0-10%</v>
      </c>
    </row>
    <row r="5899" spans="1:24" ht="14.4" x14ac:dyDescent="0.3">
      <c r="A5899" s="2">
        <v>5898</v>
      </c>
      <c r="B5899" s="2" t="s">
        <v>8565</v>
      </c>
      <c r="C5899" s="2">
        <f>YEAR([1]Data!$D5899)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9">
        <v>71.12</v>
      </c>
      <c r="T5899" s="2">
        <v>4</v>
      </c>
      <c r="U5899" s="25">
        <v>0</v>
      </c>
      <c r="V5899" s="25">
        <v>22.047199999999997</v>
      </c>
      <c r="W5899" s="11">
        <f>Table_1[[#This Row],[Discount]]/Table_1[[#This Row],[Sales]]</f>
        <v>0</v>
      </c>
      <c r="X5899" t="str">
        <f>IF(Table_1[[#This Row],[Discount %]]&lt;=0.1, "0-10%", IF(Table_1[[#This Row],[Discount %]]&lt;=0.2, "10-20%", IF(Table_1[[#This Row],[Discount %]]&lt;=0.3, "20-30%", IF(Table_1[[#This Row],[Discount %]]&lt;=0.4, "30-40%", "40%+"))))</f>
        <v>0-10%</v>
      </c>
    </row>
    <row r="5900" spans="1:24" ht="14.4" x14ac:dyDescent="0.3">
      <c r="A5900" s="2">
        <v>5899</v>
      </c>
      <c r="B5900" s="2" t="s">
        <v>8565</v>
      </c>
      <c r="C5900" s="2">
        <f>YEAR([1]Data!$D5900)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9">
        <v>259.95999999999998</v>
      </c>
      <c r="T5900" s="2">
        <v>4</v>
      </c>
      <c r="U5900" s="25">
        <v>0</v>
      </c>
      <c r="V5900" s="25">
        <v>124.7808</v>
      </c>
      <c r="W5900" s="11">
        <f>Table_1[[#This Row],[Discount]]/Table_1[[#This Row],[Sales]]</f>
        <v>0</v>
      </c>
      <c r="X5900" t="str">
        <f>IF(Table_1[[#This Row],[Discount %]]&lt;=0.1, "0-10%", IF(Table_1[[#This Row],[Discount %]]&lt;=0.2, "10-20%", IF(Table_1[[#This Row],[Discount %]]&lt;=0.3, "20-30%", IF(Table_1[[#This Row],[Discount %]]&lt;=0.4, "30-40%", "40%+"))))</f>
        <v>0-10%</v>
      </c>
    </row>
    <row r="5901" spans="1:24" ht="14.4" x14ac:dyDescent="0.3">
      <c r="A5901" s="2">
        <v>5900</v>
      </c>
      <c r="B5901" s="2" t="s">
        <v>8566</v>
      </c>
      <c r="C5901" s="2">
        <f>YEAR([1]Data!$D5901)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9">
        <v>9.7799999999999994</v>
      </c>
      <c r="T5901" s="2">
        <v>1</v>
      </c>
      <c r="U5901" s="25">
        <v>0</v>
      </c>
      <c r="V5901" s="25">
        <v>4.8899999999999997</v>
      </c>
      <c r="W5901" s="11">
        <f>Table_1[[#This Row],[Discount]]/Table_1[[#This Row],[Sales]]</f>
        <v>0</v>
      </c>
      <c r="X5901" t="str">
        <f>IF(Table_1[[#This Row],[Discount %]]&lt;=0.1, "0-10%", IF(Table_1[[#This Row],[Discount %]]&lt;=0.2, "10-20%", IF(Table_1[[#This Row],[Discount %]]&lt;=0.3, "20-30%", IF(Table_1[[#This Row],[Discount %]]&lt;=0.4, "30-40%", "40%+"))))</f>
        <v>0-10%</v>
      </c>
    </row>
    <row r="5902" spans="1:24" ht="14.4" x14ac:dyDescent="0.3">
      <c r="A5902" s="2">
        <v>5901</v>
      </c>
      <c r="B5902" s="2" t="s">
        <v>8567</v>
      </c>
      <c r="C5902" s="2">
        <f>YEAR([1]Data!$D5902)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9">
        <v>24.192</v>
      </c>
      <c r="T5902" s="2">
        <v>9</v>
      </c>
      <c r="U5902" s="25">
        <v>0.2</v>
      </c>
      <c r="V5902" s="25">
        <v>7.5599999999999987</v>
      </c>
      <c r="W5902" s="11">
        <f>Table_1[[#This Row],[Discount]]/Table_1[[#This Row],[Sales]]</f>
        <v>8.2671957671957667E-3</v>
      </c>
      <c r="X5902" t="str">
        <f>IF(Table_1[[#This Row],[Discount %]]&lt;=0.1, "0-10%", IF(Table_1[[#This Row],[Discount %]]&lt;=0.2, "10-20%", IF(Table_1[[#This Row],[Discount %]]&lt;=0.3, "20-30%", IF(Table_1[[#This Row],[Discount %]]&lt;=0.4, "30-40%", "40%+"))))</f>
        <v>0-10%</v>
      </c>
    </row>
    <row r="5903" spans="1:24" ht="14.4" x14ac:dyDescent="0.3">
      <c r="A5903" s="2">
        <v>5902</v>
      </c>
      <c r="B5903" s="2" t="s">
        <v>8568</v>
      </c>
      <c r="C5903" s="2">
        <f>YEAR([1]Data!$D5903)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9">
        <v>31.56</v>
      </c>
      <c r="T5903" s="2">
        <v>3</v>
      </c>
      <c r="U5903" s="25">
        <v>0</v>
      </c>
      <c r="V5903" s="25">
        <v>10.4148</v>
      </c>
      <c r="W5903" s="11">
        <f>Table_1[[#This Row],[Discount]]/Table_1[[#This Row],[Sales]]</f>
        <v>0</v>
      </c>
      <c r="X5903" t="str">
        <f>IF(Table_1[[#This Row],[Discount %]]&lt;=0.1, "0-10%", IF(Table_1[[#This Row],[Discount %]]&lt;=0.2, "10-20%", IF(Table_1[[#This Row],[Discount %]]&lt;=0.3, "20-30%", IF(Table_1[[#This Row],[Discount %]]&lt;=0.4, "30-40%", "40%+"))))</f>
        <v>0-10%</v>
      </c>
    </row>
    <row r="5904" spans="1:24" ht="14.4" x14ac:dyDescent="0.3">
      <c r="A5904" s="2">
        <v>5903</v>
      </c>
      <c r="B5904" s="2" t="s">
        <v>8569</v>
      </c>
      <c r="C5904" s="2">
        <f>YEAR([1]Data!$D5904)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9">
        <v>59.94</v>
      </c>
      <c r="T5904" s="2">
        <v>3</v>
      </c>
      <c r="U5904" s="25">
        <v>0</v>
      </c>
      <c r="V5904" s="25">
        <v>28.171799999999998</v>
      </c>
      <c r="W5904" s="11">
        <f>Table_1[[#This Row],[Discount]]/Table_1[[#This Row],[Sales]]</f>
        <v>0</v>
      </c>
      <c r="X5904" t="str">
        <f>IF(Table_1[[#This Row],[Discount %]]&lt;=0.1, "0-10%", IF(Table_1[[#This Row],[Discount %]]&lt;=0.2, "10-20%", IF(Table_1[[#This Row],[Discount %]]&lt;=0.3, "20-30%", IF(Table_1[[#This Row],[Discount %]]&lt;=0.4, "30-40%", "40%+"))))</f>
        <v>0-10%</v>
      </c>
    </row>
    <row r="5905" spans="1:24" ht="14.4" x14ac:dyDescent="0.3">
      <c r="A5905" s="2">
        <v>5904</v>
      </c>
      <c r="B5905" s="2" t="s">
        <v>8569</v>
      </c>
      <c r="C5905" s="2">
        <f>YEAR([1]Data!$D5905)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9">
        <v>45.36</v>
      </c>
      <c r="T5905" s="2">
        <v>4</v>
      </c>
      <c r="U5905" s="25">
        <v>0</v>
      </c>
      <c r="V5905" s="25">
        <v>22.226399999999998</v>
      </c>
      <c r="W5905" s="11">
        <f>Table_1[[#This Row],[Discount]]/Table_1[[#This Row],[Sales]]</f>
        <v>0</v>
      </c>
      <c r="X5905" t="str">
        <f>IF(Table_1[[#This Row],[Discount %]]&lt;=0.1, "0-10%", IF(Table_1[[#This Row],[Discount %]]&lt;=0.2, "10-20%", IF(Table_1[[#This Row],[Discount %]]&lt;=0.3, "20-30%", IF(Table_1[[#This Row],[Discount %]]&lt;=0.4, "30-40%", "40%+"))))</f>
        <v>0-10%</v>
      </c>
    </row>
    <row r="5906" spans="1:24" ht="14.4" x14ac:dyDescent="0.3">
      <c r="A5906" s="2">
        <v>5905</v>
      </c>
      <c r="B5906" s="2" t="s">
        <v>8569</v>
      </c>
      <c r="C5906" s="2">
        <f>YEAR([1]Data!$D5906)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9">
        <v>26.400000000000002</v>
      </c>
      <c r="T5906" s="2">
        <v>5</v>
      </c>
      <c r="U5906" s="25">
        <v>0</v>
      </c>
      <c r="V5906" s="25">
        <v>12.672000000000001</v>
      </c>
      <c r="W5906" s="11">
        <f>Table_1[[#This Row],[Discount]]/Table_1[[#This Row],[Sales]]</f>
        <v>0</v>
      </c>
      <c r="X5906" t="str">
        <f>IF(Table_1[[#This Row],[Discount %]]&lt;=0.1, "0-10%", IF(Table_1[[#This Row],[Discount %]]&lt;=0.2, "10-20%", IF(Table_1[[#This Row],[Discount %]]&lt;=0.3, "20-30%", IF(Table_1[[#This Row],[Discount %]]&lt;=0.4, "30-40%", "40%+"))))</f>
        <v>0-10%</v>
      </c>
    </row>
    <row r="5907" spans="1:24" ht="14.4" x14ac:dyDescent="0.3">
      <c r="A5907" s="2">
        <v>5906</v>
      </c>
      <c r="B5907" s="2" t="s">
        <v>8569</v>
      </c>
      <c r="C5907" s="2">
        <f>YEAR([1]Data!$D5907)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9">
        <v>41.4</v>
      </c>
      <c r="T5907" s="2">
        <v>4</v>
      </c>
      <c r="U5907" s="25">
        <v>0</v>
      </c>
      <c r="V5907" s="25">
        <v>19.872</v>
      </c>
      <c r="W5907" s="11">
        <f>Table_1[[#This Row],[Discount]]/Table_1[[#This Row],[Sales]]</f>
        <v>0</v>
      </c>
      <c r="X5907" t="str">
        <f>IF(Table_1[[#This Row],[Discount %]]&lt;=0.1, "0-10%", IF(Table_1[[#This Row],[Discount %]]&lt;=0.2, "10-20%", IF(Table_1[[#This Row],[Discount %]]&lt;=0.3, "20-30%", IF(Table_1[[#This Row],[Discount %]]&lt;=0.4, "30-40%", "40%+"))))</f>
        <v>0-10%</v>
      </c>
    </row>
    <row r="5908" spans="1:24" ht="14.4" x14ac:dyDescent="0.3">
      <c r="A5908" s="2">
        <v>5907</v>
      </c>
      <c r="B5908" s="2" t="s">
        <v>8569</v>
      </c>
      <c r="C5908" s="2">
        <f>YEAR([1]Data!$D5908)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9">
        <v>16.95</v>
      </c>
      <c r="T5908" s="2">
        <v>1</v>
      </c>
      <c r="U5908" s="25">
        <v>0</v>
      </c>
      <c r="V5908" s="25">
        <v>1.0169999999999995</v>
      </c>
      <c r="W5908" s="11">
        <f>Table_1[[#This Row],[Discount]]/Table_1[[#This Row],[Sales]]</f>
        <v>0</v>
      </c>
      <c r="X5908" t="str">
        <f>IF(Table_1[[#This Row],[Discount %]]&lt;=0.1, "0-10%", IF(Table_1[[#This Row],[Discount %]]&lt;=0.2, "10-20%", IF(Table_1[[#This Row],[Discount %]]&lt;=0.3, "20-30%", IF(Table_1[[#This Row],[Discount %]]&lt;=0.4, "30-40%", "40%+"))))</f>
        <v>0-10%</v>
      </c>
    </row>
    <row r="5909" spans="1:24" ht="14.4" x14ac:dyDescent="0.3">
      <c r="A5909" s="2">
        <v>5908</v>
      </c>
      <c r="B5909" s="2" t="s">
        <v>8570</v>
      </c>
      <c r="C5909" s="2">
        <f>YEAR([1]Data!$D5909)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9">
        <v>24.704000000000001</v>
      </c>
      <c r="T5909" s="2">
        <v>2</v>
      </c>
      <c r="U5909" s="25">
        <v>0.2</v>
      </c>
      <c r="V5909" s="25">
        <v>9.2639999999999993</v>
      </c>
      <c r="W5909" s="11">
        <f>Table_1[[#This Row],[Discount]]/Table_1[[#This Row],[Sales]]</f>
        <v>8.0958549222797938E-3</v>
      </c>
      <c r="X5909" t="str">
        <f>IF(Table_1[[#This Row],[Discount %]]&lt;=0.1, "0-10%", IF(Table_1[[#This Row],[Discount %]]&lt;=0.2, "10-20%", IF(Table_1[[#This Row],[Discount %]]&lt;=0.3, "20-30%", IF(Table_1[[#This Row],[Discount %]]&lt;=0.4, "30-40%", "40%+"))))</f>
        <v>0-10%</v>
      </c>
    </row>
    <row r="5910" spans="1:24" ht="14.4" x14ac:dyDescent="0.3">
      <c r="A5910" s="2">
        <v>5909</v>
      </c>
      <c r="B5910" s="2" t="s">
        <v>8570</v>
      </c>
      <c r="C5910" s="2">
        <f>YEAR([1]Data!$D5910)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9">
        <v>59.699999999999996</v>
      </c>
      <c r="T5910" s="2">
        <v>3</v>
      </c>
      <c r="U5910" s="25">
        <v>0</v>
      </c>
      <c r="V5910" s="25">
        <v>26.864999999999995</v>
      </c>
      <c r="W5910" s="11">
        <f>Table_1[[#This Row],[Discount]]/Table_1[[#This Row],[Sales]]</f>
        <v>0</v>
      </c>
      <c r="X5910" t="str">
        <f>IF(Table_1[[#This Row],[Discount %]]&lt;=0.1, "0-10%", IF(Table_1[[#This Row],[Discount %]]&lt;=0.2, "10-20%", IF(Table_1[[#This Row],[Discount %]]&lt;=0.3, "20-30%", IF(Table_1[[#This Row],[Discount %]]&lt;=0.4, "30-40%", "40%+"))))</f>
        <v>0-10%</v>
      </c>
    </row>
    <row r="5911" spans="1:24" ht="14.4" x14ac:dyDescent="0.3">
      <c r="A5911" s="2">
        <v>5910</v>
      </c>
      <c r="B5911" s="2" t="s">
        <v>8570</v>
      </c>
      <c r="C5911" s="2">
        <f>YEAR([1]Data!$D5911)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9">
        <v>14.52</v>
      </c>
      <c r="T5911" s="2">
        <v>3</v>
      </c>
      <c r="U5911" s="25">
        <v>0</v>
      </c>
      <c r="V5911" s="25">
        <v>5.6627999999999998</v>
      </c>
      <c r="W5911" s="11">
        <f>Table_1[[#This Row],[Discount]]/Table_1[[#This Row],[Sales]]</f>
        <v>0</v>
      </c>
      <c r="X5911" t="str">
        <f>IF(Table_1[[#This Row],[Discount %]]&lt;=0.1, "0-10%", IF(Table_1[[#This Row],[Discount %]]&lt;=0.2, "10-20%", IF(Table_1[[#This Row],[Discount %]]&lt;=0.3, "20-30%", IF(Table_1[[#This Row],[Discount %]]&lt;=0.4, "30-40%", "40%+"))))</f>
        <v>0-10%</v>
      </c>
    </row>
    <row r="5912" spans="1:24" ht="14.4" x14ac:dyDescent="0.3">
      <c r="A5912" s="2">
        <v>5911</v>
      </c>
      <c r="B5912" s="2" t="s">
        <v>8570</v>
      </c>
      <c r="C5912" s="2">
        <f>YEAR([1]Data!$D5912)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9">
        <v>104.184</v>
      </c>
      <c r="T5912" s="2">
        <v>3</v>
      </c>
      <c r="U5912" s="25">
        <v>0.2</v>
      </c>
      <c r="V5912" s="25">
        <v>33.8598</v>
      </c>
      <c r="W5912" s="11">
        <f>Table_1[[#This Row],[Discount]]/Table_1[[#This Row],[Sales]]</f>
        <v>1.9196805651539586E-3</v>
      </c>
      <c r="X5912" t="str">
        <f>IF(Table_1[[#This Row],[Discount %]]&lt;=0.1, "0-10%", IF(Table_1[[#This Row],[Discount %]]&lt;=0.2, "10-20%", IF(Table_1[[#This Row],[Discount %]]&lt;=0.3, "20-30%", IF(Table_1[[#This Row],[Discount %]]&lt;=0.4, "30-40%", "40%+"))))</f>
        <v>0-10%</v>
      </c>
    </row>
    <row r="5913" spans="1:24" ht="14.4" x14ac:dyDescent="0.3">
      <c r="A5913" s="2">
        <v>5912</v>
      </c>
      <c r="B5913" s="2" t="s">
        <v>8571</v>
      </c>
      <c r="C5913" s="2">
        <f>YEAR([1]Data!$D5913)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9">
        <v>46.53</v>
      </c>
      <c r="T5913" s="2">
        <v>3</v>
      </c>
      <c r="U5913" s="25">
        <v>0</v>
      </c>
      <c r="V5913" s="25">
        <v>13.028400000000001</v>
      </c>
      <c r="W5913" s="11">
        <f>Table_1[[#This Row],[Discount]]/Table_1[[#This Row],[Sales]]</f>
        <v>0</v>
      </c>
      <c r="X5913" t="str">
        <f>IF(Table_1[[#This Row],[Discount %]]&lt;=0.1, "0-10%", IF(Table_1[[#This Row],[Discount %]]&lt;=0.2, "10-20%", IF(Table_1[[#This Row],[Discount %]]&lt;=0.3, "20-30%", IF(Table_1[[#This Row],[Discount %]]&lt;=0.4, "30-40%", "40%+"))))</f>
        <v>0-10%</v>
      </c>
    </row>
    <row r="5914" spans="1:24" ht="14.4" x14ac:dyDescent="0.3">
      <c r="A5914" s="2">
        <v>5913</v>
      </c>
      <c r="B5914" s="2" t="s">
        <v>8572</v>
      </c>
      <c r="C5914" s="2">
        <f>YEAR([1]Data!$D5914)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9">
        <v>25.5</v>
      </c>
      <c r="T5914" s="2">
        <v>3</v>
      </c>
      <c r="U5914" s="25">
        <v>0</v>
      </c>
      <c r="V5914" s="25">
        <v>6.63</v>
      </c>
      <c r="W5914" s="11">
        <f>Table_1[[#This Row],[Discount]]/Table_1[[#This Row],[Sales]]</f>
        <v>0</v>
      </c>
      <c r="X5914" t="str">
        <f>IF(Table_1[[#This Row],[Discount %]]&lt;=0.1, "0-10%", IF(Table_1[[#This Row],[Discount %]]&lt;=0.2, "10-20%", IF(Table_1[[#This Row],[Discount %]]&lt;=0.3, "20-30%", IF(Table_1[[#This Row],[Discount %]]&lt;=0.4, "30-40%", "40%+"))))</f>
        <v>0-10%</v>
      </c>
    </row>
    <row r="5915" spans="1:24" ht="14.4" x14ac:dyDescent="0.3">
      <c r="A5915" s="2">
        <v>5914</v>
      </c>
      <c r="B5915" s="2" t="s">
        <v>8575</v>
      </c>
      <c r="C5915" s="2">
        <f>YEAR([1]Data!$D5915)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9">
        <v>14.9</v>
      </c>
      <c r="T5915" s="2">
        <v>5</v>
      </c>
      <c r="U5915" s="25">
        <v>0</v>
      </c>
      <c r="V5915" s="25">
        <v>1.0429999999999984</v>
      </c>
      <c r="W5915" s="11">
        <f>Table_1[[#This Row],[Discount]]/Table_1[[#This Row],[Sales]]</f>
        <v>0</v>
      </c>
      <c r="X5915" t="str">
        <f>IF(Table_1[[#This Row],[Discount %]]&lt;=0.1, "0-10%", IF(Table_1[[#This Row],[Discount %]]&lt;=0.2, "10-20%", IF(Table_1[[#This Row],[Discount %]]&lt;=0.3, "20-30%", IF(Table_1[[#This Row],[Discount %]]&lt;=0.4, "30-40%", "40%+"))))</f>
        <v>0-10%</v>
      </c>
    </row>
    <row r="5916" spans="1:24" ht="14.4" x14ac:dyDescent="0.3">
      <c r="A5916" s="2">
        <v>5915</v>
      </c>
      <c r="B5916" s="2" t="s">
        <v>8575</v>
      </c>
      <c r="C5916" s="2">
        <f>YEAR([1]Data!$D5916)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9">
        <v>87.71</v>
      </c>
      <c r="T5916" s="2">
        <v>7</v>
      </c>
      <c r="U5916" s="25">
        <v>0</v>
      </c>
      <c r="V5916" s="25">
        <v>41.223699999999994</v>
      </c>
      <c r="W5916" s="11">
        <f>Table_1[[#This Row],[Discount]]/Table_1[[#This Row],[Sales]]</f>
        <v>0</v>
      </c>
      <c r="X5916" t="str">
        <f>IF(Table_1[[#This Row],[Discount %]]&lt;=0.1, "0-10%", IF(Table_1[[#This Row],[Discount %]]&lt;=0.2, "10-20%", IF(Table_1[[#This Row],[Discount %]]&lt;=0.3, "20-30%", IF(Table_1[[#This Row],[Discount %]]&lt;=0.4, "30-40%", "40%+"))))</f>
        <v>0-10%</v>
      </c>
    </row>
    <row r="5917" spans="1:24" ht="14.4" x14ac:dyDescent="0.3">
      <c r="A5917" s="2">
        <v>5916</v>
      </c>
      <c r="B5917" s="2" t="s">
        <v>8575</v>
      </c>
      <c r="C5917" s="2">
        <f>YEAR([1]Data!$D5917)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9">
        <v>199.76400000000001</v>
      </c>
      <c r="T5917" s="2">
        <v>2</v>
      </c>
      <c r="U5917" s="25">
        <v>0.1</v>
      </c>
      <c r="V5917" s="25">
        <v>8.8783999999999956</v>
      </c>
      <c r="W5917" s="11">
        <f>Table_1[[#This Row],[Discount]]/Table_1[[#This Row],[Sales]]</f>
        <v>5.0059069702248658E-4</v>
      </c>
      <c r="X5917" t="str">
        <f>IF(Table_1[[#This Row],[Discount %]]&lt;=0.1, "0-10%", IF(Table_1[[#This Row],[Discount %]]&lt;=0.2, "10-20%", IF(Table_1[[#This Row],[Discount %]]&lt;=0.3, "20-30%", IF(Table_1[[#This Row],[Discount %]]&lt;=0.4, "30-40%", "40%+"))))</f>
        <v>0-10%</v>
      </c>
    </row>
    <row r="5918" spans="1:24" ht="14.4" x14ac:dyDescent="0.3">
      <c r="A5918" s="2">
        <v>5917</v>
      </c>
      <c r="B5918" s="2" t="s">
        <v>8575</v>
      </c>
      <c r="C5918" s="2">
        <f>YEAR([1]Data!$D5918)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9">
        <v>94.6</v>
      </c>
      <c r="T5918" s="2">
        <v>4</v>
      </c>
      <c r="U5918" s="25">
        <v>0</v>
      </c>
      <c r="V5918" s="25">
        <v>27.433999999999997</v>
      </c>
      <c r="W5918" s="11">
        <f>Table_1[[#This Row],[Discount]]/Table_1[[#This Row],[Sales]]</f>
        <v>0</v>
      </c>
      <c r="X5918" t="str">
        <f>IF(Table_1[[#This Row],[Discount %]]&lt;=0.1, "0-10%", IF(Table_1[[#This Row],[Discount %]]&lt;=0.2, "10-20%", IF(Table_1[[#This Row],[Discount %]]&lt;=0.3, "20-30%", IF(Table_1[[#This Row],[Discount %]]&lt;=0.4, "30-40%", "40%+"))))</f>
        <v>0-10%</v>
      </c>
    </row>
    <row r="5919" spans="1:24" ht="14.4" x14ac:dyDescent="0.3">
      <c r="A5919" s="2">
        <v>5918</v>
      </c>
      <c r="B5919" s="2" t="s">
        <v>8575</v>
      </c>
      <c r="C5919" s="2">
        <f>YEAR([1]Data!$D5919)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9">
        <v>4228.7040000000006</v>
      </c>
      <c r="T5919" s="2">
        <v>6</v>
      </c>
      <c r="U5919" s="25">
        <v>0.2</v>
      </c>
      <c r="V5919" s="25">
        <v>158.57639999999992</v>
      </c>
      <c r="W5919" s="11">
        <f>Table_1[[#This Row],[Discount]]/Table_1[[#This Row],[Sales]]</f>
        <v>4.7295814509599152E-5</v>
      </c>
      <c r="X5919" t="str">
        <f>IF(Table_1[[#This Row],[Discount %]]&lt;=0.1, "0-10%", IF(Table_1[[#This Row],[Discount %]]&lt;=0.2, "10-20%", IF(Table_1[[#This Row],[Discount %]]&lt;=0.3, "20-30%", IF(Table_1[[#This Row],[Discount %]]&lt;=0.4, "30-40%", "40%+"))))</f>
        <v>0-10%</v>
      </c>
    </row>
    <row r="5920" spans="1:24" ht="14.4" x14ac:dyDescent="0.3">
      <c r="A5920" s="2">
        <v>5919</v>
      </c>
      <c r="B5920" s="2" t="s">
        <v>8575</v>
      </c>
      <c r="C5920" s="2">
        <f>YEAR([1]Data!$D5920)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9">
        <v>2003.9200000000003</v>
      </c>
      <c r="T5920" s="2">
        <v>5</v>
      </c>
      <c r="U5920" s="25">
        <v>0.2</v>
      </c>
      <c r="V5920" s="25">
        <v>-25.049000000000149</v>
      </c>
      <c r="W5920" s="11">
        <f>Table_1[[#This Row],[Discount]]/Table_1[[#This Row],[Sales]]</f>
        <v>9.9804383408519297E-5</v>
      </c>
      <c r="X5920" t="str">
        <f>IF(Table_1[[#This Row],[Discount %]]&lt;=0.1, "0-10%", IF(Table_1[[#This Row],[Discount %]]&lt;=0.2, "10-20%", IF(Table_1[[#This Row],[Discount %]]&lt;=0.3, "20-30%", IF(Table_1[[#This Row],[Discount %]]&lt;=0.4, "30-40%", "40%+"))))</f>
        <v>0-10%</v>
      </c>
    </row>
    <row r="5921" spans="1:24" ht="14.4" x14ac:dyDescent="0.3">
      <c r="A5921" s="2">
        <v>5920</v>
      </c>
      <c r="B5921" s="2" t="s">
        <v>8575</v>
      </c>
      <c r="C5921" s="2">
        <f>YEAR([1]Data!$D5921)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9">
        <v>209.96999999999997</v>
      </c>
      <c r="T5921" s="2">
        <v>3</v>
      </c>
      <c r="U5921" s="25">
        <v>0</v>
      </c>
      <c r="V5921" s="25">
        <v>58.791600000000003</v>
      </c>
      <c r="W5921" s="11">
        <f>Table_1[[#This Row],[Discount]]/Table_1[[#This Row],[Sales]]</f>
        <v>0</v>
      </c>
      <c r="X5921" t="str">
        <f>IF(Table_1[[#This Row],[Discount %]]&lt;=0.1, "0-10%", IF(Table_1[[#This Row],[Discount %]]&lt;=0.2, "10-20%", IF(Table_1[[#This Row],[Discount %]]&lt;=0.3, "20-30%", IF(Table_1[[#This Row],[Discount %]]&lt;=0.4, "30-40%", "40%+"))))</f>
        <v>0-10%</v>
      </c>
    </row>
    <row r="5922" spans="1:24" ht="14.4" x14ac:dyDescent="0.3">
      <c r="A5922" s="2">
        <v>5921</v>
      </c>
      <c r="B5922" s="2" t="s">
        <v>8575</v>
      </c>
      <c r="C5922" s="2">
        <f>YEAR([1]Data!$D5922)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9">
        <v>659.9</v>
      </c>
      <c r="T5922" s="2">
        <v>2</v>
      </c>
      <c r="U5922" s="25">
        <v>0</v>
      </c>
      <c r="V5922" s="25">
        <v>217.76699999999994</v>
      </c>
      <c r="W5922" s="11">
        <f>Table_1[[#This Row],[Discount]]/Table_1[[#This Row],[Sales]]</f>
        <v>0</v>
      </c>
      <c r="X5922" t="str">
        <f>IF(Table_1[[#This Row],[Discount %]]&lt;=0.1, "0-10%", IF(Table_1[[#This Row],[Discount %]]&lt;=0.2, "10-20%", IF(Table_1[[#This Row],[Discount %]]&lt;=0.3, "20-30%", IF(Table_1[[#This Row],[Discount %]]&lt;=0.4, "30-40%", "40%+"))))</f>
        <v>0-10%</v>
      </c>
    </row>
    <row r="5923" spans="1:24" ht="14.4" x14ac:dyDescent="0.3">
      <c r="A5923" s="2">
        <v>5922</v>
      </c>
      <c r="B5923" s="2" t="s">
        <v>8575</v>
      </c>
      <c r="C5923" s="2">
        <f>YEAR([1]Data!$D5923)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9">
        <v>110.96</v>
      </c>
      <c r="T5923" s="2">
        <v>2</v>
      </c>
      <c r="U5923" s="25">
        <v>0</v>
      </c>
      <c r="V5923" s="25">
        <v>53.260799999999996</v>
      </c>
      <c r="W5923" s="11">
        <f>Table_1[[#This Row],[Discount]]/Table_1[[#This Row],[Sales]]</f>
        <v>0</v>
      </c>
      <c r="X5923" t="str">
        <f>IF(Table_1[[#This Row],[Discount %]]&lt;=0.1, "0-10%", IF(Table_1[[#This Row],[Discount %]]&lt;=0.2, "10-20%", IF(Table_1[[#This Row],[Discount %]]&lt;=0.3, "20-30%", IF(Table_1[[#This Row],[Discount %]]&lt;=0.4, "30-40%", "40%+"))))</f>
        <v>0-10%</v>
      </c>
    </row>
    <row r="5924" spans="1:24" ht="14.4" x14ac:dyDescent="0.3">
      <c r="A5924" s="2">
        <v>5923</v>
      </c>
      <c r="B5924" s="2" t="s">
        <v>8575</v>
      </c>
      <c r="C5924" s="2">
        <f>YEAR([1]Data!$D5924)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9">
        <v>67.8</v>
      </c>
      <c r="T5924" s="2">
        <v>4</v>
      </c>
      <c r="U5924" s="25">
        <v>0</v>
      </c>
      <c r="V5924" s="25">
        <v>1.3559999999999945</v>
      </c>
      <c r="W5924" s="11">
        <f>Table_1[[#This Row],[Discount]]/Table_1[[#This Row],[Sales]]</f>
        <v>0</v>
      </c>
      <c r="X5924" t="str">
        <f>IF(Table_1[[#This Row],[Discount %]]&lt;=0.1, "0-10%", IF(Table_1[[#This Row],[Discount %]]&lt;=0.2, "10-20%", IF(Table_1[[#This Row],[Discount %]]&lt;=0.3, "20-30%", IF(Table_1[[#This Row],[Discount %]]&lt;=0.4, "30-40%", "40%+"))))</f>
        <v>0-10%</v>
      </c>
    </row>
    <row r="5925" spans="1:24" ht="14.4" x14ac:dyDescent="0.3">
      <c r="A5925" s="2">
        <v>5924</v>
      </c>
      <c r="B5925" s="2" t="s">
        <v>8576</v>
      </c>
      <c r="C5925" s="2">
        <f>YEAR([1]Data!$D5925)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9">
        <v>313.17599999999999</v>
      </c>
      <c r="T5925" s="2">
        <v>2</v>
      </c>
      <c r="U5925" s="25">
        <v>0.4</v>
      </c>
      <c r="V5925" s="25">
        <v>-120.05080000000007</v>
      </c>
      <c r="W5925" s="11">
        <f>Table_1[[#This Row],[Discount]]/Table_1[[#This Row],[Sales]]</f>
        <v>1.2772370807469283E-3</v>
      </c>
      <c r="X5925" t="str">
        <f>IF(Table_1[[#This Row],[Discount %]]&lt;=0.1, "0-10%", IF(Table_1[[#This Row],[Discount %]]&lt;=0.2, "10-20%", IF(Table_1[[#This Row],[Discount %]]&lt;=0.3, "20-30%", IF(Table_1[[#This Row],[Discount %]]&lt;=0.4, "30-40%", "40%+"))))</f>
        <v>0-10%</v>
      </c>
    </row>
    <row r="5926" spans="1:24" ht="14.4" x14ac:dyDescent="0.3">
      <c r="A5926" s="2">
        <v>5925</v>
      </c>
      <c r="B5926" s="2" t="s">
        <v>8577</v>
      </c>
      <c r="C5926" s="2">
        <f>YEAR([1]Data!$D5926)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9">
        <v>22.959999999999997</v>
      </c>
      <c r="T5926" s="2">
        <v>7</v>
      </c>
      <c r="U5926" s="25">
        <v>0</v>
      </c>
      <c r="V5926" s="25">
        <v>6.6583999999999968</v>
      </c>
      <c r="W5926" s="11">
        <f>Table_1[[#This Row],[Discount]]/Table_1[[#This Row],[Sales]]</f>
        <v>0</v>
      </c>
      <c r="X5926" t="str">
        <f>IF(Table_1[[#This Row],[Discount %]]&lt;=0.1, "0-10%", IF(Table_1[[#This Row],[Discount %]]&lt;=0.2, "10-20%", IF(Table_1[[#This Row],[Discount %]]&lt;=0.3, "20-30%", IF(Table_1[[#This Row],[Discount %]]&lt;=0.4, "30-40%", "40%+"))))</f>
        <v>0-10%</v>
      </c>
    </row>
    <row r="5927" spans="1:24" ht="14.4" x14ac:dyDescent="0.3">
      <c r="A5927" s="2">
        <v>5926</v>
      </c>
      <c r="B5927" s="2" t="s">
        <v>8578</v>
      </c>
      <c r="C5927" s="2">
        <f>YEAR([1]Data!$D5927)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9">
        <v>1099.5</v>
      </c>
      <c r="T5927" s="2">
        <v>10</v>
      </c>
      <c r="U5927" s="25">
        <v>0</v>
      </c>
      <c r="V5927" s="25">
        <v>362.83500000000004</v>
      </c>
      <c r="W5927" s="11">
        <f>Table_1[[#This Row],[Discount]]/Table_1[[#This Row],[Sales]]</f>
        <v>0</v>
      </c>
      <c r="X5927" t="str">
        <f>IF(Table_1[[#This Row],[Discount %]]&lt;=0.1, "0-10%", IF(Table_1[[#This Row],[Discount %]]&lt;=0.2, "10-20%", IF(Table_1[[#This Row],[Discount %]]&lt;=0.3, "20-30%", IF(Table_1[[#This Row],[Discount %]]&lt;=0.4, "30-40%", "40%+"))))</f>
        <v>0-10%</v>
      </c>
    </row>
    <row r="5928" spans="1:24" ht="14.4" x14ac:dyDescent="0.3">
      <c r="A5928" s="2">
        <v>5927</v>
      </c>
      <c r="B5928" s="2" t="s">
        <v>8579</v>
      </c>
      <c r="C5928" s="2">
        <f>YEAR([1]Data!$D5928)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9">
        <v>1215.92</v>
      </c>
      <c r="T5928" s="2">
        <v>8</v>
      </c>
      <c r="U5928" s="25">
        <v>0</v>
      </c>
      <c r="V5928" s="25">
        <v>316.13920000000007</v>
      </c>
      <c r="W5928" s="11">
        <f>Table_1[[#This Row],[Discount]]/Table_1[[#This Row],[Sales]]</f>
        <v>0</v>
      </c>
      <c r="X5928" t="str">
        <f>IF(Table_1[[#This Row],[Discount %]]&lt;=0.1, "0-10%", IF(Table_1[[#This Row],[Discount %]]&lt;=0.2, "10-20%", IF(Table_1[[#This Row],[Discount %]]&lt;=0.3, "20-30%", IF(Table_1[[#This Row],[Discount %]]&lt;=0.4, "30-40%", "40%+"))))</f>
        <v>0-10%</v>
      </c>
    </row>
    <row r="5929" spans="1:24" ht="14.4" x14ac:dyDescent="0.3">
      <c r="A5929" s="2">
        <v>5928</v>
      </c>
      <c r="B5929" s="2" t="s">
        <v>8580</v>
      </c>
      <c r="C5929" s="2">
        <f>YEAR([1]Data!$D5929)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9">
        <v>7.31</v>
      </c>
      <c r="T5929" s="2">
        <v>1</v>
      </c>
      <c r="U5929" s="25">
        <v>0</v>
      </c>
      <c r="V5929" s="25">
        <v>3.4356999999999998</v>
      </c>
      <c r="W5929" s="11">
        <f>Table_1[[#This Row],[Discount]]/Table_1[[#This Row],[Sales]]</f>
        <v>0</v>
      </c>
      <c r="X5929" t="str">
        <f>IF(Table_1[[#This Row],[Discount %]]&lt;=0.1, "0-10%", IF(Table_1[[#This Row],[Discount %]]&lt;=0.2, "10-20%", IF(Table_1[[#This Row],[Discount %]]&lt;=0.3, "20-30%", IF(Table_1[[#This Row],[Discount %]]&lt;=0.4, "30-40%", "40%+"))))</f>
        <v>0-10%</v>
      </c>
    </row>
    <row r="5930" spans="1:24" ht="14.4" x14ac:dyDescent="0.3">
      <c r="A5930" s="2">
        <v>5929</v>
      </c>
      <c r="B5930" s="2" t="s">
        <v>8580</v>
      </c>
      <c r="C5930" s="2">
        <f>YEAR([1]Data!$D5930)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9">
        <v>8.92</v>
      </c>
      <c r="T5930" s="2">
        <v>4</v>
      </c>
      <c r="U5930" s="25">
        <v>0</v>
      </c>
      <c r="V5930" s="25">
        <v>3.9248000000000003</v>
      </c>
      <c r="W5930" s="11">
        <f>Table_1[[#This Row],[Discount]]/Table_1[[#This Row],[Sales]]</f>
        <v>0</v>
      </c>
      <c r="X5930" t="str">
        <f>IF(Table_1[[#This Row],[Discount %]]&lt;=0.1, "0-10%", IF(Table_1[[#This Row],[Discount %]]&lt;=0.2, "10-20%", IF(Table_1[[#This Row],[Discount %]]&lt;=0.3, "20-30%", IF(Table_1[[#This Row],[Discount %]]&lt;=0.4, "30-40%", "40%+"))))</f>
        <v>0-10%</v>
      </c>
    </row>
    <row r="5931" spans="1:24" ht="14.4" x14ac:dyDescent="0.3">
      <c r="A5931" s="2">
        <v>5930</v>
      </c>
      <c r="B5931" s="2" t="s">
        <v>8581</v>
      </c>
      <c r="C5931" s="2">
        <f>YEAR([1]Data!$D5931)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9">
        <v>87.210000000000008</v>
      </c>
      <c r="T5931" s="2">
        <v>3</v>
      </c>
      <c r="U5931" s="25">
        <v>0.5</v>
      </c>
      <c r="V5931" s="25">
        <v>-45.349200000000003</v>
      </c>
      <c r="W5931" s="11">
        <f>Table_1[[#This Row],[Discount]]/Table_1[[#This Row],[Sales]]</f>
        <v>5.7332874670335968E-3</v>
      </c>
      <c r="X5931" t="str">
        <f>IF(Table_1[[#This Row],[Discount %]]&lt;=0.1, "0-10%", IF(Table_1[[#This Row],[Discount %]]&lt;=0.2, "10-20%", IF(Table_1[[#This Row],[Discount %]]&lt;=0.3, "20-30%", IF(Table_1[[#This Row],[Discount %]]&lt;=0.4, "30-40%", "40%+"))))</f>
        <v>0-10%</v>
      </c>
    </row>
    <row r="5932" spans="1:24" ht="14.4" x14ac:dyDescent="0.3">
      <c r="A5932" s="2">
        <v>5931</v>
      </c>
      <c r="B5932" s="2" t="s">
        <v>8581</v>
      </c>
      <c r="C5932" s="2">
        <f>YEAR([1]Data!$D5932)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9">
        <v>15.552000000000003</v>
      </c>
      <c r="T5932" s="2">
        <v>3</v>
      </c>
      <c r="U5932" s="25">
        <v>0.2</v>
      </c>
      <c r="V5932" s="25">
        <v>5.4432</v>
      </c>
      <c r="W5932" s="11">
        <f>Table_1[[#This Row],[Discount]]/Table_1[[#This Row],[Sales]]</f>
        <v>1.2860082304526748E-2</v>
      </c>
      <c r="X5932" t="str">
        <f>IF(Table_1[[#This Row],[Discount %]]&lt;=0.1, "0-10%", IF(Table_1[[#This Row],[Discount %]]&lt;=0.2, "10-20%", IF(Table_1[[#This Row],[Discount %]]&lt;=0.3, "20-30%", IF(Table_1[[#This Row],[Discount %]]&lt;=0.4, "30-40%", "40%+"))))</f>
        <v>0-10%</v>
      </c>
    </row>
    <row r="5933" spans="1:24" ht="14.4" x14ac:dyDescent="0.3">
      <c r="A5933" s="2">
        <v>5932</v>
      </c>
      <c r="B5933" s="2" t="s">
        <v>8581</v>
      </c>
      <c r="C5933" s="2">
        <f>YEAR([1]Data!$D5933)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9">
        <v>683.98799999999994</v>
      </c>
      <c r="T5933" s="2">
        <v>2</v>
      </c>
      <c r="U5933" s="25">
        <v>0.4</v>
      </c>
      <c r="V5933" s="25">
        <v>-113.9980000000001</v>
      </c>
      <c r="W5933" s="11">
        <f>Table_1[[#This Row],[Discount]]/Table_1[[#This Row],[Sales]]</f>
        <v>5.8480558138446876E-4</v>
      </c>
      <c r="X5933" t="str">
        <f>IF(Table_1[[#This Row],[Discount %]]&lt;=0.1, "0-10%", IF(Table_1[[#This Row],[Discount %]]&lt;=0.2, "10-20%", IF(Table_1[[#This Row],[Discount %]]&lt;=0.3, "20-30%", IF(Table_1[[#This Row],[Discount %]]&lt;=0.4, "30-40%", "40%+"))))</f>
        <v>0-10%</v>
      </c>
    </row>
    <row r="5934" spans="1:24" ht="14.4" x14ac:dyDescent="0.3">
      <c r="A5934" s="2">
        <v>5933</v>
      </c>
      <c r="B5934" s="2" t="s">
        <v>8581</v>
      </c>
      <c r="C5934" s="2">
        <f>YEAR([1]Data!$D5934)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9">
        <v>13.392000000000001</v>
      </c>
      <c r="T5934" s="2">
        <v>3</v>
      </c>
      <c r="U5934" s="25">
        <v>0.2</v>
      </c>
      <c r="V5934" s="25">
        <v>1.0044</v>
      </c>
      <c r="W5934" s="11">
        <f>Table_1[[#This Row],[Discount]]/Table_1[[#This Row],[Sales]]</f>
        <v>1.4934289127837515E-2</v>
      </c>
      <c r="X5934" t="str">
        <f>IF(Table_1[[#This Row],[Discount %]]&lt;=0.1, "0-10%", IF(Table_1[[#This Row],[Discount %]]&lt;=0.2, "10-20%", IF(Table_1[[#This Row],[Discount %]]&lt;=0.3, "20-30%", IF(Table_1[[#This Row],[Discount %]]&lt;=0.4, "30-40%", "40%+"))))</f>
        <v>0-10%</v>
      </c>
    </row>
    <row r="5935" spans="1:24" ht="14.4" x14ac:dyDescent="0.3">
      <c r="A5935" s="2">
        <v>5934</v>
      </c>
      <c r="B5935" s="2" t="s">
        <v>8581</v>
      </c>
      <c r="C5935" s="2">
        <f>YEAR([1]Data!$D5935)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9">
        <v>16.776000000000003</v>
      </c>
      <c r="T5935" s="2">
        <v>3</v>
      </c>
      <c r="U5935" s="25">
        <v>0.2</v>
      </c>
      <c r="V5935" s="25">
        <v>4.8231000000000002</v>
      </c>
      <c r="W5935" s="11">
        <f>Table_1[[#This Row],[Discount]]/Table_1[[#This Row],[Sales]]</f>
        <v>1.1921793037672865E-2</v>
      </c>
      <c r="X5935" t="str">
        <f>IF(Table_1[[#This Row],[Discount %]]&lt;=0.1, "0-10%", IF(Table_1[[#This Row],[Discount %]]&lt;=0.2, "10-20%", IF(Table_1[[#This Row],[Discount %]]&lt;=0.3, "20-30%", IF(Table_1[[#This Row],[Discount %]]&lt;=0.4, "30-40%", "40%+"))))</f>
        <v>0-10%</v>
      </c>
    </row>
    <row r="5936" spans="1:24" ht="14.4" x14ac:dyDescent="0.3">
      <c r="A5936" s="2">
        <v>5935</v>
      </c>
      <c r="B5936" s="2" t="s">
        <v>8581</v>
      </c>
      <c r="C5936" s="2">
        <f>YEAR([1]Data!$D5936)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9">
        <v>527.91999999999996</v>
      </c>
      <c r="T5936" s="2">
        <v>2</v>
      </c>
      <c r="U5936" s="25">
        <v>0.2</v>
      </c>
      <c r="V5936" s="25">
        <v>85.786999999999949</v>
      </c>
      <c r="W5936" s="11">
        <f>Table_1[[#This Row],[Discount]]/Table_1[[#This Row],[Sales]]</f>
        <v>3.7884527958781638E-4</v>
      </c>
      <c r="X5936" t="str">
        <f>IF(Table_1[[#This Row],[Discount %]]&lt;=0.1, "0-10%", IF(Table_1[[#This Row],[Discount %]]&lt;=0.2, "10-20%", IF(Table_1[[#This Row],[Discount %]]&lt;=0.3, "20-30%", IF(Table_1[[#This Row],[Discount %]]&lt;=0.4, "30-40%", "40%+"))))</f>
        <v>0-10%</v>
      </c>
    </row>
    <row r="5937" spans="1:24" ht="14.4" x14ac:dyDescent="0.3">
      <c r="A5937" s="2">
        <v>5936</v>
      </c>
      <c r="B5937" s="2" t="s">
        <v>8582</v>
      </c>
      <c r="C5937" s="2">
        <f>YEAR([1]Data!$D5937)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9">
        <v>25.4</v>
      </c>
      <c r="T5937" s="2">
        <v>5</v>
      </c>
      <c r="U5937" s="25">
        <v>0</v>
      </c>
      <c r="V5937" s="25">
        <v>8.6359999999999992</v>
      </c>
      <c r="W5937" s="11">
        <f>Table_1[[#This Row],[Discount]]/Table_1[[#This Row],[Sales]]</f>
        <v>0</v>
      </c>
      <c r="X5937" t="str">
        <f>IF(Table_1[[#This Row],[Discount %]]&lt;=0.1, "0-10%", IF(Table_1[[#This Row],[Discount %]]&lt;=0.2, "10-20%", IF(Table_1[[#This Row],[Discount %]]&lt;=0.3, "20-30%", IF(Table_1[[#This Row],[Discount %]]&lt;=0.4, "30-40%", "40%+"))))</f>
        <v>0-10%</v>
      </c>
    </row>
    <row r="5938" spans="1:24" ht="14.4" x14ac:dyDescent="0.3">
      <c r="A5938" s="2">
        <v>5937</v>
      </c>
      <c r="B5938" s="2" t="s">
        <v>8582</v>
      </c>
      <c r="C5938" s="2">
        <f>YEAR([1]Data!$D5938)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9">
        <v>177.48000000000002</v>
      </c>
      <c r="T5938" s="2">
        <v>3</v>
      </c>
      <c r="U5938" s="25">
        <v>0.2</v>
      </c>
      <c r="V5938" s="25">
        <v>19.966499999999982</v>
      </c>
      <c r="W5938" s="11">
        <f>Table_1[[#This Row],[Discount]]/Table_1[[#This Row],[Sales]]</f>
        <v>1.1268875366238448E-3</v>
      </c>
      <c r="X5938" t="str">
        <f>IF(Table_1[[#This Row],[Discount %]]&lt;=0.1, "0-10%", IF(Table_1[[#This Row],[Discount %]]&lt;=0.2, "10-20%", IF(Table_1[[#This Row],[Discount %]]&lt;=0.3, "20-30%", IF(Table_1[[#This Row],[Discount %]]&lt;=0.4, "30-40%", "40%+"))))</f>
        <v>0-10%</v>
      </c>
    </row>
    <row r="5939" spans="1:24" ht="14.4" x14ac:dyDescent="0.3">
      <c r="A5939" s="2">
        <v>5938</v>
      </c>
      <c r="B5939" s="2" t="s">
        <v>8582</v>
      </c>
      <c r="C5939" s="2">
        <f>YEAR([1]Data!$D5939)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9">
        <v>71.975999999999999</v>
      </c>
      <c r="T5939" s="2">
        <v>3</v>
      </c>
      <c r="U5939" s="25">
        <v>0.2</v>
      </c>
      <c r="V5939" s="25">
        <v>8.9969999999999892</v>
      </c>
      <c r="W5939" s="11">
        <f>Table_1[[#This Row],[Discount]]/Table_1[[#This Row],[Sales]]</f>
        <v>2.7787040124485941E-3</v>
      </c>
      <c r="X5939" t="str">
        <f>IF(Table_1[[#This Row],[Discount %]]&lt;=0.1, "0-10%", IF(Table_1[[#This Row],[Discount %]]&lt;=0.2, "10-20%", IF(Table_1[[#This Row],[Discount %]]&lt;=0.3, "20-30%", IF(Table_1[[#This Row],[Discount %]]&lt;=0.4, "30-40%", "40%+"))))</f>
        <v>0-10%</v>
      </c>
    </row>
    <row r="5940" spans="1:24" ht="14.4" x14ac:dyDescent="0.3">
      <c r="A5940" s="2">
        <v>5939</v>
      </c>
      <c r="B5940" s="2" t="s">
        <v>8583</v>
      </c>
      <c r="C5940" s="2">
        <f>YEAR([1]Data!$D5940)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9">
        <v>95.992000000000004</v>
      </c>
      <c r="T5940" s="2">
        <v>1</v>
      </c>
      <c r="U5940" s="25">
        <v>0.2</v>
      </c>
      <c r="V5940" s="25">
        <v>9.5991999999999997</v>
      </c>
      <c r="W5940" s="11">
        <f>Table_1[[#This Row],[Discount]]/Table_1[[#This Row],[Sales]]</f>
        <v>2.0835069589132428E-3</v>
      </c>
      <c r="X5940" t="str">
        <f>IF(Table_1[[#This Row],[Discount %]]&lt;=0.1, "0-10%", IF(Table_1[[#This Row],[Discount %]]&lt;=0.2, "10-20%", IF(Table_1[[#This Row],[Discount %]]&lt;=0.3, "20-30%", IF(Table_1[[#This Row],[Discount %]]&lt;=0.4, "30-40%", "40%+"))))</f>
        <v>0-10%</v>
      </c>
    </row>
    <row r="5941" spans="1:24" ht="14.4" x14ac:dyDescent="0.3">
      <c r="A5941" s="2">
        <v>5940</v>
      </c>
      <c r="B5941" s="2" t="s">
        <v>8583</v>
      </c>
      <c r="C5941" s="2">
        <f>YEAR([1]Data!$D5941)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9">
        <v>13.216000000000001</v>
      </c>
      <c r="T5941" s="2">
        <v>4</v>
      </c>
      <c r="U5941" s="25">
        <v>0.2</v>
      </c>
      <c r="V5941" s="25">
        <v>4.2951999999999995</v>
      </c>
      <c r="W5941" s="11">
        <f>Table_1[[#This Row],[Discount]]/Table_1[[#This Row],[Sales]]</f>
        <v>1.513317191283293E-2</v>
      </c>
      <c r="X5941" t="str">
        <f>IF(Table_1[[#This Row],[Discount %]]&lt;=0.1, "0-10%", IF(Table_1[[#This Row],[Discount %]]&lt;=0.2, "10-20%", IF(Table_1[[#This Row],[Discount %]]&lt;=0.3, "20-30%", IF(Table_1[[#This Row],[Discount %]]&lt;=0.4, "30-40%", "40%+"))))</f>
        <v>0-10%</v>
      </c>
    </row>
    <row r="5942" spans="1:24" ht="14.4" x14ac:dyDescent="0.3">
      <c r="A5942" s="2">
        <v>5941</v>
      </c>
      <c r="B5942" s="2" t="s">
        <v>8584</v>
      </c>
      <c r="C5942" s="2">
        <f>YEAR([1]Data!$D5942)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9">
        <v>435.84000000000003</v>
      </c>
      <c r="T5942" s="2">
        <v>12</v>
      </c>
      <c r="U5942" s="25">
        <v>0</v>
      </c>
      <c r="V5942" s="25">
        <v>130.75199999999995</v>
      </c>
      <c r="W5942" s="11">
        <f>Table_1[[#This Row],[Discount]]/Table_1[[#This Row],[Sales]]</f>
        <v>0</v>
      </c>
      <c r="X5942" t="str">
        <f>IF(Table_1[[#This Row],[Discount %]]&lt;=0.1, "0-10%", IF(Table_1[[#This Row],[Discount %]]&lt;=0.2, "10-20%", IF(Table_1[[#This Row],[Discount %]]&lt;=0.3, "20-30%", IF(Table_1[[#This Row],[Discount %]]&lt;=0.4, "30-40%", "40%+"))))</f>
        <v>0-10%</v>
      </c>
    </row>
    <row r="5943" spans="1:24" ht="14.4" x14ac:dyDescent="0.3">
      <c r="A5943" s="2">
        <v>5942</v>
      </c>
      <c r="B5943" s="2" t="s">
        <v>8584</v>
      </c>
      <c r="C5943" s="2">
        <f>YEAR([1]Data!$D5943)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9">
        <v>5.88</v>
      </c>
      <c r="T5943" s="2">
        <v>2</v>
      </c>
      <c r="U5943" s="25">
        <v>0</v>
      </c>
      <c r="V5943" s="25">
        <v>1.5876000000000001</v>
      </c>
      <c r="W5943" s="11">
        <f>Table_1[[#This Row],[Discount]]/Table_1[[#This Row],[Sales]]</f>
        <v>0</v>
      </c>
      <c r="X5943" t="str">
        <f>IF(Table_1[[#This Row],[Discount %]]&lt;=0.1, "0-10%", IF(Table_1[[#This Row],[Discount %]]&lt;=0.2, "10-20%", IF(Table_1[[#This Row],[Discount %]]&lt;=0.3, "20-30%", IF(Table_1[[#This Row],[Discount %]]&lt;=0.4, "30-40%", "40%+"))))</f>
        <v>0-10%</v>
      </c>
    </row>
    <row r="5944" spans="1:24" ht="14.4" x14ac:dyDescent="0.3">
      <c r="A5944" s="2">
        <v>5943</v>
      </c>
      <c r="B5944" s="2" t="s">
        <v>8585</v>
      </c>
      <c r="C5944" s="2">
        <f>YEAR([1]Data!$D5944)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9">
        <v>211.16800000000001</v>
      </c>
      <c r="T5944" s="2">
        <v>4</v>
      </c>
      <c r="U5944" s="25">
        <v>0.2</v>
      </c>
      <c r="V5944" s="25">
        <v>18.477200000000011</v>
      </c>
      <c r="W5944" s="11">
        <f>Table_1[[#This Row],[Discount]]/Table_1[[#This Row],[Sales]]</f>
        <v>9.471131989695409E-4</v>
      </c>
      <c r="X5944" t="str">
        <f>IF(Table_1[[#This Row],[Discount %]]&lt;=0.1, "0-10%", IF(Table_1[[#This Row],[Discount %]]&lt;=0.2, "10-20%", IF(Table_1[[#This Row],[Discount %]]&lt;=0.3, "20-30%", IF(Table_1[[#This Row],[Discount %]]&lt;=0.4, "30-40%", "40%+"))))</f>
        <v>0-10%</v>
      </c>
    </row>
    <row r="5945" spans="1:24" ht="14.4" x14ac:dyDescent="0.3">
      <c r="A5945" s="2">
        <v>5944</v>
      </c>
      <c r="B5945" s="2" t="s">
        <v>8586</v>
      </c>
      <c r="C5945" s="2">
        <f>YEAR([1]Data!$D5945)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9">
        <v>6.28</v>
      </c>
      <c r="T5945" s="2">
        <v>1</v>
      </c>
      <c r="U5945" s="25">
        <v>0</v>
      </c>
      <c r="V5945" s="25">
        <v>2.6376000000000004</v>
      </c>
      <c r="W5945" s="11">
        <f>Table_1[[#This Row],[Discount]]/Table_1[[#This Row],[Sales]]</f>
        <v>0</v>
      </c>
      <c r="X5945" t="str">
        <f>IF(Table_1[[#This Row],[Discount %]]&lt;=0.1, "0-10%", IF(Table_1[[#This Row],[Discount %]]&lt;=0.2, "10-20%", IF(Table_1[[#This Row],[Discount %]]&lt;=0.3, "20-30%", IF(Table_1[[#This Row],[Discount %]]&lt;=0.4, "30-40%", "40%+"))))</f>
        <v>0-10%</v>
      </c>
    </row>
    <row r="5946" spans="1:24" ht="14.4" x14ac:dyDescent="0.3">
      <c r="A5946" s="2">
        <v>5945</v>
      </c>
      <c r="B5946" s="2" t="s">
        <v>8586</v>
      </c>
      <c r="C5946" s="2">
        <f>YEAR([1]Data!$D5946)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9">
        <v>95.1</v>
      </c>
      <c r="T5946" s="2">
        <v>5</v>
      </c>
      <c r="U5946" s="25">
        <v>0</v>
      </c>
      <c r="V5946" s="25">
        <v>30.431999999999995</v>
      </c>
      <c r="W5946" s="11">
        <f>Table_1[[#This Row],[Discount]]/Table_1[[#This Row],[Sales]]</f>
        <v>0</v>
      </c>
      <c r="X5946" t="str">
        <f>IF(Table_1[[#This Row],[Discount %]]&lt;=0.1, "0-10%", IF(Table_1[[#This Row],[Discount %]]&lt;=0.2, "10-20%", IF(Table_1[[#This Row],[Discount %]]&lt;=0.3, "20-30%", IF(Table_1[[#This Row],[Discount %]]&lt;=0.4, "30-40%", "40%+"))))</f>
        <v>0-10%</v>
      </c>
    </row>
    <row r="5947" spans="1:24" ht="14.4" x14ac:dyDescent="0.3">
      <c r="A5947" s="2">
        <v>5946</v>
      </c>
      <c r="B5947" s="2" t="s">
        <v>8586</v>
      </c>
      <c r="C5947" s="2">
        <f>YEAR([1]Data!$D5947)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9">
        <v>25.92</v>
      </c>
      <c r="T5947" s="2">
        <v>4</v>
      </c>
      <c r="U5947" s="25">
        <v>0</v>
      </c>
      <c r="V5947" s="25">
        <v>12.441600000000001</v>
      </c>
      <c r="W5947" s="11">
        <f>Table_1[[#This Row],[Discount]]/Table_1[[#This Row],[Sales]]</f>
        <v>0</v>
      </c>
      <c r="X5947" t="str">
        <f>IF(Table_1[[#This Row],[Discount %]]&lt;=0.1, "0-10%", IF(Table_1[[#This Row],[Discount %]]&lt;=0.2, "10-20%", IF(Table_1[[#This Row],[Discount %]]&lt;=0.3, "20-30%", IF(Table_1[[#This Row],[Discount %]]&lt;=0.4, "30-40%", "40%+"))))</f>
        <v>0-10%</v>
      </c>
    </row>
    <row r="5948" spans="1:24" ht="14.4" x14ac:dyDescent="0.3">
      <c r="A5948" s="2">
        <v>5947</v>
      </c>
      <c r="B5948" s="2" t="s">
        <v>8586</v>
      </c>
      <c r="C5948" s="2">
        <f>YEAR([1]Data!$D5948)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9">
        <v>48.84</v>
      </c>
      <c r="T5948" s="2">
        <v>4</v>
      </c>
      <c r="U5948" s="25">
        <v>0</v>
      </c>
      <c r="V5948" s="25">
        <v>13.186800000000005</v>
      </c>
      <c r="W5948" s="11">
        <f>Table_1[[#This Row],[Discount]]/Table_1[[#This Row],[Sales]]</f>
        <v>0</v>
      </c>
      <c r="X5948" t="str">
        <f>IF(Table_1[[#This Row],[Discount %]]&lt;=0.1, "0-10%", IF(Table_1[[#This Row],[Discount %]]&lt;=0.2, "10-20%", IF(Table_1[[#This Row],[Discount %]]&lt;=0.3, "20-30%", IF(Table_1[[#This Row],[Discount %]]&lt;=0.4, "30-40%", "40%+"))))</f>
        <v>0-10%</v>
      </c>
    </row>
    <row r="5949" spans="1:24" ht="14.4" x14ac:dyDescent="0.3">
      <c r="A5949" s="2">
        <v>5948</v>
      </c>
      <c r="B5949" s="2" t="s">
        <v>8587</v>
      </c>
      <c r="C5949" s="2">
        <f>YEAR([1]Data!$D5949)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9">
        <v>25.9</v>
      </c>
      <c r="T5949" s="2">
        <v>5</v>
      </c>
      <c r="U5949" s="25">
        <v>0</v>
      </c>
      <c r="V5949" s="25">
        <v>12.690999999999999</v>
      </c>
      <c r="W5949" s="11">
        <f>Table_1[[#This Row],[Discount]]/Table_1[[#This Row],[Sales]]</f>
        <v>0</v>
      </c>
      <c r="X5949" t="str">
        <f>IF(Table_1[[#This Row],[Discount %]]&lt;=0.1, "0-10%", IF(Table_1[[#This Row],[Discount %]]&lt;=0.2, "10-20%", IF(Table_1[[#This Row],[Discount %]]&lt;=0.3, "20-30%", IF(Table_1[[#This Row],[Discount %]]&lt;=0.4, "30-40%", "40%+"))))</f>
        <v>0-10%</v>
      </c>
    </row>
    <row r="5950" spans="1:24" ht="14.4" x14ac:dyDescent="0.3">
      <c r="A5950" s="2">
        <v>5949</v>
      </c>
      <c r="B5950" s="2" t="s">
        <v>8588</v>
      </c>
      <c r="C5950" s="2">
        <f>YEAR([1]Data!$D5950)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9">
        <v>42.68</v>
      </c>
      <c r="T5950" s="2">
        <v>4</v>
      </c>
      <c r="U5950" s="25">
        <v>0</v>
      </c>
      <c r="V5950" s="25">
        <v>19.6328</v>
      </c>
      <c r="W5950" s="11">
        <f>Table_1[[#This Row],[Discount]]/Table_1[[#This Row],[Sales]]</f>
        <v>0</v>
      </c>
      <c r="X5950" t="str">
        <f>IF(Table_1[[#This Row],[Discount %]]&lt;=0.1, "0-10%", IF(Table_1[[#This Row],[Discount %]]&lt;=0.2, "10-20%", IF(Table_1[[#This Row],[Discount %]]&lt;=0.3, "20-30%", IF(Table_1[[#This Row],[Discount %]]&lt;=0.4, "30-40%", "40%+"))))</f>
        <v>0-10%</v>
      </c>
    </row>
    <row r="5951" spans="1:24" ht="14.4" x14ac:dyDescent="0.3">
      <c r="A5951" s="2">
        <v>5950</v>
      </c>
      <c r="B5951" s="2" t="s">
        <v>8588</v>
      </c>
      <c r="C5951" s="2">
        <f>YEAR([1]Data!$D5951)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9">
        <v>299.96999999999997</v>
      </c>
      <c r="T5951" s="2">
        <v>3</v>
      </c>
      <c r="U5951" s="25">
        <v>0</v>
      </c>
      <c r="V5951" s="25">
        <v>125.98740000000001</v>
      </c>
      <c r="W5951" s="11">
        <f>Table_1[[#This Row],[Discount]]/Table_1[[#This Row],[Sales]]</f>
        <v>0</v>
      </c>
      <c r="X5951" t="str">
        <f>IF(Table_1[[#This Row],[Discount %]]&lt;=0.1, "0-10%", IF(Table_1[[#This Row],[Discount %]]&lt;=0.2, "10-20%", IF(Table_1[[#This Row],[Discount %]]&lt;=0.3, "20-30%", IF(Table_1[[#This Row],[Discount %]]&lt;=0.4, "30-40%", "40%+"))))</f>
        <v>0-10%</v>
      </c>
    </row>
    <row r="5952" spans="1:24" ht="14.4" x14ac:dyDescent="0.3">
      <c r="A5952" s="2">
        <v>5951</v>
      </c>
      <c r="B5952" s="2" t="s">
        <v>8588</v>
      </c>
      <c r="C5952" s="2">
        <f>YEAR([1]Data!$D5952)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9">
        <v>262.24</v>
      </c>
      <c r="T5952" s="2">
        <v>2</v>
      </c>
      <c r="U5952" s="25">
        <v>0</v>
      </c>
      <c r="V5952" s="25">
        <v>78.671999999999997</v>
      </c>
      <c r="W5952" s="11">
        <f>Table_1[[#This Row],[Discount]]/Table_1[[#This Row],[Sales]]</f>
        <v>0</v>
      </c>
      <c r="X5952" t="str">
        <f>IF(Table_1[[#This Row],[Discount %]]&lt;=0.1, "0-10%", IF(Table_1[[#This Row],[Discount %]]&lt;=0.2, "10-20%", IF(Table_1[[#This Row],[Discount %]]&lt;=0.3, "20-30%", IF(Table_1[[#This Row],[Discount %]]&lt;=0.4, "30-40%", "40%+"))))</f>
        <v>0-10%</v>
      </c>
    </row>
    <row r="5953" spans="1:24" ht="14.4" x14ac:dyDescent="0.3">
      <c r="A5953" s="2">
        <v>5952</v>
      </c>
      <c r="B5953" s="2" t="s">
        <v>8588</v>
      </c>
      <c r="C5953" s="2">
        <f>YEAR([1]Data!$D5953)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9">
        <v>234.36</v>
      </c>
      <c r="T5953" s="2">
        <v>6</v>
      </c>
      <c r="U5953" s="25">
        <v>0</v>
      </c>
      <c r="V5953" s="25">
        <v>112.49279999999999</v>
      </c>
      <c r="W5953" s="11">
        <f>Table_1[[#This Row],[Discount]]/Table_1[[#This Row],[Sales]]</f>
        <v>0</v>
      </c>
      <c r="X5953" t="str">
        <f>IF(Table_1[[#This Row],[Discount %]]&lt;=0.1, "0-10%", IF(Table_1[[#This Row],[Discount %]]&lt;=0.2, "10-20%", IF(Table_1[[#This Row],[Discount %]]&lt;=0.3, "20-30%", IF(Table_1[[#This Row],[Discount %]]&lt;=0.4, "30-40%", "40%+"))))</f>
        <v>0-10%</v>
      </c>
    </row>
    <row r="5954" spans="1:24" ht="14.4" x14ac:dyDescent="0.3">
      <c r="A5954" s="2">
        <v>5953</v>
      </c>
      <c r="B5954" s="2" t="s">
        <v>8590</v>
      </c>
      <c r="C5954" s="2">
        <f>YEAR([1]Data!$D5954)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9">
        <v>20.736000000000004</v>
      </c>
      <c r="T5954" s="2">
        <v>4</v>
      </c>
      <c r="U5954" s="25">
        <v>0.2</v>
      </c>
      <c r="V5954" s="25">
        <v>7.2576000000000001</v>
      </c>
      <c r="W5954" s="11">
        <f>Table_1[[#This Row],[Discount]]/Table_1[[#This Row],[Sales]]</f>
        <v>9.6450617283950595E-3</v>
      </c>
      <c r="X5954" t="str">
        <f>IF(Table_1[[#This Row],[Discount %]]&lt;=0.1, "0-10%", IF(Table_1[[#This Row],[Discount %]]&lt;=0.2, "10-20%", IF(Table_1[[#This Row],[Discount %]]&lt;=0.3, "20-30%", IF(Table_1[[#This Row],[Discount %]]&lt;=0.4, "30-40%", "40%+"))))</f>
        <v>0-10%</v>
      </c>
    </row>
    <row r="5955" spans="1:24" ht="14.4" x14ac:dyDescent="0.3">
      <c r="A5955" s="2">
        <v>5954</v>
      </c>
      <c r="B5955" s="2" t="s">
        <v>8593</v>
      </c>
      <c r="C5955" s="2">
        <f>YEAR([1]Data!$D5955)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9">
        <v>10.5</v>
      </c>
      <c r="T5955" s="2">
        <v>5</v>
      </c>
      <c r="U5955" s="25">
        <v>0</v>
      </c>
      <c r="V5955" s="25">
        <v>2.9400000000000004</v>
      </c>
      <c r="W5955" s="11">
        <f>Table_1[[#This Row],[Discount]]/Table_1[[#This Row],[Sales]]</f>
        <v>0</v>
      </c>
      <c r="X5955" t="str">
        <f>IF(Table_1[[#This Row],[Discount %]]&lt;=0.1, "0-10%", IF(Table_1[[#This Row],[Discount %]]&lt;=0.2, "10-20%", IF(Table_1[[#This Row],[Discount %]]&lt;=0.3, "20-30%", IF(Table_1[[#This Row],[Discount %]]&lt;=0.4, "30-40%", "40%+"))))</f>
        <v>0-10%</v>
      </c>
    </row>
    <row r="5956" spans="1:24" ht="14.4" x14ac:dyDescent="0.3">
      <c r="A5956" s="2">
        <v>5955</v>
      </c>
      <c r="B5956" s="2" t="s">
        <v>8594</v>
      </c>
      <c r="C5956" s="2">
        <f>YEAR([1]Data!$D5956)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9">
        <v>23.968000000000004</v>
      </c>
      <c r="T5956" s="2">
        <v>2</v>
      </c>
      <c r="U5956" s="25">
        <v>0.2</v>
      </c>
      <c r="V5956" s="25">
        <v>7.7896000000000001</v>
      </c>
      <c r="W5956" s="11">
        <f>Table_1[[#This Row],[Discount]]/Table_1[[#This Row],[Sales]]</f>
        <v>8.3444592790387177E-3</v>
      </c>
      <c r="X5956" t="str">
        <f>IF(Table_1[[#This Row],[Discount %]]&lt;=0.1, "0-10%", IF(Table_1[[#This Row],[Discount %]]&lt;=0.2, "10-20%", IF(Table_1[[#This Row],[Discount %]]&lt;=0.3, "20-30%", IF(Table_1[[#This Row],[Discount %]]&lt;=0.4, "30-40%", "40%+"))))</f>
        <v>0-10%</v>
      </c>
    </row>
    <row r="5957" spans="1:24" ht="14.4" x14ac:dyDescent="0.3">
      <c r="A5957" s="2">
        <v>5956</v>
      </c>
      <c r="B5957" s="2" t="s">
        <v>8594</v>
      </c>
      <c r="C5957" s="2">
        <f>YEAR([1]Data!$D5957)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9">
        <v>521.96</v>
      </c>
      <c r="T5957" s="2">
        <v>4</v>
      </c>
      <c r="U5957" s="25">
        <v>0.5</v>
      </c>
      <c r="V5957" s="25">
        <v>-250.54079999999999</v>
      </c>
      <c r="W5957" s="11">
        <f>Table_1[[#This Row],[Discount]]/Table_1[[#This Row],[Sales]]</f>
        <v>9.5792781056019613E-4</v>
      </c>
      <c r="X5957" t="str">
        <f>IF(Table_1[[#This Row],[Discount %]]&lt;=0.1, "0-10%", IF(Table_1[[#This Row],[Discount %]]&lt;=0.2, "10-20%", IF(Table_1[[#This Row],[Discount %]]&lt;=0.3, "20-30%", IF(Table_1[[#This Row],[Discount %]]&lt;=0.4, "30-40%", "40%+"))))</f>
        <v>0-10%</v>
      </c>
    </row>
    <row r="5958" spans="1:24" ht="14.4" x14ac:dyDescent="0.3">
      <c r="A5958" s="2">
        <v>5957</v>
      </c>
      <c r="B5958" s="2" t="s">
        <v>8595</v>
      </c>
      <c r="C5958" s="2">
        <f>YEAR([1]Data!$D5958)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9">
        <v>676.55</v>
      </c>
      <c r="T5958" s="2">
        <v>5</v>
      </c>
      <c r="U5958" s="25">
        <v>0</v>
      </c>
      <c r="V5958" s="25">
        <v>6.7655000000000598</v>
      </c>
      <c r="W5958" s="11">
        <f>Table_1[[#This Row],[Discount]]/Table_1[[#This Row],[Sales]]</f>
        <v>0</v>
      </c>
      <c r="X5958" t="str">
        <f>IF(Table_1[[#This Row],[Discount %]]&lt;=0.1, "0-10%", IF(Table_1[[#This Row],[Discount %]]&lt;=0.2, "10-20%", IF(Table_1[[#This Row],[Discount %]]&lt;=0.3, "20-30%", IF(Table_1[[#This Row],[Discount %]]&lt;=0.4, "30-40%", "40%+"))))</f>
        <v>0-10%</v>
      </c>
    </row>
    <row r="5959" spans="1:24" ht="14.4" x14ac:dyDescent="0.3">
      <c r="A5959" s="2">
        <v>5958</v>
      </c>
      <c r="B5959" s="2" t="s">
        <v>8595</v>
      </c>
      <c r="C5959" s="2">
        <f>YEAR([1]Data!$D5959)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9">
        <v>154.9</v>
      </c>
      <c r="T5959" s="2">
        <v>5</v>
      </c>
      <c r="U5959" s="25">
        <v>0</v>
      </c>
      <c r="V5959" s="25">
        <v>40.274000000000001</v>
      </c>
      <c r="W5959" s="11">
        <f>Table_1[[#This Row],[Discount]]/Table_1[[#This Row],[Sales]]</f>
        <v>0</v>
      </c>
      <c r="X5959" t="str">
        <f>IF(Table_1[[#This Row],[Discount %]]&lt;=0.1, "0-10%", IF(Table_1[[#This Row],[Discount %]]&lt;=0.2, "10-20%", IF(Table_1[[#This Row],[Discount %]]&lt;=0.3, "20-30%", IF(Table_1[[#This Row],[Discount %]]&lt;=0.4, "30-40%", "40%+"))))</f>
        <v>0-10%</v>
      </c>
    </row>
    <row r="5960" spans="1:24" ht="14.4" x14ac:dyDescent="0.3">
      <c r="A5960" s="2">
        <v>5959</v>
      </c>
      <c r="B5960" s="2" t="s">
        <v>8595</v>
      </c>
      <c r="C5960" s="2">
        <f>YEAR([1]Data!$D5960)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9">
        <v>30.56</v>
      </c>
      <c r="T5960" s="2">
        <v>4</v>
      </c>
      <c r="U5960" s="25">
        <v>0</v>
      </c>
      <c r="V5960" s="25">
        <v>14.974399999999999</v>
      </c>
      <c r="W5960" s="11">
        <f>Table_1[[#This Row],[Discount]]/Table_1[[#This Row],[Sales]]</f>
        <v>0</v>
      </c>
      <c r="X5960" t="str">
        <f>IF(Table_1[[#This Row],[Discount %]]&lt;=0.1, "0-10%", IF(Table_1[[#This Row],[Discount %]]&lt;=0.2, "10-20%", IF(Table_1[[#This Row],[Discount %]]&lt;=0.3, "20-30%", IF(Table_1[[#This Row],[Discount %]]&lt;=0.4, "30-40%", "40%+"))))</f>
        <v>0-10%</v>
      </c>
    </row>
    <row r="5961" spans="1:24" ht="14.4" x14ac:dyDescent="0.3">
      <c r="A5961" s="2">
        <v>5960</v>
      </c>
      <c r="B5961" s="2" t="s">
        <v>8595</v>
      </c>
      <c r="C5961" s="2">
        <f>YEAR([1]Data!$D5961)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9">
        <v>770.35200000000009</v>
      </c>
      <c r="T5961" s="2">
        <v>3</v>
      </c>
      <c r="U5961" s="25">
        <v>0.2</v>
      </c>
      <c r="V5961" s="25">
        <v>77.035199999999975</v>
      </c>
      <c r="W5961" s="11">
        <f>Table_1[[#This Row],[Discount]]/Table_1[[#This Row],[Sales]]</f>
        <v>2.5962157559141793E-4</v>
      </c>
      <c r="X5961" t="str">
        <f>IF(Table_1[[#This Row],[Discount %]]&lt;=0.1, "0-10%", IF(Table_1[[#This Row],[Discount %]]&lt;=0.2, "10-20%", IF(Table_1[[#This Row],[Discount %]]&lt;=0.3, "20-30%", IF(Table_1[[#This Row],[Discount %]]&lt;=0.4, "30-40%", "40%+"))))</f>
        <v>0-10%</v>
      </c>
    </row>
    <row r="5962" spans="1:24" ht="14.4" x14ac:dyDescent="0.3">
      <c r="A5962" s="2">
        <v>5961</v>
      </c>
      <c r="B5962" s="2" t="s">
        <v>8596</v>
      </c>
      <c r="C5962" s="2">
        <f>YEAR([1]Data!$D5962)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9">
        <v>21.12</v>
      </c>
      <c r="T5962" s="2">
        <v>4</v>
      </c>
      <c r="U5962" s="25">
        <v>0</v>
      </c>
      <c r="V5962" s="25">
        <v>6.5471999999999984</v>
      </c>
      <c r="W5962" s="11">
        <f>Table_1[[#This Row],[Discount]]/Table_1[[#This Row],[Sales]]</f>
        <v>0</v>
      </c>
      <c r="X5962" t="str">
        <f>IF(Table_1[[#This Row],[Discount %]]&lt;=0.1, "0-10%", IF(Table_1[[#This Row],[Discount %]]&lt;=0.2, "10-20%", IF(Table_1[[#This Row],[Discount %]]&lt;=0.3, "20-30%", IF(Table_1[[#This Row],[Discount %]]&lt;=0.4, "30-40%", "40%+"))))</f>
        <v>0-10%</v>
      </c>
    </row>
    <row r="5963" spans="1:24" ht="14.4" x14ac:dyDescent="0.3">
      <c r="A5963" s="2">
        <v>5962</v>
      </c>
      <c r="B5963" s="2" t="s">
        <v>8597</v>
      </c>
      <c r="C5963" s="2">
        <f>YEAR([1]Data!$D5963)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9">
        <v>575.928</v>
      </c>
      <c r="T5963" s="2">
        <v>9</v>
      </c>
      <c r="U5963" s="25">
        <v>0.2</v>
      </c>
      <c r="V5963" s="25">
        <v>57.592799999999983</v>
      </c>
      <c r="W5963" s="11">
        <f>Table_1[[#This Row],[Discount]]/Table_1[[#This Row],[Sales]]</f>
        <v>3.4726563042602549E-4</v>
      </c>
      <c r="X5963" t="str">
        <f>IF(Table_1[[#This Row],[Discount %]]&lt;=0.1, "0-10%", IF(Table_1[[#This Row],[Discount %]]&lt;=0.2, "10-20%", IF(Table_1[[#This Row],[Discount %]]&lt;=0.3, "20-30%", IF(Table_1[[#This Row],[Discount %]]&lt;=0.4, "30-40%", "40%+"))))</f>
        <v>0-10%</v>
      </c>
    </row>
    <row r="5964" spans="1:24" ht="14.4" x14ac:dyDescent="0.3">
      <c r="A5964" s="2">
        <v>5963</v>
      </c>
      <c r="B5964" s="2" t="s">
        <v>8597</v>
      </c>
      <c r="C5964" s="2">
        <f>YEAR([1]Data!$D5964)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9">
        <v>7.78</v>
      </c>
      <c r="T5964" s="2">
        <v>2</v>
      </c>
      <c r="U5964" s="25">
        <v>0</v>
      </c>
      <c r="V5964" s="25">
        <v>2.0228000000000002</v>
      </c>
      <c r="W5964" s="11">
        <f>Table_1[[#This Row],[Discount]]/Table_1[[#This Row],[Sales]]</f>
        <v>0</v>
      </c>
      <c r="X5964" t="str">
        <f>IF(Table_1[[#This Row],[Discount %]]&lt;=0.1, "0-10%", IF(Table_1[[#This Row],[Discount %]]&lt;=0.2, "10-20%", IF(Table_1[[#This Row],[Discount %]]&lt;=0.3, "20-30%", IF(Table_1[[#This Row],[Discount %]]&lt;=0.4, "30-40%", "40%+"))))</f>
        <v>0-10%</v>
      </c>
    </row>
    <row r="5965" spans="1:24" ht="14.4" x14ac:dyDescent="0.3">
      <c r="A5965" s="2">
        <v>5964</v>
      </c>
      <c r="B5965" s="2" t="s">
        <v>8597</v>
      </c>
      <c r="C5965" s="2">
        <f>YEAR([1]Data!$D5965)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9">
        <v>123.92</v>
      </c>
      <c r="T5965" s="2">
        <v>4</v>
      </c>
      <c r="U5965" s="25">
        <v>0</v>
      </c>
      <c r="V5965" s="25">
        <v>55.763999999999996</v>
      </c>
      <c r="W5965" s="11">
        <f>Table_1[[#This Row],[Discount]]/Table_1[[#This Row],[Sales]]</f>
        <v>0</v>
      </c>
      <c r="X5965" t="str">
        <f>IF(Table_1[[#This Row],[Discount %]]&lt;=0.1, "0-10%", IF(Table_1[[#This Row],[Discount %]]&lt;=0.2, "10-20%", IF(Table_1[[#This Row],[Discount %]]&lt;=0.3, "20-30%", IF(Table_1[[#This Row],[Discount %]]&lt;=0.4, "30-40%", "40%+"))))</f>
        <v>0-10%</v>
      </c>
    </row>
    <row r="5966" spans="1:24" ht="14.4" x14ac:dyDescent="0.3">
      <c r="A5966" s="2">
        <v>5965</v>
      </c>
      <c r="B5966" s="2" t="s">
        <v>8598</v>
      </c>
      <c r="C5966" s="2">
        <f>YEAR([1]Data!$D5966)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9">
        <v>17.22</v>
      </c>
      <c r="T5966" s="2">
        <v>3</v>
      </c>
      <c r="U5966" s="25">
        <v>0</v>
      </c>
      <c r="V5966" s="25">
        <v>5.1659999999999986</v>
      </c>
      <c r="W5966" s="11">
        <f>Table_1[[#This Row],[Discount]]/Table_1[[#This Row],[Sales]]</f>
        <v>0</v>
      </c>
      <c r="X5966" t="str">
        <f>IF(Table_1[[#This Row],[Discount %]]&lt;=0.1, "0-10%", IF(Table_1[[#This Row],[Discount %]]&lt;=0.2, "10-20%", IF(Table_1[[#This Row],[Discount %]]&lt;=0.3, "20-30%", IF(Table_1[[#This Row],[Discount %]]&lt;=0.4, "30-40%", "40%+"))))</f>
        <v>0-10%</v>
      </c>
    </row>
    <row r="5967" spans="1:24" ht="14.4" x14ac:dyDescent="0.3">
      <c r="A5967" s="2">
        <v>5966</v>
      </c>
      <c r="B5967" s="2" t="s">
        <v>8598</v>
      </c>
      <c r="C5967" s="2">
        <f>YEAR([1]Data!$D5967)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9">
        <v>226.56</v>
      </c>
      <c r="T5967" s="2">
        <v>6</v>
      </c>
      <c r="U5967" s="25">
        <v>0</v>
      </c>
      <c r="V5967" s="25">
        <v>63.436800000000005</v>
      </c>
      <c r="W5967" s="11">
        <f>Table_1[[#This Row],[Discount]]/Table_1[[#This Row],[Sales]]</f>
        <v>0</v>
      </c>
      <c r="X5967" t="str">
        <f>IF(Table_1[[#This Row],[Discount %]]&lt;=0.1, "0-10%", IF(Table_1[[#This Row],[Discount %]]&lt;=0.2, "10-20%", IF(Table_1[[#This Row],[Discount %]]&lt;=0.3, "20-30%", IF(Table_1[[#This Row],[Discount %]]&lt;=0.4, "30-40%", "40%+"))))</f>
        <v>0-10%</v>
      </c>
    </row>
    <row r="5968" spans="1:24" ht="14.4" x14ac:dyDescent="0.3">
      <c r="A5968" s="2">
        <v>5967</v>
      </c>
      <c r="B5968" s="2" t="s">
        <v>8598</v>
      </c>
      <c r="C5968" s="2">
        <f>YEAR([1]Data!$D5968)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9">
        <v>107.88</v>
      </c>
      <c r="T5968" s="2">
        <v>3</v>
      </c>
      <c r="U5968" s="25">
        <v>0.2</v>
      </c>
      <c r="V5968" s="25">
        <v>10.787999999999997</v>
      </c>
      <c r="W5968" s="11">
        <f>Table_1[[#This Row],[Discount]]/Table_1[[#This Row],[Sales]]</f>
        <v>1.8539117538005194E-3</v>
      </c>
      <c r="X5968" t="str">
        <f>IF(Table_1[[#This Row],[Discount %]]&lt;=0.1, "0-10%", IF(Table_1[[#This Row],[Discount %]]&lt;=0.2, "10-20%", IF(Table_1[[#This Row],[Discount %]]&lt;=0.3, "20-30%", IF(Table_1[[#This Row],[Discount %]]&lt;=0.4, "30-40%", "40%+"))))</f>
        <v>0-10%</v>
      </c>
    </row>
    <row r="5969" spans="1:24" ht="14.4" x14ac:dyDescent="0.3">
      <c r="A5969" s="2">
        <v>5968</v>
      </c>
      <c r="B5969" s="2" t="s">
        <v>8599</v>
      </c>
      <c r="C5969" s="2">
        <f>YEAR([1]Data!$D5969)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9">
        <v>81.98</v>
      </c>
      <c r="T5969" s="2">
        <v>2</v>
      </c>
      <c r="U5969" s="25">
        <v>0</v>
      </c>
      <c r="V5969" s="25">
        <v>40.170200000000001</v>
      </c>
      <c r="W5969" s="11">
        <f>Table_1[[#This Row],[Discount]]/Table_1[[#This Row],[Sales]]</f>
        <v>0</v>
      </c>
      <c r="X5969" t="str">
        <f>IF(Table_1[[#This Row],[Discount %]]&lt;=0.1, "0-10%", IF(Table_1[[#This Row],[Discount %]]&lt;=0.2, "10-20%", IF(Table_1[[#This Row],[Discount %]]&lt;=0.3, "20-30%", IF(Table_1[[#This Row],[Discount %]]&lt;=0.4, "30-40%", "40%+"))))</f>
        <v>0-10%</v>
      </c>
    </row>
    <row r="5970" spans="1:24" ht="14.4" x14ac:dyDescent="0.3">
      <c r="A5970" s="2">
        <v>5969</v>
      </c>
      <c r="B5970" s="2" t="s">
        <v>8600</v>
      </c>
      <c r="C5970" s="2">
        <f>YEAR([1]Data!$D5970)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9">
        <v>104.85</v>
      </c>
      <c r="T5970" s="2">
        <v>1</v>
      </c>
      <c r="U5970" s="25">
        <v>0</v>
      </c>
      <c r="V5970" s="25">
        <v>50.327999999999996</v>
      </c>
      <c r="W5970" s="11">
        <f>Table_1[[#This Row],[Discount]]/Table_1[[#This Row],[Sales]]</f>
        <v>0</v>
      </c>
      <c r="X5970" t="str">
        <f>IF(Table_1[[#This Row],[Discount %]]&lt;=0.1, "0-10%", IF(Table_1[[#This Row],[Discount %]]&lt;=0.2, "10-20%", IF(Table_1[[#This Row],[Discount %]]&lt;=0.3, "20-30%", IF(Table_1[[#This Row],[Discount %]]&lt;=0.4, "30-40%", "40%+"))))</f>
        <v>0-10%</v>
      </c>
    </row>
    <row r="5971" spans="1:24" ht="14.4" x14ac:dyDescent="0.3">
      <c r="A5971" s="2">
        <v>5970</v>
      </c>
      <c r="B5971" s="2" t="s">
        <v>8600</v>
      </c>
      <c r="C5971" s="2">
        <f>YEAR([1]Data!$D5971)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9">
        <v>8.7040000000000006</v>
      </c>
      <c r="T5971" s="2">
        <v>2</v>
      </c>
      <c r="U5971" s="25">
        <v>0.2</v>
      </c>
      <c r="V5971" s="25">
        <v>3.1551999999999998</v>
      </c>
      <c r="W5971" s="11">
        <f>Table_1[[#This Row],[Discount]]/Table_1[[#This Row],[Sales]]</f>
        <v>2.2977941176470586E-2</v>
      </c>
      <c r="X5971" t="str">
        <f>IF(Table_1[[#This Row],[Discount %]]&lt;=0.1, "0-10%", IF(Table_1[[#This Row],[Discount %]]&lt;=0.2, "10-20%", IF(Table_1[[#This Row],[Discount %]]&lt;=0.3, "20-30%", IF(Table_1[[#This Row],[Discount %]]&lt;=0.4, "30-40%", "40%+"))))</f>
        <v>0-10%</v>
      </c>
    </row>
    <row r="5972" spans="1:24" ht="14.4" x14ac:dyDescent="0.3">
      <c r="A5972" s="2">
        <v>5971</v>
      </c>
      <c r="B5972" s="2" t="s">
        <v>8600</v>
      </c>
      <c r="C5972" s="2">
        <f>YEAR([1]Data!$D5972)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9">
        <v>19.920000000000002</v>
      </c>
      <c r="T5972" s="2">
        <v>4</v>
      </c>
      <c r="U5972" s="25">
        <v>0</v>
      </c>
      <c r="V5972" s="25">
        <v>9.7608000000000015</v>
      </c>
      <c r="W5972" s="11">
        <f>Table_1[[#This Row],[Discount]]/Table_1[[#This Row],[Sales]]</f>
        <v>0</v>
      </c>
      <c r="X5972" t="str">
        <f>IF(Table_1[[#This Row],[Discount %]]&lt;=0.1, "0-10%", IF(Table_1[[#This Row],[Discount %]]&lt;=0.2, "10-20%", IF(Table_1[[#This Row],[Discount %]]&lt;=0.3, "20-30%", IF(Table_1[[#This Row],[Discount %]]&lt;=0.4, "30-40%", "40%+"))))</f>
        <v>0-10%</v>
      </c>
    </row>
    <row r="5973" spans="1:24" ht="14.4" x14ac:dyDescent="0.3">
      <c r="A5973" s="2">
        <v>5972</v>
      </c>
      <c r="B5973" s="2" t="s">
        <v>8600</v>
      </c>
      <c r="C5973" s="2">
        <f>YEAR([1]Data!$D5973)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9">
        <v>43.019999999999996</v>
      </c>
      <c r="T5973" s="2">
        <v>3</v>
      </c>
      <c r="U5973" s="25">
        <v>0</v>
      </c>
      <c r="V5973" s="25">
        <v>15.4872</v>
      </c>
      <c r="W5973" s="11">
        <f>Table_1[[#This Row],[Discount]]/Table_1[[#This Row],[Sales]]</f>
        <v>0</v>
      </c>
      <c r="X5973" t="str">
        <f>IF(Table_1[[#This Row],[Discount %]]&lt;=0.1, "0-10%", IF(Table_1[[#This Row],[Discount %]]&lt;=0.2, "10-20%", IF(Table_1[[#This Row],[Discount %]]&lt;=0.3, "20-30%", IF(Table_1[[#This Row],[Discount %]]&lt;=0.4, "30-40%", "40%+"))))</f>
        <v>0-10%</v>
      </c>
    </row>
    <row r="5974" spans="1:24" ht="14.4" x14ac:dyDescent="0.3">
      <c r="A5974" s="2">
        <v>5973</v>
      </c>
      <c r="B5974" s="2" t="s">
        <v>8601</v>
      </c>
      <c r="C5974" s="2">
        <f>YEAR([1]Data!$D5974)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9">
        <v>240.78400000000002</v>
      </c>
      <c r="T5974" s="2">
        <v>1</v>
      </c>
      <c r="U5974" s="25">
        <v>0.2</v>
      </c>
      <c r="V5974" s="25">
        <v>30.097999999999978</v>
      </c>
      <c r="W5974" s="11">
        <f>Table_1[[#This Row],[Discount]]/Table_1[[#This Row],[Sales]]</f>
        <v>8.306199747491527E-4</v>
      </c>
      <c r="X5974" t="str">
        <f>IF(Table_1[[#This Row],[Discount %]]&lt;=0.1, "0-10%", IF(Table_1[[#This Row],[Discount %]]&lt;=0.2, "10-20%", IF(Table_1[[#This Row],[Discount %]]&lt;=0.3, "20-30%", IF(Table_1[[#This Row],[Discount %]]&lt;=0.4, "30-40%", "40%+"))))</f>
        <v>0-10%</v>
      </c>
    </row>
    <row r="5975" spans="1:24" ht="14.4" x14ac:dyDescent="0.3">
      <c r="A5975" s="2">
        <v>5974</v>
      </c>
      <c r="B5975" s="2" t="s">
        <v>8602</v>
      </c>
      <c r="C5975" s="2">
        <f>YEAR([1]Data!$D5975)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9">
        <v>414.96</v>
      </c>
      <c r="T5975" s="2">
        <v>2</v>
      </c>
      <c r="U5975" s="25">
        <v>0</v>
      </c>
      <c r="V5975" s="25">
        <v>124.48799999999994</v>
      </c>
      <c r="W5975" s="11">
        <f>Table_1[[#This Row],[Discount]]/Table_1[[#This Row],[Sales]]</f>
        <v>0</v>
      </c>
      <c r="X5975" t="str">
        <f>IF(Table_1[[#This Row],[Discount %]]&lt;=0.1, "0-10%", IF(Table_1[[#This Row],[Discount %]]&lt;=0.2, "10-20%", IF(Table_1[[#This Row],[Discount %]]&lt;=0.3, "20-30%", IF(Table_1[[#This Row],[Discount %]]&lt;=0.4, "30-40%", "40%+"))))</f>
        <v>0-10%</v>
      </c>
    </row>
    <row r="5976" spans="1:24" ht="14.4" x14ac:dyDescent="0.3">
      <c r="A5976" s="2">
        <v>5975</v>
      </c>
      <c r="B5976" s="2" t="s">
        <v>8603</v>
      </c>
      <c r="C5976" s="2">
        <f>YEAR([1]Data!$D5976)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9">
        <v>387.72</v>
      </c>
      <c r="T5976" s="2">
        <v>5</v>
      </c>
      <c r="U5976" s="25">
        <v>0.2</v>
      </c>
      <c r="V5976" s="25">
        <v>-67.851000000000028</v>
      </c>
      <c r="W5976" s="11">
        <f>Table_1[[#This Row],[Discount]]/Table_1[[#This Row],[Sales]]</f>
        <v>5.1583617043227071E-4</v>
      </c>
      <c r="X5976" t="str">
        <f>IF(Table_1[[#This Row],[Discount %]]&lt;=0.1, "0-10%", IF(Table_1[[#This Row],[Discount %]]&lt;=0.2, "10-20%", IF(Table_1[[#This Row],[Discount %]]&lt;=0.3, "20-30%", IF(Table_1[[#This Row],[Discount %]]&lt;=0.4, "30-40%", "40%+"))))</f>
        <v>0-10%</v>
      </c>
    </row>
    <row r="5977" spans="1:24" ht="14.4" x14ac:dyDescent="0.3">
      <c r="A5977" s="2">
        <v>5976</v>
      </c>
      <c r="B5977" s="2" t="s">
        <v>8604</v>
      </c>
      <c r="C5977" s="2">
        <f>YEAR([1]Data!$D5977)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9">
        <v>360.38</v>
      </c>
      <c r="T5977" s="2">
        <v>2</v>
      </c>
      <c r="U5977" s="25">
        <v>0</v>
      </c>
      <c r="V5977" s="25">
        <v>93.698800000000006</v>
      </c>
      <c r="W5977" s="11">
        <f>Table_1[[#This Row],[Discount]]/Table_1[[#This Row],[Sales]]</f>
        <v>0</v>
      </c>
      <c r="X5977" t="str">
        <f>IF(Table_1[[#This Row],[Discount %]]&lt;=0.1, "0-10%", IF(Table_1[[#This Row],[Discount %]]&lt;=0.2, "10-20%", IF(Table_1[[#This Row],[Discount %]]&lt;=0.3, "20-30%", IF(Table_1[[#This Row],[Discount %]]&lt;=0.4, "30-40%", "40%+"))))</f>
        <v>0-10%</v>
      </c>
    </row>
    <row r="5978" spans="1:24" ht="14.4" x14ac:dyDescent="0.3">
      <c r="A5978" s="2">
        <v>5977</v>
      </c>
      <c r="B5978" s="2" t="s">
        <v>8604</v>
      </c>
      <c r="C5978" s="2">
        <f>YEAR([1]Data!$D5978)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9">
        <v>13.56</v>
      </c>
      <c r="T5978" s="2">
        <v>2</v>
      </c>
      <c r="U5978" s="25">
        <v>0</v>
      </c>
      <c r="V5978" s="25">
        <v>6.2375999999999996</v>
      </c>
      <c r="W5978" s="11">
        <f>Table_1[[#This Row],[Discount]]/Table_1[[#This Row],[Sales]]</f>
        <v>0</v>
      </c>
      <c r="X5978" t="str">
        <f>IF(Table_1[[#This Row],[Discount %]]&lt;=0.1, "0-10%", IF(Table_1[[#This Row],[Discount %]]&lt;=0.2, "10-20%", IF(Table_1[[#This Row],[Discount %]]&lt;=0.3, "20-30%", IF(Table_1[[#This Row],[Discount %]]&lt;=0.4, "30-40%", "40%+"))))</f>
        <v>0-10%</v>
      </c>
    </row>
    <row r="5979" spans="1:24" ht="14.4" x14ac:dyDescent="0.3">
      <c r="A5979" s="2">
        <v>5978</v>
      </c>
      <c r="B5979" s="2" t="s">
        <v>8605</v>
      </c>
      <c r="C5979" s="2">
        <f>YEAR([1]Data!$D5979)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9">
        <v>552</v>
      </c>
      <c r="T5979" s="2">
        <v>10</v>
      </c>
      <c r="U5979" s="25">
        <v>0.2</v>
      </c>
      <c r="V5979" s="25">
        <v>34.5</v>
      </c>
      <c r="W5979" s="11">
        <f>Table_1[[#This Row],[Discount]]/Table_1[[#This Row],[Sales]]</f>
        <v>3.6231884057971015E-4</v>
      </c>
      <c r="X5979" t="str">
        <f>IF(Table_1[[#This Row],[Discount %]]&lt;=0.1, "0-10%", IF(Table_1[[#This Row],[Discount %]]&lt;=0.2, "10-20%", IF(Table_1[[#This Row],[Discount %]]&lt;=0.3, "20-30%", IF(Table_1[[#This Row],[Discount %]]&lt;=0.4, "30-40%", "40%+"))))</f>
        <v>0-10%</v>
      </c>
    </row>
    <row r="5980" spans="1:24" ht="14.4" x14ac:dyDescent="0.3">
      <c r="A5980" s="2">
        <v>5979</v>
      </c>
      <c r="B5980" s="2" t="s">
        <v>8606</v>
      </c>
      <c r="C5980" s="2">
        <f>YEAR([1]Data!$D5980)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9">
        <v>429.90000000000003</v>
      </c>
      <c r="T5980" s="2">
        <v>5</v>
      </c>
      <c r="U5980" s="25">
        <v>0</v>
      </c>
      <c r="V5980" s="25">
        <v>111.77400000000003</v>
      </c>
      <c r="W5980" s="11">
        <f>Table_1[[#This Row],[Discount]]/Table_1[[#This Row],[Sales]]</f>
        <v>0</v>
      </c>
      <c r="X5980" t="str">
        <f>IF(Table_1[[#This Row],[Discount %]]&lt;=0.1, "0-10%", IF(Table_1[[#This Row],[Discount %]]&lt;=0.2, "10-20%", IF(Table_1[[#This Row],[Discount %]]&lt;=0.3, "20-30%", IF(Table_1[[#This Row],[Discount %]]&lt;=0.4, "30-40%", "40%+"))))</f>
        <v>0-10%</v>
      </c>
    </row>
    <row r="5981" spans="1:24" ht="14.4" x14ac:dyDescent="0.3">
      <c r="A5981" s="2">
        <v>5980</v>
      </c>
      <c r="B5981" s="2" t="s">
        <v>8606</v>
      </c>
      <c r="C5981" s="2">
        <f>YEAR([1]Data!$D5981)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9">
        <v>32.06</v>
      </c>
      <c r="T5981" s="2">
        <v>2</v>
      </c>
      <c r="U5981" s="25">
        <v>0</v>
      </c>
      <c r="V5981" s="25">
        <v>15.3888</v>
      </c>
      <c r="W5981" s="11">
        <f>Table_1[[#This Row],[Discount]]/Table_1[[#This Row],[Sales]]</f>
        <v>0</v>
      </c>
      <c r="X5981" t="str">
        <f>IF(Table_1[[#This Row],[Discount %]]&lt;=0.1, "0-10%", IF(Table_1[[#This Row],[Discount %]]&lt;=0.2, "10-20%", IF(Table_1[[#This Row],[Discount %]]&lt;=0.3, "20-30%", IF(Table_1[[#This Row],[Discount %]]&lt;=0.4, "30-40%", "40%+"))))</f>
        <v>0-10%</v>
      </c>
    </row>
    <row r="5982" spans="1:24" ht="14.4" x14ac:dyDescent="0.3">
      <c r="A5982" s="2">
        <v>5981</v>
      </c>
      <c r="B5982" s="2" t="s">
        <v>8606</v>
      </c>
      <c r="C5982" s="2">
        <f>YEAR([1]Data!$D5982)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9">
        <v>161.96</v>
      </c>
      <c r="T5982" s="2">
        <v>2</v>
      </c>
      <c r="U5982" s="25">
        <v>0</v>
      </c>
      <c r="V5982" s="25">
        <v>45.348800000000011</v>
      </c>
      <c r="W5982" s="11">
        <f>Table_1[[#This Row],[Discount]]/Table_1[[#This Row],[Sales]]</f>
        <v>0</v>
      </c>
      <c r="X5982" t="str">
        <f>IF(Table_1[[#This Row],[Discount %]]&lt;=0.1, "0-10%", IF(Table_1[[#This Row],[Discount %]]&lt;=0.2, "10-20%", IF(Table_1[[#This Row],[Discount %]]&lt;=0.3, "20-30%", IF(Table_1[[#This Row],[Discount %]]&lt;=0.4, "30-40%", "40%+"))))</f>
        <v>0-10%</v>
      </c>
    </row>
    <row r="5983" spans="1:24" ht="14.4" x14ac:dyDescent="0.3">
      <c r="A5983" s="2">
        <v>5982</v>
      </c>
      <c r="B5983" s="2" t="s">
        <v>8606</v>
      </c>
      <c r="C5983" s="2">
        <f>YEAR([1]Data!$D5983)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9">
        <v>19.86</v>
      </c>
      <c r="T5983" s="2">
        <v>2</v>
      </c>
      <c r="U5983" s="25">
        <v>0</v>
      </c>
      <c r="V5983" s="25">
        <v>5.7593999999999976</v>
      </c>
      <c r="W5983" s="11">
        <f>Table_1[[#This Row],[Discount]]/Table_1[[#This Row],[Sales]]</f>
        <v>0</v>
      </c>
      <c r="X5983" t="str">
        <f>IF(Table_1[[#This Row],[Discount %]]&lt;=0.1, "0-10%", IF(Table_1[[#This Row],[Discount %]]&lt;=0.2, "10-20%", IF(Table_1[[#This Row],[Discount %]]&lt;=0.3, "20-30%", IF(Table_1[[#This Row],[Discount %]]&lt;=0.4, "30-40%", "40%+"))))</f>
        <v>0-10%</v>
      </c>
    </row>
    <row r="5984" spans="1:24" ht="14.4" x14ac:dyDescent="0.3">
      <c r="A5984" s="2">
        <v>5983</v>
      </c>
      <c r="B5984" s="2" t="s">
        <v>8607</v>
      </c>
      <c r="C5984" s="2">
        <f>YEAR([1]Data!$D5984)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9">
        <v>12.96</v>
      </c>
      <c r="T5984" s="2">
        <v>2</v>
      </c>
      <c r="U5984" s="25">
        <v>0</v>
      </c>
      <c r="V5984" s="25">
        <v>6.3504000000000005</v>
      </c>
      <c r="W5984" s="11">
        <f>Table_1[[#This Row],[Discount]]/Table_1[[#This Row],[Sales]]</f>
        <v>0</v>
      </c>
      <c r="X5984" t="str">
        <f>IF(Table_1[[#This Row],[Discount %]]&lt;=0.1, "0-10%", IF(Table_1[[#This Row],[Discount %]]&lt;=0.2, "10-20%", IF(Table_1[[#This Row],[Discount %]]&lt;=0.3, "20-30%", IF(Table_1[[#This Row],[Discount %]]&lt;=0.4, "30-40%", "40%+"))))</f>
        <v>0-10%</v>
      </c>
    </row>
    <row r="5985" spans="1:24" ht="14.4" x14ac:dyDescent="0.3">
      <c r="A5985" s="2">
        <v>5984</v>
      </c>
      <c r="B5985" s="2" t="s">
        <v>8608</v>
      </c>
      <c r="C5985" s="2">
        <f>YEAR([1]Data!$D5985)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9">
        <v>20.544000000000004</v>
      </c>
      <c r="T5985" s="2">
        <v>6</v>
      </c>
      <c r="U5985" s="25">
        <v>0.2</v>
      </c>
      <c r="V5985" s="25">
        <v>6.4199999999999964</v>
      </c>
      <c r="W5985" s="11">
        <f>Table_1[[#This Row],[Discount]]/Table_1[[#This Row],[Sales]]</f>
        <v>9.7352024922118374E-3</v>
      </c>
      <c r="X5985" t="str">
        <f>IF(Table_1[[#This Row],[Discount %]]&lt;=0.1, "0-10%", IF(Table_1[[#This Row],[Discount %]]&lt;=0.2, "10-20%", IF(Table_1[[#This Row],[Discount %]]&lt;=0.3, "20-30%", IF(Table_1[[#This Row],[Discount %]]&lt;=0.4, "30-40%", "40%+"))))</f>
        <v>0-10%</v>
      </c>
    </row>
    <row r="5986" spans="1:24" ht="14.4" x14ac:dyDescent="0.3">
      <c r="A5986" s="2">
        <v>5985</v>
      </c>
      <c r="B5986" s="2" t="s">
        <v>8609</v>
      </c>
      <c r="C5986" s="2">
        <f>YEAR([1]Data!$D5986)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9">
        <v>185.57999999999998</v>
      </c>
      <c r="T5986" s="2">
        <v>6</v>
      </c>
      <c r="U5986" s="25">
        <v>0</v>
      </c>
      <c r="V5986" s="25">
        <v>76.087800000000001</v>
      </c>
      <c r="W5986" s="11">
        <f>Table_1[[#This Row],[Discount]]/Table_1[[#This Row],[Sales]]</f>
        <v>0</v>
      </c>
      <c r="X5986" t="str">
        <f>IF(Table_1[[#This Row],[Discount %]]&lt;=0.1, "0-10%", IF(Table_1[[#This Row],[Discount %]]&lt;=0.2, "10-20%", IF(Table_1[[#This Row],[Discount %]]&lt;=0.3, "20-30%", IF(Table_1[[#This Row],[Discount %]]&lt;=0.4, "30-40%", "40%+"))))</f>
        <v>0-10%</v>
      </c>
    </row>
    <row r="5987" spans="1:24" ht="14.4" x14ac:dyDescent="0.3">
      <c r="A5987" s="2">
        <v>5986</v>
      </c>
      <c r="B5987" s="2" t="s">
        <v>8609</v>
      </c>
      <c r="C5987" s="2">
        <f>YEAR([1]Data!$D5987)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9">
        <v>77.56</v>
      </c>
      <c r="T5987" s="2">
        <v>2</v>
      </c>
      <c r="U5987" s="25">
        <v>0</v>
      </c>
      <c r="V5987" s="25">
        <v>35.677599999999998</v>
      </c>
      <c r="W5987" s="11">
        <f>Table_1[[#This Row],[Discount]]/Table_1[[#This Row],[Sales]]</f>
        <v>0</v>
      </c>
      <c r="X5987" t="str">
        <f>IF(Table_1[[#This Row],[Discount %]]&lt;=0.1, "0-10%", IF(Table_1[[#This Row],[Discount %]]&lt;=0.2, "10-20%", IF(Table_1[[#This Row],[Discount %]]&lt;=0.3, "20-30%", IF(Table_1[[#This Row],[Discount %]]&lt;=0.4, "30-40%", "40%+"))))</f>
        <v>0-10%</v>
      </c>
    </row>
    <row r="5988" spans="1:24" ht="14.4" x14ac:dyDescent="0.3">
      <c r="A5988" s="2">
        <v>5987</v>
      </c>
      <c r="B5988" s="2" t="s">
        <v>8609</v>
      </c>
      <c r="C5988" s="2">
        <f>YEAR([1]Data!$D5988)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9">
        <v>87.92</v>
      </c>
      <c r="T5988" s="2">
        <v>4</v>
      </c>
      <c r="U5988" s="25">
        <v>0</v>
      </c>
      <c r="V5988" s="25">
        <v>0.87919999999999732</v>
      </c>
      <c r="W5988" s="11">
        <f>Table_1[[#This Row],[Discount]]/Table_1[[#This Row],[Sales]]</f>
        <v>0</v>
      </c>
      <c r="X5988" t="str">
        <f>IF(Table_1[[#This Row],[Discount %]]&lt;=0.1, "0-10%", IF(Table_1[[#This Row],[Discount %]]&lt;=0.2, "10-20%", IF(Table_1[[#This Row],[Discount %]]&lt;=0.3, "20-30%", IF(Table_1[[#This Row],[Discount %]]&lt;=0.4, "30-40%", "40%+"))))</f>
        <v>0-10%</v>
      </c>
    </row>
    <row r="5989" spans="1:24" ht="14.4" x14ac:dyDescent="0.3">
      <c r="A5989" s="2">
        <v>5988</v>
      </c>
      <c r="B5989" s="2" t="s">
        <v>8609</v>
      </c>
      <c r="C5989" s="2">
        <f>YEAR([1]Data!$D5989)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9">
        <v>245.94</v>
      </c>
      <c r="T5989" s="2">
        <v>6</v>
      </c>
      <c r="U5989" s="25">
        <v>0</v>
      </c>
      <c r="V5989" s="25">
        <v>120.51060000000001</v>
      </c>
      <c r="W5989" s="11">
        <f>Table_1[[#This Row],[Discount]]/Table_1[[#This Row],[Sales]]</f>
        <v>0</v>
      </c>
      <c r="X5989" t="str">
        <f>IF(Table_1[[#This Row],[Discount %]]&lt;=0.1, "0-10%", IF(Table_1[[#This Row],[Discount %]]&lt;=0.2, "10-20%", IF(Table_1[[#This Row],[Discount %]]&lt;=0.3, "20-30%", IF(Table_1[[#This Row],[Discount %]]&lt;=0.4, "30-40%", "40%+"))))</f>
        <v>0-10%</v>
      </c>
    </row>
    <row r="5990" spans="1:24" ht="14.4" x14ac:dyDescent="0.3">
      <c r="A5990" s="2">
        <v>5989</v>
      </c>
      <c r="B5990" s="2" t="s">
        <v>8609</v>
      </c>
      <c r="C5990" s="2">
        <f>YEAR([1]Data!$D5990)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9">
        <v>8.6</v>
      </c>
      <c r="T5990" s="2">
        <v>1</v>
      </c>
      <c r="U5990" s="25">
        <v>0</v>
      </c>
      <c r="V5990" s="25">
        <v>4.0419999999999998</v>
      </c>
      <c r="W5990" s="11">
        <f>Table_1[[#This Row],[Discount]]/Table_1[[#This Row],[Sales]]</f>
        <v>0</v>
      </c>
      <c r="X5990" t="str">
        <f>IF(Table_1[[#This Row],[Discount %]]&lt;=0.1, "0-10%", IF(Table_1[[#This Row],[Discount %]]&lt;=0.2, "10-20%", IF(Table_1[[#This Row],[Discount %]]&lt;=0.3, "20-30%", IF(Table_1[[#This Row],[Discount %]]&lt;=0.4, "30-40%", "40%+"))))</f>
        <v>0-10%</v>
      </c>
    </row>
    <row r="5991" spans="1:24" ht="14.4" x14ac:dyDescent="0.3">
      <c r="A5991" s="2">
        <v>5990</v>
      </c>
      <c r="B5991" s="2" t="s">
        <v>8609</v>
      </c>
      <c r="C5991" s="2">
        <f>YEAR([1]Data!$D5991)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9">
        <v>504.90000000000003</v>
      </c>
      <c r="T5991" s="2">
        <v>5</v>
      </c>
      <c r="U5991" s="25">
        <v>0</v>
      </c>
      <c r="V5991" s="25">
        <v>126.22500000000002</v>
      </c>
      <c r="W5991" s="11">
        <f>Table_1[[#This Row],[Discount]]/Table_1[[#This Row],[Sales]]</f>
        <v>0</v>
      </c>
      <c r="X5991" t="str">
        <f>IF(Table_1[[#This Row],[Discount %]]&lt;=0.1, "0-10%", IF(Table_1[[#This Row],[Discount %]]&lt;=0.2, "10-20%", IF(Table_1[[#This Row],[Discount %]]&lt;=0.3, "20-30%", IF(Table_1[[#This Row],[Discount %]]&lt;=0.4, "30-40%", "40%+"))))</f>
        <v>0-10%</v>
      </c>
    </row>
    <row r="5992" spans="1:24" ht="14.4" x14ac:dyDescent="0.3">
      <c r="A5992" s="2">
        <v>5991</v>
      </c>
      <c r="B5992" s="2" t="s">
        <v>8610</v>
      </c>
      <c r="C5992" s="2">
        <f>YEAR([1]Data!$D5992)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9">
        <v>2357.4880000000003</v>
      </c>
      <c r="T5992" s="2">
        <v>7</v>
      </c>
      <c r="U5992" s="25">
        <v>0.2</v>
      </c>
      <c r="V5992" s="25">
        <v>884.05799999999999</v>
      </c>
      <c r="W5992" s="11">
        <f>Table_1[[#This Row],[Discount]]/Table_1[[#This Row],[Sales]]</f>
        <v>8.4836062792260228E-5</v>
      </c>
      <c r="X5992" t="str">
        <f>IF(Table_1[[#This Row],[Discount %]]&lt;=0.1, "0-10%", IF(Table_1[[#This Row],[Discount %]]&lt;=0.2, "10-20%", IF(Table_1[[#This Row],[Discount %]]&lt;=0.3, "20-30%", IF(Table_1[[#This Row],[Discount %]]&lt;=0.4, "30-40%", "40%+"))))</f>
        <v>0-10%</v>
      </c>
    </row>
    <row r="5993" spans="1:24" ht="14.4" x14ac:dyDescent="0.3">
      <c r="A5993" s="2">
        <v>5992</v>
      </c>
      <c r="B5993" s="2" t="s">
        <v>8610</v>
      </c>
      <c r="C5993" s="2">
        <f>YEAR([1]Data!$D5993)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9">
        <v>369.54399999999998</v>
      </c>
      <c r="T5993" s="2">
        <v>7</v>
      </c>
      <c r="U5993" s="25">
        <v>0.2</v>
      </c>
      <c r="V5993" s="25">
        <v>32.335100000000025</v>
      </c>
      <c r="W5993" s="11">
        <f>Table_1[[#This Row],[Discount]]/Table_1[[#This Row],[Sales]]</f>
        <v>5.4120754226830907E-4</v>
      </c>
      <c r="X5993" t="str">
        <f>IF(Table_1[[#This Row],[Discount %]]&lt;=0.1, "0-10%", IF(Table_1[[#This Row],[Discount %]]&lt;=0.2, "10-20%", IF(Table_1[[#This Row],[Discount %]]&lt;=0.3, "20-30%", IF(Table_1[[#This Row],[Discount %]]&lt;=0.4, "30-40%", "40%+"))))</f>
        <v>0-10%</v>
      </c>
    </row>
    <row r="5994" spans="1:24" ht="14.4" x14ac:dyDescent="0.3">
      <c r="A5994" s="2">
        <v>5993</v>
      </c>
      <c r="B5994" s="2" t="s">
        <v>8610</v>
      </c>
      <c r="C5994" s="2">
        <f>YEAR([1]Data!$D5994)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9">
        <v>184.75200000000001</v>
      </c>
      <c r="T5994" s="2">
        <v>3</v>
      </c>
      <c r="U5994" s="25">
        <v>0.2</v>
      </c>
      <c r="V5994" s="25">
        <v>-20.784600000000012</v>
      </c>
      <c r="W5994" s="11">
        <f>Table_1[[#This Row],[Discount]]/Table_1[[#This Row],[Sales]]</f>
        <v>1.082532259461332E-3</v>
      </c>
      <c r="X5994" t="str">
        <f>IF(Table_1[[#This Row],[Discount %]]&lt;=0.1, "0-10%", IF(Table_1[[#This Row],[Discount %]]&lt;=0.2, "10-20%", IF(Table_1[[#This Row],[Discount %]]&lt;=0.3, "20-30%", IF(Table_1[[#This Row],[Discount %]]&lt;=0.4, "30-40%", "40%+"))))</f>
        <v>0-10%</v>
      </c>
    </row>
    <row r="5995" spans="1:24" ht="14.4" x14ac:dyDescent="0.3">
      <c r="A5995" s="2">
        <v>5994</v>
      </c>
      <c r="B5995" s="2" t="s">
        <v>8611</v>
      </c>
      <c r="C5995" s="2">
        <f>YEAR([1]Data!$D5995)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9">
        <v>64.959999999999994</v>
      </c>
      <c r="T5995" s="2">
        <v>5</v>
      </c>
      <c r="U5995" s="25">
        <v>0.2</v>
      </c>
      <c r="V5995" s="25">
        <v>-4.0599999999999987</v>
      </c>
      <c r="W5995" s="11">
        <f>Table_1[[#This Row],[Discount]]/Table_1[[#This Row],[Sales]]</f>
        <v>3.0788177339901484E-3</v>
      </c>
      <c r="X5995" t="str">
        <f>IF(Table_1[[#This Row],[Discount %]]&lt;=0.1, "0-10%", IF(Table_1[[#This Row],[Discount %]]&lt;=0.2, "10-20%", IF(Table_1[[#This Row],[Discount %]]&lt;=0.3, "20-30%", IF(Table_1[[#This Row],[Discount %]]&lt;=0.4, "30-40%", "40%+"))))</f>
        <v>0-10%</v>
      </c>
    </row>
    <row r="5996" spans="1:24" ht="14.4" x14ac:dyDescent="0.3">
      <c r="A5996" s="2">
        <v>5995</v>
      </c>
      <c r="B5996" s="2" t="s">
        <v>8611</v>
      </c>
      <c r="C5996" s="2">
        <f>YEAR([1]Data!$D5996)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9">
        <v>13.52</v>
      </c>
      <c r="T5996" s="2">
        <v>2</v>
      </c>
      <c r="U5996" s="25">
        <v>0.2</v>
      </c>
      <c r="V5996" s="25">
        <v>1.6899999999999986</v>
      </c>
      <c r="W5996" s="11">
        <f>Table_1[[#This Row],[Discount]]/Table_1[[#This Row],[Sales]]</f>
        <v>1.4792899408284025E-2</v>
      </c>
      <c r="X5996" t="str">
        <f>IF(Table_1[[#This Row],[Discount %]]&lt;=0.1, "0-10%", IF(Table_1[[#This Row],[Discount %]]&lt;=0.2, "10-20%", IF(Table_1[[#This Row],[Discount %]]&lt;=0.3, "20-30%", IF(Table_1[[#This Row],[Discount %]]&lt;=0.4, "30-40%", "40%+"))))</f>
        <v>0-10%</v>
      </c>
    </row>
    <row r="5997" spans="1:24" ht="14.4" x14ac:dyDescent="0.3">
      <c r="A5997" s="2">
        <v>5996</v>
      </c>
      <c r="B5997" s="2" t="s">
        <v>8611</v>
      </c>
      <c r="C5997" s="2">
        <f>YEAR([1]Data!$D5997)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9">
        <v>458.42999999999995</v>
      </c>
      <c r="T5997" s="2">
        <v>5</v>
      </c>
      <c r="U5997" s="25">
        <v>0.3</v>
      </c>
      <c r="V5997" s="25">
        <v>-137.52900000000002</v>
      </c>
      <c r="W5997" s="11">
        <f>Table_1[[#This Row],[Discount]]/Table_1[[#This Row],[Sales]]</f>
        <v>6.5440743406845108E-4</v>
      </c>
      <c r="X5997" t="str">
        <f>IF(Table_1[[#This Row],[Discount %]]&lt;=0.1, "0-10%", IF(Table_1[[#This Row],[Discount %]]&lt;=0.2, "10-20%", IF(Table_1[[#This Row],[Discount %]]&lt;=0.3, "20-30%", IF(Table_1[[#This Row],[Discount %]]&lt;=0.4, "30-40%", "40%+"))))</f>
        <v>0-10%</v>
      </c>
    </row>
    <row r="5998" spans="1:24" ht="14.4" x14ac:dyDescent="0.3">
      <c r="A5998" s="2">
        <v>5997</v>
      </c>
      <c r="B5998" s="2" t="s">
        <v>8611</v>
      </c>
      <c r="C5998" s="2">
        <f>YEAR([1]Data!$D5998)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9">
        <v>387.13600000000002</v>
      </c>
      <c r="T5998" s="2">
        <v>4</v>
      </c>
      <c r="U5998" s="25">
        <v>0.2</v>
      </c>
      <c r="V5998" s="25">
        <v>24.196000000000012</v>
      </c>
      <c r="W5998" s="11">
        <f>Table_1[[#This Row],[Discount]]/Table_1[[#This Row],[Sales]]</f>
        <v>5.1661431641593651E-4</v>
      </c>
      <c r="X5998" t="str">
        <f>IF(Table_1[[#This Row],[Discount %]]&lt;=0.1, "0-10%", IF(Table_1[[#This Row],[Discount %]]&lt;=0.2, "10-20%", IF(Table_1[[#This Row],[Discount %]]&lt;=0.3, "20-30%", IF(Table_1[[#This Row],[Discount %]]&lt;=0.4, "30-40%", "40%+"))))</f>
        <v>0-10%</v>
      </c>
    </row>
    <row r="5999" spans="1:24" ht="14.4" x14ac:dyDescent="0.3">
      <c r="A5999" s="2">
        <v>5998</v>
      </c>
      <c r="B5999" s="2" t="s">
        <v>8611</v>
      </c>
      <c r="C5999" s="2">
        <f>YEAR([1]Data!$D5999)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9">
        <v>328.59000000000003</v>
      </c>
      <c r="T5999" s="2">
        <v>3</v>
      </c>
      <c r="U5999" s="25">
        <v>0.4</v>
      </c>
      <c r="V5999" s="25">
        <v>-147.8655</v>
      </c>
      <c r="W5999" s="11">
        <f>Table_1[[#This Row],[Discount]]/Table_1[[#This Row],[Sales]]</f>
        <v>1.2173224991630907E-3</v>
      </c>
      <c r="X5999" t="str">
        <f>IF(Table_1[[#This Row],[Discount %]]&lt;=0.1, "0-10%", IF(Table_1[[#This Row],[Discount %]]&lt;=0.2, "10-20%", IF(Table_1[[#This Row],[Discount %]]&lt;=0.3, "20-30%", IF(Table_1[[#This Row],[Discount %]]&lt;=0.4, "30-40%", "40%+"))))</f>
        <v>0-10%</v>
      </c>
    </row>
    <row r="6000" spans="1:24" ht="14.4" x14ac:dyDescent="0.3">
      <c r="A6000" s="2">
        <v>5999</v>
      </c>
      <c r="B6000" s="2" t="s">
        <v>8612</v>
      </c>
      <c r="C6000" s="2">
        <f>YEAR([1]Data!$D6000)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9">
        <v>338.35199999999998</v>
      </c>
      <c r="T6000" s="2">
        <v>3</v>
      </c>
      <c r="U6000" s="25">
        <v>0.2</v>
      </c>
      <c r="V6000" s="25">
        <v>4.2293999999999699</v>
      </c>
      <c r="W6000" s="11">
        <f>Table_1[[#This Row],[Discount]]/Table_1[[#This Row],[Sales]]</f>
        <v>5.9110039249066074E-4</v>
      </c>
      <c r="X6000" t="str">
        <f>IF(Table_1[[#This Row],[Discount %]]&lt;=0.1, "0-10%", IF(Table_1[[#This Row],[Discount %]]&lt;=0.2, "10-20%", IF(Table_1[[#This Row],[Discount %]]&lt;=0.3, "20-30%", IF(Table_1[[#This Row],[Discount %]]&lt;=0.4, "30-40%", "40%+"))))</f>
        <v>0-10%</v>
      </c>
    </row>
    <row r="6001" spans="1:24" ht="14.4" x14ac:dyDescent="0.3">
      <c r="A6001" s="2">
        <v>6000</v>
      </c>
      <c r="B6001" s="2" t="s">
        <v>8612</v>
      </c>
      <c r="C6001" s="2">
        <f>YEAR([1]Data!$D6001)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9">
        <v>25.92</v>
      </c>
      <c r="T6001" s="2">
        <v>4</v>
      </c>
      <c r="U6001" s="25">
        <v>0</v>
      </c>
      <c r="V6001" s="25">
        <v>12.441600000000001</v>
      </c>
      <c r="W6001" s="11">
        <f>Table_1[[#This Row],[Discount]]/Table_1[[#This Row],[Sales]]</f>
        <v>0</v>
      </c>
      <c r="X6001" t="str">
        <f>IF(Table_1[[#This Row],[Discount %]]&lt;=0.1, "0-10%", IF(Table_1[[#This Row],[Discount %]]&lt;=0.2, "10-20%", IF(Table_1[[#This Row],[Discount %]]&lt;=0.3, "20-30%", IF(Table_1[[#This Row],[Discount %]]&lt;=0.4, "30-40%", "40%+"))))</f>
        <v>0-10%</v>
      </c>
    </row>
    <row r="6002" spans="1:24" ht="14.4" x14ac:dyDescent="0.3">
      <c r="A6002" s="2">
        <v>6001</v>
      </c>
      <c r="B6002" s="2" t="s">
        <v>8612</v>
      </c>
      <c r="C6002" s="2">
        <f>YEAR([1]Data!$D6002)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9">
        <v>91.36</v>
      </c>
      <c r="T6002" s="2">
        <v>4</v>
      </c>
      <c r="U6002" s="25">
        <v>0</v>
      </c>
      <c r="V6002" s="25">
        <v>42.025599999999997</v>
      </c>
      <c r="W6002" s="11">
        <f>Table_1[[#This Row],[Discount]]/Table_1[[#This Row],[Sales]]</f>
        <v>0</v>
      </c>
      <c r="X6002" t="str">
        <f>IF(Table_1[[#This Row],[Discount %]]&lt;=0.1, "0-10%", IF(Table_1[[#This Row],[Discount %]]&lt;=0.2, "10-20%", IF(Table_1[[#This Row],[Discount %]]&lt;=0.3, "20-30%", IF(Table_1[[#This Row],[Discount %]]&lt;=0.4, "30-40%", "40%+"))))</f>
        <v>0-10%</v>
      </c>
    </row>
    <row r="6003" spans="1:24" ht="14.4" x14ac:dyDescent="0.3">
      <c r="A6003" s="2">
        <v>6002</v>
      </c>
      <c r="B6003" s="2" t="s">
        <v>8614</v>
      </c>
      <c r="C6003" s="2">
        <f>YEAR([1]Data!$D6003)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9">
        <v>87.960000000000008</v>
      </c>
      <c r="T6003" s="2">
        <v>3</v>
      </c>
      <c r="U6003" s="25">
        <v>0.2</v>
      </c>
      <c r="V6003" s="25">
        <v>7.6965000000000039</v>
      </c>
      <c r="W6003" s="11">
        <f>Table_1[[#This Row],[Discount]]/Table_1[[#This Row],[Sales]]</f>
        <v>2.2737608003638018E-3</v>
      </c>
      <c r="X6003" t="str">
        <f>IF(Table_1[[#This Row],[Discount %]]&lt;=0.1, "0-10%", IF(Table_1[[#This Row],[Discount %]]&lt;=0.2, "10-20%", IF(Table_1[[#This Row],[Discount %]]&lt;=0.3, "20-30%", IF(Table_1[[#This Row],[Discount %]]&lt;=0.4, "30-40%", "40%+"))))</f>
        <v>0-10%</v>
      </c>
    </row>
    <row r="6004" spans="1:24" ht="14.4" x14ac:dyDescent="0.3">
      <c r="A6004" s="2">
        <v>6003</v>
      </c>
      <c r="B6004" s="2" t="s">
        <v>8614</v>
      </c>
      <c r="C6004" s="2">
        <f>YEAR([1]Data!$D6004)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9">
        <v>5.2140000000000004</v>
      </c>
      <c r="T6004" s="2">
        <v>2</v>
      </c>
      <c r="U6004" s="25">
        <v>0.7</v>
      </c>
      <c r="V6004" s="25">
        <v>-4.1711999999999989</v>
      </c>
      <c r="W6004" s="11">
        <f>Table_1[[#This Row],[Discount]]/Table_1[[#This Row],[Sales]]</f>
        <v>0.13425393172228614</v>
      </c>
      <c r="X6004" t="str">
        <f>IF(Table_1[[#This Row],[Discount %]]&lt;=0.1, "0-10%", IF(Table_1[[#This Row],[Discount %]]&lt;=0.2, "10-20%", IF(Table_1[[#This Row],[Discount %]]&lt;=0.3, "20-30%", IF(Table_1[[#This Row],[Discount %]]&lt;=0.4, "30-40%", "40%+"))))</f>
        <v>10-20%</v>
      </c>
    </row>
    <row r="6005" spans="1:24" ht="14.4" x14ac:dyDescent="0.3">
      <c r="A6005" s="2">
        <v>6004</v>
      </c>
      <c r="B6005" s="2" t="s">
        <v>8615</v>
      </c>
      <c r="C6005" s="2">
        <f>YEAR([1]Data!$D6005)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9">
        <v>12.294</v>
      </c>
      <c r="T6005" s="2">
        <v>1</v>
      </c>
      <c r="U6005" s="25">
        <v>0.7</v>
      </c>
      <c r="V6005" s="25">
        <v>-8.6057999999999986</v>
      </c>
      <c r="W6005" s="11">
        <f>Table_1[[#This Row],[Discount]]/Table_1[[#This Row],[Sales]]</f>
        <v>5.6938343907597194E-2</v>
      </c>
      <c r="X6005" t="str">
        <f>IF(Table_1[[#This Row],[Discount %]]&lt;=0.1, "0-10%", IF(Table_1[[#This Row],[Discount %]]&lt;=0.2, "10-20%", IF(Table_1[[#This Row],[Discount %]]&lt;=0.3, "20-30%", IF(Table_1[[#This Row],[Discount %]]&lt;=0.4, "30-40%", "40%+"))))</f>
        <v>0-10%</v>
      </c>
    </row>
    <row r="6006" spans="1:24" ht="14.4" x14ac:dyDescent="0.3">
      <c r="A6006" s="2">
        <v>6005</v>
      </c>
      <c r="B6006" s="2" t="s">
        <v>8616</v>
      </c>
      <c r="C6006" s="2">
        <f>YEAR([1]Data!$D6006)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9">
        <v>19.760000000000002</v>
      </c>
      <c r="T6006" s="2">
        <v>4</v>
      </c>
      <c r="U6006" s="25">
        <v>0</v>
      </c>
      <c r="V6006" s="25">
        <v>8.2992000000000008</v>
      </c>
      <c r="W6006" s="11">
        <f>Table_1[[#This Row],[Discount]]/Table_1[[#This Row],[Sales]]</f>
        <v>0</v>
      </c>
      <c r="X6006" t="str">
        <f>IF(Table_1[[#This Row],[Discount %]]&lt;=0.1, "0-10%", IF(Table_1[[#This Row],[Discount %]]&lt;=0.2, "10-20%", IF(Table_1[[#This Row],[Discount %]]&lt;=0.3, "20-30%", IF(Table_1[[#This Row],[Discount %]]&lt;=0.4, "30-40%", "40%+"))))</f>
        <v>0-10%</v>
      </c>
    </row>
    <row r="6007" spans="1:24" ht="14.4" x14ac:dyDescent="0.3">
      <c r="A6007" s="2">
        <v>6006</v>
      </c>
      <c r="B6007" s="2" t="s">
        <v>8617</v>
      </c>
      <c r="C6007" s="2">
        <f>YEAR([1]Data!$D6007)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9">
        <v>109.764</v>
      </c>
      <c r="T6007" s="2">
        <v>2</v>
      </c>
      <c r="U6007" s="25">
        <v>0.1</v>
      </c>
      <c r="V6007" s="25">
        <v>8.5371999999999968</v>
      </c>
      <c r="W6007" s="11">
        <f>Table_1[[#This Row],[Discount]]/Table_1[[#This Row],[Sales]]</f>
        <v>9.1104551583397111E-4</v>
      </c>
      <c r="X6007" t="str">
        <f>IF(Table_1[[#This Row],[Discount %]]&lt;=0.1, "0-10%", IF(Table_1[[#This Row],[Discount %]]&lt;=0.2, "10-20%", IF(Table_1[[#This Row],[Discount %]]&lt;=0.3, "20-30%", IF(Table_1[[#This Row],[Discount %]]&lt;=0.4, "30-40%", "40%+"))))</f>
        <v>0-10%</v>
      </c>
    </row>
    <row r="6008" spans="1:24" ht="14.4" x14ac:dyDescent="0.3">
      <c r="A6008" s="2">
        <v>6007</v>
      </c>
      <c r="B6008" s="2" t="s">
        <v>8618</v>
      </c>
      <c r="C6008" s="2">
        <f>YEAR([1]Data!$D6008)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9">
        <v>128.85000000000002</v>
      </c>
      <c r="T6008" s="2">
        <v>3</v>
      </c>
      <c r="U6008" s="25">
        <v>0</v>
      </c>
      <c r="V6008" s="25">
        <v>3.8654999999999973</v>
      </c>
      <c r="W6008" s="11">
        <f>Table_1[[#This Row],[Discount]]/Table_1[[#This Row],[Sales]]</f>
        <v>0</v>
      </c>
      <c r="X6008" t="str">
        <f>IF(Table_1[[#This Row],[Discount %]]&lt;=0.1, "0-10%", IF(Table_1[[#This Row],[Discount %]]&lt;=0.2, "10-20%", IF(Table_1[[#This Row],[Discount %]]&lt;=0.3, "20-30%", IF(Table_1[[#This Row],[Discount %]]&lt;=0.4, "30-40%", "40%+"))))</f>
        <v>0-10%</v>
      </c>
    </row>
    <row r="6009" spans="1:24" ht="14.4" x14ac:dyDescent="0.3">
      <c r="A6009" s="2">
        <v>6008</v>
      </c>
      <c r="B6009" s="2" t="s">
        <v>8619</v>
      </c>
      <c r="C6009" s="2">
        <f>YEAR([1]Data!$D6009)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9">
        <v>127.94999999999999</v>
      </c>
      <c r="T6009" s="2">
        <v>3</v>
      </c>
      <c r="U6009" s="25">
        <v>0</v>
      </c>
      <c r="V6009" s="25">
        <v>21.751499999999986</v>
      </c>
      <c r="W6009" s="11">
        <f>Table_1[[#This Row],[Discount]]/Table_1[[#This Row],[Sales]]</f>
        <v>0</v>
      </c>
      <c r="X6009" t="str">
        <f>IF(Table_1[[#This Row],[Discount %]]&lt;=0.1, "0-10%", IF(Table_1[[#This Row],[Discount %]]&lt;=0.2, "10-20%", IF(Table_1[[#This Row],[Discount %]]&lt;=0.3, "20-30%", IF(Table_1[[#This Row],[Discount %]]&lt;=0.4, "30-40%", "40%+"))))</f>
        <v>0-10%</v>
      </c>
    </row>
    <row r="6010" spans="1:24" ht="14.4" x14ac:dyDescent="0.3">
      <c r="A6010" s="2">
        <v>6009</v>
      </c>
      <c r="B6010" s="2" t="s">
        <v>8620</v>
      </c>
      <c r="C6010" s="2">
        <f>YEAR([1]Data!$D6010)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9">
        <v>68.52</v>
      </c>
      <c r="T6010" s="2">
        <v>3</v>
      </c>
      <c r="U6010" s="25">
        <v>0</v>
      </c>
      <c r="V6010" s="25">
        <v>31.519199999999998</v>
      </c>
      <c r="W6010" s="11">
        <f>Table_1[[#This Row],[Discount]]/Table_1[[#This Row],[Sales]]</f>
        <v>0</v>
      </c>
      <c r="X6010" t="str">
        <f>IF(Table_1[[#This Row],[Discount %]]&lt;=0.1, "0-10%", IF(Table_1[[#This Row],[Discount %]]&lt;=0.2, "10-20%", IF(Table_1[[#This Row],[Discount %]]&lt;=0.3, "20-30%", IF(Table_1[[#This Row],[Discount %]]&lt;=0.4, "30-40%", "40%+"))))</f>
        <v>0-10%</v>
      </c>
    </row>
    <row r="6011" spans="1:24" ht="14.4" x14ac:dyDescent="0.3">
      <c r="A6011" s="2">
        <v>6010</v>
      </c>
      <c r="B6011" s="2" t="s">
        <v>8620</v>
      </c>
      <c r="C6011" s="2">
        <f>YEAR([1]Data!$D6011)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9">
        <v>74.94</v>
      </c>
      <c r="T6011" s="2">
        <v>3</v>
      </c>
      <c r="U6011" s="25">
        <v>0</v>
      </c>
      <c r="V6011" s="25">
        <v>14.238599999999995</v>
      </c>
      <c r="W6011" s="11">
        <f>Table_1[[#This Row],[Discount]]/Table_1[[#This Row],[Sales]]</f>
        <v>0</v>
      </c>
      <c r="X6011" t="str">
        <f>IF(Table_1[[#This Row],[Discount %]]&lt;=0.1, "0-10%", IF(Table_1[[#This Row],[Discount %]]&lt;=0.2, "10-20%", IF(Table_1[[#This Row],[Discount %]]&lt;=0.3, "20-30%", IF(Table_1[[#This Row],[Discount %]]&lt;=0.4, "30-40%", "40%+"))))</f>
        <v>0-10%</v>
      </c>
    </row>
    <row r="6012" spans="1:24" ht="14.4" x14ac:dyDescent="0.3">
      <c r="A6012" s="2">
        <v>6011</v>
      </c>
      <c r="B6012" s="2" t="s">
        <v>8620</v>
      </c>
      <c r="C6012" s="2">
        <f>YEAR([1]Data!$D6012)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9">
        <v>2548.5600000000004</v>
      </c>
      <c r="T6012" s="2">
        <v>6</v>
      </c>
      <c r="U6012" s="25">
        <v>0.2</v>
      </c>
      <c r="V6012" s="25">
        <v>286.71299999999962</v>
      </c>
      <c r="W6012" s="11">
        <f>Table_1[[#This Row],[Discount]]/Table_1[[#This Row],[Sales]]</f>
        <v>7.8475688231785781E-5</v>
      </c>
      <c r="X6012" t="str">
        <f>IF(Table_1[[#This Row],[Discount %]]&lt;=0.1, "0-10%", IF(Table_1[[#This Row],[Discount %]]&lt;=0.2, "10-20%", IF(Table_1[[#This Row],[Discount %]]&lt;=0.3, "20-30%", IF(Table_1[[#This Row],[Discount %]]&lt;=0.4, "30-40%", "40%+"))))</f>
        <v>0-10%</v>
      </c>
    </row>
    <row r="6013" spans="1:24" ht="14.4" x14ac:dyDescent="0.3">
      <c r="A6013" s="2">
        <v>6012</v>
      </c>
      <c r="B6013" s="2" t="s">
        <v>8620</v>
      </c>
      <c r="C6013" s="2">
        <f>YEAR([1]Data!$D6013)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9">
        <v>271.44</v>
      </c>
      <c r="T6013" s="2">
        <v>3</v>
      </c>
      <c r="U6013" s="25">
        <v>0</v>
      </c>
      <c r="V6013" s="25">
        <v>122.148</v>
      </c>
      <c r="W6013" s="11">
        <f>Table_1[[#This Row],[Discount]]/Table_1[[#This Row],[Sales]]</f>
        <v>0</v>
      </c>
      <c r="X6013" t="str">
        <f>IF(Table_1[[#This Row],[Discount %]]&lt;=0.1, "0-10%", IF(Table_1[[#This Row],[Discount %]]&lt;=0.2, "10-20%", IF(Table_1[[#This Row],[Discount %]]&lt;=0.3, "20-30%", IF(Table_1[[#This Row],[Discount %]]&lt;=0.4, "30-40%", "40%+"))))</f>
        <v>0-10%</v>
      </c>
    </row>
    <row r="6014" spans="1:24" ht="14.4" x14ac:dyDescent="0.3">
      <c r="A6014" s="2">
        <v>6013</v>
      </c>
      <c r="B6014" s="2" t="s">
        <v>8620</v>
      </c>
      <c r="C6014" s="2">
        <f>YEAR([1]Data!$D6014)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9">
        <v>287.88</v>
      </c>
      <c r="T6014" s="2">
        <v>3</v>
      </c>
      <c r="U6014" s="25">
        <v>0.2</v>
      </c>
      <c r="V6014" s="25">
        <v>35.984999999999999</v>
      </c>
      <c r="W6014" s="11">
        <f>Table_1[[#This Row],[Discount]]/Table_1[[#This Row],[Sales]]</f>
        <v>6.9473391690982357E-4</v>
      </c>
      <c r="X6014" t="str">
        <f>IF(Table_1[[#This Row],[Discount %]]&lt;=0.1, "0-10%", IF(Table_1[[#This Row],[Discount %]]&lt;=0.2, "10-20%", IF(Table_1[[#This Row],[Discount %]]&lt;=0.3, "20-30%", IF(Table_1[[#This Row],[Discount %]]&lt;=0.4, "30-40%", "40%+"))))</f>
        <v>0-10%</v>
      </c>
    </row>
    <row r="6015" spans="1:24" ht="14.4" x14ac:dyDescent="0.3">
      <c r="A6015" s="2">
        <v>6014</v>
      </c>
      <c r="B6015" s="2" t="s">
        <v>8621</v>
      </c>
      <c r="C6015" s="2">
        <f>YEAR([1]Data!$D6015)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9">
        <v>14.9</v>
      </c>
      <c r="T6015" s="2">
        <v>5</v>
      </c>
      <c r="U6015" s="25">
        <v>0</v>
      </c>
      <c r="V6015" s="25">
        <v>7.1519999999999992</v>
      </c>
      <c r="W6015" s="11">
        <f>Table_1[[#This Row],[Discount]]/Table_1[[#This Row],[Sales]]</f>
        <v>0</v>
      </c>
      <c r="X6015" t="str">
        <f>IF(Table_1[[#This Row],[Discount %]]&lt;=0.1, "0-10%", IF(Table_1[[#This Row],[Discount %]]&lt;=0.2, "10-20%", IF(Table_1[[#This Row],[Discount %]]&lt;=0.3, "20-30%", IF(Table_1[[#This Row],[Discount %]]&lt;=0.4, "30-40%", "40%+"))))</f>
        <v>0-10%</v>
      </c>
    </row>
    <row r="6016" spans="1:24" ht="14.4" x14ac:dyDescent="0.3">
      <c r="A6016" s="2">
        <v>6015</v>
      </c>
      <c r="B6016" s="2" t="s">
        <v>8621</v>
      </c>
      <c r="C6016" s="2">
        <f>YEAR([1]Data!$D6016)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9">
        <v>4158.9120000000003</v>
      </c>
      <c r="T6016" s="2">
        <v>8</v>
      </c>
      <c r="U6016" s="25">
        <v>0.2</v>
      </c>
      <c r="V6016" s="25">
        <v>363.90480000000025</v>
      </c>
      <c r="W6016" s="11">
        <f>Table_1[[#This Row],[Discount]]/Table_1[[#This Row],[Sales]]</f>
        <v>4.8089500330855759E-5</v>
      </c>
      <c r="X6016" t="str">
        <f>IF(Table_1[[#This Row],[Discount %]]&lt;=0.1, "0-10%", IF(Table_1[[#This Row],[Discount %]]&lt;=0.2, "10-20%", IF(Table_1[[#This Row],[Discount %]]&lt;=0.3, "20-30%", IF(Table_1[[#This Row],[Discount %]]&lt;=0.4, "30-40%", "40%+"))))</f>
        <v>0-10%</v>
      </c>
    </row>
    <row r="6017" spans="1:24" ht="14.4" x14ac:dyDescent="0.3">
      <c r="A6017" s="2">
        <v>6016</v>
      </c>
      <c r="B6017" s="2" t="s">
        <v>8622</v>
      </c>
      <c r="C6017" s="2">
        <f>YEAR([1]Data!$D6017)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9">
        <v>91.96</v>
      </c>
      <c r="T6017" s="2">
        <v>2</v>
      </c>
      <c r="U6017" s="25">
        <v>0</v>
      </c>
      <c r="V6017" s="25">
        <v>15.633199999999988</v>
      </c>
      <c r="W6017" s="11">
        <f>Table_1[[#This Row],[Discount]]/Table_1[[#This Row],[Sales]]</f>
        <v>0</v>
      </c>
      <c r="X6017" t="str">
        <f>IF(Table_1[[#This Row],[Discount %]]&lt;=0.1, "0-10%", IF(Table_1[[#This Row],[Discount %]]&lt;=0.2, "10-20%", IF(Table_1[[#This Row],[Discount %]]&lt;=0.3, "20-30%", IF(Table_1[[#This Row],[Discount %]]&lt;=0.4, "30-40%", "40%+"))))</f>
        <v>0-10%</v>
      </c>
    </row>
    <row r="6018" spans="1:24" ht="14.4" x14ac:dyDescent="0.3">
      <c r="A6018" s="2">
        <v>6017</v>
      </c>
      <c r="B6018" s="2" t="s">
        <v>8622</v>
      </c>
      <c r="C6018" s="2">
        <f>YEAR([1]Data!$D6018)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9">
        <v>33.11</v>
      </c>
      <c r="T6018" s="2">
        <v>7</v>
      </c>
      <c r="U6018" s="25">
        <v>0</v>
      </c>
      <c r="V6018" s="25">
        <v>12.912900000000004</v>
      </c>
      <c r="W6018" s="11">
        <f>Table_1[[#This Row],[Discount]]/Table_1[[#This Row],[Sales]]</f>
        <v>0</v>
      </c>
      <c r="X6018" t="str">
        <f>IF(Table_1[[#This Row],[Discount %]]&lt;=0.1, "0-10%", IF(Table_1[[#This Row],[Discount %]]&lt;=0.2, "10-20%", IF(Table_1[[#This Row],[Discount %]]&lt;=0.3, "20-30%", IF(Table_1[[#This Row],[Discount %]]&lt;=0.4, "30-40%", "40%+"))))</f>
        <v>0-10%</v>
      </c>
    </row>
    <row r="6019" spans="1:24" ht="14.4" x14ac:dyDescent="0.3">
      <c r="A6019" s="2">
        <v>6018</v>
      </c>
      <c r="B6019" s="2" t="s">
        <v>8622</v>
      </c>
      <c r="C6019" s="2">
        <f>YEAR([1]Data!$D6019)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9">
        <v>19.440000000000001</v>
      </c>
      <c r="T6019" s="2">
        <v>3</v>
      </c>
      <c r="U6019" s="25">
        <v>0</v>
      </c>
      <c r="V6019" s="25">
        <v>9.3312000000000008</v>
      </c>
      <c r="W6019" s="11">
        <f>Table_1[[#This Row],[Discount]]/Table_1[[#This Row],[Sales]]</f>
        <v>0</v>
      </c>
      <c r="X6019" t="str">
        <f>IF(Table_1[[#This Row],[Discount %]]&lt;=0.1, "0-10%", IF(Table_1[[#This Row],[Discount %]]&lt;=0.2, "10-20%", IF(Table_1[[#This Row],[Discount %]]&lt;=0.3, "20-30%", IF(Table_1[[#This Row],[Discount %]]&lt;=0.4, "30-40%", "40%+"))))</f>
        <v>0-10%</v>
      </c>
    </row>
    <row r="6020" spans="1:24" ht="14.4" x14ac:dyDescent="0.3">
      <c r="A6020" s="2">
        <v>6019</v>
      </c>
      <c r="B6020" s="2" t="s">
        <v>8622</v>
      </c>
      <c r="C6020" s="2">
        <f>YEAR([1]Data!$D6020)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9">
        <v>55.48</v>
      </c>
      <c r="T6020" s="2">
        <v>1</v>
      </c>
      <c r="U6020" s="25">
        <v>0</v>
      </c>
      <c r="V6020" s="25">
        <v>26.630399999999998</v>
      </c>
      <c r="W6020" s="11">
        <f>Table_1[[#This Row],[Discount]]/Table_1[[#This Row],[Sales]]</f>
        <v>0</v>
      </c>
      <c r="X6020" t="str">
        <f>IF(Table_1[[#This Row],[Discount %]]&lt;=0.1, "0-10%", IF(Table_1[[#This Row],[Discount %]]&lt;=0.2, "10-20%", IF(Table_1[[#This Row],[Discount %]]&lt;=0.3, "20-30%", IF(Table_1[[#This Row],[Discount %]]&lt;=0.4, "30-40%", "40%+"))))</f>
        <v>0-10%</v>
      </c>
    </row>
    <row r="6021" spans="1:24" ht="14.4" x14ac:dyDescent="0.3">
      <c r="A6021" s="2">
        <v>6020</v>
      </c>
      <c r="B6021" s="2" t="s">
        <v>8623</v>
      </c>
      <c r="C6021" s="2">
        <f>YEAR([1]Data!$D6021)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9">
        <v>91.92</v>
      </c>
      <c r="T6021" s="2">
        <v>5</v>
      </c>
      <c r="U6021" s="25">
        <v>0.2</v>
      </c>
      <c r="V6021" s="25">
        <v>11.489999999999991</v>
      </c>
      <c r="W6021" s="11">
        <f>Table_1[[#This Row],[Discount]]/Table_1[[#This Row],[Sales]]</f>
        <v>2.1758050478677109E-3</v>
      </c>
      <c r="X6021" t="str">
        <f>IF(Table_1[[#This Row],[Discount %]]&lt;=0.1, "0-10%", IF(Table_1[[#This Row],[Discount %]]&lt;=0.2, "10-20%", IF(Table_1[[#This Row],[Discount %]]&lt;=0.3, "20-30%", IF(Table_1[[#This Row],[Discount %]]&lt;=0.4, "30-40%", "40%+"))))</f>
        <v>0-10%</v>
      </c>
    </row>
    <row r="6022" spans="1:24" ht="14.4" x14ac:dyDescent="0.3">
      <c r="A6022" s="2">
        <v>6021</v>
      </c>
      <c r="B6022" s="2" t="s">
        <v>8624</v>
      </c>
      <c r="C6022" s="2">
        <f>YEAR([1]Data!$D6022)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9">
        <v>17.34</v>
      </c>
      <c r="T6022" s="2">
        <v>2</v>
      </c>
      <c r="U6022" s="25">
        <v>0</v>
      </c>
      <c r="V6022" s="25">
        <v>4.6818000000000008</v>
      </c>
      <c r="W6022" s="11">
        <f>Table_1[[#This Row],[Discount]]/Table_1[[#This Row],[Sales]]</f>
        <v>0</v>
      </c>
      <c r="X6022" t="str">
        <f>IF(Table_1[[#This Row],[Discount %]]&lt;=0.1, "0-10%", IF(Table_1[[#This Row],[Discount %]]&lt;=0.2, "10-20%", IF(Table_1[[#This Row],[Discount %]]&lt;=0.3, "20-30%", IF(Table_1[[#This Row],[Discount %]]&lt;=0.4, "30-40%", "40%+"))))</f>
        <v>0-10%</v>
      </c>
    </row>
    <row r="6023" spans="1:24" ht="14.4" x14ac:dyDescent="0.3">
      <c r="A6023" s="2">
        <v>6022</v>
      </c>
      <c r="B6023" s="2" t="s">
        <v>8624</v>
      </c>
      <c r="C6023" s="2">
        <f>YEAR([1]Data!$D6023)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9">
        <v>71.98</v>
      </c>
      <c r="T6023" s="2">
        <v>2</v>
      </c>
      <c r="U6023" s="25">
        <v>0</v>
      </c>
      <c r="V6023" s="25">
        <v>15.1158</v>
      </c>
      <c r="W6023" s="11">
        <f>Table_1[[#This Row],[Discount]]/Table_1[[#This Row],[Sales]]</f>
        <v>0</v>
      </c>
      <c r="X6023" t="str">
        <f>IF(Table_1[[#This Row],[Discount %]]&lt;=0.1, "0-10%", IF(Table_1[[#This Row],[Discount %]]&lt;=0.2, "10-20%", IF(Table_1[[#This Row],[Discount %]]&lt;=0.3, "20-30%", IF(Table_1[[#This Row],[Discount %]]&lt;=0.4, "30-40%", "40%+"))))</f>
        <v>0-10%</v>
      </c>
    </row>
    <row r="6024" spans="1:24" ht="14.4" x14ac:dyDescent="0.3">
      <c r="A6024" s="2">
        <v>6023</v>
      </c>
      <c r="B6024" s="2" t="s">
        <v>8626</v>
      </c>
      <c r="C6024" s="2">
        <f>YEAR([1]Data!$D6024)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9">
        <v>7.080000000000001</v>
      </c>
      <c r="T6024" s="2">
        <v>3</v>
      </c>
      <c r="U6024" s="25">
        <v>0.2</v>
      </c>
      <c r="V6024" s="25">
        <v>2.4779999999999989</v>
      </c>
      <c r="W6024" s="11">
        <f>Table_1[[#This Row],[Discount]]/Table_1[[#This Row],[Sales]]</f>
        <v>2.8248587570621465E-2</v>
      </c>
      <c r="X6024" t="str">
        <f>IF(Table_1[[#This Row],[Discount %]]&lt;=0.1, "0-10%", IF(Table_1[[#This Row],[Discount %]]&lt;=0.2, "10-20%", IF(Table_1[[#This Row],[Discount %]]&lt;=0.3, "20-30%", IF(Table_1[[#This Row],[Discount %]]&lt;=0.4, "30-40%", "40%+"))))</f>
        <v>0-10%</v>
      </c>
    </row>
    <row r="6025" spans="1:24" ht="14.4" x14ac:dyDescent="0.3">
      <c r="A6025" s="2">
        <v>6024</v>
      </c>
      <c r="B6025" s="2" t="s">
        <v>8627</v>
      </c>
      <c r="C6025" s="2">
        <f>YEAR([1]Data!$D6025)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9">
        <v>69.98</v>
      </c>
      <c r="T6025" s="2">
        <v>2</v>
      </c>
      <c r="U6025" s="25">
        <v>0</v>
      </c>
      <c r="V6025" s="25">
        <v>4.8986000000000018</v>
      </c>
      <c r="W6025" s="11">
        <f>Table_1[[#This Row],[Discount]]/Table_1[[#This Row],[Sales]]</f>
        <v>0</v>
      </c>
      <c r="X6025" t="str">
        <f>IF(Table_1[[#This Row],[Discount %]]&lt;=0.1, "0-10%", IF(Table_1[[#This Row],[Discount %]]&lt;=0.2, "10-20%", IF(Table_1[[#This Row],[Discount %]]&lt;=0.3, "20-30%", IF(Table_1[[#This Row],[Discount %]]&lt;=0.4, "30-40%", "40%+"))))</f>
        <v>0-10%</v>
      </c>
    </row>
    <row r="6026" spans="1:24" ht="14.4" x14ac:dyDescent="0.3">
      <c r="A6026" s="2">
        <v>6025</v>
      </c>
      <c r="B6026" s="2" t="s">
        <v>8628</v>
      </c>
      <c r="C6026" s="2">
        <f>YEAR([1]Data!$D6026)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9">
        <v>646.27200000000005</v>
      </c>
      <c r="T6026" s="2">
        <v>8</v>
      </c>
      <c r="U6026" s="25">
        <v>0.2</v>
      </c>
      <c r="V6026" s="25">
        <v>64.627199999999988</v>
      </c>
      <c r="W6026" s="11">
        <f>Table_1[[#This Row],[Discount]]/Table_1[[#This Row],[Sales]]</f>
        <v>3.094672212319271E-4</v>
      </c>
      <c r="X6026" t="str">
        <f>IF(Table_1[[#This Row],[Discount %]]&lt;=0.1, "0-10%", IF(Table_1[[#This Row],[Discount %]]&lt;=0.2, "10-20%", IF(Table_1[[#This Row],[Discount %]]&lt;=0.3, "20-30%", IF(Table_1[[#This Row],[Discount %]]&lt;=0.4, "30-40%", "40%+"))))</f>
        <v>0-10%</v>
      </c>
    </row>
    <row r="6027" spans="1:24" ht="14.4" x14ac:dyDescent="0.3">
      <c r="A6027" s="2">
        <v>6026</v>
      </c>
      <c r="B6027" s="2" t="s">
        <v>8628</v>
      </c>
      <c r="C6027" s="2">
        <f>YEAR([1]Data!$D6027)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9">
        <v>10.368000000000002</v>
      </c>
      <c r="T6027" s="2">
        <v>2</v>
      </c>
      <c r="U6027" s="25">
        <v>0.2</v>
      </c>
      <c r="V6027" s="25">
        <v>3.7584</v>
      </c>
      <c r="W6027" s="11">
        <f>Table_1[[#This Row],[Discount]]/Table_1[[#This Row],[Sales]]</f>
        <v>1.9290123456790119E-2</v>
      </c>
      <c r="X6027" t="str">
        <f>IF(Table_1[[#This Row],[Discount %]]&lt;=0.1, "0-10%", IF(Table_1[[#This Row],[Discount %]]&lt;=0.2, "10-20%", IF(Table_1[[#This Row],[Discount %]]&lt;=0.3, "20-30%", IF(Table_1[[#This Row],[Discount %]]&lt;=0.4, "30-40%", "40%+"))))</f>
        <v>0-10%</v>
      </c>
    </row>
    <row r="6028" spans="1:24" ht="14.4" x14ac:dyDescent="0.3">
      <c r="A6028" s="2">
        <v>6027</v>
      </c>
      <c r="B6028" s="2" t="s">
        <v>8629</v>
      </c>
      <c r="C6028" s="2">
        <f>YEAR([1]Data!$D6028)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9">
        <v>8.4</v>
      </c>
      <c r="T6028" s="2">
        <v>5</v>
      </c>
      <c r="U6028" s="25">
        <v>0</v>
      </c>
      <c r="V6028" s="25">
        <v>0.33599999999999963</v>
      </c>
      <c r="W6028" s="11">
        <f>Table_1[[#This Row],[Discount]]/Table_1[[#This Row],[Sales]]</f>
        <v>0</v>
      </c>
      <c r="X6028" t="str">
        <f>IF(Table_1[[#This Row],[Discount %]]&lt;=0.1, "0-10%", IF(Table_1[[#This Row],[Discount %]]&lt;=0.2, "10-20%", IF(Table_1[[#This Row],[Discount %]]&lt;=0.3, "20-30%", IF(Table_1[[#This Row],[Discount %]]&lt;=0.4, "30-40%", "40%+"))))</f>
        <v>0-10%</v>
      </c>
    </row>
    <row r="6029" spans="1:24" ht="14.4" x14ac:dyDescent="0.3">
      <c r="A6029" s="2">
        <v>6028</v>
      </c>
      <c r="B6029" s="2" t="s">
        <v>8629</v>
      </c>
      <c r="C6029" s="2">
        <f>YEAR([1]Data!$D6029)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9">
        <v>71.959999999999994</v>
      </c>
      <c r="T6029" s="2">
        <v>5</v>
      </c>
      <c r="U6029" s="25">
        <v>0.2</v>
      </c>
      <c r="V6029" s="25">
        <v>25.185999999999996</v>
      </c>
      <c r="W6029" s="11">
        <f>Table_1[[#This Row],[Discount]]/Table_1[[#This Row],[Sales]]</f>
        <v>2.7793218454697059E-3</v>
      </c>
      <c r="X6029" t="str">
        <f>IF(Table_1[[#This Row],[Discount %]]&lt;=0.1, "0-10%", IF(Table_1[[#This Row],[Discount %]]&lt;=0.2, "10-20%", IF(Table_1[[#This Row],[Discount %]]&lt;=0.3, "20-30%", IF(Table_1[[#This Row],[Discount %]]&lt;=0.4, "30-40%", "40%+"))))</f>
        <v>0-10%</v>
      </c>
    </row>
    <row r="6030" spans="1:24" ht="14.4" x14ac:dyDescent="0.3">
      <c r="A6030" s="2">
        <v>6029</v>
      </c>
      <c r="B6030" s="2" t="s">
        <v>8630</v>
      </c>
      <c r="C6030" s="2">
        <f>YEAR([1]Data!$D6030)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9">
        <v>18.48</v>
      </c>
      <c r="T6030" s="2">
        <v>2</v>
      </c>
      <c r="U6030" s="25">
        <v>0.2</v>
      </c>
      <c r="V6030" s="25">
        <v>6.0059999999999993</v>
      </c>
      <c r="W6030" s="11">
        <f>Table_1[[#This Row],[Discount]]/Table_1[[#This Row],[Sales]]</f>
        <v>1.0822510822510822E-2</v>
      </c>
      <c r="X6030" t="str">
        <f>IF(Table_1[[#This Row],[Discount %]]&lt;=0.1, "0-10%", IF(Table_1[[#This Row],[Discount %]]&lt;=0.2, "10-20%", IF(Table_1[[#This Row],[Discount %]]&lt;=0.3, "20-30%", IF(Table_1[[#This Row],[Discount %]]&lt;=0.4, "30-40%", "40%+"))))</f>
        <v>0-10%</v>
      </c>
    </row>
    <row r="6031" spans="1:24" ht="14.4" x14ac:dyDescent="0.3">
      <c r="A6031" s="2">
        <v>6030</v>
      </c>
      <c r="B6031" s="2" t="s">
        <v>8631</v>
      </c>
      <c r="C6031" s="2">
        <f>YEAR([1]Data!$D6031)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9">
        <v>9.84</v>
      </c>
      <c r="T6031" s="2">
        <v>3</v>
      </c>
      <c r="U6031" s="25">
        <v>0</v>
      </c>
      <c r="V6031" s="25">
        <v>2.8535999999999988</v>
      </c>
      <c r="W6031" s="11">
        <f>Table_1[[#This Row],[Discount]]/Table_1[[#This Row],[Sales]]</f>
        <v>0</v>
      </c>
      <c r="X6031" t="str">
        <f>IF(Table_1[[#This Row],[Discount %]]&lt;=0.1, "0-10%", IF(Table_1[[#This Row],[Discount %]]&lt;=0.2, "10-20%", IF(Table_1[[#This Row],[Discount %]]&lt;=0.3, "20-30%", IF(Table_1[[#This Row],[Discount %]]&lt;=0.4, "30-40%", "40%+"))))</f>
        <v>0-10%</v>
      </c>
    </row>
    <row r="6032" spans="1:24" ht="14.4" x14ac:dyDescent="0.3">
      <c r="A6032" s="2">
        <v>6031</v>
      </c>
      <c r="B6032" s="2" t="s">
        <v>8632</v>
      </c>
      <c r="C6032" s="2">
        <f>YEAR([1]Data!$D6032)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9">
        <v>239.24</v>
      </c>
      <c r="T6032" s="2">
        <v>1</v>
      </c>
      <c r="U6032" s="25">
        <v>0.2</v>
      </c>
      <c r="V6032" s="25">
        <v>23.924000000000007</v>
      </c>
      <c r="W6032" s="11">
        <f>Table_1[[#This Row],[Discount]]/Table_1[[#This Row],[Sales]]</f>
        <v>8.3598060524995817E-4</v>
      </c>
      <c r="X6032" t="str">
        <f>IF(Table_1[[#This Row],[Discount %]]&lt;=0.1, "0-10%", IF(Table_1[[#This Row],[Discount %]]&lt;=0.2, "10-20%", IF(Table_1[[#This Row],[Discount %]]&lt;=0.3, "20-30%", IF(Table_1[[#This Row],[Discount %]]&lt;=0.4, "30-40%", "40%+"))))</f>
        <v>0-10%</v>
      </c>
    </row>
    <row r="6033" spans="1:24" ht="14.4" x14ac:dyDescent="0.3">
      <c r="A6033" s="2">
        <v>6032</v>
      </c>
      <c r="B6033" s="2" t="s">
        <v>8633</v>
      </c>
      <c r="C6033" s="2">
        <f>YEAR([1]Data!$D6033)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9">
        <v>21.12</v>
      </c>
      <c r="T6033" s="2">
        <v>4</v>
      </c>
      <c r="U6033" s="25">
        <v>0</v>
      </c>
      <c r="V6033" s="25">
        <v>6.5471999999999984</v>
      </c>
      <c r="W6033" s="11">
        <f>Table_1[[#This Row],[Discount]]/Table_1[[#This Row],[Sales]]</f>
        <v>0</v>
      </c>
      <c r="X6033" t="str">
        <f>IF(Table_1[[#This Row],[Discount %]]&lt;=0.1, "0-10%", IF(Table_1[[#This Row],[Discount %]]&lt;=0.2, "10-20%", IF(Table_1[[#This Row],[Discount %]]&lt;=0.3, "20-30%", IF(Table_1[[#This Row],[Discount %]]&lt;=0.4, "30-40%", "40%+"))))</f>
        <v>0-10%</v>
      </c>
    </row>
    <row r="6034" spans="1:24" ht="14.4" x14ac:dyDescent="0.3">
      <c r="A6034" s="2">
        <v>6033</v>
      </c>
      <c r="B6034" s="2" t="s">
        <v>8635</v>
      </c>
      <c r="C6034" s="2">
        <f>YEAR([1]Data!$D6034)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9">
        <v>54.900000000000006</v>
      </c>
      <c r="T6034" s="2">
        <v>5</v>
      </c>
      <c r="U6034" s="25">
        <v>0</v>
      </c>
      <c r="V6034" s="25">
        <v>15.372000000000003</v>
      </c>
      <c r="W6034" s="11">
        <f>Table_1[[#This Row],[Discount]]/Table_1[[#This Row],[Sales]]</f>
        <v>0</v>
      </c>
      <c r="X6034" t="str">
        <f>IF(Table_1[[#This Row],[Discount %]]&lt;=0.1, "0-10%", IF(Table_1[[#This Row],[Discount %]]&lt;=0.2, "10-20%", IF(Table_1[[#This Row],[Discount %]]&lt;=0.3, "20-30%", IF(Table_1[[#This Row],[Discount %]]&lt;=0.4, "30-40%", "40%+"))))</f>
        <v>0-10%</v>
      </c>
    </row>
    <row r="6035" spans="1:24" ht="14.4" x14ac:dyDescent="0.3">
      <c r="A6035" s="2">
        <v>6034</v>
      </c>
      <c r="B6035" s="2" t="s">
        <v>8636</v>
      </c>
      <c r="C6035" s="2">
        <f>YEAR([1]Data!$D6035)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9">
        <v>15.24</v>
      </c>
      <c r="T6035" s="2">
        <v>3</v>
      </c>
      <c r="U6035" s="25">
        <v>0</v>
      </c>
      <c r="V6035" s="25">
        <v>5.1815999999999995</v>
      </c>
      <c r="W6035" s="11">
        <f>Table_1[[#This Row],[Discount]]/Table_1[[#This Row],[Sales]]</f>
        <v>0</v>
      </c>
      <c r="X6035" t="str">
        <f>IF(Table_1[[#This Row],[Discount %]]&lt;=0.1, "0-10%", IF(Table_1[[#This Row],[Discount %]]&lt;=0.2, "10-20%", IF(Table_1[[#This Row],[Discount %]]&lt;=0.3, "20-30%", IF(Table_1[[#This Row],[Discount %]]&lt;=0.4, "30-40%", "40%+"))))</f>
        <v>0-10%</v>
      </c>
    </row>
    <row r="6036" spans="1:24" ht="14.4" x14ac:dyDescent="0.3">
      <c r="A6036" s="2">
        <v>6035</v>
      </c>
      <c r="B6036" s="2" t="s">
        <v>8637</v>
      </c>
      <c r="C6036" s="2">
        <f>YEAR([1]Data!$D6036)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9">
        <v>19.567999999999998</v>
      </c>
      <c r="T6036" s="2">
        <v>2</v>
      </c>
      <c r="U6036" s="25">
        <v>0.8</v>
      </c>
      <c r="V6036" s="25">
        <v>-52.833600000000004</v>
      </c>
      <c r="W6036" s="11">
        <f>Table_1[[#This Row],[Discount]]/Table_1[[#This Row],[Sales]]</f>
        <v>4.0883074407195429E-2</v>
      </c>
      <c r="X6036" t="str">
        <f>IF(Table_1[[#This Row],[Discount %]]&lt;=0.1, "0-10%", IF(Table_1[[#This Row],[Discount %]]&lt;=0.2, "10-20%", IF(Table_1[[#This Row],[Discount %]]&lt;=0.3, "20-30%", IF(Table_1[[#This Row],[Discount %]]&lt;=0.4, "30-40%", "40%+"))))</f>
        <v>0-10%</v>
      </c>
    </row>
    <row r="6037" spans="1:24" ht="14.4" x14ac:dyDescent="0.3">
      <c r="A6037" s="2">
        <v>6036</v>
      </c>
      <c r="B6037" s="2" t="s">
        <v>8637</v>
      </c>
      <c r="C6037" s="2">
        <f>YEAR([1]Data!$D6037)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9">
        <v>310.39199999999994</v>
      </c>
      <c r="T6037" s="2">
        <v>4</v>
      </c>
      <c r="U6037" s="25">
        <v>0.8</v>
      </c>
      <c r="V6037" s="25">
        <v>-512.14680000000021</v>
      </c>
      <c r="W6037" s="11">
        <f>Table_1[[#This Row],[Discount]]/Table_1[[#This Row],[Sales]]</f>
        <v>2.5773860151034828E-3</v>
      </c>
      <c r="X6037" t="str">
        <f>IF(Table_1[[#This Row],[Discount %]]&lt;=0.1, "0-10%", IF(Table_1[[#This Row],[Discount %]]&lt;=0.2, "10-20%", IF(Table_1[[#This Row],[Discount %]]&lt;=0.3, "20-30%", IF(Table_1[[#This Row],[Discount %]]&lt;=0.4, "30-40%", "40%+"))))</f>
        <v>0-10%</v>
      </c>
    </row>
    <row r="6038" spans="1:24" ht="14.4" x14ac:dyDescent="0.3">
      <c r="A6038" s="2">
        <v>6037</v>
      </c>
      <c r="B6038" s="2" t="s">
        <v>8638</v>
      </c>
      <c r="C6038" s="2">
        <f>YEAR([1]Data!$D6038)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9">
        <v>42.599999999999994</v>
      </c>
      <c r="T6038" s="2">
        <v>3</v>
      </c>
      <c r="U6038" s="25">
        <v>0</v>
      </c>
      <c r="V6038" s="25">
        <v>16.614000000000001</v>
      </c>
      <c r="W6038" s="11">
        <f>Table_1[[#This Row],[Discount]]/Table_1[[#This Row],[Sales]]</f>
        <v>0</v>
      </c>
      <c r="X6038" t="str">
        <f>IF(Table_1[[#This Row],[Discount %]]&lt;=0.1, "0-10%", IF(Table_1[[#This Row],[Discount %]]&lt;=0.2, "10-20%", IF(Table_1[[#This Row],[Discount %]]&lt;=0.3, "20-30%", IF(Table_1[[#This Row],[Discount %]]&lt;=0.4, "30-40%", "40%+"))))</f>
        <v>0-10%</v>
      </c>
    </row>
    <row r="6039" spans="1:24" ht="14.4" x14ac:dyDescent="0.3">
      <c r="A6039" s="2">
        <v>6038</v>
      </c>
      <c r="B6039" s="2" t="s">
        <v>8638</v>
      </c>
      <c r="C6039" s="2">
        <f>YEAR([1]Data!$D6039)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9">
        <v>113.94</v>
      </c>
      <c r="T6039" s="2">
        <v>6</v>
      </c>
      <c r="U6039" s="25">
        <v>0</v>
      </c>
      <c r="V6039" s="25">
        <v>54.691199999999995</v>
      </c>
      <c r="W6039" s="11">
        <f>Table_1[[#This Row],[Discount]]/Table_1[[#This Row],[Sales]]</f>
        <v>0</v>
      </c>
      <c r="X6039" t="str">
        <f>IF(Table_1[[#This Row],[Discount %]]&lt;=0.1, "0-10%", IF(Table_1[[#This Row],[Discount %]]&lt;=0.2, "10-20%", IF(Table_1[[#This Row],[Discount %]]&lt;=0.3, "20-30%", IF(Table_1[[#This Row],[Discount %]]&lt;=0.4, "30-40%", "40%+"))))</f>
        <v>0-10%</v>
      </c>
    </row>
    <row r="6040" spans="1:24" ht="14.4" x14ac:dyDescent="0.3">
      <c r="A6040" s="2">
        <v>6039</v>
      </c>
      <c r="B6040" s="2" t="s">
        <v>8638</v>
      </c>
      <c r="C6040" s="2">
        <f>YEAR([1]Data!$D6040)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9">
        <v>129.91999999999999</v>
      </c>
      <c r="T6040" s="2">
        <v>4</v>
      </c>
      <c r="U6040" s="25">
        <v>0</v>
      </c>
      <c r="V6040" s="25">
        <v>5.1967999999999961</v>
      </c>
      <c r="W6040" s="11">
        <f>Table_1[[#This Row],[Discount]]/Table_1[[#This Row],[Sales]]</f>
        <v>0</v>
      </c>
      <c r="X6040" t="str">
        <f>IF(Table_1[[#This Row],[Discount %]]&lt;=0.1, "0-10%", IF(Table_1[[#This Row],[Discount %]]&lt;=0.2, "10-20%", IF(Table_1[[#This Row],[Discount %]]&lt;=0.3, "20-30%", IF(Table_1[[#This Row],[Discount %]]&lt;=0.4, "30-40%", "40%+"))))</f>
        <v>0-10%</v>
      </c>
    </row>
    <row r="6041" spans="1:24" ht="14.4" x14ac:dyDescent="0.3">
      <c r="A6041" s="2">
        <v>6040</v>
      </c>
      <c r="B6041" s="2" t="s">
        <v>8638</v>
      </c>
      <c r="C6041" s="2">
        <f>YEAR([1]Data!$D6041)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9">
        <v>5.28</v>
      </c>
      <c r="T6041" s="2">
        <v>3</v>
      </c>
      <c r="U6041" s="25">
        <v>0</v>
      </c>
      <c r="V6041" s="25">
        <v>2.5343999999999998</v>
      </c>
      <c r="W6041" s="11">
        <f>Table_1[[#This Row],[Discount]]/Table_1[[#This Row],[Sales]]</f>
        <v>0</v>
      </c>
      <c r="X6041" t="str">
        <f>IF(Table_1[[#This Row],[Discount %]]&lt;=0.1, "0-10%", IF(Table_1[[#This Row],[Discount %]]&lt;=0.2, "10-20%", IF(Table_1[[#This Row],[Discount %]]&lt;=0.3, "20-30%", IF(Table_1[[#This Row],[Discount %]]&lt;=0.4, "30-40%", "40%+"))))</f>
        <v>0-10%</v>
      </c>
    </row>
    <row r="6042" spans="1:24" ht="14.4" x14ac:dyDescent="0.3">
      <c r="A6042" s="2">
        <v>6041</v>
      </c>
      <c r="B6042" s="2" t="s">
        <v>8639</v>
      </c>
      <c r="C6042" s="2">
        <f>YEAR([1]Data!$D6042)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9">
        <v>859.2</v>
      </c>
      <c r="T6042" s="2">
        <v>3</v>
      </c>
      <c r="U6042" s="25">
        <v>0.2</v>
      </c>
      <c r="V6042" s="25">
        <v>75.180000000000064</v>
      </c>
      <c r="W6042" s="11">
        <f>Table_1[[#This Row],[Discount]]/Table_1[[#This Row],[Sales]]</f>
        <v>2.3277467411545624E-4</v>
      </c>
      <c r="X6042" t="str">
        <f>IF(Table_1[[#This Row],[Discount %]]&lt;=0.1, "0-10%", IF(Table_1[[#This Row],[Discount %]]&lt;=0.2, "10-20%", IF(Table_1[[#This Row],[Discount %]]&lt;=0.3, "20-30%", IF(Table_1[[#This Row],[Discount %]]&lt;=0.4, "30-40%", "40%+"))))</f>
        <v>0-10%</v>
      </c>
    </row>
    <row r="6043" spans="1:24" ht="14.4" x14ac:dyDescent="0.3">
      <c r="A6043" s="2">
        <v>6042</v>
      </c>
      <c r="B6043" s="2" t="s">
        <v>8639</v>
      </c>
      <c r="C6043" s="2">
        <f>YEAR([1]Data!$D6043)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9">
        <v>506.28</v>
      </c>
      <c r="T6043" s="2">
        <v>3</v>
      </c>
      <c r="U6043" s="25">
        <v>0.2</v>
      </c>
      <c r="V6043" s="25">
        <v>177.19799999999998</v>
      </c>
      <c r="W6043" s="11">
        <f>Table_1[[#This Row],[Discount]]/Table_1[[#This Row],[Sales]]</f>
        <v>3.9503831871691561E-4</v>
      </c>
      <c r="X6043" t="str">
        <f>IF(Table_1[[#This Row],[Discount %]]&lt;=0.1, "0-10%", IF(Table_1[[#This Row],[Discount %]]&lt;=0.2, "10-20%", IF(Table_1[[#This Row],[Discount %]]&lt;=0.3, "20-30%", IF(Table_1[[#This Row],[Discount %]]&lt;=0.4, "30-40%", "40%+"))))</f>
        <v>0-10%</v>
      </c>
    </row>
    <row r="6044" spans="1:24" ht="14.4" x14ac:dyDescent="0.3">
      <c r="A6044" s="2">
        <v>6043</v>
      </c>
      <c r="B6044" s="2" t="s">
        <v>8642</v>
      </c>
      <c r="C6044" s="2">
        <f>YEAR([1]Data!$D6044)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9">
        <v>14.368000000000002</v>
      </c>
      <c r="T6044" s="2">
        <v>2</v>
      </c>
      <c r="U6044" s="25">
        <v>0.2</v>
      </c>
      <c r="V6044" s="25">
        <v>3.9512</v>
      </c>
      <c r="W6044" s="11">
        <f>Table_1[[#This Row],[Discount]]/Table_1[[#This Row],[Sales]]</f>
        <v>1.3919821826280623E-2</v>
      </c>
      <c r="X6044" t="str">
        <f>IF(Table_1[[#This Row],[Discount %]]&lt;=0.1, "0-10%", IF(Table_1[[#This Row],[Discount %]]&lt;=0.2, "10-20%", IF(Table_1[[#This Row],[Discount %]]&lt;=0.3, "20-30%", IF(Table_1[[#This Row],[Discount %]]&lt;=0.4, "30-40%", "40%+"))))</f>
        <v>0-10%</v>
      </c>
    </row>
    <row r="6045" spans="1:24" ht="14.4" x14ac:dyDescent="0.3">
      <c r="A6045" s="2">
        <v>6044</v>
      </c>
      <c r="B6045" s="2" t="s">
        <v>8643</v>
      </c>
      <c r="C6045" s="2">
        <f>YEAR([1]Data!$D6045)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9">
        <v>314.35199999999998</v>
      </c>
      <c r="T6045" s="2">
        <v>3</v>
      </c>
      <c r="U6045" s="25">
        <v>0.2</v>
      </c>
      <c r="V6045" s="25">
        <v>-35.36460000000001</v>
      </c>
      <c r="W6045" s="11">
        <f>Table_1[[#This Row],[Discount]]/Table_1[[#This Row],[Sales]]</f>
        <v>6.3622944978877186E-4</v>
      </c>
      <c r="X6045" t="str">
        <f>IF(Table_1[[#This Row],[Discount %]]&lt;=0.1, "0-10%", IF(Table_1[[#This Row],[Discount %]]&lt;=0.2, "10-20%", IF(Table_1[[#This Row],[Discount %]]&lt;=0.3, "20-30%", IF(Table_1[[#This Row],[Discount %]]&lt;=0.4, "30-40%", "40%+"))))</f>
        <v>0-10%</v>
      </c>
    </row>
    <row r="6046" spans="1:24" ht="14.4" x14ac:dyDescent="0.3">
      <c r="A6046" s="2">
        <v>6045</v>
      </c>
      <c r="B6046" s="2" t="s">
        <v>8643</v>
      </c>
      <c r="C6046" s="2">
        <f>YEAR([1]Data!$D6046)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9">
        <v>27.888000000000002</v>
      </c>
      <c r="T6046" s="2">
        <v>7</v>
      </c>
      <c r="U6046" s="25">
        <v>0.2</v>
      </c>
      <c r="V6046" s="25">
        <v>10.109400000000001</v>
      </c>
      <c r="W6046" s="11">
        <f>Table_1[[#This Row],[Discount]]/Table_1[[#This Row],[Sales]]</f>
        <v>7.1715433161216296E-3</v>
      </c>
      <c r="X6046" t="str">
        <f>IF(Table_1[[#This Row],[Discount %]]&lt;=0.1, "0-10%", IF(Table_1[[#This Row],[Discount %]]&lt;=0.2, "10-20%", IF(Table_1[[#This Row],[Discount %]]&lt;=0.3, "20-30%", IF(Table_1[[#This Row],[Discount %]]&lt;=0.4, "30-40%", "40%+"))))</f>
        <v>0-10%</v>
      </c>
    </row>
    <row r="6047" spans="1:24" ht="14.4" x14ac:dyDescent="0.3">
      <c r="A6047" s="2">
        <v>6046</v>
      </c>
      <c r="B6047" s="2" t="s">
        <v>8644</v>
      </c>
      <c r="C6047" s="2">
        <f>YEAR([1]Data!$D6047)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9">
        <v>238.15200000000004</v>
      </c>
      <c r="T6047" s="2">
        <v>3</v>
      </c>
      <c r="U6047" s="25">
        <v>0.2</v>
      </c>
      <c r="V6047" s="25">
        <v>89.306999999999988</v>
      </c>
      <c r="W6047" s="11">
        <f>Table_1[[#This Row],[Discount]]/Table_1[[#This Row],[Sales]]</f>
        <v>8.3979979172965158E-4</v>
      </c>
      <c r="X6047" t="str">
        <f>IF(Table_1[[#This Row],[Discount %]]&lt;=0.1, "0-10%", IF(Table_1[[#This Row],[Discount %]]&lt;=0.2, "10-20%", IF(Table_1[[#This Row],[Discount %]]&lt;=0.3, "20-30%", IF(Table_1[[#This Row],[Discount %]]&lt;=0.4, "30-40%", "40%+"))))</f>
        <v>0-10%</v>
      </c>
    </row>
    <row r="6048" spans="1:24" ht="14.4" x14ac:dyDescent="0.3">
      <c r="A6048" s="2">
        <v>6047</v>
      </c>
      <c r="B6048" s="2" t="s">
        <v>8645</v>
      </c>
      <c r="C6048" s="2">
        <f>YEAR([1]Data!$D6048)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9">
        <v>692.93999999999994</v>
      </c>
      <c r="T6048" s="2">
        <v>3</v>
      </c>
      <c r="U6048" s="25">
        <v>0</v>
      </c>
      <c r="V6048" s="25">
        <v>173.23500000000001</v>
      </c>
      <c r="W6048" s="11">
        <f>Table_1[[#This Row],[Discount]]/Table_1[[#This Row],[Sales]]</f>
        <v>0</v>
      </c>
      <c r="X6048" t="str">
        <f>IF(Table_1[[#This Row],[Discount %]]&lt;=0.1, "0-10%", IF(Table_1[[#This Row],[Discount %]]&lt;=0.2, "10-20%", IF(Table_1[[#This Row],[Discount %]]&lt;=0.3, "20-30%", IF(Table_1[[#This Row],[Discount %]]&lt;=0.4, "30-40%", "40%+"))))</f>
        <v>0-10%</v>
      </c>
    </row>
    <row r="6049" spans="1:24" ht="14.4" x14ac:dyDescent="0.3">
      <c r="A6049" s="2">
        <v>6048</v>
      </c>
      <c r="B6049" s="2" t="s">
        <v>8646</v>
      </c>
      <c r="C6049" s="2">
        <f>YEAR([1]Data!$D6049)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9">
        <v>16.146000000000004</v>
      </c>
      <c r="T6049" s="2">
        <v>9</v>
      </c>
      <c r="U6049" s="25">
        <v>0.7</v>
      </c>
      <c r="V6049" s="25">
        <v>-12.916800000000002</v>
      </c>
      <c r="W6049" s="11">
        <f>Table_1[[#This Row],[Discount]]/Table_1[[#This Row],[Sales]]</f>
        <v>4.3354391180478125E-2</v>
      </c>
      <c r="X6049" t="str">
        <f>IF(Table_1[[#This Row],[Discount %]]&lt;=0.1, "0-10%", IF(Table_1[[#This Row],[Discount %]]&lt;=0.2, "10-20%", IF(Table_1[[#This Row],[Discount %]]&lt;=0.3, "20-30%", IF(Table_1[[#This Row],[Discount %]]&lt;=0.4, "30-40%", "40%+"))))</f>
        <v>0-10%</v>
      </c>
    </row>
    <row r="6050" spans="1:24" ht="14.4" x14ac:dyDescent="0.3">
      <c r="A6050" s="2">
        <v>6049</v>
      </c>
      <c r="B6050" s="2" t="s">
        <v>8646</v>
      </c>
      <c r="C6050" s="2">
        <f>YEAR([1]Data!$D6050)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9">
        <v>1345.4850000000001</v>
      </c>
      <c r="T6050" s="2">
        <v>5</v>
      </c>
      <c r="U6050" s="25">
        <v>0.7</v>
      </c>
      <c r="V6050" s="25">
        <v>-1031.5385000000001</v>
      </c>
      <c r="W6050" s="11">
        <f>Table_1[[#This Row],[Discount]]/Table_1[[#This Row],[Sales]]</f>
        <v>5.2025849414894995E-4</v>
      </c>
      <c r="X6050" t="str">
        <f>IF(Table_1[[#This Row],[Discount %]]&lt;=0.1, "0-10%", IF(Table_1[[#This Row],[Discount %]]&lt;=0.2, "10-20%", IF(Table_1[[#This Row],[Discount %]]&lt;=0.3, "20-30%", IF(Table_1[[#This Row],[Discount %]]&lt;=0.4, "30-40%", "40%+"))))</f>
        <v>0-10%</v>
      </c>
    </row>
    <row r="6051" spans="1:24" ht="14.4" x14ac:dyDescent="0.3">
      <c r="A6051" s="2">
        <v>6050</v>
      </c>
      <c r="B6051" s="2" t="s">
        <v>8647</v>
      </c>
      <c r="C6051" s="2">
        <f>YEAR([1]Data!$D6051)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9">
        <v>173.48800000000003</v>
      </c>
      <c r="T6051" s="2">
        <v>7</v>
      </c>
      <c r="U6051" s="25">
        <v>0.2</v>
      </c>
      <c r="V6051" s="25">
        <v>54.214999999999982</v>
      </c>
      <c r="W6051" s="11">
        <f>Table_1[[#This Row],[Discount]]/Table_1[[#This Row],[Sales]]</f>
        <v>1.1528174859356266E-3</v>
      </c>
      <c r="X6051" t="str">
        <f>IF(Table_1[[#This Row],[Discount %]]&lt;=0.1, "0-10%", IF(Table_1[[#This Row],[Discount %]]&lt;=0.2, "10-20%", IF(Table_1[[#This Row],[Discount %]]&lt;=0.3, "20-30%", IF(Table_1[[#This Row],[Discount %]]&lt;=0.4, "30-40%", "40%+"))))</f>
        <v>0-10%</v>
      </c>
    </row>
    <row r="6052" spans="1:24" ht="14.4" x14ac:dyDescent="0.3">
      <c r="A6052" s="2">
        <v>6051</v>
      </c>
      <c r="B6052" s="2" t="s">
        <v>8648</v>
      </c>
      <c r="C6052" s="2">
        <f>YEAR([1]Data!$D6052)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9">
        <v>57.75</v>
      </c>
      <c r="T6052" s="2">
        <v>5</v>
      </c>
      <c r="U6052" s="25">
        <v>0</v>
      </c>
      <c r="V6052" s="25">
        <v>16.170000000000002</v>
      </c>
      <c r="W6052" s="11">
        <f>Table_1[[#This Row],[Discount]]/Table_1[[#This Row],[Sales]]</f>
        <v>0</v>
      </c>
      <c r="X6052" t="str">
        <f>IF(Table_1[[#This Row],[Discount %]]&lt;=0.1, "0-10%", IF(Table_1[[#This Row],[Discount %]]&lt;=0.2, "10-20%", IF(Table_1[[#This Row],[Discount %]]&lt;=0.3, "20-30%", IF(Table_1[[#This Row],[Discount %]]&lt;=0.4, "30-40%", "40%+"))))</f>
        <v>0-10%</v>
      </c>
    </row>
    <row r="6053" spans="1:24" ht="14.4" x14ac:dyDescent="0.3">
      <c r="A6053" s="2">
        <v>6052</v>
      </c>
      <c r="B6053" s="2" t="s">
        <v>8648</v>
      </c>
      <c r="C6053" s="2">
        <f>YEAR([1]Data!$D6053)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9">
        <v>272.39999999999998</v>
      </c>
      <c r="T6053" s="2">
        <v>5</v>
      </c>
      <c r="U6053" s="25">
        <v>0</v>
      </c>
      <c r="V6053" s="25">
        <v>76.27200000000002</v>
      </c>
      <c r="W6053" s="11">
        <f>Table_1[[#This Row],[Discount]]/Table_1[[#This Row],[Sales]]</f>
        <v>0</v>
      </c>
      <c r="X6053" t="str">
        <f>IF(Table_1[[#This Row],[Discount %]]&lt;=0.1, "0-10%", IF(Table_1[[#This Row],[Discount %]]&lt;=0.2, "10-20%", IF(Table_1[[#This Row],[Discount %]]&lt;=0.3, "20-30%", IF(Table_1[[#This Row],[Discount %]]&lt;=0.4, "30-40%", "40%+"))))</f>
        <v>0-10%</v>
      </c>
    </row>
    <row r="6054" spans="1:24" ht="14.4" x14ac:dyDescent="0.3">
      <c r="A6054" s="2">
        <v>6053</v>
      </c>
      <c r="B6054" s="2" t="s">
        <v>8651</v>
      </c>
      <c r="C6054" s="2">
        <f>YEAR([1]Data!$D6054)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9">
        <v>11.952000000000002</v>
      </c>
      <c r="T6054" s="2">
        <v>3</v>
      </c>
      <c r="U6054" s="25">
        <v>0.2</v>
      </c>
      <c r="V6054" s="25">
        <v>4.0338000000000003</v>
      </c>
      <c r="W6054" s="11">
        <f>Table_1[[#This Row],[Discount]]/Table_1[[#This Row],[Sales]]</f>
        <v>1.6733601070950468E-2</v>
      </c>
      <c r="X6054" t="str">
        <f>IF(Table_1[[#This Row],[Discount %]]&lt;=0.1, "0-10%", IF(Table_1[[#This Row],[Discount %]]&lt;=0.2, "10-20%", IF(Table_1[[#This Row],[Discount %]]&lt;=0.3, "20-30%", IF(Table_1[[#This Row],[Discount %]]&lt;=0.4, "30-40%", "40%+"))))</f>
        <v>0-10%</v>
      </c>
    </row>
    <row r="6055" spans="1:24" ht="14.4" x14ac:dyDescent="0.3">
      <c r="A6055" s="2">
        <v>6054</v>
      </c>
      <c r="B6055" s="2" t="s">
        <v>8651</v>
      </c>
      <c r="C6055" s="2">
        <f>YEAR([1]Data!$D6055)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9">
        <v>28</v>
      </c>
      <c r="T6055" s="2">
        <v>4</v>
      </c>
      <c r="U6055" s="25">
        <v>0.2</v>
      </c>
      <c r="V6055" s="25">
        <v>7.7000000000000028</v>
      </c>
      <c r="W6055" s="11">
        <f>Table_1[[#This Row],[Discount]]/Table_1[[#This Row],[Sales]]</f>
        <v>7.1428571428571435E-3</v>
      </c>
      <c r="X6055" t="str">
        <f>IF(Table_1[[#This Row],[Discount %]]&lt;=0.1, "0-10%", IF(Table_1[[#This Row],[Discount %]]&lt;=0.2, "10-20%", IF(Table_1[[#This Row],[Discount %]]&lt;=0.3, "20-30%", IF(Table_1[[#This Row],[Discount %]]&lt;=0.4, "30-40%", "40%+"))))</f>
        <v>0-10%</v>
      </c>
    </row>
    <row r="6056" spans="1:24" ht="14.4" x14ac:dyDescent="0.3">
      <c r="A6056" s="2">
        <v>6055</v>
      </c>
      <c r="B6056" s="2" t="s">
        <v>8651</v>
      </c>
      <c r="C6056" s="2">
        <f>YEAR([1]Data!$D6056)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9">
        <v>12.201000000000001</v>
      </c>
      <c r="T6056" s="2">
        <v>7</v>
      </c>
      <c r="U6056" s="25">
        <v>0.7</v>
      </c>
      <c r="V6056" s="25">
        <v>-9.7607999999999961</v>
      </c>
      <c r="W6056" s="11">
        <f>Table_1[[#This Row],[Discount]]/Table_1[[#This Row],[Sales]]</f>
        <v>5.737234652897303E-2</v>
      </c>
      <c r="X6056" t="str">
        <f>IF(Table_1[[#This Row],[Discount %]]&lt;=0.1, "0-10%", IF(Table_1[[#This Row],[Discount %]]&lt;=0.2, "10-20%", IF(Table_1[[#This Row],[Discount %]]&lt;=0.3, "20-30%", IF(Table_1[[#This Row],[Discount %]]&lt;=0.4, "30-40%", "40%+"))))</f>
        <v>0-10%</v>
      </c>
    </row>
    <row r="6057" spans="1:24" ht="14.4" x14ac:dyDescent="0.3">
      <c r="A6057" s="2">
        <v>6056</v>
      </c>
      <c r="B6057" s="2" t="s">
        <v>8652</v>
      </c>
      <c r="C6057" s="2">
        <f>YEAR([1]Data!$D6057)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9">
        <v>2.0679999999999996</v>
      </c>
      <c r="T6057" s="2">
        <v>1</v>
      </c>
      <c r="U6057" s="25">
        <v>0.8</v>
      </c>
      <c r="V6057" s="25">
        <v>-3.4122000000000003</v>
      </c>
      <c r="W6057" s="11">
        <f>Table_1[[#This Row],[Discount]]/Table_1[[#This Row],[Sales]]</f>
        <v>0.38684719535783374</v>
      </c>
      <c r="X6057" t="str">
        <f>IF(Table_1[[#This Row],[Discount %]]&lt;=0.1, "0-10%", IF(Table_1[[#This Row],[Discount %]]&lt;=0.2, "10-20%", IF(Table_1[[#This Row],[Discount %]]&lt;=0.3, "20-30%", IF(Table_1[[#This Row],[Discount %]]&lt;=0.4, "30-40%", "40%+"))))</f>
        <v>30-40%</v>
      </c>
    </row>
    <row r="6058" spans="1:24" ht="14.4" x14ac:dyDescent="0.3">
      <c r="A6058" s="2">
        <v>6057</v>
      </c>
      <c r="B6058" s="2" t="s">
        <v>8652</v>
      </c>
      <c r="C6058" s="2">
        <f>YEAR([1]Data!$D6058)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9">
        <v>83.84</v>
      </c>
      <c r="T6058" s="2">
        <v>8</v>
      </c>
      <c r="U6058" s="25">
        <v>0.2</v>
      </c>
      <c r="V6058" s="25">
        <v>30.391999999999996</v>
      </c>
      <c r="W6058" s="11">
        <f>Table_1[[#This Row],[Discount]]/Table_1[[#This Row],[Sales]]</f>
        <v>2.3854961832061069E-3</v>
      </c>
      <c r="X6058" t="str">
        <f>IF(Table_1[[#This Row],[Discount %]]&lt;=0.1, "0-10%", IF(Table_1[[#This Row],[Discount %]]&lt;=0.2, "10-20%", IF(Table_1[[#This Row],[Discount %]]&lt;=0.3, "20-30%", IF(Table_1[[#This Row],[Discount %]]&lt;=0.4, "30-40%", "40%+"))))</f>
        <v>0-10%</v>
      </c>
    </row>
    <row r="6059" spans="1:24" ht="14.4" x14ac:dyDescent="0.3">
      <c r="A6059" s="2">
        <v>6058</v>
      </c>
      <c r="B6059" s="2" t="s">
        <v>8653</v>
      </c>
      <c r="C6059" s="2">
        <f>YEAR([1]Data!$D6059)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9">
        <v>11.36</v>
      </c>
      <c r="T6059" s="2">
        <v>2</v>
      </c>
      <c r="U6059" s="25">
        <v>0</v>
      </c>
      <c r="V6059" s="25">
        <v>5.3391999999999991</v>
      </c>
      <c r="W6059" s="11">
        <f>Table_1[[#This Row],[Discount]]/Table_1[[#This Row],[Sales]]</f>
        <v>0</v>
      </c>
      <c r="X6059" t="str">
        <f>IF(Table_1[[#This Row],[Discount %]]&lt;=0.1, "0-10%", IF(Table_1[[#This Row],[Discount %]]&lt;=0.2, "10-20%", IF(Table_1[[#This Row],[Discount %]]&lt;=0.3, "20-30%", IF(Table_1[[#This Row],[Discount %]]&lt;=0.4, "30-40%", "40%+"))))</f>
        <v>0-10%</v>
      </c>
    </row>
    <row r="6060" spans="1:24" ht="14.4" x14ac:dyDescent="0.3">
      <c r="A6060" s="2">
        <v>6059</v>
      </c>
      <c r="B6060" s="2" t="s">
        <v>8653</v>
      </c>
      <c r="C6060" s="2">
        <f>YEAR([1]Data!$D6060)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9">
        <v>36.4</v>
      </c>
      <c r="T6060" s="2">
        <v>5</v>
      </c>
      <c r="U6060" s="25">
        <v>0</v>
      </c>
      <c r="V6060" s="25">
        <v>17.472000000000001</v>
      </c>
      <c r="W6060" s="11">
        <f>Table_1[[#This Row],[Discount]]/Table_1[[#This Row],[Sales]]</f>
        <v>0</v>
      </c>
      <c r="X6060" t="str">
        <f>IF(Table_1[[#This Row],[Discount %]]&lt;=0.1, "0-10%", IF(Table_1[[#This Row],[Discount %]]&lt;=0.2, "10-20%", IF(Table_1[[#This Row],[Discount %]]&lt;=0.3, "20-30%", IF(Table_1[[#This Row],[Discount %]]&lt;=0.4, "30-40%", "40%+"))))</f>
        <v>0-10%</v>
      </c>
    </row>
    <row r="6061" spans="1:24" ht="14.4" x14ac:dyDescent="0.3">
      <c r="A6061" s="2">
        <v>6060</v>
      </c>
      <c r="B6061" s="2" t="s">
        <v>8654</v>
      </c>
      <c r="C6061" s="2">
        <f>YEAR([1]Data!$D6061)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9">
        <v>27.968000000000004</v>
      </c>
      <c r="T6061" s="2">
        <v>2</v>
      </c>
      <c r="U6061" s="25">
        <v>0.2</v>
      </c>
      <c r="V6061" s="25">
        <v>6.9920000000000009</v>
      </c>
      <c r="W6061" s="11">
        <f>Table_1[[#This Row],[Discount]]/Table_1[[#This Row],[Sales]]</f>
        <v>7.1510297482837524E-3</v>
      </c>
      <c r="X6061" t="str">
        <f>IF(Table_1[[#This Row],[Discount %]]&lt;=0.1, "0-10%", IF(Table_1[[#This Row],[Discount %]]&lt;=0.2, "10-20%", IF(Table_1[[#This Row],[Discount %]]&lt;=0.3, "20-30%", IF(Table_1[[#This Row],[Discount %]]&lt;=0.4, "30-40%", "40%+"))))</f>
        <v>0-10%</v>
      </c>
    </row>
    <row r="6062" spans="1:24" ht="14.4" x14ac:dyDescent="0.3">
      <c r="A6062" s="2">
        <v>6061</v>
      </c>
      <c r="B6062" s="2" t="s">
        <v>8655</v>
      </c>
      <c r="C6062" s="2">
        <f>YEAR([1]Data!$D6062)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9">
        <v>142.04</v>
      </c>
      <c r="T6062" s="2">
        <v>4</v>
      </c>
      <c r="U6062" s="25">
        <v>0</v>
      </c>
      <c r="V6062" s="25">
        <v>38.350800000000007</v>
      </c>
      <c r="W6062" s="11">
        <f>Table_1[[#This Row],[Discount]]/Table_1[[#This Row],[Sales]]</f>
        <v>0</v>
      </c>
      <c r="X6062" t="str">
        <f>IF(Table_1[[#This Row],[Discount %]]&lt;=0.1, "0-10%", IF(Table_1[[#This Row],[Discount %]]&lt;=0.2, "10-20%", IF(Table_1[[#This Row],[Discount %]]&lt;=0.3, "20-30%", IF(Table_1[[#This Row],[Discount %]]&lt;=0.4, "30-40%", "40%+"))))</f>
        <v>0-10%</v>
      </c>
    </row>
    <row r="6063" spans="1:24" ht="14.4" x14ac:dyDescent="0.3">
      <c r="A6063" s="2">
        <v>6062</v>
      </c>
      <c r="B6063" s="2" t="s">
        <v>8655</v>
      </c>
      <c r="C6063" s="2">
        <f>YEAR([1]Data!$D6063)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9">
        <v>14.669999999999998</v>
      </c>
      <c r="T6063" s="2">
        <v>3</v>
      </c>
      <c r="U6063" s="25">
        <v>0</v>
      </c>
      <c r="V6063" s="25">
        <v>6.0147000000000004</v>
      </c>
      <c r="W6063" s="11">
        <f>Table_1[[#This Row],[Discount]]/Table_1[[#This Row],[Sales]]</f>
        <v>0</v>
      </c>
      <c r="X6063" t="str">
        <f>IF(Table_1[[#This Row],[Discount %]]&lt;=0.1, "0-10%", IF(Table_1[[#This Row],[Discount %]]&lt;=0.2, "10-20%", IF(Table_1[[#This Row],[Discount %]]&lt;=0.3, "20-30%", IF(Table_1[[#This Row],[Discount %]]&lt;=0.4, "30-40%", "40%+"))))</f>
        <v>0-10%</v>
      </c>
    </row>
    <row r="6064" spans="1:24" ht="14.4" x14ac:dyDescent="0.3">
      <c r="A6064" s="2">
        <v>6063</v>
      </c>
      <c r="B6064" s="2" t="s">
        <v>8656</v>
      </c>
      <c r="C6064" s="2">
        <f>YEAR([1]Data!$D6064)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9">
        <v>1199.96</v>
      </c>
      <c r="T6064" s="2">
        <v>5</v>
      </c>
      <c r="U6064" s="25">
        <v>0.2</v>
      </c>
      <c r="V6064" s="25">
        <v>224.99249999999995</v>
      </c>
      <c r="W6064" s="11">
        <f>Table_1[[#This Row],[Discount]]/Table_1[[#This Row],[Sales]]</f>
        <v>1.6667222240741359E-4</v>
      </c>
      <c r="X6064" t="str">
        <f>IF(Table_1[[#This Row],[Discount %]]&lt;=0.1, "0-10%", IF(Table_1[[#This Row],[Discount %]]&lt;=0.2, "10-20%", IF(Table_1[[#This Row],[Discount %]]&lt;=0.3, "20-30%", IF(Table_1[[#This Row],[Discount %]]&lt;=0.4, "30-40%", "40%+"))))</f>
        <v>0-10%</v>
      </c>
    </row>
    <row r="6065" spans="1:24" ht="14.4" x14ac:dyDescent="0.3">
      <c r="A6065" s="2">
        <v>6064</v>
      </c>
      <c r="B6065" s="2" t="s">
        <v>8656</v>
      </c>
      <c r="C6065" s="2">
        <f>YEAR([1]Data!$D6065)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9">
        <v>12.600000000000001</v>
      </c>
      <c r="T6065" s="2">
        <v>3</v>
      </c>
      <c r="U6065" s="25">
        <v>0</v>
      </c>
      <c r="V6065" s="25">
        <v>6.1739999999999995</v>
      </c>
      <c r="W6065" s="11">
        <f>Table_1[[#This Row],[Discount]]/Table_1[[#This Row],[Sales]]</f>
        <v>0</v>
      </c>
      <c r="X6065" t="str">
        <f>IF(Table_1[[#This Row],[Discount %]]&lt;=0.1, "0-10%", IF(Table_1[[#This Row],[Discount %]]&lt;=0.2, "10-20%", IF(Table_1[[#This Row],[Discount %]]&lt;=0.3, "20-30%", IF(Table_1[[#This Row],[Discount %]]&lt;=0.4, "30-40%", "40%+"))))</f>
        <v>0-10%</v>
      </c>
    </row>
    <row r="6066" spans="1:24" ht="14.4" x14ac:dyDescent="0.3">
      <c r="A6066" s="2">
        <v>6065</v>
      </c>
      <c r="B6066" s="2" t="s">
        <v>8656</v>
      </c>
      <c r="C6066" s="2">
        <f>YEAR([1]Data!$D6066)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9">
        <v>17.940000000000001</v>
      </c>
      <c r="T6066" s="2">
        <v>3</v>
      </c>
      <c r="U6066" s="25">
        <v>0</v>
      </c>
      <c r="V6066" s="25">
        <v>8.0730000000000004</v>
      </c>
      <c r="W6066" s="11">
        <f>Table_1[[#This Row],[Discount]]/Table_1[[#This Row],[Sales]]</f>
        <v>0</v>
      </c>
      <c r="X6066" t="str">
        <f>IF(Table_1[[#This Row],[Discount %]]&lt;=0.1, "0-10%", IF(Table_1[[#This Row],[Discount %]]&lt;=0.2, "10-20%", IF(Table_1[[#This Row],[Discount %]]&lt;=0.3, "20-30%", IF(Table_1[[#This Row],[Discount %]]&lt;=0.4, "30-40%", "40%+"))))</f>
        <v>0-10%</v>
      </c>
    </row>
    <row r="6067" spans="1:24" ht="14.4" x14ac:dyDescent="0.3">
      <c r="A6067" s="2">
        <v>6066</v>
      </c>
      <c r="B6067" s="2" t="s">
        <v>8657</v>
      </c>
      <c r="C6067" s="2">
        <f>YEAR([1]Data!$D6067)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9">
        <v>23.904000000000003</v>
      </c>
      <c r="T6067" s="2">
        <v>6</v>
      </c>
      <c r="U6067" s="25">
        <v>0.2</v>
      </c>
      <c r="V6067" s="25">
        <v>7.7687999999999988</v>
      </c>
      <c r="W6067" s="11">
        <f>Table_1[[#This Row],[Discount]]/Table_1[[#This Row],[Sales]]</f>
        <v>8.3668005354752342E-3</v>
      </c>
      <c r="X6067" t="str">
        <f>IF(Table_1[[#This Row],[Discount %]]&lt;=0.1, "0-10%", IF(Table_1[[#This Row],[Discount %]]&lt;=0.2, "10-20%", IF(Table_1[[#This Row],[Discount %]]&lt;=0.3, "20-30%", IF(Table_1[[#This Row],[Discount %]]&lt;=0.4, "30-40%", "40%+"))))</f>
        <v>0-10%</v>
      </c>
    </row>
    <row r="6068" spans="1:24" ht="14.4" x14ac:dyDescent="0.3">
      <c r="A6068" s="2">
        <v>6067</v>
      </c>
      <c r="B6068" s="2" t="s">
        <v>8658</v>
      </c>
      <c r="C6068" s="2">
        <f>YEAR([1]Data!$D6068)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9">
        <v>88.960000000000008</v>
      </c>
      <c r="T6068" s="2">
        <v>8</v>
      </c>
      <c r="U6068" s="25">
        <v>0.2</v>
      </c>
      <c r="V6068" s="25">
        <v>10.007999999999988</v>
      </c>
      <c r="W6068" s="11">
        <f>Table_1[[#This Row],[Discount]]/Table_1[[#This Row],[Sales]]</f>
        <v>2.2482014388489208E-3</v>
      </c>
      <c r="X6068" t="str">
        <f>IF(Table_1[[#This Row],[Discount %]]&lt;=0.1, "0-10%", IF(Table_1[[#This Row],[Discount %]]&lt;=0.2, "10-20%", IF(Table_1[[#This Row],[Discount %]]&lt;=0.3, "20-30%", IF(Table_1[[#This Row],[Discount %]]&lt;=0.4, "30-40%", "40%+"))))</f>
        <v>0-10%</v>
      </c>
    </row>
    <row r="6069" spans="1:24" ht="14.4" x14ac:dyDescent="0.3">
      <c r="A6069" s="2">
        <v>6068</v>
      </c>
      <c r="B6069" s="2" t="s">
        <v>8660</v>
      </c>
      <c r="C6069" s="2">
        <f>YEAR([1]Data!$D6069)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9">
        <v>518.27200000000005</v>
      </c>
      <c r="T6069" s="2">
        <v>8</v>
      </c>
      <c r="U6069" s="25">
        <v>0.2</v>
      </c>
      <c r="V6069" s="25">
        <v>-97.176000000000073</v>
      </c>
      <c r="W6069" s="11">
        <f>Table_1[[#This Row],[Discount]]/Table_1[[#This Row],[Sales]]</f>
        <v>3.8589775253148923E-4</v>
      </c>
      <c r="X6069" t="str">
        <f>IF(Table_1[[#This Row],[Discount %]]&lt;=0.1, "0-10%", IF(Table_1[[#This Row],[Discount %]]&lt;=0.2, "10-20%", IF(Table_1[[#This Row],[Discount %]]&lt;=0.3, "20-30%", IF(Table_1[[#This Row],[Discount %]]&lt;=0.4, "30-40%", "40%+"))))</f>
        <v>0-10%</v>
      </c>
    </row>
    <row r="6070" spans="1:24" ht="14.4" x14ac:dyDescent="0.3">
      <c r="A6070" s="2">
        <v>6069</v>
      </c>
      <c r="B6070" s="2" t="s">
        <v>8660</v>
      </c>
      <c r="C6070" s="2">
        <f>YEAR([1]Data!$D6070)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9">
        <v>6.98</v>
      </c>
      <c r="T6070" s="2">
        <v>1</v>
      </c>
      <c r="U6070" s="25">
        <v>0</v>
      </c>
      <c r="V6070" s="25">
        <v>3.3504</v>
      </c>
      <c r="W6070" s="11">
        <f>Table_1[[#This Row],[Discount]]/Table_1[[#This Row],[Sales]]</f>
        <v>0</v>
      </c>
      <c r="X6070" t="str">
        <f>IF(Table_1[[#This Row],[Discount %]]&lt;=0.1, "0-10%", IF(Table_1[[#This Row],[Discount %]]&lt;=0.2, "10-20%", IF(Table_1[[#This Row],[Discount %]]&lt;=0.3, "20-30%", IF(Table_1[[#This Row],[Discount %]]&lt;=0.4, "30-40%", "40%+"))))</f>
        <v>0-10%</v>
      </c>
    </row>
    <row r="6071" spans="1:24" ht="14.4" x14ac:dyDescent="0.3">
      <c r="A6071" s="2">
        <v>6070</v>
      </c>
      <c r="B6071" s="2" t="s">
        <v>8660</v>
      </c>
      <c r="C6071" s="2">
        <f>YEAR([1]Data!$D6071)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9">
        <v>343.20000000000005</v>
      </c>
      <c r="T6071" s="2">
        <v>1</v>
      </c>
      <c r="U6071" s="25">
        <v>0.2</v>
      </c>
      <c r="V6071" s="25">
        <v>38.609999999999957</v>
      </c>
      <c r="W6071" s="11">
        <f>Table_1[[#This Row],[Discount]]/Table_1[[#This Row],[Sales]]</f>
        <v>5.8275058275058275E-4</v>
      </c>
      <c r="X6071" t="str">
        <f>IF(Table_1[[#This Row],[Discount %]]&lt;=0.1, "0-10%", IF(Table_1[[#This Row],[Discount %]]&lt;=0.2, "10-20%", IF(Table_1[[#This Row],[Discount %]]&lt;=0.3, "20-30%", IF(Table_1[[#This Row],[Discount %]]&lt;=0.4, "30-40%", "40%+"))))</f>
        <v>0-10%</v>
      </c>
    </row>
    <row r="6072" spans="1:24" ht="14.4" x14ac:dyDescent="0.3">
      <c r="A6072" s="2">
        <v>6071</v>
      </c>
      <c r="B6072" s="2" t="s">
        <v>8663</v>
      </c>
      <c r="C6072" s="2">
        <f>YEAR([1]Data!$D6072)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9">
        <v>17.544</v>
      </c>
      <c r="T6072" s="2">
        <v>3</v>
      </c>
      <c r="U6072" s="25">
        <v>0.2</v>
      </c>
      <c r="V6072" s="25">
        <v>5.9210999999999983</v>
      </c>
      <c r="W6072" s="11">
        <f>Table_1[[#This Row],[Discount]]/Table_1[[#This Row],[Sales]]</f>
        <v>1.1399908800729594E-2</v>
      </c>
      <c r="X6072" t="str">
        <f>IF(Table_1[[#This Row],[Discount %]]&lt;=0.1, "0-10%", IF(Table_1[[#This Row],[Discount %]]&lt;=0.2, "10-20%", IF(Table_1[[#This Row],[Discount %]]&lt;=0.3, "20-30%", IF(Table_1[[#This Row],[Discount %]]&lt;=0.4, "30-40%", "40%+"))))</f>
        <v>0-10%</v>
      </c>
    </row>
    <row r="6073" spans="1:24" ht="14.4" x14ac:dyDescent="0.3">
      <c r="A6073" s="2">
        <v>6072</v>
      </c>
      <c r="B6073" s="2" t="s">
        <v>8664</v>
      </c>
      <c r="C6073" s="2">
        <f>YEAR([1]Data!$D6073)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9">
        <v>152.68800000000002</v>
      </c>
      <c r="T6073" s="2">
        <v>2</v>
      </c>
      <c r="U6073" s="25">
        <v>0.2</v>
      </c>
      <c r="V6073" s="25">
        <v>-26.720400000000019</v>
      </c>
      <c r="W6073" s="11">
        <f>Table_1[[#This Row],[Discount]]/Table_1[[#This Row],[Sales]]</f>
        <v>1.3098606308288797E-3</v>
      </c>
      <c r="X6073" t="str">
        <f>IF(Table_1[[#This Row],[Discount %]]&lt;=0.1, "0-10%", IF(Table_1[[#This Row],[Discount %]]&lt;=0.2, "10-20%", IF(Table_1[[#This Row],[Discount %]]&lt;=0.3, "20-30%", IF(Table_1[[#This Row],[Discount %]]&lt;=0.4, "30-40%", "40%+"))))</f>
        <v>0-10%</v>
      </c>
    </row>
    <row r="6074" spans="1:24" ht="14.4" x14ac:dyDescent="0.3">
      <c r="A6074" s="2">
        <v>6073</v>
      </c>
      <c r="B6074" s="2" t="s">
        <v>8664</v>
      </c>
      <c r="C6074" s="2">
        <f>YEAR([1]Data!$D6074)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9">
        <v>3.4880000000000004</v>
      </c>
      <c r="T6074" s="2">
        <v>2</v>
      </c>
      <c r="U6074" s="25">
        <v>0.2</v>
      </c>
      <c r="V6074" s="25">
        <v>0.56679999999999997</v>
      </c>
      <c r="W6074" s="11">
        <f>Table_1[[#This Row],[Discount]]/Table_1[[#This Row],[Sales]]</f>
        <v>5.73394495412844E-2</v>
      </c>
      <c r="X6074" t="str">
        <f>IF(Table_1[[#This Row],[Discount %]]&lt;=0.1, "0-10%", IF(Table_1[[#This Row],[Discount %]]&lt;=0.2, "10-20%", IF(Table_1[[#This Row],[Discount %]]&lt;=0.3, "20-30%", IF(Table_1[[#This Row],[Discount %]]&lt;=0.4, "30-40%", "40%+"))))</f>
        <v>0-10%</v>
      </c>
    </row>
    <row r="6075" spans="1:24" ht="14.4" x14ac:dyDescent="0.3">
      <c r="A6075" s="2">
        <v>6074</v>
      </c>
      <c r="B6075" s="2" t="s">
        <v>8664</v>
      </c>
      <c r="C6075" s="2">
        <f>YEAR([1]Data!$D6075)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9">
        <v>5.8880000000000008</v>
      </c>
      <c r="T6075" s="2">
        <v>2</v>
      </c>
      <c r="U6075" s="25">
        <v>0.2</v>
      </c>
      <c r="V6075" s="25">
        <v>-1.3248000000000004</v>
      </c>
      <c r="W6075" s="11">
        <f>Table_1[[#This Row],[Discount]]/Table_1[[#This Row],[Sales]]</f>
        <v>3.3967391304347824E-2</v>
      </c>
      <c r="X6075" t="str">
        <f>IF(Table_1[[#This Row],[Discount %]]&lt;=0.1, "0-10%", IF(Table_1[[#This Row],[Discount %]]&lt;=0.2, "10-20%", IF(Table_1[[#This Row],[Discount %]]&lt;=0.3, "20-30%", IF(Table_1[[#This Row],[Discount %]]&lt;=0.4, "30-40%", "40%+"))))</f>
        <v>0-10%</v>
      </c>
    </row>
    <row r="6076" spans="1:24" ht="14.4" x14ac:dyDescent="0.3">
      <c r="A6076" s="2">
        <v>6075</v>
      </c>
      <c r="B6076" s="2" t="s">
        <v>8665</v>
      </c>
      <c r="C6076" s="2">
        <f>YEAR([1]Data!$D6076)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9">
        <v>153.55199999999999</v>
      </c>
      <c r="T6076" s="2">
        <v>3</v>
      </c>
      <c r="U6076" s="25">
        <v>0.2</v>
      </c>
      <c r="V6076" s="25">
        <v>51.823799999999999</v>
      </c>
      <c r="W6076" s="11">
        <f>Table_1[[#This Row],[Discount]]/Table_1[[#This Row],[Sales]]</f>
        <v>1.3024903615713244E-3</v>
      </c>
      <c r="X6076" t="str">
        <f>IF(Table_1[[#This Row],[Discount %]]&lt;=0.1, "0-10%", IF(Table_1[[#This Row],[Discount %]]&lt;=0.2, "10-20%", IF(Table_1[[#This Row],[Discount %]]&lt;=0.3, "20-30%", IF(Table_1[[#This Row],[Discount %]]&lt;=0.4, "30-40%", "40%+"))))</f>
        <v>0-10%</v>
      </c>
    </row>
    <row r="6077" spans="1:24" ht="14.4" x14ac:dyDescent="0.3">
      <c r="A6077" s="2">
        <v>6076</v>
      </c>
      <c r="B6077" s="2" t="s">
        <v>8665</v>
      </c>
      <c r="C6077" s="2">
        <f>YEAR([1]Data!$D6077)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9">
        <v>270.62</v>
      </c>
      <c r="T6077" s="2">
        <v>2</v>
      </c>
      <c r="U6077" s="25">
        <v>0</v>
      </c>
      <c r="V6077" s="25">
        <v>2.7062000000000239</v>
      </c>
      <c r="W6077" s="11">
        <f>Table_1[[#This Row],[Discount]]/Table_1[[#This Row],[Sales]]</f>
        <v>0</v>
      </c>
      <c r="X6077" t="str">
        <f>IF(Table_1[[#This Row],[Discount %]]&lt;=0.1, "0-10%", IF(Table_1[[#This Row],[Discount %]]&lt;=0.2, "10-20%", IF(Table_1[[#This Row],[Discount %]]&lt;=0.3, "20-30%", IF(Table_1[[#This Row],[Discount %]]&lt;=0.4, "30-40%", "40%+"))))</f>
        <v>0-10%</v>
      </c>
    </row>
    <row r="6078" spans="1:24" ht="14.4" x14ac:dyDescent="0.3">
      <c r="A6078" s="2">
        <v>6077</v>
      </c>
      <c r="B6078" s="2" t="s">
        <v>8666</v>
      </c>
      <c r="C6078" s="2">
        <f>YEAR([1]Data!$D6078)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9">
        <v>468.90000000000003</v>
      </c>
      <c r="T6078" s="2">
        <v>6</v>
      </c>
      <c r="U6078" s="25">
        <v>0</v>
      </c>
      <c r="V6078" s="25">
        <v>206.31600000000006</v>
      </c>
      <c r="W6078" s="11">
        <f>Table_1[[#This Row],[Discount]]/Table_1[[#This Row],[Sales]]</f>
        <v>0</v>
      </c>
      <c r="X6078" t="str">
        <f>IF(Table_1[[#This Row],[Discount %]]&lt;=0.1, "0-10%", IF(Table_1[[#This Row],[Discount %]]&lt;=0.2, "10-20%", IF(Table_1[[#This Row],[Discount %]]&lt;=0.3, "20-30%", IF(Table_1[[#This Row],[Discount %]]&lt;=0.4, "30-40%", "40%+"))))</f>
        <v>0-10%</v>
      </c>
    </row>
    <row r="6079" spans="1:24" ht="14.4" x14ac:dyDescent="0.3">
      <c r="A6079" s="2">
        <v>6078</v>
      </c>
      <c r="B6079" s="2" t="s">
        <v>8666</v>
      </c>
      <c r="C6079" s="2">
        <f>YEAR([1]Data!$D6079)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9">
        <v>72.48</v>
      </c>
      <c r="T6079" s="2">
        <v>2</v>
      </c>
      <c r="U6079" s="25">
        <v>0</v>
      </c>
      <c r="V6079" s="25">
        <v>30.441600000000001</v>
      </c>
      <c r="W6079" s="11">
        <f>Table_1[[#This Row],[Discount]]/Table_1[[#This Row],[Sales]]</f>
        <v>0</v>
      </c>
      <c r="X6079" t="str">
        <f>IF(Table_1[[#This Row],[Discount %]]&lt;=0.1, "0-10%", IF(Table_1[[#This Row],[Discount %]]&lt;=0.2, "10-20%", IF(Table_1[[#This Row],[Discount %]]&lt;=0.3, "20-30%", IF(Table_1[[#This Row],[Discount %]]&lt;=0.4, "30-40%", "40%+"))))</f>
        <v>0-10%</v>
      </c>
    </row>
    <row r="6080" spans="1:24" ht="14.4" x14ac:dyDescent="0.3">
      <c r="A6080" s="2">
        <v>6079</v>
      </c>
      <c r="B6080" s="2" t="s">
        <v>8666</v>
      </c>
      <c r="C6080" s="2">
        <f>YEAR([1]Data!$D6080)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9">
        <v>10.95</v>
      </c>
      <c r="T6080" s="2">
        <v>3</v>
      </c>
      <c r="U6080" s="25">
        <v>0</v>
      </c>
      <c r="V6080" s="25">
        <v>3.2849999999999993</v>
      </c>
      <c r="W6080" s="11">
        <f>Table_1[[#This Row],[Discount]]/Table_1[[#This Row],[Sales]]</f>
        <v>0</v>
      </c>
      <c r="X6080" t="str">
        <f>IF(Table_1[[#This Row],[Discount %]]&lt;=0.1, "0-10%", IF(Table_1[[#This Row],[Discount %]]&lt;=0.2, "10-20%", IF(Table_1[[#This Row],[Discount %]]&lt;=0.3, "20-30%", IF(Table_1[[#This Row],[Discount %]]&lt;=0.4, "30-40%", "40%+"))))</f>
        <v>0-10%</v>
      </c>
    </row>
    <row r="6081" spans="1:24" ht="14.4" x14ac:dyDescent="0.3">
      <c r="A6081" s="2">
        <v>6080</v>
      </c>
      <c r="B6081" s="2" t="s">
        <v>8666</v>
      </c>
      <c r="C6081" s="2">
        <f>YEAR([1]Data!$D6081)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9">
        <v>191.82</v>
      </c>
      <c r="T6081" s="2">
        <v>3</v>
      </c>
      <c r="U6081" s="25">
        <v>0</v>
      </c>
      <c r="V6081" s="25">
        <v>61.382399999999997</v>
      </c>
      <c r="W6081" s="11">
        <f>Table_1[[#This Row],[Discount]]/Table_1[[#This Row],[Sales]]</f>
        <v>0</v>
      </c>
      <c r="X6081" t="str">
        <f>IF(Table_1[[#This Row],[Discount %]]&lt;=0.1, "0-10%", IF(Table_1[[#This Row],[Discount %]]&lt;=0.2, "10-20%", IF(Table_1[[#This Row],[Discount %]]&lt;=0.3, "20-30%", IF(Table_1[[#This Row],[Discount %]]&lt;=0.4, "30-40%", "40%+"))))</f>
        <v>0-10%</v>
      </c>
    </row>
    <row r="6082" spans="1:24" ht="14.4" x14ac:dyDescent="0.3">
      <c r="A6082" s="2">
        <v>6081</v>
      </c>
      <c r="B6082" s="2" t="s">
        <v>8667</v>
      </c>
      <c r="C6082" s="2">
        <f>YEAR([1]Data!$D6082)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9">
        <v>151.05600000000001</v>
      </c>
      <c r="T6082" s="2">
        <v>9</v>
      </c>
      <c r="U6082" s="25">
        <v>0.2</v>
      </c>
      <c r="V6082" s="25">
        <v>7.5527999999999977</v>
      </c>
      <c r="W6082" s="11">
        <f>Table_1[[#This Row],[Discount]]/Table_1[[#This Row],[Sales]]</f>
        <v>1.3240122868340219E-3</v>
      </c>
      <c r="X6082" t="str">
        <f>IF(Table_1[[#This Row],[Discount %]]&lt;=0.1, "0-10%", IF(Table_1[[#This Row],[Discount %]]&lt;=0.2, "10-20%", IF(Table_1[[#This Row],[Discount %]]&lt;=0.3, "20-30%", IF(Table_1[[#This Row],[Discount %]]&lt;=0.4, "30-40%", "40%+"))))</f>
        <v>0-10%</v>
      </c>
    </row>
    <row r="6083" spans="1:24" ht="14.4" x14ac:dyDescent="0.3">
      <c r="A6083" s="2">
        <v>6082</v>
      </c>
      <c r="B6083" s="2" t="s">
        <v>8668</v>
      </c>
      <c r="C6083" s="2">
        <f>YEAR([1]Data!$D6083)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9">
        <v>25.16</v>
      </c>
      <c r="T6083" s="2">
        <v>5</v>
      </c>
      <c r="U6083" s="25">
        <v>0.6</v>
      </c>
      <c r="V6083" s="25">
        <v>-11.321999999999999</v>
      </c>
      <c r="W6083" s="11">
        <f>Table_1[[#This Row],[Discount]]/Table_1[[#This Row],[Sales]]</f>
        <v>2.3847376788553257E-2</v>
      </c>
      <c r="X6083" t="str">
        <f>IF(Table_1[[#This Row],[Discount %]]&lt;=0.1, "0-10%", IF(Table_1[[#This Row],[Discount %]]&lt;=0.2, "10-20%", IF(Table_1[[#This Row],[Discount %]]&lt;=0.3, "20-30%", IF(Table_1[[#This Row],[Discount %]]&lt;=0.4, "30-40%", "40%+"))))</f>
        <v>0-10%</v>
      </c>
    </row>
    <row r="6084" spans="1:24" ht="14.4" x14ac:dyDescent="0.3">
      <c r="A6084" s="2">
        <v>6083</v>
      </c>
      <c r="B6084" s="2" t="s">
        <v>8669</v>
      </c>
      <c r="C6084" s="2">
        <f>YEAR([1]Data!$D6084)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9">
        <v>6.2159999999999993</v>
      </c>
      <c r="T6084" s="2">
        <v>6</v>
      </c>
      <c r="U6084" s="25">
        <v>0.8</v>
      </c>
      <c r="V6084" s="25">
        <v>-9.634800000000002</v>
      </c>
      <c r="W6084" s="11">
        <f>Table_1[[#This Row],[Discount]]/Table_1[[#This Row],[Sales]]</f>
        <v>0.12870012870012873</v>
      </c>
      <c r="X6084" t="str">
        <f>IF(Table_1[[#This Row],[Discount %]]&lt;=0.1, "0-10%", IF(Table_1[[#This Row],[Discount %]]&lt;=0.2, "10-20%", IF(Table_1[[#This Row],[Discount %]]&lt;=0.3, "20-30%", IF(Table_1[[#This Row],[Discount %]]&lt;=0.4, "30-40%", "40%+"))))</f>
        <v>10-20%</v>
      </c>
    </row>
    <row r="6085" spans="1:24" ht="14.4" x14ac:dyDescent="0.3">
      <c r="A6085" s="2">
        <v>6084</v>
      </c>
      <c r="B6085" s="2" t="s">
        <v>8669</v>
      </c>
      <c r="C6085" s="2">
        <f>YEAR([1]Data!$D6085)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9">
        <v>23.616</v>
      </c>
      <c r="T6085" s="2">
        <v>9</v>
      </c>
      <c r="U6085" s="25">
        <v>0.2</v>
      </c>
      <c r="V6085" s="25">
        <v>2.6567999999999969</v>
      </c>
      <c r="W6085" s="11">
        <f>Table_1[[#This Row],[Discount]]/Table_1[[#This Row],[Sales]]</f>
        <v>8.4688346883468844E-3</v>
      </c>
      <c r="X6085" t="str">
        <f>IF(Table_1[[#This Row],[Discount %]]&lt;=0.1, "0-10%", IF(Table_1[[#This Row],[Discount %]]&lt;=0.2, "10-20%", IF(Table_1[[#This Row],[Discount %]]&lt;=0.3, "20-30%", IF(Table_1[[#This Row],[Discount %]]&lt;=0.4, "30-40%", "40%+"))))</f>
        <v>0-10%</v>
      </c>
    </row>
    <row r="6086" spans="1:24" ht="14.4" x14ac:dyDescent="0.3">
      <c r="A6086" s="2">
        <v>6085</v>
      </c>
      <c r="B6086" s="2" t="s">
        <v>8669</v>
      </c>
      <c r="C6086" s="2">
        <f>YEAR([1]Data!$D6086)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9">
        <v>24.032</v>
      </c>
      <c r="T6086" s="2">
        <v>2</v>
      </c>
      <c r="U6086" s="25">
        <v>0.2</v>
      </c>
      <c r="V6086" s="25">
        <v>-0.60080000000000044</v>
      </c>
      <c r="W6086" s="11">
        <f>Table_1[[#This Row],[Discount]]/Table_1[[#This Row],[Sales]]</f>
        <v>8.3222370173102536E-3</v>
      </c>
      <c r="X6086" t="str">
        <f>IF(Table_1[[#This Row],[Discount %]]&lt;=0.1, "0-10%", IF(Table_1[[#This Row],[Discount %]]&lt;=0.2, "10-20%", IF(Table_1[[#This Row],[Discount %]]&lt;=0.3, "20-30%", IF(Table_1[[#This Row],[Discount %]]&lt;=0.4, "30-40%", "40%+"))))</f>
        <v>0-10%</v>
      </c>
    </row>
    <row r="6087" spans="1:24" ht="14.4" x14ac:dyDescent="0.3">
      <c r="A6087" s="2">
        <v>6086</v>
      </c>
      <c r="B6087" s="2" t="s">
        <v>8669</v>
      </c>
      <c r="C6087" s="2">
        <f>YEAR([1]Data!$D6087)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9">
        <v>2.0880000000000001</v>
      </c>
      <c r="T6087" s="2">
        <v>1</v>
      </c>
      <c r="U6087" s="25">
        <v>0.2</v>
      </c>
      <c r="V6087" s="25">
        <v>0.67859999999999987</v>
      </c>
      <c r="W6087" s="11">
        <f>Table_1[[#This Row],[Discount]]/Table_1[[#This Row],[Sales]]</f>
        <v>9.5785440613026823E-2</v>
      </c>
      <c r="X6087" t="str">
        <f>IF(Table_1[[#This Row],[Discount %]]&lt;=0.1, "0-10%", IF(Table_1[[#This Row],[Discount %]]&lt;=0.2, "10-20%", IF(Table_1[[#This Row],[Discount %]]&lt;=0.3, "20-30%", IF(Table_1[[#This Row],[Discount %]]&lt;=0.4, "30-40%", "40%+"))))</f>
        <v>0-10%</v>
      </c>
    </row>
    <row r="6088" spans="1:24" ht="14.4" x14ac:dyDescent="0.3">
      <c r="A6088" s="2">
        <v>6087</v>
      </c>
      <c r="B6088" s="2" t="s">
        <v>8669</v>
      </c>
      <c r="C6088" s="2">
        <f>YEAR([1]Data!$D6088)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9">
        <v>4.4879999999999995</v>
      </c>
      <c r="T6088" s="2">
        <v>6</v>
      </c>
      <c r="U6088" s="25">
        <v>0.8</v>
      </c>
      <c r="V6088" s="25">
        <v>-6.7320000000000011</v>
      </c>
      <c r="W6088" s="11">
        <f>Table_1[[#This Row],[Discount]]/Table_1[[#This Row],[Sales]]</f>
        <v>0.17825311942959005</v>
      </c>
      <c r="X6088" t="str">
        <f>IF(Table_1[[#This Row],[Discount %]]&lt;=0.1, "0-10%", IF(Table_1[[#This Row],[Discount %]]&lt;=0.2, "10-20%", IF(Table_1[[#This Row],[Discount %]]&lt;=0.3, "20-30%", IF(Table_1[[#This Row],[Discount %]]&lt;=0.4, "30-40%", "40%+"))))</f>
        <v>10-20%</v>
      </c>
    </row>
    <row r="6089" spans="1:24" ht="14.4" x14ac:dyDescent="0.3">
      <c r="A6089" s="2">
        <v>6088</v>
      </c>
      <c r="B6089" s="2" t="s">
        <v>8670</v>
      </c>
      <c r="C6089" s="2">
        <f>YEAR([1]Data!$D6089)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9">
        <v>29.22</v>
      </c>
      <c r="T6089" s="2">
        <v>3</v>
      </c>
      <c r="U6089" s="25">
        <v>0</v>
      </c>
      <c r="V6089" s="25">
        <v>12.856800000000002</v>
      </c>
      <c r="W6089" s="11">
        <f>Table_1[[#This Row],[Discount]]/Table_1[[#This Row],[Sales]]</f>
        <v>0</v>
      </c>
      <c r="X6089" t="str">
        <f>IF(Table_1[[#This Row],[Discount %]]&lt;=0.1, "0-10%", IF(Table_1[[#This Row],[Discount %]]&lt;=0.2, "10-20%", IF(Table_1[[#This Row],[Discount %]]&lt;=0.3, "20-30%", IF(Table_1[[#This Row],[Discount %]]&lt;=0.4, "30-40%", "40%+"))))</f>
        <v>0-10%</v>
      </c>
    </row>
    <row r="6090" spans="1:24" ht="14.4" x14ac:dyDescent="0.3">
      <c r="A6090" s="2">
        <v>6089</v>
      </c>
      <c r="B6090" s="2" t="s">
        <v>8671</v>
      </c>
      <c r="C6090" s="2">
        <f>YEAR([1]Data!$D6090)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9">
        <v>6.48</v>
      </c>
      <c r="T6090" s="2">
        <v>1</v>
      </c>
      <c r="U6090" s="25">
        <v>0</v>
      </c>
      <c r="V6090" s="25">
        <v>3.1104000000000003</v>
      </c>
      <c r="W6090" s="11">
        <f>Table_1[[#This Row],[Discount]]/Table_1[[#This Row],[Sales]]</f>
        <v>0</v>
      </c>
      <c r="X6090" t="str">
        <f>IF(Table_1[[#This Row],[Discount %]]&lt;=0.1, "0-10%", IF(Table_1[[#This Row],[Discount %]]&lt;=0.2, "10-20%", IF(Table_1[[#This Row],[Discount %]]&lt;=0.3, "20-30%", IF(Table_1[[#This Row],[Discount %]]&lt;=0.4, "30-40%", "40%+"))))</f>
        <v>0-10%</v>
      </c>
    </row>
    <row r="6091" spans="1:24" ht="14.4" x14ac:dyDescent="0.3">
      <c r="A6091" s="2">
        <v>6090</v>
      </c>
      <c r="B6091" s="2" t="s">
        <v>8672</v>
      </c>
      <c r="C6091" s="2">
        <f>YEAR([1]Data!$D6091)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9">
        <v>1.1880000000000002</v>
      </c>
      <c r="T6091" s="2">
        <v>2</v>
      </c>
      <c r="U6091" s="25">
        <v>0.7</v>
      </c>
      <c r="V6091" s="25">
        <v>-0.98999999999999977</v>
      </c>
      <c r="W6091" s="11">
        <f>Table_1[[#This Row],[Discount]]/Table_1[[#This Row],[Sales]]</f>
        <v>0.5892255892255891</v>
      </c>
      <c r="X6091" t="str">
        <f>IF(Table_1[[#This Row],[Discount %]]&lt;=0.1, "0-10%", IF(Table_1[[#This Row],[Discount %]]&lt;=0.2, "10-20%", IF(Table_1[[#This Row],[Discount %]]&lt;=0.3, "20-30%", IF(Table_1[[#This Row],[Discount %]]&lt;=0.4, "30-40%", "40%+"))))</f>
        <v>40%+</v>
      </c>
    </row>
    <row r="6092" spans="1:24" ht="14.4" x14ac:dyDescent="0.3">
      <c r="A6092" s="2">
        <v>6091</v>
      </c>
      <c r="B6092" s="2" t="s">
        <v>8673</v>
      </c>
      <c r="C6092" s="2">
        <f>YEAR([1]Data!$D6092)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9">
        <v>272.64600000000002</v>
      </c>
      <c r="T6092" s="2">
        <v>3</v>
      </c>
      <c r="U6092" s="25">
        <v>0.1</v>
      </c>
      <c r="V6092" s="25">
        <v>18.176400000000008</v>
      </c>
      <c r="W6092" s="11">
        <f>Table_1[[#This Row],[Discount]]/Table_1[[#This Row],[Sales]]</f>
        <v>3.6677596590450618E-4</v>
      </c>
      <c r="X6092" t="str">
        <f>IF(Table_1[[#This Row],[Discount %]]&lt;=0.1, "0-10%", IF(Table_1[[#This Row],[Discount %]]&lt;=0.2, "10-20%", IF(Table_1[[#This Row],[Discount %]]&lt;=0.3, "20-30%", IF(Table_1[[#This Row],[Discount %]]&lt;=0.4, "30-40%", "40%+"))))</f>
        <v>0-10%</v>
      </c>
    </row>
    <row r="6093" spans="1:24" ht="14.4" x14ac:dyDescent="0.3">
      <c r="A6093" s="2">
        <v>6092</v>
      </c>
      <c r="B6093" s="2" t="s">
        <v>8673</v>
      </c>
      <c r="C6093" s="2">
        <f>YEAR([1]Data!$D6093)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9">
        <v>212.8</v>
      </c>
      <c r="T6093" s="2">
        <v>2</v>
      </c>
      <c r="U6093" s="25">
        <v>0</v>
      </c>
      <c r="V6093" s="25">
        <v>95.759999999999991</v>
      </c>
      <c r="W6093" s="11">
        <f>Table_1[[#This Row],[Discount]]/Table_1[[#This Row],[Sales]]</f>
        <v>0</v>
      </c>
      <c r="X6093" t="str">
        <f>IF(Table_1[[#This Row],[Discount %]]&lt;=0.1, "0-10%", IF(Table_1[[#This Row],[Discount %]]&lt;=0.2, "10-20%", IF(Table_1[[#This Row],[Discount %]]&lt;=0.3, "20-30%", IF(Table_1[[#This Row],[Discount %]]&lt;=0.4, "30-40%", "40%+"))))</f>
        <v>0-10%</v>
      </c>
    </row>
    <row r="6094" spans="1:24" ht="14.4" x14ac:dyDescent="0.3">
      <c r="A6094" s="2">
        <v>6093</v>
      </c>
      <c r="B6094" s="2" t="s">
        <v>8673</v>
      </c>
      <c r="C6094" s="2">
        <f>YEAR([1]Data!$D6094)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9">
        <v>38.520000000000003</v>
      </c>
      <c r="T6094" s="2">
        <v>9</v>
      </c>
      <c r="U6094" s="25">
        <v>0</v>
      </c>
      <c r="V6094" s="25">
        <v>18.104400000000002</v>
      </c>
      <c r="W6094" s="11">
        <f>Table_1[[#This Row],[Discount]]/Table_1[[#This Row],[Sales]]</f>
        <v>0</v>
      </c>
      <c r="X6094" t="str">
        <f>IF(Table_1[[#This Row],[Discount %]]&lt;=0.1, "0-10%", IF(Table_1[[#This Row],[Discount %]]&lt;=0.2, "10-20%", IF(Table_1[[#This Row],[Discount %]]&lt;=0.3, "20-30%", IF(Table_1[[#This Row],[Discount %]]&lt;=0.4, "30-40%", "40%+"))))</f>
        <v>0-10%</v>
      </c>
    </row>
    <row r="6095" spans="1:24" ht="14.4" x14ac:dyDescent="0.3">
      <c r="A6095" s="2">
        <v>6094</v>
      </c>
      <c r="B6095" s="2" t="s">
        <v>8673</v>
      </c>
      <c r="C6095" s="2">
        <f>YEAR([1]Data!$D6095)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9">
        <v>72.64</v>
      </c>
      <c r="T6095" s="2">
        <v>2</v>
      </c>
      <c r="U6095" s="25">
        <v>0</v>
      </c>
      <c r="V6095" s="25">
        <v>21.791999999999994</v>
      </c>
      <c r="W6095" s="11">
        <f>Table_1[[#This Row],[Discount]]/Table_1[[#This Row],[Sales]]</f>
        <v>0</v>
      </c>
      <c r="X6095" t="str">
        <f>IF(Table_1[[#This Row],[Discount %]]&lt;=0.1, "0-10%", IF(Table_1[[#This Row],[Discount %]]&lt;=0.2, "10-20%", IF(Table_1[[#This Row],[Discount %]]&lt;=0.3, "20-30%", IF(Table_1[[#This Row],[Discount %]]&lt;=0.4, "30-40%", "40%+"))))</f>
        <v>0-10%</v>
      </c>
    </row>
    <row r="6096" spans="1:24" ht="14.4" x14ac:dyDescent="0.3">
      <c r="A6096" s="2">
        <v>6095</v>
      </c>
      <c r="B6096" s="2" t="s">
        <v>8673</v>
      </c>
      <c r="C6096" s="2">
        <f>YEAR([1]Data!$D6096)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9">
        <v>45.4</v>
      </c>
      <c r="T6096" s="2">
        <v>4</v>
      </c>
      <c r="U6096" s="25">
        <v>0</v>
      </c>
      <c r="V6096" s="25">
        <v>12.712000000000003</v>
      </c>
      <c r="W6096" s="11">
        <f>Table_1[[#This Row],[Discount]]/Table_1[[#This Row],[Sales]]</f>
        <v>0</v>
      </c>
      <c r="X6096" t="str">
        <f>IF(Table_1[[#This Row],[Discount %]]&lt;=0.1, "0-10%", IF(Table_1[[#This Row],[Discount %]]&lt;=0.2, "10-20%", IF(Table_1[[#This Row],[Discount %]]&lt;=0.3, "20-30%", IF(Table_1[[#This Row],[Discount %]]&lt;=0.4, "30-40%", "40%+"))))</f>
        <v>0-10%</v>
      </c>
    </row>
    <row r="6097" spans="1:24" ht="14.4" x14ac:dyDescent="0.3">
      <c r="A6097" s="2">
        <v>6096</v>
      </c>
      <c r="B6097" s="2" t="s">
        <v>8673</v>
      </c>
      <c r="C6097" s="2">
        <f>YEAR([1]Data!$D6097)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9">
        <v>13.76</v>
      </c>
      <c r="T6097" s="2">
        <v>2</v>
      </c>
      <c r="U6097" s="25">
        <v>0</v>
      </c>
      <c r="V6097" s="25">
        <v>6.3295999999999992</v>
      </c>
      <c r="W6097" s="11">
        <f>Table_1[[#This Row],[Discount]]/Table_1[[#This Row],[Sales]]</f>
        <v>0</v>
      </c>
      <c r="X6097" t="str">
        <f>IF(Table_1[[#This Row],[Discount %]]&lt;=0.1, "0-10%", IF(Table_1[[#This Row],[Discount %]]&lt;=0.2, "10-20%", IF(Table_1[[#This Row],[Discount %]]&lt;=0.3, "20-30%", IF(Table_1[[#This Row],[Discount %]]&lt;=0.4, "30-40%", "40%+"))))</f>
        <v>0-10%</v>
      </c>
    </row>
    <row r="6098" spans="1:24" ht="14.4" x14ac:dyDescent="0.3">
      <c r="A6098" s="2">
        <v>6097</v>
      </c>
      <c r="B6098" s="2" t="s">
        <v>8673</v>
      </c>
      <c r="C6098" s="2">
        <f>YEAR([1]Data!$D6098)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9">
        <v>80.991</v>
      </c>
      <c r="T6098" s="2">
        <v>1</v>
      </c>
      <c r="U6098" s="25">
        <v>0.1</v>
      </c>
      <c r="V6098" s="25">
        <v>8.0990999999999875</v>
      </c>
      <c r="W6098" s="11">
        <f>Table_1[[#This Row],[Discount]]/Table_1[[#This Row],[Sales]]</f>
        <v>1.2347050906890891E-3</v>
      </c>
      <c r="X6098" t="str">
        <f>IF(Table_1[[#This Row],[Discount %]]&lt;=0.1, "0-10%", IF(Table_1[[#This Row],[Discount %]]&lt;=0.2, "10-20%", IF(Table_1[[#This Row],[Discount %]]&lt;=0.3, "20-30%", IF(Table_1[[#This Row],[Discount %]]&lt;=0.4, "30-40%", "40%+"))))</f>
        <v>0-10%</v>
      </c>
    </row>
    <row r="6099" spans="1:24" ht="14.4" x14ac:dyDescent="0.3">
      <c r="A6099" s="2">
        <v>6098</v>
      </c>
      <c r="B6099" s="2" t="s">
        <v>8673</v>
      </c>
      <c r="C6099" s="2">
        <f>YEAR([1]Data!$D6099)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9">
        <v>11.784000000000001</v>
      </c>
      <c r="T6099" s="2">
        <v>3</v>
      </c>
      <c r="U6099" s="25">
        <v>0.2</v>
      </c>
      <c r="V6099" s="25">
        <v>3.9770999999999996</v>
      </c>
      <c r="W6099" s="11">
        <f>Table_1[[#This Row],[Discount]]/Table_1[[#This Row],[Sales]]</f>
        <v>1.6972165648336729E-2</v>
      </c>
      <c r="X6099" t="str">
        <f>IF(Table_1[[#This Row],[Discount %]]&lt;=0.1, "0-10%", IF(Table_1[[#This Row],[Discount %]]&lt;=0.2, "10-20%", IF(Table_1[[#This Row],[Discount %]]&lt;=0.3, "20-30%", IF(Table_1[[#This Row],[Discount %]]&lt;=0.4, "30-40%", "40%+"))))</f>
        <v>0-10%</v>
      </c>
    </row>
    <row r="6100" spans="1:24" ht="14.4" x14ac:dyDescent="0.3">
      <c r="A6100" s="2">
        <v>6099</v>
      </c>
      <c r="B6100" s="2" t="s">
        <v>8673</v>
      </c>
      <c r="C6100" s="2">
        <f>YEAR([1]Data!$D6100)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9">
        <v>4.3600000000000003</v>
      </c>
      <c r="T6100" s="2">
        <v>2</v>
      </c>
      <c r="U6100" s="25">
        <v>0</v>
      </c>
      <c r="V6100" s="25">
        <v>1.7876000000000003</v>
      </c>
      <c r="W6100" s="11">
        <f>Table_1[[#This Row],[Discount]]/Table_1[[#This Row],[Sales]]</f>
        <v>0</v>
      </c>
      <c r="X6100" t="str">
        <f>IF(Table_1[[#This Row],[Discount %]]&lt;=0.1, "0-10%", IF(Table_1[[#This Row],[Discount %]]&lt;=0.2, "10-20%", IF(Table_1[[#This Row],[Discount %]]&lt;=0.3, "20-30%", IF(Table_1[[#This Row],[Discount %]]&lt;=0.4, "30-40%", "40%+"))))</f>
        <v>0-10%</v>
      </c>
    </row>
    <row r="6101" spans="1:24" ht="14.4" x14ac:dyDescent="0.3">
      <c r="A6101" s="2">
        <v>6100</v>
      </c>
      <c r="B6101" s="2" t="s">
        <v>8673</v>
      </c>
      <c r="C6101" s="2">
        <f>YEAR([1]Data!$D6101)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9">
        <v>2888.1270000000004</v>
      </c>
      <c r="T6101" s="2">
        <v>11</v>
      </c>
      <c r="U6101" s="25">
        <v>0.1</v>
      </c>
      <c r="V6101" s="25">
        <v>609.71569999999997</v>
      </c>
      <c r="W6101" s="11">
        <f>Table_1[[#This Row],[Discount]]/Table_1[[#This Row],[Sales]]</f>
        <v>3.4624516165667228E-5</v>
      </c>
      <c r="X6101" t="str">
        <f>IF(Table_1[[#This Row],[Discount %]]&lt;=0.1, "0-10%", IF(Table_1[[#This Row],[Discount %]]&lt;=0.2, "10-20%", IF(Table_1[[#This Row],[Discount %]]&lt;=0.3, "20-30%", IF(Table_1[[#This Row],[Discount %]]&lt;=0.4, "30-40%", "40%+"))))</f>
        <v>0-10%</v>
      </c>
    </row>
    <row r="6102" spans="1:24" ht="14.4" x14ac:dyDescent="0.3">
      <c r="A6102" s="2">
        <v>6101</v>
      </c>
      <c r="B6102" s="2" t="s">
        <v>8673</v>
      </c>
      <c r="C6102" s="2">
        <f>YEAR([1]Data!$D6102)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9">
        <v>1299.6600000000001</v>
      </c>
      <c r="T6102" s="2">
        <v>2</v>
      </c>
      <c r="U6102" s="25">
        <v>0</v>
      </c>
      <c r="V6102" s="25">
        <v>350.90820000000008</v>
      </c>
      <c r="W6102" s="11">
        <f>Table_1[[#This Row],[Discount]]/Table_1[[#This Row],[Sales]]</f>
        <v>0</v>
      </c>
      <c r="X6102" t="str">
        <f>IF(Table_1[[#This Row],[Discount %]]&lt;=0.1, "0-10%", IF(Table_1[[#This Row],[Discount %]]&lt;=0.2, "10-20%", IF(Table_1[[#This Row],[Discount %]]&lt;=0.3, "20-30%", IF(Table_1[[#This Row],[Discount %]]&lt;=0.4, "30-40%", "40%+"))))</f>
        <v>0-10%</v>
      </c>
    </row>
    <row r="6103" spans="1:24" ht="14.4" x14ac:dyDescent="0.3">
      <c r="A6103" s="2">
        <v>6102</v>
      </c>
      <c r="B6103" s="2" t="s">
        <v>8673</v>
      </c>
      <c r="C6103" s="2">
        <f>YEAR([1]Data!$D6103)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9">
        <v>2254.41</v>
      </c>
      <c r="T6103" s="2">
        <v>5</v>
      </c>
      <c r="U6103" s="25">
        <v>0.1</v>
      </c>
      <c r="V6103" s="25">
        <v>375.73500000000001</v>
      </c>
      <c r="W6103" s="11">
        <f>Table_1[[#This Row],[Discount]]/Table_1[[#This Row],[Sales]]</f>
        <v>4.4357503737119694E-5</v>
      </c>
      <c r="X6103" t="str">
        <f>IF(Table_1[[#This Row],[Discount %]]&lt;=0.1, "0-10%", IF(Table_1[[#This Row],[Discount %]]&lt;=0.2, "10-20%", IF(Table_1[[#This Row],[Discount %]]&lt;=0.3, "20-30%", IF(Table_1[[#This Row],[Discount %]]&lt;=0.4, "30-40%", "40%+"))))</f>
        <v>0-10%</v>
      </c>
    </row>
    <row r="6104" spans="1:24" ht="14.4" x14ac:dyDescent="0.3">
      <c r="A6104" s="2">
        <v>6103</v>
      </c>
      <c r="B6104" s="2" t="s">
        <v>8673</v>
      </c>
      <c r="C6104" s="2">
        <f>YEAR([1]Data!$D6104)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9">
        <v>104.85000000000001</v>
      </c>
      <c r="T6104" s="2">
        <v>3</v>
      </c>
      <c r="U6104" s="25">
        <v>0</v>
      </c>
      <c r="V6104" s="25">
        <v>28.309500000000007</v>
      </c>
      <c r="W6104" s="11">
        <f>Table_1[[#This Row],[Discount]]/Table_1[[#This Row],[Sales]]</f>
        <v>0</v>
      </c>
      <c r="X6104" t="str">
        <f>IF(Table_1[[#This Row],[Discount %]]&lt;=0.1, "0-10%", IF(Table_1[[#This Row],[Discount %]]&lt;=0.2, "10-20%", IF(Table_1[[#This Row],[Discount %]]&lt;=0.3, "20-30%", IF(Table_1[[#This Row],[Discount %]]&lt;=0.4, "30-40%", "40%+"))))</f>
        <v>0-10%</v>
      </c>
    </row>
    <row r="6105" spans="1:24" ht="14.4" x14ac:dyDescent="0.3">
      <c r="A6105" s="2">
        <v>6104</v>
      </c>
      <c r="B6105" s="2" t="s">
        <v>8673</v>
      </c>
      <c r="C6105" s="2">
        <f>YEAR([1]Data!$D6105)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9">
        <v>59.97</v>
      </c>
      <c r="T6105" s="2">
        <v>3</v>
      </c>
      <c r="U6105" s="25">
        <v>0</v>
      </c>
      <c r="V6105" s="25">
        <v>20.389799999999994</v>
      </c>
      <c r="W6105" s="11">
        <f>Table_1[[#This Row],[Discount]]/Table_1[[#This Row],[Sales]]</f>
        <v>0</v>
      </c>
      <c r="X6105" t="str">
        <f>IF(Table_1[[#This Row],[Discount %]]&lt;=0.1, "0-10%", IF(Table_1[[#This Row],[Discount %]]&lt;=0.2, "10-20%", IF(Table_1[[#This Row],[Discount %]]&lt;=0.3, "20-30%", IF(Table_1[[#This Row],[Discount %]]&lt;=0.4, "30-40%", "40%+"))))</f>
        <v>0-10%</v>
      </c>
    </row>
    <row r="6106" spans="1:24" ht="14.4" x14ac:dyDescent="0.3">
      <c r="A6106" s="2">
        <v>6105</v>
      </c>
      <c r="B6106" s="2" t="s">
        <v>8676</v>
      </c>
      <c r="C6106" s="2">
        <f>YEAR([1]Data!$D6106)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9">
        <v>314.53199999999998</v>
      </c>
      <c r="T6106" s="2">
        <v>2</v>
      </c>
      <c r="U6106" s="25">
        <v>0.4</v>
      </c>
      <c r="V6106" s="25">
        <v>-83.875200000000035</v>
      </c>
      <c r="W6106" s="11">
        <f>Table_1[[#This Row],[Discount]]/Table_1[[#This Row],[Sales]]</f>
        <v>1.2717306983073267E-3</v>
      </c>
      <c r="X6106" t="str">
        <f>IF(Table_1[[#This Row],[Discount %]]&lt;=0.1, "0-10%", IF(Table_1[[#This Row],[Discount %]]&lt;=0.2, "10-20%", IF(Table_1[[#This Row],[Discount %]]&lt;=0.3, "20-30%", IF(Table_1[[#This Row],[Discount %]]&lt;=0.4, "30-40%", "40%+"))))</f>
        <v>0-10%</v>
      </c>
    </row>
    <row r="6107" spans="1:24" ht="14.4" x14ac:dyDescent="0.3">
      <c r="A6107" s="2">
        <v>6106</v>
      </c>
      <c r="B6107" s="2" t="s">
        <v>8677</v>
      </c>
      <c r="C6107" s="2">
        <f>YEAR([1]Data!$D6107)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9">
        <v>13.632</v>
      </c>
      <c r="T6107" s="2">
        <v>4</v>
      </c>
      <c r="U6107" s="25">
        <v>0.2</v>
      </c>
      <c r="V6107" s="25">
        <v>3.5783999999999998</v>
      </c>
      <c r="W6107" s="11">
        <f>Table_1[[#This Row],[Discount]]/Table_1[[#This Row],[Sales]]</f>
        <v>1.467136150234742E-2</v>
      </c>
      <c r="X6107" t="str">
        <f>IF(Table_1[[#This Row],[Discount %]]&lt;=0.1, "0-10%", IF(Table_1[[#This Row],[Discount %]]&lt;=0.2, "10-20%", IF(Table_1[[#This Row],[Discount %]]&lt;=0.3, "20-30%", IF(Table_1[[#This Row],[Discount %]]&lt;=0.4, "30-40%", "40%+"))))</f>
        <v>0-10%</v>
      </c>
    </row>
    <row r="6108" spans="1:24" ht="14.4" x14ac:dyDescent="0.3">
      <c r="A6108" s="2">
        <v>6107</v>
      </c>
      <c r="B6108" s="2" t="s">
        <v>8678</v>
      </c>
      <c r="C6108" s="2">
        <f>YEAR([1]Data!$D6108)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9">
        <v>19.431999999999995</v>
      </c>
      <c r="T6108" s="2">
        <v>2</v>
      </c>
      <c r="U6108" s="25">
        <v>0.8</v>
      </c>
      <c r="V6108" s="25">
        <v>-49.551600000000022</v>
      </c>
      <c r="W6108" s="11">
        <f>Table_1[[#This Row],[Discount]]/Table_1[[#This Row],[Sales]]</f>
        <v>4.1169205434335131E-2</v>
      </c>
      <c r="X6108" t="str">
        <f>IF(Table_1[[#This Row],[Discount %]]&lt;=0.1, "0-10%", IF(Table_1[[#This Row],[Discount %]]&lt;=0.2, "10-20%", IF(Table_1[[#This Row],[Discount %]]&lt;=0.3, "20-30%", IF(Table_1[[#This Row],[Discount %]]&lt;=0.4, "30-40%", "40%+"))))</f>
        <v>0-10%</v>
      </c>
    </row>
    <row r="6109" spans="1:24" ht="14.4" x14ac:dyDescent="0.3">
      <c r="A6109" s="2">
        <v>6108</v>
      </c>
      <c r="B6109" s="2" t="s">
        <v>8678</v>
      </c>
      <c r="C6109" s="2">
        <f>YEAR([1]Data!$D6109)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9">
        <v>65.44</v>
      </c>
      <c r="T6109" s="2">
        <v>5</v>
      </c>
      <c r="U6109" s="25">
        <v>0.2</v>
      </c>
      <c r="V6109" s="25">
        <v>-8.1800000000000033</v>
      </c>
      <c r="W6109" s="11">
        <f>Table_1[[#This Row],[Discount]]/Table_1[[#This Row],[Sales]]</f>
        <v>3.0562347188264061E-3</v>
      </c>
      <c r="X6109" t="str">
        <f>IF(Table_1[[#This Row],[Discount %]]&lt;=0.1, "0-10%", IF(Table_1[[#This Row],[Discount %]]&lt;=0.2, "10-20%", IF(Table_1[[#This Row],[Discount %]]&lt;=0.3, "20-30%", IF(Table_1[[#This Row],[Discount %]]&lt;=0.4, "30-40%", "40%+"))))</f>
        <v>0-10%</v>
      </c>
    </row>
    <row r="6110" spans="1:24" ht="14.4" x14ac:dyDescent="0.3">
      <c r="A6110" s="2">
        <v>6109</v>
      </c>
      <c r="B6110" s="2" t="s">
        <v>8679</v>
      </c>
      <c r="C6110" s="2">
        <f>YEAR([1]Data!$D6110)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9">
        <v>6</v>
      </c>
      <c r="T6110" s="2">
        <v>2</v>
      </c>
      <c r="U6110" s="25">
        <v>0.2</v>
      </c>
      <c r="V6110" s="25">
        <v>2.0999999999999996</v>
      </c>
      <c r="W6110" s="11">
        <f>Table_1[[#This Row],[Discount]]/Table_1[[#This Row],[Sales]]</f>
        <v>3.3333333333333333E-2</v>
      </c>
      <c r="X6110" t="str">
        <f>IF(Table_1[[#This Row],[Discount %]]&lt;=0.1, "0-10%", IF(Table_1[[#This Row],[Discount %]]&lt;=0.2, "10-20%", IF(Table_1[[#This Row],[Discount %]]&lt;=0.3, "20-30%", IF(Table_1[[#This Row],[Discount %]]&lt;=0.4, "30-40%", "40%+"))))</f>
        <v>0-10%</v>
      </c>
    </row>
    <row r="6111" spans="1:24" ht="14.4" x14ac:dyDescent="0.3">
      <c r="A6111" s="2">
        <v>6110</v>
      </c>
      <c r="B6111" s="2" t="s">
        <v>8679</v>
      </c>
      <c r="C6111" s="2">
        <f>YEAR([1]Data!$D6111)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9">
        <v>1.9079999999999997</v>
      </c>
      <c r="T6111" s="2">
        <v>3</v>
      </c>
      <c r="U6111" s="25">
        <v>0.8</v>
      </c>
      <c r="V6111" s="25">
        <v>-3.2436000000000016</v>
      </c>
      <c r="W6111" s="11">
        <f>Table_1[[#This Row],[Discount]]/Table_1[[#This Row],[Sales]]</f>
        <v>0.41928721174004202</v>
      </c>
      <c r="X6111" t="str">
        <f>IF(Table_1[[#This Row],[Discount %]]&lt;=0.1, "0-10%", IF(Table_1[[#This Row],[Discount %]]&lt;=0.2, "10-20%", IF(Table_1[[#This Row],[Discount %]]&lt;=0.3, "20-30%", IF(Table_1[[#This Row],[Discount %]]&lt;=0.4, "30-40%", "40%+"))))</f>
        <v>40%+</v>
      </c>
    </row>
    <row r="6112" spans="1:24" ht="14.4" x14ac:dyDescent="0.3">
      <c r="A6112" s="2">
        <v>6111</v>
      </c>
      <c r="B6112" s="2" t="s">
        <v>8680</v>
      </c>
      <c r="C6112" s="2">
        <f>YEAR([1]Data!$D6112)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9">
        <v>1474.8020000000001</v>
      </c>
      <c r="T6112" s="2">
        <v>7</v>
      </c>
      <c r="U6112" s="25">
        <v>0.3</v>
      </c>
      <c r="V6112" s="25">
        <v>-21.068600000000174</v>
      </c>
      <c r="W6112" s="11">
        <f>Table_1[[#This Row],[Discount]]/Table_1[[#This Row],[Sales]]</f>
        <v>2.0341713667326188E-4</v>
      </c>
      <c r="X6112" t="str">
        <f>IF(Table_1[[#This Row],[Discount %]]&lt;=0.1, "0-10%", IF(Table_1[[#This Row],[Discount %]]&lt;=0.2, "10-20%", IF(Table_1[[#This Row],[Discount %]]&lt;=0.3, "20-30%", IF(Table_1[[#This Row],[Discount %]]&lt;=0.4, "30-40%", "40%+"))))</f>
        <v>0-10%</v>
      </c>
    </row>
    <row r="6113" spans="1:24" ht="14.4" x14ac:dyDescent="0.3">
      <c r="A6113" s="2">
        <v>6112</v>
      </c>
      <c r="B6113" s="2" t="s">
        <v>8680</v>
      </c>
      <c r="C6113" s="2">
        <f>YEAR([1]Data!$D6113)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9">
        <v>110.096</v>
      </c>
      <c r="T6113" s="2">
        <v>2</v>
      </c>
      <c r="U6113" s="25">
        <v>0.2</v>
      </c>
      <c r="V6113" s="25">
        <v>33.028800000000004</v>
      </c>
      <c r="W6113" s="11">
        <f>Table_1[[#This Row],[Discount]]/Table_1[[#This Row],[Sales]]</f>
        <v>1.8165964249382358E-3</v>
      </c>
      <c r="X6113" t="str">
        <f>IF(Table_1[[#This Row],[Discount %]]&lt;=0.1, "0-10%", IF(Table_1[[#This Row],[Discount %]]&lt;=0.2, "10-20%", IF(Table_1[[#This Row],[Discount %]]&lt;=0.3, "20-30%", IF(Table_1[[#This Row],[Discount %]]&lt;=0.4, "30-40%", "40%+"))))</f>
        <v>0-10%</v>
      </c>
    </row>
    <row r="6114" spans="1:24" ht="14.4" x14ac:dyDescent="0.3">
      <c r="A6114" s="2">
        <v>6113</v>
      </c>
      <c r="B6114" s="2" t="s">
        <v>8680</v>
      </c>
      <c r="C6114" s="2">
        <f>YEAR([1]Data!$D6114)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9">
        <v>16.752000000000002</v>
      </c>
      <c r="T6114" s="2">
        <v>6</v>
      </c>
      <c r="U6114" s="25">
        <v>0.2</v>
      </c>
      <c r="V6114" s="25">
        <v>5.4443999999999999</v>
      </c>
      <c r="W6114" s="11">
        <f>Table_1[[#This Row],[Discount]]/Table_1[[#This Row],[Sales]]</f>
        <v>1.1938872970391593E-2</v>
      </c>
      <c r="X6114" t="str">
        <f>IF(Table_1[[#This Row],[Discount %]]&lt;=0.1, "0-10%", IF(Table_1[[#This Row],[Discount %]]&lt;=0.2, "10-20%", IF(Table_1[[#This Row],[Discount %]]&lt;=0.3, "20-30%", IF(Table_1[[#This Row],[Discount %]]&lt;=0.4, "30-40%", "40%+"))))</f>
        <v>0-10%</v>
      </c>
    </row>
    <row r="6115" spans="1:24" ht="14.4" x14ac:dyDescent="0.3">
      <c r="A6115" s="2">
        <v>6114</v>
      </c>
      <c r="B6115" s="2" t="s">
        <v>8680</v>
      </c>
      <c r="C6115" s="2">
        <f>YEAR([1]Data!$D6115)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9">
        <v>1537.0739999999998</v>
      </c>
      <c r="T6115" s="2">
        <v>9</v>
      </c>
      <c r="U6115" s="25">
        <v>0.3</v>
      </c>
      <c r="V6115" s="25">
        <v>0</v>
      </c>
      <c r="W6115" s="11">
        <f>Table_1[[#This Row],[Discount]]/Table_1[[#This Row],[Sales]]</f>
        <v>1.9517602926079033E-4</v>
      </c>
      <c r="X6115" t="str">
        <f>IF(Table_1[[#This Row],[Discount %]]&lt;=0.1, "0-10%", IF(Table_1[[#This Row],[Discount %]]&lt;=0.2, "10-20%", IF(Table_1[[#This Row],[Discount %]]&lt;=0.3, "20-30%", IF(Table_1[[#This Row],[Discount %]]&lt;=0.4, "30-40%", "40%+"))))</f>
        <v>0-10%</v>
      </c>
    </row>
    <row r="6116" spans="1:24" ht="14.4" x14ac:dyDescent="0.3">
      <c r="A6116" s="2">
        <v>6115</v>
      </c>
      <c r="B6116" s="2" t="s">
        <v>8680</v>
      </c>
      <c r="C6116" s="2">
        <f>YEAR([1]Data!$D6116)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9">
        <v>449.37200000000001</v>
      </c>
      <c r="T6116" s="2">
        <v>2</v>
      </c>
      <c r="U6116" s="25">
        <v>0.3</v>
      </c>
      <c r="V6116" s="25">
        <v>-12.839199999999977</v>
      </c>
      <c r="W6116" s="11">
        <f>Table_1[[#This Row],[Discount]]/Table_1[[#This Row],[Sales]]</f>
        <v>6.6759833723507465E-4</v>
      </c>
      <c r="X6116" t="str">
        <f>IF(Table_1[[#This Row],[Discount %]]&lt;=0.1, "0-10%", IF(Table_1[[#This Row],[Discount %]]&lt;=0.2, "10-20%", IF(Table_1[[#This Row],[Discount %]]&lt;=0.3, "20-30%", IF(Table_1[[#This Row],[Discount %]]&lt;=0.4, "30-40%", "40%+"))))</f>
        <v>0-10%</v>
      </c>
    </row>
    <row r="6117" spans="1:24" ht="14.4" x14ac:dyDescent="0.3">
      <c r="A6117" s="2">
        <v>6116</v>
      </c>
      <c r="B6117" s="2" t="s">
        <v>8681</v>
      </c>
      <c r="C6117" s="2">
        <f>YEAR([1]Data!$D6117)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9">
        <v>41.904000000000003</v>
      </c>
      <c r="T6117" s="2">
        <v>6</v>
      </c>
      <c r="U6117" s="25">
        <v>0.2</v>
      </c>
      <c r="V6117" s="25">
        <v>14.142599999999996</v>
      </c>
      <c r="W6117" s="11">
        <f>Table_1[[#This Row],[Discount]]/Table_1[[#This Row],[Sales]]</f>
        <v>4.7728140511645667E-3</v>
      </c>
      <c r="X6117" t="str">
        <f>IF(Table_1[[#This Row],[Discount %]]&lt;=0.1, "0-10%", IF(Table_1[[#This Row],[Discount %]]&lt;=0.2, "10-20%", IF(Table_1[[#This Row],[Discount %]]&lt;=0.3, "20-30%", IF(Table_1[[#This Row],[Discount %]]&lt;=0.4, "30-40%", "40%+"))))</f>
        <v>0-10%</v>
      </c>
    </row>
    <row r="6118" spans="1:24" ht="14.4" x14ac:dyDescent="0.3">
      <c r="A6118" s="2">
        <v>6117</v>
      </c>
      <c r="B6118" s="2" t="s">
        <v>8683</v>
      </c>
      <c r="C6118" s="2">
        <f>YEAR([1]Data!$D6118)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9">
        <v>2279.96</v>
      </c>
      <c r="T6118" s="2">
        <v>4</v>
      </c>
      <c r="U6118" s="25">
        <v>0</v>
      </c>
      <c r="V6118" s="25">
        <v>592.78960000000006</v>
      </c>
      <c r="W6118" s="11">
        <f>Table_1[[#This Row],[Discount]]/Table_1[[#This Row],[Sales]]</f>
        <v>0</v>
      </c>
      <c r="X6118" t="str">
        <f>IF(Table_1[[#This Row],[Discount %]]&lt;=0.1, "0-10%", IF(Table_1[[#This Row],[Discount %]]&lt;=0.2, "10-20%", IF(Table_1[[#This Row],[Discount %]]&lt;=0.3, "20-30%", IF(Table_1[[#This Row],[Discount %]]&lt;=0.4, "30-40%", "40%+"))))</f>
        <v>0-10%</v>
      </c>
    </row>
    <row r="6119" spans="1:24" ht="14.4" x14ac:dyDescent="0.3">
      <c r="A6119" s="2">
        <v>6118</v>
      </c>
      <c r="B6119" s="2" t="s">
        <v>8683</v>
      </c>
      <c r="C6119" s="2">
        <f>YEAR([1]Data!$D6119)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9">
        <v>14.940000000000001</v>
      </c>
      <c r="T6119" s="2">
        <v>3</v>
      </c>
      <c r="U6119" s="25">
        <v>0</v>
      </c>
      <c r="V6119" s="25">
        <v>6.8723999999999998</v>
      </c>
      <c r="W6119" s="11">
        <f>Table_1[[#This Row],[Discount]]/Table_1[[#This Row],[Sales]]</f>
        <v>0</v>
      </c>
      <c r="X6119" t="str">
        <f>IF(Table_1[[#This Row],[Discount %]]&lt;=0.1, "0-10%", IF(Table_1[[#This Row],[Discount %]]&lt;=0.2, "10-20%", IF(Table_1[[#This Row],[Discount %]]&lt;=0.3, "20-30%", IF(Table_1[[#This Row],[Discount %]]&lt;=0.4, "30-40%", "40%+"))))</f>
        <v>0-10%</v>
      </c>
    </row>
    <row r="6120" spans="1:24" ht="14.4" x14ac:dyDescent="0.3">
      <c r="A6120" s="2">
        <v>6119</v>
      </c>
      <c r="B6120" s="2" t="s">
        <v>8686</v>
      </c>
      <c r="C6120" s="2">
        <f>YEAR([1]Data!$D6120)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9">
        <v>191.976</v>
      </c>
      <c r="T6120" s="2">
        <v>3</v>
      </c>
      <c r="U6120" s="25">
        <v>0.2</v>
      </c>
      <c r="V6120" s="25">
        <v>19.197599999999994</v>
      </c>
      <c r="W6120" s="11">
        <f>Table_1[[#This Row],[Discount]]/Table_1[[#This Row],[Sales]]</f>
        <v>1.0417968912780765E-3</v>
      </c>
      <c r="X6120" t="str">
        <f>IF(Table_1[[#This Row],[Discount %]]&lt;=0.1, "0-10%", IF(Table_1[[#This Row],[Discount %]]&lt;=0.2, "10-20%", IF(Table_1[[#This Row],[Discount %]]&lt;=0.3, "20-30%", IF(Table_1[[#This Row],[Discount %]]&lt;=0.4, "30-40%", "40%+"))))</f>
        <v>0-10%</v>
      </c>
    </row>
    <row r="6121" spans="1:24" ht="14.4" x14ac:dyDescent="0.3">
      <c r="A6121" s="2">
        <v>6120</v>
      </c>
      <c r="B6121" s="2" t="s">
        <v>8686</v>
      </c>
      <c r="C6121" s="2">
        <f>YEAR([1]Data!$D6121)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9">
        <v>23.832000000000001</v>
      </c>
      <c r="T6121" s="2">
        <v>3</v>
      </c>
      <c r="U6121" s="25">
        <v>0.2</v>
      </c>
      <c r="V6121" s="25">
        <v>6.5538000000000007</v>
      </c>
      <c r="W6121" s="11">
        <f>Table_1[[#This Row],[Discount]]/Table_1[[#This Row],[Sales]]</f>
        <v>8.3920778784827132E-3</v>
      </c>
      <c r="X6121" t="str">
        <f>IF(Table_1[[#This Row],[Discount %]]&lt;=0.1, "0-10%", IF(Table_1[[#This Row],[Discount %]]&lt;=0.2, "10-20%", IF(Table_1[[#This Row],[Discount %]]&lt;=0.3, "20-30%", IF(Table_1[[#This Row],[Discount %]]&lt;=0.4, "30-40%", "40%+"))))</f>
        <v>0-10%</v>
      </c>
    </row>
    <row r="6122" spans="1:24" ht="14.4" x14ac:dyDescent="0.3">
      <c r="A6122" s="2">
        <v>6121</v>
      </c>
      <c r="B6122" s="2" t="s">
        <v>8686</v>
      </c>
      <c r="C6122" s="2">
        <f>YEAR([1]Data!$D6122)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9">
        <v>409.21600000000001</v>
      </c>
      <c r="T6122" s="2">
        <v>8</v>
      </c>
      <c r="U6122" s="25">
        <v>0.2</v>
      </c>
      <c r="V6122" s="25">
        <v>61.38239999999999</v>
      </c>
      <c r="W6122" s="11">
        <f>Table_1[[#This Row],[Discount]]/Table_1[[#This Row],[Sales]]</f>
        <v>4.887394432280263E-4</v>
      </c>
      <c r="X6122" t="str">
        <f>IF(Table_1[[#This Row],[Discount %]]&lt;=0.1, "0-10%", IF(Table_1[[#This Row],[Discount %]]&lt;=0.2, "10-20%", IF(Table_1[[#This Row],[Discount %]]&lt;=0.3, "20-30%", IF(Table_1[[#This Row],[Discount %]]&lt;=0.4, "30-40%", "40%+"))))</f>
        <v>0-10%</v>
      </c>
    </row>
    <row r="6123" spans="1:24" ht="14.4" x14ac:dyDescent="0.3">
      <c r="A6123" s="2">
        <v>6122</v>
      </c>
      <c r="B6123" s="2" t="s">
        <v>8686</v>
      </c>
      <c r="C6123" s="2">
        <f>YEAR([1]Data!$D6123)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9">
        <v>72.588000000000008</v>
      </c>
      <c r="T6123" s="2">
        <v>2</v>
      </c>
      <c r="U6123" s="25">
        <v>0.7</v>
      </c>
      <c r="V6123" s="25">
        <v>-128.2388</v>
      </c>
      <c r="W6123" s="11">
        <f>Table_1[[#This Row],[Discount]]/Table_1[[#This Row],[Sales]]</f>
        <v>9.6434672397641471E-3</v>
      </c>
      <c r="X6123" t="str">
        <f>IF(Table_1[[#This Row],[Discount %]]&lt;=0.1, "0-10%", IF(Table_1[[#This Row],[Discount %]]&lt;=0.2, "10-20%", IF(Table_1[[#This Row],[Discount %]]&lt;=0.3, "20-30%", IF(Table_1[[#This Row],[Discount %]]&lt;=0.4, "30-40%", "40%+"))))</f>
        <v>0-10%</v>
      </c>
    </row>
    <row r="6124" spans="1:24" ht="14.4" x14ac:dyDescent="0.3">
      <c r="A6124" s="2">
        <v>6123</v>
      </c>
      <c r="B6124" s="2" t="s">
        <v>8687</v>
      </c>
      <c r="C6124" s="2">
        <f>YEAR([1]Data!$D6124)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9">
        <v>61.567999999999998</v>
      </c>
      <c r="T6124" s="2">
        <v>2</v>
      </c>
      <c r="U6124" s="25">
        <v>0.2</v>
      </c>
      <c r="V6124" s="25">
        <v>4.6175999999999995</v>
      </c>
      <c r="W6124" s="11">
        <f>Table_1[[#This Row],[Discount]]/Table_1[[#This Row],[Sales]]</f>
        <v>3.2484407484407486E-3</v>
      </c>
      <c r="X6124" t="str">
        <f>IF(Table_1[[#This Row],[Discount %]]&lt;=0.1, "0-10%", IF(Table_1[[#This Row],[Discount %]]&lt;=0.2, "10-20%", IF(Table_1[[#This Row],[Discount %]]&lt;=0.3, "20-30%", IF(Table_1[[#This Row],[Discount %]]&lt;=0.4, "30-40%", "40%+"))))</f>
        <v>0-10%</v>
      </c>
    </row>
    <row r="6125" spans="1:24" ht="14.4" x14ac:dyDescent="0.3">
      <c r="A6125" s="2">
        <v>6124</v>
      </c>
      <c r="B6125" s="2" t="s">
        <v>8688</v>
      </c>
      <c r="C6125" s="2">
        <f>YEAR([1]Data!$D6125)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9">
        <v>20.96</v>
      </c>
      <c r="T6125" s="2">
        <v>4</v>
      </c>
      <c r="U6125" s="25">
        <v>0.2</v>
      </c>
      <c r="V6125" s="25">
        <v>6.8119999999999994</v>
      </c>
      <c r="W6125" s="11">
        <f>Table_1[[#This Row],[Discount]]/Table_1[[#This Row],[Sales]]</f>
        <v>9.5419847328244278E-3</v>
      </c>
      <c r="X6125" t="str">
        <f>IF(Table_1[[#This Row],[Discount %]]&lt;=0.1, "0-10%", IF(Table_1[[#This Row],[Discount %]]&lt;=0.2, "10-20%", IF(Table_1[[#This Row],[Discount %]]&lt;=0.3, "20-30%", IF(Table_1[[#This Row],[Discount %]]&lt;=0.4, "30-40%", "40%+"))))</f>
        <v>0-10%</v>
      </c>
    </row>
    <row r="6126" spans="1:24" ht="14.4" x14ac:dyDescent="0.3">
      <c r="A6126" s="2">
        <v>6125</v>
      </c>
      <c r="B6126" s="2" t="s">
        <v>8689</v>
      </c>
      <c r="C6126" s="2">
        <f>YEAR([1]Data!$D6126)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9">
        <v>44.75</v>
      </c>
      <c r="T6126" s="2">
        <v>5</v>
      </c>
      <c r="U6126" s="25">
        <v>0</v>
      </c>
      <c r="V6126" s="25">
        <v>8.5024999999999942</v>
      </c>
      <c r="W6126" s="11">
        <f>Table_1[[#This Row],[Discount]]/Table_1[[#This Row],[Sales]]</f>
        <v>0</v>
      </c>
      <c r="X6126" t="str">
        <f>IF(Table_1[[#This Row],[Discount %]]&lt;=0.1, "0-10%", IF(Table_1[[#This Row],[Discount %]]&lt;=0.2, "10-20%", IF(Table_1[[#This Row],[Discount %]]&lt;=0.3, "20-30%", IF(Table_1[[#This Row],[Discount %]]&lt;=0.4, "30-40%", "40%+"))))</f>
        <v>0-10%</v>
      </c>
    </row>
    <row r="6127" spans="1:24" ht="14.4" x14ac:dyDescent="0.3">
      <c r="A6127" s="2">
        <v>6126</v>
      </c>
      <c r="B6127" s="2" t="s">
        <v>8689</v>
      </c>
      <c r="C6127" s="2">
        <f>YEAR([1]Data!$D6127)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9">
        <v>11.96</v>
      </c>
      <c r="T6127" s="2">
        <v>2</v>
      </c>
      <c r="U6127" s="25">
        <v>0</v>
      </c>
      <c r="V6127" s="25">
        <v>5.3819999999999997</v>
      </c>
      <c r="W6127" s="11">
        <f>Table_1[[#This Row],[Discount]]/Table_1[[#This Row],[Sales]]</f>
        <v>0</v>
      </c>
      <c r="X6127" t="str">
        <f>IF(Table_1[[#This Row],[Discount %]]&lt;=0.1, "0-10%", IF(Table_1[[#This Row],[Discount %]]&lt;=0.2, "10-20%", IF(Table_1[[#This Row],[Discount %]]&lt;=0.3, "20-30%", IF(Table_1[[#This Row],[Discount %]]&lt;=0.4, "30-40%", "40%+"))))</f>
        <v>0-10%</v>
      </c>
    </row>
    <row r="6128" spans="1:24" ht="14.4" x14ac:dyDescent="0.3">
      <c r="A6128" s="2">
        <v>6127</v>
      </c>
      <c r="B6128" s="2" t="s">
        <v>8689</v>
      </c>
      <c r="C6128" s="2">
        <f>YEAR([1]Data!$D6128)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9">
        <v>3.9119999999999999</v>
      </c>
      <c r="T6128" s="2">
        <v>1</v>
      </c>
      <c r="U6128" s="25">
        <v>0.2</v>
      </c>
      <c r="V6128" s="25">
        <v>1.2713999999999996</v>
      </c>
      <c r="W6128" s="11">
        <f>Table_1[[#This Row],[Discount]]/Table_1[[#This Row],[Sales]]</f>
        <v>5.112474437627812E-2</v>
      </c>
      <c r="X6128" t="str">
        <f>IF(Table_1[[#This Row],[Discount %]]&lt;=0.1, "0-10%", IF(Table_1[[#This Row],[Discount %]]&lt;=0.2, "10-20%", IF(Table_1[[#This Row],[Discount %]]&lt;=0.3, "20-30%", IF(Table_1[[#This Row],[Discount %]]&lt;=0.4, "30-40%", "40%+"))))</f>
        <v>0-10%</v>
      </c>
    </row>
    <row r="6129" spans="1:24" ht="14.4" x14ac:dyDescent="0.3">
      <c r="A6129" s="2">
        <v>6128</v>
      </c>
      <c r="B6129" s="2" t="s">
        <v>8692</v>
      </c>
      <c r="C6129" s="2">
        <f>YEAR([1]Data!$D6129)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9">
        <v>327.99600000000004</v>
      </c>
      <c r="T6129" s="2">
        <v>6</v>
      </c>
      <c r="U6129" s="25">
        <v>0.1</v>
      </c>
      <c r="V6129" s="25">
        <v>54.666000000000011</v>
      </c>
      <c r="W6129" s="11">
        <f>Table_1[[#This Row],[Discount]]/Table_1[[#This Row],[Sales]]</f>
        <v>3.0488176685081523E-4</v>
      </c>
      <c r="X6129" t="str">
        <f>IF(Table_1[[#This Row],[Discount %]]&lt;=0.1, "0-10%", IF(Table_1[[#This Row],[Discount %]]&lt;=0.2, "10-20%", IF(Table_1[[#This Row],[Discount %]]&lt;=0.3, "20-30%", IF(Table_1[[#This Row],[Discount %]]&lt;=0.4, "30-40%", "40%+"))))</f>
        <v>0-10%</v>
      </c>
    </row>
    <row r="6130" spans="1:24" ht="14.4" x14ac:dyDescent="0.3">
      <c r="A6130" s="2">
        <v>6129</v>
      </c>
      <c r="B6130" s="2" t="s">
        <v>8693</v>
      </c>
      <c r="C6130" s="2">
        <f>YEAR([1]Data!$D6130)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9">
        <v>49.408000000000001</v>
      </c>
      <c r="T6130" s="2">
        <v>4</v>
      </c>
      <c r="U6130" s="25">
        <v>0.2</v>
      </c>
      <c r="V6130" s="25">
        <v>18.527999999999999</v>
      </c>
      <c r="W6130" s="11">
        <f>Table_1[[#This Row],[Discount]]/Table_1[[#This Row],[Sales]]</f>
        <v>4.0479274611398969E-3</v>
      </c>
      <c r="X6130" t="str">
        <f>IF(Table_1[[#This Row],[Discount %]]&lt;=0.1, "0-10%", IF(Table_1[[#This Row],[Discount %]]&lt;=0.2, "10-20%", IF(Table_1[[#This Row],[Discount %]]&lt;=0.3, "20-30%", IF(Table_1[[#This Row],[Discount %]]&lt;=0.4, "30-40%", "40%+"))))</f>
        <v>0-10%</v>
      </c>
    </row>
    <row r="6131" spans="1:24" ht="14.4" x14ac:dyDescent="0.3">
      <c r="A6131" s="2">
        <v>6130</v>
      </c>
      <c r="B6131" s="2" t="s">
        <v>8694</v>
      </c>
      <c r="C6131" s="2">
        <f>YEAR([1]Data!$D6131)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9">
        <v>53.25</v>
      </c>
      <c r="T6131" s="2">
        <v>3</v>
      </c>
      <c r="U6131" s="25">
        <v>0</v>
      </c>
      <c r="V6131" s="25">
        <v>20.767499999999998</v>
      </c>
      <c r="W6131" s="11">
        <f>Table_1[[#This Row],[Discount]]/Table_1[[#This Row],[Sales]]</f>
        <v>0</v>
      </c>
      <c r="X6131" t="str">
        <f>IF(Table_1[[#This Row],[Discount %]]&lt;=0.1, "0-10%", IF(Table_1[[#This Row],[Discount %]]&lt;=0.2, "10-20%", IF(Table_1[[#This Row],[Discount %]]&lt;=0.3, "20-30%", IF(Table_1[[#This Row],[Discount %]]&lt;=0.4, "30-40%", "40%+"))))</f>
        <v>0-10%</v>
      </c>
    </row>
    <row r="6132" spans="1:24" ht="14.4" x14ac:dyDescent="0.3">
      <c r="A6132" s="2">
        <v>6131</v>
      </c>
      <c r="B6132" s="2" t="s">
        <v>8694</v>
      </c>
      <c r="C6132" s="2">
        <f>YEAR([1]Data!$D6132)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9">
        <v>3.76</v>
      </c>
      <c r="T6132" s="2">
        <v>2</v>
      </c>
      <c r="U6132" s="25">
        <v>0</v>
      </c>
      <c r="V6132" s="25">
        <v>1.3159999999999998</v>
      </c>
      <c r="W6132" s="11">
        <f>Table_1[[#This Row],[Discount]]/Table_1[[#This Row],[Sales]]</f>
        <v>0</v>
      </c>
      <c r="X6132" t="str">
        <f>IF(Table_1[[#This Row],[Discount %]]&lt;=0.1, "0-10%", IF(Table_1[[#This Row],[Discount %]]&lt;=0.2, "10-20%", IF(Table_1[[#This Row],[Discount %]]&lt;=0.3, "20-30%", IF(Table_1[[#This Row],[Discount %]]&lt;=0.4, "30-40%", "40%+"))))</f>
        <v>0-10%</v>
      </c>
    </row>
    <row r="6133" spans="1:24" ht="14.4" x14ac:dyDescent="0.3">
      <c r="A6133" s="2">
        <v>6132</v>
      </c>
      <c r="B6133" s="2" t="s">
        <v>8697</v>
      </c>
      <c r="C6133" s="2">
        <f>YEAR([1]Data!$D6133)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9">
        <v>767.21400000000006</v>
      </c>
      <c r="T6133" s="2">
        <v>14</v>
      </c>
      <c r="U6133" s="25">
        <v>0.1</v>
      </c>
      <c r="V6133" s="25">
        <v>161.96739999999997</v>
      </c>
      <c r="W6133" s="11">
        <f>Table_1[[#This Row],[Discount]]/Table_1[[#This Row],[Sales]]</f>
        <v>1.3034172994757655E-4</v>
      </c>
      <c r="X6133" t="str">
        <f>IF(Table_1[[#This Row],[Discount %]]&lt;=0.1, "0-10%", IF(Table_1[[#This Row],[Discount %]]&lt;=0.2, "10-20%", IF(Table_1[[#This Row],[Discount %]]&lt;=0.3, "20-30%", IF(Table_1[[#This Row],[Discount %]]&lt;=0.4, "30-40%", "40%+"))))</f>
        <v>0-10%</v>
      </c>
    </row>
    <row r="6134" spans="1:24" ht="14.4" x14ac:dyDescent="0.3">
      <c r="A6134" s="2">
        <v>6133</v>
      </c>
      <c r="B6134" s="2" t="s">
        <v>8698</v>
      </c>
      <c r="C6134" s="2">
        <f>YEAR([1]Data!$D6134)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9">
        <v>163.96</v>
      </c>
      <c r="T6134" s="2">
        <v>5</v>
      </c>
      <c r="U6134" s="25">
        <v>0.2</v>
      </c>
      <c r="V6134" s="25">
        <v>59.435499999999998</v>
      </c>
      <c r="W6134" s="11">
        <f>Table_1[[#This Row],[Discount]]/Table_1[[#This Row],[Sales]]</f>
        <v>1.2198097096852891E-3</v>
      </c>
      <c r="X6134" t="str">
        <f>IF(Table_1[[#This Row],[Discount %]]&lt;=0.1, "0-10%", IF(Table_1[[#This Row],[Discount %]]&lt;=0.2, "10-20%", IF(Table_1[[#This Row],[Discount %]]&lt;=0.3, "20-30%", IF(Table_1[[#This Row],[Discount %]]&lt;=0.4, "30-40%", "40%+"))))</f>
        <v>0-10%</v>
      </c>
    </row>
    <row r="6135" spans="1:24" ht="14.4" x14ac:dyDescent="0.3">
      <c r="A6135" s="2">
        <v>6134</v>
      </c>
      <c r="B6135" s="2" t="s">
        <v>8700</v>
      </c>
      <c r="C6135" s="2">
        <f>YEAR([1]Data!$D6135)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9">
        <v>161.28</v>
      </c>
      <c r="T6135" s="2">
        <v>2</v>
      </c>
      <c r="U6135" s="25">
        <v>0.2</v>
      </c>
      <c r="V6135" s="25">
        <v>12.095999999999997</v>
      </c>
      <c r="W6135" s="11">
        <f>Table_1[[#This Row],[Discount]]/Table_1[[#This Row],[Sales]]</f>
        <v>1.2400793650793652E-3</v>
      </c>
      <c r="X6135" t="str">
        <f>IF(Table_1[[#This Row],[Discount %]]&lt;=0.1, "0-10%", IF(Table_1[[#This Row],[Discount %]]&lt;=0.2, "10-20%", IF(Table_1[[#This Row],[Discount %]]&lt;=0.3, "20-30%", IF(Table_1[[#This Row],[Discount %]]&lt;=0.4, "30-40%", "40%+"))))</f>
        <v>0-10%</v>
      </c>
    </row>
    <row r="6136" spans="1:24" ht="14.4" x14ac:dyDescent="0.3">
      <c r="A6136" s="2">
        <v>6135</v>
      </c>
      <c r="B6136" s="2" t="s">
        <v>8703</v>
      </c>
      <c r="C6136" s="2">
        <f>YEAR([1]Data!$D6136)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9">
        <v>192.8</v>
      </c>
      <c r="T6136" s="2">
        <v>4</v>
      </c>
      <c r="U6136" s="25">
        <v>0</v>
      </c>
      <c r="V6136" s="25">
        <v>55.911999999999978</v>
      </c>
      <c r="W6136" s="11">
        <f>Table_1[[#This Row],[Discount]]/Table_1[[#This Row],[Sales]]</f>
        <v>0</v>
      </c>
      <c r="X6136" t="str">
        <f>IF(Table_1[[#This Row],[Discount %]]&lt;=0.1, "0-10%", IF(Table_1[[#This Row],[Discount %]]&lt;=0.2, "10-20%", IF(Table_1[[#This Row],[Discount %]]&lt;=0.3, "20-30%", IF(Table_1[[#This Row],[Discount %]]&lt;=0.4, "30-40%", "40%+"))))</f>
        <v>0-10%</v>
      </c>
    </row>
    <row r="6137" spans="1:24" ht="14.4" x14ac:dyDescent="0.3">
      <c r="A6137" s="2">
        <v>6136</v>
      </c>
      <c r="B6137" s="2" t="s">
        <v>8704</v>
      </c>
      <c r="C6137" s="2">
        <f>YEAR([1]Data!$D6137)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9">
        <v>27.695999999999998</v>
      </c>
      <c r="T6137" s="2">
        <v>3</v>
      </c>
      <c r="U6137" s="25">
        <v>0.2</v>
      </c>
      <c r="V6137" s="25">
        <v>3.4619999999999997</v>
      </c>
      <c r="W6137" s="11">
        <f>Table_1[[#This Row],[Discount]]/Table_1[[#This Row],[Sales]]</f>
        <v>7.2212593876372052E-3</v>
      </c>
      <c r="X6137" t="str">
        <f>IF(Table_1[[#This Row],[Discount %]]&lt;=0.1, "0-10%", IF(Table_1[[#This Row],[Discount %]]&lt;=0.2, "10-20%", IF(Table_1[[#This Row],[Discount %]]&lt;=0.3, "20-30%", IF(Table_1[[#This Row],[Discount %]]&lt;=0.4, "30-40%", "40%+"))))</f>
        <v>0-10%</v>
      </c>
    </row>
    <row r="6138" spans="1:24" ht="14.4" x14ac:dyDescent="0.3">
      <c r="A6138" s="2">
        <v>6137</v>
      </c>
      <c r="B6138" s="2" t="s">
        <v>8704</v>
      </c>
      <c r="C6138" s="2">
        <f>YEAR([1]Data!$D6138)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9">
        <v>73.163999999999987</v>
      </c>
      <c r="T6138" s="2">
        <v>6</v>
      </c>
      <c r="U6138" s="25">
        <v>0.8</v>
      </c>
      <c r="V6138" s="25">
        <v>-186.56820000000005</v>
      </c>
      <c r="W6138" s="11">
        <f>Table_1[[#This Row],[Discount]]/Table_1[[#This Row],[Sales]]</f>
        <v>1.0934339292548251E-2</v>
      </c>
      <c r="X6138" t="str">
        <f>IF(Table_1[[#This Row],[Discount %]]&lt;=0.1, "0-10%", IF(Table_1[[#This Row],[Discount %]]&lt;=0.2, "10-20%", IF(Table_1[[#This Row],[Discount %]]&lt;=0.3, "20-30%", IF(Table_1[[#This Row],[Discount %]]&lt;=0.4, "30-40%", "40%+"))))</f>
        <v>0-10%</v>
      </c>
    </row>
    <row r="6139" spans="1:24" ht="14.4" x14ac:dyDescent="0.3">
      <c r="A6139" s="2">
        <v>6138</v>
      </c>
      <c r="B6139" s="2" t="s">
        <v>8705</v>
      </c>
      <c r="C6139" s="2">
        <f>YEAR([1]Data!$D6139)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9">
        <v>32.064</v>
      </c>
      <c r="T6139" s="2">
        <v>6</v>
      </c>
      <c r="U6139" s="25">
        <v>0.2</v>
      </c>
      <c r="V6139" s="25">
        <v>11.222399999999999</v>
      </c>
      <c r="W6139" s="11">
        <f>Table_1[[#This Row],[Discount]]/Table_1[[#This Row],[Sales]]</f>
        <v>6.2375249500998004E-3</v>
      </c>
      <c r="X6139" t="str">
        <f>IF(Table_1[[#This Row],[Discount %]]&lt;=0.1, "0-10%", IF(Table_1[[#This Row],[Discount %]]&lt;=0.2, "10-20%", IF(Table_1[[#This Row],[Discount %]]&lt;=0.3, "20-30%", IF(Table_1[[#This Row],[Discount %]]&lt;=0.4, "30-40%", "40%+"))))</f>
        <v>0-10%</v>
      </c>
    </row>
    <row r="6140" spans="1:24" ht="14.4" x14ac:dyDescent="0.3">
      <c r="A6140" s="2">
        <v>6139</v>
      </c>
      <c r="B6140" s="2" t="s">
        <v>8706</v>
      </c>
      <c r="C6140" s="2">
        <f>YEAR([1]Data!$D6140)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9">
        <v>205.666</v>
      </c>
      <c r="T6140" s="2">
        <v>2</v>
      </c>
      <c r="U6140" s="25">
        <v>0.15</v>
      </c>
      <c r="V6140" s="25">
        <v>-12.097999999999999</v>
      </c>
      <c r="W6140" s="11">
        <f>Table_1[[#This Row],[Discount]]/Table_1[[#This Row],[Sales]]</f>
        <v>7.2933785846955742E-4</v>
      </c>
      <c r="X6140" t="str">
        <f>IF(Table_1[[#This Row],[Discount %]]&lt;=0.1, "0-10%", IF(Table_1[[#This Row],[Discount %]]&lt;=0.2, "10-20%", IF(Table_1[[#This Row],[Discount %]]&lt;=0.3, "20-30%", IF(Table_1[[#This Row],[Discount %]]&lt;=0.4, "30-40%", "40%+"))))</f>
        <v>0-10%</v>
      </c>
    </row>
    <row r="6141" spans="1:24" ht="14.4" x14ac:dyDescent="0.3">
      <c r="A6141" s="2">
        <v>6140</v>
      </c>
      <c r="B6141" s="2" t="s">
        <v>8707</v>
      </c>
      <c r="C6141" s="2">
        <f>YEAR([1]Data!$D6141)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9">
        <v>115.44</v>
      </c>
      <c r="T6141" s="2">
        <v>3</v>
      </c>
      <c r="U6141" s="25">
        <v>0</v>
      </c>
      <c r="V6141" s="25">
        <v>30.014399999999998</v>
      </c>
      <c r="W6141" s="11">
        <f>Table_1[[#This Row],[Discount]]/Table_1[[#This Row],[Sales]]</f>
        <v>0</v>
      </c>
      <c r="X6141" t="str">
        <f>IF(Table_1[[#This Row],[Discount %]]&lt;=0.1, "0-10%", IF(Table_1[[#This Row],[Discount %]]&lt;=0.2, "10-20%", IF(Table_1[[#This Row],[Discount %]]&lt;=0.3, "20-30%", IF(Table_1[[#This Row],[Discount %]]&lt;=0.4, "30-40%", "40%+"))))</f>
        <v>0-10%</v>
      </c>
    </row>
    <row r="6142" spans="1:24" ht="14.4" x14ac:dyDescent="0.3">
      <c r="A6142" s="2">
        <v>6141</v>
      </c>
      <c r="B6142" s="2" t="s">
        <v>8709</v>
      </c>
      <c r="C6142" s="2">
        <f>YEAR([1]Data!$D6142)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9">
        <v>274.8</v>
      </c>
      <c r="T6142" s="2">
        <v>5</v>
      </c>
      <c r="U6142" s="25">
        <v>0</v>
      </c>
      <c r="V6142" s="25">
        <v>134.65199999999999</v>
      </c>
      <c r="W6142" s="11">
        <f>Table_1[[#This Row],[Discount]]/Table_1[[#This Row],[Sales]]</f>
        <v>0</v>
      </c>
      <c r="X6142" t="str">
        <f>IF(Table_1[[#This Row],[Discount %]]&lt;=0.1, "0-10%", IF(Table_1[[#This Row],[Discount %]]&lt;=0.2, "10-20%", IF(Table_1[[#This Row],[Discount %]]&lt;=0.3, "20-30%", IF(Table_1[[#This Row],[Discount %]]&lt;=0.4, "30-40%", "40%+"))))</f>
        <v>0-10%</v>
      </c>
    </row>
    <row r="6143" spans="1:24" ht="14.4" x14ac:dyDescent="0.3">
      <c r="A6143" s="2">
        <v>6142</v>
      </c>
      <c r="B6143" s="2" t="s">
        <v>8709</v>
      </c>
      <c r="C6143" s="2">
        <f>YEAR([1]Data!$D6143)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9">
        <v>195.64</v>
      </c>
      <c r="T6143" s="2">
        <v>4</v>
      </c>
      <c r="U6143" s="25">
        <v>0</v>
      </c>
      <c r="V6143" s="25">
        <v>3.9128000000000043</v>
      </c>
      <c r="W6143" s="11">
        <f>Table_1[[#This Row],[Discount]]/Table_1[[#This Row],[Sales]]</f>
        <v>0</v>
      </c>
      <c r="X6143" t="str">
        <f>IF(Table_1[[#This Row],[Discount %]]&lt;=0.1, "0-10%", IF(Table_1[[#This Row],[Discount %]]&lt;=0.2, "10-20%", IF(Table_1[[#This Row],[Discount %]]&lt;=0.3, "20-30%", IF(Table_1[[#This Row],[Discount %]]&lt;=0.4, "30-40%", "40%+"))))</f>
        <v>0-10%</v>
      </c>
    </row>
    <row r="6144" spans="1:24" ht="14.4" x14ac:dyDescent="0.3">
      <c r="A6144" s="2">
        <v>6143</v>
      </c>
      <c r="B6144" s="2" t="s">
        <v>8709</v>
      </c>
      <c r="C6144" s="2">
        <f>YEAR([1]Data!$D6144)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9">
        <v>257.98</v>
      </c>
      <c r="T6144" s="2">
        <v>2</v>
      </c>
      <c r="U6144" s="25">
        <v>0</v>
      </c>
      <c r="V6144" s="25">
        <v>74.8142</v>
      </c>
      <c r="W6144" s="11">
        <f>Table_1[[#This Row],[Discount]]/Table_1[[#This Row],[Sales]]</f>
        <v>0</v>
      </c>
      <c r="X6144" t="str">
        <f>IF(Table_1[[#This Row],[Discount %]]&lt;=0.1, "0-10%", IF(Table_1[[#This Row],[Discount %]]&lt;=0.2, "10-20%", IF(Table_1[[#This Row],[Discount %]]&lt;=0.3, "20-30%", IF(Table_1[[#This Row],[Discount %]]&lt;=0.4, "30-40%", "40%+"))))</f>
        <v>0-10%</v>
      </c>
    </row>
    <row r="6145" spans="1:24" ht="14.4" x14ac:dyDescent="0.3">
      <c r="A6145" s="2">
        <v>6144</v>
      </c>
      <c r="B6145" s="2" t="s">
        <v>8709</v>
      </c>
      <c r="C6145" s="2">
        <f>YEAR([1]Data!$D6145)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9">
        <v>119.03999999999999</v>
      </c>
      <c r="T6145" s="2">
        <v>6</v>
      </c>
      <c r="U6145" s="25">
        <v>0</v>
      </c>
      <c r="V6145" s="25">
        <v>48.806400000000011</v>
      </c>
      <c r="W6145" s="11">
        <f>Table_1[[#This Row],[Discount]]/Table_1[[#This Row],[Sales]]</f>
        <v>0</v>
      </c>
      <c r="X6145" t="str">
        <f>IF(Table_1[[#This Row],[Discount %]]&lt;=0.1, "0-10%", IF(Table_1[[#This Row],[Discount %]]&lt;=0.2, "10-20%", IF(Table_1[[#This Row],[Discount %]]&lt;=0.3, "20-30%", IF(Table_1[[#This Row],[Discount %]]&lt;=0.4, "30-40%", "40%+"))))</f>
        <v>0-10%</v>
      </c>
    </row>
    <row r="6146" spans="1:24" ht="14.4" x14ac:dyDescent="0.3">
      <c r="A6146" s="2">
        <v>6145</v>
      </c>
      <c r="B6146" s="2" t="s">
        <v>8710</v>
      </c>
      <c r="C6146" s="2">
        <f>YEAR([1]Data!$D6146)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9">
        <v>20.07</v>
      </c>
      <c r="T6146" s="2">
        <v>3</v>
      </c>
      <c r="U6146" s="25">
        <v>0</v>
      </c>
      <c r="V6146" s="25">
        <v>9.2321999999999989</v>
      </c>
      <c r="W6146" s="11">
        <f>Table_1[[#This Row],[Discount]]/Table_1[[#This Row],[Sales]]</f>
        <v>0</v>
      </c>
      <c r="X6146" t="str">
        <f>IF(Table_1[[#This Row],[Discount %]]&lt;=0.1, "0-10%", IF(Table_1[[#This Row],[Discount %]]&lt;=0.2, "10-20%", IF(Table_1[[#This Row],[Discount %]]&lt;=0.3, "20-30%", IF(Table_1[[#This Row],[Discount %]]&lt;=0.4, "30-40%", "40%+"))))</f>
        <v>0-10%</v>
      </c>
    </row>
    <row r="6147" spans="1:24" ht="14.4" x14ac:dyDescent="0.3">
      <c r="A6147" s="2">
        <v>6146</v>
      </c>
      <c r="B6147" s="2" t="s">
        <v>8711</v>
      </c>
      <c r="C6147" s="2">
        <f>YEAR([1]Data!$D6147)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9">
        <v>11.76</v>
      </c>
      <c r="T6147" s="2">
        <v>4</v>
      </c>
      <c r="U6147" s="25">
        <v>0</v>
      </c>
      <c r="V6147" s="25">
        <v>3.1752000000000002</v>
      </c>
      <c r="W6147" s="11">
        <f>Table_1[[#This Row],[Discount]]/Table_1[[#This Row],[Sales]]</f>
        <v>0</v>
      </c>
      <c r="X6147" t="str">
        <f>IF(Table_1[[#This Row],[Discount %]]&lt;=0.1, "0-10%", IF(Table_1[[#This Row],[Discount %]]&lt;=0.2, "10-20%", IF(Table_1[[#This Row],[Discount %]]&lt;=0.3, "20-30%", IF(Table_1[[#This Row],[Discount %]]&lt;=0.4, "30-40%", "40%+"))))</f>
        <v>0-10%</v>
      </c>
    </row>
    <row r="6148" spans="1:24" ht="14.4" x14ac:dyDescent="0.3">
      <c r="A6148" s="2">
        <v>6147</v>
      </c>
      <c r="B6148" s="2" t="s">
        <v>8712</v>
      </c>
      <c r="C6148" s="2">
        <f>YEAR([1]Data!$D6148)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9">
        <v>11.76</v>
      </c>
      <c r="T6148" s="2">
        <v>4</v>
      </c>
      <c r="U6148" s="25">
        <v>0</v>
      </c>
      <c r="V6148" s="25">
        <v>3.1752000000000002</v>
      </c>
      <c r="W6148" s="11">
        <f>Table_1[[#This Row],[Discount]]/Table_1[[#This Row],[Sales]]</f>
        <v>0</v>
      </c>
      <c r="X6148" t="str">
        <f>IF(Table_1[[#This Row],[Discount %]]&lt;=0.1, "0-10%", IF(Table_1[[#This Row],[Discount %]]&lt;=0.2, "10-20%", IF(Table_1[[#This Row],[Discount %]]&lt;=0.3, "20-30%", IF(Table_1[[#This Row],[Discount %]]&lt;=0.4, "30-40%", "40%+"))))</f>
        <v>0-10%</v>
      </c>
    </row>
    <row r="6149" spans="1:24" ht="14.4" x14ac:dyDescent="0.3">
      <c r="A6149" s="2">
        <v>6148</v>
      </c>
      <c r="B6149" s="2" t="s">
        <v>8712</v>
      </c>
      <c r="C6149" s="2">
        <f>YEAR([1]Data!$D6149)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9">
        <v>40.736000000000004</v>
      </c>
      <c r="T6149" s="2">
        <v>2</v>
      </c>
      <c r="U6149" s="25">
        <v>0.2</v>
      </c>
      <c r="V6149" s="25">
        <v>14.7668</v>
      </c>
      <c r="W6149" s="11">
        <f>Table_1[[#This Row],[Discount]]/Table_1[[#This Row],[Sales]]</f>
        <v>4.9096622152395913E-3</v>
      </c>
      <c r="X6149" t="str">
        <f>IF(Table_1[[#This Row],[Discount %]]&lt;=0.1, "0-10%", IF(Table_1[[#This Row],[Discount %]]&lt;=0.2, "10-20%", IF(Table_1[[#This Row],[Discount %]]&lt;=0.3, "20-30%", IF(Table_1[[#This Row],[Discount %]]&lt;=0.4, "30-40%", "40%+"))))</f>
        <v>0-10%</v>
      </c>
    </row>
    <row r="6150" spans="1:24" ht="14.4" x14ac:dyDescent="0.3">
      <c r="A6150" s="2">
        <v>6149</v>
      </c>
      <c r="B6150" s="2" t="s">
        <v>8713</v>
      </c>
      <c r="C6150" s="2">
        <f>YEAR([1]Data!$D6150)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9">
        <v>201.584</v>
      </c>
      <c r="T6150" s="2">
        <v>2</v>
      </c>
      <c r="U6150" s="25">
        <v>0.2</v>
      </c>
      <c r="V6150" s="25">
        <v>12.599000000000004</v>
      </c>
      <c r="W6150" s="11">
        <f>Table_1[[#This Row],[Discount]]/Table_1[[#This Row],[Sales]]</f>
        <v>9.9214223351059617E-4</v>
      </c>
      <c r="X6150" t="str">
        <f>IF(Table_1[[#This Row],[Discount %]]&lt;=0.1, "0-10%", IF(Table_1[[#This Row],[Discount %]]&lt;=0.2, "10-20%", IF(Table_1[[#This Row],[Discount %]]&lt;=0.3, "20-30%", IF(Table_1[[#This Row],[Discount %]]&lt;=0.4, "30-40%", "40%+"))))</f>
        <v>0-10%</v>
      </c>
    </row>
    <row r="6151" spans="1:24" ht="14.4" x14ac:dyDescent="0.3">
      <c r="A6151" s="2">
        <v>6150</v>
      </c>
      <c r="B6151" s="2" t="s">
        <v>8714</v>
      </c>
      <c r="C6151" s="2">
        <f>YEAR([1]Data!$D6151)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9">
        <v>340.70400000000006</v>
      </c>
      <c r="T6151" s="2">
        <v>6</v>
      </c>
      <c r="U6151" s="25">
        <v>0.2</v>
      </c>
      <c r="V6151" s="25">
        <v>-34.070400000000006</v>
      </c>
      <c r="W6151" s="11">
        <f>Table_1[[#This Row],[Discount]]/Table_1[[#This Row],[Sales]]</f>
        <v>5.8701981778904843E-4</v>
      </c>
      <c r="X6151" t="str">
        <f>IF(Table_1[[#This Row],[Discount %]]&lt;=0.1, "0-10%", IF(Table_1[[#This Row],[Discount %]]&lt;=0.2, "10-20%", IF(Table_1[[#This Row],[Discount %]]&lt;=0.3, "20-30%", IF(Table_1[[#This Row],[Discount %]]&lt;=0.4, "30-40%", "40%+"))))</f>
        <v>0-10%</v>
      </c>
    </row>
    <row r="6152" spans="1:24" ht="14.4" x14ac:dyDescent="0.3">
      <c r="A6152" s="2">
        <v>6151</v>
      </c>
      <c r="B6152" s="2" t="s">
        <v>8715</v>
      </c>
      <c r="C6152" s="2">
        <f>YEAR([1]Data!$D6152)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9">
        <v>354.90000000000003</v>
      </c>
      <c r="T6152" s="2">
        <v>5</v>
      </c>
      <c r="U6152" s="25">
        <v>0</v>
      </c>
      <c r="V6152" s="25">
        <v>88.725000000000023</v>
      </c>
      <c r="W6152" s="11">
        <f>Table_1[[#This Row],[Discount]]/Table_1[[#This Row],[Sales]]</f>
        <v>0</v>
      </c>
      <c r="X6152" t="str">
        <f>IF(Table_1[[#This Row],[Discount %]]&lt;=0.1, "0-10%", IF(Table_1[[#This Row],[Discount %]]&lt;=0.2, "10-20%", IF(Table_1[[#This Row],[Discount %]]&lt;=0.3, "20-30%", IF(Table_1[[#This Row],[Discount %]]&lt;=0.4, "30-40%", "40%+"))))</f>
        <v>0-10%</v>
      </c>
    </row>
    <row r="6153" spans="1:24" ht="14.4" x14ac:dyDescent="0.3">
      <c r="A6153" s="2">
        <v>6152</v>
      </c>
      <c r="B6153" s="2" t="s">
        <v>8716</v>
      </c>
      <c r="C6153" s="2">
        <f>YEAR([1]Data!$D6153)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9">
        <v>1198.33</v>
      </c>
      <c r="T6153" s="2">
        <v>10</v>
      </c>
      <c r="U6153" s="25">
        <v>0.15</v>
      </c>
      <c r="V6153" s="25">
        <v>70.490000000000009</v>
      </c>
      <c r="W6153" s="11">
        <f>Table_1[[#This Row],[Discount]]/Table_1[[#This Row],[Sales]]</f>
        <v>1.2517420076272814E-4</v>
      </c>
      <c r="X6153" t="str">
        <f>IF(Table_1[[#This Row],[Discount %]]&lt;=0.1, "0-10%", IF(Table_1[[#This Row],[Discount %]]&lt;=0.2, "10-20%", IF(Table_1[[#This Row],[Discount %]]&lt;=0.3, "20-30%", IF(Table_1[[#This Row],[Discount %]]&lt;=0.4, "30-40%", "40%+"))))</f>
        <v>0-10%</v>
      </c>
    </row>
    <row r="6154" spans="1:24" ht="14.4" x14ac:dyDescent="0.3">
      <c r="A6154" s="2">
        <v>6153</v>
      </c>
      <c r="B6154" s="2" t="s">
        <v>8717</v>
      </c>
      <c r="C6154" s="2">
        <f>YEAR([1]Data!$D6154)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9">
        <v>87.92</v>
      </c>
      <c r="T6154" s="2">
        <v>4</v>
      </c>
      <c r="U6154" s="25">
        <v>0</v>
      </c>
      <c r="V6154" s="25">
        <v>0.87919999999999732</v>
      </c>
      <c r="W6154" s="11">
        <f>Table_1[[#This Row],[Discount]]/Table_1[[#This Row],[Sales]]</f>
        <v>0</v>
      </c>
      <c r="X6154" t="str">
        <f>IF(Table_1[[#This Row],[Discount %]]&lt;=0.1, "0-10%", IF(Table_1[[#This Row],[Discount %]]&lt;=0.2, "10-20%", IF(Table_1[[#This Row],[Discount %]]&lt;=0.3, "20-30%", IF(Table_1[[#This Row],[Discount %]]&lt;=0.4, "30-40%", "40%+"))))</f>
        <v>0-10%</v>
      </c>
    </row>
    <row r="6155" spans="1:24" ht="14.4" x14ac:dyDescent="0.3">
      <c r="A6155" s="2">
        <v>6154</v>
      </c>
      <c r="B6155" s="2" t="s">
        <v>8718</v>
      </c>
      <c r="C6155" s="2">
        <f>YEAR([1]Data!$D6155)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9">
        <v>51.967999999999996</v>
      </c>
      <c r="T6155" s="2">
        <v>2</v>
      </c>
      <c r="U6155" s="25">
        <v>0.2</v>
      </c>
      <c r="V6155" s="25">
        <v>10.393599999999998</v>
      </c>
      <c r="W6155" s="11">
        <f>Table_1[[#This Row],[Discount]]/Table_1[[#This Row],[Sales]]</f>
        <v>3.8485221674876852E-3</v>
      </c>
      <c r="X6155" t="str">
        <f>IF(Table_1[[#This Row],[Discount %]]&lt;=0.1, "0-10%", IF(Table_1[[#This Row],[Discount %]]&lt;=0.2, "10-20%", IF(Table_1[[#This Row],[Discount %]]&lt;=0.3, "20-30%", IF(Table_1[[#This Row],[Discount %]]&lt;=0.4, "30-40%", "40%+"))))</f>
        <v>0-10%</v>
      </c>
    </row>
    <row r="6156" spans="1:24" ht="14.4" x14ac:dyDescent="0.3">
      <c r="A6156" s="2">
        <v>6155</v>
      </c>
      <c r="B6156" s="2" t="s">
        <v>8718</v>
      </c>
      <c r="C6156" s="2">
        <f>YEAR([1]Data!$D6156)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9">
        <v>51.336000000000006</v>
      </c>
      <c r="T6156" s="2">
        <v>3</v>
      </c>
      <c r="U6156" s="25">
        <v>0.2</v>
      </c>
      <c r="V6156" s="25">
        <v>5.7752999999999961</v>
      </c>
      <c r="W6156" s="11">
        <f>Table_1[[#This Row],[Discount]]/Table_1[[#This Row],[Sales]]</f>
        <v>3.8959015116097864E-3</v>
      </c>
      <c r="X6156" t="str">
        <f>IF(Table_1[[#This Row],[Discount %]]&lt;=0.1, "0-10%", IF(Table_1[[#This Row],[Discount %]]&lt;=0.2, "10-20%", IF(Table_1[[#This Row],[Discount %]]&lt;=0.3, "20-30%", IF(Table_1[[#This Row],[Discount %]]&lt;=0.4, "30-40%", "40%+"))))</f>
        <v>0-10%</v>
      </c>
    </row>
    <row r="6157" spans="1:24" ht="14.4" x14ac:dyDescent="0.3">
      <c r="A6157" s="2">
        <v>6156</v>
      </c>
      <c r="B6157" s="2" t="s">
        <v>8718</v>
      </c>
      <c r="C6157" s="2">
        <f>YEAR([1]Data!$D6157)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9">
        <v>332.70400000000001</v>
      </c>
      <c r="T6157" s="2">
        <v>1</v>
      </c>
      <c r="U6157" s="25">
        <v>0.2</v>
      </c>
      <c r="V6157" s="25">
        <v>33.270399999999981</v>
      </c>
      <c r="W6157" s="11">
        <f>Table_1[[#This Row],[Discount]]/Table_1[[#This Row],[Sales]]</f>
        <v>6.0113494277195352E-4</v>
      </c>
      <c r="X6157" t="str">
        <f>IF(Table_1[[#This Row],[Discount %]]&lt;=0.1, "0-10%", IF(Table_1[[#This Row],[Discount %]]&lt;=0.2, "10-20%", IF(Table_1[[#This Row],[Discount %]]&lt;=0.3, "20-30%", IF(Table_1[[#This Row],[Discount %]]&lt;=0.4, "30-40%", "40%+"))))</f>
        <v>0-10%</v>
      </c>
    </row>
    <row r="6158" spans="1:24" ht="14.4" x14ac:dyDescent="0.3">
      <c r="A6158" s="2">
        <v>6157</v>
      </c>
      <c r="B6158" s="2" t="s">
        <v>8718</v>
      </c>
      <c r="C6158" s="2">
        <f>YEAR([1]Data!$D6158)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9">
        <v>42.408000000000008</v>
      </c>
      <c r="T6158" s="2">
        <v>3</v>
      </c>
      <c r="U6158" s="25">
        <v>0.2</v>
      </c>
      <c r="V6158" s="25">
        <v>9.5418000000000003</v>
      </c>
      <c r="W6158" s="11">
        <f>Table_1[[#This Row],[Discount]]/Table_1[[#This Row],[Sales]]</f>
        <v>4.7160913035276357E-3</v>
      </c>
      <c r="X6158" t="str">
        <f>IF(Table_1[[#This Row],[Discount %]]&lt;=0.1, "0-10%", IF(Table_1[[#This Row],[Discount %]]&lt;=0.2, "10-20%", IF(Table_1[[#This Row],[Discount %]]&lt;=0.3, "20-30%", IF(Table_1[[#This Row],[Discount %]]&lt;=0.4, "30-40%", "40%+"))))</f>
        <v>0-10%</v>
      </c>
    </row>
    <row r="6159" spans="1:24" ht="14.4" x14ac:dyDescent="0.3">
      <c r="A6159" s="2">
        <v>6158</v>
      </c>
      <c r="B6159" s="2" t="s">
        <v>8719</v>
      </c>
      <c r="C6159" s="2">
        <f>YEAR([1]Data!$D6159)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9">
        <v>81.539999999999992</v>
      </c>
      <c r="T6159" s="2">
        <v>3</v>
      </c>
      <c r="U6159" s="25">
        <v>0</v>
      </c>
      <c r="V6159" s="25">
        <v>38.323799999999999</v>
      </c>
      <c r="W6159" s="11">
        <f>Table_1[[#This Row],[Discount]]/Table_1[[#This Row],[Sales]]</f>
        <v>0</v>
      </c>
      <c r="X6159" t="str">
        <f>IF(Table_1[[#This Row],[Discount %]]&lt;=0.1, "0-10%", IF(Table_1[[#This Row],[Discount %]]&lt;=0.2, "10-20%", IF(Table_1[[#This Row],[Discount %]]&lt;=0.3, "20-30%", IF(Table_1[[#This Row],[Discount %]]&lt;=0.4, "30-40%", "40%+"))))</f>
        <v>0-10%</v>
      </c>
    </row>
    <row r="6160" spans="1:24" ht="14.4" x14ac:dyDescent="0.3">
      <c r="A6160" s="2">
        <v>6159</v>
      </c>
      <c r="B6160" s="2" t="s">
        <v>8719</v>
      </c>
      <c r="C6160" s="2">
        <f>YEAR([1]Data!$D6160)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9">
        <v>167.28</v>
      </c>
      <c r="T6160" s="2">
        <v>12</v>
      </c>
      <c r="U6160" s="25">
        <v>0</v>
      </c>
      <c r="V6160" s="25">
        <v>23.419200000000011</v>
      </c>
      <c r="W6160" s="11">
        <f>Table_1[[#This Row],[Discount]]/Table_1[[#This Row],[Sales]]</f>
        <v>0</v>
      </c>
      <c r="X6160" t="str">
        <f>IF(Table_1[[#This Row],[Discount %]]&lt;=0.1, "0-10%", IF(Table_1[[#This Row],[Discount %]]&lt;=0.2, "10-20%", IF(Table_1[[#This Row],[Discount %]]&lt;=0.3, "20-30%", IF(Table_1[[#This Row],[Discount %]]&lt;=0.4, "30-40%", "40%+"))))</f>
        <v>0-10%</v>
      </c>
    </row>
    <row r="6161" spans="1:24" ht="14.4" x14ac:dyDescent="0.3">
      <c r="A6161" s="2">
        <v>6160</v>
      </c>
      <c r="B6161" s="2" t="s">
        <v>8722</v>
      </c>
      <c r="C6161" s="2">
        <f>YEAR([1]Data!$D6161)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9">
        <v>772.68</v>
      </c>
      <c r="T6161" s="2">
        <v>4</v>
      </c>
      <c r="U6161" s="25">
        <v>0</v>
      </c>
      <c r="V6161" s="25">
        <v>108.17520000000002</v>
      </c>
      <c r="W6161" s="11">
        <f>Table_1[[#This Row],[Discount]]/Table_1[[#This Row],[Sales]]</f>
        <v>0</v>
      </c>
      <c r="X6161" t="str">
        <f>IF(Table_1[[#This Row],[Discount %]]&lt;=0.1, "0-10%", IF(Table_1[[#This Row],[Discount %]]&lt;=0.2, "10-20%", IF(Table_1[[#This Row],[Discount %]]&lt;=0.3, "20-30%", IF(Table_1[[#This Row],[Discount %]]&lt;=0.4, "30-40%", "40%+"))))</f>
        <v>0-10%</v>
      </c>
    </row>
    <row r="6162" spans="1:24" ht="14.4" x14ac:dyDescent="0.3">
      <c r="A6162" s="2">
        <v>6161</v>
      </c>
      <c r="B6162" s="2" t="s">
        <v>8723</v>
      </c>
      <c r="C6162" s="2">
        <f>YEAR([1]Data!$D6162)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9">
        <v>323.97600000000006</v>
      </c>
      <c r="T6162" s="2">
        <v>3</v>
      </c>
      <c r="U6162" s="25">
        <v>0.2</v>
      </c>
      <c r="V6162" s="25">
        <v>28.347899999999981</v>
      </c>
      <c r="W6162" s="11">
        <f>Table_1[[#This Row],[Discount]]/Table_1[[#This Row],[Sales]]</f>
        <v>6.1732967874163506E-4</v>
      </c>
      <c r="X6162" t="str">
        <f>IF(Table_1[[#This Row],[Discount %]]&lt;=0.1, "0-10%", IF(Table_1[[#This Row],[Discount %]]&lt;=0.2, "10-20%", IF(Table_1[[#This Row],[Discount %]]&lt;=0.3, "20-30%", IF(Table_1[[#This Row],[Discount %]]&lt;=0.4, "30-40%", "40%+"))))</f>
        <v>0-10%</v>
      </c>
    </row>
    <row r="6163" spans="1:24" ht="14.4" x14ac:dyDescent="0.3">
      <c r="A6163" s="2">
        <v>6162</v>
      </c>
      <c r="B6163" s="2" t="s">
        <v>8723</v>
      </c>
      <c r="C6163" s="2">
        <f>YEAR([1]Data!$D6163)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9">
        <v>11.808</v>
      </c>
      <c r="T6163" s="2">
        <v>4</v>
      </c>
      <c r="U6163" s="25">
        <v>0.2</v>
      </c>
      <c r="V6163" s="25">
        <v>3.9851999999999999</v>
      </c>
      <c r="W6163" s="11">
        <f>Table_1[[#This Row],[Discount]]/Table_1[[#This Row],[Sales]]</f>
        <v>1.6937669376693769E-2</v>
      </c>
      <c r="X6163" t="str">
        <f>IF(Table_1[[#This Row],[Discount %]]&lt;=0.1, "0-10%", IF(Table_1[[#This Row],[Discount %]]&lt;=0.2, "10-20%", IF(Table_1[[#This Row],[Discount %]]&lt;=0.3, "20-30%", IF(Table_1[[#This Row],[Discount %]]&lt;=0.4, "30-40%", "40%+"))))</f>
        <v>0-10%</v>
      </c>
    </row>
    <row r="6164" spans="1:24" ht="14.4" x14ac:dyDescent="0.3">
      <c r="A6164" s="2">
        <v>6163</v>
      </c>
      <c r="B6164" s="2" t="s">
        <v>8723</v>
      </c>
      <c r="C6164" s="2">
        <f>YEAR([1]Data!$D6164)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9">
        <v>26.160000000000004</v>
      </c>
      <c r="T6164" s="2">
        <v>3</v>
      </c>
      <c r="U6164" s="25">
        <v>0.2</v>
      </c>
      <c r="V6164" s="25">
        <v>1.961999999999998</v>
      </c>
      <c r="W6164" s="11">
        <f>Table_1[[#This Row],[Discount]]/Table_1[[#This Row],[Sales]]</f>
        <v>7.6452599388379195E-3</v>
      </c>
      <c r="X6164" t="str">
        <f>IF(Table_1[[#This Row],[Discount %]]&lt;=0.1, "0-10%", IF(Table_1[[#This Row],[Discount %]]&lt;=0.2, "10-20%", IF(Table_1[[#This Row],[Discount %]]&lt;=0.3, "20-30%", IF(Table_1[[#This Row],[Discount %]]&lt;=0.4, "30-40%", "40%+"))))</f>
        <v>0-10%</v>
      </c>
    </row>
    <row r="6165" spans="1:24" ht="14.4" x14ac:dyDescent="0.3">
      <c r="A6165" s="2">
        <v>6164</v>
      </c>
      <c r="B6165" s="2" t="s">
        <v>8723</v>
      </c>
      <c r="C6165" s="2">
        <f>YEAR([1]Data!$D6165)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9">
        <v>33.57</v>
      </c>
      <c r="T6165" s="2">
        <v>5</v>
      </c>
      <c r="U6165" s="25">
        <v>0.7</v>
      </c>
      <c r="V6165" s="25">
        <v>-25.737000000000002</v>
      </c>
      <c r="W6165" s="11">
        <f>Table_1[[#This Row],[Discount]]/Table_1[[#This Row],[Sales]]</f>
        <v>2.0851951146857312E-2</v>
      </c>
      <c r="X6165" t="str">
        <f>IF(Table_1[[#This Row],[Discount %]]&lt;=0.1, "0-10%", IF(Table_1[[#This Row],[Discount %]]&lt;=0.2, "10-20%", IF(Table_1[[#This Row],[Discount %]]&lt;=0.3, "20-30%", IF(Table_1[[#This Row],[Discount %]]&lt;=0.4, "30-40%", "40%+"))))</f>
        <v>0-10%</v>
      </c>
    </row>
    <row r="6166" spans="1:24" ht="14.4" x14ac:dyDescent="0.3">
      <c r="A6166" s="2">
        <v>6165</v>
      </c>
      <c r="B6166" s="2" t="s">
        <v>8723</v>
      </c>
      <c r="C6166" s="2">
        <f>YEAR([1]Data!$D6166)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9">
        <v>4.9920000000000009</v>
      </c>
      <c r="T6166" s="2">
        <v>3</v>
      </c>
      <c r="U6166" s="25">
        <v>0.2</v>
      </c>
      <c r="V6166" s="25">
        <v>1.3728000000000002</v>
      </c>
      <c r="W6166" s="11">
        <f>Table_1[[#This Row],[Discount]]/Table_1[[#This Row],[Sales]]</f>
        <v>4.0064102564102561E-2</v>
      </c>
      <c r="X6166" t="str">
        <f>IF(Table_1[[#This Row],[Discount %]]&lt;=0.1, "0-10%", IF(Table_1[[#This Row],[Discount %]]&lt;=0.2, "10-20%", IF(Table_1[[#This Row],[Discount %]]&lt;=0.3, "20-30%", IF(Table_1[[#This Row],[Discount %]]&lt;=0.4, "30-40%", "40%+"))))</f>
        <v>0-10%</v>
      </c>
    </row>
    <row r="6167" spans="1:24" ht="14.4" x14ac:dyDescent="0.3">
      <c r="A6167" s="2">
        <v>6166</v>
      </c>
      <c r="B6167" s="2" t="s">
        <v>8723</v>
      </c>
      <c r="C6167" s="2">
        <f>YEAR([1]Data!$D6167)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9">
        <v>20.016000000000002</v>
      </c>
      <c r="T6167" s="2">
        <v>3</v>
      </c>
      <c r="U6167" s="25">
        <v>0.2</v>
      </c>
      <c r="V6167" s="25">
        <v>5.5044000000000013</v>
      </c>
      <c r="W6167" s="11">
        <f>Table_1[[#This Row],[Discount]]/Table_1[[#This Row],[Sales]]</f>
        <v>9.9920063948840919E-3</v>
      </c>
      <c r="X6167" t="str">
        <f>IF(Table_1[[#This Row],[Discount %]]&lt;=0.1, "0-10%", IF(Table_1[[#This Row],[Discount %]]&lt;=0.2, "10-20%", IF(Table_1[[#This Row],[Discount %]]&lt;=0.3, "20-30%", IF(Table_1[[#This Row],[Discount %]]&lt;=0.4, "30-40%", "40%+"))))</f>
        <v>0-10%</v>
      </c>
    </row>
    <row r="6168" spans="1:24" ht="14.4" x14ac:dyDescent="0.3">
      <c r="A6168" s="2">
        <v>6167</v>
      </c>
      <c r="B6168" s="2" t="s">
        <v>8723</v>
      </c>
      <c r="C6168" s="2">
        <f>YEAR([1]Data!$D6168)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9">
        <v>170.24</v>
      </c>
      <c r="T6168" s="2">
        <v>2</v>
      </c>
      <c r="U6168" s="25">
        <v>0.2</v>
      </c>
      <c r="V6168" s="25">
        <v>53.199999999999989</v>
      </c>
      <c r="W6168" s="11">
        <f>Table_1[[#This Row],[Discount]]/Table_1[[#This Row],[Sales]]</f>
        <v>1.1748120300751879E-3</v>
      </c>
      <c r="X6168" t="str">
        <f>IF(Table_1[[#This Row],[Discount %]]&lt;=0.1, "0-10%", IF(Table_1[[#This Row],[Discount %]]&lt;=0.2, "10-20%", IF(Table_1[[#This Row],[Discount %]]&lt;=0.3, "20-30%", IF(Table_1[[#This Row],[Discount %]]&lt;=0.4, "30-40%", "40%+"))))</f>
        <v>0-10%</v>
      </c>
    </row>
    <row r="6169" spans="1:24" ht="14.4" x14ac:dyDescent="0.3">
      <c r="A6169" s="2">
        <v>6168</v>
      </c>
      <c r="B6169" s="2" t="s">
        <v>8724</v>
      </c>
      <c r="C6169" s="2">
        <f>YEAR([1]Data!$D6169)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9">
        <v>117.456</v>
      </c>
      <c r="T6169" s="2">
        <v>3</v>
      </c>
      <c r="U6169" s="25">
        <v>0.2</v>
      </c>
      <c r="V6169" s="25">
        <v>44.045999999999992</v>
      </c>
      <c r="W6169" s="11">
        <f>Table_1[[#This Row],[Discount]]/Table_1[[#This Row],[Sales]]</f>
        <v>1.7027652908323118E-3</v>
      </c>
      <c r="X6169" t="str">
        <f>IF(Table_1[[#This Row],[Discount %]]&lt;=0.1, "0-10%", IF(Table_1[[#This Row],[Discount %]]&lt;=0.2, "10-20%", IF(Table_1[[#This Row],[Discount %]]&lt;=0.3, "20-30%", IF(Table_1[[#This Row],[Discount %]]&lt;=0.4, "30-40%", "40%+"))))</f>
        <v>0-10%</v>
      </c>
    </row>
    <row r="6170" spans="1:24" ht="14.4" x14ac:dyDescent="0.3">
      <c r="A6170" s="2">
        <v>6169</v>
      </c>
      <c r="B6170" s="2" t="s">
        <v>8725</v>
      </c>
      <c r="C6170" s="2">
        <f>YEAR([1]Data!$D6170)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9">
        <v>22.96</v>
      </c>
      <c r="T6170" s="2">
        <v>2</v>
      </c>
      <c r="U6170" s="25">
        <v>0</v>
      </c>
      <c r="V6170" s="25">
        <v>11.250400000000001</v>
      </c>
      <c r="W6170" s="11">
        <f>Table_1[[#This Row],[Discount]]/Table_1[[#This Row],[Sales]]</f>
        <v>0</v>
      </c>
      <c r="X6170" t="str">
        <f>IF(Table_1[[#This Row],[Discount %]]&lt;=0.1, "0-10%", IF(Table_1[[#This Row],[Discount %]]&lt;=0.2, "10-20%", IF(Table_1[[#This Row],[Discount %]]&lt;=0.3, "20-30%", IF(Table_1[[#This Row],[Discount %]]&lt;=0.4, "30-40%", "40%+"))))</f>
        <v>0-10%</v>
      </c>
    </row>
    <row r="6171" spans="1:24" ht="14.4" x14ac:dyDescent="0.3">
      <c r="A6171" s="2">
        <v>6170</v>
      </c>
      <c r="B6171" s="2" t="s">
        <v>8726</v>
      </c>
      <c r="C6171" s="2">
        <f>YEAR([1]Data!$D6171)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9">
        <v>13.36</v>
      </c>
      <c r="T6171" s="2">
        <v>2</v>
      </c>
      <c r="U6171" s="25">
        <v>0</v>
      </c>
      <c r="V6171" s="25">
        <v>6.4127999999999998</v>
      </c>
      <c r="W6171" s="11">
        <f>Table_1[[#This Row],[Discount]]/Table_1[[#This Row],[Sales]]</f>
        <v>0</v>
      </c>
      <c r="X6171" t="str">
        <f>IF(Table_1[[#This Row],[Discount %]]&lt;=0.1, "0-10%", IF(Table_1[[#This Row],[Discount %]]&lt;=0.2, "10-20%", IF(Table_1[[#This Row],[Discount %]]&lt;=0.3, "20-30%", IF(Table_1[[#This Row],[Discount %]]&lt;=0.4, "30-40%", "40%+"))))</f>
        <v>0-10%</v>
      </c>
    </row>
    <row r="6172" spans="1:24" ht="14.4" x14ac:dyDescent="0.3">
      <c r="A6172" s="2">
        <v>6171</v>
      </c>
      <c r="B6172" s="2" t="s">
        <v>8727</v>
      </c>
      <c r="C6172" s="2">
        <f>YEAR([1]Data!$D6172)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9">
        <v>34.248000000000005</v>
      </c>
      <c r="T6172" s="2">
        <v>3</v>
      </c>
      <c r="U6172" s="25">
        <v>0.2</v>
      </c>
      <c r="V6172" s="25">
        <v>11.558699999999998</v>
      </c>
      <c r="W6172" s="11">
        <f>Table_1[[#This Row],[Discount]]/Table_1[[#This Row],[Sales]]</f>
        <v>5.8397570661060496E-3</v>
      </c>
      <c r="X6172" t="str">
        <f>IF(Table_1[[#This Row],[Discount %]]&lt;=0.1, "0-10%", IF(Table_1[[#This Row],[Discount %]]&lt;=0.2, "10-20%", IF(Table_1[[#This Row],[Discount %]]&lt;=0.3, "20-30%", IF(Table_1[[#This Row],[Discount %]]&lt;=0.4, "30-40%", "40%+"))))</f>
        <v>0-10%</v>
      </c>
    </row>
    <row r="6173" spans="1:24" ht="14.4" x14ac:dyDescent="0.3">
      <c r="A6173" s="2">
        <v>6172</v>
      </c>
      <c r="B6173" s="2" t="s">
        <v>8727</v>
      </c>
      <c r="C6173" s="2">
        <f>YEAR([1]Data!$D6173)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9">
        <v>3.52</v>
      </c>
      <c r="T6173" s="2">
        <v>2</v>
      </c>
      <c r="U6173" s="25">
        <v>0</v>
      </c>
      <c r="V6173" s="25">
        <v>1.0207999999999999</v>
      </c>
      <c r="W6173" s="11">
        <f>Table_1[[#This Row],[Discount]]/Table_1[[#This Row],[Sales]]</f>
        <v>0</v>
      </c>
      <c r="X6173" t="str">
        <f>IF(Table_1[[#This Row],[Discount %]]&lt;=0.1, "0-10%", IF(Table_1[[#This Row],[Discount %]]&lt;=0.2, "10-20%", IF(Table_1[[#This Row],[Discount %]]&lt;=0.3, "20-30%", IF(Table_1[[#This Row],[Discount %]]&lt;=0.4, "30-40%", "40%+"))))</f>
        <v>0-10%</v>
      </c>
    </row>
    <row r="6174" spans="1:24" ht="14.4" x14ac:dyDescent="0.3">
      <c r="A6174" s="2">
        <v>6173</v>
      </c>
      <c r="B6174" s="2" t="s">
        <v>8730</v>
      </c>
      <c r="C6174" s="2">
        <f>YEAR([1]Data!$D6174)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9">
        <v>26.7</v>
      </c>
      <c r="T6174" s="2">
        <v>5</v>
      </c>
      <c r="U6174" s="25">
        <v>0</v>
      </c>
      <c r="V6174" s="25">
        <v>12.548999999999999</v>
      </c>
      <c r="W6174" s="11">
        <f>Table_1[[#This Row],[Discount]]/Table_1[[#This Row],[Sales]]</f>
        <v>0</v>
      </c>
      <c r="X6174" t="str">
        <f>IF(Table_1[[#This Row],[Discount %]]&lt;=0.1, "0-10%", IF(Table_1[[#This Row],[Discount %]]&lt;=0.2, "10-20%", IF(Table_1[[#This Row],[Discount %]]&lt;=0.3, "20-30%", IF(Table_1[[#This Row],[Discount %]]&lt;=0.4, "30-40%", "40%+"))))</f>
        <v>0-10%</v>
      </c>
    </row>
    <row r="6175" spans="1:24" ht="14.4" x14ac:dyDescent="0.3">
      <c r="A6175" s="2">
        <v>6174</v>
      </c>
      <c r="B6175" s="2" t="s">
        <v>8730</v>
      </c>
      <c r="C6175" s="2">
        <f>YEAR([1]Data!$D6175)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9">
        <v>21.2</v>
      </c>
      <c r="T6175" s="2">
        <v>2</v>
      </c>
      <c r="U6175" s="25">
        <v>0</v>
      </c>
      <c r="V6175" s="25">
        <v>9.1160000000000014</v>
      </c>
      <c r="W6175" s="11">
        <f>Table_1[[#This Row],[Discount]]/Table_1[[#This Row],[Sales]]</f>
        <v>0</v>
      </c>
      <c r="X6175" t="str">
        <f>IF(Table_1[[#This Row],[Discount %]]&lt;=0.1, "0-10%", IF(Table_1[[#This Row],[Discount %]]&lt;=0.2, "10-20%", IF(Table_1[[#This Row],[Discount %]]&lt;=0.3, "20-30%", IF(Table_1[[#This Row],[Discount %]]&lt;=0.4, "30-40%", "40%+"))))</f>
        <v>0-10%</v>
      </c>
    </row>
    <row r="6176" spans="1:24" ht="14.4" x14ac:dyDescent="0.3">
      <c r="A6176" s="2">
        <v>6175</v>
      </c>
      <c r="B6176" s="2" t="s">
        <v>8730</v>
      </c>
      <c r="C6176" s="2">
        <f>YEAR([1]Data!$D6176)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9">
        <v>838.38</v>
      </c>
      <c r="T6176" s="2">
        <v>2</v>
      </c>
      <c r="U6176" s="25">
        <v>0</v>
      </c>
      <c r="V6176" s="25">
        <v>226.36260000000004</v>
      </c>
      <c r="W6176" s="11">
        <f>Table_1[[#This Row],[Discount]]/Table_1[[#This Row],[Sales]]</f>
        <v>0</v>
      </c>
      <c r="X6176" t="str">
        <f>IF(Table_1[[#This Row],[Discount %]]&lt;=0.1, "0-10%", IF(Table_1[[#This Row],[Discount %]]&lt;=0.2, "10-20%", IF(Table_1[[#This Row],[Discount %]]&lt;=0.3, "20-30%", IF(Table_1[[#This Row],[Discount %]]&lt;=0.4, "30-40%", "40%+"))))</f>
        <v>0-10%</v>
      </c>
    </row>
    <row r="6177" spans="1:24" ht="14.4" x14ac:dyDescent="0.3">
      <c r="A6177" s="2">
        <v>6176</v>
      </c>
      <c r="B6177" s="2" t="s">
        <v>8731</v>
      </c>
      <c r="C6177" s="2">
        <f>YEAR([1]Data!$D6177)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9">
        <v>1690.04</v>
      </c>
      <c r="T6177" s="2">
        <v>4</v>
      </c>
      <c r="U6177" s="25">
        <v>0</v>
      </c>
      <c r="V6177" s="25">
        <v>422.51</v>
      </c>
      <c r="W6177" s="11">
        <f>Table_1[[#This Row],[Discount]]/Table_1[[#This Row],[Sales]]</f>
        <v>0</v>
      </c>
      <c r="X6177" t="str">
        <f>IF(Table_1[[#This Row],[Discount %]]&lt;=0.1, "0-10%", IF(Table_1[[#This Row],[Discount %]]&lt;=0.2, "10-20%", IF(Table_1[[#This Row],[Discount %]]&lt;=0.3, "20-30%", IF(Table_1[[#This Row],[Discount %]]&lt;=0.4, "30-40%", "40%+"))))</f>
        <v>0-10%</v>
      </c>
    </row>
    <row r="6178" spans="1:24" ht="14.4" x14ac:dyDescent="0.3">
      <c r="A6178" s="2">
        <v>6177</v>
      </c>
      <c r="B6178" s="2" t="s">
        <v>8731</v>
      </c>
      <c r="C6178" s="2">
        <f>YEAR([1]Data!$D6178)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9">
        <v>85.96</v>
      </c>
      <c r="T6178" s="2">
        <v>7</v>
      </c>
      <c r="U6178" s="25">
        <v>0</v>
      </c>
      <c r="V6178" s="25">
        <v>24.068799999999996</v>
      </c>
      <c r="W6178" s="11">
        <f>Table_1[[#This Row],[Discount]]/Table_1[[#This Row],[Sales]]</f>
        <v>0</v>
      </c>
      <c r="X6178" t="str">
        <f>IF(Table_1[[#This Row],[Discount %]]&lt;=0.1, "0-10%", IF(Table_1[[#This Row],[Discount %]]&lt;=0.2, "10-20%", IF(Table_1[[#This Row],[Discount %]]&lt;=0.3, "20-30%", IF(Table_1[[#This Row],[Discount %]]&lt;=0.4, "30-40%", "40%+"))))</f>
        <v>0-10%</v>
      </c>
    </row>
    <row r="6179" spans="1:24" ht="14.4" x14ac:dyDescent="0.3">
      <c r="A6179" s="2">
        <v>6178</v>
      </c>
      <c r="B6179" s="2" t="s">
        <v>8731</v>
      </c>
      <c r="C6179" s="2">
        <f>YEAR([1]Data!$D6179)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9">
        <v>121.96</v>
      </c>
      <c r="T6179" s="2">
        <v>2</v>
      </c>
      <c r="U6179" s="25">
        <v>0</v>
      </c>
      <c r="V6179" s="25">
        <v>57.32119999999999</v>
      </c>
      <c r="W6179" s="11">
        <f>Table_1[[#This Row],[Discount]]/Table_1[[#This Row],[Sales]]</f>
        <v>0</v>
      </c>
      <c r="X6179" t="str">
        <f>IF(Table_1[[#This Row],[Discount %]]&lt;=0.1, "0-10%", IF(Table_1[[#This Row],[Discount %]]&lt;=0.2, "10-20%", IF(Table_1[[#This Row],[Discount %]]&lt;=0.3, "20-30%", IF(Table_1[[#This Row],[Discount %]]&lt;=0.4, "30-40%", "40%+"))))</f>
        <v>0-10%</v>
      </c>
    </row>
    <row r="6180" spans="1:24" ht="14.4" x14ac:dyDescent="0.3">
      <c r="A6180" s="2">
        <v>6179</v>
      </c>
      <c r="B6180" s="2" t="s">
        <v>8731</v>
      </c>
      <c r="C6180" s="2">
        <f>YEAR([1]Data!$D6180)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9">
        <v>23.92</v>
      </c>
      <c r="T6180" s="2">
        <v>4</v>
      </c>
      <c r="U6180" s="25">
        <v>0</v>
      </c>
      <c r="V6180" s="25">
        <v>11.720800000000001</v>
      </c>
      <c r="W6180" s="11">
        <f>Table_1[[#This Row],[Discount]]/Table_1[[#This Row],[Sales]]</f>
        <v>0</v>
      </c>
      <c r="X6180" t="str">
        <f>IF(Table_1[[#This Row],[Discount %]]&lt;=0.1, "0-10%", IF(Table_1[[#This Row],[Discount %]]&lt;=0.2, "10-20%", IF(Table_1[[#This Row],[Discount %]]&lt;=0.3, "20-30%", IF(Table_1[[#This Row],[Discount %]]&lt;=0.4, "30-40%", "40%+"))))</f>
        <v>0-10%</v>
      </c>
    </row>
    <row r="6181" spans="1:24" ht="14.4" x14ac:dyDescent="0.3">
      <c r="A6181" s="2">
        <v>6180</v>
      </c>
      <c r="B6181" s="2" t="s">
        <v>8731</v>
      </c>
      <c r="C6181" s="2">
        <f>YEAR([1]Data!$D6181)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9">
        <v>63.96</v>
      </c>
      <c r="T6181" s="2">
        <v>2</v>
      </c>
      <c r="U6181" s="25">
        <v>0</v>
      </c>
      <c r="V6181" s="25">
        <v>6.3960000000000008</v>
      </c>
      <c r="W6181" s="11">
        <f>Table_1[[#This Row],[Discount]]/Table_1[[#This Row],[Sales]]</f>
        <v>0</v>
      </c>
      <c r="X6181" t="str">
        <f>IF(Table_1[[#This Row],[Discount %]]&lt;=0.1, "0-10%", IF(Table_1[[#This Row],[Discount %]]&lt;=0.2, "10-20%", IF(Table_1[[#This Row],[Discount %]]&lt;=0.3, "20-30%", IF(Table_1[[#This Row],[Discount %]]&lt;=0.4, "30-40%", "40%+"))))</f>
        <v>0-10%</v>
      </c>
    </row>
    <row r="6182" spans="1:24" ht="14.4" x14ac:dyDescent="0.3">
      <c r="A6182" s="2">
        <v>6181</v>
      </c>
      <c r="B6182" s="2" t="s">
        <v>8731</v>
      </c>
      <c r="C6182" s="2">
        <f>YEAR([1]Data!$D6182)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9">
        <v>629.94999999999993</v>
      </c>
      <c r="T6182" s="2">
        <v>5</v>
      </c>
      <c r="U6182" s="25">
        <v>0</v>
      </c>
      <c r="V6182" s="25">
        <v>176.38600000000002</v>
      </c>
      <c r="W6182" s="11">
        <f>Table_1[[#This Row],[Discount]]/Table_1[[#This Row],[Sales]]</f>
        <v>0</v>
      </c>
      <c r="X6182" t="str">
        <f>IF(Table_1[[#This Row],[Discount %]]&lt;=0.1, "0-10%", IF(Table_1[[#This Row],[Discount %]]&lt;=0.2, "10-20%", IF(Table_1[[#This Row],[Discount %]]&lt;=0.3, "20-30%", IF(Table_1[[#This Row],[Discount %]]&lt;=0.4, "30-40%", "40%+"))))</f>
        <v>0-10%</v>
      </c>
    </row>
    <row r="6183" spans="1:24" ht="14.4" x14ac:dyDescent="0.3">
      <c r="A6183" s="2">
        <v>6182</v>
      </c>
      <c r="B6183" s="2" t="s">
        <v>8731</v>
      </c>
      <c r="C6183" s="2">
        <f>YEAR([1]Data!$D6183)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9">
        <v>113.72999999999999</v>
      </c>
      <c r="T6183" s="2">
        <v>3</v>
      </c>
      <c r="U6183" s="25">
        <v>0</v>
      </c>
      <c r="V6183" s="25">
        <v>32.981699999999989</v>
      </c>
      <c r="W6183" s="11">
        <f>Table_1[[#This Row],[Discount]]/Table_1[[#This Row],[Sales]]</f>
        <v>0</v>
      </c>
      <c r="X6183" t="str">
        <f>IF(Table_1[[#This Row],[Discount %]]&lt;=0.1, "0-10%", IF(Table_1[[#This Row],[Discount %]]&lt;=0.2, "10-20%", IF(Table_1[[#This Row],[Discount %]]&lt;=0.3, "20-30%", IF(Table_1[[#This Row],[Discount %]]&lt;=0.4, "30-40%", "40%+"))))</f>
        <v>0-10%</v>
      </c>
    </row>
    <row r="6184" spans="1:24" ht="14.4" x14ac:dyDescent="0.3">
      <c r="A6184" s="2">
        <v>6183</v>
      </c>
      <c r="B6184" s="2" t="s">
        <v>8731</v>
      </c>
      <c r="C6184" s="2">
        <f>YEAR([1]Data!$D6184)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9">
        <v>14.6</v>
      </c>
      <c r="T6184" s="2">
        <v>2</v>
      </c>
      <c r="U6184" s="25">
        <v>0</v>
      </c>
      <c r="V6184" s="25">
        <v>6.8619999999999992</v>
      </c>
      <c r="W6184" s="11">
        <f>Table_1[[#This Row],[Discount]]/Table_1[[#This Row],[Sales]]</f>
        <v>0</v>
      </c>
      <c r="X6184" t="str">
        <f>IF(Table_1[[#This Row],[Discount %]]&lt;=0.1, "0-10%", IF(Table_1[[#This Row],[Discount %]]&lt;=0.2, "10-20%", IF(Table_1[[#This Row],[Discount %]]&lt;=0.3, "20-30%", IF(Table_1[[#This Row],[Discount %]]&lt;=0.4, "30-40%", "40%+"))))</f>
        <v>0-10%</v>
      </c>
    </row>
    <row r="6185" spans="1:24" ht="14.4" x14ac:dyDescent="0.3">
      <c r="A6185" s="2">
        <v>6184</v>
      </c>
      <c r="B6185" s="2" t="s">
        <v>8731</v>
      </c>
      <c r="C6185" s="2">
        <f>YEAR([1]Data!$D6185)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9">
        <v>887.84</v>
      </c>
      <c r="T6185" s="2">
        <v>8</v>
      </c>
      <c r="U6185" s="25">
        <v>0</v>
      </c>
      <c r="V6185" s="25">
        <v>17.756799999999998</v>
      </c>
      <c r="W6185" s="11">
        <f>Table_1[[#This Row],[Discount]]/Table_1[[#This Row],[Sales]]</f>
        <v>0</v>
      </c>
      <c r="X6185" t="str">
        <f>IF(Table_1[[#This Row],[Discount %]]&lt;=0.1, "0-10%", IF(Table_1[[#This Row],[Discount %]]&lt;=0.2, "10-20%", IF(Table_1[[#This Row],[Discount %]]&lt;=0.3, "20-30%", IF(Table_1[[#This Row],[Discount %]]&lt;=0.4, "30-40%", "40%+"))))</f>
        <v>0-10%</v>
      </c>
    </row>
    <row r="6186" spans="1:24" ht="14.4" x14ac:dyDescent="0.3">
      <c r="A6186" s="2">
        <v>6185</v>
      </c>
      <c r="B6186" s="2" t="s">
        <v>8734</v>
      </c>
      <c r="C6186" s="2">
        <f>YEAR([1]Data!$D6186)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9">
        <v>403.92</v>
      </c>
      <c r="T6186" s="2">
        <v>5</v>
      </c>
      <c r="U6186" s="25">
        <v>0.2</v>
      </c>
      <c r="V6186" s="25">
        <v>25.245000000000019</v>
      </c>
      <c r="W6186" s="11">
        <f>Table_1[[#This Row],[Discount]]/Table_1[[#This Row],[Sales]]</f>
        <v>4.9514755397108334E-4</v>
      </c>
      <c r="X6186" t="str">
        <f>IF(Table_1[[#This Row],[Discount %]]&lt;=0.1, "0-10%", IF(Table_1[[#This Row],[Discount %]]&lt;=0.2, "10-20%", IF(Table_1[[#This Row],[Discount %]]&lt;=0.3, "20-30%", IF(Table_1[[#This Row],[Discount %]]&lt;=0.4, "30-40%", "40%+"))))</f>
        <v>0-10%</v>
      </c>
    </row>
    <row r="6187" spans="1:24" ht="14.4" x14ac:dyDescent="0.3">
      <c r="A6187" s="2">
        <v>6186</v>
      </c>
      <c r="B6187" s="2" t="s">
        <v>8735</v>
      </c>
      <c r="C6187" s="2">
        <f>YEAR([1]Data!$D6187)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9">
        <v>106.8</v>
      </c>
      <c r="T6187" s="2">
        <v>10</v>
      </c>
      <c r="U6187" s="25">
        <v>0.2</v>
      </c>
      <c r="V6187" s="25">
        <v>10.679999999999996</v>
      </c>
      <c r="W6187" s="11">
        <f>Table_1[[#This Row],[Discount]]/Table_1[[#This Row],[Sales]]</f>
        <v>1.8726591760299628E-3</v>
      </c>
      <c r="X6187" t="str">
        <f>IF(Table_1[[#This Row],[Discount %]]&lt;=0.1, "0-10%", IF(Table_1[[#This Row],[Discount %]]&lt;=0.2, "10-20%", IF(Table_1[[#This Row],[Discount %]]&lt;=0.3, "20-30%", IF(Table_1[[#This Row],[Discount %]]&lt;=0.4, "30-40%", "40%+"))))</f>
        <v>0-10%</v>
      </c>
    </row>
    <row r="6188" spans="1:24" ht="14.4" x14ac:dyDescent="0.3">
      <c r="A6188" s="2">
        <v>6187</v>
      </c>
      <c r="B6188" s="2" t="s">
        <v>8736</v>
      </c>
      <c r="C6188" s="2">
        <f>YEAR([1]Data!$D6188)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9">
        <v>70.949999999999989</v>
      </c>
      <c r="T6188" s="2">
        <v>3</v>
      </c>
      <c r="U6188" s="25">
        <v>0</v>
      </c>
      <c r="V6188" s="25">
        <v>20.575499999999998</v>
      </c>
      <c r="W6188" s="11">
        <f>Table_1[[#This Row],[Discount]]/Table_1[[#This Row],[Sales]]</f>
        <v>0</v>
      </c>
      <c r="X6188" t="str">
        <f>IF(Table_1[[#This Row],[Discount %]]&lt;=0.1, "0-10%", IF(Table_1[[#This Row],[Discount %]]&lt;=0.2, "10-20%", IF(Table_1[[#This Row],[Discount %]]&lt;=0.3, "20-30%", IF(Table_1[[#This Row],[Discount %]]&lt;=0.4, "30-40%", "40%+"))))</f>
        <v>0-10%</v>
      </c>
    </row>
    <row r="6189" spans="1:24" ht="14.4" x14ac:dyDescent="0.3">
      <c r="A6189" s="2">
        <v>6188</v>
      </c>
      <c r="B6189" s="2" t="s">
        <v>8736</v>
      </c>
      <c r="C6189" s="2">
        <f>YEAR([1]Data!$D6189)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9">
        <v>34.944000000000003</v>
      </c>
      <c r="T6189" s="2">
        <v>6</v>
      </c>
      <c r="U6189" s="25">
        <v>0.2</v>
      </c>
      <c r="V6189" s="25">
        <v>11.793599999999998</v>
      </c>
      <c r="W6189" s="11">
        <f>Table_1[[#This Row],[Discount]]/Table_1[[#This Row],[Sales]]</f>
        <v>5.7234432234432231E-3</v>
      </c>
      <c r="X6189" t="str">
        <f>IF(Table_1[[#This Row],[Discount %]]&lt;=0.1, "0-10%", IF(Table_1[[#This Row],[Discount %]]&lt;=0.2, "10-20%", IF(Table_1[[#This Row],[Discount %]]&lt;=0.3, "20-30%", IF(Table_1[[#This Row],[Discount %]]&lt;=0.4, "30-40%", "40%+"))))</f>
        <v>0-10%</v>
      </c>
    </row>
    <row r="6190" spans="1:24" ht="14.4" x14ac:dyDescent="0.3">
      <c r="A6190" s="2">
        <v>6189</v>
      </c>
      <c r="B6190" s="2" t="s">
        <v>8736</v>
      </c>
      <c r="C6190" s="2">
        <f>YEAR([1]Data!$D6190)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9">
        <v>119.03999999999999</v>
      </c>
      <c r="T6190" s="2">
        <v>6</v>
      </c>
      <c r="U6190" s="25">
        <v>0</v>
      </c>
      <c r="V6190" s="25">
        <v>35.711999999999989</v>
      </c>
      <c r="W6190" s="11">
        <f>Table_1[[#This Row],[Discount]]/Table_1[[#This Row],[Sales]]</f>
        <v>0</v>
      </c>
      <c r="X6190" t="str">
        <f>IF(Table_1[[#This Row],[Discount %]]&lt;=0.1, "0-10%", IF(Table_1[[#This Row],[Discount %]]&lt;=0.2, "10-20%", IF(Table_1[[#This Row],[Discount %]]&lt;=0.3, "20-30%", IF(Table_1[[#This Row],[Discount %]]&lt;=0.4, "30-40%", "40%+"))))</f>
        <v>0-10%</v>
      </c>
    </row>
    <row r="6191" spans="1:24" ht="14.4" x14ac:dyDescent="0.3">
      <c r="A6191" s="2">
        <v>6190</v>
      </c>
      <c r="B6191" s="2" t="s">
        <v>8737</v>
      </c>
      <c r="C6191" s="2">
        <f>YEAR([1]Data!$D6191)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9">
        <v>383.84000000000003</v>
      </c>
      <c r="T6191" s="2">
        <v>4</v>
      </c>
      <c r="U6191" s="25">
        <v>0.2</v>
      </c>
      <c r="V6191" s="25">
        <v>47.97999999999999</v>
      </c>
      <c r="W6191" s="11">
        <f>Table_1[[#This Row],[Discount]]/Table_1[[#This Row],[Sales]]</f>
        <v>5.2105043768236768E-4</v>
      </c>
      <c r="X6191" t="str">
        <f>IF(Table_1[[#This Row],[Discount %]]&lt;=0.1, "0-10%", IF(Table_1[[#This Row],[Discount %]]&lt;=0.2, "10-20%", IF(Table_1[[#This Row],[Discount %]]&lt;=0.3, "20-30%", IF(Table_1[[#This Row],[Discount %]]&lt;=0.4, "30-40%", "40%+"))))</f>
        <v>0-10%</v>
      </c>
    </row>
    <row r="6192" spans="1:24" ht="14.4" x14ac:dyDescent="0.3">
      <c r="A6192" s="2">
        <v>6191</v>
      </c>
      <c r="B6192" s="2" t="s">
        <v>8739</v>
      </c>
      <c r="C6192" s="2">
        <f>YEAR([1]Data!$D6192)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9">
        <v>799.56000000000006</v>
      </c>
      <c r="T6192" s="2">
        <v>9</v>
      </c>
      <c r="U6192" s="25">
        <v>0</v>
      </c>
      <c r="V6192" s="25">
        <v>207.88559999999998</v>
      </c>
      <c r="W6192" s="11">
        <f>Table_1[[#This Row],[Discount]]/Table_1[[#This Row],[Sales]]</f>
        <v>0</v>
      </c>
      <c r="X6192" t="str">
        <f>IF(Table_1[[#This Row],[Discount %]]&lt;=0.1, "0-10%", IF(Table_1[[#This Row],[Discount %]]&lt;=0.2, "10-20%", IF(Table_1[[#This Row],[Discount %]]&lt;=0.3, "20-30%", IF(Table_1[[#This Row],[Discount %]]&lt;=0.4, "30-40%", "40%+"))))</f>
        <v>0-10%</v>
      </c>
    </row>
    <row r="6193" spans="1:24" ht="14.4" x14ac:dyDescent="0.3">
      <c r="A6193" s="2">
        <v>6192</v>
      </c>
      <c r="B6193" s="2" t="s">
        <v>8740</v>
      </c>
      <c r="C6193" s="2">
        <f>YEAR([1]Data!$D6193)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9">
        <v>31.44</v>
      </c>
      <c r="T6193" s="2">
        <v>3</v>
      </c>
      <c r="U6193" s="25">
        <v>0</v>
      </c>
      <c r="V6193" s="25">
        <v>8.4888000000000012</v>
      </c>
      <c r="W6193" s="11">
        <f>Table_1[[#This Row],[Discount]]/Table_1[[#This Row],[Sales]]</f>
        <v>0</v>
      </c>
      <c r="X6193" t="str">
        <f>IF(Table_1[[#This Row],[Discount %]]&lt;=0.1, "0-10%", IF(Table_1[[#This Row],[Discount %]]&lt;=0.2, "10-20%", IF(Table_1[[#This Row],[Discount %]]&lt;=0.3, "20-30%", IF(Table_1[[#This Row],[Discount %]]&lt;=0.4, "30-40%", "40%+"))))</f>
        <v>0-10%</v>
      </c>
    </row>
    <row r="6194" spans="1:24" ht="14.4" x14ac:dyDescent="0.3">
      <c r="A6194" s="2">
        <v>6193</v>
      </c>
      <c r="B6194" s="2" t="s">
        <v>8741</v>
      </c>
      <c r="C6194" s="2">
        <f>YEAR([1]Data!$D6194)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9">
        <v>25.920000000000005</v>
      </c>
      <c r="T6194" s="2">
        <v>5</v>
      </c>
      <c r="U6194" s="25">
        <v>0.2</v>
      </c>
      <c r="V6194" s="25">
        <v>9.0719999999999992</v>
      </c>
      <c r="W6194" s="11">
        <f>Table_1[[#This Row],[Discount]]/Table_1[[#This Row],[Sales]]</f>
        <v>7.7160493827160481E-3</v>
      </c>
      <c r="X6194" t="str">
        <f>IF(Table_1[[#This Row],[Discount %]]&lt;=0.1, "0-10%", IF(Table_1[[#This Row],[Discount %]]&lt;=0.2, "10-20%", IF(Table_1[[#This Row],[Discount %]]&lt;=0.3, "20-30%", IF(Table_1[[#This Row],[Discount %]]&lt;=0.4, "30-40%", "40%+"))))</f>
        <v>0-10%</v>
      </c>
    </row>
    <row r="6195" spans="1:24" ht="14.4" x14ac:dyDescent="0.3">
      <c r="A6195" s="2">
        <v>6194</v>
      </c>
      <c r="B6195" s="2" t="s">
        <v>8741</v>
      </c>
      <c r="C6195" s="2">
        <f>YEAR([1]Data!$D6195)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9">
        <v>6.3299999999999992</v>
      </c>
      <c r="T6195" s="2">
        <v>5</v>
      </c>
      <c r="U6195" s="25">
        <v>0.8</v>
      </c>
      <c r="V6195" s="25">
        <v>-9.8114999999999988</v>
      </c>
      <c r="W6195" s="11">
        <f>Table_1[[#This Row],[Discount]]/Table_1[[#This Row],[Sales]]</f>
        <v>0.12638230647709323</v>
      </c>
      <c r="X6195" t="str">
        <f>IF(Table_1[[#This Row],[Discount %]]&lt;=0.1, "0-10%", IF(Table_1[[#This Row],[Discount %]]&lt;=0.2, "10-20%", IF(Table_1[[#This Row],[Discount %]]&lt;=0.3, "20-30%", IF(Table_1[[#This Row],[Discount %]]&lt;=0.4, "30-40%", "40%+"))))</f>
        <v>10-20%</v>
      </c>
    </row>
    <row r="6196" spans="1:24" ht="14.4" x14ac:dyDescent="0.3">
      <c r="A6196" s="2">
        <v>6195</v>
      </c>
      <c r="B6196" s="2" t="s">
        <v>8741</v>
      </c>
      <c r="C6196" s="2">
        <f>YEAR([1]Data!$D6196)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9">
        <v>75.88</v>
      </c>
      <c r="T6196" s="2">
        <v>5</v>
      </c>
      <c r="U6196" s="25">
        <v>0.2</v>
      </c>
      <c r="V6196" s="25">
        <v>26.557999999999993</v>
      </c>
      <c r="W6196" s="11">
        <f>Table_1[[#This Row],[Discount]]/Table_1[[#This Row],[Sales]]</f>
        <v>2.6357406431207174E-3</v>
      </c>
      <c r="X6196" t="str">
        <f>IF(Table_1[[#This Row],[Discount %]]&lt;=0.1, "0-10%", IF(Table_1[[#This Row],[Discount %]]&lt;=0.2, "10-20%", IF(Table_1[[#This Row],[Discount %]]&lt;=0.3, "20-30%", IF(Table_1[[#This Row],[Discount %]]&lt;=0.4, "30-40%", "40%+"))))</f>
        <v>0-10%</v>
      </c>
    </row>
    <row r="6197" spans="1:24" ht="14.4" x14ac:dyDescent="0.3">
      <c r="A6197" s="2">
        <v>6196</v>
      </c>
      <c r="B6197" s="2" t="s">
        <v>8742</v>
      </c>
      <c r="C6197" s="2">
        <f>YEAR([1]Data!$D6197)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9">
        <v>329.988</v>
      </c>
      <c r="T6197" s="2">
        <v>2</v>
      </c>
      <c r="U6197" s="25">
        <v>0.4</v>
      </c>
      <c r="V6197" s="25">
        <v>-76.997200000000021</v>
      </c>
      <c r="W6197" s="11">
        <f>Table_1[[#This Row],[Discount]]/Table_1[[#This Row],[Sales]]</f>
        <v>1.2121652908590615E-3</v>
      </c>
      <c r="X6197" t="str">
        <f>IF(Table_1[[#This Row],[Discount %]]&lt;=0.1, "0-10%", IF(Table_1[[#This Row],[Discount %]]&lt;=0.2, "10-20%", IF(Table_1[[#This Row],[Discount %]]&lt;=0.3, "20-30%", IF(Table_1[[#This Row],[Discount %]]&lt;=0.4, "30-40%", "40%+"))))</f>
        <v>0-10%</v>
      </c>
    </row>
    <row r="6198" spans="1:24" ht="14.4" x14ac:dyDescent="0.3">
      <c r="A6198" s="2">
        <v>6197</v>
      </c>
      <c r="B6198" s="2" t="s">
        <v>8742</v>
      </c>
      <c r="C6198" s="2">
        <f>YEAR([1]Data!$D6198)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9">
        <v>71.376000000000005</v>
      </c>
      <c r="T6198" s="2">
        <v>3</v>
      </c>
      <c r="U6198" s="25">
        <v>0.2</v>
      </c>
      <c r="V6198" s="25">
        <v>-4.460999999999995</v>
      </c>
      <c r="W6198" s="11">
        <f>Table_1[[#This Row],[Discount]]/Table_1[[#This Row],[Sales]]</f>
        <v>2.8020623178659494E-3</v>
      </c>
      <c r="X6198" t="str">
        <f>IF(Table_1[[#This Row],[Discount %]]&lt;=0.1, "0-10%", IF(Table_1[[#This Row],[Discount %]]&lt;=0.2, "10-20%", IF(Table_1[[#This Row],[Discount %]]&lt;=0.3, "20-30%", IF(Table_1[[#This Row],[Discount %]]&lt;=0.4, "30-40%", "40%+"))))</f>
        <v>0-10%</v>
      </c>
    </row>
    <row r="6199" spans="1:24" ht="14.4" x14ac:dyDescent="0.3">
      <c r="A6199" s="2">
        <v>6198</v>
      </c>
      <c r="B6199" s="2" t="s">
        <v>8743</v>
      </c>
      <c r="C6199" s="2">
        <f>YEAR([1]Data!$D6199)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9">
        <v>63.769999999999996</v>
      </c>
      <c r="T6199" s="2">
        <v>7</v>
      </c>
      <c r="U6199" s="25">
        <v>0</v>
      </c>
      <c r="V6199" s="25">
        <v>28.696499999999993</v>
      </c>
      <c r="W6199" s="11">
        <f>Table_1[[#This Row],[Discount]]/Table_1[[#This Row],[Sales]]</f>
        <v>0</v>
      </c>
      <c r="X6199" t="str">
        <f>IF(Table_1[[#This Row],[Discount %]]&lt;=0.1, "0-10%", IF(Table_1[[#This Row],[Discount %]]&lt;=0.2, "10-20%", IF(Table_1[[#This Row],[Discount %]]&lt;=0.3, "20-30%", IF(Table_1[[#This Row],[Discount %]]&lt;=0.4, "30-40%", "40%+"))))</f>
        <v>0-10%</v>
      </c>
    </row>
    <row r="6200" spans="1:24" ht="14.4" x14ac:dyDescent="0.3">
      <c r="A6200" s="2">
        <v>6199</v>
      </c>
      <c r="B6200" s="2" t="s">
        <v>8743</v>
      </c>
      <c r="C6200" s="2">
        <f>YEAR([1]Data!$D6200)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9">
        <v>50.97</v>
      </c>
      <c r="T6200" s="2">
        <v>3</v>
      </c>
      <c r="U6200" s="25">
        <v>0</v>
      </c>
      <c r="V6200" s="25">
        <v>13.252199999999997</v>
      </c>
      <c r="W6200" s="11">
        <f>Table_1[[#This Row],[Discount]]/Table_1[[#This Row],[Sales]]</f>
        <v>0</v>
      </c>
      <c r="X6200" t="str">
        <f>IF(Table_1[[#This Row],[Discount %]]&lt;=0.1, "0-10%", IF(Table_1[[#This Row],[Discount %]]&lt;=0.2, "10-20%", IF(Table_1[[#This Row],[Discount %]]&lt;=0.3, "20-30%", IF(Table_1[[#This Row],[Discount %]]&lt;=0.4, "30-40%", "40%+"))))</f>
        <v>0-10%</v>
      </c>
    </row>
    <row r="6201" spans="1:24" ht="14.4" x14ac:dyDescent="0.3">
      <c r="A6201" s="2">
        <v>6200</v>
      </c>
      <c r="B6201" s="2" t="s">
        <v>8743</v>
      </c>
      <c r="C6201" s="2">
        <f>YEAR([1]Data!$D6201)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9">
        <v>96.08</v>
      </c>
      <c r="T6201" s="2">
        <v>2</v>
      </c>
      <c r="U6201" s="25">
        <v>0</v>
      </c>
      <c r="V6201" s="25">
        <v>46.118399999999994</v>
      </c>
      <c r="W6201" s="11">
        <f>Table_1[[#This Row],[Discount]]/Table_1[[#This Row],[Sales]]</f>
        <v>0</v>
      </c>
      <c r="X6201" t="str">
        <f>IF(Table_1[[#This Row],[Discount %]]&lt;=0.1, "0-10%", IF(Table_1[[#This Row],[Discount %]]&lt;=0.2, "10-20%", IF(Table_1[[#This Row],[Discount %]]&lt;=0.3, "20-30%", IF(Table_1[[#This Row],[Discount %]]&lt;=0.4, "30-40%", "40%+"))))</f>
        <v>0-10%</v>
      </c>
    </row>
    <row r="6202" spans="1:24" ht="14.4" x14ac:dyDescent="0.3">
      <c r="A6202" s="2">
        <v>6201</v>
      </c>
      <c r="B6202" s="2" t="s">
        <v>8744</v>
      </c>
      <c r="C6202" s="2">
        <f>YEAR([1]Data!$D6202)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9">
        <v>1439.9680000000001</v>
      </c>
      <c r="T6202" s="2">
        <v>4</v>
      </c>
      <c r="U6202" s="25">
        <v>0.2</v>
      </c>
      <c r="V6202" s="25">
        <v>485.98919999999993</v>
      </c>
      <c r="W6202" s="11">
        <f>Table_1[[#This Row],[Discount]]/Table_1[[#This Row],[Sales]]</f>
        <v>1.388919753772306E-4</v>
      </c>
      <c r="X6202" t="str">
        <f>IF(Table_1[[#This Row],[Discount %]]&lt;=0.1, "0-10%", IF(Table_1[[#This Row],[Discount %]]&lt;=0.2, "10-20%", IF(Table_1[[#This Row],[Discount %]]&lt;=0.3, "20-30%", IF(Table_1[[#This Row],[Discount %]]&lt;=0.4, "30-40%", "40%+"))))</f>
        <v>0-10%</v>
      </c>
    </row>
    <row r="6203" spans="1:24" ht="14.4" x14ac:dyDescent="0.3">
      <c r="A6203" s="2">
        <v>6202</v>
      </c>
      <c r="B6203" s="2" t="s">
        <v>8744</v>
      </c>
      <c r="C6203" s="2">
        <f>YEAR([1]Data!$D6203)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9">
        <v>43.56</v>
      </c>
      <c r="T6203" s="2">
        <v>3</v>
      </c>
      <c r="U6203" s="25">
        <v>0.2</v>
      </c>
      <c r="V6203" s="25">
        <v>-4.9004999999999974</v>
      </c>
      <c r="W6203" s="11">
        <f>Table_1[[#This Row],[Discount]]/Table_1[[#This Row],[Sales]]</f>
        <v>4.5913682277318639E-3</v>
      </c>
      <c r="X6203" t="str">
        <f>IF(Table_1[[#This Row],[Discount %]]&lt;=0.1, "0-10%", IF(Table_1[[#This Row],[Discount %]]&lt;=0.2, "10-20%", IF(Table_1[[#This Row],[Discount %]]&lt;=0.3, "20-30%", IF(Table_1[[#This Row],[Discount %]]&lt;=0.4, "30-40%", "40%+"))))</f>
        <v>0-10%</v>
      </c>
    </row>
    <row r="6204" spans="1:24" ht="14.4" x14ac:dyDescent="0.3">
      <c r="A6204" s="2">
        <v>6203</v>
      </c>
      <c r="B6204" s="2" t="s">
        <v>8745</v>
      </c>
      <c r="C6204" s="2">
        <f>YEAR([1]Data!$D6204)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9">
        <v>563.91999999999996</v>
      </c>
      <c r="T6204" s="2">
        <v>5</v>
      </c>
      <c r="U6204" s="25">
        <v>0.2</v>
      </c>
      <c r="V6204" s="25">
        <v>7.0489999999999498</v>
      </c>
      <c r="W6204" s="11">
        <f>Table_1[[#This Row],[Discount]]/Table_1[[#This Row],[Sales]]</f>
        <v>3.5466023549439641E-4</v>
      </c>
      <c r="X6204" t="str">
        <f>IF(Table_1[[#This Row],[Discount %]]&lt;=0.1, "0-10%", IF(Table_1[[#This Row],[Discount %]]&lt;=0.2, "10-20%", IF(Table_1[[#This Row],[Discount %]]&lt;=0.3, "20-30%", IF(Table_1[[#This Row],[Discount %]]&lt;=0.4, "30-40%", "40%+"))))</f>
        <v>0-10%</v>
      </c>
    </row>
    <row r="6205" spans="1:24" ht="14.4" x14ac:dyDescent="0.3">
      <c r="A6205" s="2">
        <v>6204</v>
      </c>
      <c r="B6205" s="2" t="s">
        <v>8746</v>
      </c>
      <c r="C6205" s="2">
        <f>YEAR([1]Data!$D6205)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9">
        <v>235.15199999999999</v>
      </c>
      <c r="T6205" s="2">
        <v>8</v>
      </c>
      <c r="U6205" s="25">
        <v>0.4</v>
      </c>
      <c r="V6205" s="25">
        <v>-47.030399999999986</v>
      </c>
      <c r="W6205" s="11">
        <f>Table_1[[#This Row],[Discount]]/Table_1[[#This Row],[Sales]]</f>
        <v>1.7010274205620196E-3</v>
      </c>
      <c r="X6205" t="str">
        <f>IF(Table_1[[#This Row],[Discount %]]&lt;=0.1, "0-10%", IF(Table_1[[#This Row],[Discount %]]&lt;=0.2, "10-20%", IF(Table_1[[#This Row],[Discount %]]&lt;=0.3, "20-30%", IF(Table_1[[#This Row],[Discount %]]&lt;=0.4, "30-40%", "40%+"))))</f>
        <v>0-10%</v>
      </c>
    </row>
    <row r="6206" spans="1:24" ht="14.4" x14ac:dyDescent="0.3">
      <c r="A6206" s="2">
        <v>6205</v>
      </c>
      <c r="B6206" s="2" t="s">
        <v>8747</v>
      </c>
      <c r="C6206" s="2">
        <f>YEAR([1]Data!$D6206)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9">
        <v>7.7120000000000006</v>
      </c>
      <c r="T6206" s="2">
        <v>2</v>
      </c>
      <c r="U6206" s="25">
        <v>0.2</v>
      </c>
      <c r="V6206" s="25">
        <v>1.7352000000000005</v>
      </c>
      <c r="W6206" s="11">
        <f>Table_1[[#This Row],[Discount]]/Table_1[[#This Row],[Sales]]</f>
        <v>2.5933609958506222E-2</v>
      </c>
      <c r="X6206" t="str">
        <f>IF(Table_1[[#This Row],[Discount %]]&lt;=0.1, "0-10%", IF(Table_1[[#This Row],[Discount %]]&lt;=0.2, "10-20%", IF(Table_1[[#This Row],[Discount %]]&lt;=0.3, "20-30%", IF(Table_1[[#This Row],[Discount %]]&lt;=0.4, "30-40%", "40%+"))))</f>
        <v>0-10%</v>
      </c>
    </row>
    <row r="6207" spans="1:24" ht="14.4" x14ac:dyDescent="0.3">
      <c r="A6207" s="2">
        <v>6206</v>
      </c>
      <c r="B6207" s="2" t="s">
        <v>8748</v>
      </c>
      <c r="C6207" s="2">
        <f>YEAR([1]Data!$D6207)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9">
        <v>51.016000000000005</v>
      </c>
      <c r="T6207" s="2">
        <v>7</v>
      </c>
      <c r="U6207" s="25">
        <v>0.2</v>
      </c>
      <c r="V6207" s="25">
        <v>15.942499999999992</v>
      </c>
      <c r="W6207" s="11">
        <f>Table_1[[#This Row],[Discount]]/Table_1[[#This Row],[Sales]]</f>
        <v>3.9203387172651715E-3</v>
      </c>
      <c r="X6207" t="str">
        <f>IF(Table_1[[#This Row],[Discount %]]&lt;=0.1, "0-10%", IF(Table_1[[#This Row],[Discount %]]&lt;=0.2, "10-20%", IF(Table_1[[#This Row],[Discount %]]&lt;=0.3, "20-30%", IF(Table_1[[#This Row],[Discount %]]&lt;=0.4, "30-40%", "40%+"))))</f>
        <v>0-10%</v>
      </c>
    </row>
    <row r="6208" spans="1:24" ht="14.4" x14ac:dyDescent="0.3">
      <c r="A6208" s="2">
        <v>6207</v>
      </c>
      <c r="B6208" s="2" t="s">
        <v>8748</v>
      </c>
      <c r="C6208" s="2">
        <f>YEAR([1]Data!$D6208)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9">
        <v>25.248000000000001</v>
      </c>
      <c r="T6208" s="2">
        <v>4</v>
      </c>
      <c r="U6208" s="25">
        <v>0.2</v>
      </c>
      <c r="V6208" s="25">
        <v>7.8899999999999979</v>
      </c>
      <c r="W6208" s="11">
        <f>Table_1[[#This Row],[Discount]]/Table_1[[#This Row],[Sales]]</f>
        <v>7.9214195183776939E-3</v>
      </c>
      <c r="X6208" t="str">
        <f>IF(Table_1[[#This Row],[Discount %]]&lt;=0.1, "0-10%", IF(Table_1[[#This Row],[Discount %]]&lt;=0.2, "10-20%", IF(Table_1[[#This Row],[Discount %]]&lt;=0.3, "20-30%", IF(Table_1[[#This Row],[Discount %]]&lt;=0.4, "30-40%", "40%+"))))</f>
        <v>0-10%</v>
      </c>
    </row>
    <row r="6209" spans="1:24" ht="14.4" x14ac:dyDescent="0.3">
      <c r="A6209" s="2">
        <v>6208</v>
      </c>
      <c r="B6209" s="2" t="s">
        <v>8748</v>
      </c>
      <c r="C6209" s="2">
        <f>YEAR([1]Data!$D6209)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9">
        <v>56.686</v>
      </c>
      <c r="T6209" s="2">
        <v>1</v>
      </c>
      <c r="U6209" s="25">
        <v>0.3</v>
      </c>
      <c r="V6209" s="25">
        <v>-14.576399999999996</v>
      </c>
      <c r="W6209" s="11">
        <f>Table_1[[#This Row],[Discount]]/Table_1[[#This Row],[Sales]]</f>
        <v>5.2923120347175669E-3</v>
      </c>
      <c r="X6209" t="str">
        <f>IF(Table_1[[#This Row],[Discount %]]&lt;=0.1, "0-10%", IF(Table_1[[#This Row],[Discount %]]&lt;=0.2, "10-20%", IF(Table_1[[#This Row],[Discount %]]&lt;=0.3, "20-30%", IF(Table_1[[#This Row],[Discount %]]&lt;=0.4, "30-40%", "40%+"))))</f>
        <v>0-10%</v>
      </c>
    </row>
    <row r="6210" spans="1:24" ht="14.4" x14ac:dyDescent="0.3">
      <c r="A6210" s="2">
        <v>6209</v>
      </c>
      <c r="B6210" s="2" t="s">
        <v>8749</v>
      </c>
      <c r="C6210" s="2">
        <f>YEAR([1]Data!$D6210)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9">
        <v>51.168000000000006</v>
      </c>
      <c r="T6210" s="2">
        <v>2</v>
      </c>
      <c r="U6210" s="25">
        <v>0.2</v>
      </c>
      <c r="V6210" s="25">
        <v>-6.3960000000000008</v>
      </c>
      <c r="W6210" s="11">
        <f>Table_1[[#This Row],[Discount]]/Table_1[[#This Row],[Sales]]</f>
        <v>3.9086929330831768E-3</v>
      </c>
      <c r="X6210" t="str">
        <f>IF(Table_1[[#This Row],[Discount %]]&lt;=0.1, "0-10%", IF(Table_1[[#This Row],[Discount %]]&lt;=0.2, "10-20%", IF(Table_1[[#This Row],[Discount %]]&lt;=0.3, "20-30%", IF(Table_1[[#This Row],[Discount %]]&lt;=0.4, "30-40%", "40%+"))))</f>
        <v>0-10%</v>
      </c>
    </row>
    <row r="6211" spans="1:24" ht="14.4" x14ac:dyDescent="0.3">
      <c r="A6211" s="2">
        <v>6210</v>
      </c>
      <c r="B6211" s="2" t="s">
        <v>8750</v>
      </c>
      <c r="C6211" s="2">
        <f>YEAR([1]Data!$D6211)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9">
        <v>2793.5280000000002</v>
      </c>
      <c r="T6211" s="2">
        <v>9</v>
      </c>
      <c r="U6211" s="25">
        <v>0.2</v>
      </c>
      <c r="V6211" s="25">
        <v>942.81569999999988</v>
      </c>
      <c r="W6211" s="11">
        <f>Table_1[[#This Row],[Discount]]/Table_1[[#This Row],[Sales]]</f>
        <v>7.1594055975096715E-5</v>
      </c>
      <c r="X6211" t="str">
        <f>IF(Table_1[[#This Row],[Discount %]]&lt;=0.1, "0-10%", IF(Table_1[[#This Row],[Discount %]]&lt;=0.2, "10-20%", IF(Table_1[[#This Row],[Discount %]]&lt;=0.3, "20-30%", IF(Table_1[[#This Row],[Discount %]]&lt;=0.4, "30-40%", "40%+"))))</f>
        <v>0-10%</v>
      </c>
    </row>
    <row r="6212" spans="1:24" ht="14.4" x14ac:dyDescent="0.3">
      <c r="A6212" s="2">
        <v>6211</v>
      </c>
      <c r="B6212" s="2" t="s">
        <v>8750</v>
      </c>
      <c r="C6212" s="2">
        <f>YEAR([1]Data!$D6212)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9">
        <v>1000.0200000000001</v>
      </c>
      <c r="T6212" s="2">
        <v>7</v>
      </c>
      <c r="U6212" s="25">
        <v>0</v>
      </c>
      <c r="V6212" s="25">
        <v>290.00579999999991</v>
      </c>
      <c r="W6212" s="11">
        <f>Table_1[[#This Row],[Discount]]/Table_1[[#This Row],[Sales]]</f>
        <v>0</v>
      </c>
      <c r="X6212" t="str">
        <f>IF(Table_1[[#This Row],[Discount %]]&lt;=0.1, "0-10%", IF(Table_1[[#This Row],[Discount %]]&lt;=0.2, "10-20%", IF(Table_1[[#This Row],[Discount %]]&lt;=0.3, "20-30%", IF(Table_1[[#This Row],[Discount %]]&lt;=0.4, "30-40%", "40%+"))))</f>
        <v>0-10%</v>
      </c>
    </row>
    <row r="6213" spans="1:24" ht="14.4" x14ac:dyDescent="0.3">
      <c r="A6213" s="2">
        <v>6212</v>
      </c>
      <c r="B6213" s="2" t="s">
        <v>8750</v>
      </c>
      <c r="C6213" s="2">
        <f>YEAR([1]Data!$D6213)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9">
        <v>65.94</v>
      </c>
      <c r="T6213" s="2">
        <v>3</v>
      </c>
      <c r="U6213" s="25">
        <v>0</v>
      </c>
      <c r="V6213" s="25">
        <v>22.419600000000003</v>
      </c>
      <c r="W6213" s="11">
        <f>Table_1[[#This Row],[Discount]]/Table_1[[#This Row],[Sales]]</f>
        <v>0</v>
      </c>
      <c r="X6213" t="str">
        <f>IF(Table_1[[#This Row],[Discount %]]&lt;=0.1, "0-10%", IF(Table_1[[#This Row],[Discount %]]&lt;=0.2, "10-20%", IF(Table_1[[#This Row],[Discount %]]&lt;=0.3, "20-30%", IF(Table_1[[#This Row],[Discount %]]&lt;=0.4, "30-40%", "40%+"))))</f>
        <v>0-10%</v>
      </c>
    </row>
    <row r="6214" spans="1:24" ht="14.4" x14ac:dyDescent="0.3">
      <c r="A6214" s="2">
        <v>6213</v>
      </c>
      <c r="B6214" s="2" t="s">
        <v>8751</v>
      </c>
      <c r="C6214" s="2">
        <f>YEAR([1]Data!$D6214)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9">
        <v>18.240000000000002</v>
      </c>
      <c r="T6214" s="2">
        <v>3</v>
      </c>
      <c r="U6214" s="25">
        <v>0</v>
      </c>
      <c r="V6214" s="25">
        <v>9.120000000000001</v>
      </c>
      <c r="W6214" s="11">
        <f>Table_1[[#This Row],[Discount]]/Table_1[[#This Row],[Sales]]</f>
        <v>0</v>
      </c>
      <c r="X6214" t="str">
        <f>IF(Table_1[[#This Row],[Discount %]]&lt;=0.1, "0-10%", IF(Table_1[[#This Row],[Discount %]]&lt;=0.2, "10-20%", IF(Table_1[[#This Row],[Discount %]]&lt;=0.3, "20-30%", IF(Table_1[[#This Row],[Discount %]]&lt;=0.4, "30-40%", "40%+"))))</f>
        <v>0-10%</v>
      </c>
    </row>
    <row r="6215" spans="1:24" ht="14.4" x14ac:dyDescent="0.3">
      <c r="A6215" s="2">
        <v>6214</v>
      </c>
      <c r="B6215" s="2" t="s">
        <v>8751</v>
      </c>
      <c r="C6215" s="2">
        <f>YEAR([1]Data!$D6215)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9">
        <v>76.12</v>
      </c>
      <c r="T6215" s="2">
        <v>2</v>
      </c>
      <c r="U6215" s="25">
        <v>0</v>
      </c>
      <c r="V6215" s="25">
        <v>22.074799999999996</v>
      </c>
      <c r="W6215" s="11">
        <f>Table_1[[#This Row],[Discount]]/Table_1[[#This Row],[Sales]]</f>
        <v>0</v>
      </c>
      <c r="X6215" t="str">
        <f>IF(Table_1[[#This Row],[Discount %]]&lt;=0.1, "0-10%", IF(Table_1[[#This Row],[Discount %]]&lt;=0.2, "10-20%", IF(Table_1[[#This Row],[Discount %]]&lt;=0.3, "20-30%", IF(Table_1[[#This Row],[Discount %]]&lt;=0.4, "30-40%", "40%+"))))</f>
        <v>0-10%</v>
      </c>
    </row>
    <row r="6216" spans="1:24" ht="14.4" x14ac:dyDescent="0.3">
      <c r="A6216" s="2">
        <v>6215</v>
      </c>
      <c r="B6216" s="2" t="s">
        <v>8753</v>
      </c>
      <c r="C6216" s="2">
        <f>YEAR([1]Data!$D6216)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9">
        <v>7.64</v>
      </c>
      <c r="T6216" s="2">
        <v>1</v>
      </c>
      <c r="U6216" s="25">
        <v>0</v>
      </c>
      <c r="V6216" s="25">
        <v>3.7435999999999998</v>
      </c>
      <c r="W6216" s="11">
        <f>Table_1[[#This Row],[Discount]]/Table_1[[#This Row],[Sales]]</f>
        <v>0</v>
      </c>
      <c r="X6216" t="str">
        <f>IF(Table_1[[#This Row],[Discount %]]&lt;=0.1, "0-10%", IF(Table_1[[#This Row],[Discount %]]&lt;=0.2, "10-20%", IF(Table_1[[#This Row],[Discount %]]&lt;=0.3, "20-30%", IF(Table_1[[#This Row],[Discount %]]&lt;=0.4, "30-40%", "40%+"))))</f>
        <v>0-10%</v>
      </c>
    </row>
    <row r="6217" spans="1:24" ht="14.4" x14ac:dyDescent="0.3">
      <c r="A6217" s="2">
        <v>6216</v>
      </c>
      <c r="B6217" s="2" t="s">
        <v>8754</v>
      </c>
      <c r="C6217" s="2">
        <f>YEAR([1]Data!$D6217)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9">
        <v>68.16</v>
      </c>
      <c r="T6217" s="2">
        <v>3</v>
      </c>
      <c r="U6217" s="25">
        <v>0</v>
      </c>
      <c r="V6217" s="25">
        <v>27.945600000000002</v>
      </c>
      <c r="W6217" s="11">
        <f>Table_1[[#This Row],[Discount]]/Table_1[[#This Row],[Sales]]</f>
        <v>0</v>
      </c>
      <c r="X6217" t="str">
        <f>IF(Table_1[[#This Row],[Discount %]]&lt;=0.1, "0-10%", IF(Table_1[[#This Row],[Discount %]]&lt;=0.2, "10-20%", IF(Table_1[[#This Row],[Discount %]]&lt;=0.3, "20-30%", IF(Table_1[[#This Row],[Discount %]]&lt;=0.4, "30-40%", "40%+"))))</f>
        <v>0-10%</v>
      </c>
    </row>
    <row r="6218" spans="1:24" ht="14.4" x14ac:dyDescent="0.3">
      <c r="A6218" s="2">
        <v>6217</v>
      </c>
      <c r="B6218" s="2" t="s">
        <v>8754</v>
      </c>
      <c r="C6218" s="2">
        <f>YEAR([1]Data!$D6218)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9">
        <v>62.24</v>
      </c>
      <c r="T6218" s="2">
        <v>8</v>
      </c>
      <c r="U6218" s="25">
        <v>0</v>
      </c>
      <c r="V6218" s="25">
        <v>29.252800000000001</v>
      </c>
      <c r="W6218" s="11">
        <f>Table_1[[#This Row],[Discount]]/Table_1[[#This Row],[Sales]]</f>
        <v>0</v>
      </c>
      <c r="X6218" t="str">
        <f>IF(Table_1[[#This Row],[Discount %]]&lt;=0.1, "0-10%", IF(Table_1[[#This Row],[Discount %]]&lt;=0.2, "10-20%", IF(Table_1[[#This Row],[Discount %]]&lt;=0.3, "20-30%", IF(Table_1[[#This Row],[Discount %]]&lt;=0.4, "30-40%", "40%+"))))</f>
        <v>0-10%</v>
      </c>
    </row>
    <row r="6219" spans="1:24" ht="14.4" x14ac:dyDescent="0.3">
      <c r="A6219" s="2">
        <v>6218</v>
      </c>
      <c r="B6219" s="2" t="s">
        <v>8755</v>
      </c>
      <c r="C6219" s="2">
        <f>YEAR([1]Data!$D6219)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9">
        <v>29.97</v>
      </c>
      <c r="T6219" s="2">
        <v>3</v>
      </c>
      <c r="U6219" s="25">
        <v>0</v>
      </c>
      <c r="V6219" s="25">
        <v>0.29969999999999963</v>
      </c>
      <c r="W6219" s="11">
        <f>Table_1[[#This Row],[Discount]]/Table_1[[#This Row],[Sales]]</f>
        <v>0</v>
      </c>
      <c r="X6219" t="str">
        <f>IF(Table_1[[#This Row],[Discount %]]&lt;=0.1, "0-10%", IF(Table_1[[#This Row],[Discount %]]&lt;=0.2, "10-20%", IF(Table_1[[#This Row],[Discount %]]&lt;=0.3, "20-30%", IF(Table_1[[#This Row],[Discount %]]&lt;=0.4, "30-40%", "40%+"))))</f>
        <v>0-10%</v>
      </c>
    </row>
    <row r="6220" spans="1:24" ht="14.4" x14ac:dyDescent="0.3">
      <c r="A6220" s="2">
        <v>6219</v>
      </c>
      <c r="B6220" s="2" t="s">
        <v>8756</v>
      </c>
      <c r="C6220" s="2">
        <f>YEAR([1]Data!$D6220)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9">
        <v>125.69999999999999</v>
      </c>
      <c r="T6220" s="2">
        <v>6</v>
      </c>
      <c r="U6220" s="25">
        <v>0</v>
      </c>
      <c r="V6220" s="25">
        <v>35.195999999999998</v>
      </c>
      <c r="W6220" s="11">
        <f>Table_1[[#This Row],[Discount]]/Table_1[[#This Row],[Sales]]</f>
        <v>0</v>
      </c>
      <c r="X6220" t="str">
        <f>IF(Table_1[[#This Row],[Discount %]]&lt;=0.1, "0-10%", IF(Table_1[[#This Row],[Discount %]]&lt;=0.2, "10-20%", IF(Table_1[[#This Row],[Discount %]]&lt;=0.3, "20-30%", IF(Table_1[[#This Row],[Discount %]]&lt;=0.4, "30-40%", "40%+"))))</f>
        <v>0-10%</v>
      </c>
    </row>
    <row r="6221" spans="1:24" ht="14.4" x14ac:dyDescent="0.3">
      <c r="A6221" s="2">
        <v>6220</v>
      </c>
      <c r="B6221" s="2" t="s">
        <v>8756</v>
      </c>
      <c r="C6221" s="2">
        <f>YEAR([1]Data!$D6221)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9">
        <v>191.98</v>
      </c>
      <c r="T6221" s="2">
        <v>2</v>
      </c>
      <c r="U6221" s="25">
        <v>0</v>
      </c>
      <c r="V6221" s="25">
        <v>51.834599999999995</v>
      </c>
      <c r="W6221" s="11">
        <f>Table_1[[#This Row],[Discount]]/Table_1[[#This Row],[Sales]]</f>
        <v>0</v>
      </c>
      <c r="X6221" t="str">
        <f>IF(Table_1[[#This Row],[Discount %]]&lt;=0.1, "0-10%", IF(Table_1[[#This Row],[Discount %]]&lt;=0.2, "10-20%", IF(Table_1[[#This Row],[Discount %]]&lt;=0.3, "20-30%", IF(Table_1[[#This Row],[Discount %]]&lt;=0.4, "30-40%", "40%+"))))</f>
        <v>0-10%</v>
      </c>
    </row>
    <row r="6222" spans="1:24" ht="14.4" x14ac:dyDescent="0.3">
      <c r="A6222" s="2">
        <v>6221</v>
      </c>
      <c r="B6222" s="2" t="s">
        <v>8756</v>
      </c>
      <c r="C6222" s="2">
        <f>YEAR([1]Data!$D6222)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9">
        <v>20.86</v>
      </c>
      <c r="T6222" s="2">
        <v>7</v>
      </c>
      <c r="U6222" s="25">
        <v>0</v>
      </c>
      <c r="V6222" s="25">
        <v>1.4601999999999977</v>
      </c>
      <c r="W6222" s="11">
        <f>Table_1[[#This Row],[Discount]]/Table_1[[#This Row],[Sales]]</f>
        <v>0</v>
      </c>
      <c r="X6222" t="str">
        <f>IF(Table_1[[#This Row],[Discount %]]&lt;=0.1, "0-10%", IF(Table_1[[#This Row],[Discount %]]&lt;=0.2, "10-20%", IF(Table_1[[#This Row],[Discount %]]&lt;=0.3, "20-30%", IF(Table_1[[#This Row],[Discount %]]&lt;=0.4, "30-40%", "40%+"))))</f>
        <v>0-10%</v>
      </c>
    </row>
    <row r="6223" spans="1:24" ht="14.4" x14ac:dyDescent="0.3">
      <c r="A6223" s="2">
        <v>6222</v>
      </c>
      <c r="B6223" s="2" t="s">
        <v>8757</v>
      </c>
      <c r="C6223" s="2">
        <f>YEAR([1]Data!$D6223)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9">
        <v>56.699999999999996</v>
      </c>
      <c r="T6223" s="2">
        <v>9</v>
      </c>
      <c r="U6223" s="25">
        <v>0</v>
      </c>
      <c r="V6223" s="25">
        <v>26.081999999999997</v>
      </c>
      <c r="W6223" s="11">
        <f>Table_1[[#This Row],[Discount]]/Table_1[[#This Row],[Sales]]</f>
        <v>0</v>
      </c>
      <c r="X6223" t="str">
        <f>IF(Table_1[[#This Row],[Discount %]]&lt;=0.1, "0-10%", IF(Table_1[[#This Row],[Discount %]]&lt;=0.2, "10-20%", IF(Table_1[[#This Row],[Discount %]]&lt;=0.3, "20-30%", IF(Table_1[[#This Row],[Discount %]]&lt;=0.4, "30-40%", "40%+"))))</f>
        <v>0-10%</v>
      </c>
    </row>
    <row r="6224" spans="1:24" ht="14.4" x14ac:dyDescent="0.3">
      <c r="A6224" s="2">
        <v>6223</v>
      </c>
      <c r="B6224" s="2" t="s">
        <v>8758</v>
      </c>
      <c r="C6224" s="2">
        <f>YEAR([1]Data!$D6224)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9">
        <v>72.703999999999994</v>
      </c>
      <c r="T6224" s="2">
        <v>4</v>
      </c>
      <c r="U6224" s="25">
        <v>0.2</v>
      </c>
      <c r="V6224" s="25">
        <v>19.084800000000005</v>
      </c>
      <c r="W6224" s="11">
        <f>Table_1[[#This Row],[Discount]]/Table_1[[#This Row],[Sales]]</f>
        <v>2.7508802816901411E-3</v>
      </c>
      <c r="X6224" t="str">
        <f>IF(Table_1[[#This Row],[Discount %]]&lt;=0.1, "0-10%", IF(Table_1[[#This Row],[Discount %]]&lt;=0.2, "10-20%", IF(Table_1[[#This Row],[Discount %]]&lt;=0.3, "20-30%", IF(Table_1[[#This Row],[Discount %]]&lt;=0.4, "30-40%", "40%+"))))</f>
        <v>0-10%</v>
      </c>
    </row>
    <row r="6225" spans="1:24" ht="14.4" x14ac:dyDescent="0.3">
      <c r="A6225" s="2">
        <v>6224</v>
      </c>
      <c r="B6225" s="2" t="s">
        <v>8758</v>
      </c>
      <c r="C6225" s="2">
        <f>YEAR([1]Data!$D6225)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9">
        <v>12.263999999999999</v>
      </c>
      <c r="T6225" s="2">
        <v>7</v>
      </c>
      <c r="U6225" s="25">
        <v>0.2</v>
      </c>
      <c r="V6225" s="25">
        <v>1.0730999999999993</v>
      </c>
      <c r="W6225" s="11">
        <f>Table_1[[#This Row],[Discount]]/Table_1[[#This Row],[Sales]]</f>
        <v>1.630789302022179E-2</v>
      </c>
      <c r="X6225" t="str">
        <f>IF(Table_1[[#This Row],[Discount %]]&lt;=0.1, "0-10%", IF(Table_1[[#This Row],[Discount %]]&lt;=0.2, "10-20%", IF(Table_1[[#This Row],[Discount %]]&lt;=0.3, "20-30%", IF(Table_1[[#This Row],[Discount %]]&lt;=0.4, "30-40%", "40%+"))))</f>
        <v>0-10%</v>
      </c>
    </row>
    <row r="6226" spans="1:24" ht="14.4" x14ac:dyDescent="0.3">
      <c r="A6226" s="2">
        <v>6225</v>
      </c>
      <c r="B6226" s="2" t="s">
        <v>8758</v>
      </c>
      <c r="C6226" s="2">
        <f>YEAR([1]Data!$D6226)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9">
        <v>218.35200000000003</v>
      </c>
      <c r="T6226" s="2">
        <v>3</v>
      </c>
      <c r="U6226" s="25">
        <v>0.2</v>
      </c>
      <c r="V6226" s="25">
        <v>-54.588000000000008</v>
      </c>
      <c r="W6226" s="11">
        <f>Table_1[[#This Row],[Discount]]/Table_1[[#This Row],[Sales]]</f>
        <v>9.1595222393199961E-4</v>
      </c>
      <c r="X6226" t="str">
        <f>IF(Table_1[[#This Row],[Discount %]]&lt;=0.1, "0-10%", IF(Table_1[[#This Row],[Discount %]]&lt;=0.2, "10-20%", IF(Table_1[[#This Row],[Discount %]]&lt;=0.3, "20-30%", IF(Table_1[[#This Row],[Discount %]]&lt;=0.4, "30-40%", "40%+"))))</f>
        <v>0-10%</v>
      </c>
    </row>
    <row r="6227" spans="1:24" ht="14.4" x14ac:dyDescent="0.3">
      <c r="A6227" s="2">
        <v>6226</v>
      </c>
      <c r="B6227" s="2" t="s">
        <v>8760</v>
      </c>
      <c r="C6227" s="2">
        <f>YEAR([1]Data!$D6227)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9">
        <v>66.294000000000011</v>
      </c>
      <c r="T6227" s="2">
        <v>1</v>
      </c>
      <c r="U6227" s="25">
        <v>0.7</v>
      </c>
      <c r="V6227" s="25">
        <v>-103.86059999999998</v>
      </c>
      <c r="W6227" s="11">
        <f>Table_1[[#This Row],[Discount]]/Table_1[[#This Row],[Sales]]</f>
        <v>1.055902494946752E-2</v>
      </c>
      <c r="X6227" t="str">
        <f>IF(Table_1[[#This Row],[Discount %]]&lt;=0.1, "0-10%", IF(Table_1[[#This Row],[Discount %]]&lt;=0.2, "10-20%", IF(Table_1[[#This Row],[Discount %]]&lt;=0.3, "20-30%", IF(Table_1[[#This Row],[Discount %]]&lt;=0.4, "30-40%", "40%+"))))</f>
        <v>0-10%</v>
      </c>
    </row>
    <row r="6228" spans="1:24" ht="14.4" x14ac:dyDescent="0.3">
      <c r="A6228" s="2">
        <v>6227</v>
      </c>
      <c r="B6228" s="2" t="s">
        <v>8760</v>
      </c>
      <c r="C6228" s="2">
        <f>YEAR([1]Data!$D6228)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9">
        <v>291.16800000000001</v>
      </c>
      <c r="T6228" s="2">
        <v>4</v>
      </c>
      <c r="U6228" s="25">
        <v>0.2</v>
      </c>
      <c r="V6228" s="25">
        <v>-14.558399999999978</v>
      </c>
      <c r="W6228" s="11">
        <f>Table_1[[#This Row],[Discount]]/Table_1[[#This Row],[Sales]]</f>
        <v>6.8688866908451476E-4</v>
      </c>
      <c r="X6228" t="str">
        <f>IF(Table_1[[#This Row],[Discount %]]&lt;=0.1, "0-10%", IF(Table_1[[#This Row],[Discount %]]&lt;=0.2, "10-20%", IF(Table_1[[#This Row],[Discount %]]&lt;=0.3, "20-30%", IF(Table_1[[#This Row],[Discount %]]&lt;=0.4, "30-40%", "40%+"))))</f>
        <v>0-10%</v>
      </c>
    </row>
    <row r="6229" spans="1:24" ht="14.4" x14ac:dyDescent="0.3">
      <c r="A6229" s="2">
        <v>6228</v>
      </c>
      <c r="B6229" s="2" t="s">
        <v>8761</v>
      </c>
      <c r="C6229" s="2">
        <f>YEAR([1]Data!$D6229)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9">
        <v>88.77600000000001</v>
      </c>
      <c r="T6229" s="2">
        <v>3</v>
      </c>
      <c r="U6229" s="25">
        <v>0.2</v>
      </c>
      <c r="V6229" s="25">
        <v>7.7679000000000009</v>
      </c>
      <c r="W6229" s="11">
        <f>Table_1[[#This Row],[Discount]]/Table_1[[#This Row],[Sales]]</f>
        <v>2.2528611336397222E-3</v>
      </c>
      <c r="X6229" t="str">
        <f>IF(Table_1[[#This Row],[Discount %]]&lt;=0.1, "0-10%", IF(Table_1[[#This Row],[Discount %]]&lt;=0.2, "10-20%", IF(Table_1[[#This Row],[Discount %]]&lt;=0.3, "20-30%", IF(Table_1[[#This Row],[Discount %]]&lt;=0.4, "30-40%", "40%+"))))</f>
        <v>0-10%</v>
      </c>
    </row>
    <row r="6230" spans="1:24" ht="14.4" x14ac:dyDescent="0.3">
      <c r="A6230" s="2">
        <v>6229</v>
      </c>
      <c r="B6230" s="2" t="s">
        <v>8762</v>
      </c>
      <c r="C6230" s="2">
        <f>YEAR([1]Data!$D6230)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9">
        <v>110.376</v>
      </c>
      <c r="T6230" s="2">
        <v>4</v>
      </c>
      <c r="U6230" s="25">
        <v>0.4</v>
      </c>
      <c r="V6230" s="25">
        <v>-20.235600000000005</v>
      </c>
      <c r="W6230" s="11">
        <f>Table_1[[#This Row],[Discount]]/Table_1[[#This Row],[Sales]]</f>
        <v>3.623976226715953E-3</v>
      </c>
      <c r="X6230" t="str">
        <f>IF(Table_1[[#This Row],[Discount %]]&lt;=0.1, "0-10%", IF(Table_1[[#This Row],[Discount %]]&lt;=0.2, "10-20%", IF(Table_1[[#This Row],[Discount %]]&lt;=0.3, "20-30%", IF(Table_1[[#This Row],[Discount %]]&lt;=0.4, "30-40%", "40%+"))))</f>
        <v>0-10%</v>
      </c>
    </row>
    <row r="6231" spans="1:24" ht="14.4" x14ac:dyDescent="0.3">
      <c r="A6231" s="2">
        <v>6230</v>
      </c>
      <c r="B6231" s="2" t="s">
        <v>8762</v>
      </c>
      <c r="C6231" s="2">
        <f>YEAR([1]Data!$D6231)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9">
        <v>55.176000000000002</v>
      </c>
      <c r="T6231" s="2">
        <v>3</v>
      </c>
      <c r="U6231" s="25">
        <v>0.2</v>
      </c>
      <c r="V6231" s="25">
        <v>15.863099999999999</v>
      </c>
      <c r="W6231" s="11">
        <f>Table_1[[#This Row],[Discount]]/Table_1[[#This Row],[Sales]]</f>
        <v>3.6247643903146295E-3</v>
      </c>
      <c r="X6231" t="str">
        <f>IF(Table_1[[#This Row],[Discount %]]&lt;=0.1, "0-10%", IF(Table_1[[#This Row],[Discount %]]&lt;=0.2, "10-20%", IF(Table_1[[#This Row],[Discount %]]&lt;=0.3, "20-30%", IF(Table_1[[#This Row],[Discount %]]&lt;=0.4, "30-40%", "40%+"))))</f>
        <v>0-10%</v>
      </c>
    </row>
    <row r="6232" spans="1:24" ht="14.4" x14ac:dyDescent="0.3">
      <c r="A6232" s="2">
        <v>6231</v>
      </c>
      <c r="B6232" s="2" t="s">
        <v>8763</v>
      </c>
      <c r="C6232" s="2">
        <f>YEAR([1]Data!$D6232)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9">
        <v>30.32</v>
      </c>
      <c r="T6232" s="2">
        <v>4</v>
      </c>
      <c r="U6232" s="25">
        <v>0</v>
      </c>
      <c r="V6232" s="25">
        <v>11.8248</v>
      </c>
      <c r="W6232" s="11">
        <f>Table_1[[#This Row],[Discount]]/Table_1[[#This Row],[Sales]]</f>
        <v>0</v>
      </c>
      <c r="X6232" t="str">
        <f>IF(Table_1[[#This Row],[Discount %]]&lt;=0.1, "0-10%", IF(Table_1[[#This Row],[Discount %]]&lt;=0.2, "10-20%", IF(Table_1[[#This Row],[Discount %]]&lt;=0.3, "20-30%", IF(Table_1[[#This Row],[Discount %]]&lt;=0.4, "30-40%", "40%+"))))</f>
        <v>0-10%</v>
      </c>
    </row>
    <row r="6233" spans="1:24" ht="14.4" x14ac:dyDescent="0.3">
      <c r="A6233" s="2">
        <v>6232</v>
      </c>
      <c r="B6233" s="2" t="s">
        <v>8765</v>
      </c>
      <c r="C6233" s="2">
        <f>YEAR([1]Data!$D6233)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9">
        <v>177.56800000000001</v>
      </c>
      <c r="T6233" s="2">
        <v>2</v>
      </c>
      <c r="U6233" s="25">
        <v>0.2</v>
      </c>
      <c r="V6233" s="25">
        <v>8.8783999999999921</v>
      </c>
      <c r="W6233" s="11">
        <f>Table_1[[#This Row],[Discount]]/Table_1[[#This Row],[Sales]]</f>
        <v>1.1263290683005947E-3</v>
      </c>
      <c r="X6233" t="str">
        <f>IF(Table_1[[#This Row],[Discount %]]&lt;=0.1, "0-10%", IF(Table_1[[#This Row],[Discount %]]&lt;=0.2, "10-20%", IF(Table_1[[#This Row],[Discount %]]&lt;=0.3, "20-30%", IF(Table_1[[#This Row],[Discount %]]&lt;=0.4, "30-40%", "40%+"))))</f>
        <v>0-10%</v>
      </c>
    </row>
    <row r="6234" spans="1:24" ht="14.4" x14ac:dyDescent="0.3">
      <c r="A6234" s="2">
        <v>6233</v>
      </c>
      <c r="B6234" s="2" t="s">
        <v>8765</v>
      </c>
      <c r="C6234" s="2">
        <f>YEAR([1]Data!$D6234)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9">
        <v>19.440000000000001</v>
      </c>
      <c r="T6234" s="2">
        <v>3</v>
      </c>
      <c r="U6234" s="25">
        <v>0</v>
      </c>
      <c r="V6234" s="25">
        <v>9.3312000000000008</v>
      </c>
      <c r="W6234" s="11">
        <f>Table_1[[#This Row],[Discount]]/Table_1[[#This Row],[Sales]]</f>
        <v>0</v>
      </c>
      <c r="X6234" t="str">
        <f>IF(Table_1[[#This Row],[Discount %]]&lt;=0.1, "0-10%", IF(Table_1[[#This Row],[Discount %]]&lt;=0.2, "10-20%", IF(Table_1[[#This Row],[Discount %]]&lt;=0.3, "20-30%", IF(Table_1[[#This Row],[Discount %]]&lt;=0.4, "30-40%", "40%+"))))</f>
        <v>0-10%</v>
      </c>
    </row>
    <row r="6235" spans="1:24" ht="14.4" x14ac:dyDescent="0.3">
      <c r="A6235" s="2">
        <v>6234</v>
      </c>
      <c r="B6235" s="2" t="s">
        <v>8765</v>
      </c>
      <c r="C6235" s="2">
        <f>YEAR([1]Data!$D6235)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9">
        <v>71.28</v>
      </c>
      <c r="T6235" s="2">
        <v>11</v>
      </c>
      <c r="U6235" s="25">
        <v>0</v>
      </c>
      <c r="V6235" s="25">
        <v>34.214400000000005</v>
      </c>
      <c r="W6235" s="11">
        <f>Table_1[[#This Row],[Discount]]/Table_1[[#This Row],[Sales]]</f>
        <v>0</v>
      </c>
      <c r="X6235" t="str">
        <f>IF(Table_1[[#This Row],[Discount %]]&lt;=0.1, "0-10%", IF(Table_1[[#This Row],[Discount %]]&lt;=0.2, "10-20%", IF(Table_1[[#This Row],[Discount %]]&lt;=0.3, "20-30%", IF(Table_1[[#This Row],[Discount %]]&lt;=0.4, "30-40%", "40%+"))))</f>
        <v>0-10%</v>
      </c>
    </row>
    <row r="6236" spans="1:24" ht="14.4" x14ac:dyDescent="0.3">
      <c r="A6236" s="2">
        <v>6235</v>
      </c>
      <c r="B6236" s="2" t="s">
        <v>8765</v>
      </c>
      <c r="C6236" s="2">
        <f>YEAR([1]Data!$D6236)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9">
        <v>1471.96</v>
      </c>
      <c r="T6236" s="2">
        <v>5</v>
      </c>
      <c r="U6236" s="25">
        <v>0.2</v>
      </c>
      <c r="V6236" s="25">
        <v>459.98749999999995</v>
      </c>
      <c r="W6236" s="11">
        <f>Table_1[[#This Row],[Discount]]/Table_1[[#This Row],[Sales]]</f>
        <v>1.3587325742547352E-4</v>
      </c>
      <c r="X6236" t="str">
        <f>IF(Table_1[[#This Row],[Discount %]]&lt;=0.1, "0-10%", IF(Table_1[[#This Row],[Discount %]]&lt;=0.2, "10-20%", IF(Table_1[[#This Row],[Discount %]]&lt;=0.3, "20-30%", IF(Table_1[[#This Row],[Discount %]]&lt;=0.4, "30-40%", "40%+"))))</f>
        <v>0-10%</v>
      </c>
    </row>
    <row r="6237" spans="1:24" ht="14.4" x14ac:dyDescent="0.3">
      <c r="A6237" s="2">
        <v>6236</v>
      </c>
      <c r="B6237" s="2" t="s">
        <v>8765</v>
      </c>
      <c r="C6237" s="2">
        <f>YEAR([1]Data!$D6237)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9">
        <v>79.959999999999994</v>
      </c>
      <c r="T6237" s="2">
        <v>5</v>
      </c>
      <c r="U6237" s="25">
        <v>0.2</v>
      </c>
      <c r="V6237" s="25">
        <v>-17.991000000000003</v>
      </c>
      <c r="W6237" s="11">
        <f>Table_1[[#This Row],[Discount]]/Table_1[[#This Row],[Sales]]</f>
        <v>2.5012506253126567E-3</v>
      </c>
      <c r="X6237" t="str">
        <f>IF(Table_1[[#This Row],[Discount %]]&lt;=0.1, "0-10%", IF(Table_1[[#This Row],[Discount %]]&lt;=0.2, "10-20%", IF(Table_1[[#This Row],[Discount %]]&lt;=0.3, "20-30%", IF(Table_1[[#This Row],[Discount %]]&lt;=0.4, "30-40%", "40%+"))))</f>
        <v>0-10%</v>
      </c>
    </row>
    <row r="6238" spans="1:24" ht="14.4" x14ac:dyDescent="0.3">
      <c r="A6238" s="2">
        <v>6237</v>
      </c>
      <c r="B6238" s="2" t="s">
        <v>8768</v>
      </c>
      <c r="C6238" s="2">
        <f>YEAR([1]Data!$D6238)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9">
        <v>57.576000000000001</v>
      </c>
      <c r="T6238" s="2">
        <v>3</v>
      </c>
      <c r="U6238" s="25">
        <v>0.2</v>
      </c>
      <c r="V6238" s="25">
        <v>21.591000000000001</v>
      </c>
      <c r="W6238" s="11">
        <f>Table_1[[#This Row],[Discount]]/Table_1[[#This Row],[Sales]]</f>
        <v>3.4736695845491179E-3</v>
      </c>
      <c r="X6238" t="str">
        <f>IF(Table_1[[#This Row],[Discount %]]&lt;=0.1, "0-10%", IF(Table_1[[#This Row],[Discount %]]&lt;=0.2, "10-20%", IF(Table_1[[#This Row],[Discount %]]&lt;=0.3, "20-30%", IF(Table_1[[#This Row],[Discount %]]&lt;=0.4, "30-40%", "40%+"))))</f>
        <v>0-10%</v>
      </c>
    </row>
    <row r="6239" spans="1:24" ht="14.4" x14ac:dyDescent="0.3">
      <c r="A6239" s="2">
        <v>6238</v>
      </c>
      <c r="B6239" s="2" t="s">
        <v>8769</v>
      </c>
      <c r="C6239" s="2">
        <f>YEAR([1]Data!$D6239)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9">
        <v>26.336000000000002</v>
      </c>
      <c r="T6239" s="2">
        <v>4</v>
      </c>
      <c r="U6239" s="25">
        <v>0.2</v>
      </c>
      <c r="V6239" s="25">
        <v>9.2176000000000009</v>
      </c>
      <c r="W6239" s="11">
        <f>Table_1[[#This Row],[Discount]]/Table_1[[#This Row],[Sales]]</f>
        <v>7.5941676792223569E-3</v>
      </c>
      <c r="X6239" t="str">
        <f>IF(Table_1[[#This Row],[Discount %]]&lt;=0.1, "0-10%", IF(Table_1[[#This Row],[Discount %]]&lt;=0.2, "10-20%", IF(Table_1[[#This Row],[Discount %]]&lt;=0.3, "20-30%", IF(Table_1[[#This Row],[Discount %]]&lt;=0.4, "30-40%", "40%+"))))</f>
        <v>0-10%</v>
      </c>
    </row>
    <row r="6240" spans="1:24" ht="14.4" x14ac:dyDescent="0.3">
      <c r="A6240" s="2">
        <v>6239</v>
      </c>
      <c r="B6240" s="2" t="s">
        <v>8770</v>
      </c>
      <c r="C6240" s="2">
        <f>YEAR([1]Data!$D6240)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9">
        <v>166.5</v>
      </c>
      <c r="T6240" s="2">
        <v>3</v>
      </c>
      <c r="U6240" s="25">
        <v>0</v>
      </c>
      <c r="V6240" s="25">
        <v>21.64500000000001</v>
      </c>
      <c r="W6240" s="11">
        <f>Table_1[[#This Row],[Discount]]/Table_1[[#This Row],[Sales]]</f>
        <v>0</v>
      </c>
      <c r="X6240" t="str">
        <f>IF(Table_1[[#This Row],[Discount %]]&lt;=0.1, "0-10%", IF(Table_1[[#This Row],[Discount %]]&lt;=0.2, "10-20%", IF(Table_1[[#This Row],[Discount %]]&lt;=0.3, "20-30%", IF(Table_1[[#This Row],[Discount %]]&lt;=0.4, "30-40%", "40%+"))))</f>
        <v>0-10%</v>
      </c>
    </row>
    <row r="6241" spans="1:24" ht="14.4" x14ac:dyDescent="0.3">
      <c r="A6241" s="2">
        <v>6240</v>
      </c>
      <c r="B6241" s="2" t="s">
        <v>8770</v>
      </c>
      <c r="C6241" s="2">
        <f>YEAR([1]Data!$D6241)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9">
        <v>360.38</v>
      </c>
      <c r="T6241" s="2">
        <v>2</v>
      </c>
      <c r="U6241" s="25">
        <v>0</v>
      </c>
      <c r="V6241" s="25">
        <v>93.698800000000006</v>
      </c>
      <c r="W6241" s="11">
        <f>Table_1[[#This Row],[Discount]]/Table_1[[#This Row],[Sales]]</f>
        <v>0</v>
      </c>
      <c r="X6241" t="str">
        <f>IF(Table_1[[#This Row],[Discount %]]&lt;=0.1, "0-10%", IF(Table_1[[#This Row],[Discount %]]&lt;=0.2, "10-20%", IF(Table_1[[#This Row],[Discount %]]&lt;=0.3, "20-30%", IF(Table_1[[#This Row],[Discount %]]&lt;=0.4, "30-40%", "40%+"))))</f>
        <v>0-10%</v>
      </c>
    </row>
    <row r="6242" spans="1:24" ht="14.4" x14ac:dyDescent="0.3">
      <c r="A6242" s="2">
        <v>6241</v>
      </c>
      <c r="B6242" s="2" t="s">
        <v>8771</v>
      </c>
      <c r="C6242" s="2">
        <f>YEAR([1]Data!$D6242)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9">
        <v>11.744</v>
      </c>
      <c r="T6242" s="2">
        <v>1</v>
      </c>
      <c r="U6242" s="25">
        <v>0.2</v>
      </c>
      <c r="V6242" s="25">
        <v>3.8167999999999997</v>
      </c>
      <c r="W6242" s="11">
        <f>Table_1[[#This Row],[Discount]]/Table_1[[#This Row],[Sales]]</f>
        <v>1.7029972752043598E-2</v>
      </c>
      <c r="X6242" t="str">
        <f>IF(Table_1[[#This Row],[Discount %]]&lt;=0.1, "0-10%", IF(Table_1[[#This Row],[Discount %]]&lt;=0.2, "10-20%", IF(Table_1[[#This Row],[Discount %]]&lt;=0.3, "20-30%", IF(Table_1[[#This Row],[Discount %]]&lt;=0.4, "30-40%", "40%+"))))</f>
        <v>0-10%</v>
      </c>
    </row>
    <row r="6243" spans="1:24" ht="14.4" x14ac:dyDescent="0.3">
      <c r="A6243" s="2">
        <v>6242</v>
      </c>
      <c r="B6243" s="2" t="s">
        <v>8772</v>
      </c>
      <c r="C6243" s="2">
        <f>YEAR([1]Data!$D6243)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9">
        <v>247.44</v>
      </c>
      <c r="T6243" s="2">
        <v>8</v>
      </c>
      <c r="U6243" s="25">
        <v>0</v>
      </c>
      <c r="V6243" s="25">
        <v>101.4504</v>
      </c>
      <c r="W6243" s="11">
        <f>Table_1[[#This Row],[Discount]]/Table_1[[#This Row],[Sales]]</f>
        <v>0</v>
      </c>
      <c r="X6243" t="str">
        <f>IF(Table_1[[#This Row],[Discount %]]&lt;=0.1, "0-10%", IF(Table_1[[#This Row],[Discount %]]&lt;=0.2, "10-20%", IF(Table_1[[#This Row],[Discount %]]&lt;=0.3, "20-30%", IF(Table_1[[#This Row],[Discount %]]&lt;=0.4, "30-40%", "40%+"))))</f>
        <v>0-10%</v>
      </c>
    </row>
    <row r="6244" spans="1:24" ht="14.4" x14ac:dyDescent="0.3">
      <c r="A6244" s="2">
        <v>6243</v>
      </c>
      <c r="B6244" s="2" t="s">
        <v>8773</v>
      </c>
      <c r="C6244" s="2">
        <f>YEAR([1]Data!$D6244)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9">
        <v>18.240000000000002</v>
      </c>
      <c r="T6244" s="2">
        <v>2</v>
      </c>
      <c r="U6244" s="25">
        <v>0.7</v>
      </c>
      <c r="V6244" s="25">
        <v>-14.591999999999999</v>
      </c>
      <c r="W6244" s="11">
        <f>Table_1[[#This Row],[Discount]]/Table_1[[#This Row],[Sales]]</f>
        <v>3.8377192982456135E-2</v>
      </c>
      <c r="X6244" t="str">
        <f>IF(Table_1[[#This Row],[Discount %]]&lt;=0.1, "0-10%", IF(Table_1[[#This Row],[Discount %]]&lt;=0.2, "10-20%", IF(Table_1[[#This Row],[Discount %]]&lt;=0.3, "20-30%", IF(Table_1[[#This Row],[Discount %]]&lt;=0.4, "30-40%", "40%+"))))</f>
        <v>0-10%</v>
      </c>
    </row>
    <row r="6245" spans="1:24" ht="14.4" x14ac:dyDescent="0.3">
      <c r="A6245" s="2">
        <v>6244</v>
      </c>
      <c r="B6245" s="2" t="s">
        <v>8774</v>
      </c>
      <c r="C6245" s="2">
        <f>YEAR([1]Data!$D6245)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9">
        <v>25.349999999999998</v>
      </c>
      <c r="T6245" s="2">
        <v>3</v>
      </c>
      <c r="U6245" s="25">
        <v>0</v>
      </c>
      <c r="V6245" s="25">
        <v>7.6049999999999978</v>
      </c>
      <c r="W6245" s="11">
        <f>Table_1[[#This Row],[Discount]]/Table_1[[#This Row],[Sales]]</f>
        <v>0</v>
      </c>
      <c r="X6245" t="str">
        <f>IF(Table_1[[#This Row],[Discount %]]&lt;=0.1, "0-10%", IF(Table_1[[#This Row],[Discount %]]&lt;=0.2, "10-20%", IF(Table_1[[#This Row],[Discount %]]&lt;=0.3, "20-30%", IF(Table_1[[#This Row],[Discount %]]&lt;=0.4, "30-40%", "40%+"))))</f>
        <v>0-10%</v>
      </c>
    </row>
    <row r="6246" spans="1:24" ht="14.4" x14ac:dyDescent="0.3">
      <c r="A6246" s="2">
        <v>6245</v>
      </c>
      <c r="B6246" s="2" t="s">
        <v>8775</v>
      </c>
      <c r="C6246" s="2">
        <f>YEAR([1]Data!$D6246)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9">
        <v>119.03999999999999</v>
      </c>
      <c r="T6246" s="2">
        <v>6</v>
      </c>
      <c r="U6246" s="25">
        <v>0</v>
      </c>
      <c r="V6246" s="25">
        <v>30.950400000000002</v>
      </c>
      <c r="W6246" s="11">
        <f>Table_1[[#This Row],[Discount]]/Table_1[[#This Row],[Sales]]</f>
        <v>0</v>
      </c>
      <c r="X6246" t="str">
        <f>IF(Table_1[[#This Row],[Discount %]]&lt;=0.1, "0-10%", IF(Table_1[[#This Row],[Discount %]]&lt;=0.2, "10-20%", IF(Table_1[[#This Row],[Discount %]]&lt;=0.3, "20-30%", IF(Table_1[[#This Row],[Discount %]]&lt;=0.4, "30-40%", "40%+"))))</f>
        <v>0-10%</v>
      </c>
    </row>
    <row r="6247" spans="1:24" ht="14.4" x14ac:dyDescent="0.3">
      <c r="A6247" s="2">
        <v>6246</v>
      </c>
      <c r="B6247" s="2" t="s">
        <v>8775</v>
      </c>
      <c r="C6247" s="2">
        <f>YEAR([1]Data!$D6247)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9">
        <v>22.14</v>
      </c>
      <c r="T6247" s="2">
        <v>3</v>
      </c>
      <c r="U6247" s="25">
        <v>0</v>
      </c>
      <c r="V6247" s="25">
        <v>6.4205999999999976</v>
      </c>
      <c r="W6247" s="11">
        <f>Table_1[[#This Row],[Discount]]/Table_1[[#This Row],[Sales]]</f>
        <v>0</v>
      </c>
      <c r="X6247" t="str">
        <f>IF(Table_1[[#This Row],[Discount %]]&lt;=0.1, "0-10%", IF(Table_1[[#This Row],[Discount %]]&lt;=0.2, "10-20%", IF(Table_1[[#This Row],[Discount %]]&lt;=0.3, "20-30%", IF(Table_1[[#This Row],[Discount %]]&lt;=0.4, "30-40%", "40%+"))))</f>
        <v>0-10%</v>
      </c>
    </row>
    <row r="6248" spans="1:24" ht="14.4" x14ac:dyDescent="0.3">
      <c r="A6248" s="2">
        <v>6247</v>
      </c>
      <c r="B6248" s="2" t="s">
        <v>8775</v>
      </c>
      <c r="C6248" s="2">
        <f>YEAR([1]Data!$D6248)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9">
        <v>13.98</v>
      </c>
      <c r="T6248" s="2">
        <v>2</v>
      </c>
      <c r="U6248" s="25">
        <v>0</v>
      </c>
      <c r="V6248" s="25">
        <v>6.011400000000001</v>
      </c>
      <c r="W6248" s="11">
        <f>Table_1[[#This Row],[Discount]]/Table_1[[#This Row],[Sales]]</f>
        <v>0</v>
      </c>
      <c r="X6248" t="str">
        <f>IF(Table_1[[#This Row],[Discount %]]&lt;=0.1, "0-10%", IF(Table_1[[#This Row],[Discount %]]&lt;=0.2, "10-20%", IF(Table_1[[#This Row],[Discount %]]&lt;=0.3, "20-30%", IF(Table_1[[#This Row],[Discount %]]&lt;=0.4, "30-40%", "40%+"))))</f>
        <v>0-10%</v>
      </c>
    </row>
    <row r="6249" spans="1:24" ht="14.4" x14ac:dyDescent="0.3">
      <c r="A6249" s="2">
        <v>6248</v>
      </c>
      <c r="B6249" s="2" t="s">
        <v>8776</v>
      </c>
      <c r="C6249" s="2">
        <f>YEAR([1]Data!$D6249)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9">
        <v>43.41</v>
      </c>
      <c r="T6249" s="2">
        <v>1</v>
      </c>
      <c r="U6249" s="25">
        <v>0</v>
      </c>
      <c r="V6249" s="25">
        <v>19.968599999999999</v>
      </c>
      <c r="W6249" s="11">
        <f>Table_1[[#This Row],[Discount]]/Table_1[[#This Row],[Sales]]</f>
        <v>0</v>
      </c>
      <c r="X6249" t="str">
        <f>IF(Table_1[[#This Row],[Discount %]]&lt;=0.1, "0-10%", IF(Table_1[[#This Row],[Discount %]]&lt;=0.2, "10-20%", IF(Table_1[[#This Row],[Discount %]]&lt;=0.3, "20-30%", IF(Table_1[[#This Row],[Discount %]]&lt;=0.4, "30-40%", "40%+"))))</f>
        <v>0-10%</v>
      </c>
    </row>
    <row r="6250" spans="1:24" ht="14.4" x14ac:dyDescent="0.3">
      <c r="A6250" s="2">
        <v>6249</v>
      </c>
      <c r="B6250" s="2" t="s">
        <v>8776</v>
      </c>
      <c r="C6250" s="2">
        <f>YEAR([1]Data!$D6250)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9">
        <v>6.24</v>
      </c>
      <c r="T6250" s="2">
        <v>3</v>
      </c>
      <c r="U6250" s="25">
        <v>0</v>
      </c>
      <c r="V6250" s="25">
        <v>2.6208000000000005</v>
      </c>
      <c r="W6250" s="11">
        <f>Table_1[[#This Row],[Discount]]/Table_1[[#This Row],[Sales]]</f>
        <v>0</v>
      </c>
      <c r="X6250" t="str">
        <f>IF(Table_1[[#This Row],[Discount %]]&lt;=0.1, "0-10%", IF(Table_1[[#This Row],[Discount %]]&lt;=0.2, "10-20%", IF(Table_1[[#This Row],[Discount %]]&lt;=0.3, "20-30%", IF(Table_1[[#This Row],[Discount %]]&lt;=0.4, "30-40%", "40%+"))))</f>
        <v>0-10%</v>
      </c>
    </row>
    <row r="6251" spans="1:24" ht="14.4" x14ac:dyDescent="0.3">
      <c r="A6251" s="2">
        <v>6250</v>
      </c>
      <c r="B6251" s="2" t="s">
        <v>8776</v>
      </c>
      <c r="C6251" s="2">
        <f>YEAR([1]Data!$D6251)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9">
        <v>465.16</v>
      </c>
      <c r="T6251" s="2">
        <v>2</v>
      </c>
      <c r="U6251" s="25">
        <v>0</v>
      </c>
      <c r="V6251" s="25">
        <v>120.94159999999999</v>
      </c>
      <c r="W6251" s="11">
        <f>Table_1[[#This Row],[Discount]]/Table_1[[#This Row],[Sales]]</f>
        <v>0</v>
      </c>
      <c r="X6251" t="str">
        <f>IF(Table_1[[#This Row],[Discount %]]&lt;=0.1, "0-10%", IF(Table_1[[#This Row],[Discount %]]&lt;=0.2, "10-20%", IF(Table_1[[#This Row],[Discount %]]&lt;=0.3, "20-30%", IF(Table_1[[#This Row],[Discount %]]&lt;=0.4, "30-40%", "40%+"))))</f>
        <v>0-10%</v>
      </c>
    </row>
    <row r="6252" spans="1:24" ht="14.4" x14ac:dyDescent="0.3">
      <c r="A6252" s="2">
        <v>6251</v>
      </c>
      <c r="B6252" s="2" t="s">
        <v>8776</v>
      </c>
      <c r="C6252" s="2">
        <f>YEAR([1]Data!$D6252)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9">
        <v>7.98</v>
      </c>
      <c r="T6252" s="2">
        <v>1</v>
      </c>
      <c r="U6252" s="25">
        <v>0</v>
      </c>
      <c r="V6252" s="25">
        <v>3.99</v>
      </c>
      <c r="W6252" s="11">
        <f>Table_1[[#This Row],[Discount]]/Table_1[[#This Row],[Sales]]</f>
        <v>0</v>
      </c>
      <c r="X6252" t="str">
        <f>IF(Table_1[[#This Row],[Discount %]]&lt;=0.1, "0-10%", IF(Table_1[[#This Row],[Discount %]]&lt;=0.2, "10-20%", IF(Table_1[[#This Row],[Discount %]]&lt;=0.3, "20-30%", IF(Table_1[[#This Row],[Discount %]]&lt;=0.4, "30-40%", "40%+"))))</f>
        <v>0-10%</v>
      </c>
    </row>
    <row r="6253" spans="1:24" ht="14.4" x14ac:dyDescent="0.3">
      <c r="A6253" s="2">
        <v>6252</v>
      </c>
      <c r="B6253" s="2" t="s">
        <v>8779</v>
      </c>
      <c r="C6253" s="2">
        <f>YEAR([1]Data!$D6253)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9">
        <v>2.3939999999999997</v>
      </c>
      <c r="T6253" s="2">
        <v>1</v>
      </c>
      <c r="U6253" s="25">
        <v>0.8</v>
      </c>
      <c r="V6253" s="25">
        <v>-6.344100000000001</v>
      </c>
      <c r="W6253" s="11">
        <f>Table_1[[#This Row],[Discount]]/Table_1[[#This Row],[Sales]]</f>
        <v>0.33416875522138684</v>
      </c>
      <c r="X6253" t="str">
        <f>IF(Table_1[[#This Row],[Discount %]]&lt;=0.1, "0-10%", IF(Table_1[[#This Row],[Discount %]]&lt;=0.2, "10-20%", IF(Table_1[[#This Row],[Discount %]]&lt;=0.3, "20-30%", IF(Table_1[[#This Row],[Discount %]]&lt;=0.4, "30-40%", "40%+"))))</f>
        <v>30-40%</v>
      </c>
    </row>
    <row r="6254" spans="1:24" ht="14.4" x14ac:dyDescent="0.3">
      <c r="A6254" s="2">
        <v>6253</v>
      </c>
      <c r="B6254" s="2" t="s">
        <v>8780</v>
      </c>
      <c r="C6254" s="2">
        <f>YEAR([1]Data!$D6254)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9">
        <v>58.320000000000007</v>
      </c>
      <c r="T6254" s="2">
        <v>9</v>
      </c>
      <c r="U6254" s="25">
        <v>0</v>
      </c>
      <c r="V6254" s="25">
        <v>27.993600000000001</v>
      </c>
      <c r="W6254" s="11">
        <f>Table_1[[#This Row],[Discount]]/Table_1[[#This Row],[Sales]]</f>
        <v>0</v>
      </c>
      <c r="X6254" t="str">
        <f>IF(Table_1[[#This Row],[Discount %]]&lt;=0.1, "0-10%", IF(Table_1[[#This Row],[Discount %]]&lt;=0.2, "10-20%", IF(Table_1[[#This Row],[Discount %]]&lt;=0.3, "20-30%", IF(Table_1[[#This Row],[Discount %]]&lt;=0.4, "30-40%", "40%+"))))</f>
        <v>0-10%</v>
      </c>
    </row>
    <row r="6255" spans="1:24" ht="14.4" x14ac:dyDescent="0.3">
      <c r="A6255" s="2">
        <v>6254</v>
      </c>
      <c r="B6255" s="2" t="s">
        <v>8780</v>
      </c>
      <c r="C6255" s="2">
        <f>YEAR([1]Data!$D6255)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9">
        <v>200.96999999999997</v>
      </c>
      <c r="T6255" s="2">
        <v>3</v>
      </c>
      <c r="U6255" s="25">
        <v>0</v>
      </c>
      <c r="V6255" s="25">
        <v>50.242500000000007</v>
      </c>
      <c r="W6255" s="11">
        <f>Table_1[[#This Row],[Discount]]/Table_1[[#This Row],[Sales]]</f>
        <v>0</v>
      </c>
      <c r="X6255" t="str">
        <f>IF(Table_1[[#This Row],[Discount %]]&lt;=0.1, "0-10%", IF(Table_1[[#This Row],[Discount %]]&lt;=0.2, "10-20%", IF(Table_1[[#This Row],[Discount %]]&lt;=0.3, "20-30%", IF(Table_1[[#This Row],[Discount %]]&lt;=0.4, "30-40%", "40%+"))))</f>
        <v>0-10%</v>
      </c>
    </row>
    <row r="6256" spans="1:24" ht="14.4" x14ac:dyDescent="0.3">
      <c r="A6256" s="2">
        <v>6255</v>
      </c>
      <c r="B6256" s="2" t="s">
        <v>8781</v>
      </c>
      <c r="C6256" s="2">
        <f>YEAR([1]Data!$D6256)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9">
        <v>21.36</v>
      </c>
      <c r="T6256" s="2">
        <v>8</v>
      </c>
      <c r="U6256" s="25">
        <v>0</v>
      </c>
      <c r="V6256" s="25">
        <v>8.1167999999999996</v>
      </c>
      <c r="W6256" s="11">
        <f>Table_1[[#This Row],[Discount]]/Table_1[[#This Row],[Sales]]</f>
        <v>0</v>
      </c>
      <c r="X6256" t="str">
        <f>IF(Table_1[[#This Row],[Discount %]]&lt;=0.1, "0-10%", IF(Table_1[[#This Row],[Discount %]]&lt;=0.2, "10-20%", IF(Table_1[[#This Row],[Discount %]]&lt;=0.3, "20-30%", IF(Table_1[[#This Row],[Discount %]]&lt;=0.4, "30-40%", "40%+"))))</f>
        <v>0-10%</v>
      </c>
    </row>
    <row r="6257" spans="1:24" ht="14.4" x14ac:dyDescent="0.3">
      <c r="A6257" s="2">
        <v>6256</v>
      </c>
      <c r="B6257" s="2" t="s">
        <v>8782</v>
      </c>
      <c r="C6257" s="2">
        <f>YEAR([1]Data!$D6257)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9">
        <v>9.8560000000000016</v>
      </c>
      <c r="T6257" s="2">
        <v>4</v>
      </c>
      <c r="U6257" s="25">
        <v>0.2</v>
      </c>
      <c r="V6257" s="25">
        <v>3.4495999999999993</v>
      </c>
      <c r="W6257" s="11">
        <f>Table_1[[#This Row],[Discount]]/Table_1[[#This Row],[Sales]]</f>
        <v>2.0292207792207789E-2</v>
      </c>
      <c r="X6257" t="str">
        <f>IF(Table_1[[#This Row],[Discount %]]&lt;=0.1, "0-10%", IF(Table_1[[#This Row],[Discount %]]&lt;=0.2, "10-20%", IF(Table_1[[#This Row],[Discount %]]&lt;=0.3, "20-30%", IF(Table_1[[#This Row],[Discount %]]&lt;=0.4, "30-40%", "40%+"))))</f>
        <v>0-10%</v>
      </c>
    </row>
    <row r="6258" spans="1:24" ht="14.4" x14ac:dyDescent="0.3">
      <c r="A6258" s="2">
        <v>6257</v>
      </c>
      <c r="B6258" s="2" t="s">
        <v>8783</v>
      </c>
      <c r="C6258" s="2">
        <f>YEAR([1]Data!$D6258)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9">
        <v>3.4440000000000008</v>
      </c>
      <c r="T6258" s="2">
        <v>1</v>
      </c>
      <c r="U6258" s="25">
        <v>0.7</v>
      </c>
      <c r="V6258" s="25">
        <v>-2.5255999999999998</v>
      </c>
      <c r="W6258" s="11">
        <f>Table_1[[#This Row],[Discount]]/Table_1[[#This Row],[Sales]]</f>
        <v>0.20325203252032514</v>
      </c>
      <c r="X6258" t="str">
        <f>IF(Table_1[[#This Row],[Discount %]]&lt;=0.1, "0-10%", IF(Table_1[[#This Row],[Discount %]]&lt;=0.2, "10-20%", IF(Table_1[[#This Row],[Discount %]]&lt;=0.3, "20-30%", IF(Table_1[[#This Row],[Discount %]]&lt;=0.4, "30-40%", "40%+"))))</f>
        <v>20-30%</v>
      </c>
    </row>
    <row r="6259" spans="1:24" ht="14.4" x14ac:dyDescent="0.3">
      <c r="A6259" s="2">
        <v>6258</v>
      </c>
      <c r="B6259" s="2" t="s">
        <v>8784</v>
      </c>
      <c r="C6259" s="2">
        <f>YEAR([1]Data!$D6259)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9">
        <v>384.59200000000004</v>
      </c>
      <c r="T6259" s="2">
        <v>2</v>
      </c>
      <c r="U6259" s="25">
        <v>0.2</v>
      </c>
      <c r="V6259" s="25">
        <v>-81.725799999999978</v>
      </c>
      <c r="W6259" s="11">
        <f>Table_1[[#This Row],[Discount]]/Table_1[[#This Row],[Sales]]</f>
        <v>5.2003161792236964E-4</v>
      </c>
      <c r="X6259" t="str">
        <f>IF(Table_1[[#This Row],[Discount %]]&lt;=0.1, "0-10%", IF(Table_1[[#This Row],[Discount %]]&lt;=0.2, "10-20%", IF(Table_1[[#This Row],[Discount %]]&lt;=0.3, "20-30%", IF(Table_1[[#This Row],[Discount %]]&lt;=0.4, "30-40%", "40%+"))))</f>
        <v>0-10%</v>
      </c>
    </row>
    <row r="6260" spans="1:24" ht="14.4" x14ac:dyDescent="0.3">
      <c r="A6260" s="2">
        <v>6259</v>
      </c>
      <c r="B6260" s="2" t="s">
        <v>8785</v>
      </c>
      <c r="C6260" s="2">
        <f>YEAR([1]Data!$D6260)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9">
        <v>22.919999999999998</v>
      </c>
      <c r="T6260" s="2">
        <v>3</v>
      </c>
      <c r="U6260" s="25">
        <v>0</v>
      </c>
      <c r="V6260" s="25">
        <v>11.230799999999999</v>
      </c>
      <c r="W6260" s="11">
        <f>Table_1[[#This Row],[Discount]]/Table_1[[#This Row],[Sales]]</f>
        <v>0</v>
      </c>
      <c r="X6260" t="str">
        <f>IF(Table_1[[#This Row],[Discount %]]&lt;=0.1, "0-10%", IF(Table_1[[#This Row],[Discount %]]&lt;=0.2, "10-20%", IF(Table_1[[#This Row],[Discount %]]&lt;=0.3, "20-30%", IF(Table_1[[#This Row],[Discount %]]&lt;=0.4, "30-40%", "40%+"))))</f>
        <v>0-10%</v>
      </c>
    </row>
    <row r="6261" spans="1:24" ht="14.4" x14ac:dyDescent="0.3">
      <c r="A6261" s="2">
        <v>6260</v>
      </c>
      <c r="B6261" s="2" t="s">
        <v>8786</v>
      </c>
      <c r="C6261" s="2">
        <f>YEAR([1]Data!$D6261)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9">
        <v>11.36</v>
      </c>
      <c r="T6261" s="2">
        <v>4</v>
      </c>
      <c r="U6261" s="25">
        <v>0</v>
      </c>
      <c r="V6261" s="25">
        <v>5.5663999999999998</v>
      </c>
      <c r="W6261" s="11">
        <f>Table_1[[#This Row],[Discount]]/Table_1[[#This Row],[Sales]]</f>
        <v>0</v>
      </c>
      <c r="X6261" t="str">
        <f>IF(Table_1[[#This Row],[Discount %]]&lt;=0.1, "0-10%", IF(Table_1[[#This Row],[Discount %]]&lt;=0.2, "10-20%", IF(Table_1[[#This Row],[Discount %]]&lt;=0.3, "20-30%", IF(Table_1[[#This Row],[Discount %]]&lt;=0.4, "30-40%", "40%+"))))</f>
        <v>0-10%</v>
      </c>
    </row>
    <row r="6262" spans="1:24" ht="14.4" x14ac:dyDescent="0.3">
      <c r="A6262" s="2">
        <v>6261</v>
      </c>
      <c r="B6262" s="2" t="s">
        <v>8787</v>
      </c>
      <c r="C6262" s="2">
        <f>YEAR([1]Data!$D6262)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9">
        <v>14.592000000000002</v>
      </c>
      <c r="T6262" s="2">
        <v>3</v>
      </c>
      <c r="U6262" s="25">
        <v>0.2</v>
      </c>
      <c r="V6262" s="25">
        <v>4.9247999999999985</v>
      </c>
      <c r="W6262" s="11">
        <f>Table_1[[#This Row],[Discount]]/Table_1[[#This Row],[Sales]]</f>
        <v>1.3706140350877192E-2</v>
      </c>
      <c r="X6262" t="str">
        <f>IF(Table_1[[#This Row],[Discount %]]&lt;=0.1, "0-10%", IF(Table_1[[#This Row],[Discount %]]&lt;=0.2, "10-20%", IF(Table_1[[#This Row],[Discount %]]&lt;=0.3, "20-30%", IF(Table_1[[#This Row],[Discount %]]&lt;=0.4, "30-40%", "40%+"))))</f>
        <v>0-10%</v>
      </c>
    </row>
    <row r="6263" spans="1:24" ht="14.4" x14ac:dyDescent="0.3">
      <c r="A6263" s="2">
        <v>6262</v>
      </c>
      <c r="B6263" s="2" t="s">
        <v>8788</v>
      </c>
      <c r="C6263" s="2">
        <f>YEAR([1]Data!$D6263)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9">
        <v>41.4</v>
      </c>
      <c r="T6263" s="2">
        <v>4</v>
      </c>
      <c r="U6263" s="25">
        <v>0</v>
      </c>
      <c r="V6263" s="25">
        <v>19.872</v>
      </c>
      <c r="W6263" s="11">
        <f>Table_1[[#This Row],[Discount]]/Table_1[[#This Row],[Sales]]</f>
        <v>0</v>
      </c>
      <c r="X6263" t="str">
        <f>IF(Table_1[[#This Row],[Discount %]]&lt;=0.1, "0-10%", IF(Table_1[[#This Row],[Discount %]]&lt;=0.2, "10-20%", IF(Table_1[[#This Row],[Discount %]]&lt;=0.3, "20-30%", IF(Table_1[[#This Row],[Discount %]]&lt;=0.4, "30-40%", "40%+"))))</f>
        <v>0-10%</v>
      </c>
    </row>
    <row r="6264" spans="1:24" ht="14.4" x14ac:dyDescent="0.3">
      <c r="A6264" s="2">
        <v>6263</v>
      </c>
      <c r="B6264" s="2" t="s">
        <v>8789</v>
      </c>
      <c r="C6264" s="2">
        <f>YEAR([1]Data!$D6264)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9">
        <v>442.37199999999996</v>
      </c>
      <c r="T6264" s="2">
        <v>7</v>
      </c>
      <c r="U6264" s="25">
        <v>0.8</v>
      </c>
      <c r="V6264" s="25">
        <v>-729.91380000000004</v>
      </c>
      <c r="W6264" s="11">
        <f>Table_1[[#This Row],[Discount]]/Table_1[[#This Row],[Sales]]</f>
        <v>1.8084327217816683E-3</v>
      </c>
      <c r="X6264" t="str">
        <f>IF(Table_1[[#This Row],[Discount %]]&lt;=0.1, "0-10%", IF(Table_1[[#This Row],[Discount %]]&lt;=0.2, "10-20%", IF(Table_1[[#This Row],[Discount %]]&lt;=0.3, "20-30%", IF(Table_1[[#This Row],[Discount %]]&lt;=0.4, "30-40%", "40%+"))))</f>
        <v>0-10%</v>
      </c>
    </row>
    <row r="6265" spans="1:24" ht="14.4" x14ac:dyDescent="0.3">
      <c r="A6265" s="2">
        <v>6264</v>
      </c>
      <c r="B6265" s="2" t="s">
        <v>8790</v>
      </c>
      <c r="C6265" s="2">
        <f>YEAR([1]Data!$D6265)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9">
        <v>34.5</v>
      </c>
      <c r="T6265" s="2">
        <v>3</v>
      </c>
      <c r="U6265" s="25">
        <v>0</v>
      </c>
      <c r="V6265" s="25">
        <v>15.524999999999999</v>
      </c>
      <c r="W6265" s="11">
        <f>Table_1[[#This Row],[Discount]]/Table_1[[#This Row],[Sales]]</f>
        <v>0</v>
      </c>
      <c r="X6265" t="str">
        <f>IF(Table_1[[#This Row],[Discount %]]&lt;=0.1, "0-10%", IF(Table_1[[#This Row],[Discount %]]&lt;=0.2, "10-20%", IF(Table_1[[#This Row],[Discount %]]&lt;=0.3, "20-30%", IF(Table_1[[#This Row],[Discount %]]&lt;=0.4, "30-40%", "40%+"))))</f>
        <v>0-10%</v>
      </c>
    </row>
    <row r="6266" spans="1:24" ht="14.4" x14ac:dyDescent="0.3">
      <c r="A6266" s="2">
        <v>6265</v>
      </c>
      <c r="B6266" s="2" t="s">
        <v>8791</v>
      </c>
      <c r="C6266" s="2">
        <f>YEAR([1]Data!$D6266)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9">
        <v>28.849999999999998</v>
      </c>
      <c r="T6266" s="2">
        <v>5</v>
      </c>
      <c r="U6266" s="25">
        <v>0</v>
      </c>
      <c r="V6266" s="25">
        <v>14.424999999999999</v>
      </c>
      <c r="W6266" s="11">
        <f>Table_1[[#This Row],[Discount]]/Table_1[[#This Row],[Sales]]</f>
        <v>0</v>
      </c>
      <c r="X6266" t="str">
        <f>IF(Table_1[[#This Row],[Discount %]]&lt;=0.1, "0-10%", IF(Table_1[[#This Row],[Discount %]]&lt;=0.2, "10-20%", IF(Table_1[[#This Row],[Discount %]]&lt;=0.3, "20-30%", IF(Table_1[[#This Row],[Discount %]]&lt;=0.4, "30-40%", "40%+"))))</f>
        <v>0-10%</v>
      </c>
    </row>
    <row r="6267" spans="1:24" ht="14.4" x14ac:dyDescent="0.3">
      <c r="A6267" s="2">
        <v>6266</v>
      </c>
      <c r="B6267" s="2" t="s">
        <v>8792</v>
      </c>
      <c r="C6267" s="2">
        <f>YEAR([1]Data!$D6267)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9">
        <v>3.4880000000000004</v>
      </c>
      <c r="T6267" s="2">
        <v>2</v>
      </c>
      <c r="U6267" s="25">
        <v>0.2</v>
      </c>
      <c r="V6267" s="25">
        <v>1.1771999999999998</v>
      </c>
      <c r="W6267" s="11">
        <f>Table_1[[#This Row],[Discount]]/Table_1[[#This Row],[Sales]]</f>
        <v>5.73394495412844E-2</v>
      </c>
      <c r="X6267" t="str">
        <f>IF(Table_1[[#This Row],[Discount %]]&lt;=0.1, "0-10%", IF(Table_1[[#This Row],[Discount %]]&lt;=0.2, "10-20%", IF(Table_1[[#This Row],[Discount %]]&lt;=0.3, "20-30%", IF(Table_1[[#This Row],[Discount %]]&lt;=0.4, "30-40%", "40%+"))))</f>
        <v>0-10%</v>
      </c>
    </row>
    <row r="6268" spans="1:24" ht="14.4" x14ac:dyDescent="0.3">
      <c r="A6268" s="2">
        <v>6267</v>
      </c>
      <c r="B6268" s="2" t="s">
        <v>8792</v>
      </c>
      <c r="C6268" s="2">
        <f>YEAR([1]Data!$D6268)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9">
        <v>143.85600000000002</v>
      </c>
      <c r="T6268" s="2">
        <v>9</v>
      </c>
      <c r="U6268" s="25">
        <v>0.2</v>
      </c>
      <c r="V6268" s="25">
        <v>48.551399999999994</v>
      </c>
      <c r="W6268" s="11">
        <f>Table_1[[#This Row],[Discount]]/Table_1[[#This Row],[Sales]]</f>
        <v>1.3902791680569457E-3</v>
      </c>
      <c r="X6268" t="str">
        <f>IF(Table_1[[#This Row],[Discount %]]&lt;=0.1, "0-10%", IF(Table_1[[#This Row],[Discount %]]&lt;=0.2, "10-20%", IF(Table_1[[#This Row],[Discount %]]&lt;=0.3, "20-30%", IF(Table_1[[#This Row],[Discount %]]&lt;=0.4, "30-40%", "40%+"))))</f>
        <v>0-10%</v>
      </c>
    </row>
    <row r="6269" spans="1:24" ht="14.4" x14ac:dyDescent="0.3">
      <c r="A6269" s="2">
        <v>6268</v>
      </c>
      <c r="B6269" s="2" t="s">
        <v>8793</v>
      </c>
      <c r="C6269" s="2">
        <f>YEAR([1]Data!$D6269)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9">
        <v>311.98</v>
      </c>
      <c r="T6269" s="2">
        <v>2</v>
      </c>
      <c r="U6269" s="25">
        <v>0</v>
      </c>
      <c r="V6269" s="25">
        <v>93.593999999999994</v>
      </c>
      <c r="W6269" s="11">
        <f>Table_1[[#This Row],[Discount]]/Table_1[[#This Row],[Sales]]</f>
        <v>0</v>
      </c>
      <c r="X6269" t="str">
        <f>IF(Table_1[[#This Row],[Discount %]]&lt;=0.1, "0-10%", IF(Table_1[[#This Row],[Discount %]]&lt;=0.2, "10-20%", IF(Table_1[[#This Row],[Discount %]]&lt;=0.3, "20-30%", IF(Table_1[[#This Row],[Discount %]]&lt;=0.4, "30-40%", "40%+"))))</f>
        <v>0-10%</v>
      </c>
    </row>
    <row r="6270" spans="1:24" ht="14.4" x14ac:dyDescent="0.3">
      <c r="A6270" s="2">
        <v>6269</v>
      </c>
      <c r="B6270" s="2" t="s">
        <v>8793</v>
      </c>
      <c r="C6270" s="2">
        <f>YEAR([1]Data!$D6270)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9">
        <v>22.450000000000003</v>
      </c>
      <c r="T6270" s="2">
        <v>5</v>
      </c>
      <c r="U6270" s="25">
        <v>0</v>
      </c>
      <c r="V6270" s="25">
        <v>10.327</v>
      </c>
      <c r="W6270" s="11">
        <f>Table_1[[#This Row],[Discount]]/Table_1[[#This Row],[Sales]]</f>
        <v>0</v>
      </c>
      <c r="X6270" t="str">
        <f>IF(Table_1[[#This Row],[Discount %]]&lt;=0.1, "0-10%", IF(Table_1[[#This Row],[Discount %]]&lt;=0.2, "10-20%", IF(Table_1[[#This Row],[Discount %]]&lt;=0.3, "20-30%", IF(Table_1[[#This Row],[Discount %]]&lt;=0.4, "30-40%", "40%+"))))</f>
        <v>0-10%</v>
      </c>
    </row>
    <row r="6271" spans="1:24" ht="14.4" x14ac:dyDescent="0.3">
      <c r="A6271" s="2">
        <v>6270</v>
      </c>
      <c r="B6271" s="2" t="s">
        <v>8795</v>
      </c>
      <c r="C6271" s="2">
        <f>YEAR([1]Data!$D6271)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9">
        <v>39.992000000000004</v>
      </c>
      <c r="T6271" s="2">
        <v>1</v>
      </c>
      <c r="U6271" s="25">
        <v>0.2</v>
      </c>
      <c r="V6271" s="25">
        <v>-7.9984000000000073</v>
      </c>
      <c r="W6271" s="11">
        <f>Table_1[[#This Row],[Discount]]/Table_1[[#This Row],[Sales]]</f>
        <v>5.0010002000400074E-3</v>
      </c>
      <c r="X6271" t="str">
        <f>IF(Table_1[[#This Row],[Discount %]]&lt;=0.1, "0-10%", IF(Table_1[[#This Row],[Discount %]]&lt;=0.2, "10-20%", IF(Table_1[[#This Row],[Discount %]]&lt;=0.3, "20-30%", IF(Table_1[[#This Row],[Discount %]]&lt;=0.4, "30-40%", "40%+"))))</f>
        <v>0-10%</v>
      </c>
    </row>
    <row r="6272" spans="1:24" ht="14.4" x14ac:dyDescent="0.3">
      <c r="A6272" s="2">
        <v>6271</v>
      </c>
      <c r="B6272" s="2" t="s">
        <v>8795</v>
      </c>
      <c r="C6272" s="2">
        <f>YEAR([1]Data!$D6272)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9">
        <v>1159.056</v>
      </c>
      <c r="T6272" s="2">
        <v>9</v>
      </c>
      <c r="U6272" s="25">
        <v>0.2</v>
      </c>
      <c r="V6272" s="25">
        <v>43.464599999999905</v>
      </c>
      <c r="W6272" s="11">
        <f>Table_1[[#This Row],[Discount]]/Table_1[[#This Row],[Sales]]</f>
        <v>1.7255421653483526E-4</v>
      </c>
      <c r="X6272" t="str">
        <f>IF(Table_1[[#This Row],[Discount %]]&lt;=0.1, "0-10%", IF(Table_1[[#This Row],[Discount %]]&lt;=0.2, "10-20%", IF(Table_1[[#This Row],[Discount %]]&lt;=0.3, "20-30%", IF(Table_1[[#This Row],[Discount %]]&lt;=0.4, "30-40%", "40%+"))))</f>
        <v>0-10%</v>
      </c>
    </row>
    <row r="6273" spans="1:24" ht="14.4" x14ac:dyDescent="0.3">
      <c r="A6273" s="2">
        <v>6272</v>
      </c>
      <c r="B6273" s="2" t="s">
        <v>8795</v>
      </c>
      <c r="C6273" s="2">
        <f>YEAR([1]Data!$D6273)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9">
        <v>179.89999999999998</v>
      </c>
      <c r="T6273" s="2">
        <v>5</v>
      </c>
      <c r="U6273" s="25">
        <v>0</v>
      </c>
      <c r="V6273" s="25">
        <v>44.974999999999987</v>
      </c>
      <c r="W6273" s="11">
        <f>Table_1[[#This Row],[Discount]]/Table_1[[#This Row],[Sales]]</f>
        <v>0</v>
      </c>
      <c r="X6273" t="str">
        <f>IF(Table_1[[#This Row],[Discount %]]&lt;=0.1, "0-10%", IF(Table_1[[#This Row],[Discount %]]&lt;=0.2, "10-20%", IF(Table_1[[#This Row],[Discount %]]&lt;=0.3, "20-30%", IF(Table_1[[#This Row],[Discount %]]&lt;=0.4, "30-40%", "40%+"))))</f>
        <v>0-10%</v>
      </c>
    </row>
    <row r="6274" spans="1:24" ht="14.4" x14ac:dyDescent="0.3">
      <c r="A6274" s="2">
        <v>6273</v>
      </c>
      <c r="B6274" s="2" t="s">
        <v>8796</v>
      </c>
      <c r="C6274" s="2">
        <f>YEAR([1]Data!$D6274)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9">
        <v>116.312</v>
      </c>
      <c r="T6274" s="2">
        <v>7</v>
      </c>
      <c r="U6274" s="25">
        <v>0.2</v>
      </c>
      <c r="V6274" s="25">
        <v>23.262400000000003</v>
      </c>
      <c r="W6274" s="11">
        <f>Table_1[[#This Row],[Discount]]/Table_1[[#This Row],[Sales]]</f>
        <v>1.7195130339087972E-3</v>
      </c>
      <c r="X6274" t="str">
        <f>IF(Table_1[[#This Row],[Discount %]]&lt;=0.1, "0-10%", IF(Table_1[[#This Row],[Discount %]]&lt;=0.2, "10-20%", IF(Table_1[[#This Row],[Discount %]]&lt;=0.3, "20-30%", IF(Table_1[[#This Row],[Discount %]]&lt;=0.4, "30-40%", "40%+"))))</f>
        <v>0-10%</v>
      </c>
    </row>
    <row r="6275" spans="1:24" ht="14.4" x14ac:dyDescent="0.3">
      <c r="A6275" s="2">
        <v>6274</v>
      </c>
      <c r="B6275" s="2" t="s">
        <v>8798</v>
      </c>
      <c r="C6275" s="2">
        <f>YEAR([1]Data!$D6275)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9">
        <v>12.419999999999998</v>
      </c>
      <c r="T6275" s="2">
        <v>3</v>
      </c>
      <c r="U6275" s="25">
        <v>0</v>
      </c>
      <c r="V6275" s="25">
        <v>4.4711999999999996</v>
      </c>
      <c r="W6275" s="11">
        <f>Table_1[[#This Row],[Discount]]/Table_1[[#This Row],[Sales]]</f>
        <v>0</v>
      </c>
      <c r="X6275" t="str">
        <f>IF(Table_1[[#This Row],[Discount %]]&lt;=0.1, "0-10%", IF(Table_1[[#This Row],[Discount %]]&lt;=0.2, "10-20%", IF(Table_1[[#This Row],[Discount %]]&lt;=0.3, "20-30%", IF(Table_1[[#This Row],[Discount %]]&lt;=0.4, "30-40%", "40%+"))))</f>
        <v>0-10%</v>
      </c>
    </row>
    <row r="6276" spans="1:24" ht="14.4" x14ac:dyDescent="0.3">
      <c r="A6276" s="2">
        <v>6275</v>
      </c>
      <c r="B6276" s="2" t="s">
        <v>8798</v>
      </c>
      <c r="C6276" s="2">
        <f>YEAR([1]Data!$D6276)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9">
        <v>428.40000000000003</v>
      </c>
      <c r="T6276" s="2">
        <v>3</v>
      </c>
      <c r="U6276" s="25">
        <v>0</v>
      </c>
      <c r="V6276" s="25">
        <v>89.963999999999999</v>
      </c>
      <c r="W6276" s="11">
        <f>Table_1[[#This Row],[Discount]]/Table_1[[#This Row],[Sales]]</f>
        <v>0</v>
      </c>
      <c r="X6276" t="str">
        <f>IF(Table_1[[#This Row],[Discount %]]&lt;=0.1, "0-10%", IF(Table_1[[#This Row],[Discount %]]&lt;=0.2, "10-20%", IF(Table_1[[#This Row],[Discount %]]&lt;=0.3, "20-30%", IF(Table_1[[#This Row],[Discount %]]&lt;=0.4, "30-40%", "40%+"))))</f>
        <v>0-10%</v>
      </c>
    </row>
    <row r="6277" spans="1:24" ht="14.4" x14ac:dyDescent="0.3">
      <c r="A6277" s="2">
        <v>6276</v>
      </c>
      <c r="B6277" s="2" t="s">
        <v>8798</v>
      </c>
      <c r="C6277" s="2">
        <f>YEAR([1]Data!$D6277)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9">
        <v>24.75</v>
      </c>
      <c r="T6277" s="2">
        <v>5</v>
      </c>
      <c r="U6277" s="25">
        <v>0</v>
      </c>
      <c r="V6277" s="25">
        <v>10.890000000000002</v>
      </c>
      <c r="W6277" s="11">
        <f>Table_1[[#This Row],[Discount]]/Table_1[[#This Row],[Sales]]</f>
        <v>0</v>
      </c>
      <c r="X6277" t="str">
        <f>IF(Table_1[[#This Row],[Discount %]]&lt;=0.1, "0-10%", IF(Table_1[[#This Row],[Discount %]]&lt;=0.2, "10-20%", IF(Table_1[[#This Row],[Discount %]]&lt;=0.3, "20-30%", IF(Table_1[[#This Row],[Discount %]]&lt;=0.4, "30-40%", "40%+"))))</f>
        <v>0-10%</v>
      </c>
    </row>
    <row r="6278" spans="1:24" ht="14.4" x14ac:dyDescent="0.3">
      <c r="A6278" s="2">
        <v>6277</v>
      </c>
      <c r="B6278" s="2" t="s">
        <v>8798</v>
      </c>
      <c r="C6278" s="2">
        <f>YEAR([1]Data!$D6278)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9">
        <v>87.71</v>
      </c>
      <c r="T6278" s="2">
        <v>7</v>
      </c>
      <c r="U6278" s="25">
        <v>0</v>
      </c>
      <c r="V6278" s="25">
        <v>41.223699999999994</v>
      </c>
      <c r="W6278" s="11">
        <f>Table_1[[#This Row],[Discount]]/Table_1[[#This Row],[Sales]]</f>
        <v>0</v>
      </c>
      <c r="X6278" t="str">
        <f>IF(Table_1[[#This Row],[Discount %]]&lt;=0.1, "0-10%", IF(Table_1[[#This Row],[Discount %]]&lt;=0.2, "10-20%", IF(Table_1[[#This Row],[Discount %]]&lt;=0.3, "20-30%", IF(Table_1[[#This Row],[Discount %]]&lt;=0.4, "30-40%", "40%+"))))</f>
        <v>0-10%</v>
      </c>
    </row>
    <row r="6279" spans="1:24" ht="14.4" x14ac:dyDescent="0.3">
      <c r="A6279" s="2">
        <v>6278</v>
      </c>
      <c r="B6279" s="2" t="s">
        <v>8798</v>
      </c>
      <c r="C6279" s="2">
        <f>YEAR([1]Data!$D6279)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9">
        <v>69.52</v>
      </c>
      <c r="T6279" s="2">
        <v>2</v>
      </c>
      <c r="U6279" s="25">
        <v>0</v>
      </c>
      <c r="V6279" s="25">
        <v>17.379999999999995</v>
      </c>
      <c r="W6279" s="11">
        <f>Table_1[[#This Row],[Discount]]/Table_1[[#This Row],[Sales]]</f>
        <v>0</v>
      </c>
      <c r="X6279" t="str">
        <f>IF(Table_1[[#This Row],[Discount %]]&lt;=0.1, "0-10%", IF(Table_1[[#This Row],[Discount %]]&lt;=0.2, "10-20%", IF(Table_1[[#This Row],[Discount %]]&lt;=0.3, "20-30%", IF(Table_1[[#This Row],[Discount %]]&lt;=0.4, "30-40%", "40%+"))))</f>
        <v>0-10%</v>
      </c>
    </row>
    <row r="6280" spans="1:24" ht="14.4" x14ac:dyDescent="0.3">
      <c r="A6280" s="2">
        <v>6279</v>
      </c>
      <c r="B6280" s="2" t="s">
        <v>8798</v>
      </c>
      <c r="C6280" s="2">
        <f>YEAR([1]Data!$D6280)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9">
        <v>20.784000000000002</v>
      </c>
      <c r="T6280" s="2">
        <v>2</v>
      </c>
      <c r="U6280" s="25">
        <v>0.2</v>
      </c>
      <c r="V6280" s="25">
        <v>-4.6764000000000001</v>
      </c>
      <c r="W6280" s="11">
        <f>Table_1[[#This Row],[Discount]]/Table_1[[#This Row],[Sales]]</f>
        <v>9.6227867590454198E-3</v>
      </c>
      <c r="X6280" t="str">
        <f>IF(Table_1[[#This Row],[Discount %]]&lt;=0.1, "0-10%", IF(Table_1[[#This Row],[Discount %]]&lt;=0.2, "10-20%", IF(Table_1[[#This Row],[Discount %]]&lt;=0.3, "20-30%", IF(Table_1[[#This Row],[Discount %]]&lt;=0.4, "30-40%", "40%+"))))</f>
        <v>0-10%</v>
      </c>
    </row>
    <row r="6281" spans="1:24" ht="14.4" x14ac:dyDescent="0.3">
      <c r="A6281" s="2">
        <v>6280</v>
      </c>
      <c r="B6281" s="2" t="s">
        <v>8798</v>
      </c>
      <c r="C6281" s="2">
        <f>YEAR([1]Data!$D6281)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9">
        <v>12.816000000000001</v>
      </c>
      <c r="T6281" s="2">
        <v>3</v>
      </c>
      <c r="U6281" s="25">
        <v>0.2</v>
      </c>
      <c r="V6281" s="25">
        <v>4.1651999999999987</v>
      </c>
      <c r="W6281" s="11">
        <f>Table_1[[#This Row],[Discount]]/Table_1[[#This Row],[Sales]]</f>
        <v>1.5605493133583021E-2</v>
      </c>
      <c r="X6281" t="str">
        <f>IF(Table_1[[#This Row],[Discount %]]&lt;=0.1, "0-10%", IF(Table_1[[#This Row],[Discount %]]&lt;=0.2, "10-20%", IF(Table_1[[#This Row],[Discount %]]&lt;=0.3, "20-30%", IF(Table_1[[#This Row],[Discount %]]&lt;=0.4, "30-40%", "40%+"))))</f>
        <v>0-10%</v>
      </c>
    </row>
    <row r="6282" spans="1:24" ht="14.4" x14ac:dyDescent="0.3">
      <c r="A6282" s="2">
        <v>6281</v>
      </c>
      <c r="B6282" s="2" t="s">
        <v>8801</v>
      </c>
      <c r="C6282" s="2">
        <f>YEAR([1]Data!$D6282)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9">
        <v>5.9039999999999999</v>
      </c>
      <c r="T6282" s="2">
        <v>2</v>
      </c>
      <c r="U6282" s="25">
        <v>0.2</v>
      </c>
      <c r="V6282" s="25">
        <v>1.9925999999999999</v>
      </c>
      <c r="W6282" s="11">
        <f>Table_1[[#This Row],[Discount]]/Table_1[[#This Row],[Sales]]</f>
        <v>3.3875338753387538E-2</v>
      </c>
      <c r="X6282" t="str">
        <f>IF(Table_1[[#This Row],[Discount %]]&lt;=0.1, "0-10%", IF(Table_1[[#This Row],[Discount %]]&lt;=0.2, "10-20%", IF(Table_1[[#This Row],[Discount %]]&lt;=0.3, "20-30%", IF(Table_1[[#This Row],[Discount %]]&lt;=0.4, "30-40%", "40%+"))))</f>
        <v>0-10%</v>
      </c>
    </row>
    <row r="6283" spans="1:24" ht="14.4" x14ac:dyDescent="0.3">
      <c r="A6283" s="2">
        <v>6282</v>
      </c>
      <c r="B6283" s="2" t="s">
        <v>8802</v>
      </c>
      <c r="C6283" s="2">
        <f>YEAR([1]Data!$D6283)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9">
        <v>63.824000000000005</v>
      </c>
      <c r="T6283" s="2">
        <v>2</v>
      </c>
      <c r="U6283" s="25">
        <v>0.2</v>
      </c>
      <c r="V6283" s="25">
        <v>9.5735999999999937</v>
      </c>
      <c r="W6283" s="11">
        <f>Table_1[[#This Row],[Discount]]/Table_1[[#This Row],[Sales]]</f>
        <v>3.1336174479819501E-3</v>
      </c>
      <c r="X6283" t="str">
        <f>IF(Table_1[[#This Row],[Discount %]]&lt;=0.1, "0-10%", IF(Table_1[[#This Row],[Discount %]]&lt;=0.2, "10-20%", IF(Table_1[[#This Row],[Discount %]]&lt;=0.3, "20-30%", IF(Table_1[[#This Row],[Discount %]]&lt;=0.4, "30-40%", "40%+"))))</f>
        <v>0-10%</v>
      </c>
    </row>
    <row r="6284" spans="1:24" ht="14.4" x14ac:dyDescent="0.3">
      <c r="A6284" s="2">
        <v>6283</v>
      </c>
      <c r="B6284" s="2" t="s">
        <v>8802</v>
      </c>
      <c r="C6284" s="2">
        <f>YEAR([1]Data!$D6284)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9">
        <v>141.55199999999999</v>
      </c>
      <c r="T6284" s="2">
        <v>3</v>
      </c>
      <c r="U6284" s="25">
        <v>0.2</v>
      </c>
      <c r="V6284" s="25">
        <v>-26.541000000000004</v>
      </c>
      <c r="W6284" s="11">
        <f>Table_1[[#This Row],[Discount]]/Table_1[[#This Row],[Sales]]</f>
        <v>1.4129083305075168E-3</v>
      </c>
      <c r="X6284" t="str">
        <f>IF(Table_1[[#This Row],[Discount %]]&lt;=0.1, "0-10%", IF(Table_1[[#This Row],[Discount %]]&lt;=0.2, "10-20%", IF(Table_1[[#This Row],[Discount %]]&lt;=0.3, "20-30%", IF(Table_1[[#This Row],[Discount %]]&lt;=0.4, "30-40%", "40%+"))))</f>
        <v>0-10%</v>
      </c>
    </row>
    <row r="6285" spans="1:24" ht="14.4" x14ac:dyDescent="0.3">
      <c r="A6285" s="2">
        <v>6284</v>
      </c>
      <c r="B6285" s="2" t="s">
        <v>8805</v>
      </c>
      <c r="C6285" s="2">
        <f>YEAR([1]Data!$D6285)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9">
        <v>304.89999999999998</v>
      </c>
      <c r="T6285" s="2">
        <v>5</v>
      </c>
      <c r="U6285" s="25">
        <v>0</v>
      </c>
      <c r="V6285" s="25">
        <v>143.30299999999997</v>
      </c>
      <c r="W6285" s="11">
        <f>Table_1[[#This Row],[Discount]]/Table_1[[#This Row],[Sales]]</f>
        <v>0</v>
      </c>
      <c r="X6285" t="str">
        <f>IF(Table_1[[#This Row],[Discount %]]&lt;=0.1, "0-10%", IF(Table_1[[#This Row],[Discount %]]&lt;=0.2, "10-20%", IF(Table_1[[#This Row],[Discount %]]&lt;=0.3, "20-30%", IF(Table_1[[#This Row],[Discount %]]&lt;=0.4, "30-40%", "40%+"))))</f>
        <v>0-10%</v>
      </c>
    </row>
    <row r="6286" spans="1:24" ht="14.4" x14ac:dyDescent="0.3">
      <c r="A6286" s="2">
        <v>6285</v>
      </c>
      <c r="B6286" s="2" t="s">
        <v>8805</v>
      </c>
      <c r="C6286" s="2">
        <f>YEAR([1]Data!$D6286)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9">
        <v>563.24</v>
      </c>
      <c r="T6286" s="2">
        <v>5</v>
      </c>
      <c r="U6286" s="25">
        <v>0.2</v>
      </c>
      <c r="V6286" s="25">
        <v>56.324000000000012</v>
      </c>
      <c r="W6286" s="11">
        <f>Table_1[[#This Row],[Discount]]/Table_1[[#This Row],[Sales]]</f>
        <v>3.5508841701583694E-4</v>
      </c>
      <c r="X6286" t="str">
        <f>IF(Table_1[[#This Row],[Discount %]]&lt;=0.1, "0-10%", IF(Table_1[[#This Row],[Discount %]]&lt;=0.2, "10-20%", IF(Table_1[[#This Row],[Discount %]]&lt;=0.3, "20-30%", IF(Table_1[[#This Row],[Discount %]]&lt;=0.4, "30-40%", "40%+"))))</f>
        <v>0-10%</v>
      </c>
    </row>
    <row r="6287" spans="1:24" ht="14.4" x14ac:dyDescent="0.3">
      <c r="A6287" s="2">
        <v>6286</v>
      </c>
      <c r="B6287" s="2" t="s">
        <v>8806</v>
      </c>
      <c r="C6287" s="2">
        <f>YEAR([1]Data!$D6287)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9">
        <v>661.17600000000004</v>
      </c>
      <c r="T6287" s="2">
        <v>2</v>
      </c>
      <c r="U6287" s="25">
        <v>0.4</v>
      </c>
      <c r="V6287" s="25">
        <v>-231.41160000000008</v>
      </c>
      <c r="W6287" s="11">
        <f>Table_1[[#This Row],[Discount]]/Table_1[[#This Row],[Sales]]</f>
        <v>6.0498263699831814E-4</v>
      </c>
      <c r="X6287" t="str">
        <f>IF(Table_1[[#This Row],[Discount %]]&lt;=0.1, "0-10%", IF(Table_1[[#This Row],[Discount %]]&lt;=0.2, "10-20%", IF(Table_1[[#This Row],[Discount %]]&lt;=0.3, "20-30%", IF(Table_1[[#This Row],[Discount %]]&lt;=0.4, "30-40%", "40%+"))))</f>
        <v>0-10%</v>
      </c>
    </row>
    <row r="6288" spans="1:24" ht="14.4" x14ac:dyDescent="0.3">
      <c r="A6288" s="2">
        <v>6287</v>
      </c>
      <c r="B6288" s="2" t="s">
        <v>8807</v>
      </c>
      <c r="C6288" s="2">
        <f>YEAR([1]Data!$D6288)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9">
        <v>239.976</v>
      </c>
      <c r="T6288" s="2">
        <v>3</v>
      </c>
      <c r="U6288" s="25">
        <v>0.2</v>
      </c>
      <c r="V6288" s="25">
        <v>17.998199999999997</v>
      </c>
      <c r="W6288" s="11">
        <f>Table_1[[#This Row],[Discount]]/Table_1[[#This Row],[Sales]]</f>
        <v>8.3341667500083346E-4</v>
      </c>
      <c r="X6288" t="str">
        <f>IF(Table_1[[#This Row],[Discount %]]&lt;=0.1, "0-10%", IF(Table_1[[#This Row],[Discount %]]&lt;=0.2, "10-20%", IF(Table_1[[#This Row],[Discount %]]&lt;=0.3, "20-30%", IF(Table_1[[#This Row],[Discount %]]&lt;=0.4, "30-40%", "40%+"))))</f>
        <v>0-10%</v>
      </c>
    </row>
    <row r="6289" spans="1:24" ht="14.4" x14ac:dyDescent="0.3">
      <c r="A6289" s="2">
        <v>6288</v>
      </c>
      <c r="B6289" s="2" t="s">
        <v>8808</v>
      </c>
      <c r="C6289" s="2">
        <f>YEAR([1]Data!$D6289)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9">
        <v>502.48800000000006</v>
      </c>
      <c r="T6289" s="2">
        <v>3</v>
      </c>
      <c r="U6289" s="25">
        <v>0.2</v>
      </c>
      <c r="V6289" s="25">
        <v>-87.935400000000044</v>
      </c>
      <c r="W6289" s="11">
        <f>Table_1[[#This Row],[Discount]]/Table_1[[#This Row],[Sales]]</f>
        <v>3.9801945519096971E-4</v>
      </c>
      <c r="X6289" t="str">
        <f>IF(Table_1[[#This Row],[Discount %]]&lt;=0.1, "0-10%", IF(Table_1[[#This Row],[Discount %]]&lt;=0.2, "10-20%", IF(Table_1[[#This Row],[Discount %]]&lt;=0.3, "20-30%", IF(Table_1[[#This Row],[Discount %]]&lt;=0.4, "30-40%", "40%+"))))</f>
        <v>0-10%</v>
      </c>
    </row>
    <row r="6290" spans="1:24" ht="14.4" x14ac:dyDescent="0.3">
      <c r="A6290" s="2">
        <v>6289</v>
      </c>
      <c r="B6290" s="2" t="s">
        <v>8808</v>
      </c>
      <c r="C6290" s="2">
        <f>YEAR([1]Data!$D6290)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9">
        <v>196.70400000000001</v>
      </c>
      <c r="T6290" s="2">
        <v>6</v>
      </c>
      <c r="U6290" s="25">
        <v>0.2</v>
      </c>
      <c r="V6290" s="25">
        <v>68.846399999999974</v>
      </c>
      <c r="W6290" s="11">
        <f>Table_1[[#This Row],[Discount]]/Table_1[[#This Row],[Sales]]</f>
        <v>1.0167561412070928E-3</v>
      </c>
      <c r="X6290" t="str">
        <f>IF(Table_1[[#This Row],[Discount %]]&lt;=0.1, "0-10%", IF(Table_1[[#This Row],[Discount %]]&lt;=0.2, "10-20%", IF(Table_1[[#This Row],[Discount %]]&lt;=0.3, "20-30%", IF(Table_1[[#This Row],[Discount %]]&lt;=0.4, "30-40%", "40%+"))))</f>
        <v>0-10%</v>
      </c>
    </row>
    <row r="6291" spans="1:24" ht="14.4" x14ac:dyDescent="0.3">
      <c r="A6291" s="2">
        <v>6290</v>
      </c>
      <c r="B6291" s="2" t="s">
        <v>8809</v>
      </c>
      <c r="C6291" s="2">
        <f>YEAR([1]Data!$D6291)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9">
        <v>915.13600000000008</v>
      </c>
      <c r="T6291" s="2">
        <v>4</v>
      </c>
      <c r="U6291" s="25">
        <v>0.2</v>
      </c>
      <c r="V6291" s="25">
        <v>102.95279999999988</v>
      </c>
      <c r="W6291" s="11">
        <f>Table_1[[#This Row],[Discount]]/Table_1[[#This Row],[Sales]]</f>
        <v>2.1854675152108537E-4</v>
      </c>
      <c r="X6291" t="str">
        <f>IF(Table_1[[#This Row],[Discount %]]&lt;=0.1, "0-10%", IF(Table_1[[#This Row],[Discount %]]&lt;=0.2, "10-20%", IF(Table_1[[#This Row],[Discount %]]&lt;=0.3, "20-30%", IF(Table_1[[#This Row],[Discount %]]&lt;=0.4, "30-40%", "40%+"))))</f>
        <v>0-10%</v>
      </c>
    </row>
    <row r="6292" spans="1:24" ht="14.4" x14ac:dyDescent="0.3">
      <c r="A6292" s="2">
        <v>6291</v>
      </c>
      <c r="B6292" s="2" t="s">
        <v>8809</v>
      </c>
      <c r="C6292" s="2">
        <f>YEAR([1]Data!$D6292)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9">
        <v>327.76</v>
      </c>
      <c r="T6292" s="2">
        <v>8</v>
      </c>
      <c r="U6292" s="25">
        <v>0</v>
      </c>
      <c r="V6292" s="25">
        <v>91.772800000000018</v>
      </c>
      <c r="W6292" s="11">
        <f>Table_1[[#This Row],[Discount]]/Table_1[[#This Row],[Sales]]</f>
        <v>0</v>
      </c>
      <c r="X6292" t="str">
        <f>IF(Table_1[[#This Row],[Discount %]]&lt;=0.1, "0-10%", IF(Table_1[[#This Row],[Discount %]]&lt;=0.2, "10-20%", IF(Table_1[[#This Row],[Discount %]]&lt;=0.3, "20-30%", IF(Table_1[[#This Row],[Discount %]]&lt;=0.4, "30-40%", "40%+"))))</f>
        <v>0-10%</v>
      </c>
    </row>
    <row r="6293" spans="1:24" ht="14.4" x14ac:dyDescent="0.3">
      <c r="A6293" s="2">
        <v>6292</v>
      </c>
      <c r="B6293" s="2" t="s">
        <v>8810</v>
      </c>
      <c r="C6293" s="2">
        <f>YEAR([1]Data!$D6293)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9">
        <v>701.96</v>
      </c>
      <c r="T6293" s="2">
        <v>2</v>
      </c>
      <c r="U6293" s="25">
        <v>0</v>
      </c>
      <c r="V6293" s="25">
        <v>168.47040000000004</v>
      </c>
      <c r="W6293" s="11">
        <f>Table_1[[#This Row],[Discount]]/Table_1[[#This Row],[Sales]]</f>
        <v>0</v>
      </c>
      <c r="X6293" t="str">
        <f>IF(Table_1[[#This Row],[Discount %]]&lt;=0.1, "0-10%", IF(Table_1[[#This Row],[Discount %]]&lt;=0.2, "10-20%", IF(Table_1[[#This Row],[Discount %]]&lt;=0.3, "20-30%", IF(Table_1[[#This Row],[Discount %]]&lt;=0.4, "30-40%", "40%+"))))</f>
        <v>0-10%</v>
      </c>
    </row>
    <row r="6294" spans="1:24" ht="14.4" x14ac:dyDescent="0.3">
      <c r="A6294" s="2">
        <v>6293</v>
      </c>
      <c r="B6294" s="2" t="s">
        <v>8811</v>
      </c>
      <c r="C6294" s="2">
        <f>YEAR([1]Data!$D6294)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9">
        <v>88.77600000000001</v>
      </c>
      <c r="T6294" s="2">
        <v>3</v>
      </c>
      <c r="U6294" s="25">
        <v>0.2</v>
      </c>
      <c r="V6294" s="25">
        <v>7.7679000000000009</v>
      </c>
      <c r="W6294" s="11">
        <f>Table_1[[#This Row],[Discount]]/Table_1[[#This Row],[Sales]]</f>
        <v>2.2528611336397222E-3</v>
      </c>
      <c r="X6294" t="str">
        <f>IF(Table_1[[#This Row],[Discount %]]&lt;=0.1, "0-10%", IF(Table_1[[#This Row],[Discount %]]&lt;=0.2, "10-20%", IF(Table_1[[#This Row],[Discount %]]&lt;=0.3, "20-30%", IF(Table_1[[#This Row],[Discount %]]&lt;=0.4, "30-40%", "40%+"))))</f>
        <v>0-10%</v>
      </c>
    </row>
    <row r="6295" spans="1:24" ht="14.4" x14ac:dyDescent="0.3">
      <c r="A6295" s="2">
        <v>6294</v>
      </c>
      <c r="B6295" s="2" t="s">
        <v>8811</v>
      </c>
      <c r="C6295" s="2">
        <f>YEAR([1]Data!$D6295)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9">
        <v>64.14</v>
      </c>
      <c r="T6295" s="2">
        <v>3</v>
      </c>
      <c r="U6295" s="25">
        <v>0</v>
      </c>
      <c r="V6295" s="25">
        <v>16.676400000000001</v>
      </c>
      <c r="W6295" s="11">
        <f>Table_1[[#This Row],[Discount]]/Table_1[[#This Row],[Sales]]</f>
        <v>0</v>
      </c>
      <c r="X6295" t="str">
        <f>IF(Table_1[[#This Row],[Discount %]]&lt;=0.1, "0-10%", IF(Table_1[[#This Row],[Discount %]]&lt;=0.2, "10-20%", IF(Table_1[[#This Row],[Discount %]]&lt;=0.3, "20-30%", IF(Table_1[[#This Row],[Discount %]]&lt;=0.4, "30-40%", "40%+"))))</f>
        <v>0-10%</v>
      </c>
    </row>
    <row r="6296" spans="1:24" ht="14.4" x14ac:dyDescent="0.3">
      <c r="A6296" s="2">
        <v>6295</v>
      </c>
      <c r="B6296" s="2" t="s">
        <v>8812</v>
      </c>
      <c r="C6296" s="2">
        <f>YEAR([1]Data!$D6296)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9">
        <v>33.552</v>
      </c>
      <c r="T6296" s="2">
        <v>1</v>
      </c>
      <c r="U6296" s="25">
        <v>0.2</v>
      </c>
      <c r="V6296" s="25">
        <v>12.581999999999999</v>
      </c>
      <c r="W6296" s="11">
        <f>Table_1[[#This Row],[Discount]]/Table_1[[#This Row],[Sales]]</f>
        <v>5.9608965188364333E-3</v>
      </c>
      <c r="X6296" t="str">
        <f>IF(Table_1[[#This Row],[Discount %]]&lt;=0.1, "0-10%", IF(Table_1[[#This Row],[Discount %]]&lt;=0.2, "10-20%", IF(Table_1[[#This Row],[Discount %]]&lt;=0.3, "20-30%", IF(Table_1[[#This Row],[Discount %]]&lt;=0.4, "30-40%", "40%+"))))</f>
        <v>0-10%</v>
      </c>
    </row>
    <row r="6297" spans="1:24" ht="14.4" x14ac:dyDescent="0.3">
      <c r="A6297" s="2">
        <v>6296</v>
      </c>
      <c r="B6297" s="2" t="s">
        <v>8813</v>
      </c>
      <c r="C6297" s="2">
        <f>YEAR([1]Data!$D6297)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9">
        <v>1737.1799999999998</v>
      </c>
      <c r="T6297" s="2">
        <v>6</v>
      </c>
      <c r="U6297" s="25">
        <v>0</v>
      </c>
      <c r="V6297" s="25">
        <v>503.78219999999976</v>
      </c>
      <c r="W6297" s="11">
        <f>Table_1[[#This Row],[Discount]]/Table_1[[#This Row],[Sales]]</f>
        <v>0</v>
      </c>
      <c r="X6297" t="str">
        <f>IF(Table_1[[#This Row],[Discount %]]&lt;=0.1, "0-10%", IF(Table_1[[#This Row],[Discount %]]&lt;=0.2, "10-20%", IF(Table_1[[#This Row],[Discount %]]&lt;=0.3, "20-30%", IF(Table_1[[#This Row],[Discount %]]&lt;=0.4, "30-40%", "40%+"))))</f>
        <v>0-10%</v>
      </c>
    </row>
    <row r="6298" spans="1:24" ht="14.4" x14ac:dyDescent="0.3">
      <c r="A6298" s="2">
        <v>6297</v>
      </c>
      <c r="B6298" s="2" t="s">
        <v>8813</v>
      </c>
      <c r="C6298" s="2">
        <f>YEAR([1]Data!$D6298)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9">
        <v>704.25</v>
      </c>
      <c r="T6298" s="2">
        <v>5</v>
      </c>
      <c r="U6298" s="25">
        <v>0</v>
      </c>
      <c r="V6298" s="25">
        <v>84.51</v>
      </c>
      <c r="W6298" s="11">
        <f>Table_1[[#This Row],[Discount]]/Table_1[[#This Row],[Sales]]</f>
        <v>0</v>
      </c>
      <c r="X6298" t="str">
        <f>IF(Table_1[[#This Row],[Discount %]]&lt;=0.1, "0-10%", IF(Table_1[[#This Row],[Discount %]]&lt;=0.2, "10-20%", IF(Table_1[[#This Row],[Discount %]]&lt;=0.3, "20-30%", IF(Table_1[[#This Row],[Discount %]]&lt;=0.4, "30-40%", "40%+"))))</f>
        <v>0-10%</v>
      </c>
    </row>
    <row r="6299" spans="1:24" ht="14.4" x14ac:dyDescent="0.3">
      <c r="A6299" s="2">
        <v>6298</v>
      </c>
      <c r="B6299" s="2" t="s">
        <v>8813</v>
      </c>
      <c r="C6299" s="2">
        <f>YEAR([1]Data!$D6299)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9">
        <v>141.76</v>
      </c>
      <c r="T6299" s="2">
        <v>4</v>
      </c>
      <c r="U6299" s="25">
        <v>0</v>
      </c>
      <c r="V6299" s="25">
        <v>66.627199999999988</v>
      </c>
      <c r="W6299" s="11">
        <f>Table_1[[#This Row],[Discount]]/Table_1[[#This Row],[Sales]]</f>
        <v>0</v>
      </c>
      <c r="X6299" t="str">
        <f>IF(Table_1[[#This Row],[Discount %]]&lt;=0.1, "0-10%", IF(Table_1[[#This Row],[Discount %]]&lt;=0.2, "10-20%", IF(Table_1[[#This Row],[Discount %]]&lt;=0.3, "20-30%", IF(Table_1[[#This Row],[Discount %]]&lt;=0.4, "30-40%", "40%+"))))</f>
        <v>0-10%</v>
      </c>
    </row>
    <row r="6300" spans="1:24" ht="14.4" x14ac:dyDescent="0.3">
      <c r="A6300" s="2">
        <v>6299</v>
      </c>
      <c r="B6300" s="2" t="s">
        <v>8815</v>
      </c>
      <c r="C6300" s="2">
        <f>YEAR([1]Data!$D6300)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9">
        <v>36.36</v>
      </c>
      <c r="T6300" s="2">
        <v>3</v>
      </c>
      <c r="U6300" s="25">
        <v>0.2</v>
      </c>
      <c r="V6300" s="25">
        <v>12.2715</v>
      </c>
      <c r="W6300" s="11">
        <f>Table_1[[#This Row],[Discount]]/Table_1[[#This Row],[Sales]]</f>
        <v>5.5005500550055009E-3</v>
      </c>
      <c r="X6300" t="str">
        <f>IF(Table_1[[#This Row],[Discount %]]&lt;=0.1, "0-10%", IF(Table_1[[#This Row],[Discount %]]&lt;=0.2, "10-20%", IF(Table_1[[#This Row],[Discount %]]&lt;=0.3, "20-30%", IF(Table_1[[#This Row],[Discount %]]&lt;=0.4, "30-40%", "40%+"))))</f>
        <v>0-10%</v>
      </c>
    </row>
    <row r="6301" spans="1:24" ht="14.4" x14ac:dyDescent="0.3">
      <c r="A6301" s="2">
        <v>6300</v>
      </c>
      <c r="B6301" s="2" t="s">
        <v>8816</v>
      </c>
      <c r="C6301" s="2">
        <f>YEAR([1]Data!$D6301)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9">
        <v>25.83</v>
      </c>
      <c r="T6301" s="2">
        <v>3</v>
      </c>
      <c r="U6301" s="25">
        <v>0</v>
      </c>
      <c r="V6301" s="25">
        <v>9.5570999999999984</v>
      </c>
      <c r="W6301" s="11">
        <f>Table_1[[#This Row],[Discount]]/Table_1[[#This Row],[Sales]]</f>
        <v>0</v>
      </c>
      <c r="X6301" t="str">
        <f>IF(Table_1[[#This Row],[Discount %]]&lt;=0.1, "0-10%", IF(Table_1[[#This Row],[Discount %]]&lt;=0.2, "10-20%", IF(Table_1[[#This Row],[Discount %]]&lt;=0.3, "20-30%", IF(Table_1[[#This Row],[Discount %]]&lt;=0.4, "30-40%", "40%+"))))</f>
        <v>0-10%</v>
      </c>
    </row>
    <row r="6302" spans="1:24" ht="14.4" x14ac:dyDescent="0.3">
      <c r="A6302" s="2">
        <v>6301</v>
      </c>
      <c r="B6302" s="2" t="s">
        <v>8819</v>
      </c>
      <c r="C6302" s="2">
        <f>YEAR([1]Data!$D6302)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9">
        <v>24.587999999999994</v>
      </c>
      <c r="T6302" s="2">
        <v>3</v>
      </c>
      <c r="U6302" s="25">
        <v>0.8</v>
      </c>
      <c r="V6302" s="25">
        <v>-38.11140000000001</v>
      </c>
      <c r="W6302" s="11">
        <f>Table_1[[#This Row],[Discount]]/Table_1[[#This Row],[Sales]]</f>
        <v>3.2536196518626985E-2</v>
      </c>
      <c r="X6302" t="str">
        <f>IF(Table_1[[#This Row],[Discount %]]&lt;=0.1, "0-10%", IF(Table_1[[#This Row],[Discount %]]&lt;=0.2, "10-20%", IF(Table_1[[#This Row],[Discount %]]&lt;=0.3, "20-30%", IF(Table_1[[#This Row],[Discount %]]&lt;=0.4, "30-40%", "40%+"))))</f>
        <v>0-10%</v>
      </c>
    </row>
    <row r="6303" spans="1:24" ht="14.4" x14ac:dyDescent="0.3">
      <c r="A6303" s="2">
        <v>6302</v>
      </c>
      <c r="B6303" s="2" t="s">
        <v>8819</v>
      </c>
      <c r="C6303" s="2">
        <f>YEAR([1]Data!$D6303)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9">
        <v>13.984000000000002</v>
      </c>
      <c r="T6303" s="2">
        <v>2</v>
      </c>
      <c r="U6303" s="25">
        <v>0.2</v>
      </c>
      <c r="V6303" s="25">
        <v>4.7195999999999998</v>
      </c>
      <c r="W6303" s="11">
        <f>Table_1[[#This Row],[Discount]]/Table_1[[#This Row],[Sales]]</f>
        <v>1.4302059496567505E-2</v>
      </c>
      <c r="X6303" t="str">
        <f>IF(Table_1[[#This Row],[Discount %]]&lt;=0.1, "0-10%", IF(Table_1[[#This Row],[Discount %]]&lt;=0.2, "10-20%", IF(Table_1[[#This Row],[Discount %]]&lt;=0.3, "20-30%", IF(Table_1[[#This Row],[Discount %]]&lt;=0.4, "30-40%", "40%+"))))</f>
        <v>0-10%</v>
      </c>
    </row>
    <row r="6304" spans="1:24" ht="14.4" x14ac:dyDescent="0.3">
      <c r="A6304" s="2">
        <v>6303</v>
      </c>
      <c r="B6304" s="2" t="s">
        <v>8820</v>
      </c>
      <c r="C6304" s="2">
        <f>YEAR([1]Data!$D6304)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9">
        <v>195.96000000000004</v>
      </c>
      <c r="T6304" s="2">
        <v>5</v>
      </c>
      <c r="U6304" s="25">
        <v>0.2</v>
      </c>
      <c r="V6304" s="25">
        <v>19.596000000000018</v>
      </c>
      <c r="W6304" s="11">
        <f>Table_1[[#This Row],[Discount]]/Table_1[[#This Row],[Sales]]</f>
        <v>1.0206164523372115E-3</v>
      </c>
      <c r="X6304" t="str">
        <f>IF(Table_1[[#This Row],[Discount %]]&lt;=0.1, "0-10%", IF(Table_1[[#This Row],[Discount %]]&lt;=0.2, "10-20%", IF(Table_1[[#This Row],[Discount %]]&lt;=0.3, "20-30%", IF(Table_1[[#This Row],[Discount %]]&lt;=0.4, "30-40%", "40%+"))))</f>
        <v>0-10%</v>
      </c>
    </row>
    <row r="6305" spans="1:24" ht="14.4" x14ac:dyDescent="0.3">
      <c r="A6305" s="2">
        <v>6304</v>
      </c>
      <c r="B6305" s="2" t="s">
        <v>8821</v>
      </c>
      <c r="C6305" s="2">
        <f>YEAR([1]Data!$D6305)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9">
        <v>74.352000000000004</v>
      </c>
      <c r="T6305" s="2">
        <v>3</v>
      </c>
      <c r="U6305" s="25">
        <v>0.2</v>
      </c>
      <c r="V6305" s="25">
        <v>23.234999999999992</v>
      </c>
      <c r="W6305" s="11">
        <f>Table_1[[#This Row],[Discount]]/Table_1[[#This Row],[Sales]]</f>
        <v>2.6899074671831291E-3</v>
      </c>
      <c r="X6305" t="str">
        <f>IF(Table_1[[#This Row],[Discount %]]&lt;=0.1, "0-10%", IF(Table_1[[#This Row],[Discount %]]&lt;=0.2, "10-20%", IF(Table_1[[#This Row],[Discount %]]&lt;=0.3, "20-30%", IF(Table_1[[#This Row],[Discount %]]&lt;=0.4, "30-40%", "40%+"))))</f>
        <v>0-10%</v>
      </c>
    </row>
    <row r="6306" spans="1:24" ht="14.4" x14ac:dyDescent="0.3">
      <c r="A6306" s="2">
        <v>6305</v>
      </c>
      <c r="B6306" s="2" t="s">
        <v>8822</v>
      </c>
      <c r="C6306" s="2">
        <f>YEAR([1]Data!$D6306)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9">
        <v>6.68</v>
      </c>
      <c r="T6306" s="2">
        <v>1</v>
      </c>
      <c r="U6306" s="25">
        <v>0</v>
      </c>
      <c r="V6306" s="25">
        <v>3.2063999999999999</v>
      </c>
      <c r="W6306" s="11">
        <f>Table_1[[#This Row],[Discount]]/Table_1[[#This Row],[Sales]]</f>
        <v>0</v>
      </c>
      <c r="X6306" t="str">
        <f>IF(Table_1[[#This Row],[Discount %]]&lt;=0.1, "0-10%", IF(Table_1[[#This Row],[Discount %]]&lt;=0.2, "10-20%", IF(Table_1[[#This Row],[Discount %]]&lt;=0.3, "20-30%", IF(Table_1[[#This Row],[Discount %]]&lt;=0.4, "30-40%", "40%+"))))</f>
        <v>0-10%</v>
      </c>
    </row>
    <row r="6307" spans="1:24" ht="14.4" x14ac:dyDescent="0.3">
      <c r="A6307" s="2">
        <v>6306</v>
      </c>
      <c r="B6307" s="2" t="s">
        <v>8823</v>
      </c>
      <c r="C6307" s="2">
        <f>YEAR([1]Data!$D6307)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9">
        <v>17.584000000000003</v>
      </c>
      <c r="T6307" s="2">
        <v>7</v>
      </c>
      <c r="U6307" s="25">
        <v>0.2</v>
      </c>
      <c r="V6307" s="25">
        <v>-4.1761999999999997</v>
      </c>
      <c r="W6307" s="11">
        <f>Table_1[[#This Row],[Discount]]/Table_1[[#This Row],[Sales]]</f>
        <v>1.1373976342129206E-2</v>
      </c>
      <c r="X6307" t="str">
        <f>IF(Table_1[[#This Row],[Discount %]]&lt;=0.1, "0-10%", IF(Table_1[[#This Row],[Discount %]]&lt;=0.2, "10-20%", IF(Table_1[[#This Row],[Discount %]]&lt;=0.3, "20-30%", IF(Table_1[[#This Row],[Discount %]]&lt;=0.4, "30-40%", "40%+"))))</f>
        <v>0-10%</v>
      </c>
    </row>
    <row r="6308" spans="1:24" ht="14.4" x14ac:dyDescent="0.3">
      <c r="A6308" s="2">
        <v>6307</v>
      </c>
      <c r="B6308" s="2" t="s">
        <v>8823</v>
      </c>
      <c r="C6308" s="2">
        <f>YEAR([1]Data!$D6308)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9">
        <v>104.78399999999999</v>
      </c>
      <c r="T6308" s="2">
        <v>1</v>
      </c>
      <c r="U6308" s="25">
        <v>0.2</v>
      </c>
      <c r="V6308" s="25">
        <v>-14.407800000000009</v>
      </c>
      <c r="W6308" s="11">
        <f>Table_1[[#This Row],[Discount]]/Table_1[[#This Row],[Sales]]</f>
        <v>1.9086883493663158E-3</v>
      </c>
      <c r="X6308" t="str">
        <f>IF(Table_1[[#This Row],[Discount %]]&lt;=0.1, "0-10%", IF(Table_1[[#This Row],[Discount %]]&lt;=0.2, "10-20%", IF(Table_1[[#This Row],[Discount %]]&lt;=0.3, "20-30%", IF(Table_1[[#This Row],[Discount %]]&lt;=0.4, "30-40%", "40%+"))))</f>
        <v>0-10%</v>
      </c>
    </row>
    <row r="6309" spans="1:24" ht="14.4" x14ac:dyDescent="0.3">
      <c r="A6309" s="2">
        <v>6308</v>
      </c>
      <c r="B6309" s="2" t="s">
        <v>8823</v>
      </c>
      <c r="C6309" s="2">
        <f>YEAR([1]Data!$D6309)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9">
        <v>47.952000000000005</v>
      </c>
      <c r="T6309" s="2">
        <v>3</v>
      </c>
      <c r="U6309" s="25">
        <v>0.2</v>
      </c>
      <c r="V6309" s="25">
        <v>16.783200000000001</v>
      </c>
      <c r="W6309" s="11">
        <f>Table_1[[#This Row],[Discount]]/Table_1[[#This Row],[Sales]]</f>
        <v>4.1708375041708372E-3</v>
      </c>
      <c r="X6309" t="str">
        <f>IF(Table_1[[#This Row],[Discount %]]&lt;=0.1, "0-10%", IF(Table_1[[#This Row],[Discount %]]&lt;=0.2, "10-20%", IF(Table_1[[#This Row],[Discount %]]&lt;=0.3, "20-30%", IF(Table_1[[#This Row],[Discount %]]&lt;=0.4, "30-40%", "40%+"))))</f>
        <v>0-10%</v>
      </c>
    </row>
    <row r="6310" spans="1:24" ht="14.4" x14ac:dyDescent="0.3">
      <c r="A6310" s="2">
        <v>6309</v>
      </c>
      <c r="B6310" s="2" t="s">
        <v>8823</v>
      </c>
      <c r="C6310" s="2">
        <f>YEAR([1]Data!$D6310)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9">
        <v>650.35200000000009</v>
      </c>
      <c r="T6310" s="2">
        <v>3</v>
      </c>
      <c r="U6310" s="25">
        <v>0.2</v>
      </c>
      <c r="V6310" s="25">
        <v>-97.552800000000076</v>
      </c>
      <c r="W6310" s="11">
        <f>Table_1[[#This Row],[Discount]]/Table_1[[#This Row],[Sales]]</f>
        <v>3.0752577065958124E-4</v>
      </c>
      <c r="X6310" t="str">
        <f>IF(Table_1[[#This Row],[Discount %]]&lt;=0.1, "0-10%", IF(Table_1[[#This Row],[Discount %]]&lt;=0.2, "10-20%", IF(Table_1[[#This Row],[Discount %]]&lt;=0.3, "20-30%", IF(Table_1[[#This Row],[Discount %]]&lt;=0.4, "30-40%", "40%+"))))</f>
        <v>0-10%</v>
      </c>
    </row>
    <row r="6311" spans="1:24" ht="14.4" x14ac:dyDescent="0.3">
      <c r="A6311" s="2">
        <v>6310</v>
      </c>
      <c r="B6311" s="2" t="s">
        <v>8823</v>
      </c>
      <c r="C6311" s="2">
        <f>YEAR([1]Data!$D6311)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9">
        <v>629.18400000000008</v>
      </c>
      <c r="T6311" s="2">
        <v>8</v>
      </c>
      <c r="U6311" s="25">
        <v>0.2</v>
      </c>
      <c r="V6311" s="25">
        <v>228.07919999999999</v>
      </c>
      <c r="W6311" s="11">
        <f>Table_1[[#This Row],[Discount]]/Table_1[[#This Row],[Sales]]</f>
        <v>3.1787203743261112E-4</v>
      </c>
      <c r="X6311" t="str">
        <f>IF(Table_1[[#This Row],[Discount %]]&lt;=0.1, "0-10%", IF(Table_1[[#This Row],[Discount %]]&lt;=0.2, "10-20%", IF(Table_1[[#This Row],[Discount %]]&lt;=0.3, "20-30%", IF(Table_1[[#This Row],[Discount %]]&lt;=0.4, "30-40%", "40%+"))))</f>
        <v>0-10%</v>
      </c>
    </row>
    <row r="6312" spans="1:24" ht="14.4" x14ac:dyDescent="0.3">
      <c r="A6312" s="2">
        <v>6311</v>
      </c>
      <c r="B6312" s="2" t="s">
        <v>8823</v>
      </c>
      <c r="C6312" s="2">
        <f>YEAR([1]Data!$D6312)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9">
        <v>15.176</v>
      </c>
      <c r="T6312" s="2">
        <v>1</v>
      </c>
      <c r="U6312" s="25">
        <v>0.2</v>
      </c>
      <c r="V6312" s="25">
        <v>5.3115999999999985</v>
      </c>
      <c r="W6312" s="11">
        <f>Table_1[[#This Row],[Discount]]/Table_1[[#This Row],[Sales]]</f>
        <v>1.3178703215603585E-2</v>
      </c>
      <c r="X6312" t="str">
        <f>IF(Table_1[[#This Row],[Discount %]]&lt;=0.1, "0-10%", IF(Table_1[[#This Row],[Discount %]]&lt;=0.2, "10-20%", IF(Table_1[[#This Row],[Discount %]]&lt;=0.3, "20-30%", IF(Table_1[[#This Row],[Discount %]]&lt;=0.4, "30-40%", "40%+"))))</f>
        <v>0-10%</v>
      </c>
    </row>
    <row r="6313" spans="1:24" ht="14.4" x14ac:dyDescent="0.3">
      <c r="A6313" s="2">
        <v>6312</v>
      </c>
      <c r="B6313" s="2" t="s">
        <v>8825</v>
      </c>
      <c r="C6313" s="2">
        <f>YEAR([1]Data!$D6313)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9">
        <v>127.94999999999999</v>
      </c>
      <c r="T6313" s="2">
        <v>3</v>
      </c>
      <c r="U6313" s="25">
        <v>0</v>
      </c>
      <c r="V6313" s="25">
        <v>21.751499999999986</v>
      </c>
      <c r="W6313" s="11">
        <f>Table_1[[#This Row],[Discount]]/Table_1[[#This Row],[Sales]]</f>
        <v>0</v>
      </c>
      <c r="X6313" t="str">
        <f>IF(Table_1[[#This Row],[Discount %]]&lt;=0.1, "0-10%", IF(Table_1[[#This Row],[Discount %]]&lt;=0.2, "10-20%", IF(Table_1[[#This Row],[Discount %]]&lt;=0.3, "20-30%", IF(Table_1[[#This Row],[Discount %]]&lt;=0.4, "30-40%", "40%+"))))</f>
        <v>0-10%</v>
      </c>
    </row>
    <row r="6314" spans="1:24" ht="14.4" x14ac:dyDescent="0.3">
      <c r="A6314" s="2">
        <v>6313</v>
      </c>
      <c r="B6314" s="2" t="s">
        <v>8827</v>
      </c>
      <c r="C6314" s="2">
        <f>YEAR([1]Data!$D6314)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9">
        <v>579.51</v>
      </c>
      <c r="T6314" s="2">
        <v>3</v>
      </c>
      <c r="U6314" s="25">
        <v>0</v>
      </c>
      <c r="V6314" s="25">
        <v>81.131400000000014</v>
      </c>
      <c r="W6314" s="11">
        <f>Table_1[[#This Row],[Discount]]/Table_1[[#This Row],[Sales]]</f>
        <v>0</v>
      </c>
      <c r="X6314" t="str">
        <f>IF(Table_1[[#This Row],[Discount %]]&lt;=0.1, "0-10%", IF(Table_1[[#This Row],[Discount %]]&lt;=0.2, "10-20%", IF(Table_1[[#This Row],[Discount %]]&lt;=0.3, "20-30%", IF(Table_1[[#This Row],[Discount %]]&lt;=0.4, "30-40%", "40%+"))))</f>
        <v>0-10%</v>
      </c>
    </row>
    <row r="6315" spans="1:24" ht="14.4" x14ac:dyDescent="0.3">
      <c r="A6315" s="2">
        <v>6314</v>
      </c>
      <c r="B6315" s="2" t="s">
        <v>8827</v>
      </c>
      <c r="C6315" s="2">
        <f>YEAR([1]Data!$D6315)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9">
        <v>14.99</v>
      </c>
      <c r="T6315" s="2">
        <v>1</v>
      </c>
      <c r="U6315" s="25">
        <v>0</v>
      </c>
      <c r="V6315" s="25">
        <v>7.3451000000000004</v>
      </c>
      <c r="W6315" s="11">
        <f>Table_1[[#This Row],[Discount]]/Table_1[[#This Row],[Sales]]</f>
        <v>0</v>
      </c>
      <c r="X6315" t="str">
        <f>IF(Table_1[[#This Row],[Discount %]]&lt;=0.1, "0-10%", IF(Table_1[[#This Row],[Discount %]]&lt;=0.2, "10-20%", IF(Table_1[[#This Row],[Discount %]]&lt;=0.3, "20-30%", IF(Table_1[[#This Row],[Discount %]]&lt;=0.4, "30-40%", "40%+"))))</f>
        <v>0-10%</v>
      </c>
    </row>
    <row r="6316" spans="1:24" ht="14.4" x14ac:dyDescent="0.3">
      <c r="A6316" s="2">
        <v>6315</v>
      </c>
      <c r="B6316" s="2" t="s">
        <v>8828</v>
      </c>
      <c r="C6316" s="2">
        <f>YEAR([1]Data!$D6316)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9">
        <v>151.91999999999999</v>
      </c>
      <c r="T6316" s="2">
        <v>4</v>
      </c>
      <c r="U6316" s="25">
        <v>0</v>
      </c>
      <c r="V6316" s="25">
        <v>45.575999999999979</v>
      </c>
      <c r="W6316" s="11">
        <f>Table_1[[#This Row],[Discount]]/Table_1[[#This Row],[Sales]]</f>
        <v>0</v>
      </c>
      <c r="X6316" t="str">
        <f>IF(Table_1[[#This Row],[Discount %]]&lt;=0.1, "0-10%", IF(Table_1[[#This Row],[Discount %]]&lt;=0.2, "10-20%", IF(Table_1[[#This Row],[Discount %]]&lt;=0.3, "20-30%", IF(Table_1[[#This Row],[Discount %]]&lt;=0.4, "30-40%", "40%+"))))</f>
        <v>0-10%</v>
      </c>
    </row>
    <row r="6317" spans="1:24" ht="14.4" x14ac:dyDescent="0.3">
      <c r="A6317" s="2">
        <v>6316</v>
      </c>
      <c r="B6317" s="2" t="s">
        <v>8828</v>
      </c>
      <c r="C6317" s="2">
        <f>YEAR([1]Data!$D6317)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9">
        <v>196.62</v>
      </c>
      <c r="T6317" s="2">
        <v>2</v>
      </c>
      <c r="U6317" s="25">
        <v>0</v>
      </c>
      <c r="V6317" s="25">
        <v>96.343800000000002</v>
      </c>
      <c r="W6317" s="11">
        <f>Table_1[[#This Row],[Discount]]/Table_1[[#This Row],[Sales]]</f>
        <v>0</v>
      </c>
      <c r="X6317" t="str">
        <f>IF(Table_1[[#This Row],[Discount %]]&lt;=0.1, "0-10%", IF(Table_1[[#This Row],[Discount %]]&lt;=0.2, "10-20%", IF(Table_1[[#This Row],[Discount %]]&lt;=0.3, "20-30%", IF(Table_1[[#This Row],[Discount %]]&lt;=0.4, "30-40%", "40%+"))))</f>
        <v>0-10%</v>
      </c>
    </row>
    <row r="6318" spans="1:24" ht="14.4" x14ac:dyDescent="0.3">
      <c r="A6318" s="2">
        <v>6317</v>
      </c>
      <c r="B6318" s="2" t="s">
        <v>8828</v>
      </c>
      <c r="C6318" s="2">
        <f>YEAR([1]Data!$D6318)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9">
        <v>144.12</v>
      </c>
      <c r="T6318" s="2">
        <v>3</v>
      </c>
      <c r="U6318" s="25">
        <v>0</v>
      </c>
      <c r="V6318" s="25">
        <v>69.177599999999984</v>
      </c>
      <c r="W6318" s="11">
        <f>Table_1[[#This Row],[Discount]]/Table_1[[#This Row],[Sales]]</f>
        <v>0</v>
      </c>
      <c r="X6318" t="str">
        <f>IF(Table_1[[#This Row],[Discount %]]&lt;=0.1, "0-10%", IF(Table_1[[#This Row],[Discount %]]&lt;=0.2, "10-20%", IF(Table_1[[#This Row],[Discount %]]&lt;=0.3, "20-30%", IF(Table_1[[#This Row],[Discount %]]&lt;=0.4, "30-40%", "40%+"))))</f>
        <v>0-10%</v>
      </c>
    </row>
    <row r="6319" spans="1:24" ht="14.4" x14ac:dyDescent="0.3">
      <c r="A6319" s="2">
        <v>6318</v>
      </c>
      <c r="B6319" s="2" t="s">
        <v>8828</v>
      </c>
      <c r="C6319" s="2">
        <f>YEAR([1]Data!$D6319)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9">
        <v>15.96</v>
      </c>
      <c r="T6319" s="2">
        <v>2</v>
      </c>
      <c r="U6319" s="25">
        <v>0</v>
      </c>
      <c r="V6319" s="25">
        <v>7.98</v>
      </c>
      <c r="W6319" s="11">
        <f>Table_1[[#This Row],[Discount]]/Table_1[[#This Row],[Sales]]</f>
        <v>0</v>
      </c>
      <c r="X6319" t="str">
        <f>IF(Table_1[[#This Row],[Discount %]]&lt;=0.1, "0-10%", IF(Table_1[[#This Row],[Discount %]]&lt;=0.2, "10-20%", IF(Table_1[[#This Row],[Discount %]]&lt;=0.3, "20-30%", IF(Table_1[[#This Row],[Discount %]]&lt;=0.4, "30-40%", "40%+"))))</f>
        <v>0-10%</v>
      </c>
    </row>
    <row r="6320" spans="1:24" ht="14.4" x14ac:dyDescent="0.3">
      <c r="A6320" s="2">
        <v>6319</v>
      </c>
      <c r="B6320" s="2" t="s">
        <v>8829</v>
      </c>
      <c r="C6320" s="2">
        <f>YEAR([1]Data!$D6320)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9">
        <v>39.960000000000008</v>
      </c>
      <c r="T6320" s="2">
        <v>5</v>
      </c>
      <c r="U6320" s="25">
        <v>0.2</v>
      </c>
      <c r="V6320" s="25">
        <v>3.4964999999999993</v>
      </c>
      <c r="W6320" s="11">
        <f>Table_1[[#This Row],[Discount]]/Table_1[[#This Row],[Sales]]</f>
        <v>5.0050050050050041E-3</v>
      </c>
      <c r="X6320" t="str">
        <f>IF(Table_1[[#This Row],[Discount %]]&lt;=0.1, "0-10%", IF(Table_1[[#This Row],[Discount %]]&lt;=0.2, "10-20%", IF(Table_1[[#This Row],[Discount %]]&lt;=0.3, "20-30%", IF(Table_1[[#This Row],[Discount %]]&lt;=0.4, "30-40%", "40%+"))))</f>
        <v>0-10%</v>
      </c>
    </row>
    <row r="6321" spans="1:24" ht="14.4" x14ac:dyDescent="0.3">
      <c r="A6321" s="2">
        <v>6320</v>
      </c>
      <c r="B6321" s="2" t="s">
        <v>8829</v>
      </c>
      <c r="C6321" s="2">
        <f>YEAR([1]Data!$D6321)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9">
        <v>34.08</v>
      </c>
      <c r="T6321" s="2">
        <v>6</v>
      </c>
      <c r="U6321" s="25">
        <v>0</v>
      </c>
      <c r="V6321" s="25">
        <v>15.335999999999999</v>
      </c>
      <c r="W6321" s="11">
        <f>Table_1[[#This Row],[Discount]]/Table_1[[#This Row],[Sales]]</f>
        <v>0</v>
      </c>
      <c r="X6321" t="str">
        <f>IF(Table_1[[#This Row],[Discount %]]&lt;=0.1, "0-10%", IF(Table_1[[#This Row],[Discount %]]&lt;=0.2, "10-20%", IF(Table_1[[#This Row],[Discount %]]&lt;=0.3, "20-30%", IF(Table_1[[#This Row],[Discount %]]&lt;=0.4, "30-40%", "40%+"))))</f>
        <v>0-10%</v>
      </c>
    </row>
    <row r="6322" spans="1:24" ht="14.4" x14ac:dyDescent="0.3">
      <c r="A6322" s="2">
        <v>6321</v>
      </c>
      <c r="B6322" s="2" t="s">
        <v>8830</v>
      </c>
      <c r="C6322" s="2">
        <f>YEAR([1]Data!$D6322)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9">
        <v>10.368000000000002</v>
      </c>
      <c r="T6322" s="2">
        <v>2</v>
      </c>
      <c r="U6322" s="25">
        <v>0.2</v>
      </c>
      <c r="V6322" s="25">
        <v>3.6288</v>
      </c>
      <c r="W6322" s="11">
        <f>Table_1[[#This Row],[Discount]]/Table_1[[#This Row],[Sales]]</f>
        <v>1.9290123456790119E-2</v>
      </c>
      <c r="X6322" t="str">
        <f>IF(Table_1[[#This Row],[Discount %]]&lt;=0.1, "0-10%", IF(Table_1[[#This Row],[Discount %]]&lt;=0.2, "10-20%", IF(Table_1[[#This Row],[Discount %]]&lt;=0.3, "20-30%", IF(Table_1[[#This Row],[Discount %]]&lt;=0.4, "30-40%", "40%+"))))</f>
        <v>0-10%</v>
      </c>
    </row>
    <row r="6323" spans="1:24" ht="14.4" x14ac:dyDescent="0.3">
      <c r="A6323" s="2">
        <v>6322</v>
      </c>
      <c r="B6323" s="2" t="s">
        <v>8831</v>
      </c>
      <c r="C6323" s="2">
        <f>YEAR([1]Data!$D6323)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9">
        <v>7.7520000000000007</v>
      </c>
      <c r="T6323" s="2">
        <v>3</v>
      </c>
      <c r="U6323" s="25">
        <v>0.2</v>
      </c>
      <c r="V6323" s="25">
        <v>2.8100999999999998</v>
      </c>
      <c r="W6323" s="11">
        <f>Table_1[[#This Row],[Discount]]/Table_1[[#This Row],[Sales]]</f>
        <v>2.5799793601651185E-2</v>
      </c>
      <c r="X6323" t="str">
        <f>IF(Table_1[[#This Row],[Discount %]]&lt;=0.1, "0-10%", IF(Table_1[[#This Row],[Discount %]]&lt;=0.2, "10-20%", IF(Table_1[[#This Row],[Discount %]]&lt;=0.3, "20-30%", IF(Table_1[[#This Row],[Discount %]]&lt;=0.4, "30-40%", "40%+"))))</f>
        <v>0-10%</v>
      </c>
    </row>
    <row r="6324" spans="1:24" ht="14.4" x14ac:dyDescent="0.3">
      <c r="A6324" s="2">
        <v>6323</v>
      </c>
      <c r="B6324" s="2" t="s">
        <v>8832</v>
      </c>
      <c r="C6324" s="2">
        <f>YEAR([1]Data!$D6324)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9">
        <v>15.28</v>
      </c>
      <c r="T6324" s="2">
        <v>2</v>
      </c>
      <c r="U6324" s="25">
        <v>0</v>
      </c>
      <c r="V6324" s="25">
        <v>7.4871999999999996</v>
      </c>
      <c r="W6324" s="11">
        <f>Table_1[[#This Row],[Discount]]/Table_1[[#This Row],[Sales]]</f>
        <v>0</v>
      </c>
      <c r="X6324" t="str">
        <f>IF(Table_1[[#This Row],[Discount %]]&lt;=0.1, "0-10%", IF(Table_1[[#This Row],[Discount %]]&lt;=0.2, "10-20%", IF(Table_1[[#This Row],[Discount %]]&lt;=0.3, "20-30%", IF(Table_1[[#This Row],[Discount %]]&lt;=0.4, "30-40%", "40%+"))))</f>
        <v>0-10%</v>
      </c>
    </row>
    <row r="6325" spans="1:24" ht="14.4" x14ac:dyDescent="0.3">
      <c r="A6325" s="2">
        <v>6324</v>
      </c>
      <c r="B6325" s="2" t="s">
        <v>8833</v>
      </c>
      <c r="C6325" s="2">
        <f>YEAR([1]Data!$D6325)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9">
        <v>65.97</v>
      </c>
      <c r="T6325" s="2">
        <v>3</v>
      </c>
      <c r="U6325" s="25">
        <v>0</v>
      </c>
      <c r="V6325" s="25">
        <v>31.005899999999997</v>
      </c>
      <c r="W6325" s="11">
        <f>Table_1[[#This Row],[Discount]]/Table_1[[#This Row],[Sales]]</f>
        <v>0</v>
      </c>
      <c r="X6325" t="str">
        <f>IF(Table_1[[#This Row],[Discount %]]&lt;=0.1, "0-10%", IF(Table_1[[#This Row],[Discount %]]&lt;=0.2, "10-20%", IF(Table_1[[#This Row],[Discount %]]&lt;=0.3, "20-30%", IF(Table_1[[#This Row],[Discount %]]&lt;=0.4, "30-40%", "40%+"))))</f>
        <v>0-10%</v>
      </c>
    </row>
    <row r="6326" spans="1:24" ht="14.4" x14ac:dyDescent="0.3">
      <c r="A6326" s="2">
        <v>6325</v>
      </c>
      <c r="B6326" s="2" t="s">
        <v>8834</v>
      </c>
      <c r="C6326" s="2">
        <f>YEAR([1]Data!$D6326)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9">
        <v>33.4</v>
      </c>
      <c r="T6326" s="2">
        <v>5</v>
      </c>
      <c r="U6326" s="25">
        <v>0</v>
      </c>
      <c r="V6326" s="25">
        <v>16.032</v>
      </c>
      <c r="W6326" s="11">
        <f>Table_1[[#This Row],[Discount]]/Table_1[[#This Row],[Sales]]</f>
        <v>0</v>
      </c>
      <c r="X6326" t="str">
        <f>IF(Table_1[[#This Row],[Discount %]]&lt;=0.1, "0-10%", IF(Table_1[[#This Row],[Discount %]]&lt;=0.2, "10-20%", IF(Table_1[[#This Row],[Discount %]]&lt;=0.3, "20-30%", IF(Table_1[[#This Row],[Discount %]]&lt;=0.4, "30-40%", "40%+"))))</f>
        <v>0-10%</v>
      </c>
    </row>
    <row r="6327" spans="1:24" ht="14.4" x14ac:dyDescent="0.3">
      <c r="A6327" s="2">
        <v>6326</v>
      </c>
      <c r="B6327" s="2" t="s">
        <v>8834</v>
      </c>
      <c r="C6327" s="2">
        <f>YEAR([1]Data!$D6327)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9">
        <v>210.84</v>
      </c>
      <c r="T6327" s="2">
        <v>4</v>
      </c>
      <c r="U6327" s="25">
        <v>0</v>
      </c>
      <c r="V6327" s="25">
        <v>103.3116</v>
      </c>
      <c r="W6327" s="11">
        <f>Table_1[[#This Row],[Discount]]/Table_1[[#This Row],[Sales]]</f>
        <v>0</v>
      </c>
      <c r="X6327" t="str">
        <f>IF(Table_1[[#This Row],[Discount %]]&lt;=0.1, "0-10%", IF(Table_1[[#This Row],[Discount %]]&lt;=0.2, "10-20%", IF(Table_1[[#This Row],[Discount %]]&lt;=0.3, "20-30%", IF(Table_1[[#This Row],[Discount %]]&lt;=0.4, "30-40%", "40%+"))))</f>
        <v>0-10%</v>
      </c>
    </row>
    <row r="6328" spans="1:24" ht="14.4" x14ac:dyDescent="0.3">
      <c r="A6328" s="2">
        <v>6327</v>
      </c>
      <c r="B6328" s="2" t="s">
        <v>8835</v>
      </c>
      <c r="C6328" s="2">
        <f>YEAR([1]Data!$D6328)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9">
        <v>13.98</v>
      </c>
      <c r="T6328" s="2">
        <v>1</v>
      </c>
      <c r="U6328" s="25">
        <v>0</v>
      </c>
      <c r="V6328" s="25">
        <v>4.0541999999999998</v>
      </c>
      <c r="W6328" s="11">
        <f>Table_1[[#This Row],[Discount]]/Table_1[[#This Row],[Sales]]</f>
        <v>0</v>
      </c>
      <c r="X6328" t="str">
        <f>IF(Table_1[[#This Row],[Discount %]]&lt;=0.1, "0-10%", IF(Table_1[[#This Row],[Discount %]]&lt;=0.2, "10-20%", IF(Table_1[[#This Row],[Discount %]]&lt;=0.3, "20-30%", IF(Table_1[[#This Row],[Discount %]]&lt;=0.4, "30-40%", "40%+"))))</f>
        <v>0-10%</v>
      </c>
    </row>
    <row r="6329" spans="1:24" ht="14.4" x14ac:dyDescent="0.3">
      <c r="A6329" s="2">
        <v>6328</v>
      </c>
      <c r="B6329" s="2" t="s">
        <v>8835</v>
      </c>
      <c r="C6329" s="2">
        <f>YEAR([1]Data!$D6329)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9">
        <v>272.94</v>
      </c>
      <c r="T6329" s="2">
        <v>3</v>
      </c>
      <c r="U6329" s="25">
        <v>0</v>
      </c>
      <c r="V6329" s="25">
        <v>30.023400000000009</v>
      </c>
      <c r="W6329" s="11">
        <f>Table_1[[#This Row],[Discount]]/Table_1[[#This Row],[Sales]]</f>
        <v>0</v>
      </c>
      <c r="X6329" t="str">
        <f>IF(Table_1[[#This Row],[Discount %]]&lt;=0.1, "0-10%", IF(Table_1[[#This Row],[Discount %]]&lt;=0.2, "10-20%", IF(Table_1[[#This Row],[Discount %]]&lt;=0.3, "20-30%", IF(Table_1[[#This Row],[Discount %]]&lt;=0.4, "30-40%", "40%+"))))</f>
        <v>0-10%</v>
      </c>
    </row>
    <row r="6330" spans="1:24" ht="14.4" x14ac:dyDescent="0.3">
      <c r="A6330" s="2">
        <v>6329</v>
      </c>
      <c r="B6330" s="2" t="s">
        <v>8835</v>
      </c>
      <c r="C6330" s="2">
        <f>YEAR([1]Data!$D6330)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9">
        <v>19.05</v>
      </c>
      <c r="T6330" s="2">
        <v>5</v>
      </c>
      <c r="U6330" s="25">
        <v>0</v>
      </c>
      <c r="V6330" s="25">
        <v>8.9534999999999982</v>
      </c>
      <c r="W6330" s="11">
        <f>Table_1[[#This Row],[Discount]]/Table_1[[#This Row],[Sales]]</f>
        <v>0</v>
      </c>
      <c r="X6330" t="str">
        <f>IF(Table_1[[#This Row],[Discount %]]&lt;=0.1, "0-10%", IF(Table_1[[#This Row],[Discount %]]&lt;=0.2, "10-20%", IF(Table_1[[#This Row],[Discount %]]&lt;=0.3, "20-30%", IF(Table_1[[#This Row],[Discount %]]&lt;=0.4, "30-40%", "40%+"))))</f>
        <v>0-10%</v>
      </c>
    </row>
    <row r="6331" spans="1:24" ht="14.4" x14ac:dyDescent="0.3">
      <c r="A6331" s="2">
        <v>6330</v>
      </c>
      <c r="B6331" s="2" t="s">
        <v>8835</v>
      </c>
      <c r="C6331" s="2">
        <f>YEAR([1]Data!$D6331)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9">
        <v>247.71600000000001</v>
      </c>
      <c r="T6331" s="2">
        <v>4</v>
      </c>
      <c r="U6331" s="25">
        <v>0.1</v>
      </c>
      <c r="V6331" s="25">
        <v>93.581600000000009</v>
      </c>
      <c r="W6331" s="11">
        <f>Table_1[[#This Row],[Discount]]/Table_1[[#This Row],[Sales]]</f>
        <v>4.0368809443071908E-4</v>
      </c>
      <c r="X6331" t="str">
        <f>IF(Table_1[[#This Row],[Discount %]]&lt;=0.1, "0-10%", IF(Table_1[[#This Row],[Discount %]]&lt;=0.2, "10-20%", IF(Table_1[[#This Row],[Discount %]]&lt;=0.3, "20-30%", IF(Table_1[[#This Row],[Discount %]]&lt;=0.4, "30-40%", "40%+"))))</f>
        <v>0-10%</v>
      </c>
    </row>
    <row r="6332" spans="1:24" ht="14.4" x14ac:dyDescent="0.3">
      <c r="A6332" s="2">
        <v>6331</v>
      </c>
      <c r="B6332" s="2" t="s">
        <v>8835</v>
      </c>
      <c r="C6332" s="2">
        <f>YEAR([1]Data!$D6332)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9">
        <v>66.58</v>
      </c>
      <c r="T6332" s="2">
        <v>2</v>
      </c>
      <c r="U6332" s="25">
        <v>0</v>
      </c>
      <c r="V6332" s="25">
        <v>15.979199999999999</v>
      </c>
      <c r="W6332" s="11">
        <f>Table_1[[#This Row],[Discount]]/Table_1[[#This Row],[Sales]]</f>
        <v>0</v>
      </c>
      <c r="X6332" t="str">
        <f>IF(Table_1[[#This Row],[Discount %]]&lt;=0.1, "0-10%", IF(Table_1[[#This Row],[Discount %]]&lt;=0.2, "10-20%", IF(Table_1[[#This Row],[Discount %]]&lt;=0.3, "20-30%", IF(Table_1[[#This Row],[Discount %]]&lt;=0.4, "30-40%", "40%+"))))</f>
        <v>0-10%</v>
      </c>
    </row>
    <row r="6333" spans="1:24" ht="14.4" x14ac:dyDescent="0.3">
      <c r="A6333" s="2">
        <v>6332</v>
      </c>
      <c r="B6333" s="2" t="s">
        <v>8835</v>
      </c>
      <c r="C6333" s="2">
        <f>YEAR([1]Data!$D6333)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9">
        <v>43.92</v>
      </c>
      <c r="T6333" s="2">
        <v>3</v>
      </c>
      <c r="U6333" s="25">
        <v>0</v>
      </c>
      <c r="V6333" s="25">
        <v>12.736799999999999</v>
      </c>
      <c r="W6333" s="11">
        <f>Table_1[[#This Row],[Discount]]/Table_1[[#This Row],[Sales]]</f>
        <v>0</v>
      </c>
      <c r="X6333" t="str">
        <f>IF(Table_1[[#This Row],[Discount %]]&lt;=0.1, "0-10%", IF(Table_1[[#This Row],[Discount %]]&lt;=0.2, "10-20%", IF(Table_1[[#This Row],[Discount %]]&lt;=0.3, "20-30%", IF(Table_1[[#This Row],[Discount %]]&lt;=0.4, "30-40%", "40%+"))))</f>
        <v>0-10%</v>
      </c>
    </row>
    <row r="6334" spans="1:24" ht="14.4" x14ac:dyDescent="0.3">
      <c r="A6334" s="2">
        <v>6333</v>
      </c>
      <c r="B6334" s="2" t="s">
        <v>8835</v>
      </c>
      <c r="C6334" s="2">
        <f>YEAR([1]Data!$D6334)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9">
        <v>14.73</v>
      </c>
      <c r="T6334" s="2">
        <v>3</v>
      </c>
      <c r="U6334" s="25">
        <v>0</v>
      </c>
      <c r="V6334" s="25">
        <v>4.8608999999999991</v>
      </c>
      <c r="W6334" s="11">
        <f>Table_1[[#This Row],[Discount]]/Table_1[[#This Row],[Sales]]</f>
        <v>0</v>
      </c>
      <c r="X6334" t="str">
        <f>IF(Table_1[[#This Row],[Discount %]]&lt;=0.1, "0-10%", IF(Table_1[[#This Row],[Discount %]]&lt;=0.2, "10-20%", IF(Table_1[[#This Row],[Discount %]]&lt;=0.3, "20-30%", IF(Table_1[[#This Row],[Discount %]]&lt;=0.4, "30-40%", "40%+"))))</f>
        <v>0-10%</v>
      </c>
    </row>
    <row r="6335" spans="1:24" ht="14.4" x14ac:dyDescent="0.3">
      <c r="A6335" s="2">
        <v>6334</v>
      </c>
      <c r="B6335" s="2" t="s">
        <v>8835</v>
      </c>
      <c r="C6335" s="2">
        <f>YEAR([1]Data!$D6335)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9">
        <v>29.700000000000003</v>
      </c>
      <c r="T6335" s="2">
        <v>5</v>
      </c>
      <c r="U6335" s="25">
        <v>0</v>
      </c>
      <c r="V6335" s="25">
        <v>13.365</v>
      </c>
      <c r="W6335" s="11">
        <f>Table_1[[#This Row],[Discount]]/Table_1[[#This Row],[Sales]]</f>
        <v>0</v>
      </c>
      <c r="X6335" t="str">
        <f>IF(Table_1[[#This Row],[Discount %]]&lt;=0.1, "0-10%", IF(Table_1[[#This Row],[Discount %]]&lt;=0.2, "10-20%", IF(Table_1[[#This Row],[Discount %]]&lt;=0.3, "20-30%", IF(Table_1[[#This Row],[Discount %]]&lt;=0.4, "30-40%", "40%+"))))</f>
        <v>0-10%</v>
      </c>
    </row>
    <row r="6336" spans="1:24" ht="14.4" x14ac:dyDescent="0.3">
      <c r="A6336" s="2">
        <v>6335</v>
      </c>
      <c r="B6336" s="2" t="s">
        <v>8836</v>
      </c>
      <c r="C6336" s="2">
        <f>YEAR([1]Data!$D6336)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9">
        <v>49.12</v>
      </c>
      <c r="T6336" s="2">
        <v>4</v>
      </c>
      <c r="U6336" s="25">
        <v>0</v>
      </c>
      <c r="V6336" s="25">
        <v>23.086399999999998</v>
      </c>
      <c r="W6336" s="11">
        <f>Table_1[[#This Row],[Discount]]/Table_1[[#This Row],[Sales]]</f>
        <v>0</v>
      </c>
      <c r="X6336" t="str">
        <f>IF(Table_1[[#This Row],[Discount %]]&lt;=0.1, "0-10%", IF(Table_1[[#This Row],[Discount %]]&lt;=0.2, "10-20%", IF(Table_1[[#This Row],[Discount %]]&lt;=0.3, "20-30%", IF(Table_1[[#This Row],[Discount %]]&lt;=0.4, "30-40%", "40%+"))))</f>
        <v>0-10%</v>
      </c>
    </row>
    <row r="6337" spans="1:24" ht="14.4" x14ac:dyDescent="0.3">
      <c r="A6337" s="2">
        <v>6336</v>
      </c>
      <c r="B6337" s="2" t="s">
        <v>8836</v>
      </c>
      <c r="C6337" s="2">
        <f>YEAR([1]Data!$D6337)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9">
        <v>18.28</v>
      </c>
      <c r="T6337" s="2">
        <v>5</v>
      </c>
      <c r="U6337" s="25">
        <v>0.2</v>
      </c>
      <c r="V6337" s="25">
        <v>6.3979999999999997</v>
      </c>
      <c r="W6337" s="11">
        <f>Table_1[[#This Row],[Discount]]/Table_1[[#This Row],[Sales]]</f>
        <v>1.0940919037199124E-2</v>
      </c>
      <c r="X6337" t="str">
        <f>IF(Table_1[[#This Row],[Discount %]]&lt;=0.1, "0-10%", IF(Table_1[[#This Row],[Discount %]]&lt;=0.2, "10-20%", IF(Table_1[[#This Row],[Discount %]]&lt;=0.3, "20-30%", IF(Table_1[[#This Row],[Discount %]]&lt;=0.4, "30-40%", "40%+"))))</f>
        <v>0-10%</v>
      </c>
    </row>
    <row r="6338" spans="1:24" ht="14.4" x14ac:dyDescent="0.3">
      <c r="A6338" s="2">
        <v>6337</v>
      </c>
      <c r="B6338" s="2" t="s">
        <v>8837</v>
      </c>
      <c r="C6338" s="2">
        <f>YEAR([1]Data!$D6338)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9">
        <v>47.04</v>
      </c>
      <c r="T6338" s="2">
        <v>4</v>
      </c>
      <c r="U6338" s="25">
        <v>0</v>
      </c>
      <c r="V6338" s="25">
        <v>15.993599999999997</v>
      </c>
      <c r="W6338" s="11">
        <f>Table_1[[#This Row],[Discount]]/Table_1[[#This Row],[Sales]]</f>
        <v>0</v>
      </c>
      <c r="X6338" t="str">
        <f>IF(Table_1[[#This Row],[Discount %]]&lt;=0.1, "0-10%", IF(Table_1[[#This Row],[Discount %]]&lt;=0.2, "10-20%", IF(Table_1[[#This Row],[Discount %]]&lt;=0.3, "20-30%", IF(Table_1[[#This Row],[Discount %]]&lt;=0.4, "30-40%", "40%+"))))</f>
        <v>0-10%</v>
      </c>
    </row>
    <row r="6339" spans="1:24" ht="14.4" x14ac:dyDescent="0.3">
      <c r="A6339" s="2">
        <v>6338</v>
      </c>
      <c r="B6339" s="2" t="s">
        <v>8837</v>
      </c>
      <c r="C6339" s="2">
        <f>YEAR([1]Data!$D6339)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9">
        <v>339.96000000000004</v>
      </c>
      <c r="T6339" s="2">
        <v>5</v>
      </c>
      <c r="U6339" s="25">
        <v>0.2</v>
      </c>
      <c r="V6339" s="25">
        <v>42.494999999999948</v>
      </c>
      <c r="W6339" s="11">
        <f>Table_1[[#This Row],[Discount]]/Table_1[[#This Row],[Sales]]</f>
        <v>5.8830450641251912E-4</v>
      </c>
      <c r="X6339" t="str">
        <f>IF(Table_1[[#This Row],[Discount %]]&lt;=0.1, "0-10%", IF(Table_1[[#This Row],[Discount %]]&lt;=0.2, "10-20%", IF(Table_1[[#This Row],[Discount %]]&lt;=0.3, "20-30%", IF(Table_1[[#This Row],[Discount %]]&lt;=0.4, "30-40%", "40%+"))))</f>
        <v>0-10%</v>
      </c>
    </row>
    <row r="6340" spans="1:24" ht="14.4" x14ac:dyDescent="0.3">
      <c r="A6340" s="2">
        <v>6339</v>
      </c>
      <c r="B6340" s="2" t="s">
        <v>8838</v>
      </c>
      <c r="C6340" s="2">
        <f>YEAR([1]Data!$D6340)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9">
        <v>87.8</v>
      </c>
      <c r="T6340" s="2">
        <v>4</v>
      </c>
      <c r="U6340" s="25">
        <v>0</v>
      </c>
      <c r="V6340" s="25">
        <v>43.9</v>
      </c>
      <c r="W6340" s="11">
        <f>Table_1[[#This Row],[Discount]]/Table_1[[#This Row],[Sales]]</f>
        <v>0</v>
      </c>
      <c r="X6340" t="str">
        <f>IF(Table_1[[#This Row],[Discount %]]&lt;=0.1, "0-10%", IF(Table_1[[#This Row],[Discount %]]&lt;=0.2, "10-20%", IF(Table_1[[#This Row],[Discount %]]&lt;=0.3, "20-30%", IF(Table_1[[#This Row],[Discount %]]&lt;=0.4, "30-40%", "40%+"))))</f>
        <v>0-10%</v>
      </c>
    </row>
    <row r="6341" spans="1:24" ht="14.4" x14ac:dyDescent="0.3">
      <c r="A6341" s="2">
        <v>6340</v>
      </c>
      <c r="B6341" s="2" t="s">
        <v>8838</v>
      </c>
      <c r="C6341" s="2">
        <f>YEAR([1]Data!$D6341)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9">
        <v>221.38200000000001</v>
      </c>
      <c r="T6341" s="2">
        <v>2</v>
      </c>
      <c r="U6341" s="25">
        <v>0.1</v>
      </c>
      <c r="V6341" s="25">
        <v>2.4597999999999871</v>
      </c>
      <c r="W6341" s="11">
        <f>Table_1[[#This Row],[Discount]]/Table_1[[#This Row],[Sales]]</f>
        <v>4.5170790759863045E-4</v>
      </c>
      <c r="X6341" t="str">
        <f>IF(Table_1[[#This Row],[Discount %]]&lt;=0.1, "0-10%", IF(Table_1[[#This Row],[Discount %]]&lt;=0.2, "10-20%", IF(Table_1[[#This Row],[Discount %]]&lt;=0.3, "20-30%", IF(Table_1[[#This Row],[Discount %]]&lt;=0.4, "30-40%", "40%+"))))</f>
        <v>0-10%</v>
      </c>
    </row>
    <row r="6342" spans="1:24" ht="14.4" x14ac:dyDescent="0.3">
      <c r="A6342" s="2">
        <v>6341</v>
      </c>
      <c r="B6342" s="2" t="s">
        <v>8838</v>
      </c>
      <c r="C6342" s="2">
        <f>YEAR([1]Data!$D6342)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9">
        <v>5199.96</v>
      </c>
      <c r="T6342" s="2">
        <v>4</v>
      </c>
      <c r="U6342" s="25">
        <v>0</v>
      </c>
      <c r="V6342" s="25">
        <v>1351.9895999999999</v>
      </c>
      <c r="W6342" s="11">
        <f>Table_1[[#This Row],[Discount]]/Table_1[[#This Row],[Sales]]</f>
        <v>0</v>
      </c>
      <c r="X6342" t="str">
        <f>IF(Table_1[[#This Row],[Discount %]]&lt;=0.1, "0-10%", IF(Table_1[[#This Row],[Discount %]]&lt;=0.2, "10-20%", IF(Table_1[[#This Row],[Discount %]]&lt;=0.3, "20-30%", IF(Table_1[[#This Row],[Discount %]]&lt;=0.4, "30-40%", "40%+"))))</f>
        <v>0-10%</v>
      </c>
    </row>
    <row r="6343" spans="1:24" ht="14.4" x14ac:dyDescent="0.3">
      <c r="A6343" s="2">
        <v>6342</v>
      </c>
      <c r="B6343" s="2" t="s">
        <v>8839</v>
      </c>
      <c r="C6343" s="2">
        <f>YEAR([1]Data!$D6343)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9">
        <v>156.512</v>
      </c>
      <c r="T6343" s="2">
        <v>4</v>
      </c>
      <c r="U6343" s="25">
        <v>0.2</v>
      </c>
      <c r="V6343" s="25">
        <v>-35.215199999999996</v>
      </c>
      <c r="W6343" s="11">
        <f>Table_1[[#This Row],[Discount]]/Table_1[[#This Row],[Sales]]</f>
        <v>1.2778572888979759E-3</v>
      </c>
      <c r="X6343" t="str">
        <f>IF(Table_1[[#This Row],[Discount %]]&lt;=0.1, "0-10%", IF(Table_1[[#This Row],[Discount %]]&lt;=0.2, "10-20%", IF(Table_1[[#This Row],[Discount %]]&lt;=0.3, "20-30%", IF(Table_1[[#This Row],[Discount %]]&lt;=0.4, "30-40%", "40%+"))))</f>
        <v>0-10%</v>
      </c>
    </row>
    <row r="6344" spans="1:24" ht="14.4" x14ac:dyDescent="0.3">
      <c r="A6344" s="2">
        <v>6343</v>
      </c>
      <c r="B6344" s="2" t="s">
        <v>8840</v>
      </c>
      <c r="C6344" s="2">
        <f>YEAR([1]Data!$D6344)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9">
        <v>119.85000000000001</v>
      </c>
      <c r="T6344" s="2">
        <v>3</v>
      </c>
      <c r="U6344" s="25">
        <v>0</v>
      </c>
      <c r="V6344" s="25">
        <v>52.734000000000009</v>
      </c>
      <c r="W6344" s="11">
        <f>Table_1[[#This Row],[Discount]]/Table_1[[#This Row],[Sales]]</f>
        <v>0</v>
      </c>
      <c r="X6344" t="str">
        <f>IF(Table_1[[#This Row],[Discount %]]&lt;=0.1, "0-10%", IF(Table_1[[#This Row],[Discount %]]&lt;=0.2, "10-20%", IF(Table_1[[#This Row],[Discount %]]&lt;=0.3, "20-30%", IF(Table_1[[#This Row],[Discount %]]&lt;=0.4, "30-40%", "40%+"))))</f>
        <v>0-10%</v>
      </c>
    </row>
    <row r="6345" spans="1:24" ht="14.4" x14ac:dyDescent="0.3">
      <c r="A6345" s="2">
        <v>6344</v>
      </c>
      <c r="B6345" s="2" t="s">
        <v>8840</v>
      </c>
      <c r="C6345" s="2">
        <f>YEAR([1]Data!$D6345)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9">
        <v>30.44</v>
      </c>
      <c r="T6345" s="2">
        <v>2</v>
      </c>
      <c r="U6345" s="25">
        <v>0</v>
      </c>
      <c r="V6345" s="25">
        <v>14.9156</v>
      </c>
      <c r="W6345" s="11">
        <f>Table_1[[#This Row],[Discount]]/Table_1[[#This Row],[Sales]]</f>
        <v>0</v>
      </c>
      <c r="X6345" t="str">
        <f>IF(Table_1[[#This Row],[Discount %]]&lt;=0.1, "0-10%", IF(Table_1[[#This Row],[Discount %]]&lt;=0.2, "10-20%", IF(Table_1[[#This Row],[Discount %]]&lt;=0.3, "20-30%", IF(Table_1[[#This Row],[Discount %]]&lt;=0.4, "30-40%", "40%+"))))</f>
        <v>0-10%</v>
      </c>
    </row>
    <row r="6346" spans="1:24" ht="14.4" x14ac:dyDescent="0.3">
      <c r="A6346" s="2">
        <v>6345</v>
      </c>
      <c r="B6346" s="2" t="s">
        <v>8840</v>
      </c>
      <c r="C6346" s="2">
        <f>YEAR([1]Data!$D6346)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9">
        <v>69.28</v>
      </c>
      <c r="T6346" s="2">
        <v>2</v>
      </c>
      <c r="U6346" s="25">
        <v>0</v>
      </c>
      <c r="V6346" s="25">
        <v>33.254399999999997</v>
      </c>
      <c r="W6346" s="11">
        <f>Table_1[[#This Row],[Discount]]/Table_1[[#This Row],[Sales]]</f>
        <v>0</v>
      </c>
      <c r="X6346" t="str">
        <f>IF(Table_1[[#This Row],[Discount %]]&lt;=0.1, "0-10%", IF(Table_1[[#This Row],[Discount %]]&lt;=0.2, "10-20%", IF(Table_1[[#This Row],[Discount %]]&lt;=0.3, "20-30%", IF(Table_1[[#This Row],[Discount %]]&lt;=0.4, "30-40%", "40%+"))))</f>
        <v>0-10%</v>
      </c>
    </row>
    <row r="6347" spans="1:24" ht="14.4" x14ac:dyDescent="0.3">
      <c r="A6347" s="2">
        <v>6346</v>
      </c>
      <c r="B6347" s="2" t="s">
        <v>8840</v>
      </c>
      <c r="C6347" s="2">
        <f>YEAR([1]Data!$D6347)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9">
        <v>587.97</v>
      </c>
      <c r="T6347" s="2">
        <v>3</v>
      </c>
      <c r="U6347" s="25">
        <v>0</v>
      </c>
      <c r="V6347" s="25">
        <v>170.51129999999998</v>
      </c>
      <c r="W6347" s="11">
        <f>Table_1[[#This Row],[Discount]]/Table_1[[#This Row],[Sales]]</f>
        <v>0</v>
      </c>
      <c r="X6347" t="str">
        <f>IF(Table_1[[#This Row],[Discount %]]&lt;=0.1, "0-10%", IF(Table_1[[#This Row],[Discount %]]&lt;=0.2, "10-20%", IF(Table_1[[#This Row],[Discount %]]&lt;=0.3, "20-30%", IF(Table_1[[#This Row],[Discount %]]&lt;=0.4, "30-40%", "40%+"))))</f>
        <v>0-10%</v>
      </c>
    </row>
    <row r="6348" spans="1:24" ht="14.4" x14ac:dyDescent="0.3">
      <c r="A6348" s="2">
        <v>6347</v>
      </c>
      <c r="B6348" s="2" t="s">
        <v>8841</v>
      </c>
      <c r="C6348" s="2">
        <f>YEAR([1]Data!$D6348)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9">
        <v>24.55</v>
      </c>
      <c r="T6348" s="2">
        <v>5</v>
      </c>
      <c r="U6348" s="25">
        <v>0</v>
      </c>
      <c r="V6348" s="25">
        <v>12.029499999999999</v>
      </c>
      <c r="W6348" s="11">
        <f>Table_1[[#This Row],[Discount]]/Table_1[[#This Row],[Sales]]</f>
        <v>0</v>
      </c>
      <c r="X6348" t="str">
        <f>IF(Table_1[[#This Row],[Discount %]]&lt;=0.1, "0-10%", IF(Table_1[[#This Row],[Discount %]]&lt;=0.2, "10-20%", IF(Table_1[[#This Row],[Discount %]]&lt;=0.3, "20-30%", IF(Table_1[[#This Row],[Discount %]]&lt;=0.4, "30-40%", "40%+"))))</f>
        <v>0-10%</v>
      </c>
    </row>
    <row r="6349" spans="1:24" ht="14.4" x14ac:dyDescent="0.3">
      <c r="A6349" s="2">
        <v>6348</v>
      </c>
      <c r="B6349" s="2" t="s">
        <v>8842</v>
      </c>
      <c r="C6349" s="2">
        <f>YEAR([1]Data!$D6349)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9">
        <v>12.176000000000002</v>
      </c>
      <c r="T6349" s="2">
        <v>1</v>
      </c>
      <c r="U6349" s="25">
        <v>0.2</v>
      </c>
      <c r="V6349" s="25">
        <v>4.4137999999999993</v>
      </c>
      <c r="W6349" s="11">
        <f>Table_1[[#This Row],[Discount]]/Table_1[[#This Row],[Sales]]</f>
        <v>1.6425755584756896E-2</v>
      </c>
      <c r="X6349" t="str">
        <f>IF(Table_1[[#This Row],[Discount %]]&lt;=0.1, "0-10%", IF(Table_1[[#This Row],[Discount %]]&lt;=0.2, "10-20%", IF(Table_1[[#This Row],[Discount %]]&lt;=0.3, "20-30%", IF(Table_1[[#This Row],[Discount %]]&lt;=0.4, "30-40%", "40%+"))))</f>
        <v>0-10%</v>
      </c>
    </row>
    <row r="6350" spans="1:24" ht="14.4" x14ac:dyDescent="0.3">
      <c r="A6350" s="2">
        <v>6349</v>
      </c>
      <c r="B6350" s="2" t="s">
        <v>8842</v>
      </c>
      <c r="C6350" s="2">
        <f>YEAR([1]Data!$D6350)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9">
        <v>37.32</v>
      </c>
      <c r="T6350" s="2">
        <v>3</v>
      </c>
      <c r="U6350" s="25">
        <v>0</v>
      </c>
      <c r="V6350" s="25">
        <v>10.4496</v>
      </c>
      <c r="W6350" s="11">
        <f>Table_1[[#This Row],[Discount]]/Table_1[[#This Row],[Sales]]</f>
        <v>0</v>
      </c>
      <c r="X6350" t="str">
        <f>IF(Table_1[[#This Row],[Discount %]]&lt;=0.1, "0-10%", IF(Table_1[[#This Row],[Discount %]]&lt;=0.2, "10-20%", IF(Table_1[[#This Row],[Discount %]]&lt;=0.3, "20-30%", IF(Table_1[[#This Row],[Discount %]]&lt;=0.4, "30-40%", "40%+"))))</f>
        <v>0-10%</v>
      </c>
    </row>
    <row r="6351" spans="1:24" ht="14.4" x14ac:dyDescent="0.3">
      <c r="A6351" s="2">
        <v>6350</v>
      </c>
      <c r="B6351" s="2" t="s">
        <v>8842</v>
      </c>
      <c r="C6351" s="2">
        <f>YEAR([1]Data!$D6351)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9">
        <v>35.06</v>
      </c>
      <c r="T6351" s="2">
        <v>2</v>
      </c>
      <c r="U6351" s="25">
        <v>0</v>
      </c>
      <c r="V6351" s="25">
        <v>10.517999999999997</v>
      </c>
      <c r="W6351" s="11">
        <f>Table_1[[#This Row],[Discount]]/Table_1[[#This Row],[Sales]]</f>
        <v>0</v>
      </c>
      <c r="X6351" t="str">
        <f>IF(Table_1[[#This Row],[Discount %]]&lt;=0.1, "0-10%", IF(Table_1[[#This Row],[Discount %]]&lt;=0.2, "10-20%", IF(Table_1[[#This Row],[Discount %]]&lt;=0.3, "20-30%", IF(Table_1[[#This Row],[Discount %]]&lt;=0.4, "30-40%", "40%+"))))</f>
        <v>0-10%</v>
      </c>
    </row>
    <row r="6352" spans="1:24" ht="14.4" x14ac:dyDescent="0.3">
      <c r="A6352" s="2">
        <v>6351</v>
      </c>
      <c r="B6352" s="2" t="s">
        <v>8843</v>
      </c>
      <c r="C6352" s="2">
        <f>YEAR([1]Data!$D6352)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9">
        <v>108.40000000000002</v>
      </c>
      <c r="T6352" s="2">
        <v>5</v>
      </c>
      <c r="U6352" s="25">
        <v>0.6</v>
      </c>
      <c r="V6352" s="25">
        <v>-105.69000000000003</v>
      </c>
      <c r="W6352" s="11">
        <f>Table_1[[#This Row],[Discount]]/Table_1[[#This Row],[Sales]]</f>
        <v>5.5350553505535043E-3</v>
      </c>
      <c r="X6352" t="str">
        <f>IF(Table_1[[#This Row],[Discount %]]&lt;=0.1, "0-10%", IF(Table_1[[#This Row],[Discount %]]&lt;=0.2, "10-20%", IF(Table_1[[#This Row],[Discount %]]&lt;=0.3, "20-30%", IF(Table_1[[#This Row],[Discount %]]&lt;=0.4, "30-40%", "40%+"))))</f>
        <v>0-10%</v>
      </c>
    </row>
    <row r="6353" spans="1:24" ht="14.4" x14ac:dyDescent="0.3">
      <c r="A6353" s="2">
        <v>6352</v>
      </c>
      <c r="B6353" s="2" t="s">
        <v>8844</v>
      </c>
      <c r="C6353" s="2">
        <f>YEAR([1]Data!$D6353)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9">
        <v>361.37600000000003</v>
      </c>
      <c r="T6353" s="2">
        <v>2</v>
      </c>
      <c r="U6353" s="25">
        <v>0.2</v>
      </c>
      <c r="V6353" s="25">
        <v>27.103200000000001</v>
      </c>
      <c r="W6353" s="11">
        <f>Table_1[[#This Row],[Discount]]/Table_1[[#This Row],[Sales]]</f>
        <v>5.5344018418489324E-4</v>
      </c>
      <c r="X6353" t="str">
        <f>IF(Table_1[[#This Row],[Discount %]]&lt;=0.1, "0-10%", IF(Table_1[[#This Row],[Discount %]]&lt;=0.2, "10-20%", IF(Table_1[[#This Row],[Discount %]]&lt;=0.3, "20-30%", IF(Table_1[[#This Row],[Discount %]]&lt;=0.4, "30-40%", "40%+"))))</f>
        <v>0-10%</v>
      </c>
    </row>
    <row r="6354" spans="1:24" ht="14.4" x14ac:dyDescent="0.3">
      <c r="A6354" s="2">
        <v>6353</v>
      </c>
      <c r="B6354" s="2" t="s">
        <v>8845</v>
      </c>
      <c r="C6354" s="2">
        <f>YEAR([1]Data!$D6354)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9">
        <v>2.4119999999999999</v>
      </c>
      <c r="T6354" s="2">
        <v>1</v>
      </c>
      <c r="U6354" s="25">
        <v>0.7</v>
      </c>
      <c r="V6354" s="25">
        <v>-2.0099999999999998</v>
      </c>
      <c r="W6354" s="11">
        <f>Table_1[[#This Row],[Discount]]/Table_1[[#This Row],[Sales]]</f>
        <v>0.29021558872305142</v>
      </c>
      <c r="X6354" t="str">
        <f>IF(Table_1[[#This Row],[Discount %]]&lt;=0.1, "0-10%", IF(Table_1[[#This Row],[Discount %]]&lt;=0.2, "10-20%", IF(Table_1[[#This Row],[Discount %]]&lt;=0.3, "20-30%", IF(Table_1[[#This Row],[Discount %]]&lt;=0.4, "30-40%", "40%+"))))</f>
        <v>20-30%</v>
      </c>
    </row>
    <row r="6355" spans="1:24" ht="14.4" x14ac:dyDescent="0.3">
      <c r="A6355" s="2">
        <v>6354</v>
      </c>
      <c r="B6355" s="2" t="s">
        <v>8846</v>
      </c>
      <c r="C6355" s="2">
        <f>YEAR([1]Data!$D6355)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9">
        <v>8.39</v>
      </c>
      <c r="T6355" s="2">
        <v>1</v>
      </c>
      <c r="U6355" s="25">
        <v>0</v>
      </c>
      <c r="V6355" s="25">
        <v>2.0975000000000001</v>
      </c>
      <c r="W6355" s="11">
        <f>Table_1[[#This Row],[Discount]]/Table_1[[#This Row],[Sales]]</f>
        <v>0</v>
      </c>
      <c r="X6355" t="str">
        <f>IF(Table_1[[#This Row],[Discount %]]&lt;=0.1, "0-10%", IF(Table_1[[#This Row],[Discount %]]&lt;=0.2, "10-20%", IF(Table_1[[#This Row],[Discount %]]&lt;=0.3, "20-30%", IF(Table_1[[#This Row],[Discount %]]&lt;=0.4, "30-40%", "40%+"))))</f>
        <v>0-10%</v>
      </c>
    </row>
    <row r="6356" spans="1:24" ht="14.4" x14ac:dyDescent="0.3">
      <c r="A6356" s="2">
        <v>6355</v>
      </c>
      <c r="B6356" s="2" t="s">
        <v>8846</v>
      </c>
      <c r="C6356" s="2">
        <f>YEAR([1]Data!$D6356)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9">
        <v>337.98</v>
      </c>
      <c r="T6356" s="2">
        <v>2</v>
      </c>
      <c r="U6356" s="25">
        <v>0</v>
      </c>
      <c r="V6356" s="25">
        <v>101.39399999999998</v>
      </c>
      <c r="W6356" s="11">
        <f>Table_1[[#This Row],[Discount]]/Table_1[[#This Row],[Sales]]</f>
        <v>0</v>
      </c>
      <c r="X6356" t="str">
        <f>IF(Table_1[[#This Row],[Discount %]]&lt;=0.1, "0-10%", IF(Table_1[[#This Row],[Discount %]]&lt;=0.2, "10-20%", IF(Table_1[[#This Row],[Discount %]]&lt;=0.3, "20-30%", IF(Table_1[[#This Row],[Discount %]]&lt;=0.4, "30-40%", "40%+"))))</f>
        <v>0-10%</v>
      </c>
    </row>
    <row r="6357" spans="1:24" ht="14.4" x14ac:dyDescent="0.3">
      <c r="A6357" s="2">
        <v>6356</v>
      </c>
      <c r="B6357" s="2" t="s">
        <v>8847</v>
      </c>
      <c r="C6357" s="2">
        <f>YEAR([1]Data!$D6357)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9">
        <v>83.920000000000016</v>
      </c>
      <c r="T6357" s="2">
        <v>5</v>
      </c>
      <c r="U6357" s="25">
        <v>0.2</v>
      </c>
      <c r="V6357" s="25">
        <v>-13.637000000000011</v>
      </c>
      <c r="W6357" s="11">
        <f>Table_1[[#This Row],[Discount]]/Table_1[[#This Row],[Sales]]</f>
        <v>2.383222116301239E-3</v>
      </c>
      <c r="X6357" t="str">
        <f>IF(Table_1[[#This Row],[Discount %]]&lt;=0.1, "0-10%", IF(Table_1[[#This Row],[Discount %]]&lt;=0.2, "10-20%", IF(Table_1[[#This Row],[Discount %]]&lt;=0.3, "20-30%", IF(Table_1[[#This Row],[Discount %]]&lt;=0.4, "30-40%", "40%+"))))</f>
        <v>0-10%</v>
      </c>
    </row>
    <row r="6358" spans="1:24" ht="14.4" x14ac:dyDescent="0.3">
      <c r="A6358" s="2">
        <v>6357</v>
      </c>
      <c r="B6358" s="2" t="s">
        <v>8848</v>
      </c>
      <c r="C6358" s="2">
        <f>YEAR([1]Data!$D6358)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9">
        <v>19.68</v>
      </c>
      <c r="T6358" s="2">
        <v>5</v>
      </c>
      <c r="U6358" s="25">
        <v>0.2</v>
      </c>
      <c r="V6358" s="25">
        <v>6.8879999999999981</v>
      </c>
      <c r="W6358" s="11">
        <f>Table_1[[#This Row],[Discount]]/Table_1[[#This Row],[Sales]]</f>
        <v>1.0162601626016262E-2</v>
      </c>
      <c r="X6358" t="str">
        <f>IF(Table_1[[#This Row],[Discount %]]&lt;=0.1, "0-10%", IF(Table_1[[#This Row],[Discount %]]&lt;=0.2, "10-20%", IF(Table_1[[#This Row],[Discount %]]&lt;=0.3, "20-30%", IF(Table_1[[#This Row],[Discount %]]&lt;=0.4, "30-40%", "40%+"))))</f>
        <v>0-10%</v>
      </c>
    </row>
    <row r="6359" spans="1:24" ht="14.4" x14ac:dyDescent="0.3">
      <c r="A6359" s="2">
        <v>6358</v>
      </c>
      <c r="B6359" s="2" t="s">
        <v>8848</v>
      </c>
      <c r="C6359" s="2">
        <f>YEAR([1]Data!$D6359)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9">
        <v>25.92</v>
      </c>
      <c r="T6359" s="2">
        <v>4</v>
      </c>
      <c r="U6359" s="25">
        <v>0</v>
      </c>
      <c r="V6359" s="25">
        <v>12.441600000000001</v>
      </c>
      <c r="W6359" s="11">
        <f>Table_1[[#This Row],[Discount]]/Table_1[[#This Row],[Sales]]</f>
        <v>0</v>
      </c>
      <c r="X6359" t="str">
        <f>IF(Table_1[[#This Row],[Discount %]]&lt;=0.1, "0-10%", IF(Table_1[[#This Row],[Discount %]]&lt;=0.2, "10-20%", IF(Table_1[[#This Row],[Discount %]]&lt;=0.3, "20-30%", IF(Table_1[[#This Row],[Discount %]]&lt;=0.4, "30-40%", "40%+"))))</f>
        <v>0-10%</v>
      </c>
    </row>
    <row r="6360" spans="1:24" ht="14.4" x14ac:dyDescent="0.3">
      <c r="A6360" s="2">
        <v>6359</v>
      </c>
      <c r="B6360" s="2" t="s">
        <v>8848</v>
      </c>
      <c r="C6360" s="2">
        <f>YEAR([1]Data!$D6360)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9">
        <v>6.48</v>
      </c>
      <c r="T6360" s="2">
        <v>1</v>
      </c>
      <c r="U6360" s="25">
        <v>0</v>
      </c>
      <c r="V6360" s="25">
        <v>3.1104000000000003</v>
      </c>
      <c r="W6360" s="11">
        <f>Table_1[[#This Row],[Discount]]/Table_1[[#This Row],[Sales]]</f>
        <v>0</v>
      </c>
      <c r="X6360" t="str">
        <f>IF(Table_1[[#This Row],[Discount %]]&lt;=0.1, "0-10%", IF(Table_1[[#This Row],[Discount %]]&lt;=0.2, "10-20%", IF(Table_1[[#This Row],[Discount %]]&lt;=0.3, "20-30%", IF(Table_1[[#This Row],[Discount %]]&lt;=0.4, "30-40%", "40%+"))))</f>
        <v>0-10%</v>
      </c>
    </row>
    <row r="6361" spans="1:24" ht="14.4" x14ac:dyDescent="0.3">
      <c r="A6361" s="2">
        <v>6360</v>
      </c>
      <c r="B6361" s="2" t="s">
        <v>8848</v>
      </c>
      <c r="C6361" s="2">
        <f>YEAR([1]Data!$D6361)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9">
        <v>86.352000000000004</v>
      </c>
      <c r="T6361" s="2">
        <v>6</v>
      </c>
      <c r="U6361" s="25">
        <v>0.2</v>
      </c>
      <c r="V6361" s="25">
        <v>8.6352000000000011</v>
      </c>
      <c r="W6361" s="11">
        <f>Table_1[[#This Row],[Discount]]/Table_1[[#This Row],[Sales]]</f>
        <v>2.3161015378914212E-3</v>
      </c>
      <c r="X6361" t="str">
        <f>IF(Table_1[[#This Row],[Discount %]]&lt;=0.1, "0-10%", IF(Table_1[[#This Row],[Discount %]]&lt;=0.2, "10-20%", IF(Table_1[[#This Row],[Discount %]]&lt;=0.3, "20-30%", IF(Table_1[[#This Row],[Discount %]]&lt;=0.4, "30-40%", "40%+"))))</f>
        <v>0-10%</v>
      </c>
    </row>
    <row r="6362" spans="1:24" ht="14.4" x14ac:dyDescent="0.3">
      <c r="A6362" s="2">
        <v>6361</v>
      </c>
      <c r="B6362" s="2" t="s">
        <v>8849</v>
      </c>
      <c r="C6362" s="2">
        <f>YEAR([1]Data!$D6362)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9">
        <v>56.3</v>
      </c>
      <c r="T6362" s="2">
        <v>2</v>
      </c>
      <c r="U6362" s="25">
        <v>0</v>
      </c>
      <c r="V6362" s="25">
        <v>15.764000000000003</v>
      </c>
      <c r="W6362" s="11">
        <f>Table_1[[#This Row],[Discount]]/Table_1[[#This Row],[Sales]]</f>
        <v>0</v>
      </c>
      <c r="X6362" t="str">
        <f>IF(Table_1[[#This Row],[Discount %]]&lt;=0.1, "0-10%", IF(Table_1[[#This Row],[Discount %]]&lt;=0.2, "10-20%", IF(Table_1[[#This Row],[Discount %]]&lt;=0.3, "20-30%", IF(Table_1[[#This Row],[Discount %]]&lt;=0.4, "30-40%", "40%+"))))</f>
        <v>0-10%</v>
      </c>
    </row>
    <row r="6363" spans="1:24" ht="14.4" x14ac:dyDescent="0.3">
      <c r="A6363" s="2">
        <v>6362</v>
      </c>
      <c r="B6363" s="2" t="s">
        <v>8850</v>
      </c>
      <c r="C6363" s="2">
        <f>YEAR([1]Data!$D6363)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9">
        <v>51.016000000000005</v>
      </c>
      <c r="T6363" s="2">
        <v>7</v>
      </c>
      <c r="U6363" s="25">
        <v>0.2</v>
      </c>
      <c r="V6363" s="25">
        <v>8.2900999999999954</v>
      </c>
      <c r="W6363" s="11">
        <f>Table_1[[#This Row],[Discount]]/Table_1[[#This Row],[Sales]]</f>
        <v>3.9203387172651715E-3</v>
      </c>
      <c r="X6363" t="str">
        <f>IF(Table_1[[#This Row],[Discount %]]&lt;=0.1, "0-10%", IF(Table_1[[#This Row],[Discount %]]&lt;=0.2, "10-20%", IF(Table_1[[#This Row],[Discount %]]&lt;=0.3, "20-30%", IF(Table_1[[#This Row],[Discount %]]&lt;=0.4, "30-40%", "40%+"))))</f>
        <v>0-10%</v>
      </c>
    </row>
    <row r="6364" spans="1:24" ht="14.4" x14ac:dyDescent="0.3">
      <c r="A6364" s="2">
        <v>6363</v>
      </c>
      <c r="B6364" s="2" t="s">
        <v>8851</v>
      </c>
      <c r="C6364" s="2">
        <f>YEAR([1]Data!$D6364)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9">
        <v>150.80000000000001</v>
      </c>
      <c r="T6364" s="2">
        <v>5</v>
      </c>
      <c r="U6364" s="25">
        <v>0.2</v>
      </c>
      <c r="V6364" s="25">
        <v>56.55</v>
      </c>
      <c r="W6364" s="11">
        <f>Table_1[[#This Row],[Discount]]/Table_1[[#This Row],[Sales]]</f>
        <v>1.3262599469496021E-3</v>
      </c>
      <c r="X6364" t="str">
        <f>IF(Table_1[[#This Row],[Discount %]]&lt;=0.1, "0-10%", IF(Table_1[[#This Row],[Discount %]]&lt;=0.2, "10-20%", IF(Table_1[[#This Row],[Discount %]]&lt;=0.3, "20-30%", IF(Table_1[[#This Row],[Discount %]]&lt;=0.4, "30-40%", "40%+"))))</f>
        <v>0-10%</v>
      </c>
    </row>
    <row r="6365" spans="1:24" ht="14.4" x14ac:dyDescent="0.3">
      <c r="A6365" s="2">
        <v>6364</v>
      </c>
      <c r="B6365" s="2" t="s">
        <v>8851</v>
      </c>
      <c r="C6365" s="2">
        <f>YEAR([1]Data!$D6365)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9">
        <v>1039.992</v>
      </c>
      <c r="T6365" s="2">
        <v>1</v>
      </c>
      <c r="U6365" s="25">
        <v>0.2</v>
      </c>
      <c r="V6365" s="25">
        <v>103.99920000000003</v>
      </c>
      <c r="W6365" s="11">
        <f>Table_1[[#This Row],[Discount]]/Table_1[[#This Row],[Sales]]</f>
        <v>1.9230917160901239E-4</v>
      </c>
      <c r="X6365" t="str">
        <f>IF(Table_1[[#This Row],[Discount %]]&lt;=0.1, "0-10%", IF(Table_1[[#This Row],[Discount %]]&lt;=0.2, "10-20%", IF(Table_1[[#This Row],[Discount %]]&lt;=0.3, "20-30%", IF(Table_1[[#This Row],[Discount %]]&lt;=0.4, "30-40%", "40%+"))))</f>
        <v>0-10%</v>
      </c>
    </row>
    <row r="6366" spans="1:24" ht="14.4" x14ac:dyDescent="0.3">
      <c r="A6366" s="2">
        <v>6365</v>
      </c>
      <c r="B6366" s="2" t="s">
        <v>8851</v>
      </c>
      <c r="C6366" s="2">
        <f>YEAR([1]Data!$D6366)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9">
        <v>51.84</v>
      </c>
      <c r="T6366" s="2">
        <v>8</v>
      </c>
      <c r="U6366" s="25">
        <v>0</v>
      </c>
      <c r="V6366" s="25">
        <v>24.883200000000002</v>
      </c>
      <c r="W6366" s="11">
        <f>Table_1[[#This Row],[Discount]]/Table_1[[#This Row],[Sales]]</f>
        <v>0</v>
      </c>
      <c r="X6366" t="str">
        <f>IF(Table_1[[#This Row],[Discount %]]&lt;=0.1, "0-10%", IF(Table_1[[#This Row],[Discount %]]&lt;=0.2, "10-20%", IF(Table_1[[#This Row],[Discount %]]&lt;=0.3, "20-30%", IF(Table_1[[#This Row],[Discount %]]&lt;=0.4, "30-40%", "40%+"))))</f>
        <v>0-10%</v>
      </c>
    </row>
    <row r="6367" spans="1:24" ht="14.4" x14ac:dyDescent="0.3">
      <c r="A6367" s="2">
        <v>6366</v>
      </c>
      <c r="B6367" s="2" t="s">
        <v>8855</v>
      </c>
      <c r="C6367" s="2">
        <f>YEAR([1]Data!$D6367)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9">
        <v>41.22</v>
      </c>
      <c r="T6367" s="2">
        <v>1</v>
      </c>
      <c r="U6367" s="25">
        <v>0</v>
      </c>
      <c r="V6367" s="25">
        <v>11.1294</v>
      </c>
      <c r="W6367" s="11">
        <f>Table_1[[#This Row],[Discount]]/Table_1[[#This Row],[Sales]]</f>
        <v>0</v>
      </c>
      <c r="X6367" t="str">
        <f>IF(Table_1[[#This Row],[Discount %]]&lt;=0.1, "0-10%", IF(Table_1[[#This Row],[Discount %]]&lt;=0.2, "10-20%", IF(Table_1[[#This Row],[Discount %]]&lt;=0.3, "20-30%", IF(Table_1[[#This Row],[Discount %]]&lt;=0.4, "30-40%", "40%+"))))</f>
        <v>0-10%</v>
      </c>
    </row>
    <row r="6368" spans="1:24" ht="14.4" x14ac:dyDescent="0.3">
      <c r="A6368" s="2">
        <v>6367</v>
      </c>
      <c r="B6368" s="2" t="s">
        <v>8855</v>
      </c>
      <c r="C6368" s="2">
        <f>YEAR([1]Data!$D6368)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9">
        <v>240.37</v>
      </c>
      <c r="T6368" s="2">
        <v>1</v>
      </c>
      <c r="U6368" s="25">
        <v>0</v>
      </c>
      <c r="V6368" s="25">
        <v>7.2111000000000161</v>
      </c>
      <c r="W6368" s="11">
        <f>Table_1[[#This Row],[Discount]]/Table_1[[#This Row],[Sales]]</f>
        <v>0</v>
      </c>
      <c r="X6368" t="str">
        <f>IF(Table_1[[#This Row],[Discount %]]&lt;=0.1, "0-10%", IF(Table_1[[#This Row],[Discount %]]&lt;=0.2, "10-20%", IF(Table_1[[#This Row],[Discount %]]&lt;=0.3, "20-30%", IF(Table_1[[#This Row],[Discount %]]&lt;=0.4, "30-40%", "40%+"))))</f>
        <v>0-10%</v>
      </c>
    </row>
    <row r="6369" spans="1:24" ht="14.4" x14ac:dyDescent="0.3">
      <c r="A6369" s="2">
        <v>6368</v>
      </c>
      <c r="B6369" s="2" t="s">
        <v>8855</v>
      </c>
      <c r="C6369" s="2">
        <f>YEAR([1]Data!$D6369)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9">
        <v>119.02</v>
      </c>
      <c r="T6369" s="2">
        <v>2</v>
      </c>
      <c r="U6369" s="25">
        <v>0</v>
      </c>
      <c r="V6369" s="25">
        <v>33.325600000000009</v>
      </c>
      <c r="W6369" s="11">
        <f>Table_1[[#This Row],[Discount]]/Table_1[[#This Row],[Sales]]</f>
        <v>0</v>
      </c>
      <c r="X6369" t="str">
        <f>IF(Table_1[[#This Row],[Discount %]]&lt;=0.1, "0-10%", IF(Table_1[[#This Row],[Discount %]]&lt;=0.2, "10-20%", IF(Table_1[[#This Row],[Discount %]]&lt;=0.3, "20-30%", IF(Table_1[[#This Row],[Discount %]]&lt;=0.4, "30-40%", "40%+"))))</f>
        <v>0-10%</v>
      </c>
    </row>
    <row r="6370" spans="1:24" ht="14.4" x14ac:dyDescent="0.3">
      <c r="A6370" s="2">
        <v>6369</v>
      </c>
      <c r="B6370" s="2" t="s">
        <v>8858</v>
      </c>
      <c r="C6370" s="2">
        <f>YEAR([1]Data!$D6370)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9">
        <v>133.12</v>
      </c>
      <c r="T6370" s="2">
        <v>5</v>
      </c>
      <c r="U6370" s="25">
        <v>0.2</v>
      </c>
      <c r="V6370" s="25">
        <v>49.92</v>
      </c>
      <c r="W6370" s="11">
        <f>Table_1[[#This Row],[Discount]]/Table_1[[#This Row],[Sales]]</f>
        <v>1.5024038461538462E-3</v>
      </c>
      <c r="X6370" t="str">
        <f>IF(Table_1[[#This Row],[Discount %]]&lt;=0.1, "0-10%", IF(Table_1[[#This Row],[Discount %]]&lt;=0.2, "10-20%", IF(Table_1[[#This Row],[Discount %]]&lt;=0.3, "20-30%", IF(Table_1[[#This Row],[Discount %]]&lt;=0.4, "30-40%", "40%+"))))</f>
        <v>0-10%</v>
      </c>
    </row>
    <row r="6371" spans="1:24" ht="14.4" x14ac:dyDescent="0.3">
      <c r="A6371" s="2">
        <v>6370</v>
      </c>
      <c r="B6371" s="2" t="s">
        <v>8859</v>
      </c>
      <c r="C6371" s="2">
        <f>YEAR([1]Data!$D6371)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9">
        <v>38.08</v>
      </c>
      <c r="T6371" s="2">
        <v>5</v>
      </c>
      <c r="U6371" s="25">
        <v>0.6</v>
      </c>
      <c r="V6371" s="25">
        <v>-29.512000000000008</v>
      </c>
      <c r="W6371" s="11">
        <f>Table_1[[#This Row],[Discount]]/Table_1[[#This Row],[Sales]]</f>
        <v>1.5756302521008403E-2</v>
      </c>
      <c r="X6371" t="str">
        <f>IF(Table_1[[#This Row],[Discount %]]&lt;=0.1, "0-10%", IF(Table_1[[#This Row],[Discount %]]&lt;=0.2, "10-20%", IF(Table_1[[#This Row],[Discount %]]&lt;=0.3, "20-30%", IF(Table_1[[#This Row],[Discount %]]&lt;=0.4, "30-40%", "40%+"))))</f>
        <v>0-10%</v>
      </c>
    </row>
    <row r="6372" spans="1:24" ht="14.4" x14ac:dyDescent="0.3">
      <c r="A6372" s="2">
        <v>6371</v>
      </c>
      <c r="B6372" s="2" t="s">
        <v>8860</v>
      </c>
      <c r="C6372" s="2">
        <f>YEAR([1]Data!$D6372)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9">
        <v>113.56800000000001</v>
      </c>
      <c r="T6372" s="2">
        <v>2</v>
      </c>
      <c r="U6372" s="25">
        <v>0.2</v>
      </c>
      <c r="V6372" s="25">
        <v>12.776399999999988</v>
      </c>
      <c r="W6372" s="11">
        <f>Table_1[[#This Row],[Discount]]/Table_1[[#This Row],[Sales]]</f>
        <v>1.7610594533671456E-3</v>
      </c>
      <c r="X6372" t="str">
        <f>IF(Table_1[[#This Row],[Discount %]]&lt;=0.1, "0-10%", IF(Table_1[[#This Row],[Discount %]]&lt;=0.2, "10-20%", IF(Table_1[[#This Row],[Discount %]]&lt;=0.3, "20-30%", IF(Table_1[[#This Row],[Discount %]]&lt;=0.4, "30-40%", "40%+"))))</f>
        <v>0-10%</v>
      </c>
    </row>
    <row r="6373" spans="1:24" ht="14.4" x14ac:dyDescent="0.3">
      <c r="A6373" s="2">
        <v>6372</v>
      </c>
      <c r="B6373" s="2" t="s">
        <v>8861</v>
      </c>
      <c r="C6373" s="2">
        <f>YEAR([1]Data!$D6373)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9">
        <v>83.92</v>
      </c>
      <c r="T6373" s="2">
        <v>4</v>
      </c>
      <c r="U6373" s="25">
        <v>0</v>
      </c>
      <c r="V6373" s="25">
        <v>21.819200000000002</v>
      </c>
      <c r="W6373" s="11">
        <f>Table_1[[#This Row],[Discount]]/Table_1[[#This Row],[Sales]]</f>
        <v>0</v>
      </c>
      <c r="X6373" t="str">
        <f>IF(Table_1[[#This Row],[Discount %]]&lt;=0.1, "0-10%", IF(Table_1[[#This Row],[Discount %]]&lt;=0.2, "10-20%", IF(Table_1[[#This Row],[Discount %]]&lt;=0.3, "20-30%", IF(Table_1[[#This Row],[Discount %]]&lt;=0.4, "30-40%", "40%+"))))</f>
        <v>0-10%</v>
      </c>
    </row>
    <row r="6374" spans="1:24" ht="14.4" x14ac:dyDescent="0.3">
      <c r="A6374" s="2">
        <v>6373</v>
      </c>
      <c r="B6374" s="2" t="s">
        <v>8861</v>
      </c>
      <c r="C6374" s="2">
        <f>YEAR([1]Data!$D6374)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9">
        <v>6.63</v>
      </c>
      <c r="T6374" s="2">
        <v>3</v>
      </c>
      <c r="U6374" s="25">
        <v>0</v>
      </c>
      <c r="V6374" s="25">
        <v>3.1160999999999999</v>
      </c>
      <c r="W6374" s="11">
        <f>Table_1[[#This Row],[Discount]]/Table_1[[#This Row],[Sales]]</f>
        <v>0</v>
      </c>
      <c r="X6374" t="str">
        <f>IF(Table_1[[#This Row],[Discount %]]&lt;=0.1, "0-10%", IF(Table_1[[#This Row],[Discount %]]&lt;=0.2, "10-20%", IF(Table_1[[#This Row],[Discount %]]&lt;=0.3, "20-30%", IF(Table_1[[#This Row],[Discount %]]&lt;=0.4, "30-40%", "40%+"))))</f>
        <v>0-10%</v>
      </c>
    </row>
    <row r="6375" spans="1:24" ht="14.4" x14ac:dyDescent="0.3">
      <c r="A6375" s="2">
        <v>6374</v>
      </c>
      <c r="B6375" s="2" t="s">
        <v>8861</v>
      </c>
      <c r="C6375" s="2">
        <f>YEAR([1]Data!$D6375)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9">
        <v>371.96999999999997</v>
      </c>
      <c r="T6375" s="2">
        <v>3</v>
      </c>
      <c r="U6375" s="25">
        <v>0</v>
      </c>
      <c r="V6375" s="25">
        <v>66.954599999999971</v>
      </c>
      <c r="W6375" s="11">
        <f>Table_1[[#This Row],[Discount]]/Table_1[[#This Row],[Sales]]</f>
        <v>0</v>
      </c>
      <c r="X6375" t="str">
        <f>IF(Table_1[[#This Row],[Discount %]]&lt;=0.1, "0-10%", IF(Table_1[[#This Row],[Discount %]]&lt;=0.2, "10-20%", IF(Table_1[[#This Row],[Discount %]]&lt;=0.3, "20-30%", IF(Table_1[[#This Row],[Discount %]]&lt;=0.4, "30-40%", "40%+"))))</f>
        <v>0-10%</v>
      </c>
    </row>
    <row r="6376" spans="1:24" ht="14.4" x14ac:dyDescent="0.3">
      <c r="A6376" s="2">
        <v>6375</v>
      </c>
      <c r="B6376" s="2" t="s">
        <v>8862</v>
      </c>
      <c r="C6376" s="2">
        <f>YEAR([1]Data!$D6376)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9">
        <v>561.58400000000006</v>
      </c>
      <c r="T6376" s="2">
        <v>2</v>
      </c>
      <c r="U6376" s="25">
        <v>0.2</v>
      </c>
      <c r="V6376" s="25">
        <v>70.197999999999922</v>
      </c>
      <c r="W6376" s="11">
        <f>Table_1[[#This Row],[Discount]]/Table_1[[#This Row],[Sales]]</f>
        <v>3.5613550243596679E-4</v>
      </c>
      <c r="X6376" t="str">
        <f>IF(Table_1[[#This Row],[Discount %]]&lt;=0.1, "0-10%", IF(Table_1[[#This Row],[Discount %]]&lt;=0.2, "10-20%", IF(Table_1[[#This Row],[Discount %]]&lt;=0.3, "20-30%", IF(Table_1[[#This Row],[Discount %]]&lt;=0.4, "30-40%", "40%+"))))</f>
        <v>0-10%</v>
      </c>
    </row>
    <row r="6377" spans="1:24" ht="14.4" x14ac:dyDescent="0.3">
      <c r="A6377" s="2">
        <v>6376</v>
      </c>
      <c r="B6377" s="2" t="s">
        <v>8862</v>
      </c>
      <c r="C6377" s="2">
        <f>YEAR([1]Data!$D6377)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9">
        <v>99.920000000000016</v>
      </c>
      <c r="T6377" s="2">
        <v>5</v>
      </c>
      <c r="U6377" s="25">
        <v>0.2</v>
      </c>
      <c r="V6377" s="25">
        <v>-1.249000000000013</v>
      </c>
      <c r="W6377" s="11">
        <f>Table_1[[#This Row],[Discount]]/Table_1[[#This Row],[Sales]]</f>
        <v>2.0016012810248197E-3</v>
      </c>
      <c r="X6377" t="str">
        <f>IF(Table_1[[#This Row],[Discount %]]&lt;=0.1, "0-10%", IF(Table_1[[#This Row],[Discount %]]&lt;=0.2, "10-20%", IF(Table_1[[#This Row],[Discount %]]&lt;=0.3, "20-30%", IF(Table_1[[#This Row],[Discount %]]&lt;=0.4, "30-40%", "40%+"))))</f>
        <v>0-10%</v>
      </c>
    </row>
    <row r="6378" spans="1:24" ht="14.4" x14ac:dyDescent="0.3">
      <c r="A6378" s="2">
        <v>6377</v>
      </c>
      <c r="B6378" s="2" t="s">
        <v>8863</v>
      </c>
      <c r="C6378" s="2">
        <f>YEAR([1]Data!$D6378)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9">
        <v>4.9280000000000008</v>
      </c>
      <c r="T6378" s="2">
        <v>2</v>
      </c>
      <c r="U6378" s="25">
        <v>0.2</v>
      </c>
      <c r="V6378" s="25">
        <v>1.7247999999999997</v>
      </c>
      <c r="W6378" s="11">
        <f>Table_1[[#This Row],[Discount]]/Table_1[[#This Row],[Sales]]</f>
        <v>4.0584415584415577E-2</v>
      </c>
      <c r="X6378" t="str">
        <f>IF(Table_1[[#This Row],[Discount %]]&lt;=0.1, "0-10%", IF(Table_1[[#This Row],[Discount %]]&lt;=0.2, "10-20%", IF(Table_1[[#This Row],[Discount %]]&lt;=0.3, "20-30%", IF(Table_1[[#This Row],[Discount %]]&lt;=0.4, "30-40%", "40%+"))))</f>
        <v>0-10%</v>
      </c>
    </row>
    <row r="6379" spans="1:24" ht="14.4" x14ac:dyDescent="0.3">
      <c r="A6379" s="2">
        <v>6378</v>
      </c>
      <c r="B6379" s="2" t="s">
        <v>8864</v>
      </c>
      <c r="C6379" s="2">
        <f>YEAR([1]Data!$D6379)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9">
        <v>14.76</v>
      </c>
      <c r="T6379" s="2">
        <v>2</v>
      </c>
      <c r="U6379" s="25">
        <v>0</v>
      </c>
      <c r="V6379" s="25">
        <v>4.2803999999999984</v>
      </c>
      <c r="W6379" s="11">
        <f>Table_1[[#This Row],[Discount]]/Table_1[[#This Row],[Sales]]</f>
        <v>0</v>
      </c>
      <c r="X6379" t="str">
        <f>IF(Table_1[[#This Row],[Discount %]]&lt;=0.1, "0-10%", IF(Table_1[[#This Row],[Discount %]]&lt;=0.2, "10-20%", IF(Table_1[[#This Row],[Discount %]]&lt;=0.3, "20-30%", IF(Table_1[[#This Row],[Discount %]]&lt;=0.4, "30-40%", "40%+"))))</f>
        <v>0-10%</v>
      </c>
    </row>
    <row r="6380" spans="1:24" ht="14.4" x14ac:dyDescent="0.3">
      <c r="A6380" s="2">
        <v>6379</v>
      </c>
      <c r="B6380" s="2" t="s">
        <v>8865</v>
      </c>
      <c r="C6380" s="2">
        <f>YEAR([1]Data!$D6380)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9">
        <v>99.99</v>
      </c>
      <c r="T6380" s="2">
        <v>1</v>
      </c>
      <c r="U6380" s="25">
        <v>0</v>
      </c>
      <c r="V6380" s="25">
        <v>41.995800000000003</v>
      </c>
      <c r="W6380" s="11">
        <f>Table_1[[#This Row],[Discount]]/Table_1[[#This Row],[Sales]]</f>
        <v>0</v>
      </c>
      <c r="X6380" t="str">
        <f>IF(Table_1[[#This Row],[Discount %]]&lt;=0.1, "0-10%", IF(Table_1[[#This Row],[Discount %]]&lt;=0.2, "10-20%", IF(Table_1[[#This Row],[Discount %]]&lt;=0.3, "20-30%", IF(Table_1[[#This Row],[Discount %]]&lt;=0.4, "30-40%", "40%+"))))</f>
        <v>0-10%</v>
      </c>
    </row>
    <row r="6381" spans="1:24" ht="14.4" x14ac:dyDescent="0.3">
      <c r="A6381" s="2">
        <v>6380</v>
      </c>
      <c r="B6381" s="2" t="s">
        <v>8865</v>
      </c>
      <c r="C6381" s="2">
        <f>YEAR([1]Data!$D6381)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9">
        <v>286.14999999999998</v>
      </c>
      <c r="T6381" s="2">
        <v>5</v>
      </c>
      <c r="U6381" s="25">
        <v>0</v>
      </c>
      <c r="V6381" s="25">
        <v>71.537499999999994</v>
      </c>
      <c r="W6381" s="11">
        <f>Table_1[[#This Row],[Discount]]/Table_1[[#This Row],[Sales]]</f>
        <v>0</v>
      </c>
      <c r="X6381" t="str">
        <f>IF(Table_1[[#This Row],[Discount %]]&lt;=0.1, "0-10%", IF(Table_1[[#This Row],[Discount %]]&lt;=0.2, "10-20%", IF(Table_1[[#This Row],[Discount %]]&lt;=0.3, "20-30%", IF(Table_1[[#This Row],[Discount %]]&lt;=0.4, "30-40%", "40%+"))))</f>
        <v>0-10%</v>
      </c>
    </row>
    <row r="6382" spans="1:24" ht="14.4" x14ac:dyDescent="0.3">
      <c r="A6382" s="2">
        <v>6381</v>
      </c>
      <c r="B6382" s="2" t="s">
        <v>8866</v>
      </c>
      <c r="C6382" s="2">
        <f>YEAR([1]Data!$D6382)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9">
        <v>49.792000000000002</v>
      </c>
      <c r="T6382" s="2">
        <v>8</v>
      </c>
      <c r="U6382" s="25">
        <v>0.2</v>
      </c>
      <c r="V6382" s="25">
        <v>-11.825600000000001</v>
      </c>
      <c r="W6382" s="11">
        <f>Table_1[[#This Row],[Discount]]/Table_1[[#This Row],[Sales]]</f>
        <v>4.0167095115681232E-3</v>
      </c>
      <c r="X6382" t="str">
        <f>IF(Table_1[[#This Row],[Discount %]]&lt;=0.1, "0-10%", IF(Table_1[[#This Row],[Discount %]]&lt;=0.2, "10-20%", IF(Table_1[[#This Row],[Discount %]]&lt;=0.3, "20-30%", IF(Table_1[[#This Row],[Discount %]]&lt;=0.4, "30-40%", "40%+"))))</f>
        <v>0-10%</v>
      </c>
    </row>
    <row r="6383" spans="1:24" ht="14.4" x14ac:dyDescent="0.3">
      <c r="A6383" s="2">
        <v>6382</v>
      </c>
      <c r="B6383" s="2" t="s">
        <v>8867</v>
      </c>
      <c r="C6383" s="2">
        <f>YEAR([1]Data!$D6383)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9">
        <v>299.97499999999997</v>
      </c>
      <c r="T6383" s="2">
        <v>5</v>
      </c>
      <c r="U6383" s="25">
        <v>0.5</v>
      </c>
      <c r="V6383" s="25">
        <v>-167.98600000000002</v>
      </c>
      <c r="W6383" s="11">
        <f>Table_1[[#This Row],[Discount]]/Table_1[[#This Row],[Sales]]</f>
        <v>1.6668055671305944E-3</v>
      </c>
      <c r="X6383" t="str">
        <f>IF(Table_1[[#This Row],[Discount %]]&lt;=0.1, "0-10%", IF(Table_1[[#This Row],[Discount %]]&lt;=0.2, "10-20%", IF(Table_1[[#This Row],[Discount %]]&lt;=0.3, "20-30%", IF(Table_1[[#This Row],[Discount %]]&lt;=0.4, "30-40%", "40%+"))))</f>
        <v>0-10%</v>
      </c>
    </row>
    <row r="6384" spans="1:24" ht="14.4" x14ac:dyDescent="0.3">
      <c r="A6384" s="2">
        <v>6383</v>
      </c>
      <c r="B6384" s="2" t="s">
        <v>8867</v>
      </c>
      <c r="C6384" s="2">
        <f>YEAR([1]Data!$D6384)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9">
        <v>158.37599999999998</v>
      </c>
      <c r="T6384" s="2">
        <v>4</v>
      </c>
      <c r="U6384" s="25">
        <v>0.4</v>
      </c>
      <c r="V6384" s="25">
        <v>-36.954399999999993</v>
      </c>
      <c r="W6384" s="11">
        <f>Table_1[[#This Row],[Discount]]/Table_1[[#This Row],[Sales]]</f>
        <v>2.5256351972521092E-3</v>
      </c>
      <c r="X6384" t="str">
        <f>IF(Table_1[[#This Row],[Discount %]]&lt;=0.1, "0-10%", IF(Table_1[[#This Row],[Discount %]]&lt;=0.2, "10-20%", IF(Table_1[[#This Row],[Discount %]]&lt;=0.3, "20-30%", IF(Table_1[[#This Row],[Discount %]]&lt;=0.4, "30-40%", "40%+"))))</f>
        <v>0-10%</v>
      </c>
    </row>
    <row r="6385" spans="1:24" ht="14.4" x14ac:dyDescent="0.3">
      <c r="A6385" s="2">
        <v>6384</v>
      </c>
      <c r="B6385" s="2" t="s">
        <v>8868</v>
      </c>
      <c r="C6385" s="2">
        <f>YEAR([1]Data!$D6385)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9">
        <v>32.783999999999992</v>
      </c>
      <c r="T6385" s="2">
        <v>4</v>
      </c>
      <c r="U6385" s="25">
        <v>0.8</v>
      </c>
      <c r="V6385" s="25">
        <v>-52.454400000000007</v>
      </c>
      <c r="W6385" s="11">
        <f>Table_1[[#This Row],[Discount]]/Table_1[[#This Row],[Sales]]</f>
        <v>2.4402147388970237E-2</v>
      </c>
      <c r="X6385" t="str">
        <f>IF(Table_1[[#This Row],[Discount %]]&lt;=0.1, "0-10%", IF(Table_1[[#This Row],[Discount %]]&lt;=0.2, "10-20%", IF(Table_1[[#This Row],[Discount %]]&lt;=0.3, "20-30%", IF(Table_1[[#This Row],[Discount %]]&lt;=0.4, "30-40%", "40%+"))))</f>
        <v>0-10%</v>
      </c>
    </row>
    <row r="6386" spans="1:24" ht="14.4" x14ac:dyDescent="0.3">
      <c r="A6386" s="2">
        <v>6385</v>
      </c>
      <c r="B6386" s="2" t="s">
        <v>8868</v>
      </c>
      <c r="C6386" s="2">
        <f>YEAR([1]Data!$D6386)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9">
        <v>47.984000000000002</v>
      </c>
      <c r="T6386" s="2">
        <v>2</v>
      </c>
      <c r="U6386" s="25">
        <v>0.2</v>
      </c>
      <c r="V6386" s="25">
        <v>14.395200000000004</v>
      </c>
      <c r="W6386" s="11">
        <f>Table_1[[#This Row],[Discount]]/Table_1[[#This Row],[Sales]]</f>
        <v>4.1680560186728912E-3</v>
      </c>
      <c r="X6386" t="str">
        <f>IF(Table_1[[#This Row],[Discount %]]&lt;=0.1, "0-10%", IF(Table_1[[#This Row],[Discount %]]&lt;=0.2, "10-20%", IF(Table_1[[#This Row],[Discount %]]&lt;=0.3, "20-30%", IF(Table_1[[#This Row],[Discount %]]&lt;=0.4, "30-40%", "40%+"))))</f>
        <v>0-10%</v>
      </c>
    </row>
    <row r="6387" spans="1:24" ht="14.4" x14ac:dyDescent="0.3">
      <c r="A6387" s="2">
        <v>6386</v>
      </c>
      <c r="B6387" s="2" t="s">
        <v>8868</v>
      </c>
      <c r="C6387" s="2">
        <f>YEAR([1]Data!$D6387)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9">
        <v>62.591999999999999</v>
      </c>
      <c r="T6387" s="2">
        <v>8</v>
      </c>
      <c r="U6387" s="25">
        <v>0.2</v>
      </c>
      <c r="V6387" s="25">
        <v>13.300799999999999</v>
      </c>
      <c r="W6387" s="11">
        <f>Table_1[[#This Row],[Discount]]/Table_1[[#This Row],[Sales]]</f>
        <v>3.1952965235173825E-3</v>
      </c>
      <c r="X6387" t="str">
        <f>IF(Table_1[[#This Row],[Discount %]]&lt;=0.1, "0-10%", IF(Table_1[[#This Row],[Discount %]]&lt;=0.2, "10-20%", IF(Table_1[[#This Row],[Discount %]]&lt;=0.3, "20-30%", IF(Table_1[[#This Row],[Discount %]]&lt;=0.4, "30-40%", "40%+"))))</f>
        <v>0-10%</v>
      </c>
    </row>
    <row r="6388" spans="1:24" ht="14.4" x14ac:dyDescent="0.3">
      <c r="A6388" s="2">
        <v>6387</v>
      </c>
      <c r="B6388" s="2" t="s">
        <v>8868</v>
      </c>
      <c r="C6388" s="2">
        <f>YEAR([1]Data!$D6388)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9">
        <v>4.2759999999999989</v>
      </c>
      <c r="T6388" s="2">
        <v>1</v>
      </c>
      <c r="U6388" s="25">
        <v>0.8</v>
      </c>
      <c r="V6388" s="25">
        <v>-6.6278000000000006</v>
      </c>
      <c r="W6388" s="11">
        <f>Table_1[[#This Row],[Discount]]/Table_1[[#This Row],[Sales]]</f>
        <v>0.18709073900841913</v>
      </c>
      <c r="X6388" t="str">
        <f>IF(Table_1[[#This Row],[Discount %]]&lt;=0.1, "0-10%", IF(Table_1[[#This Row],[Discount %]]&lt;=0.2, "10-20%", IF(Table_1[[#This Row],[Discount %]]&lt;=0.3, "20-30%", IF(Table_1[[#This Row],[Discount %]]&lt;=0.4, "30-40%", "40%+"))))</f>
        <v>10-20%</v>
      </c>
    </row>
    <row r="6389" spans="1:24" ht="14.4" x14ac:dyDescent="0.3">
      <c r="A6389" s="2">
        <v>6388</v>
      </c>
      <c r="B6389" s="2" t="s">
        <v>8869</v>
      </c>
      <c r="C6389" s="2">
        <f>YEAR([1]Data!$D6389)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9">
        <v>10.56</v>
      </c>
      <c r="T6389" s="2">
        <v>2</v>
      </c>
      <c r="U6389" s="25">
        <v>0</v>
      </c>
      <c r="V6389" s="25">
        <v>4.7519999999999998</v>
      </c>
      <c r="W6389" s="11">
        <f>Table_1[[#This Row],[Discount]]/Table_1[[#This Row],[Sales]]</f>
        <v>0</v>
      </c>
      <c r="X6389" t="str">
        <f>IF(Table_1[[#This Row],[Discount %]]&lt;=0.1, "0-10%", IF(Table_1[[#This Row],[Discount %]]&lt;=0.2, "10-20%", IF(Table_1[[#This Row],[Discount %]]&lt;=0.3, "20-30%", IF(Table_1[[#This Row],[Discount %]]&lt;=0.4, "30-40%", "40%+"))))</f>
        <v>0-10%</v>
      </c>
    </row>
    <row r="6390" spans="1:24" ht="14.4" x14ac:dyDescent="0.3">
      <c r="A6390" s="2">
        <v>6389</v>
      </c>
      <c r="B6390" s="2" t="s">
        <v>8869</v>
      </c>
      <c r="C6390" s="2">
        <f>YEAR([1]Data!$D6390)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9">
        <v>229.94</v>
      </c>
      <c r="T6390" s="2">
        <v>2</v>
      </c>
      <c r="U6390" s="25">
        <v>0</v>
      </c>
      <c r="V6390" s="25">
        <v>6.8982000000000028</v>
      </c>
      <c r="W6390" s="11">
        <f>Table_1[[#This Row],[Discount]]/Table_1[[#This Row],[Sales]]</f>
        <v>0</v>
      </c>
      <c r="X6390" t="str">
        <f>IF(Table_1[[#This Row],[Discount %]]&lt;=0.1, "0-10%", IF(Table_1[[#This Row],[Discount %]]&lt;=0.2, "10-20%", IF(Table_1[[#This Row],[Discount %]]&lt;=0.3, "20-30%", IF(Table_1[[#This Row],[Discount %]]&lt;=0.4, "30-40%", "40%+"))))</f>
        <v>0-10%</v>
      </c>
    </row>
    <row r="6391" spans="1:24" ht="14.4" x14ac:dyDescent="0.3">
      <c r="A6391" s="2">
        <v>6390</v>
      </c>
      <c r="B6391" s="2" t="s">
        <v>8870</v>
      </c>
      <c r="C6391" s="2">
        <f>YEAR([1]Data!$D6391)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9">
        <v>311.14999999999998</v>
      </c>
      <c r="T6391" s="2">
        <v>5</v>
      </c>
      <c r="U6391" s="25">
        <v>0</v>
      </c>
      <c r="V6391" s="25">
        <v>146.24049999999997</v>
      </c>
      <c r="W6391" s="11">
        <f>Table_1[[#This Row],[Discount]]/Table_1[[#This Row],[Sales]]</f>
        <v>0</v>
      </c>
      <c r="X6391" t="str">
        <f>IF(Table_1[[#This Row],[Discount %]]&lt;=0.1, "0-10%", IF(Table_1[[#This Row],[Discount %]]&lt;=0.2, "10-20%", IF(Table_1[[#This Row],[Discount %]]&lt;=0.3, "20-30%", IF(Table_1[[#This Row],[Discount %]]&lt;=0.4, "30-40%", "40%+"))))</f>
        <v>0-10%</v>
      </c>
    </row>
    <row r="6392" spans="1:24" ht="14.4" x14ac:dyDescent="0.3">
      <c r="A6392" s="2">
        <v>6391</v>
      </c>
      <c r="B6392" s="2" t="s">
        <v>8870</v>
      </c>
      <c r="C6392" s="2">
        <f>YEAR([1]Data!$D6392)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9">
        <v>12.96</v>
      </c>
      <c r="T6392" s="2">
        <v>2</v>
      </c>
      <c r="U6392" s="25">
        <v>0</v>
      </c>
      <c r="V6392" s="25">
        <v>6.3504000000000005</v>
      </c>
      <c r="W6392" s="11">
        <f>Table_1[[#This Row],[Discount]]/Table_1[[#This Row],[Sales]]</f>
        <v>0</v>
      </c>
      <c r="X6392" t="str">
        <f>IF(Table_1[[#This Row],[Discount %]]&lt;=0.1, "0-10%", IF(Table_1[[#This Row],[Discount %]]&lt;=0.2, "10-20%", IF(Table_1[[#This Row],[Discount %]]&lt;=0.3, "20-30%", IF(Table_1[[#This Row],[Discount %]]&lt;=0.4, "30-40%", "40%+"))))</f>
        <v>0-10%</v>
      </c>
    </row>
    <row r="6393" spans="1:24" ht="14.4" x14ac:dyDescent="0.3">
      <c r="A6393" s="2">
        <v>6392</v>
      </c>
      <c r="B6393" s="2" t="s">
        <v>8871</v>
      </c>
      <c r="C6393" s="2">
        <f>YEAR([1]Data!$D6393)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9">
        <v>14.62</v>
      </c>
      <c r="T6393" s="2">
        <v>2</v>
      </c>
      <c r="U6393" s="25">
        <v>0</v>
      </c>
      <c r="V6393" s="25">
        <v>6.7251999999999992</v>
      </c>
      <c r="W6393" s="11">
        <f>Table_1[[#This Row],[Discount]]/Table_1[[#This Row],[Sales]]</f>
        <v>0</v>
      </c>
      <c r="X6393" t="str">
        <f>IF(Table_1[[#This Row],[Discount %]]&lt;=0.1, "0-10%", IF(Table_1[[#This Row],[Discount %]]&lt;=0.2, "10-20%", IF(Table_1[[#This Row],[Discount %]]&lt;=0.3, "20-30%", IF(Table_1[[#This Row],[Discount %]]&lt;=0.4, "30-40%", "40%+"))))</f>
        <v>0-10%</v>
      </c>
    </row>
    <row r="6394" spans="1:24" ht="14.4" x14ac:dyDescent="0.3">
      <c r="A6394" s="2">
        <v>6393</v>
      </c>
      <c r="B6394" s="2" t="s">
        <v>8871</v>
      </c>
      <c r="C6394" s="2">
        <f>YEAR([1]Data!$D6394)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9">
        <v>5.76</v>
      </c>
      <c r="T6394" s="2">
        <v>2</v>
      </c>
      <c r="U6394" s="25">
        <v>0</v>
      </c>
      <c r="V6394" s="25">
        <v>2.8224</v>
      </c>
      <c r="W6394" s="11">
        <f>Table_1[[#This Row],[Discount]]/Table_1[[#This Row],[Sales]]</f>
        <v>0</v>
      </c>
      <c r="X6394" t="str">
        <f>IF(Table_1[[#This Row],[Discount %]]&lt;=0.1, "0-10%", IF(Table_1[[#This Row],[Discount %]]&lt;=0.2, "10-20%", IF(Table_1[[#This Row],[Discount %]]&lt;=0.3, "20-30%", IF(Table_1[[#This Row],[Discount %]]&lt;=0.4, "30-40%", "40%+"))))</f>
        <v>0-10%</v>
      </c>
    </row>
    <row r="6395" spans="1:24" ht="14.4" x14ac:dyDescent="0.3">
      <c r="A6395" s="2">
        <v>6394</v>
      </c>
      <c r="B6395" s="2" t="s">
        <v>8871</v>
      </c>
      <c r="C6395" s="2">
        <f>YEAR([1]Data!$D6395)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9">
        <v>21.48</v>
      </c>
      <c r="T6395" s="2">
        <v>6</v>
      </c>
      <c r="U6395" s="25">
        <v>0</v>
      </c>
      <c r="V6395" s="25">
        <v>10.5252</v>
      </c>
      <c r="W6395" s="11">
        <f>Table_1[[#This Row],[Discount]]/Table_1[[#This Row],[Sales]]</f>
        <v>0</v>
      </c>
      <c r="X6395" t="str">
        <f>IF(Table_1[[#This Row],[Discount %]]&lt;=0.1, "0-10%", IF(Table_1[[#This Row],[Discount %]]&lt;=0.2, "10-20%", IF(Table_1[[#This Row],[Discount %]]&lt;=0.3, "20-30%", IF(Table_1[[#This Row],[Discount %]]&lt;=0.4, "30-40%", "40%+"))))</f>
        <v>0-10%</v>
      </c>
    </row>
    <row r="6396" spans="1:24" ht="14.4" x14ac:dyDescent="0.3">
      <c r="A6396" s="2">
        <v>6395</v>
      </c>
      <c r="B6396" s="2" t="s">
        <v>8871</v>
      </c>
      <c r="C6396" s="2">
        <f>YEAR([1]Data!$D6396)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9">
        <v>396.92</v>
      </c>
      <c r="T6396" s="2">
        <v>4</v>
      </c>
      <c r="U6396" s="25">
        <v>0</v>
      </c>
      <c r="V6396" s="25">
        <v>198.46</v>
      </c>
      <c r="W6396" s="11">
        <f>Table_1[[#This Row],[Discount]]/Table_1[[#This Row],[Sales]]</f>
        <v>0</v>
      </c>
      <c r="X6396" t="str">
        <f>IF(Table_1[[#This Row],[Discount %]]&lt;=0.1, "0-10%", IF(Table_1[[#This Row],[Discount %]]&lt;=0.2, "10-20%", IF(Table_1[[#This Row],[Discount %]]&lt;=0.3, "20-30%", IF(Table_1[[#This Row],[Discount %]]&lt;=0.4, "30-40%", "40%+"))))</f>
        <v>0-10%</v>
      </c>
    </row>
    <row r="6397" spans="1:24" ht="14.4" x14ac:dyDescent="0.3">
      <c r="A6397" s="2">
        <v>6396</v>
      </c>
      <c r="B6397" s="2" t="s">
        <v>8871</v>
      </c>
      <c r="C6397" s="2">
        <f>YEAR([1]Data!$D6397)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9">
        <v>17.149999999999999</v>
      </c>
      <c r="T6397" s="2">
        <v>1</v>
      </c>
      <c r="U6397" s="25">
        <v>0</v>
      </c>
      <c r="V6397" s="25">
        <v>4.6304999999999996</v>
      </c>
      <c r="W6397" s="11">
        <f>Table_1[[#This Row],[Discount]]/Table_1[[#This Row],[Sales]]</f>
        <v>0</v>
      </c>
      <c r="X6397" t="str">
        <f>IF(Table_1[[#This Row],[Discount %]]&lt;=0.1, "0-10%", IF(Table_1[[#This Row],[Discount %]]&lt;=0.2, "10-20%", IF(Table_1[[#This Row],[Discount %]]&lt;=0.3, "20-30%", IF(Table_1[[#This Row],[Discount %]]&lt;=0.4, "30-40%", "40%+"))))</f>
        <v>0-10%</v>
      </c>
    </row>
    <row r="6398" spans="1:24" ht="14.4" x14ac:dyDescent="0.3">
      <c r="A6398" s="2">
        <v>6397</v>
      </c>
      <c r="B6398" s="2" t="s">
        <v>8871</v>
      </c>
      <c r="C6398" s="2">
        <f>YEAR([1]Data!$D6398)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9">
        <v>23.12</v>
      </c>
      <c r="T6398" s="2">
        <v>2</v>
      </c>
      <c r="U6398" s="25">
        <v>0.2</v>
      </c>
      <c r="V6398" s="25">
        <v>7.8029999999999982</v>
      </c>
      <c r="W6398" s="11">
        <f>Table_1[[#This Row],[Discount]]/Table_1[[#This Row],[Sales]]</f>
        <v>8.6505190311418692E-3</v>
      </c>
      <c r="X6398" t="str">
        <f>IF(Table_1[[#This Row],[Discount %]]&lt;=0.1, "0-10%", IF(Table_1[[#This Row],[Discount %]]&lt;=0.2, "10-20%", IF(Table_1[[#This Row],[Discount %]]&lt;=0.3, "20-30%", IF(Table_1[[#This Row],[Discount %]]&lt;=0.4, "30-40%", "40%+"))))</f>
        <v>0-10%</v>
      </c>
    </row>
    <row r="6399" spans="1:24" ht="14.4" x14ac:dyDescent="0.3">
      <c r="A6399" s="2">
        <v>6398</v>
      </c>
      <c r="B6399" s="2" t="s">
        <v>8874</v>
      </c>
      <c r="C6399" s="2">
        <f>YEAR([1]Data!$D6399)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9">
        <v>5.2480000000000002</v>
      </c>
      <c r="T6399" s="2">
        <v>2</v>
      </c>
      <c r="U6399" s="25">
        <v>0.2</v>
      </c>
      <c r="V6399" s="25">
        <v>0.59039999999999915</v>
      </c>
      <c r="W6399" s="11">
        <f>Table_1[[#This Row],[Discount]]/Table_1[[#This Row],[Sales]]</f>
        <v>3.8109756097560975E-2</v>
      </c>
      <c r="X6399" t="str">
        <f>IF(Table_1[[#This Row],[Discount %]]&lt;=0.1, "0-10%", IF(Table_1[[#This Row],[Discount %]]&lt;=0.2, "10-20%", IF(Table_1[[#This Row],[Discount %]]&lt;=0.3, "20-30%", IF(Table_1[[#This Row],[Discount %]]&lt;=0.4, "30-40%", "40%+"))))</f>
        <v>0-10%</v>
      </c>
    </row>
    <row r="6400" spans="1:24" ht="14.4" x14ac:dyDescent="0.3">
      <c r="A6400" s="2">
        <v>6399</v>
      </c>
      <c r="B6400" s="2" t="s">
        <v>8875</v>
      </c>
      <c r="C6400" s="2">
        <f>YEAR([1]Data!$D6400)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9">
        <v>824.95</v>
      </c>
      <c r="T6400" s="2">
        <v>5</v>
      </c>
      <c r="U6400" s="25">
        <v>0</v>
      </c>
      <c r="V6400" s="25">
        <v>247.48499999999993</v>
      </c>
      <c r="W6400" s="11">
        <f>Table_1[[#This Row],[Discount]]/Table_1[[#This Row],[Sales]]</f>
        <v>0</v>
      </c>
      <c r="X6400" t="str">
        <f>IF(Table_1[[#This Row],[Discount %]]&lt;=0.1, "0-10%", IF(Table_1[[#This Row],[Discount %]]&lt;=0.2, "10-20%", IF(Table_1[[#This Row],[Discount %]]&lt;=0.3, "20-30%", IF(Table_1[[#This Row],[Discount %]]&lt;=0.4, "30-40%", "40%+"))))</f>
        <v>0-10%</v>
      </c>
    </row>
    <row r="6401" spans="1:24" ht="14.4" x14ac:dyDescent="0.3">
      <c r="A6401" s="2">
        <v>6400</v>
      </c>
      <c r="B6401" s="2" t="s">
        <v>8875</v>
      </c>
      <c r="C6401" s="2">
        <f>YEAR([1]Data!$D6401)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9">
        <v>24.64</v>
      </c>
      <c r="T6401" s="2">
        <v>8</v>
      </c>
      <c r="U6401" s="25">
        <v>0</v>
      </c>
      <c r="V6401" s="25">
        <v>11.827199999999999</v>
      </c>
      <c r="W6401" s="11">
        <f>Table_1[[#This Row],[Discount]]/Table_1[[#This Row],[Sales]]</f>
        <v>0</v>
      </c>
      <c r="X6401" t="str">
        <f>IF(Table_1[[#This Row],[Discount %]]&lt;=0.1, "0-10%", IF(Table_1[[#This Row],[Discount %]]&lt;=0.2, "10-20%", IF(Table_1[[#This Row],[Discount %]]&lt;=0.3, "20-30%", IF(Table_1[[#This Row],[Discount %]]&lt;=0.4, "30-40%", "40%+"))))</f>
        <v>0-10%</v>
      </c>
    </row>
    <row r="6402" spans="1:24" ht="14.4" x14ac:dyDescent="0.3">
      <c r="A6402" s="2">
        <v>6401</v>
      </c>
      <c r="B6402" s="2" t="s">
        <v>8875</v>
      </c>
      <c r="C6402" s="2">
        <f>YEAR([1]Data!$D6402)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9">
        <v>227.88</v>
      </c>
      <c r="T6402" s="2">
        <v>6</v>
      </c>
      <c r="U6402" s="25">
        <v>0</v>
      </c>
      <c r="V6402" s="25">
        <v>68.363999999999976</v>
      </c>
      <c r="W6402" s="11">
        <f>Table_1[[#This Row],[Discount]]/Table_1[[#This Row],[Sales]]</f>
        <v>0</v>
      </c>
      <c r="X6402" t="str">
        <f>IF(Table_1[[#This Row],[Discount %]]&lt;=0.1, "0-10%", IF(Table_1[[#This Row],[Discount %]]&lt;=0.2, "10-20%", IF(Table_1[[#This Row],[Discount %]]&lt;=0.3, "20-30%", IF(Table_1[[#This Row],[Discount %]]&lt;=0.4, "30-40%", "40%+"))))</f>
        <v>0-10%</v>
      </c>
    </row>
    <row r="6403" spans="1:24" ht="14.4" x14ac:dyDescent="0.3">
      <c r="A6403" s="2">
        <v>6402</v>
      </c>
      <c r="B6403" s="2" t="s">
        <v>8876</v>
      </c>
      <c r="C6403" s="2">
        <f>YEAR([1]Data!$D6403)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9">
        <v>241.96</v>
      </c>
      <c r="T6403" s="2">
        <v>2</v>
      </c>
      <c r="U6403" s="25">
        <v>0</v>
      </c>
      <c r="V6403" s="25">
        <v>33.874400000000009</v>
      </c>
      <c r="W6403" s="11">
        <f>Table_1[[#This Row],[Discount]]/Table_1[[#This Row],[Sales]]</f>
        <v>0</v>
      </c>
      <c r="X6403" t="str">
        <f>IF(Table_1[[#This Row],[Discount %]]&lt;=0.1, "0-10%", IF(Table_1[[#This Row],[Discount %]]&lt;=0.2, "10-20%", IF(Table_1[[#This Row],[Discount %]]&lt;=0.3, "20-30%", IF(Table_1[[#This Row],[Discount %]]&lt;=0.4, "30-40%", "40%+"))))</f>
        <v>0-10%</v>
      </c>
    </row>
    <row r="6404" spans="1:24" ht="14.4" x14ac:dyDescent="0.3">
      <c r="A6404" s="2">
        <v>6403</v>
      </c>
      <c r="B6404" s="2" t="s">
        <v>8876</v>
      </c>
      <c r="C6404" s="2">
        <f>YEAR([1]Data!$D6404)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9">
        <v>3.89</v>
      </c>
      <c r="T6404" s="2">
        <v>1</v>
      </c>
      <c r="U6404" s="25">
        <v>0</v>
      </c>
      <c r="V6404" s="25">
        <v>1.8672</v>
      </c>
      <c r="W6404" s="11">
        <f>Table_1[[#This Row],[Discount]]/Table_1[[#This Row],[Sales]]</f>
        <v>0</v>
      </c>
      <c r="X6404" t="str">
        <f>IF(Table_1[[#This Row],[Discount %]]&lt;=0.1, "0-10%", IF(Table_1[[#This Row],[Discount %]]&lt;=0.2, "10-20%", IF(Table_1[[#This Row],[Discount %]]&lt;=0.3, "20-30%", IF(Table_1[[#This Row],[Discount %]]&lt;=0.4, "30-40%", "40%+"))))</f>
        <v>0-10%</v>
      </c>
    </row>
    <row r="6405" spans="1:24" ht="14.4" x14ac:dyDescent="0.3">
      <c r="A6405" s="2">
        <v>6404</v>
      </c>
      <c r="B6405" s="2" t="s">
        <v>8876</v>
      </c>
      <c r="C6405" s="2">
        <f>YEAR([1]Data!$D6405)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9">
        <v>8.01</v>
      </c>
      <c r="T6405" s="2">
        <v>3</v>
      </c>
      <c r="U6405" s="25">
        <v>0</v>
      </c>
      <c r="V6405" s="25">
        <v>3.0438000000000001</v>
      </c>
      <c r="W6405" s="11">
        <f>Table_1[[#This Row],[Discount]]/Table_1[[#This Row],[Sales]]</f>
        <v>0</v>
      </c>
      <c r="X6405" t="str">
        <f>IF(Table_1[[#This Row],[Discount %]]&lt;=0.1, "0-10%", IF(Table_1[[#This Row],[Discount %]]&lt;=0.2, "10-20%", IF(Table_1[[#This Row],[Discount %]]&lt;=0.3, "20-30%", IF(Table_1[[#This Row],[Discount %]]&lt;=0.4, "30-40%", "40%+"))))</f>
        <v>0-10%</v>
      </c>
    </row>
    <row r="6406" spans="1:24" ht="14.4" x14ac:dyDescent="0.3">
      <c r="A6406" s="2">
        <v>6405</v>
      </c>
      <c r="B6406" s="2" t="s">
        <v>8877</v>
      </c>
      <c r="C6406" s="2">
        <f>YEAR([1]Data!$D6406)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9">
        <v>177.48000000000002</v>
      </c>
      <c r="T6406" s="2">
        <v>3</v>
      </c>
      <c r="U6406" s="25">
        <v>0.2</v>
      </c>
      <c r="V6406" s="25">
        <v>19.966499999999982</v>
      </c>
      <c r="W6406" s="11">
        <f>Table_1[[#This Row],[Discount]]/Table_1[[#This Row],[Sales]]</f>
        <v>1.1268875366238448E-3</v>
      </c>
      <c r="X6406" t="str">
        <f>IF(Table_1[[#This Row],[Discount %]]&lt;=0.1, "0-10%", IF(Table_1[[#This Row],[Discount %]]&lt;=0.2, "10-20%", IF(Table_1[[#This Row],[Discount %]]&lt;=0.3, "20-30%", IF(Table_1[[#This Row],[Discount %]]&lt;=0.4, "30-40%", "40%+"))))</f>
        <v>0-10%</v>
      </c>
    </row>
    <row r="6407" spans="1:24" ht="14.4" x14ac:dyDescent="0.3">
      <c r="A6407" s="2">
        <v>6406</v>
      </c>
      <c r="B6407" s="2" t="s">
        <v>8878</v>
      </c>
      <c r="C6407" s="2">
        <f>YEAR([1]Data!$D6407)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9">
        <v>569.5680000000001</v>
      </c>
      <c r="T6407" s="2">
        <v>2</v>
      </c>
      <c r="U6407" s="25">
        <v>0.2</v>
      </c>
      <c r="V6407" s="25">
        <v>7.119599999999906</v>
      </c>
      <c r="W6407" s="11">
        <f>Table_1[[#This Row],[Discount]]/Table_1[[#This Row],[Sales]]</f>
        <v>3.5114332265857629E-4</v>
      </c>
      <c r="X6407" t="str">
        <f>IF(Table_1[[#This Row],[Discount %]]&lt;=0.1, "0-10%", IF(Table_1[[#This Row],[Discount %]]&lt;=0.2, "10-20%", IF(Table_1[[#This Row],[Discount %]]&lt;=0.3, "20-30%", IF(Table_1[[#This Row],[Discount %]]&lt;=0.4, "30-40%", "40%+"))))</f>
        <v>0-10%</v>
      </c>
    </row>
    <row r="6408" spans="1:24" ht="14.4" x14ac:dyDescent="0.3">
      <c r="A6408" s="2">
        <v>6407</v>
      </c>
      <c r="B6408" s="2" t="s">
        <v>8878</v>
      </c>
      <c r="C6408" s="2">
        <f>YEAR([1]Data!$D6408)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9">
        <v>149.73000000000002</v>
      </c>
      <c r="T6408" s="2">
        <v>7</v>
      </c>
      <c r="U6408" s="25">
        <v>0</v>
      </c>
      <c r="V6408" s="25">
        <v>43.421699999999994</v>
      </c>
      <c r="W6408" s="11">
        <f>Table_1[[#This Row],[Discount]]/Table_1[[#This Row],[Sales]]</f>
        <v>0</v>
      </c>
      <c r="X6408" t="str">
        <f>IF(Table_1[[#This Row],[Discount %]]&lt;=0.1, "0-10%", IF(Table_1[[#This Row],[Discount %]]&lt;=0.2, "10-20%", IF(Table_1[[#This Row],[Discount %]]&lt;=0.3, "20-30%", IF(Table_1[[#This Row],[Discount %]]&lt;=0.4, "30-40%", "40%+"))))</f>
        <v>0-10%</v>
      </c>
    </row>
    <row r="6409" spans="1:24" ht="14.4" x14ac:dyDescent="0.3">
      <c r="A6409" s="2">
        <v>6408</v>
      </c>
      <c r="B6409" s="2" t="s">
        <v>8879</v>
      </c>
      <c r="C6409" s="2">
        <f>YEAR([1]Data!$D6409)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9">
        <v>899.43</v>
      </c>
      <c r="T6409" s="2">
        <v>5</v>
      </c>
      <c r="U6409" s="25">
        <v>0.3</v>
      </c>
      <c r="V6409" s="25">
        <v>-12.84900000000016</v>
      </c>
      <c r="W6409" s="11">
        <f>Table_1[[#This Row],[Discount]]/Table_1[[#This Row],[Sales]]</f>
        <v>3.3354457823288081E-4</v>
      </c>
      <c r="X6409" t="str">
        <f>IF(Table_1[[#This Row],[Discount %]]&lt;=0.1, "0-10%", IF(Table_1[[#This Row],[Discount %]]&lt;=0.2, "10-20%", IF(Table_1[[#This Row],[Discount %]]&lt;=0.3, "20-30%", IF(Table_1[[#This Row],[Discount %]]&lt;=0.4, "30-40%", "40%+"))))</f>
        <v>0-10%</v>
      </c>
    </row>
    <row r="6410" spans="1:24" ht="14.4" x14ac:dyDescent="0.3">
      <c r="A6410" s="2">
        <v>6409</v>
      </c>
      <c r="B6410" s="2" t="s">
        <v>8879</v>
      </c>
      <c r="C6410" s="2">
        <f>YEAR([1]Data!$D6410)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9">
        <v>46.2</v>
      </c>
      <c r="T6410" s="2">
        <v>5</v>
      </c>
      <c r="U6410" s="25">
        <v>0.2</v>
      </c>
      <c r="V6410" s="25">
        <v>5.7749999999999986</v>
      </c>
      <c r="W6410" s="11">
        <f>Table_1[[#This Row],[Discount]]/Table_1[[#This Row],[Sales]]</f>
        <v>4.329004329004329E-3</v>
      </c>
      <c r="X6410" t="str">
        <f>IF(Table_1[[#This Row],[Discount %]]&lt;=0.1, "0-10%", IF(Table_1[[#This Row],[Discount %]]&lt;=0.2, "10-20%", IF(Table_1[[#This Row],[Discount %]]&lt;=0.3, "20-30%", IF(Table_1[[#This Row],[Discount %]]&lt;=0.4, "30-40%", "40%+"))))</f>
        <v>0-10%</v>
      </c>
    </row>
    <row r="6411" spans="1:24" ht="14.4" x14ac:dyDescent="0.3">
      <c r="A6411" s="2">
        <v>6410</v>
      </c>
      <c r="B6411" s="2" t="s">
        <v>8879</v>
      </c>
      <c r="C6411" s="2">
        <f>YEAR([1]Data!$D6411)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9">
        <v>47.952000000000005</v>
      </c>
      <c r="T6411" s="2">
        <v>3</v>
      </c>
      <c r="U6411" s="25">
        <v>0.2</v>
      </c>
      <c r="V6411" s="25">
        <v>16.183799999999998</v>
      </c>
      <c r="W6411" s="11">
        <f>Table_1[[#This Row],[Discount]]/Table_1[[#This Row],[Sales]]</f>
        <v>4.1708375041708372E-3</v>
      </c>
      <c r="X6411" t="str">
        <f>IF(Table_1[[#This Row],[Discount %]]&lt;=0.1, "0-10%", IF(Table_1[[#This Row],[Discount %]]&lt;=0.2, "10-20%", IF(Table_1[[#This Row],[Discount %]]&lt;=0.3, "20-30%", IF(Table_1[[#This Row],[Discount %]]&lt;=0.4, "30-40%", "40%+"))))</f>
        <v>0-10%</v>
      </c>
    </row>
    <row r="6412" spans="1:24" ht="14.4" x14ac:dyDescent="0.3">
      <c r="A6412" s="2">
        <v>6411</v>
      </c>
      <c r="B6412" s="2" t="s">
        <v>8879</v>
      </c>
      <c r="C6412" s="2">
        <f>YEAR([1]Data!$D6412)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9">
        <v>7.9920000000000009</v>
      </c>
      <c r="T6412" s="2">
        <v>1</v>
      </c>
      <c r="U6412" s="25">
        <v>0.2</v>
      </c>
      <c r="V6412" s="25">
        <v>0.69930000000000003</v>
      </c>
      <c r="W6412" s="11">
        <f>Table_1[[#This Row],[Discount]]/Table_1[[#This Row],[Sales]]</f>
        <v>2.5025025025025023E-2</v>
      </c>
      <c r="X6412" t="str">
        <f>IF(Table_1[[#This Row],[Discount %]]&lt;=0.1, "0-10%", IF(Table_1[[#This Row],[Discount %]]&lt;=0.2, "10-20%", IF(Table_1[[#This Row],[Discount %]]&lt;=0.3, "20-30%", IF(Table_1[[#This Row],[Discount %]]&lt;=0.4, "30-40%", "40%+"))))</f>
        <v>0-10%</v>
      </c>
    </row>
    <row r="6413" spans="1:24" ht="14.4" x14ac:dyDescent="0.3">
      <c r="A6413" s="2">
        <v>6412</v>
      </c>
      <c r="B6413" s="2" t="s">
        <v>8879</v>
      </c>
      <c r="C6413" s="2">
        <f>YEAR([1]Data!$D6413)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9">
        <v>76.864000000000004</v>
      </c>
      <c r="T6413" s="2">
        <v>2</v>
      </c>
      <c r="U6413" s="25">
        <v>0.2</v>
      </c>
      <c r="V6413" s="25">
        <v>26.902399999999993</v>
      </c>
      <c r="W6413" s="11">
        <f>Table_1[[#This Row],[Discount]]/Table_1[[#This Row],[Sales]]</f>
        <v>2.6019983347210659E-3</v>
      </c>
      <c r="X6413" t="str">
        <f>IF(Table_1[[#This Row],[Discount %]]&lt;=0.1, "0-10%", IF(Table_1[[#This Row],[Discount %]]&lt;=0.2, "10-20%", IF(Table_1[[#This Row],[Discount %]]&lt;=0.3, "20-30%", IF(Table_1[[#This Row],[Discount %]]&lt;=0.4, "30-40%", "40%+"))))</f>
        <v>0-10%</v>
      </c>
    </row>
    <row r="6414" spans="1:24" ht="14.4" x14ac:dyDescent="0.3">
      <c r="A6414" s="2">
        <v>6413</v>
      </c>
      <c r="B6414" s="2" t="s">
        <v>8882</v>
      </c>
      <c r="C6414" s="2">
        <f>YEAR([1]Data!$D6414)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9">
        <v>102.93</v>
      </c>
      <c r="T6414" s="2">
        <v>3</v>
      </c>
      <c r="U6414" s="25">
        <v>0</v>
      </c>
      <c r="V6414" s="25">
        <v>48.377100000000006</v>
      </c>
      <c r="W6414" s="11">
        <f>Table_1[[#This Row],[Discount]]/Table_1[[#This Row],[Sales]]</f>
        <v>0</v>
      </c>
      <c r="X6414" t="str">
        <f>IF(Table_1[[#This Row],[Discount %]]&lt;=0.1, "0-10%", IF(Table_1[[#This Row],[Discount %]]&lt;=0.2, "10-20%", IF(Table_1[[#This Row],[Discount %]]&lt;=0.3, "20-30%", IF(Table_1[[#This Row],[Discount %]]&lt;=0.4, "30-40%", "40%+"))))</f>
        <v>0-10%</v>
      </c>
    </row>
    <row r="6415" spans="1:24" ht="14.4" x14ac:dyDescent="0.3">
      <c r="A6415" s="2">
        <v>6414</v>
      </c>
      <c r="B6415" s="2" t="s">
        <v>8882</v>
      </c>
      <c r="C6415" s="2">
        <f>YEAR([1]Data!$D6415)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9">
        <v>98.16</v>
      </c>
      <c r="T6415" s="2">
        <v>6</v>
      </c>
      <c r="U6415" s="25">
        <v>0</v>
      </c>
      <c r="V6415" s="25">
        <v>9.8159999999999954</v>
      </c>
      <c r="W6415" s="11">
        <f>Table_1[[#This Row],[Discount]]/Table_1[[#This Row],[Sales]]</f>
        <v>0</v>
      </c>
      <c r="X6415" t="str">
        <f>IF(Table_1[[#This Row],[Discount %]]&lt;=0.1, "0-10%", IF(Table_1[[#This Row],[Discount %]]&lt;=0.2, "10-20%", IF(Table_1[[#This Row],[Discount %]]&lt;=0.3, "20-30%", IF(Table_1[[#This Row],[Discount %]]&lt;=0.4, "30-40%", "40%+"))))</f>
        <v>0-10%</v>
      </c>
    </row>
    <row r="6416" spans="1:24" ht="14.4" x14ac:dyDescent="0.3">
      <c r="A6416" s="2">
        <v>6415</v>
      </c>
      <c r="B6416" s="2" t="s">
        <v>8883</v>
      </c>
      <c r="C6416" s="2">
        <f>YEAR([1]Data!$D6416)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9">
        <v>11.520000000000001</v>
      </c>
      <c r="T6416" s="2">
        <v>5</v>
      </c>
      <c r="U6416" s="25">
        <v>0.7</v>
      </c>
      <c r="V6416" s="25">
        <v>-7.6799999999999962</v>
      </c>
      <c r="W6416" s="11">
        <f>Table_1[[#This Row],[Discount]]/Table_1[[#This Row],[Sales]]</f>
        <v>6.0763888888888881E-2</v>
      </c>
      <c r="X6416" t="str">
        <f>IF(Table_1[[#This Row],[Discount %]]&lt;=0.1, "0-10%", IF(Table_1[[#This Row],[Discount %]]&lt;=0.2, "10-20%", IF(Table_1[[#This Row],[Discount %]]&lt;=0.3, "20-30%", IF(Table_1[[#This Row],[Discount %]]&lt;=0.4, "30-40%", "40%+"))))</f>
        <v>0-10%</v>
      </c>
    </row>
    <row r="6417" spans="1:24" ht="14.4" x14ac:dyDescent="0.3">
      <c r="A6417" s="2">
        <v>6416</v>
      </c>
      <c r="B6417" s="2" t="s">
        <v>8884</v>
      </c>
      <c r="C6417" s="2">
        <f>YEAR([1]Data!$D6417)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9">
        <v>83.88</v>
      </c>
      <c r="T6417" s="2">
        <v>1</v>
      </c>
      <c r="U6417" s="25">
        <v>0.2</v>
      </c>
      <c r="V6417" s="25">
        <v>29.357999999999997</v>
      </c>
      <c r="W6417" s="11">
        <f>Table_1[[#This Row],[Discount]]/Table_1[[#This Row],[Sales]]</f>
        <v>2.3843586075345735E-3</v>
      </c>
      <c r="X6417" t="str">
        <f>IF(Table_1[[#This Row],[Discount %]]&lt;=0.1, "0-10%", IF(Table_1[[#This Row],[Discount %]]&lt;=0.2, "10-20%", IF(Table_1[[#This Row],[Discount %]]&lt;=0.3, "20-30%", IF(Table_1[[#This Row],[Discount %]]&lt;=0.4, "30-40%", "40%+"))))</f>
        <v>0-10%</v>
      </c>
    </row>
    <row r="6418" spans="1:24" ht="14.4" x14ac:dyDescent="0.3">
      <c r="A6418" s="2">
        <v>6417</v>
      </c>
      <c r="B6418" s="2" t="s">
        <v>8885</v>
      </c>
      <c r="C6418" s="2">
        <f>YEAR([1]Data!$D6418)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9">
        <v>108.57600000000001</v>
      </c>
      <c r="T6418" s="2">
        <v>4</v>
      </c>
      <c r="U6418" s="25">
        <v>0.4</v>
      </c>
      <c r="V6418" s="25">
        <v>-25.334400000000002</v>
      </c>
      <c r="W6418" s="11">
        <f>Table_1[[#This Row],[Discount]]/Table_1[[#This Row],[Sales]]</f>
        <v>3.6840554081933393E-3</v>
      </c>
      <c r="X6418" t="str">
        <f>IF(Table_1[[#This Row],[Discount %]]&lt;=0.1, "0-10%", IF(Table_1[[#This Row],[Discount %]]&lt;=0.2, "10-20%", IF(Table_1[[#This Row],[Discount %]]&lt;=0.3, "20-30%", IF(Table_1[[#This Row],[Discount %]]&lt;=0.4, "30-40%", "40%+"))))</f>
        <v>0-10%</v>
      </c>
    </row>
    <row r="6419" spans="1:24" ht="14.4" x14ac:dyDescent="0.3">
      <c r="A6419" s="2">
        <v>6418</v>
      </c>
      <c r="B6419" s="2" t="s">
        <v>8885</v>
      </c>
      <c r="C6419" s="2">
        <f>YEAR([1]Data!$D6419)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9">
        <v>5.9840000000000009</v>
      </c>
      <c r="T6419" s="2">
        <v>2</v>
      </c>
      <c r="U6419" s="25">
        <v>0.2</v>
      </c>
      <c r="V6419" s="25">
        <v>-1.3463999999999998</v>
      </c>
      <c r="W6419" s="11">
        <f>Table_1[[#This Row],[Discount]]/Table_1[[#This Row],[Sales]]</f>
        <v>3.3422459893048123E-2</v>
      </c>
      <c r="X6419" t="str">
        <f>IF(Table_1[[#This Row],[Discount %]]&lt;=0.1, "0-10%", IF(Table_1[[#This Row],[Discount %]]&lt;=0.2, "10-20%", IF(Table_1[[#This Row],[Discount %]]&lt;=0.3, "20-30%", IF(Table_1[[#This Row],[Discount %]]&lt;=0.4, "30-40%", "40%+"))))</f>
        <v>0-10%</v>
      </c>
    </row>
    <row r="6420" spans="1:24" ht="14.4" x14ac:dyDescent="0.3">
      <c r="A6420" s="2">
        <v>6419</v>
      </c>
      <c r="B6420" s="2" t="s">
        <v>8886</v>
      </c>
      <c r="C6420" s="2">
        <f>YEAR([1]Data!$D6420)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9">
        <v>21.96</v>
      </c>
      <c r="T6420" s="2">
        <v>2</v>
      </c>
      <c r="U6420" s="25">
        <v>0</v>
      </c>
      <c r="V6420" s="25">
        <v>6.1488000000000014</v>
      </c>
      <c r="W6420" s="11">
        <f>Table_1[[#This Row],[Discount]]/Table_1[[#This Row],[Sales]]</f>
        <v>0</v>
      </c>
      <c r="X6420" t="str">
        <f>IF(Table_1[[#This Row],[Discount %]]&lt;=0.1, "0-10%", IF(Table_1[[#This Row],[Discount %]]&lt;=0.2, "10-20%", IF(Table_1[[#This Row],[Discount %]]&lt;=0.3, "20-30%", IF(Table_1[[#This Row],[Discount %]]&lt;=0.4, "30-40%", "40%+"))))</f>
        <v>0-10%</v>
      </c>
    </row>
    <row r="6421" spans="1:24" ht="14.4" x14ac:dyDescent="0.3">
      <c r="A6421" s="2">
        <v>6420</v>
      </c>
      <c r="B6421" s="2" t="s">
        <v>8886</v>
      </c>
      <c r="C6421" s="2">
        <f>YEAR([1]Data!$D6421)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9">
        <v>368.96999999999997</v>
      </c>
      <c r="T6421" s="2">
        <v>3</v>
      </c>
      <c r="U6421" s="25">
        <v>0</v>
      </c>
      <c r="V6421" s="25">
        <v>81.173400000000001</v>
      </c>
      <c r="W6421" s="11">
        <f>Table_1[[#This Row],[Discount]]/Table_1[[#This Row],[Sales]]</f>
        <v>0</v>
      </c>
      <c r="X6421" t="str">
        <f>IF(Table_1[[#This Row],[Discount %]]&lt;=0.1, "0-10%", IF(Table_1[[#This Row],[Discount %]]&lt;=0.2, "10-20%", IF(Table_1[[#This Row],[Discount %]]&lt;=0.3, "20-30%", IF(Table_1[[#This Row],[Discount %]]&lt;=0.4, "30-40%", "40%+"))))</f>
        <v>0-10%</v>
      </c>
    </row>
    <row r="6422" spans="1:24" ht="14.4" x14ac:dyDescent="0.3">
      <c r="A6422" s="2">
        <v>6421</v>
      </c>
      <c r="B6422" s="2" t="s">
        <v>8886</v>
      </c>
      <c r="C6422" s="2">
        <f>YEAR([1]Data!$D6422)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9">
        <v>12.39</v>
      </c>
      <c r="T6422" s="2">
        <v>3</v>
      </c>
      <c r="U6422" s="25">
        <v>0</v>
      </c>
      <c r="V6422" s="25">
        <v>3.4692000000000003</v>
      </c>
      <c r="W6422" s="11">
        <f>Table_1[[#This Row],[Discount]]/Table_1[[#This Row],[Sales]]</f>
        <v>0</v>
      </c>
      <c r="X6422" t="str">
        <f>IF(Table_1[[#This Row],[Discount %]]&lt;=0.1, "0-10%", IF(Table_1[[#This Row],[Discount %]]&lt;=0.2, "10-20%", IF(Table_1[[#This Row],[Discount %]]&lt;=0.3, "20-30%", IF(Table_1[[#This Row],[Discount %]]&lt;=0.4, "30-40%", "40%+"))))</f>
        <v>0-10%</v>
      </c>
    </row>
    <row r="6423" spans="1:24" ht="14.4" x14ac:dyDescent="0.3">
      <c r="A6423" s="2">
        <v>6422</v>
      </c>
      <c r="B6423" s="2" t="s">
        <v>8886</v>
      </c>
      <c r="C6423" s="2">
        <f>YEAR([1]Data!$D6423)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9">
        <v>332.94</v>
      </c>
      <c r="T6423" s="2">
        <v>3</v>
      </c>
      <c r="U6423" s="25">
        <v>0</v>
      </c>
      <c r="V6423" s="25">
        <v>9.9882000000000204</v>
      </c>
      <c r="W6423" s="11">
        <f>Table_1[[#This Row],[Discount]]/Table_1[[#This Row],[Sales]]</f>
        <v>0</v>
      </c>
      <c r="X6423" t="str">
        <f>IF(Table_1[[#This Row],[Discount %]]&lt;=0.1, "0-10%", IF(Table_1[[#This Row],[Discount %]]&lt;=0.2, "10-20%", IF(Table_1[[#This Row],[Discount %]]&lt;=0.3, "20-30%", IF(Table_1[[#This Row],[Discount %]]&lt;=0.4, "30-40%", "40%+"))))</f>
        <v>0-10%</v>
      </c>
    </row>
    <row r="6424" spans="1:24" ht="14.4" x14ac:dyDescent="0.3">
      <c r="A6424" s="2">
        <v>6423</v>
      </c>
      <c r="B6424" s="2" t="s">
        <v>8887</v>
      </c>
      <c r="C6424" s="2">
        <f>YEAR([1]Data!$D6424)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9">
        <v>111.93</v>
      </c>
      <c r="T6424" s="2">
        <v>7</v>
      </c>
      <c r="U6424" s="25">
        <v>0</v>
      </c>
      <c r="V6424" s="25">
        <v>34.698299999999996</v>
      </c>
      <c r="W6424" s="11">
        <f>Table_1[[#This Row],[Discount]]/Table_1[[#This Row],[Sales]]</f>
        <v>0</v>
      </c>
      <c r="X6424" t="str">
        <f>IF(Table_1[[#This Row],[Discount %]]&lt;=0.1, "0-10%", IF(Table_1[[#This Row],[Discount %]]&lt;=0.2, "10-20%", IF(Table_1[[#This Row],[Discount %]]&lt;=0.3, "20-30%", IF(Table_1[[#This Row],[Discount %]]&lt;=0.4, "30-40%", "40%+"))))</f>
        <v>0-10%</v>
      </c>
    </row>
    <row r="6425" spans="1:24" ht="14.4" x14ac:dyDescent="0.3">
      <c r="A6425" s="2">
        <v>6424</v>
      </c>
      <c r="B6425" s="2" t="s">
        <v>8888</v>
      </c>
      <c r="C6425" s="2">
        <f>YEAR([1]Data!$D6425)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9">
        <v>454.27200000000005</v>
      </c>
      <c r="T6425" s="2">
        <v>8</v>
      </c>
      <c r="U6425" s="25">
        <v>0.2</v>
      </c>
      <c r="V6425" s="25">
        <v>-73.819200000000052</v>
      </c>
      <c r="W6425" s="11">
        <f>Table_1[[#This Row],[Discount]]/Table_1[[#This Row],[Sales]]</f>
        <v>4.4026486334178641E-4</v>
      </c>
      <c r="X6425" t="str">
        <f>IF(Table_1[[#This Row],[Discount %]]&lt;=0.1, "0-10%", IF(Table_1[[#This Row],[Discount %]]&lt;=0.2, "10-20%", IF(Table_1[[#This Row],[Discount %]]&lt;=0.3, "20-30%", IF(Table_1[[#This Row],[Discount %]]&lt;=0.4, "30-40%", "40%+"))))</f>
        <v>0-10%</v>
      </c>
    </row>
    <row r="6426" spans="1:24" ht="14.4" x14ac:dyDescent="0.3">
      <c r="A6426" s="2">
        <v>6425</v>
      </c>
      <c r="B6426" s="2" t="s">
        <v>8889</v>
      </c>
      <c r="C6426" s="2">
        <f>YEAR([1]Data!$D6426)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9">
        <v>19.440000000000001</v>
      </c>
      <c r="T6426" s="2">
        <v>3</v>
      </c>
      <c r="U6426" s="25">
        <v>0</v>
      </c>
      <c r="V6426" s="25">
        <v>9.3312000000000008</v>
      </c>
      <c r="W6426" s="11">
        <f>Table_1[[#This Row],[Discount]]/Table_1[[#This Row],[Sales]]</f>
        <v>0</v>
      </c>
      <c r="X6426" t="str">
        <f>IF(Table_1[[#This Row],[Discount %]]&lt;=0.1, "0-10%", IF(Table_1[[#This Row],[Discount %]]&lt;=0.2, "10-20%", IF(Table_1[[#This Row],[Discount %]]&lt;=0.3, "20-30%", IF(Table_1[[#This Row],[Discount %]]&lt;=0.4, "30-40%", "40%+"))))</f>
        <v>0-10%</v>
      </c>
    </row>
    <row r="6427" spans="1:24" ht="14.4" x14ac:dyDescent="0.3">
      <c r="A6427" s="2">
        <v>6426</v>
      </c>
      <c r="B6427" s="2" t="s">
        <v>8890</v>
      </c>
      <c r="C6427" s="2">
        <f>YEAR([1]Data!$D6427)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9">
        <v>8399.9759999999987</v>
      </c>
      <c r="T6427" s="2">
        <v>4</v>
      </c>
      <c r="U6427" s="25">
        <v>0.4</v>
      </c>
      <c r="V6427" s="25">
        <v>1119.996799999999</v>
      </c>
      <c r="W6427" s="11">
        <f>Table_1[[#This Row],[Discount]]/Table_1[[#This Row],[Sales]]</f>
        <v>4.7619183673858125E-5</v>
      </c>
      <c r="X6427" t="str">
        <f>IF(Table_1[[#This Row],[Discount %]]&lt;=0.1, "0-10%", IF(Table_1[[#This Row],[Discount %]]&lt;=0.2, "10-20%", IF(Table_1[[#This Row],[Discount %]]&lt;=0.3, "20-30%", IF(Table_1[[#This Row],[Discount %]]&lt;=0.4, "30-40%", "40%+"))))</f>
        <v>0-10%</v>
      </c>
    </row>
    <row r="6428" spans="1:24" ht="14.4" x14ac:dyDescent="0.3">
      <c r="A6428" s="2">
        <v>6427</v>
      </c>
      <c r="B6428" s="2" t="s">
        <v>8890</v>
      </c>
      <c r="C6428" s="2">
        <f>YEAR([1]Data!$D6428)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9">
        <v>6.2940000000000014</v>
      </c>
      <c r="T6428" s="2">
        <v>1</v>
      </c>
      <c r="U6428" s="25">
        <v>0.7</v>
      </c>
      <c r="V6428" s="25">
        <v>-4.1959999999999997</v>
      </c>
      <c r="W6428" s="11">
        <f>Table_1[[#This Row],[Discount]]/Table_1[[#This Row],[Sales]]</f>
        <v>0.1112170320940578</v>
      </c>
      <c r="X6428" t="str">
        <f>IF(Table_1[[#This Row],[Discount %]]&lt;=0.1, "0-10%", IF(Table_1[[#This Row],[Discount %]]&lt;=0.2, "10-20%", IF(Table_1[[#This Row],[Discount %]]&lt;=0.3, "20-30%", IF(Table_1[[#This Row],[Discount %]]&lt;=0.4, "30-40%", "40%+"))))</f>
        <v>10-20%</v>
      </c>
    </row>
    <row r="6429" spans="1:24" ht="14.4" x14ac:dyDescent="0.3">
      <c r="A6429" s="2">
        <v>6428</v>
      </c>
      <c r="B6429" s="2" t="s">
        <v>8890</v>
      </c>
      <c r="C6429" s="2">
        <f>YEAR([1]Data!$D6429)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9">
        <v>10.368000000000002</v>
      </c>
      <c r="T6429" s="2">
        <v>2</v>
      </c>
      <c r="U6429" s="25">
        <v>0.2</v>
      </c>
      <c r="V6429" s="25">
        <v>3.6288</v>
      </c>
      <c r="W6429" s="11">
        <f>Table_1[[#This Row],[Discount]]/Table_1[[#This Row],[Sales]]</f>
        <v>1.9290123456790119E-2</v>
      </c>
      <c r="X6429" t="str">
        <f>IF(Table_1[[#This Row],[Discount %]]&lt;=0.1, "0-10%", IF(Table_1[[#This Row],[Discount %]]&lt;=0.2, "10-20%", IF(Table_1[[#This Row],[Discount %]]&lt;=0.3, "20-30%", IF(Table_1[[#This Row],[Discount %]]&lt;=0.4, "30-40%", "40%+"))))</f>
        <v>0-10%</v>
      </c>
    </row>
    <row r="6430" spans="1:24" ht="14.4" x14ac:dyDescent="0.3">
      <c r="A6430" s="2">
        <v>6429</v>
      </c>
      <c r="B6430" s="2" t="s">
        <v>8890</v>
      </c>
      <c r="C6430" s="2">
        <f>YEAR([1]Data!$D6430)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9">
        <v>122.38199999999999</v>
      </c>
      <c r="T6430" s="2">
        <v>3</v>
      </c>
      <c r="U6430" s="25">
        <v>0.4</v>
      </c>
      <c r="V6430" s="25">
        <v>-24.476399999999998</v>
      </c>
      <c r="W6430" s="11">
        <f>Table_1[[#This Row],[Discount]]/Table_1[[#This Row],[Sales]]</f>
        <v>3.2684545112843396E-3</v>
      </c>
      <c r="X6430" t="str">
        <f>IF(Table_1[[#This Row],[Discount %]]&lt;=0.1, "0-10%", IF(Table_1[[#This Row],[Discount %]]&lt;=0.2, "10-20%", IF(Table_1[[#This Row],[Discount %]]&lt;=0.3, "20-30%", IF(Table_1[[#This Row],[Discount %]]&lt;=0.4, "30-40%", "40%+"))))</f>
        <v>0-10%</v>
      </c>
    </row>
    <row r="6431" spans="1:24" ht="14.4" x14ac:dyDescent="0.3">
      <c r="A6431" s="2">
        <v>6430</v>
      </c>
      <c r="B6431" s="2" t="s">
        <v>8895</v>
      </c>
      <c r="C6431" s="2">
        <f>YEAR([1]Data!$D6431)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9">
        <v>25.983999999999998</v>
      </c>
      <c r="T6431" s="2">
        <v>2</v>
      </c>
      <c r="U6431" s="25">
        <v>0.2</v>
      </c>
      <c r="V6431" s="25">
        <v>-1.6239999999999997</v>
      </c>
      <c r="W6431" s="11">
        <f>Table_1[[#This Row],[Discount]]/Table_1[[#This Row],[Sales]]</f>
        <v>7.6970443349753705E-3</v>
      </c>
      <c r="X6431" t="str">
        <f>IF(Table_1[[#This Row],[Discount %]]&lt;=0.1, "0-10%", IF(Table_1[[#This Row],[Discount %]]&lt;=0.2, "10-20%", IF(Table_1[[#This Row],[Discount %]]&lt;=0.3, "20-30%", IF(Table_1[[#This Row],[Discount %]]&lt;=0.4, "30-40%", "40%+"))))</f>
        <v>0-10%</v>
      </c>
    </row>
    <row r="6432" spans="1:24" ht="14.4" x14ac:dyDescent="0.3">
      <c r="A6432" s="2">
        <v>6431</v>
      </c>
      <c r="B6432" s="2" t="s">
        <v>8895</v>
      </c>
      <c r="C6432" s="2">
        <f>YEAR([1]Data!$D6432)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9">
        <v>945.03600000000006</v>
      </c>
      <c r="T6432" s="2">
        <v>6</v>
      </c>
      <c r="U6432" s="25">
        <v>0.4</v>
      </c>
      <c r="V6432" s="25">
        <v>-299.26140000000009</v>
      </c>
      <c r="W6432" s="11">
        <f>Table_1[[#This Row],[Discount]]/Table_1[[#This Row],[Sales]]</f>
        <v>4.2326429892617848E-4</v>
      </c>
      <c r="X6432" t="str">
        <f>IF(Table_1[[#This Row],[Discount %]]&lt;=0.1, "0-10%", IF(Table_1[[#This Row],[Discount %]]&lt;=0.2, "10-20%", IF(Table_1[[#This Row],[Discount %]]&lt;=0.3, "20-30%", IF(Table_1[[#This Row],[Discount %]]&lt;=0.4, "30-40%", "40%+"))))</f>
        <v>0-10%</v>
      </c>
    </row>
    <row r="6433" spans="1:24" ht="14.4" x14ac:dyDescent="0.3">
      <c r="A6433" s="2">
        <v>6432</v>
      </c>
      <c r="B6433" s="2" t="s">
        <v>8895</v>
      </c>
      <c r="C6433" s="2">
        <f>YEAR([1]Data!$D6433)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9">
        <v>14.301000000000002</v>
      </c>
      <c r="T6433" s="2">
        <v>7</v>
      </c>
      <c r="U6433" s="25">
        <v>0.7</v>
      </c>
      <c r="V6433" s="25">
        <v>-10.487400000000001</v>
      </c>
      <c r="W6433" s="11">
        <f>Table_1[[#This Row],[Discount]]/Table_1[[#This Row],[Sales]]</f>
        <v>4.8947626040137041E-2</v>
      </c>
      <c r="X6433" t="str">
        <f>IF(Table_1[[#This Row],[Discount %]]&lt;=0.1, "0-10%", IF(Table_1[[#This Row],[Discount %]]&lt;=0.2, "10-20%", IF(Table_1[[#This Row],[Discount %]]&lt;=0.3, "20-30%", IF(Table_1[[#This Row],[Discount %]]&lt;=0.4, "30-40%", "40%+"))))</f>
        <v>0-10%</v>
      </c>
    </row>
    <row r="6434" spans="1:24" ht="14.4" x14ac:dyDescent="0.3">
      <c r="A6434" s="2">
        <v>6433</v>
      </c>
      <c r="B6434" s="2" t="s">
        <v>8895</v>
      </c>
      <c r="C6434" s="2">
        <f>YEAR([1]Data!$D6434)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9">
        <v>410.35199999999998</v>
      </c>
      <c r="T6434" s="2">
        <v>3</v>
      </c>
      <c r="U6434" s="25">
        <v>0.2</v>
      </c>
      <c r="V6434" s="25">
        <v>-51.29400000000004</v>
      </c>
      <c r="W6434" s="11">
        <f>Table_1[[#This Row],[Discount]]/Table_1[[#This Row],[Sales]]</f>
        <v>4.8738643895972244E-4</v>
      </c>
      <c r="X6434" t="str">
        <f>IF(Table_1[[#This Row],[Discount %]]&lt;=0.1, "0-10%", IF(Table_1[[#This Row],[Discount %]]&lt;=0.2, "10-20%", IF(Table_1[[#This Row],[Discount %]]&lt;=0.3, "20-30%", IF(Table_1[[#This Row],[Discount %]]&lt;=0.4, "30-40%", "40%+"))))</f>
        <v>0-10%</v>
      </c>
    </row>
    <row r="6435" spans="1:24" ht="14.4" x14ac:dyDescent="0.3">
      <c r="A6435" s="2">
        <v>6434</v>
      </c>
      <c r="B6435" s="2" t="s">
        <v>8896</v>
      </c>
      <c r="C6435" s="2">
        <f>YEAR([1]Data!$D6435)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9">
        <v>23.52</v>
      </c>
      <c r="T6435" s="2">
        <v>5</v>
      </c>
      <c r="U6435" s="25">
        <v>0.2</v>
      </c>
      <c r="V6435" s="25">
        <v>8.5259999999999998</v>
      </c>
      <c r="W6435" s="11">
        <f>Table_1[[#This Row],[Discount]]/Table_1[[#This Row],[Sales]]</f>
        <v>8.5034013605442185E-3</v>
      </c>
      <c r="X6435" t="str">
        <f>IF(Table_1[[#This Row],[Discount %]]&lt;=0.1, "0-10%", IF(Table_1[[#This Row],[Discount %]]&lt;=0.2, "10-20%", IF(Table_1[[#This Row],[Discount %]]&lt;=0.3, "20-30%", IF(Table_1[[#This Row],[Discount %]]&lt;=0.4, "30-40%", "40%+"))))</f>
        <v>0-10%</v>
      </c>
    </row>
    <row r="6436" spans="1:24" ht="14.4" x14ac:dyDescent="0.3">
      <c r="A6436" s="2">
        <v>6435</v>
      </c>
      <c r="B6436" s="2" t="s">
        <v>8896</v>
      </c>
      <c r="C6436" s="2">
        <f>YEAR([1]Data!$D6436)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9">
        <v>180.96</v>
      </c>
      <c r="T6436" s="2">
        <v>5</v>
      </c>
      <c r="U6436" s="25">
        <v>0.2</v>
      </c>
      <c r="V6436" s="25">
        <v>13.571999999999996</v>
      </c>
      <c r="W6436" s="11">
        <f>Table_1[[#This Row],[Discount]]/Table_1[[#This Row],[Sales]]</f>
        <v>1.1052166224580018E-3</v>
      </c>
      <c r="X6436" t="str">
        <f>IF(Table_1[[#This Row],[Discount %]]&lt;=0.1, "0-10%", IF(Table_1[[#This Row],[Discount %]]&lt;=0.2, "10-20%", IF(Table_1[[#This Row],[Discount %]]&lt;=0.3, "20-30%", IF(Table_1[[#This Row],[Discount %]]&lt;=0.4, "30-40%", "40%+"))))</f>
        <v>0-10%</v>
      </c>
    </row>
    <row r="6437" spans="1:24" ht="14.4" x14ac:dyDescent="0.3">
      <c r="A6437" s="2">
        <v>6436</v>
      </c>
      <c r="B6437" s="2" t="s">
        <v>8897</v>
      </c>
      <c r="C6437" s="2">
        <f>YEAR([1]Data!$D6437)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9">
        <v>35</v>
      </c>
      <c r="T6437" s="2">
        <v>4</v>
      </c>
      <c r="U6437" s="25">
        <v>0</v>
      </c>
      <c r="V6437" s="25">
        <v>14.700000000000003</v>
      </c>
      <c r="W6437" s="11">
        <f>Table_1[[#This Row],[Discount]]/Table_1[[#This Row],[Sales]]</f>
        <v>0</v>
      </c>
      <c r="X6437" t="str">
        <f>IF(Table_1[[#This Row],[Discount %]]&lt;=0.1, "0-10%", IF(Table_1[[#This Row],[Discount %]]&lt;=0.2, "10-20%", IF(Table_1[[#This Row],[Discount %]]&lt;=0.3, "20-30%", IF(Table_1[[#This Row],[Discount %]]&lt;=0.4, "30-40%", "40%+"))))</f>
        <v>0-10%</v>
      </c>
    </row>
    <row r="6438" spans="1:24" ht="14.4" x14ac:dyDescent="0.3">
      <c r="A6438" s="2">
        <v>6437</v>
      </c>
      <c r="B6438" s="2" t="s">
        <v>8897</v>
      </c>
      <c r="C6438" s="2">
        <f>YEAR([1]Data!$D6438)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9">
        <v>477.15000000000003</v>
      </c>
      <c r="T6438" s="2">
        <v>5</v>
      </c>
      <c r="U6438" s="25">
        <v>0</v>
      </c>
      <c r="V6438" s="25">
        <v>28.628999999999962</v>
      </c>
      <c r="W6438" s="11">
        <f>Table_1[[#This Row],[Discount]]/Table_1[[#This Row],[Sales]]</f>
        <v>0</v>
      </c>
      <c r="X6438" t="str">
        <f>IF(Table_1[[#This Row],[Discount %]]&lt;=0.1, "0-10%", IF(Table_1[[#This Row],[Discount %]]&lt;=0.2, "10-20%", IF(Table_1[[#This Row],[Discount %]]&lt;=0.3, "20-30%", IF(Table_1[[#This Row],[Discount %]]&lt;=0.4, "30-40%", "40%+"))))</f>
        <v>0-10%</v>
      </c>
    </row>
    <row r="6439" spans="1:24" ht="14.4" x14ac:dyDescent="0.3">
      <c r="A6439" s="2">
        <v>6438</v>
      </c>
      <c r="B6439" s="2" t="s">
        <v>8897</v>
      </c>
      <c r="C6439" s="2">
        <f>YEAR([1]Data!$D6439)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9">
        <v>302.37599999999998</v>
      </c>
      <c r="T6439" s="2">
        <v>3</v>
      </c>
      <c r="U6439" s="25">
        <v>0.2</v>
      </c>
      <c r="V6439" s="25">
        <v>22.678200000000018</v>
      </c>
      <c r="W6439" s="11">
        <f>Table_1[[#This Row],[Discount]]/Table_1[[#This Row],[Sales]]</f>
        <v>6.6142815567373078E-4</v>
      </c>
      <c r="X6439" t="str">
        <f>IF(Table_1[[#This Row],[Discount %]]&lt;=0.1, "0-10%", IF(Table_1[[#This Row],[Discount %]]&lt;=0.2, "10-20%", IF(Table_1[[#This Row],[Discount %]]&lt;=0.3, "20-30%", IF(Table_1[[#This Row],[Discount %]]&lt;=0.4, "30-40%", "40%+"))))</f>
        <v>0-10%</v>
      </c>
    </row>
    <row r="6440" spans="1:24" ht="14.4" x14ac:dyDescent="0.3">
      <c r="A6440" s="2">
        <v>6439</v>
      </c>
      <c r="B6440" s="2" t="s">
        <v>8898</v>
      </c>
      <c r="C6440" s="2">
        <f>YEAR([1]Data!$D6440)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9">
        <v>974.98799999999983</v>
      </c>
      <c r="T6440" s="2">
        <v>4</v>
      </c>
      <c r="U6440" s="25">
        <v>0.3</v>
      </c>
      <c r="V6440" s="25">
        <v>-97.49879999999996</v>
      </c>
      <c r="W6440" s="11">
        <f>Table_1[[#This Row],[Discount]]/Table_1[[#This Row],[Sales]]</f>
        <v>3.0769609472116585E-4</v>
      </c>
      <c r="X6440" t="str">
        <f>IF(Table_1[[#This Row],[Discount %]]&lt;=0.1, "0-10%", IF(Table_1[[#This Row],[Discount %]]&lt;=0.2, "10-20%", IF(Table_1[[#This Row],[Discount %]]&lt;=0.3, "20-30%", IF(Table_1[[#This Row],[Discount %]]&lt;=0.4, "30-40%", "40%+"))))</f>
        <v>0-10%</v>
      </c>
    </row>
    <row r="6441" spans="1:24" ht="14.4" x14ac:dyDescent="0.3">
      <c r="A6441" s="2">
        <v>6440</v>
      </c>
      <c r="B6441" s="2" t="s">
        <v>8899</v>
      </c>
      <c r="C6441" s="2">
        <f>YEAR([1]Data!$D6441)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9">
        <v>589.41</v>
      </c>
      <c r="T6441" s="2">
        <v>5</v>
      </c>
      <c r="U6441" s="25">
        <v>0.1</v>
      </c>
      <c r="V6441" s="25">
        <v>-6.5490000000000492</v>
      </c>
      <c r="W6441" s="11">
        <f>Table_1[[#This Row],[Discount]]/Table_1[[#This Row],[Sales]]</f>
        <v>1.6966118661033917E-4</v>
      </c>
      <c r="X6441" t="str">
        <f>IF(Table_1[[#This Row],[Discount %]]&lt;=0.1, "0-10%", IF(Table_1[[#This Row],[Discount %]]&lt;=0.2, "10-20%", IF(Table_1[[#This Row],[Discount %]]&lt;=0.3, "20-30%", IF(Table_1[[#This Row],[Discount %]]&lt;=0.4, "30-40%", "40%+"))))</f>
        <v>0-10%</v>
      </c>
    </row>
    <row r="6442" spans="1:24" ht="14.4" x14ac:dyDescent="0.3">
      <c r="A6442" s="2">
        <v>6441</v>
      </c>
      <c r="B6442" s="2" t="s">
        <v>8900</v>
      </c>
      <c r="C6442" s="2">
        <f>YEAR([1]Data!$D6442)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9">
        <v>34.700000000000003</v>
      </c>
      <c r="T6442" s="2">
        <v>5</v>
      </c>
      <c r="U6442" s="25">
        <v>0</v>
      </c>
      <c r="V6442" s="25">
        <v>12.492000000000001</v>
      </c>
      <c r="W6442" s="11">
        <f>Table_1[[#This Row],[Discount]]/Table_1[[#This Row],[Sales]]</f>
        <v>0</v>
      </c>
      <c r="X6442" t="str">
        <f>IF(Table_1[[#This Row],[Discount %]]&lt;=0.1, "0-10%", IF(Table_1[[#This Row],[Discount %]]&lt;=0.2, "10-20%", IF(Table_1[[#This Row],[Discount %]]&lt;=0.3, "20-30%", IF(Table_1[[#This Row],[Discount %]]&lt;=0.4, "30-40%", "40%+"))))</f>
        <v>0-10%</v>
      </c>
    </row>
    <row r="6443" spans="1:24" ht="14.4" x14ac:dyDescent="0.3">
      <c r="A6443" s="2">
        <v>6442</v>
      </c>
      <c r="B6443" s="2" t="s">
        <v>8900</v>
      </c>
      <c r="C6443" s="2">
        <f>YEAR([1]Data!$D6443)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9">
        <v>99.87</v>
      </c>
      <c r="T6443" s="2">
        <v>3</v>
      </c>
      <c r="U6443" s="25">
        <v>0</v>
      </c>
      <c r="V6443" s="25">
        <v>23.968799999999998</v>
      </c>
      <c r="W6443" s="11">
        <f>Table_1[[#This Row],[Discount]]/Table_1[[#This Row],[Sales]]</f>
        <v>0</v>
      </c>
      <c r="X6443" t="str">
        <f>IF(Table_1[[#This Row],[Discount %]]&lt;=0.1, "0-10%", IF(Table_1[[#This Row],[Discount %]]&lt;=0.2, "10-20%", IF(Table_1[[#This Row],[Discount %]]&lt;=0.3, "20-30%", IF(Table_1[[#This Row],[Discount %]]&lt;=0.4, "30-40%", "40%+"))))</f>
        <v>0-10%</v>
      </c>
    </row>
    <row r="6444" spans="1:24" ht="14.4" x14ac:dyDescent="0.3">
      <c r="A6444" s="2">
        <v>6443</v>
      </c>
      <c r="B6444" s="2" t="s">
        <v>8900</v>
      </c>
      <c r="C6444" s="2">
        <f>YEAR([1]Data!$D6444)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9">
        <v>37.94</v>
      </c>
      <c r="T6444" s="2">
        <v>2</v>
      </c>
      <c r="U6444" s="25">
        <v>0</v>
      </c>
      <c r="V6444" s="25">
        <v>18.211199999999998</v>
      </c>
      <c r="W6444" s="11">
        <f>Table_1[[#This Row],[Discount]]/Table_1[[#This Row],[Sales]]</f>
        <v>0</v>
      </c>
      <c r="X6444" t="str">
        <f>IF(Table_1[[#This Row],[Discount %]]&lt;=0.1, "0-10%", IF(Table_1[[#This Row],[Discount %]]&lt;=0.2, "10-20%", IF(Table_1[[#This Row],[Discount %]]&lt;=0.3, "20-30%", IF(Table_1[[#This Row],[Discount %]]&lt;=0.4, "30-40%", "40%+"))))</f>
        <v>0-10%</v>
      </c>
    </row>
    <row r="6445" spans="1:24" ht="14.4" x14ac:dyDescent="0.3">
      <c r="A6445" s="2">
        <v>6444</v>
      </c>
      <c r="B6445" s="2" t="s">
        <v>8900</v>
      </c>
      <c r="C6445" s="2">
        <f>YEAR([1]Data!$D6445)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9">
        <v>24.900000000000002</v>
      </c>
      <c r="T6445" s="2">
        <v>5</v>
      </c>
      <c r="U6445" s="25">
        <v>0</v>
      </c>
      <c r="V6445" s="25">
        <v>11.454000000000001</v>
      </c>
      <c r="W6445" s="11">
        <f>Table_1[[#This Row],[Discount]]/Table_1[[#This Row],[Sales]]</f>
        <v>0</v>
      </c>
      <c r="X6445" t="str">
        <f>IF(Table_1[[#This Row],[Discount %]]&lt;=0.1, "0-10%", IF(Table_1[[#This Row],[Discount %]]&lt;=0.2, "10-20%", IF(Table_1[[#This Row],[Discount %]]&lt;=0.3, "20-30%", IF(Table_1[[#This Row],[Discount %]]&lt;=0.4, "30-40%", "40%+"))))</f>
        <v>0-10%</v>
      </c>
    </row>
    <row r="6446" spans="1:24" ht="14.4" x14ac:dyDescent="0.3">
      <c r="A6446" s="2">
        <v>6445</v>
      </c>
      <c r="B6446" s="2" t="s">
        <v>8900</v>
      </c>
      <c r="C6446" s="2">
        <f>YEAR([1]Data!$D6446)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9">
        <v>82.26</v>
      </c>
      <c r="T6446" s="2">
        <v>3</v>
      </c>
      <c r="U6446" s="25">
        <v>0</v>
      </c>
      <c r="V6446" s="25">
        <v>33.726600000000005</v>
      </c>
      <c r="W6446" s="11">
        <f>Table_1[[#This Row],[Discount]]/Table_1[[#This Row],[Sales]]</f>
        <v>0</v>
      </c>
      <c r="X6446" t="str">
        <f>IF(Table_1[[#This Row],[Discount %]]&lt;=0.1, "0-10%", IF(Table_1[[#This Row],[Discount %]]&lt;=0.2, "10-20%", IF(Table_1[[#This Row],[Discount %]]&lt;=0.3, "20-30%", IF(Table_1[[#This Row],[Discount %]]&lt;=0.4, "30-40%", "40%+"))))</f>
        <v>0-10%</v>
      </c>
    </row>
    <row r="6447" spans="1:24" ht="14.4" x14ac:dyDescent="0.3">
      <c r="A6447" s="2">
        <v>6446</v>
      </c>
      <c r="B6447" s="2" t="s">
        <v>8901</v>
      </c>
      <c r="C6447" s="2">
        <f>YEAR([1]Data!$D6447)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9">
        <v>7.1039999999999992</v>
      </c>
      <c r="T6447" s="2">
        <v>6</v>
      </c>
      <c r="U6447" s="25">
        <v>0.2</v>
      </c>
      <c r="V6447" s="25">
        <v>2.4863999999999997</v>
      </c>
      <c r="W6447" s="11">
        <f>Table_1[[#This Row],[Discount]]/Table_1[[#This Row],[Sales]]</f>
        <v>2.8153153153153157E-2</v>
      </c>
      <c r="X6447" t="str">
        <f>IF(Table_1[[#This Row],[Discount %]]&lt;=0.1, "0-10%", IF(Table_1[[#This Row],[Discount %]]&lt;=0.2, "10-20%", IF(Table_1[[#This Row],[Discount %]]&lt;=0.3, "20-30%", IF(Table_1[[#This Row],[Discount %]]&lt;=0.4, "30-40%", "40%+"))))</f>
        <v>0-10%</v>
      </c>
    </row>
    <row r="6448" spans="1:24" ht="14.4" x14ac:dyDescent="0.3">
      <c r="A6448" s="2">
        <v>6447</v>
      </c>
      <c r="B6448" s="2" t="s">
        <v>8902</v>
      </c>
      <c r="C6448" s="2">
        <f>YEAR([1]Data!$D6448)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9">
        <v>103.50000000000001</v>
      </c>
      <c r="T6448" s="2">
        <v>5</v>
      </c>
      <c r="U6448" s="25">
        <v>0.6</v>
      </c>
      <c r="V6448" s="25">
        <v>-77.625</v>
      </c>
      <c r="W6448" s="11">
        <f>Table_1[[#This Row],[Discount]]/Table_1[[#This Row],[Sales]]</f>
        <v>5.7971014492753615E-3</v>
      </c>
      <c r="X6448" t="str">
        <f>IF(Table_1[[#This Row],[Discount %]]&lt;=0.1, "0-10%", IF(Table_1[[#This Row],[Discount %]]&lt;=0.2, "10-20%", IF(Table_1[[#This Row],[Discount %]]&lt;=0.3, "20-30%", IF(Table_1[[#This Row],[Discount %]]&lt;=0.4, "30-40%", "40%+"))))</f>
        <v>0-10%</v>
      </c>
    </row>
    <row r="6449" spans="1:24" ht="14.4" x14ac:dyDescent="0.3">
      <c r="A6449" s="2">
        <v>6448</v>
      </c>
      <c r="B6449" s="2" t="s">
        <v>8902</v>
      </c>
      <c r="C6449" s="2">
        <f>YEAR([1]Data!$D6449)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9">
        <v>2.4640000000000004</v>
      </c>
      <c r="T6449" s="2">
        <v>1</v>
      </c>
      <c r="U6449" s="25">
        <v>0.2</v>
      </c>
      <c r="V6449" s="25">
        <v>0.86239999999999983</v>
      </c>
      <c r="W6449" s="11">
        <f>Table_1[[#This Row],[Discount]]/Table_1[[#This Row],[Sales]]</f>
        <v>8.1168831168831154E-2</v>
      </c>
      <c r="X6449" t="str">
        <f>IF(Table_1[[#This Row],[Discount %]]&lt;=0.1, "0-10%", IF(Table_1[[#This Row],[Discount %]]&lt;=0.2, "10-20%", IF(Table_1[[#This Row],[Discount %]]&lt;=0.3, "20-30%", IF(Table_1[[#This Row],[Discount %]]&lt;=0.4, "30-40%", "40%+"))))</f>
        <v>0-10%</v>
      </c>
    </row>
    <row r="6450" spans="1:24" ht="14.4" x14ac:dyDescent="0.3">
      <c r="A6450" s="2">
        <v>6449</v>
      </c>
      <c r="B6450" s="2" t="s">
        <v>8902</v>
      </c>
      <c r="C6450" s="2">
        <f>YEAR([1]Data!$D6450)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9">
        <v>8.7200000000000006</v>
      </c>
      <c r="T6450" s="2">
        <v>1</v>
      </c>
      <c r="U6450" s="25">
        <v>0.2</v>
      </c>
      <c r="V6450" s="25">
        <v>0.65399999999999947</v>
      </c>
      <c r="W6450" s="11">
        <f>Table_1[[#This Row],[Discount]]/Table_1[[#This Row],[Sales]]</f>
        <v>2.2935779816513763E-2</v>
      </c>
      <c r="X6450" t="str">
        <f>IF(Table_1[[#This Row],[Discount %]]&lt;=0.1, "0-10%", IF(Table_1[[#This Row],[Discount %]]&lt;=0.2, "10-20%", IF(Table_1[[#This Row],[Discount %]]&lt;=0.3, "20-30%", IF(Table_1[[#This Row],[Discount %]]&lt;=0.4, "30-40%", "40%+"))))</f>
        <v>0-10%</v>
      </c>
    </row>
    <row r="6451" spans="1:24" ht="14.4" x14ac:dyDescent="0.3">
      <c r="A6451" s="2">
        <v>6450</v>
      </c>
      <c r="B6451" s="2" t="s">
        <v>8903</v>
      </c>
      <c r="C6451" s="2">
        <f>YEAR([1]Data!$D6451)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9">
        <v>10.76</v>
      </c>
      <c r="T6451" s="2">
        <v>2</v>
      </c>
      <c r="U6451" s="25">
        <v>0</v>
      </c>
      <c r="V6451" s="25">
        <v>5.1647999999999996</v>
      </c>
      <c r="W6451" s="11">
        <f>Table_1[[#This Row],[Discount]]/Table_1[[#This Row],[Sales]]</f>
        <v>0</v>
      </c>
      <c r="X6451" t="str">
        <f>IF(Table_1[[#This Row],[Discount %]]&lt;=0.1, "0-10%", IF(Table_1[[#This Row],[Discount %]]&lt;=0.2, "10-20%", IF(Table_1[[#This Row],[Discount %]]&lt;=0.3, "20-30%", IF(Table_1[[#This Row],[Discount %]]&lt;=0.4, "30-40%", "40%+"))))</f>
        <v>0-10%</v>
      </c>
    </row>
    <row r="6452" spans="1:24" ht="14.4" x14ac:dyDescent="0.3">
      <c r="A6452" s="2">
        <v>6451</v>
      </c>
      <c r="B6452" s="2" t="s">
        <v>8903</v>
      </c>
      <c r="C6452" s="2">
        <f>YEAR([1]Data!$D6452)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9">
        <v>45.68</v>
      </c>
      <c r="T6452" s="2">
        <v>2</v>
      </c>
      <c r="U6452" s="25">
        <v>0</v>
      </c>
      <c r="V6452" s="25">
        <v>21.012799999999999</v>
      </c>
      <c r="W6452" s="11">
        <f>Table_1[[#This Row],[Discount]]/Table_1[[#This Row],[Sales]]</f>
        <v>0</v>
      </c>
      <c r="X6452" t="str">
        <f>IF(Table_1[[#This Row],[Discount %]]&lt;=0.1, "0-10%", IF(Table_1[[#This Row],[Discount %]]&lt;=0.2, "10-20%", IF(Table_1[[#This Row],[Discount %]]&lt;=0.3, "20-30%", IF(Table_1[[#This Row],[Discount %]]&lt;=0.4, "30-40%", "40%+"))))</f>
        <v>0-10%</v>
      </c>
    </row>
    <row r="6453" spans="1:24" ht="14.4" x14ac:dyDescent="0.3">
      <c r="A6453" s="2">
        <v>6452</v>
      </c>
      <c r="B6453" s="2" t="s">
        <v>8903</v>
      </c>
      <c r="C6453" s="2">
        <f>YEAR([1]Data!$D6453)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9">
        <v>6.7</v>
      </c>
      <c r="T6453" s="2">
        <v>1</v>
      </c>
      <c r="U6453" s="25">
        <v>0</v>
      </c>
      <c r="V6453" s="25">
        <v>2.2109999999999994</v>
      </c>
      <c r="W6453" s="11">
        <f>Table_1[[#This Row],[Discount]]/Table_1[[#This Row],[Sales]]</f>
        <v>0</v>
      </c>
      <c r="X6453" t="str">
        <f>IF(Table_1[[#This Row],[Discount %]]&lt;=0.1, "0-10%", IF(Table_1[[#This Row],[Discount %]]&lt;=0.2, "10-20%", IF(Table_1[[#This Row],[Discount %]]&lt;=0.3, "20-30%", IF(Table_1[[#This Row],[Discount %]]&lt;=0.4, "30-40%", "40%+"))))</f>
        <v>0-10%</v>
      </c>
    </row>
    <row r="6454" spans="1:24" ht="14.4" x14ac:dyDescent="0.3">
      <c r="A6454" s="2">
        <v>6453</v>
      </c>
      <c r="B6454" s="2" t="s">
        <v>8904</v>
      </c>
      <c r="C6454" s="2">
        <f>YEAR([1]Data!$D6454)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9">
        <v>158.376</v>
      </c>
      <c r="T6454" s="2">
        <v>3</v>
      </c>
      <c r="U6454" s="25">
        <v>0.2</v>
      </c>
      <c r="V6454" s="25">
        <v>13.857900000000008</v>
      </c>
      <c r="W6454" s="11">
        <f>Table_1[[#This Row],[Discount]]/Table_1[[#This Row],[Sales]]</f>
        <v>1.2628175986260544E-3</v>
      </c>
      <c r="X6454" t="str">
        <f>IF(Table_1[[#This Row],[Discount %]]&lt;=0.1, "0-10%", IF(Table_1[[#This Row],[Discount %]]&lt;=0.2, "10-20%", IF(Table_1[[#This Row],[Discount %]]&lt;=0.3, "20-30%", IF(Table_1[[#This Row],[Discount %]]&lt;=0.4, "30-40%", "40%+"))))</f>
        <v>0-10%</v>
      </c>
    </row>
    <row r="6455" spans="1:24" ht="14.4" x14ac:dyDescent="0.3">
      <c r="A6455" s="2">
        <v>6454</v>
      </c>
      <c r="B6455" s="2" t="s">
        <v>8906</v>
      </c>
      <c r="C6455" s="2">
        <f>YEAR([1]Data!$D6455)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9">
        <v>3.44</v>
      </c>
      <c r="T6455" s="2">
        <v>2</v>
      </c>
      <c r="U6455" s="25">
        <v>0.2</v>
      </c>
      <c r="V6455" s="25">
        <v>0.55899999999999961</v>
      </c>
      <c r="W6455" s="11">
        <f>Table_1[[#This Row],[Discount]]/Table_1[[#This Row],[Sales]]</f>
        <v>5.8139534883720936E-2</v>
      </c>
      <c r="X6455" t="str">
        <f>IF(Table_1[[#This Row],[Discount %]]&lt;=0.1, "0-10%", IF(Table_1[[#This Row],[Discount %]]&lt;=0.2, "10-20%", IF(Table_1[[#This Row],[Discount %]]&lt;=0.3, "20-30%", IF(Table_1[[#This Row],[Discount %]]&lt;=0.4, "30-40%", "40%+"))))</f>
        <v>0-10%</v>
      </c>
    </row>
    <row r="6456" spans="1:24" ht="14.4" x14ac:dyDescent="0.3">
      <c r="A6456" s="2">
        <v>6455</v>
      </c>
      <c r="B6456" s="2" t="s">
        <v>8907</v>
      </c>
      <c r="C6456" s="2">
        <f>YEAR([1]Data!$D6456)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9">
        <v>56.56</v>
      </c>
      <c r="T6456" s="2">
        <v>2</v>
      </c>
      <c r="U6456" s="25">
        <v>0</v>
      </c>
      <c r="V6456" s="25">
        <v>15.2712</v>
      </c>
      <c r="W6456" s="11">
        <f>Table_1[[#This Row],[Discount]]/Table_1[[#This Row],[Sales]]</f>
        <v>0</v>
      </c>
      <c r="X6456" t="str">
        <f>IF(Table_1[[#This Row],[Discount %]]&lt;=0.1, "0-10%", IF(Table_1[[#This Row],[Discount %]]&lt;=0.2, "10-20%", IF(Table_1[[#This Row],[Discount %]]&lt;=0.3, "20-30%", IF(Table_1[[#This Row],[Discount %]]&lt;=0.4, "30-40%", "40%+"))))</f>
        <v>0-10%</v>
      </c>
    </row>
    <row r="6457" spans="1:24" ht="14.4" x14ac:dyDescent="0.3">
      <c r="A6457" s="2">
        <v>6456</v>
      </c>
      <c r="B6457" s="2" t="s">
        <v>8907</v>
      </c>
      <c r="C6457" s="2">
        <f>YEAR([1]Data!$D6457)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9">
        <v>36.96</v>
      </c>
      <c r="T6457" s="2">
        <v>7</v>
      </c>
      <c r="U6457" s="25">
        <v>0</v>
      </c>
      <c r="V6457" s="25">
        <v>11.457599999999998</v>
      </c>
      <c r="W6457" s="11">
        <f>Table_1[[#This Row],[Discount]]/Table_1[[#This Row],[Sales]]</f>
        <v>0</v>
      </c>
      <c r="X6457" t="str">
        <f>IF(Table_1[[#This Row],[Discount %]]&lt;=0.1, "0-10%", IF(Table_1[[#This Row],[Discount %]]&lt;=0.2, "10-20%", IF(Table_1[[#This Row],[Discount %]]&lt;=0.3, "20-30%", IF(Table_1[[#This Row],[Discount %]]&lt;=0.4, "30-40%", "40%+"))))</f>
        <v>0-10%</v>
      </c>
    </row>
    <row r="6458" spans="1:24" ht="14.4" x14ac:dyDescent="0.3">
      <c r="A6458" s="2">
        <v>6457</v>
      </c>
      <c r="B6458" s="2" t="s">
        <v>8908</v>
      </c>
      <c r="C6458" s="2">
        <f>YEAR([1]Data!$D6458)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9">
        <v>135.99</v>
      </c>
      <c r="T6458" s="2">
        <v>1</v>
      </c>
      <c r="U6458" s="25">
        <v>0</v>
      </c>
      <c r="V6458" s="25">
        <v>36.717300000000009</v>
      </c>
      <c r="W6458" s="11">
        <f>Table_1[[#This Row],[Discount]]/Table_1[[#This Row],[Sales]]</f>
        <v>0</v>
      </c>
      <c r="X6458" t="str">
        <f>IF(Table_1[[#This Row],[Discount %]]&lt;=0.1, "0-10%", IF(Table_1[[#This Row],[Discount %]]&lt;=0.2, "10-20%", IF(Table_1[[#This Row],[Discount %]]&lt;=0.3, "20-30%", IF(Table_1[[#This Row],[Discount %]]&lt;=0.4, "30-40%", "40%+"))))</f>
        <v>0-10%</v>
      </c>
    </row>
    <row r="6459" spans="1:24" ht="14.4" x14ac:dyDescent="0.3">
      <c r="A6459" s="2">
        <v>6458</v>
      </c>
      <c r="B6459" s="2" t="s">
        <v>8908</v>
      </c>
      <c r="C6459" s="2">
        <f>YEAR([1]Data!$D6459)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9">
        <v>15.959999999999999</v>
      </c>
      <c r="T6459" s="2">
        <v>7</v>
      </c>
      <c r="U6459" s="25">
        <v>0</v>
      </c>
      <c r="V6459" s="25">
        <v>7.0224000000000011</v>
      </c>
      <c r="W6459" s="11">
        <f>Table_1[[#This Row],[Discount]]/Table_1[[#This Row],[Sales]]</f>
        <v>0</v>
      </c>
      <c r="X6459" t="str">
        <f>IF(Table_1[[#This Row],[Discount %]]&lt;=0.1, "0-10%", IF(Table_1[[#This Row],[Discount %]]&lt;=0.2, "10-20%", IF(Table_1[[#This Row],[Discount %]]&lt;=0.3, "20-30%", IF(Table_1[[#This Row],[Discount %]]&lt;=0.4, "30-40%", "40%+"))))</f>
        <v>0-10%</v>
      </c>
    </row>
    <row r="6460" spans="1:24" ht="14.4" x14ac:dyDescent="0.3">
      <c r="A6460" s="2">
        <v>6459</v>
      </c>
      <c r="B6460" s="2" t="s">
        <v>8909</v>
      </c>
      <c r="C6460" s="2">
        <f>YEAR([1]Data!$D6460)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9">
        <v>3.76</v>
      </c>
      <c r="T6460" s="2">
        <v>2</v>
      </c>
      <c r="U6460" s="25">
        <v>0</v>
      </c>
      <c r="V6460" s="25">
        <v>1.0903999999999998</v>
      </c>
      <c r="W6460" s="11">
        <f>Table_1[[#This Row],[Discount]]/Table_1[[#This Row],[Sales]]</f>
        <v>0</v>
      </c>
      <c r="X6460" t="str">
        <f>IF(Table_1[[#This Row],[Discount %]]&lt;=0.1, "0-10%", IF(Table_1[[#This Row],[Discount %]]&lt;=0.2, "10-20%", IF(Table_1[[#This Row],[Discount %]]&lt;=0.3, "20-30%", IF(Table_1[[#This Row],[Discount %]]&lt;=0.4, "30-40%", "40%+"))))</f>
        <v>0-10%</v>
      </c>
    </row>
    <row r="6461" spans="1:24" ht="14.4" x14ac:dyDescent="0.3">
      <c r="A6461" s="2">
        <v>6460</v>
      </c>
      <c r="B6461" s="2" t="s">
        <v>8909</v>
      </c>
      <c r="C6461" s="2">
        <f>YEAR([1]Data!$D6461)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9">
        <v>14.7</v>
      </c>
      <c r="T6461" s="2">
        <v>5</v>
      </c>
      <c r="U6461" s="25">
        <v>0</v>
      </c>
      <c r="V6461" s="25">
        <v>6.6150000000000002</v>
      </c>
      <c r="W6461" s="11">
        <f>Table_1[[#This Row],[Discount]]/Table_1[[#This Row],[Sales]]</f>
        <v>0</v>
      </c>
      <c r="X6461" t="str">
        <f>IF(Table_1[[#This Row],[Discount %]]&lt;=0.1, "0-10%", IF(Table_1[[#This Row],[Discount %]]&lt;=0.2, "10-20%", IF(Table_1[[#This Row],[Discount %]]&lt;=0.3, "20-30%", IF(Table_1[[#This Row],[Discount %]]&lt;=0.4, "30-40%", "40%+"))))</f>
        <v>0-10%</v>
      </c>
    </row>
    <row r="6462" spans="1:24" ht="14.4" x14ac:dyDescent="0.3">
      <c r="A6462" s="2">
        <v>6461</v>
      </c>
      <c r="B6462" s="2" t="s">
        <v>8909</v>
      </c>
      <c r="C6462" s="2">
        <f>YEAR([1]Data!$D6462)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9">
        <v>37.200000000000003</v>
      </c>
      <c r="T6462" s="2">
        <v>5</v>
      </c>
      <c r="U6462" s="25">
        <v>0</v>
      </c>
      <c r="V6462" s="25">
        <v>9.3000000000000007</v>
      </c>
      <c r="W6462" s="11">
        <f>Table_1[[#This Row],[Discount]]/Table_1[[#This Row],[Sales]]</f>
        <v>0</v>
      </c>
      <c r="X6462" t="str">
        <f>IF(Table_1[[#This Row],[Discount %]]&lt;=0.1, "0-10%", IF(Table_1[[#This Row],[Discount %]]&lt;=0.2, "10-20%", IF(Table_1[[#This Row],[Discount %]]&lt;=0.3, "20-30%", IF(Table_1[[#This Row],[Discount %]]&lt;=0.4, "30-40%", "40%+"))))</f>
        <v>0-10%</v>
      </c>
    </row>
    <row r="6463" spans="1:24" ht="14.4" x14ac:dyDescent="0.3">
      <c r="A6463" s="2">
        <v>6462</v>
      </c>
      <c r="B6463" s="2" t="s">
        <v>8909</v>
      </c>
      <c r="C6463" s="2">
        <f>YEAR([1]Data!$D6463)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9">
        <v>89.97</v>
      </c>
      <c r="T6463" s="2">
        <v>3</v>
      </c>
      <c r="U6463" s="25">
        <v>0</v>
      </c>
      <c r="V6463" s="25">
        <v>18.893699999999995</v>
      </c>
      <c r="W6463" s="11">
        <f>Table_1[[#This Row],[Discount]]/Table_1[[#This Row],[Sales]]</f>
        <v>0</v>
      </c>
      <c r="X6463" t="str">
        <f>IF(Table_1[[#This Row],[Discount %]]&lt;=0.1, "0-10%", IF(Table_1[[#This Row],[Discount %]]&lt;=0.2, "10-20%", IF(Table_1[[#This Row],[Discount %]]&lt;=0.3, "20-30%", IF(Table_1[[#This Row],[Discount %]]&lt;=0.4, "30-40%", "40%+"))))</f>
        <v>0-10%</v>
      </c>
    </row>
    <row r="6464" spans="1:24" ht="14.4" x14ac:dyDescent="0.3">
      <c r="A6464" s="2">
        <v>6463</v>
      </c>
      <c r="B6464" s="2" t="s">
        <v>8909</v>
      </c>
      <c r="C6464" s="2">
        <f>YEAR([1]Data!$D6464)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9">
        <v>261.95999999999998</v>
      </c>
      <c r="T6464" s="2">
        <v>2</v>
      </c>
      <c r="U6464" s="25">
        <v>0</v>
      </c>
      <c r="V6464" s="25">
        <v>23.576399999999978</v>
      </c>
      <c r="W6464" s="11">
        <f>Table_1[[#This Row],[Discount]]/Table_1[[#This Row],[Sales]]</f>
        <v>0</v>
      </c>
      <c r="X6464" t="str">
        <f>IF(Table_1[[#This Row],[Discount %]]&lt;=0.1, "0-10%", IF(Table_1[[#This Row],[Discount %]]&lt;=0.2, "10-20%", IF(Table_1[[#This Row],[Discount %]]&lt;=0.3, "20-30%", IF(Table_1[[#This Row],[Discount %]]&lt;=0.4, "30-40%", "40%+"))))</f>
        <v>0-10%</v>
      </c>
    </row>
    <row r="6465" spans="1:24" ht="14.4" x14ac:dyDescent="0.3">
      <c r="A6465" s="2">
        <v>6464</v>
      </c>
      <c r="B6465" s="2" t="s">
        <v>8909</v>
      </c>
      <c r="C6465" s="2">
        <f>YEAR([1]Data!$D6465)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9">
        <v>74</v>
      </c>
      <c r="T6465" s="2">
        <v>5</v>
      </c>
      <c r="U6465" s="25">
        <v>0</v>
      </c>
      <c r="V6465" s="25">
        <v>37</v>
      </c>
      <c r="W6465" s="11">
        <f>Table_1[[#This Row],[Discount]]/Table_1[[#This Row],[Sales]]</f>
        <v>0</v>
      </c>
      <c r="X6465" t="str">
        <f>IF(Table_1[[#This Row],[Discount %]]&lt;=0.1, "0-10%", IF(Table_1[[#This Row],[Discount %]]&lt;=0.2, "10-20%", IF(Table_1[[#This Row],[Discount %]]&lt;=0.3, "20-30%", IF(Table_1[[#This Row],[Discount %]]&lt;=0.4, "30-40%", "40%+"))))</f>
        <v>0-10%</v>
      </c>
    </row>
    <row r="6466" spans="1:24" ht="14.4" x14ac:dyDescent="0.3">
      <c r="A6466" s="2">
        <v>6465</v>
      </c>
      <c r="B6466" s="2" t="s">
        <v>8910</v>
      </c>
      <c r="C6466" s="2">
        <f>YEAR([1]Data!$D6466)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9">
        <v>13.28</v>
      </c>
      <c r="T6466" s="2">
        <v>2</v>
      </c>
      <c r="U6466" s="25">
        <v>0</v>
      </c>
      <c r="V6466" s="25">
        <v>6.3743999999999996</v>
      </c>
      <c r="W6466" s="11">
        <f>Table_1[[#This Row],[Discount]]/Table_1[[#This Row],[Sales]]</f>
        <v>0</v>
      </c>
      <c r="X6466" t="str">
        <f>IF(Table_1[[#This Row],[Discount %]]&lt;=0.1, "0-10%", IF(Table_1[[#This Row],[Discount %]]&lt;=0.2, "10-20%", IF(Table_1[[#This Row],[Discount %]]&lt;=0.3, "20-30%", IF(Table_1[[#This Row],[Discount %]]&lt;=0.4, "30-40%", "40%+"))))</f>
        <v>0-10%</v>
      </c>
    </row>
    <row r="6467" spans="1:24" ht="14.4" x14ac:dyDescent="0.3">
      <c r="A6467" s="2">
        <v>6466</v>
      </c>
      <c r="B6467" s="2" t="s">
        <v>8911</v>
      </c>
      <c r="C6467" s="2">
        <f>YEAR([1]Data!$D6467)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9">
        <v>84.960000000000008</v>
      </c>
      <c r="T6467" s="2">
        <v>6</v>
      </c>
      <c r="U6467" s="25">
        <v>0.2</v>
      </c>
      <c r="V6467" s="25">
        <v>6.3719999999999999</v>
      </c>
      <c r="W6467" s="11">
        <f>Table_1[[#This Row],[Discount]]/Table_1[[#This Row],[Sales]]</f>
        <v>2.3540489642184556E-3</v>
      </c>
      <c r="X6467" t="str">
        <f>IF(Table_1[[#This Row],[Discount %]]&lt;=0.1, "0-10%", IF(Table_1[[#This Row],[Discount %]]&lt;=0.2, "10-20%", IF(Table_1[[#This Row],[Discount %]]&lt;=0.3, "20-30%", IF(Table_1[[#This Row],[Discount %]]&lt;=0.4, "30-40%", "40%+"))))</f>
        <v>0-10%</v>
      </c>
    </row>
    <row r="6468" spans="1:24" ht="14.4" x14ac:dyDescent="0.3">
      <c r="A6468" s="2">
        <v>6467</v>
      </c>
      <c r="B6468" s="2" t="s">
        <v>8912</v>
      </c>
      <c r="C6468" s="2">
        <f>YEAR([1]Data!$D6468)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9">
        <v>68.459999999999994</v>
      </c>
      <c r="T6468" s="2">
        <v>7</v>
      </c>
      <c r="U6468" s="25">
        <v>0</v>
      </c>
      <c r="V6468" s="25">
        <v>25.330199999999998</v>
      </c>
      <c r="W6468" s="11">
        <f>Table_1[[#This Row],[Discount]]/Table_1[[#This Row],[Sales]]</f>
        <v>0</v>
      </c>
      <c r="X6468" t="str">
        <f>IF(Table_1[[#This Row],[Discount %]]&lt;=0.1, "0-10%", IF(Table_1[[#This Row],[Discount %]]&lt;=0.2, "10-20%", IF(Table_1[[#This Row],[Discount %]]&lt;=0.3, "20-30%", IF(Table_1[[#This Row],[Discount %]]&lt;=0.4, "30-40%", "40%+"))))</f>
        <v>0-10%</v>
      </c>
    </row>
    <row r="6469" spans="1:24" ht="14.4" x14ac:dyDescent="0.3">
      <c r="A6469" s="2">
        <v>6468</v>
      </c>
      <c r="B6469" s="2" t="s">
        <v>8913</v>
      </c>
      <c r="C6469" s="2">
        <f>YEAR([1]Data!$D6469)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9">
        <v>2079.4</v>
      </c>
      <c r="T6469" s="2">
        <v>5</v>
      </c>
      <c r="U6469" s="25">
        <v>0</v>
      </c>
      <c r="V6469" s="25">
        <v>582.23199999999997</v>
      </c>
      <c r="W6469" s="11">
        <f>Table_1[[#This Row],[Discount]]/Table_1[[#This Row],[Sales]]</f>
        <v>0</v>
      </c>
      <c r="X6469" t="str">
        <f>IF(Table_1[[#This Row],[Discount %]]&lt;=0.1, "0-10%", IF(Table_1[[#This Row],[Discount %]]&lt;=0.2, "10-20%", IF(Table_1[[#This Row],[Discount %]]&lt;=0.3, "20-30%", IF(Table_1[[#This Row],[Discount %]]&lt;=0.4, "30-40%", "40%+"))))</f>
        <v>0-10%</v>
      </c>
    </row>
    <row r="6470" spans="1:24" ht="14.4" x14ac:dyDescent="0.3">
      <c r="A6470" s="2">
        <v>6469</v>
      </c>
      <c r="B6470" s="2" t="s">
        <v>8913</v>
      </c>
      <c r="C6470" s="2">
        <f>YEAR([1]Data!$D6470)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9">
        <v>629.94999999999993</v>
      </c>
      <c r="T6470" s="2">
        <v>5</v>
      </c>
      <c r="U6470" s="25">
        <v>0</v>
      </c>
      <c r="V6470" s="25">
        <v>176.38600000000002</v>
      </c>
      <c r="W6470" s="11">
        <f>Table_1[[#This Row],[Discount]]/Table_1[[#This Row],[Sales]]</f>
        <v>0</v>
      </c>
      <c r="X6470" t="str">
        <f>IF(Table_1[[#This Row],[Discount %]]&lt;=0.1, "0-10%", IF(Table_1[[#This Row],[Discount %]]&lt;=0.2, "10-20%", IF(Table_1[[#This Row],[Discount %]]&lt;=0.3, "20-30%", IF(Table_1[[#This Row],[Discount %]]&lt;=0.4, "30-40%", "40%+"))))</f>
        <v>0-10%</v>
      </c>
    </row>
    <row r="6471" spans="1:24" ht="14.4" x14ac:dyDescent="0.3">
      <c r="A6471" s="2">
        <v>6470</v>
      </c>
      <c r="B6471" s="2" t="s">
        <v>8913</v>
      </c>
      <c r="C6471" s="2">
        <f>YEAR([1]Data!$D6471)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9">
        <v>72.42</v>
      </c>
      <c r="T6471" s="2">
        <v>6</v>
      </c>
      <c r="U6471" s="25">
        <v>0</v>
      </c>
      <c r="V6471" s="25">
        <v>23.898600000000002</v>
      </c>
      <c r="W6471" s="11">
        <f>Table_1[[#This Row],[Discount]]/Table_1[[#This Row],[Sales]]</f>
        <v>0</v>
      </c>
      <c r="X6471" t="str">
        <f>IF(Table_1[[#This Row],[Discount %]]&lt;=0.1, "0-10%", IF(Table_1[[#This Row],[Discount %]]&lt;=0.2, "10-20%", IF(Table_1[[#This Row],[Discount %]]&lt;=0.3, "20-30%", IF(Table_1[[#This Row],[Discount %]]&lt;=0.4, "30-40%", "40%+"))))</f>
        <v>0-10%</v>
      </c>
    </row>
    <row r="6472" spans="1:24" ht="14.4" x14ac:dyDescent="0.3">
      <c r="A6472" s="2">
        <v>6471</v>
      </c>
      <c r="B6472" s="2" t="s">
        <v>8914</v>
      </c>
      <c r="C6472" s="2">
        <f>YEAR([1]Data!$D6472)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9">
        <v>131.97999999999999</v>
      </c>
      <c r="T6472" s="2">
        <v>2</v>
      </c>
      <c r="U6472" s="25">
        <v>0</v>
      </c>
      <c r="V6472" s="25">
        <v>35.634600000000006</v>
      </c>
      <c r="W6472" s="11">
        <f>Table_1[[#This Row],[Discount]]/Table_1[[#This Row],[Sales]]</f>
        <v>0</v>
      </c>
      <c r="X6472" t="str">
        <f>IF(Table_1[[#This Row],[Discount %]]&lt;=0.1, "0-10%", IF(Table_1[[#This Row],[Discount %]]&lt;=0.2, "10-20%", IF(Table_1[[#This Row],[Discount %]]&lt;=0.3, "20-30%", IF(Table_1[[#This Row],[Discount %]]&lt;=0.4, "30-40%", "40%+"))))</f>
        <v>0-10%</v>
      </c>
    </row>
    <row r="6473" spans="1:24" ht="14.4" x14ac:dyDescent="0.3">
      <c r="A6473" s="2">
        <v>6472</v>
      </c>
      <c r="B6473" s="2" t="s">
        <v>8914</v>
      </c>
      <c r="C6473" s="2">
        <f>YEAR([1]Data!$D6473)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9">
        <v>114.52</v>
      </c>
      <c r="T6473" s="2">
        <v>7</v>
      </c>
      <c r="U6473" s="25">
        <v>0</v>
      </c>
      <c r="V6473" s="25">
        <v>11.451999999999995</v>
      </c>
      <c r="W6473" s="11">
        <f>Table_1[[#This Row],[Discount]]/Table_1[[#This Row],[Sales]]</f>
        <v>0</v>
      </c>
      <c r="X6473" t="str">
        <f>IF(Table_1[[#This Row],[Discount %]]&lt;=0.1, "0-10%", IF(Table_1[[#This Row],[Discount %]]&lt;=0.2, "10-20%", IF(Table_1[[#This Row],[Discount %]]&lt;=0.3, "20-30%", IF(Table_1[[#This Row],[Discount %]]&lt;=0.4, "30-40%", "40%+"))))</f>
        <v>0-10%</v>
      </c>
    </row>
    <row r="6474" spans="1:24" ht="14.4" x14ac:dyDescent="0.3">
      <c r="A6474" s="2">
        <v>6473</v>
      </c>
      <c r="B6474" s="2" t="s">
        <v>8915</v>
      </c>
      <c r="C6474" s="2">
        <f>YEAR([1]Data!$D6474)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9">
        <v>100.24000000000001</v>
      </c>
      <c r="T6474" s="2">
        <v>10</v>
      </c>
      <c r="U6474" s="25">
        <v>0.2</v>
      </c>
      <c r="V6474" s="25">
        <v>33.830999999999989</v>
      </c>
      <c r="W6474" s="11">
        <f>Table_1[[#This Row],[Discount]]/Table_1[[#This Row],[Sales]]</f>
        <v>1.9952114924181963E-3</v>
      </c>
      <c r="X6474" t="str">
        <f>IF(Table_1[[#This Row],[Discount %]]&lt;=0.1, "0-10%", IF(Table_1[[#This Row],[Discount %]]&lt;=0.2, "10-20%", IF(Table_1[[#This Row],[Discount %]]&lt;=0.3, "20-30%", IF(Table_1[[#This Row],[Discount %]]&lt;=0.4, "30-40%", "40%+"))))</f>
        <v>0-10%</v>
      </c>
    </row>
    <row r="6475" spans="1:24" ht="14.4" x14ac:dyDescent="0.3">
      <c r="A6475" s="2">
        <v>6474</v>
      </c>
      <c r="B6475" s="2" t="s">
        <v>8916</v>
      </c>
      <c r="C6475" s="2">
        <f>YEAR([1]Data!$D6475)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9">
        <v>871.80000000000007</v>
      </c>
      <c r="T6475" s="2">
        <v>3</v>
      </c>
      <c r="U6475" s="25">
        <v>0.2</v>
      </c>
      <c r="V6475" s="25">
        <v>87.180000000000092</v>
      </c>
      <c r="W6475" s="11">
        <f>Table_1[[#This Row],[Discount]]/Table_1[[#This Row],[Sales]]</f>
        <v>2.2941041523285156E-4</v>
      </c>
      <c r="X6475" t="str">
        <f>IF(Table_1[[#This Row],[Discount %]]&lt;=0.1, "0-10%", IF(Table_1[[#This Row],[Discount %]]&lt;=0.2, "10-20%", IF(Table_1[[#This Row],[Discount %]]&lt;=0.3, "20-30%", IF(Table_1[[#This Row],[Discount %]]&lt;=0.4, "30-40%", "40%+"))))</f>
        <v>0-10%</v>
      </c>
    </row>
    <row r="6476" spans="1:24" ht="14.4" x14ac:dyDescent="0.3">
      <c r="A6476" s="2">
        <v>6475</v>
      </c>
      <c r="B6476" s="2" t="s">
        <v>8917</v>
      </c>
      <c r="C6476" s="2">
        <f>YEAR([1]Data!$D6476)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9">
        <v>61.96</v>
      </c>
      <c r="T6476" s="2">
        <v>4</v>
      </c>
      <c r="U6476" s="25">
        <v>0.5</v>
      </c>
      <c r="V6476" s="25">
        <v>-53.285600000000009</v>
      </c>
      <c r="W6476" s="11">
        <f>Table_1[[#This Row],[Discount]]/Table_1[[#This Row],[Sales]]</f>
        <v>8.0697224015493872E-3</v>
      </c>
      <c r="X6476" t="str">
        <f>IF(Table_1[[#This Row],[Discount %]]&lt;=0.1, "0-10%", IF(Table_1[[#This Row],[Discount %]]&lt;=0.2, "10-20%", IF(Table_1[[#This Row],[Discount %]]&lt;=0.3, "20-30%", IF(Table_1[[#This Row],[Discount %]]&lt;=0.4, "30-40%", "40%+"))))</f>
        <v>0-10%</v>
      </c>
    </row>
    <row r="6477" spans="1:24" ht="14.4" x14ac:dyDescent="0.3">
      <c r="A6477" s="2">
        <v>6476</v>
      </c>
      <c r="B6477" s="2" t="s">
        <v>8918</v>
      </c>
      <c r="C6477" s="2">
        <f>YEAR([1]Data!$D6477)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9">
        <v>4.5540000000000003</v>
      </c>
      <c r="T6477" s="2">
        <v>3</v>
      </c>
      <c r="U6477" s="25">
        <v>0.7</v>
      </c>
      <c r="V6477" s="25">
        <v>-3.4913999999999987</v>
      </c>
      <c r="W6477" s="11">
        <f>Table_1[[#This Row],[Discount]]/Table_1[[#This Row],[Sales]]</f>
        <v>0.15371102327624064</v>
      </c>
      <c r="X6477" t="str">
        <f>IF(Table_1[[#This Row],[Discount %]]&lt;=0.1, "0-10%", IF(Table_1[[#This Row],[Discount %]]&lt;=0.2, "10-20%", IF(Table_1[[#This Row],[Discount %]]&lt;=0.3, "20-30%", IF(Table_1[[#This Row],[Discount %]]&lt;=0.4, "30-40%", "40%+"))))</f>
        <v>10-20%</v>
      </c>
    </row>
    <row r="6478" spans="1:24" ht="14.4" x14ac:dyDescent="0.3">
      <c r="A6478" s="2">
        <v>6477</v>
      </c>
      <c r="B6478" s="2" t="s">
        <v>8918</v>
      </c>
      <c r="C6478" s="2">
        <f>YEAR([1]Data!$D6478)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9">
        <v>5.2</v>
      </c>
      <c r="T6478" s="2">
        <v>2</v>
      </c>
      <c r="U6478" s="25">
        <v>0.2</v>
      </c>
      <c r="V6478" s="25">
        <v>0.58499999999999974</v>
      </c>
      <c r="W6478" s="11">
        <f>Table_1[[#This Row],[Discount]]/Table_1[[#This Row],[Sales]]</f>
        <v>3.8461538461538464E-2</v>
      </c>
      <c r="X6478" t="str">
        <f>IF(Table_1[[#This Row],[Discount %]]&lt;=0.1, "0-10%", IF(Table_1[[#This Row],[Discount %]]&lt;=0.2, "10-20%", IF(Table_1[[#This Row],[Discount %]]&lt;=0.3, "20-30%", IF(Table_1[[#This Row],[Discount %]]&lt;=0.4, "30-40%", "40%+"))))</f>
        <v>0-10%</v>
      </c>
    </row>
    <row r="6479" spans="1:24" ht="14.4" x14ac:dyDescent="0.3">
      <c r="A6479" s="2">
        <v>6478</v>
      </c>
      <c r="B6479" s="2" t="s">
        <v>8918</v>
      </c>
      <c r="C6479" s="2">
        <f>YEAR([1]Data!$D6479)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9">
        <v>205.99200000000002</v>
      </c>
      <c r="T6479" s="2">
        <v>1</v>
      </c>
      <c r="U6479" s="25">
        <v>0.2</v>
      </c>
      <c r="V6479" s="25">
        <v>-2.5749000000000279</v>
      </c>
      <c r="W6479" s="11">
        <f>Table_1[[#This Row],[Discount]]/Table_1[[#This Row],[Sales]]</f>
        <v>9.7091149170841582E-4</v>
      </c>
      <c r="X6479" t="str">
        <f>IF(Table_1[[#This Row],[Discount %]]&lt;=0.1, "0-10%", IF(Table_1[[#This Row],[Discount %]]&lt;=0.2, "10-20%", IF(Table_1[[#This Row],[Discount %]]&lt;=0.3, "20-30%", IF(Table_1[[#This Row],[Discount %]]&lt;=0.4, "30-40%", "40%+"))))</f>
        <v>0-10%</v>
      </c>
    </row>
    <row r="6480" spans="1:24" ht="14.4" x14ac:dyDescent="0.3">
      <c r="A6480" s="2">
        <v>6479</v>
      </c>
      <c r="B6480" s="2" t="s">
        <v>8918</v>
      </c>
      <c r="C6480" s="2">
        <f>YEAR([1]Data!$D6480)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9">
        <v>15.552000000000003</v>
      </c>
      <c r="T6480" s="2">
        <v>3</v>
      </c>
      <c r="U6480" s="25">
        <v>0.2</v>
      </c>
      <c r="V6480" s="25">
        <v>5.4432</v>
      </c>
      <c r="W6480" s="11">
        <f>Table_1[[#This Row],[Discount]]/Table_1[[#This Row],[Sales]]</f>
        <v>1.2860082304526748E-2</v>
      </c>
      <c r="X6480" t="str">
        <f>IF(Table_1[[#This Row],[Discount %]]&lt;=0.1, "0-10%", IF(Table_1[[#This Row],[Discount %]]&lt;=0.2, "10-20%", IF(Table_1[[#This Row],[Discount %]]&lt;=0.3, "20-30%", IF(Table_1[[#This Row],[Discount %]]&lt;=0.4, "30-40%", "40%+"))))</f>
        <v>0-10%</v>
      </c>
    </row>
    <row r="6481" spans="1:24" ht="14.4" x14ac:dyDescent="0.3">
      <c r="A6481" s="2">
        <v>6480</v>
      </c>
      <c r="B6481" s="2" t="s">
        <v>8918</v>
      </c>
      <c r="C6481" s="2">
        <f>YEAR([1]Data!$D6481)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9">
        <v>503.96000000000004</v>
      </c>
      <c r="T6481" s="2">
        <v>5</v>
      </c>
      <c r="U6481" s="25">
        <v>0.2</v>
      </c>
      <c r="V6481" s="25">
        <v>50.396000000000015</v>
      </c>
      <c r="W6481" s="11">
        <f>Table_1[[#This Row],[Discount]]/Table_1[[#This Row],[Sales]]</f>
        <v>3.968568934042384E-4</v>
      </c>
      <c r="X6481" t="str">
        <f>IF(Table_1[[#This Row],[Discount %]]&lt;=0.1, "0-10%", IF(Table_1[[#This Row],[Discount %]]&lt;=0.2, "10-20%", IF(Table_1[[#This Row],[Discount %]]&lt;=0.3, "20-30%", IF(Table_1[[#This Row],[Discount %]]&lt;=0.4, "30-40%", "40%+"))))</f>
        <v>0-10%</v>
      </c>
    </row>
    <row r="6482" spans="1:24" ht="14.4" x14ac:dyDescent="0.3">
      <c r="A6482" s="2">
        <v>6481</v>
      </c>
      <c r="B6482" s="2" t="s">
        <v>8918</v>
      </c>
      <c r="C6482" s="2">
        <f>YEAR([1]Data!$D6482)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9">
        <v>24.472000000000001</v>
      </c>
      <c r="T6482" s="2">
        <v>7</v>
      </c>
      <c r="U6482" s="25">
        <v>0.2</v>
      </c>
      <c r="V6482" s="25">
        <v>1.8353999999999999</v>
      </c>
      <c r="W6482" s="11">
        <f>Table_1[[#This Row],[Discount]]/Table_1[[#This Row],[Sales]]</f>
        <v>8.1726054266100037E-3</v>
      </c>
      <c r="X6482" t="str">
        <f>IF(Table_1[[#This Row],[Discount %]]&lt;=0.1, "0-10%", IF(Table_1[[#This Row],[Discount %]]&lt;=0.2, "10-20%", IF(Table_1[[#This Row],[Discount %]]&lt;=0.3, "20-30%", IF(Table_1[[#This Row],[Discount %]]&lt;=0.4, "30-40%", "40%+"))))</f>
        <v>0-10%</v>
      </c>
    </row>
    <row r="6483" spans="1:24" ht="14.4" x14ac:dyDescent="0.3">
      <c r="A6483" s="2">
        <v>6482</v>
      </c>
      <c r="B6483" s="2" t="s">
        <v>8918</v>
      </c>
      <c r="C6483" s="2">
        <f>YEAR([1]Data!$D6483)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9">
        <v>241.56799999999998</v>
      </c>
      <c r="T6483" s="2">
        <v>2</v>
      </c>
      <c r="U6483" s="25">
        <v>0.2</v>
      </c>
      <c r="V6483" s="25">
        <v>0</v>
      </c>
      <c r="W6483" s="11">
        <f>Table_1[[#This Row],[Discount]]/Table_1[[#This Row],[Sales]]</f>
        <v>8.279242283746193E-4</v>
      </c>
      <c r="X6483" t="str">
        <f>IF(Table_1[[#This Row],[Discount %]]&lt;=0.1, "0-10%", IF(Table_1[[#This Row],[Discount %]]&lt;=0.2, "10-20%", IF(Table_1[[#This Row],[Discount %]]&lt;=0.3, "20-30%", IF(Table_1[[#This Row],[Discount %]]&lt;=0.4, "30-40%", "40%+"))))</f>
        <v>0-10%</v>
      </c>
    </row>
    <row r="6484" spans="1:24" ht="14.4" x14ac:dyDescent="0.3">
      <c r="A6484" s="2">
        <v>6483</v>
      </c>
      <c r="B6484" s="2" t="s">
        <v>8918</v>
      </c>
      <c r="C6484" s="2">
        <f>YEAR([1]Data!$D6484)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9">
        <v>110.4</v>
      </c>
      <c r="T6484" s="2">
        <v>2</v>
      </c>
      <c r="U6484" s="25">
        <v>0.2</v>
      </c>
      <c r="V6484" s="25">
        <v>-4.1400000000000077</v>
      </c>
      <c r="W6484" s="11">
        <f>Table_1[[#This Row],[Discount]]/Table_1[[#This Row],[Sales]]</f>
        <v>1.8115942028985507E-3</v>
      </c>
      <c r="X6484" t="str">
        <f>IF(Table_1[[#This Row],[Discount %]]&lt;=0.1, "0-10%", IF(Table_1[[#This Row],[Discount %]]&lt;=0.2, "10-20%", IF(Table_1[[#This Row],[Discount %]]&lt;=0.3, "20-30%", IF(Table_1[[#This Row],[Discount %]]&lt;=0.4, "30-40%", "40%+"))))</f>
        <v>0-10%</v>
      </c>
    </row>
    <row r="6485" spans="1:24" ht="14.4" x14ac:dyDescent="0.3">
      <c r="A6485" s="2">
        <v>6484</v>
      </c>
      <c r="B6485" s="2" t="s">
        <v>8919</v>
      </c>
      <c r="C6485" s="2">
        <f>YEAR([1]Data!$D6485)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9">
        <v>384.76799999999997</v>
      </c>
      <c r="T6485" s="2">
        <v>2</v>
      </c>
      <c r="U6485" s="25">
        <v>0.4</v>
      </c>
      <c r="V6485" s="25">
        <v>-115.43040000000002</v>
      </c>
      <c r="W6485" s="11">
        <f>Table_1[[#This Row],[Discount]]/Table_1[[#This Row],[Sales]]</f>
        <v>1.0395874916833002E-3</v>
      </c>
      <c r="X6485" t="str">
        <f>IF(Table_1[[#This Row],[Discount %]]&lt;=0.1, "0-10%", IF(Table_1[[#This Row],[Discount %]]&lt;=0.2, "10-20%", IF(Table_1[[#This Row],[Discount %]]&lt;=0.3, "20-30%", IF(Table_1[[#This Row],[Discount %]]&lt;=0.4, "30-40%", "40%+"))))</f>
        <v>0-10%</v>
      </c>
    </row>
    <row r="6486" spans="1:24" ht="14.4" x14ac:dyDescent="0.3">
      <c r="A6486" s="2">
        <v>6485</v>
      </c>
      <c r="B6486" s="2" t="s">
        <v>8919</v>
      </c>
      <c r="C6486" s="2">
        <f>YEAR([1]Data!$D6486)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9">
        <v>78.66</v>
      </c>
      <c r="T6486" s="2">
        <v>6</v>
      </c>
      <c r="U6486" s="25">
        <v>0</v>
      </c>
      <c r="V6486" s="25">
        <v>36.183599999999991</v>
      </c>
      <c r="W6486" s="11">
        <f>Table_1[[#This Row],[Discount]]/Table_1[[#This Row],[Sales]]</f>
        <v>0</v>
      </c>
      <c r="X6486" t="str">
        <f>IF(Table_1[[#This Row],[Discount %]]&lt;=0.1, "0-10%", IF(Table_1[[#This Row],[Discount %]]&lt;=0.2, "10-20%", IF(Table_1[[#This Row],[Discount %]]&lt;=0.3, "20-30%", IF(Table_1[[#This Row],[Discount %]]&lt;=0.4, "30-40%", "40%+"))))</f>
        <v>0-10%</v>
      </c>
    </row>
    <row r="6487" spans="1:24" ht="14.4" x14ac:dyDescent="0.3">
      <c r="A6487" s="2">
        <v>6486</v>
      </c>
      <c r="B6487" s="2" t="s">
        <v>8919</v>
      </c>
      <c r="C6487" s="2">
        <f>YEAR([1]Data!$D6487)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9">
        <v>45.36</v>
      </c>
      <c r="T6487" s="2">
        <v>4</v>
      </c>
      <c r="U6487" s="25">
        <v>0</v>
      </c>
      <c r="V6487" s="25">
        <v>22.226399999999998</v>
      </c>
      <c r="W6487" s="11">
        <f>Table_1[[#This Row],[Discount]]/Table_1[[#This Row],[Sales]]</f>
        <v>0</v>
      </c>
      <c r="X6487" t="str">
        <f>IF(Table_1[[#This Row],[Discount %]]&lt;=0.1, "0-10%", IF(Table_1[[#This Row],[Discount %]]&lt;=0.2, "10-20%", IF(Table_1[[#This Row],[Discount %]]&lt;=0.3, "20-30%", IF(Table_1[[#This Row],[Discount %]]&lt;=0.4, "30-40%", "40%+"))))</f>
        <v>0-10%</v>
      </c>
    </row>
    <row r="6488" spans="1:24" ht="14.4" x14ac:dyDescent="0.3">
      <c r="A6488" s="2">
        <v>6487</v>
      </c>
      <c r="B6488" s="2" t="s">
        <v>8920</v>
      </c>
      <c r="C6488" s="2">
        <f>YEAR([1]Data!$D6488)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9">
        <v>962.07999999999993</v>
      </c>
      <c r="T6488" s="2">
        <v>4</v>
      </c>
      <c r="U6488" s="25">
        <v>0.2</v>
      </c>
      <c r="V6488" s="25">
        <v>156.33799999999997</v>
      </c>
      <c r="W6488" s="11">
        <f>Table_1[[#This Row],[Discount]]/Table_1[[#This Row],[Sales]]</f>
        <v>2.0788292033926495E-4</v>
      </c>
      <c r="X6488" t="str">
        <f>IF(Table_1[[#This Row],[Discount %]]&lt;=0.1, "0-10%", IF(Table_1[[#This Row],[Discount %]]&lt;=0.2, "10-20%", IF(Table_1[[#This Row],[Discount %]]&lt;=0.3, "20-30%", IF(Table_1[[#This Row],[Discount %]]&lt;=0.4, "30-40%", "40%+"))))</f>
        <v>0-10%</v>
      </c>
    </row>
    <row r="6489" spans="1:24" ht="14.4" x14ac:dyDescent="0.3">
      <c r="A6489" s="2">
        <v>6488</v>
      </c>
      <c r="B6489" s="2" t="s">
        <v>8920</v>
      </c>
      <c r="C6489" s="2">
        <f>YEAR([1]Data!$D6489)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9">
        <v>12.843000000000002</v>
      </c>
      <c r="T6489" s="2">
        <v>3</v>
      </c>
      <c r="U6489" s="25">
        <v>0.7</v>
      </c>
      <c r="V6489" s="25">
        <v>-9.8462999999999994</v>
      </c>
      <c r="W6489" s="11">
        <f>Table_1[[#This Row],[Discount]]/Table_1[[#This Row],[Sales]]</f>
        <v>5.4504399283656454E-2</v>
      </c>
      <c r="X6489" t="str">
        <f>IF(Table_1[[#This Row],[Discount %]]&lt;=0.1, "0-10%", IF(Table_1[[#This Row],[Discount %]]&lt;=0.2, "10-20%", IF(Table_1[[#This Row],[Discount %]]&lt;=0.3, "20-30%", IF(Table_1[[#This Row],[Discount %]]&lt;=0.4, "30-40%", "40%+"))))</f>
        <v>0-10%</v>
      </c>
    </row>
    <row r="6490" spans="1:24" ht="14.4" x14ac:dyDescent="0.3">
      <c r="A6490" s="2">
        <v>6489</v>
      </c>
      <c r="B6490" s="2" t="s">
        <v>8920</v>
      </c>
      <c r="C6490" s="2">
        <f>YEAR([1]Data!$D6490)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9">
        <v>295.45600000000002</v>
      </c>
      <c r="T6490" s="2">
        <v>14</v>
      </c>
      <c r="U6490" s="25">
        <v>0.2</v>
      </c>
      <c r="V6490" s="25">
        <v>96.023199999999974</v>
      </c>
      <c r="W6490" s="11">
        <f>Table_1[[#This Row],[Discount]]/Table_1[[#This Row],[Sales]]</f>
        <v>6.7691974439510448E-4</v>
      </c>
      <c r="X6490" t="str">
        <f>IF(Table_1[[#This Row],[Discount %]]&lt;=0.1, "0-10%", IF(Table_1[[#This Row],[Discount %]]&lt;=0.2, "10-20%", IF(Table_1[[#This Row],[Discount %]]&lt;=0.3, "20-30%", IF(Table_1[[#This Row],[Discount %]]&lt;=0.4, "30-40%", "40%+"))))</f>
        <v>0-10%</v>
      </c>
    </row>
    <row r="6491" spans="1:24" ht="14.4" x14ac:dyDescent="0.3">
      <c r="A6491" s="2">
        <v>6490</v>
      </c>
      <c r="B6491" s="2" t="s">
        <v>8921</v>
      </c>
      <c r="C6491" s="2">
        <f>YEAR([1]Data!$D6491)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9">
        <v>32.400000000000006</v>
      </c>
      <c r="T6491" s="2">
        <v>5</v>
      </c>
      <c r="U6491" s="25">
        <v>0</v>
      </c>
      <c r="V6491" s="25">
        <v>15.552000000000001</v>
      </c>
      <c r="W6491" s="11">
        <f>Table_1[[#This Row],[Discount]]/Table_1[[#This Row],[Sales]]</f>
        <v>0</v>
      </c>
      <c r="X6491" t="str">
        <f>IF(Table_1[[#This Row],[Discount %]]&lt;=0.1, "0-10%", IF(Table_1[[#This Row],[Discount %]]&lt;=0.2, "10-20%", IF(Table_1[[#This Row],[Discount %]]&lt;=0.3, "20-30%", IF(Table_1[[#This Row],[Discount %]]&lt;=0.4, "30-40%", "40%+"))))</f>
        <v>0-10%</v>
      </c>
    </row>
    <row r="6492" spans="1:24" ht="14.4" x14ac:dyDescent="0.3">
      <c r="A6492" s="2">
        <v>6491</v>
      </c>
      <c r="B6492" s="2" t="s">
        <v>8922</v>
      </c>
      <c r="C6492" s="2">
        <f>YEAR([1]Data!$D6492)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9">
        <v>103.93599999999999</v>
      </c>
      <c r="T6492" s="2">
        <v>4</v>
      </c>
      <c r="U6492" s="25">
        <v>0.2</v>
      </c>
      <c r="V6492" s="25">
        <v>16.889599999999998</v>
      </c>
      <c r="W6492" s="11">
        <f>Table_1[[#This Row],[Discount]]/Table_1[[#This Row],[Sales]]</f>
        <v>1.9242610837438426E-3</v>
      </c>
      <c r="X6492" t="str">
        <f>IF(Table_1[[#This Row],[Discount %]]&lt;=0.1, "0-10%", IF(Table_1[[#This Row],[Discount %]]&lt;=0.2, "10-20%", IF(Table_1[[#This Row],[Discount %]]&lt;=0.3, "20-30%", IF(Table_1[[#This Row],[Discount %]]&lt;=0.4, "30-40%", "40%+"))))</f>
        <v>0-10%</v>
      </c>
    </row>
    <row r="6493" spans="1:24" ht="14.4" x14ac:dyDescent="0.3">
      <c r="A6493" s="2">
        <v>6492</v>
      </c>
      <c r="B6493" s="2" t="s">
        <v>8923</v>
      </c>
      <c r="C6493" s="2">
        <f>YEAR([1]Data!$D6493)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9">
        <v>289.56799999999998</v>
      </c>
      <c r="T6493" s="2">
        <v>2</v>
      </c>
      <c r="U6493" s="25">
        <v>0.2</v>
      </c>
      <c r="V6493" s="25">
        <v>10.858799999999974</v>
      </c>
      <c r="W6493" s="11">
        <f>Table_1[[#This Row],[Discount]]/Table_1[[#This Row],[Sales]]</f>
        <v>6.9068405348657314E-4</v>
      </c>
      <c r="X6493" t="str">
        <f>IF(Table_1[[#This Row],[Discount %]]&lt;=0.1, "0-10%", IF(Table_1[[#This Row],[Discount %]]&lt;=0.2, "10-20%", IF(Table_1[[#This Row],[Discount %]]&lt;=0.3, "20-30%", IF(Table_1[[#This Row],[Discount %]]&lt;=0.4, "30-40%", "40%+"))))</f>
        <v>0-10%</v>
      </c>
    </row>
    <row r="6494" spans="1:24" ht="14.4" x14ac:dyDescent="0.3">
      <c r="A6494" s="2">
        <v>6493</v>
      </c>
      <c r="B6494" s="2" t="s">
        <v>8923</v>
      </c>
      <c r="C6494" s="2">
        <f>YEAR([1]Data!$D6494)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9">
        <v>39.72</v>
      </c>
      <c r="T6494" s="2">
        <v>5</v>
      </c>
      <c r="U6494" s="25">
        <v>0.2</v>
      </c>
      <c r="V6494" s="25">
        <v>4.4684999999999953</v>
      </c>
      <c r="W6494" s="11">
        <f>Table_1[[#This Row],[Discount]]/Table_1[[#This Row],[Sales]]</f>
        <v>5.0352467270896274E-3</v>
      </c>
      <c r="X6494" t="str">
        <f>IF(Table_1[[#This Row],[Discount %]]&lt;=0.1, "0-10%", IF(Table_1[[#This Row],[Discount %]]&lt;=0.2, "10-20%", IF(Table_1[[#This Row],[Discount %]]&lt;=0.3, "20-30%", IF(Table_1[[#This Row],[Discount %]]&lt;=0.4, "30-40%", "40%+"))))</f>
        <v>0-10%</v>
      </c>
    </row>
    <row r="6495" spans="1:24" ht="14.4" x14ac:dyDescent="0.3">
      <c r="A6495" s="2">
        <v>6494</v>
      </c>
      <c r="B6495" s="2" t="s">
        <v>8923</v>
      </c>
      <c r="C6495" s="2">
        <f>YEAR([1]Data!$D6495)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9">
        <v>244.768</v>
      </c>
      <c r="T6495" s="2">
        <v>4</v>
      </c>
      <c r="U6495" s="25">
        <v>0.2</v>
      </c>
      <c r="V6495" s="25">
        <v>24.476800000000004</v>
      </c>
      <c r="W6495" s="11">
        <f>Table_1[[#This Row],[Discount]]/Table_1[[#This Row],[Sales]]</f>
        <v>8.1710027454569224E-4</v>
      </c>
      <c r="X6495" t="str">
        <f>IF(Table_1[[#This Row],[Discount %]]&lt;=0.1, "0-10%", IF(Table_1[[#This Row],[Discount %]]&lt;=0.2, "10-20%", IF(Table_1[[#This Row],[Discount %]]&lt;=0.3, "20-30%", IF(Table_1[[#This Row],[Discount %]]&lt;=0.4, "30-40%", "40%+"))))</f>
        <v>0-10%</v>
      </c>
    </row>
    <row r="6496" spans="1:24" ht="14.4" x14ac:dyDescent="0.3">
      <c r="A6496" s="2">
        <v>6495</v>
      </c>
      <c r="B6496" s="2" t="s">
        <v>8924</v>
      </c>
      <c r="C6496" s="2">
        <f>YEAR([1]Data!$D6496)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9">
        <v>24</v>
      </c>
      <c r="T6496" s="2">
        <v>2</v>
      </c>
      <c r="U6496" s="25">
        <v>0.2</v>
      </c>
      <c r="V6496" s="25">
        <v>-2.6999999999999993</v>
      </c>
      <c r="W6496" s="11">
        <f>Table_1[[#This Row],[Discount]]/Table_1[[#This Row],[Sales]]</f>
        <v>8.3333333333333332E-3</v>
      </c>
      <c r="X6496" t="str">
        <f>IF(Table_1[[#This Row],[Discount %]]&lt;=0.1, "0-10%", IF(Table_1[[#This Row],[Discount %]]&lt;=0.2, "10-20%", IF(Table_1[[#This Row],[Discount %]]&lt;=0.3, "20-30%", IF(Table_1[[#This Row],[Discount %]]&lt;=0.4, "30-40%", "40%+"))))</f>
        <v>0-10%</v>
      </c>
    </row>
    <row r="6497" spans="1:24" ht="14.4" x14ac:dyDescent="0.3">
      <c r="A6497" s="2">
        <v>6496</v>
      </c>
      <c r="B6497" s="2" t="s">
        <v>8924</v>
      </c>
      <c r="C6497" s="2">
        <f>YEAR([1]Data!$D6497)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9">
        <v>15.552000000000003</v>
      </c>
      <c r="T6497" s="2">
        <v>3</v>
      </c>
      <c r="U6497" s="25">
        <v>0.2</v>
      </c>
      <c r="V6497" s="25">
        <v>5.4432</v>
      </c>
      <c r="W6497" s="11">
        <f>Table_1[[#This Row],[Discount]]/Table_1[[#This Row],[Sales]]</f>
        <v>1.2860082304526748E-2</v>
      </c>
      <c r="X6497" t="str">
        <f>IF(Table_1[[#This Row],[Discount %]]&lt;=0.1, "0-10%", IF(Table_1[[#This Row],[Discount %]]&lt;=0.2, "10-20%", IF(Table_1[[#This Row],[Discount %]]&lt;=0.3, "20-30%", IF(Table_1[[#This Row],[Discount %]]&lt;=0.4, "30-40%", "40%+"))))</f>
        <v>0-10%</v>
      </c>
    </row>
    <row r="6498" spans="1:24" ht="14.4" x14ac:dyDescent="0.3">
      <c r="A6498" s="2">
        <v>6497</v>
      </c>
      <c r="B6498" s="2" t="s">
        <v>8924</v>
      </c>
      <c r="C6498" s="2">
        <f>YEAR([1]Data!$D6498)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9">
        <v>26.176000000000002</v>
      </c>
      <c r="T6498" s="2">
        <v>2</v>
      </c>
      <c r="U6498" s="25">
        <v>0.2</v>
      </c>
      <c r="V6498" s="25">
        <v>-3.272000000000002</v>
      </c>
      <c r="W6498" s="11">
        <f>Table_1[[#This Row],[Discount]]/Table_1[[#This Row],[Sales]]</f>
        <v>7.6405867970660143E-3</v>
      </c>
      <c r="X6498" t="str">
        <f>IF(Table_1[[#This Row],[Discount %]]&lt;=0.1, "0-10%", IF(Table_1[[#This Row],[Discount %]]&lt;=0.2, "10-20%", IF(Table_1[[#This Row],[Discount %]]&lt;=0.3, "20-30%", IF(Table_1[[#This Row],[Discount %]]&lt;=0.4, "30-40%", "40%+"))))</f>
        <v>0-10%</v>
      </c>
    </row>
    <row r="6499" spans="1:24" ht="14.4" x14ac:dyDescent="0.3">
      <c r="A6499" s="2">
        <v>6498</v>
      </c>
      <c r="B6499" s="2" t="s">
        <v>8925</v>
      </c>
      <c r="C6499" s="2">
        <f>YEAR([1]Data!$D6499)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9">
        <v>20.94</v>
      </c>
      <c r="T6499" s="2">
        <v>3</v>
      </c>
      <c r="U6499" s="25">
        <v>0</v>
      </c>
      <c r="V6499" s="25">
        <v>6.0725999999999987</v>
      </c>
      <c r="W6499" s="11">
        <f>Table_1[[#This Row],[Discount]]/Table_1[[#This Row],[Sales]]</f>
        <v>0</v>
      </c>
      <c r="X6499" t="str">
        <f>IF(Table_1[[#This Row],[Discount %]]&lt;=0.1, "0-10%", IF(Table_1[[#This Row],[Discount %]]&lt;=0.2, "10-20%", IF(Table_1[[#This Row],[Discount %]]&lt;=0.3, "20-30%", IF(Table_1[[#This Row],[Discount %]]&lt;=0.4, "30-40%", "40%+"))))</f>
        <v>0-10%</v>
      </c>
    </row>
    <row r="6500" spans="1:24" ht="14.4" x14ac:dyDescent="0.3">
      <c r="A6500" s="2">
        <v>6499</v>
      </c>
      <c r="B6500" s="2" t="s">
        <v>8925</v>
      </c>
      <c r="C6500" s="2">
        <f>YEAR([1]Data!$D6500)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9">
        <v>135.09</v>
      </c>
      <c r="T6500" s="2">
        <v>9</v>
      </c>
      <c r="U6500" s="25">
        <v>0</v>
      </c>
      <c r="V6500" s="25">
        <v>62.14139999999999</v>
      </c>
      <c r="W6500" s="11">
        <f>Table_1[[#This Row],[Discount]]/Table_1[[#This Row],[Sales]]</f>
        <v>0</v>
      </c>
      <c r="X6500" t="str">
        <f>IF(Table_1[[#This Row],[Discount %]]&lt;=0.1, "0-10%", IF(Table_1[[#This Row],[Discount %]]&lt;=0.2, "10-20%", IF(Table_1[[#This Row],[Discount %]]&lt;=0.3, "20-30%", IF(Table_1[[#This Row],[Discount %]]&lt;=0.4, "30-40%", "40%+"))))</f>
        <v>0-10%</v>
      </c>
    </row>
    <row r="6501" spans="1:24" ht="14.4" x14ac:dyDescent="0.3">
      <c r="A6501" s="2">
        <v>6500</v>
      </c>
      <c r="B6501" s="2" t="s">
        <v>8925</v>
      </c>
      <c r="C6501" s="2">
        <f>YEAR([1]Data!$D6501)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9">
        <v>279.85999999999996</v>
      </c>
      <c r="T6501" s="2">
        <v>14</v>
      </c>
      <c r="U6501" s="25">
        <v>0</v>
      </c>
      <c r="V6501" s="25">
        <v>64.367799999999988</v>
      </c>
      <c r="W6501" s="11">
        <f>Table_1[[#This Row],[Discount]]/Table_1[[#This Row],[Sales]]</f>
        <v>0</v>
      </c>
      <c r="X6501" t="str">
        <f>IF(Table_1[[#This Row],[Discount %]]&lt;=0.1, "0-10%", IF(Table_1[[#This Row],[Discount %]]&lt;=0.2, "10-20%", IF(Table_1[[#This Row],[Discount %]]&lt;=0.3, "20-30%", IF(Table_1[[#This Row],[Discount %]]&lt;=0.4, "30-40%", "40%+"))))</f>
        <v>0-10%</v>
      </c>
    </row>
    <row r="6502" spans="1:24" ht="14.4" x14ac:dyDescent="0.3">
      <c r="A6502" s="2">
        <v>6501</v>
      </c>
      <c r="B6502" s="2" t="s">
        <v>8925</v>
      </c>
      <c r="C6502" s="2">
        <f>YEAR([1]Data!$D6502)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9">
        <v>90.06</v>
      </c>
      <c r="T6502" s="2">
        <v>6</v>
      </c>
      <c r="U6502" s="25">
        <v>0</v>
      </c>
      <c r="V6502" s="25">
        <v>41.427599999999991</v>
      </c>
      <c r="W6502" s="11">
        <f>Table_1[[#This Row],[Discount]]/Table_1[[#This Row],[Sales]]</f>
        <v>0</v>
      </c>
      <c r="X6502" t="str">
        <f>IF(Table_1[[#This Row],[Discount %]]&lt;=0.1, "0-10%", IF(Table_1[[#This Row],[Discount %]]&lt;=0.2, "10-20%", IF(Table_1[[#This Row],[Discount %]]&lt;=0.3, "20-30%", IF(Table_1[[#This Row],[Discount %]]&lt;=0.4, "30-40%", "40%+"))))</f>
        <v>0-10%</v>
      </c>
    </row>
    <row r="6503" spans="1:24" ht="14.4" x14ac:dyDescent="0.3">
      <c r="A6503" s="2">
        <v>6502</v>
      </c>
      <c r="B6503" s="2" t="s">
        <v>8928</v>
      </c>
      <c r="C6503" s="2">
        <f>YEAR([1]Data!$D6503)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9">
        <v>539.96399999999994</v>
      </c>
      <c r="T6503" s="2">
        <v>6</v>
      </c>
      <c r="U6503" s="25">
        <v>0.4</v>
      </c>
      <c r="V6503" s="25">
        <v>-107.99280000000002</v>
      </c>
      <c r="W6503" s="11">
        <f>Table_1[[#This Row],[Discount]]/Table_1[[#This Row],[Sales]]</f>
        <v>7.4079012674919086E-4</v>
      </c>
      <c r="X6503" t="str">
        <f>IF(Table_1[[#This Row],[Discount %]]&lt;=0.1, "0-10%", IF(Table_1[[#This Row],[Discount %]]&lt;=0.2, "10-20%", IF(Table_1[[#This Row],[Discount %]]&lt;=0.3, "20-30%", IF(Table_1[[#This Row],[Discount %]]&lt;=0.4, "30-40%", "40%+"))))</f>
        <v>0-10%</v>
      </c>
    </row>
    <row r="6504" spans="1:24" ht="14.4" x14ac:dyDescent="0.3">
      <c r="A6504" s="2">
        <v>6503</v>
      </c>
      <c r="B6504" s="2" t="s">
        <v>8928</v>
      </c>
      <c r="C6504" s="2">
        <f>YEAR([1]Data!$D6504)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9">
        <v>50.231999999999999</v>
      </c>
      <c r="T6504" s="2">
        <v>7</v>
      </c>
      <c r="U6504" s="25">
        <v>0.4</v>
      </c>
      <c r="V6504" s="25">
        <v>-10.046400000000002</v>
      </c>
      <c r="W6504" s="11">
        <f>Table_1[[#This Row],[Discount]]/Table_1[[#This Row],[Sales]]</f>
        <v>7.9630514413123119E-3</v>
      </c>
      <c r="X6504" t="str">
        <f>IF(Table_1[[#This Row],[Discount %]]&lt;=0.1, "0-10%", IF(Table_1[[#This Row],[Discount %]]&lt;=0.2, "10-20%", IF(Table_1[[#This Row],[Discount %]]&lt;=0.3, "20-30%", IF(Table_1[[#This Row],[Discount %]]&lt;=0.4, "30-40%", "40%+"))))</f>
        <v>0-10%</v>
      </c>
    </row>
    <row r="6505" spans="1:24" ht="14.4" x14ac:dyDescent="0.3">
      <c r="A6505" s="2">
        <v>6504</v>
      </c>
      <c r="B6505" s="2" t="s">
        <v>8928</v>
      </c>
      <c r="C6505" s="2">
        <f>YEAR([1]Data!$D6505)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9">
        <v>19.242000000000001</v>
      </c>
      <c r="T6505" s="2">
        <v>3</v>
      </c>
      <c r="U6505" s="25">
        <v>0.7</v>
      </c>
      <c r="V6505" s="25">
        <v>-13.4694</v>
      </c>
      <c r="W6505" s="11">
        <f>Table_1[[#This Row],[Discount]]/Table_1[[#This Row],[Sales]]</f>
        <v>3.6378754807192597E-2</v>
      </c>
      <c r="X6505" t="str">
        <f>IF(Table_1[[#This Row],[Discount %]]&lt;=0.1, "0-10%", IF(Table_1[[#This Row],[Discount %]]&lt;=0.2, "10-20%", IF(Table_1[[#This Row],[Discount %]]&lt;=0.3, "20-30%", IF(Table_1[[#This Row],[Discount %]]&lt;=0.4, "30-40%", "40%+"))))</f>
        <v>0-10%</v>
      </c>
    </row>
    <row r="6506" spans="1:24" ht="14.4" x14ac:dyDescent="0.3">
      <c r="A6506" s="2">
        <v>6505</v>
      </c>
      <c r="B6506" s="2" t="s">
        <v>8929</v>
      </c>
      <c r="C6506" s="2">
        <f>YEAR([1]Data!$D6506)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9">
        <v>1247.6399999999999</v>
      </c>
      <c r="T6506" s="2">
        <v>3</v>
      </c>
      <c r="U6506" s="25">
        <v>0</v>
      </c>
      <c r="V6506" s="25">
        <v>349.33919999999995</v>
      </c>
      <c r="W6506" s="11">
        <f>Table_1[[#This Row],[Discount]]/Table_1[[#This Row],[Sales]]</f>
        <v>0</v>
      </c>
      <c r="X6506" t="str">
        <f>IF(Table_1[[#This Row],[Discount %]]&lt;=0.1, "0-10%", IF(Table_1[[#This Row],[Discount %]]&lt;=0.2, "10-20%", IF(Table_1[[#This Row],[Discount %]]&lt;=0.3, "20-30%", IF(Table_1[[#This Row],[Discount %]]&lt;=0.4, "30-40%", "40%+"))))</f>
        <v>0-10%</v>
      </c>
    </row>
    <row r="6507" spans="1:24" ht="14.4" x14ac:dyDescent="0.3">
      <c r="A6507" s="2">
        <v>6506</v>
      </c>
      <c r="B6507" s="2" t="s">
        <v>8930</v>
      </c>
      <c r="C6507" s="2">
        <f>YEAR([1]Data!$D6507)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9">
        <v>5.3040000000000003</v>
      </c>
      <c r="T6507" s="2">
        <v>3</v>
      </c>
      <c r="U6507" s="25">
        <v>0.2</v>
      </c>
      <c r="V6507" s="25">
        <v>0.46409999999999996</v>
      </c>
      <c r="W6507" s="11">
        <f>Table_1[[#This Row],[Discount]]/Table_1[[#This Row],[Sales]]</f>
        <v>3.7707390648567117E-2</v>
      </c>
      <c r="X6507" t="str">
        <f>IF(Table_1[[#This Row],[Discount %]]&lt;=0.1, "0-10%", IF(Table_1[[#This Row],[Discount %]]&lt;=0.2, "10-20%", IF(Table_1[[#This Row],[Discount %]]&lt;=0.3, "20-30%", IF(Table_1[[#This Row],[Discount %]]&lt;=0.4, "30-40%", "40%+"))))</f>
        <v>0-10%</v>
      </c>
    </row>
    <row r="6508" spans="1:24" ht="14.4" x14ac:dyDescent="0.3">
      <c r="A6508" s="2">
        <v>6507</v>
      </c>
      <c r="B6508" s="2" t="s">
        <v>8933</v>
      </c>
      <c r="C6508" s="2">
        <f>YEAR([1]Data!$D6508)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9">
        <v>19.136000000000003</v>
      </c>
      <c r="T6508" s="2">
        <v>4</v>
      </c>
      <c r="U6508" s="25">
        <v>0.2</v>
      </c>
      <c r="V6508" s="25">
        <v>5.9799999999999986</v>
      </c>
      <c r="W6508" s="11">
        <f>Table_1[[#This Row],[Discount]]/Table_1[[#This Row],[Sales]]</f>
        <v>1.0451505016722406E-2</v>
      </c>
      <c r="X6508" t="str">
        <f>IF(Table_1[[#This Row],[Discount %]]&lt;=0.1, "0-10%", IF(Table_1[[#This Row],[Discount %]]&lt;=0.2, "10-20%", IF(Table_1[[#This Row],[Discount %]]&lt;=0.3, "20-30%", IF(Table_1[[#This Row],[Discount %]]&lt;=0.4, "30-40%", "40%+"))))</f>
        <v>0-10%</v>
      </c>
    </row>
    <row r="6509" spans="1:24" ht="14.4" x14ac:dyDescent="0.3">
      <c r="A6509" s="2">
        <v>6508</v>
      </c>
      <c r="B6509" s="2" t="s">
        <v>8933</v>
      </c>
      <c r="C6509" s="2">
        <f>YEAR([1]Data!$D6509)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9">
        <v>332.83200000000005</v>
      </c>
      <c r="T6509" s="2">
        <v>4</v>
      </c>
      <c r="U6509" s="25">
        <v>0.2</v>
      </c>
      <c r="V6509" s="25">
        <v>-24.962399999999988</v>
      </c>
      <c r="W6509" s="11">
        <f>Table_1[[#This Row],[Discount]]/Table_1[[#This Row],[Sales]]</f>
        <v>6.0090375925391784E-4</v>
      </c>
      <c r="X6509" t="str">
        <f>IF(Table_1[[#This Row],[Discount %]]&lt;=0.1, "0-10%", IF(Table_1[[#This Row],[Discount %]]&lt;=0.2, "10-20%", IF(Table_1[[#This Row],[Discount %]]&lt;=0.3, "20-30%", IF(Table_1[[#This Row],[Discount %]]&lt;=0.4, "30-40%", "40%+"))))</f>
        <v>0-10%</v>
      </c>
    </row>
    <row r="6510" spans="1:24" ht="14.4" x14ac:dyDescent="0.3">
      <c r="A6510" s="2">
        <v>6509</v>
      </c>
      <c r="B6510" s="2" t="s">
        <v>8934</v>
      </c>
      <c r="C6510" s="2">
        <f>YEAR([1]Data!$D6510)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9">
        <v>279.89999999999998</v>
      </c>
      <c r="T6510" s="2">
        <v>5</v>
      </c>
      <c r="U6510" s="25">
        <v>0</v>
      </c>
      <c r="V6510" s="25">
        <v>137.15100000000001</v>
      </c>
      <c r="W6510" s="11">
        <f>Table_1[[#This Row],[Discount]]/Table_1[[#This Row],[Sales]]</f>
        <v>0</v>
      </c>
      <c r="X6510" t="str">
        <f>IF(Table_1[[#This Row],[Discount %]]&lt;=0.1, "0-10%", IF(Table_1[[#This Row],[Discount %]]&lt;=0.2, "10-20%", IF(Table_1[[#This Row],[Discount %]]&lt;=0.3, "20-30%", IF(Table_1[[#This Row],[Discount %]]&lt;=0.4, "30-40%", "40%+"))))</f>
        <v>0-10%</v>
      </c>
    </row>
    <row r="6511" spans="1:24" ht="14.4" x14ac:dyDescent="0.3">
      <c r="A6511" s="2">
        <v>6510</v>
      </c>
      <c r="B6511" s="2" t="s">
        <v>8934</v>
      </c>
      <c r="C6511" s="2">
        <f>YEAR([1]Data!$D6511)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9">
        <v>50.352000000000004</v>
      </c>
      <c r="T6511" s="2">
        <v>3</v>
      </c>
      <c r="U6511" s="25">
        <v>0.2</v>
      </c>
      <c r="V6511" s="25">
        <v>17.623199999999997</v>
      </c>
      <c r="W6511" s="11">
        <f>Table_1[[#This Row],[Discount]]/Table_1[[#This Row],[Sales]]</f>
        <v>3.9720368605020654E-3</v>
      </c>
      <c r="X6511" t="str">
        <f>IF(Table_1[[#This Row],[Discount %]]&lt;=0.1, "0-10%", IF(Table_1[[#This Row],[Discount %]]&lt;=0.2, "10-20%", IF(Table_1[[#This Row],[Discount %]]&lt;=0.3, "20-30%", IF(Table_1[[#This Row],[Discount %]]&lt;=0.4, "30-40%", "40%+"))))</f>
        <v>0-10%</v>
      </c>
    </row>
    <row r="6512" spans="1:24" ht="14.4" x14ac:dyDescent="0.3">
      <c r="A6512" s="2">
        <v>6511</v>
      </c>
      <c r="B6512" s="2" t="s">
        <v>8934</v>
      </c>
      <c r="C6512" s="2">
        <f>YEAR([1]Data!$D6512)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9">
        <v>34.019999999999996</v>
      </c>
      <c r="T6512" s="2">
        <v>3</v>
      </c>
      <c r="U6512" s="25">
        <v>0</v>
      </c>
      <c r="V6512" s="25">
        <v>16.669799999999999</v>
      </c>
      <c r="W6512" s="11">
        <f>Table_1[[#This Row],[Discount]]/Table_1[[#This Row],[Sales]]</f>
        <v>0</v>
      </c>
      <c r="X6512" t="str">
        <f>IF(Table_1[[#This Row],[Discount %]]&lt;=0.1, "0-10%", IF(Table_1[[#This Row],[Discount %]]&lt;=0.2, "10-20%", IF(Table_1[[#This Row],[Discount %]]&lt;=0.3, "20-30%", IF(Table_1[[#This Row],[Discount %]]&lt;=0.4, "30-40%", "40%+"))))</f>
        <v>0-10%</v>
      </c>
    </row>
    <row r="6513" spans="1:24" ht="14.4" x14ac:dyDescent="0.3">
      <c r="A6513" s="2">
        <v>6512</v>
      </c>
      <c r="B6513" s="2" t="s">
        <v>8935</v>
      </c>
      <c r="C6513" s="2">
        <f>YEAR([1]Data!$D6513)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9">
        <v>23.88</v>
      </c>
      <c r="T6513" s="2">
        <v>6</v>
      </c>
      <c r="U6513" s="25">
        <v>0</v>
      </c>
      <c r="V6513" s="25">
        <v>8.1191999999999993</v>
      </c>
      <c r="W6513" s="11">
        <f>Table_1[[#This Row],[Discount]]/Table_1[[#This Row],[Sales]]</f>
        <v>0</v>
      </c>
      <c r="X6513" t="str">
        <f>IF(Table_1[[#This Row],[Discount %]]&lt;=0.1, "0-10%", IF(Table_1[[#This Row],[Discount %]]&lt;=0.2, "10-20%", IF(Table_1[[#This Row],[Discount %]]&lt;=0.3, "20-30%", IF(Table_1[[#This Row],[Discount %]]&lt;=0.4, "30-40%", "40%+"))))</f>
        <v>0-10%</v>
      </c>
    </row>
    <row r="6514" spans="1:24" ht="14.4" x14ac:dyDescent="0.3">
      <c r="A6514" s="2">
        <v>6513</v>
      </c>
      <c r="B6514" s="2" t="s">
        <v>8935</v>
      </c>
      <c r="C6514" s="2">
        <f>YEAR([1]Data!$D6514)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9">
        <v>11.52</v>
      </c>
      <c r="T6514" s="2">
        <v>4</v>
      </c>
      <c r="U6514" s="25">
        <v>0</v>
      </c>
      <c r="V6514" s="25">
        <v>5.6448</v>
      </c>
      <c r="W6514" s="11">
        <f>Table_1[[#This Row],[Discount]]/Table_1[[#This Row],[Sales]]</f>
        <v>0</v>
      </c>
      <c r="X6514" t="str">
        <f>IF(Table_1[[#This Row],[Discount %]]&lt;=0.1, "0-10%", IF(Table_1[[#This Row],[Discount %]]&lt;=0.2, "10-20%", IF(Table_1[[#This Row],[Discount %]]&lt;=0.3, "20-30%", IF(Table_1[[#This Row],[Discount %]]&lt;=0.4, "30-40%", "40%+"))))</f>
        <v>0-10%</v>
      </c>
    </row>
    <row r="6515" spans="1:24" ht="14.4" x14ac:dyDescent="0.3">
      <c r="A6515" s="2">
        <v>6514</v>
      </c>
      <c r="B6515" s="2" t="s">
        <v>8935</v>
      </c>
      <c r="C6515" s="2">
        <f>YEAR([1]Data!$D6515)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9">
        <v>286.93</v>
      </c>
      <c r="T6515" s="2">
        <v>7</v>
      </c>
      <c r="U6515" s="25">
        <v>0</v>
      </c>
      <c r="V6515" s="25">
        <v>140.59569999999999</v>
      </c>
      <c r="W6515" s="11">
        <f>Table_1[[#This Row],[Discount]]/Table_1[[#This Row],[Sales]]</f>
        <v>0</v>
      </c>
      <c r="X6515" t="str">
        <f>IF(Table_1[[#This Row],[Discount %]]&lt;=0.1, "0-10%", IF(Table_1[[#This Row],[Discount %]]&lt;=0.2, "10-20%", IF(Table_1[[#This Row],[Discount %]]&lt;=0.3, "20-30%", IF(Table_1[[#This Row],[Discount %]]&lt;=0.4, "30-40%", "40%+"))))</f>
        <v>0-10%</v>
      </c>
    </row>
    <row r="6516" spans="1:24" ht="14.4" x14ac:dyDescent="0.3">
      <c r="A6516" s="2">
        <v>6515</v>
      </c>
      <c r="B6516" s="2" t="s">
        <v>8935</v>
      </c>
      <c r="C6516" s="2">
        <f>YEAR([1]Data!$D6516)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9">
        <v>206.38400000000001</v>
      </c>
      <c r="T6516" s="2">
        <v>2</v>
      </c>
      <c r="U6516" s="25">
        <v>0.2</v>
      </c>
      <c r="V6516" s="25">
        <v>23.218199999999996</v>
      </c>
      <c r="W6516" s="11">
        <f>Table_1[[#This Row],[Discount]]/Table_1[[#This Row],[Sales]]</f>
        <v>9.6906736956353201E-4</v>
      </c>
      <c r="X6516" t="str">
        <f>IF(Table_1[[#This Row],[Discount %]]&lt;=0.1, "0-10%", IF(Table_1[[#This Row],[Discount %]]&lt;=0.2, "10-20%", IF(Table_1[[#This Row],[Discount %]]&lt;=0.3, "20-30%", IF(Table_1[[#This Row],[Discount %]]&lt;=0.4, "30-40%", "40%+"))))</f>
        <v>0-10%</v>
      </c>
    </row>
    <row r="6517" spans="1:24" ht="14.4" x14ac:dyDescent="0.3">
      <c r="A6517" s="2">
        <v>6516</v>
      </c>
      <c r="B6517" s="2" t="s">
        <v>8936</v>
      </c>
      <c r="C6517" s="2">
        <f>YEAR([1]Data!$D6517)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9">
        <v>218.35200000000003</v>
      </c>
      <c r="T6517" s="2">
        <v>3</v>
      </c>
      <c r="U6517" s="25">
        <v>0.2</v>
      </c>
      <c r="V6517" s="25">
        <v>0</v>
      </c>
      <c r="W6517" s="11">
        <f>Table_1[[#This Row],[Discount]]/Table_1[[#This Row],[Sales]]</f>
        <v>9.1595222393199961E-4</v>
      </c>
      <c r="X6517" t="str">
        <f>IF(Table_1[[#This Row],[Discount %]]&lt;=0.1, "0-10%", IF(Table_1[[#This Row],[Discount %]]&lt;=0.2, "10-20%", IF(Table_1[[#This Row],[Discount %]]&lt;=0.3, "20-30%", IF(Table_1[[#This Row],[Discount %]]&lt;=0.4, "30-40%", "40%+"))))</f>
        <v>0-10%</v>
      </c>
    </row>
    <row r="6518" spans="1:24" ht="14.4" x14ac:dyDescent="0.3">
      <c r="A6518" s="2">
        <v>6517</v>
      </c>
      <c r="B6518" s="2" t="s">
        <v>8936</v>
      </c>
      <c r="C6518" s="2">
        <f>YEAR([1]Data!$D6518)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9">
        <v>529.9</v>
      </c>
      <c r="T6518" s="2">
        <v>5</v>
      </c>
      <c r="U6518" s="25">
        <v>0</v>
      </c>
      <c r="V6518" s="25">
        <v>105.97999999999999</v>
      </c>
      <c r="W6518" s="11">
        <f>Table_1[[#This Row],[Discount]]/Table_1[[#This Row],[Sales]]</f>
        <v>0</v>
      </c>
      <c r="X6518" t="str">
        <f>IF(Table_1[[#This Row],[Discount %]]&lt;=0.1, "0-10%", IF(Table_1[[#This Row],[Discount %]]&lt;=0.2, "10-20%", IF(Table_1[[#This Row],[Discount %]]&lt;=0.3, "20-30%", IF(Table_1[[#This Row],[Discount %]]&lt;=0.4, "30-40%", "40%+"))))</f>
        <v>0-10%</v>
      </c>
    </row>
    <row r="6519" spans="1:24" ht="14.4" x14ac:dyDescent="0.3">
      <c r="A6519" s="2">
        <v>6518</v>
      </c>
      <c r="B6519" s="2" t="s">
        <v>8936</v>
      </c>
      <c r="C6519" s="2">
        <f>YEAR([1]Data!$D6519)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9">
        <v>99.3</v>
      </c>
      <c r="T6519" s="2">
        <v>10</v>
      </c>
      <c r="U6519" s="25">
        <v>0</v>
      </c>
      <c r="V6519" s="25">
        <v>41.706000000000003</v>
      </c>
      <c r="W6519" s="11">
        <f>Table_1[[#This Row],[Discount]]/Table_1[[#This Row],[Sales]]</f>
        <v>0</v>
      </c>
      <c r="X6519" t="str">
        <f>IF(Table_1[[#This Row],[Discount %]]&lt;=0.1, "0-10%", IF(Table_1[[#This Row],[Discount %]]&lt;=0.2, "10-20%", IF(Table_1[[#This Row],[Discount %]]&lt;=0.3, "20-30%", IF(Table_1[[#This Row],[Discount %]]&lt;=0.4, "30-40%", "40%+"))))</f>
        <v>0-10%</v>
      </c>
    </row>
    <row r="6520" spans="1:24" ht="14.4" x14ac:dyDescent="0.3">
      <c r="A6520" s="2">
        <v>6519</v>
      </c>
      <c r="B6520" s="2" t="s">
        <v>8936</v>
      </c>
      <c r="C6520" s="2">
        <f>YEAR([1]Data!$D6520)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9">
        <v>108.96</v>
      </c>
      <c r="T6520" s="2">
        <v>2</v>
      </c>
      <c r="U6520" s="25">
        <v>0</v>
      </c>
      <c r="V6520" s="25">
        <v>30.508800000000008</v>
      </c>
      <c r="W6520" s="11">
        <f>Table_1[[#This Row],[Discount]]/Table_1[[#This Row],[Sales]]</f>
        <v>0</v>
      </c>
      <c r="X6520" t="str">
        <f>IF(Table_1[[#This Row],[Discount %]]&lt;=0.1, "0-10%", IF(Table_1[[#This Row],[Discount %]]&lt;=0.2, "10-20%", IF(Table_1[[#This Row],[Discount %]]&lt;=0.3, "20-30%", IF(Table_1[[#This Row],[Discount %]]&lt;=0.4, "30-40%", "40%+"))))</f>
        <v>0-10%</v>
      </c>
    </row>
    <row r="6521" spans="1:24" ht="14.4" x14ac:dyDescent="0.3">
      <c r="A6521" s="2">
        <v>6520</v>
      </c>
      <c r="B6521" s="2" t="s">
        <v>8936</v>
      </c>
      <c r="C6521" s="2">
        <f>YEAR([1]Data!$D6521)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9">
        <v>2.6880000000000002</v>
      </c>
      <c r="T6521" s="2">
        <v>1</v>
      </c>
      <c r="U6521" s="25">
        <v>0.2</v>
      </c>
      <c r="V6521" s="25">
        <v>0.83999999999999975</v>
      </c>
      <c r="W6521" s="11">
        <f>Table_1[[#This Row],[Discount]]/Table_1[[#This Row],[Sales]]</f>
        <v>7.4404761904761904E-2</v>
      </c>
      <c r="X6521" t="str">
        <f>IF(Table_1[[#This Row],[Discount %]]&lt;=0.1, "0-10%", IF(Table_1[[#This Row],[Discount %]]&lt;=0.2, "10-20%", IF(Table_1[[#This Row],[Discount %]]&lt;=0.3, "20-30%", IF(Table_1[[#This Row],[Discount %]]&lt;=0.4, "30-40%", "40%+"))))</f>
        <v>0-10%</v>
      </c>
    </row>
    <row r="6522" spans="1:24" ht="14.4" x14ac:dyDescent="0.3">
      <c r="A6522" s="2">
        <v>6521</v>
      </c>
      <c r="B6522" s="2" t="s">
        <v>8937</v>
      </c>
      <c r="C6522" s="2">
        <f>YEAR([1]Data!$D6522)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9">
        <v>5443.96</v>
      </c>
      <c r="T6522" s="2">
        <v>4</v>
      </c>
      <c r="U6522" s="25">
        <v>0</v>
      </c>
      <c r="V6522" s="25">
        <v>2504.2215999999999</v>
      </c>
      <c r="W6522" s="11">
        <f>Table_1[[#This Row],[Discount]]/Table_1[[#This Row],[Sales]]</f>
        <v>0</v>
      </c>
      <c r="X6522" t="str">
        <f>IF(Table_1[[#This Row],[Discount %]]&lt;=0.1, "0-10%", IF(Table_1[[#This Row],[Discount %]]&lt;=0.2, "10-20%", IF(Table_1[[#This Row],[Discount %]]&lt;=0.3, "20-30%", IF(Table_1[[#This Row],[Discount %]]&lt;=0.4, "30-40%", "40%+"))))</f>
        <v>0-10%</v>
      </c>
    </row>
    <row r="6523" spans="1:24" ht="14.4" x14ac:dyDescent="0.3">
      <c r="A6523" s="2">
        <v>6522</v>
      </c>
      <c r="B6523" s="2" t="s">
        <v>8937</v>
      </c>
      <c r="C6523" s="2">
        <f>YEAR([1]Data!$D6523)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9">
        <v>302.67</v>
      </c>
      <c r="T6523" s="2">
        <v>3</v>
      </c>
      <c r="U6523" s="25">
        <v>0</v>
      </c>
      <c r="V6523" s="25">
        <v>72.640799999999999</v>
      </c>
      <c r="W6523" s="11">
        <f>Table_1[[#This Row],[Discount]]/Table_1[[#This Row],[Sales]]</f>
        <v>0</v>
      </c>
      <c r="X6523" t="str">
        <f>IF(Table_1[[#This Row],[Discount %]]&lt;=0.1, "0-10%", IF(Table_1[[#This Row],[Discount %]]&lt;=0.2, "10-20%", IF(Table_1[[#This Row],[Discount %]]&lt;=0.3, "20-30%", IF(Table_1[[#This Row],[Discount %]]&lt;=0.4, "30-40%", "40%+"))))</f>
        <v>0-10%</v>
      </c>
    </row>
    <row r="6524" spans="1:24" ht="14.4" x14ac:dyDescent="0.3">
      <c r="A6524" s="2">
        <v>6523</v>
      </c>
      <c r="B6524" s="2" t="s">
        <v>8937</v>
      </c>
      <c r="C6524" s="2">
        <f>YEAR([1]Data!$D6524)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9">
        <v>56.07</v>
      </c>
      <c r="T6524" s="2">
        <v>7</v>
      </c>
      <c r="U6524" s="25">
        <v>0</v>
      </c>
      <c r="V6524" s="25">
        <v>25.231499999999997</v>
      </c>
      <c r="W6524" s="11">
        <f>Table_1[[#This Row],[Discount]]/Table_1[[#This Row],[Sales]]</f>
        <v>0</v>
      </c>
      <c r="X6524" t="str">
        <f>IF(Table_1[[#This Row],[Discount %]]&lt;=0.1, "0-10%", IF(Table_1[[#This Row],[Discount %]]&lt;=0.2, "10-20%", IF(Table_1[[#This Row],[Discount %]]&lt;=0.3, "20-30%", IF(Table_1[[#This Row],[Discount %]]&lt;=0.4, "30-40%", "40%+"))))</f>
        <v>0-10%</v>
      </c>
    </row>
    <row r="6525" spans="1:24" ht="14.4" x14ac:dyDescent="0.3">
      <c r="A6525" s="2">
        <v>6524</v>
      </c>
      <c r="B6525" s="2" t="s">
        <v>8940</v>
      </c>
      <c r="C6525" s="2">
        <f>YEAR([1]Data!$D6525)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9">
        <v>10.08</v>
      </c>
      <c r="T6525" s="2">
        <v>2</v>
      </c>
      <c r="U6525" s="25">
        <v>0.2</v>
      </c>
      <c r="V6525" s="25">
        <v>3.2759999999999994</v>
      </c>
      <c r="W6525" s="11">
        <f>Table_1[[#This Row],[Discount]]/Table_1[[#This Row],[Sales]]</f>
        <v>1.9841269841269844E-2</v>
      </c>
      <c r="X6525" t="str">
        <f>IF(Table_1[[#This Row],[Discount %]]&lt;=0.1, "0-10%", IF(Table_1[[#This Row],[Discount %]]&lt;=0.2, "10-20%", IF(Table_1[[#This Row],[Discount %]]&lt;=0.3, "20-30%", IF(Table_1[[#This Row],[Discount %]]&lt;=0.4, "30-40%", "40%+"))))</f>
        <v>0-10%</v>
      </c>
    </row>
    <row r="6526" spans="1:24" ht="14.4" x14ac:dyDescent="0.3">
      <c r="A6526" s="2">
        <v>6525</v>
      </c>
      <c r="B6526" s="2" t="s">
        <v>8940</v>
      </c>
      <c r="C6526" s="2">
        <f>YEAR([1]Data!$D6526)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9">
        <v>59.993999999999993</v>
      </c>
      <c r="T6526" s="2">
        <v>1</v>
      </c>
      <c r="U6526" s="25">
        <v>0.4</v>
      </c>
      <c r="V6526" s="25">
        <v>-12.998700000000007</v>
      </c>
      <c r="W6526" s="11">
        <f>Table_1[[#This Row],[Discount]]/Table_1[[#This Row],[Sales]]</f>
        <v>6.6673334000066685E-3</v>
      </c>
      <c r="X6526" t="str">
        <f>IF(Table_1[[#This Row],[Discount %]]&lt;=0.1, "0-10%", IF(Table_1[[#This Row],[Discount %]]&lt;=0.2, "10-20%", IF(Table_1[[#This Row],[Discount %]]&lt;=0.3, "20-30%", IF(Table_1[[#This Row],[Discount %]]&lt;=0.4, "30-40%", "40%+"))))</f>
        <v>0-10%</v>
      </c>
    </row>
    <row r="6527" spans="1:24" ht="14.4" x14ac:dyDescent="0.3">
      <c r="A6527" s="2">
        <v>6526</v>
      </c>
      <c r="B6527" s="2" t="s">
        <v>8940</v>
      </c>
      <c r="C6527" s="2">
        <f>YEAR([1]Data!$D6527)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9">
        <v>5.7150000000000016</v>
      </c>
      <c r="T6527" s="2">
        <v>5</v>
      </c>
      <c r="U6527" s="25">
        <v>0.7</v>
      </c>
      <c r="V6527" s="25">
        <v>-4.7625000000000011</v>
      </c>
      <c r="W6527" s="11">
        <f>Table_1[[#This Row],[Discount]]/Table_1[[#This Row],[Sales]]</f>
        <v>0.12248468941382323</v>
      </c>
      <c r="X6527" t="str">
        <f>IF(Table_1[[#This Row],[Discount %]]&lt;=0.1, "0-10%", IF(Table_1[[#This Row],[Discount %]]&lt;=0.2, "10-20%", IF(Table_1[[#This Row],[Discount %]]&lt;=0.3, "20-30%", IF(Table_1[[#This Row],[Discount %]]&lt;=0.4, "30-40%", "40%+"))))</f>
        <v>10-20%</v>
      </c>
    </row>
    <row r="6528" spans="1:24" ht="14.4" x14ac:dyDescent="0.3">
      <c r="A6528" s="2">
        <v>6527</v>
      </c>
      <c r="B6528" s="2" t="s">
        <v>8940</v>
      </c>
      <c r="C6528" s="2">
        <f>YEAR([1]Data!$D6528)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9">
        <v>9.4200000000000017</v>
      </c>
      <c r="T6528" s="2">
        <v>5</v>
      </c>
      <c r="U6528" s="25">
        <v>0.7</v>
      </c>
      <c r="V6528" s="25">
        <v>-7.8500000000000014</v>
      </c>
      <c r="W6528" s="11">
        <f>Table_1[[#This Row],[Discount]]/Table_1[[#This Row],[Sales]]</f>
        <v>7.4309978768577478E-2</v>
      </c>
      <c r="X6528" t="str">
        <f>IF(Table_1[[#This Row],[Discount %]]&lt;=0.1, "0-10%", IF(Table_1[[#This Row],[Discount %]]&lt;=0.2, "10-20%", IF(Table_1[[#This Row],[Discount %]]&lt;=0.3, "20-30%", IF(Table_1[[#This Row],[Discount %]]&lt;=0.4, "30-40%", "40%+"))))</f>
        <v>0-10%</v>
      </c>
    </row>
    <row r="6529" spans="1:24" ht="14.4" x14ac:dyDescent="0.3">
      <c r="A6529" s="2">
        <v>6528</v>
      </c>
      <c r="B6529" s="2" t="s">
        <v>8941</v>
      </c>
      <c r="C6529" s="2">
        <f>YEAR([1]Data!$D6529)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9">
        <v>1999.96</v>
      </c>
      <c r="T6529" s="2">
        <v>4</v>
      </c>
      <c r="U6529" s="25">
        <v>0</v>
      </c>
      <c r="V6529" s="25">
        <v>899.98199999999997</v>
      </c>
      <c r="W6529" s="11">
        <f>Table_1[[#This Row],[Discount]]/Table_1[[#This Row],[Sales]]</f>
        <v>0</v>
      </c>
      <c r="X6529" t="str">
        <f>IF(Table_1[[#This Row],[Discount %]]&lt;=0.1, "0-10%", IF(Table_1[[#This Row],[Discount %]]&lt;=0.2, "10-20%", IF(Table_1[[#This Row],[Discount %]]&lt;=0.3, "20-30%", IF(Table_1[[#This Row],[Discount %]]&lt;=0.4, "30-40%", "40%+"))))</f>
        <v>0-10%</v>
      </c>
    </row>
    <row r="6530" spans="1:24" ht="14.4" x14ac:dyDescent="0.3">
      <c r="A6530" s="2">
        <v>6529</v>
      </c>
      <c r="B6530" s="2" t="s">
        <v>8942</v>
      </c>
      <c r="C6530" s="2">
        <f>YEAR([1]Data!$D6530)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9">
        <v>216.4</v>
      </c>
      <c r="T6530" s="2">
        <v>4</v>
      </c>
      <c r="U6530" s="25">
        <v>0</v>
      </c>
      <c r="V6530" s="25">
        <v>56.26400000000001</v>
      </c>
      <c r="W6530" s="11">
        <f>Table_1[[#This Row],[Discount]]/Table_1[[#This Row],[Sales]]</f>
        <v>0</v>
      </c>
      <c r="X6530" t="str">
        <f>IF(Table_1[[#This Row],[Discount %]]&lt;=0.1, "0-10%", IF(Table_1[[#This Row],[Discount %]]&lt;=0.2, "10-20%", IF(Table_1[[#This Row],[Discount %]]&lt;=0.3, "20-30%", IF(Table_1[[#This Row],[Discount %]]&lt;=0.4, "30-40%", "40%+"))))</f>
        <v>0-10%</v>
      </c>
    </row>
    <row r="6531" spans="1:24" ht="14.4" x14ac:dyDescent="0.3">
      <c r="A6531" s="2">
        <v>6530</v>
      </c>
      <c r="B6531" s="2" t="s">
        <v>8945</v>
      </c>
      <c r="C6531" s="2">
        <f>YEAR([1]Data!$D6531)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9">
        <v>6.9360000000000008</v>
      </c>
      <c r="T6531" s="2">
        <v>3</v>
      </c>
      <c r="U6531" s="25">
        <v>0.2</v>
      </c>
      <c r="V6531" s="25">
        <v>2.3409000000000004</v>
      </c>
      <c r="W6531" s="11">
        <f>Table_1[[#This Row],[Discount]]/Table_1[[#This Row],[Sales]]</f>
        <v>2.8835063437139558E-2</v>
      </c>
      <c r="X6531" t="str">
        <f>IF(Table_1[[#This Row],[Discount %]]&lt;=0.1, "0-10%", IF(Table_1[[#This Row],[Discount %]]&lt;=0.2, "10-20%", IF(Table_1[[#This Row],[Discount %]]&lt;=0.3, "20-30%", IF(Table_1[[#This Row],[Discount %]]&lt;=0.4, "30-40%", "40%+"))))</f>
        <v>0-10%</v>
      </c>
    </row>
    <row r="6532" spans="1:24" ht="14.4" x14ac:dyDescent="0.3">
      <c r="A6532" s="2">
        <v>6531</v>
      </c>
      <c r="B6532" s="2" t="s">
        <v>8945</v>
      </c>
      <c r="C6532" s="2">
        <f>YEAR([1]Data!$D6532)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9">
        <v>4.427999999999999</v>
      </c>
      <c r="T6532" s="2">
        <v>3</v>
      </c>
      <c r="U6532" s="25">
        <v>0.8</v>
      </c>
      <c r="V6532" s="25">
        <v>-6.8633999999999986</v>
      </c>
      <c r="W6532" s="11">
        <f>Table_1[[#This Row],[Discount]]/Table_1[[#This Row],[Sales]]</f>
        <v>0.18066847335140024</v>
      </c>
      <c r="X6532" t="str">
        <f>IF(Table_1[[#This Row],[Discount %]]&lt;=0.1, "0-10%", IF(Table_1[[#This Row],[Discount %]]&lt;=0.2, "10-20%", IF(Table_1[[#This Row],[Discount %]]&lt;=0.3, "20-30%", IF(Table_1[[#This Row],[Discount %]]&lt;=0.4, "30-40%", "40%+"))))</f>
        <v>10-20%</v>
      </c>
    </row>
    <row r="6533" spans="1:24" ht="14.4" x14ac:dyDescent="0.3">
      <c r="A6533" s="2">
        <v>6532</v>
      </c>
      <c r="B6533" s="2" t="s">
        <v>8946</v>
      </c>
      <c r="C6533" s="2">
        <f>YEAR([1]Data!$D6533)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9">
        <v>8.8000000000000007</v>
      </c>
      <c r="T6533" s="2">
        <v>5</v>
      </c>
      <c r="U6533" s="25">
        <v>0</v>
      </c>
      <c r="V6533" s="25">
        <v>2.5519999999999996</v>
      </c>
      <c r="W6533" s="11">
        <f>Table_1[[#This Row],[Discount]]/Table_1[[#This Row],[Sales]]</f>
        <v>0</v>
      </c>
      <c r="X6533" t="str">
        <f>IF(Table_1[[#This Row],[Discount %]]&lt;=0.1, "0-10%", IF(Table_1[[#This Row],[Discount %]]&lt;=0.2, "10-20%", IF(Table_1[[#This Row],[Discount %]]&lt;=0.3, "20-30%", IF(Table_1[[#This Row],[Discount %]]&lt;=0.4, "30-40%", "40%+"))))</f>
        <v>0-10%</v>
      </c>
    </row>
    <row r="6534" spans="1:24" ht="14.4" x14ac:dyDescent="0.3">
      <c r="A6534" s="2">
        <v>6533</v>
      </c>
      <c r="B6534" s="2" t="s">
        <v>8946</v>
      </c>
      <c r="C6534" s="2">
        <f>YEAR([1]Data!$D6534)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9">
        <v>142.80000000000001</v>
      </c>
      <c r="T6534" s="2">
        <v>1</v>
      </c>
      <c r="U6534" s="25">
        <v>0</v>
      </c>
      <c r="V6534" s="25">
        <v>29.988</v>
      </c>
      <c r="W6534" s="11">
        <f>Table_1[[#This Row],[Discount]]/Table_1[[#This Row],[Sales]]</f>
        <v>0</v>
      </c>
      <c r="X6534" t="str">
        <f>IF(Table_1[[#This Row],[Discount %]]&lt;=0.1, "0-10%", IF(Table_1[[#This Row],[Discount %]]&lt;=0.2, "10-20%", IF(Table_1[[#This Row],[Discount %]]&lt;=0.3, "20-30%", IF(Table_1[[#This Row],[Discount %]]&lt;=0.4, "30-40%", "40%+"))))</f>
        <v>0-10%</v>
      </c>
    </row>
    <row r="6535" spans="1:24" ht="14.4" x14ac:dyDescent="0.3">
      <c r="A6535" s="2">
        <v>6534</v>
      </c>
      <c r="B6535" s="2" t="s">
        <v>8946</v>
      </c>
      <c r="C6535" s="2">
        <f>YEAR([1]Data!$D6535)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9">
        <v>399.95</v>
      </c>
      <c r="T6535" s="2">
        <v>5</v>
      </c>
      <c r="U6535" s="25">
        <v>0</v>
      </c>
      <c r="V6535" s="25">
        <v>143.982</v>
      </c>
      <c r="W6535" s="11">
        <f>Table_1[[#This Row],[Discount]]/Table_1[[#This Row],[Sales]]</f>
        <v>0</v>
      </c>
      <c r="X6535" t="str">
        <f>IF(Table_1[[#This Row],[Discount %]]&lt;=0.1, "0-10%", IF(Table_1[[#This Row],[Discount %]]&lt;=0.2, "10-20%", IF(Table_1[[#This Row],[Discount %]]&lt;=0.3, "20-30%", IF(Table_1[[#This Row],[Discount %]]&lt;=0.4, "30-40%", "40%+"))))</f>
        <v>0-10%</v>
      </c>
    </row>
    <row r="6536" spans="1:24" ht="14.4" x14ac:dyDescent="0.3">
      <c r="A6536" s="2">
        <v>6535</v>
      </c>
      <c r="B6536" s="2" t="s">
        <v>8947</v>
      </c>
      <c r="C6536" s="2">
        <f>YEAR([1]Data!$D6536)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9">
        <v>2152.7760000000003</v>
      </c>
      <c r="T6536" s="2">
        <v>3</v>
      </c>
      <c r="U6536" s="25">
        <v>0.2</v>
      </c>
      <c r="V6536" s="25">
        <v>726.56189999999981</v>
      </c>
      <c r="W6536" s="11">
        <f>Table_1[[#This Row],[Discount]]/Table_1[[#This Row],[Sales]]</f>
        <v>9.2903302526598202E-5</v>
      </c>
      <c r="X6536" t="str">
        <f>IF(Table_1[[#This Row],[Discount %]]&lt;=0.1, "0-10%", IF(Table_1[[#This Row],[Discount %]]&lt;=0.2, "10-20%", IF(Table_1[[#This Row],[Discount %]]&lt;=0.3, "20-30%", IF(Table_1[[#This Row],[Discount %]]&lt;=0.4, "30-40%", "40%+"))))</f>
        <v>0-10%</v>
      </c>
    </row>
    <row r="6537" spans="1:24" ht="14.4" x14ac:dyDescent="0.3">
      <c r="A6537" s="2">
        <v>6536</v>
      </c>
      <c r="B6537" s="2" t="s">
        <v>8947</v>
      </c>
      <c r="C6537" s="2">
        <f>YEAR([1]Data!$D6537)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9">
        <v>4007.8400000000006</v>
      </c>
      <c r="T6537" s="2">
        <v>10</v>
      </c>
      <c r="U6537" s="25">
        <v>0.2</v>
      </c>
      <c r="V6537" s="25">
        <v>-50.098000000000297</v>
      </c>
      <c r="W6537" s="11">
        <f>Table_1[[#This Row],[Discount]]/Table_1[[#This Row],[Sales]]</f>
        <v>4.9902191704259649E-5</v>
      </c>
      <c r="X6537" t="str">
        <f>IF(Table_1[[#This Row],[Discount %]]&lt;=0.1, "0-10%", IF(Table_1[[#This Row],[Discount %]]&lt;=0.2, "10-20%", IF(Table_1[[#This Row],[Discount %]]&lt;=0.3, "20-30%", IF(Table_1[[#This Row],[Discount %]]&lt;=0.4, "30-40%", "40%+"))))</f>
        <v>0-10%</v>
      </c>
    </row>
    <row r="6538" spans="1:24" ht="14.4" x14ac:dyDescent="0.3">
      <c r="A6538" s="2">
        <v>6537</v>
      </c>
      <c r="B6538" s="2" t="s">
        <v>8948</v>
      </c>
      <c r="C6538" s="2">
        <f>YEAR([1]Data!$D6538)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9">
        <v>328.59000000000003</v>
      </c>
      <c r="T6538" s="2">
        <v>3</v>
      </c>
      <c r="U6538" s="25">
        <v>0.4</v>
      </c>
      <c r="V6538" s="25">
        <v>-147.8655</v>
      </c>
      <c r="W6538" s="11">
        <f>Table_1[[#This Row],[Discount]]/Table_1[[#This Row],[Sales]]</f>
        <v>1.2173224991630907E-3</v>
      </c>
      <c r="X6538" t="str">
        <f>IF(Table_1[[#This Row],[Discount %]]&lt;=0.1, "0-10%", IF(Table_1[[#This Row],[Discount %]]&lt;=0.2, "10-20%", IF(Table_1[[#This Row],[Discount %]]&lt;=0.3, "20-30%", IF(Table_1[[#This Row],[Discount %]]&lt;=0.4, "30-40%", "40%+"))))</f>
        <v>0-10%</v>
      </c>
    </row>
    <row r="6539" spans="1:24" ht="14.4" x14ac:dyDescent="0.3">
      <c r="A6539" s="2">
        <v>6538</v>
      </c>
      <c r="B6539" s="2" t="s">
        <v>8948</v>
      </c>
      <c r="C6539" s="2">
        <f>YEAR([1]Data!$D6539)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9">
        <v>98.352000000000004</v>
      </c>
      <c r="T6539" s="2">
        <v>3</v>
      </c>
      <c r="U6539" s="25">
        <v>0.2</v>
      </c>
      <c r="V6539" s="25">
        <v>-24.588000000000001</v>
      </c>
      <c r="W6539" s="11">
        <f>Table_1[[#This Row],[Discount]]/Table_1[[#This Row],[Sales]]</f>
        <v>2.0335122824141857E-3</v>
      </c>
      <c r="X6539" t="str">
        <f>IF(Table_1[[#This Row],[Discount %]]&lt;=0.1, "0-10%", IF(Table_1[[#This Row],[Discount %]]&lt;=0.2, "10-20%", IF(Table_1[[#This Row],[Discount %]]&lt;=0.3, "20-30%", IF(Table_1[[#This Row],[Discount %]]&lt;=0.4, "30-40%", "40%+"))))</f>
        <v>0-10%</v>
      </c>
    </row>
    <row r="6540" spans="1:24" ht="14.4" x14ac:dyDescent="0.3">
      <c r="A6540" s="2">
        <v>6539</v>
      </c>
      <c r="B6540" s="2" t="s">
        <v>8949</v>
      </c>
      <c r="C6540" s="2">
        <f>YEAR([1]Data!$D6540)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9">
        <v>158.99</v>
      </c>
      <c r="T6540" s="2">
        <v>1</v>
      </c>
      <c r="U6540" s="25">
        <v>0</v>
      </c>
      <c r="V6540" s="25">
        <v>41.337400000000002</v>
      </c>
      <c r="W6540" s="11">
        <f>Table_1[[#This Row],[Discount]]/Table_1[[#This Row],[Sales]]</f>
        <v>0</v>
      </c>
      <c r="X6540" t="str">
        <f>IF(Table_1[[#This Row],[Discount %]]&lt;=0.1, "0-10%", IF(Table_1[[#This Row],[Discount %]]&lt;=0.2, "10-20%", IF(Table_1[[#This Row],[Discount %]]&lt;=0.3, "20-30%", IF(Table_1[[#This Row],[Discount %]]&lt;=0.4, "30-40%", "40%+"))))</f>
        <v>0-10%</v>
      </c>
    </row>
    <row r="6541" spans="1:24" ht="14.4" x14ac:dyDescent="0.3">
      <c r="A6541" s="2">
        <v>6540</v>
      </c>
      <c r="B6541" s="2" t="s">
        <v>8949</v>
      </c>
      <c r="C6541" s="2">
        <f>YEAR([1]Data!$D6541)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9">
        <v>291.10000000000002</v>
      </c>
      <c r="T6541" s="2">
        <v>5</v>
      </c>
      <c r="U6541" s="25">
        <v>0</v>
      </c>
      <c r="V6541" s="25">
        <v>75.686000000000007</v>
      </c>
      <c r="W6541" s="11">
        <f>Table_1[[#This Row],[Discount]]/Table_1[[#This Row],[Sales]]</f>
        <v>0</v>
      </c>
      <c r="X6541" t="str">
        <f>IF(Table_1[[#This Row],[Discount %]]&lt;=0.1, "0-10%", IF(Table_1[[#This Row],[Discount %]]&lt;=0.2, "10-20%", IF(Table_1[[#This Row],[Discount %]]&lt;=0.3, "20-30%", IF(Table_1[[#This Row],[Discount %]]&lt;=0.4, "30-40%", "40%+"))))</f>
        <v>0-10%</v>
      </c>
    </row>
    <row r="6542" spans="1:24" ht="14.4" x14ac:dyDescent="0.3">
      <c r="A6542" s="2">
        <v>6541</v>
      </c>
      <c r="B6542" s="2" t="s">
        <v>8950</v>
      </c>
      <c r="C6542" s="2">
        <f>YEAR([1]Data!$D6542)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9">
        <v>73.679999999999993</v>
      </c>
      <c r="T6542" s="2">
        <v>6</v>
      </c>
      <c r="U6542" s="25">
        <v>0</v>
      </c>
      <c r="V6542" s="25">
        <v>34.629599999999996</v>
      </c>
      <c r="W6542" s="11">
        <f>Table_1[[#This Row],[Discount]]/Table_1[[#This Row],[Sales]]</f>
        <v>0</v>
      </c>
      <c r="X6542" t="str">
        <f>IF(Table_1[[#This Row],[Discount %]]&lt;=0.1, "0-10%", IF(Table_1[[#This Row],[Discount %]]&lt;=0.2, "10-20%", IF(Table_1[[#This Row],[Discount %]]&lt;=0.3, "20-30%", IF(Table_1[[#This Row],[Discount %]]&lt;=0.4, "30-40%", "40%+"))))</f>
        <v>0-10%</v>
      </c>
    </row>
    <row r="6543" spans="1:24" ht="14.4" x14ac:dyDescent="0.3">
      <c r="A6543" s="2">
        <v>6542</v>
      </c>
      <c r="B6543" s="2" t="s">
        <v>8950</v>
      </c>
      <c r="C6543" s="2">
        <f>YEAR([1]Data!$D6543)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9">
        <v>139.91999999999999</v>
      </c>
      <c r="T6543" s="2">
        <v>2</v>
      </c>
      <c r="U6543" s="25">
        <v>0</v>
      </c>
      <c r="V6543" s="25">
        <v>23.786399999999986</v>
      </c>
      <c r="W6543" s="11">
        <f>Table_1[[#This Row],[Discount]]/Table_1[[#This Row],[Sales]]</f>
        <v>0</v>
      </c>
      <c r="X6543" t="str">
        <f>IF(Table_1[[#This Row],[Discount %]]&lt;=0.1, "0-10%", IF(Table_1[[#This Row],[Discount %]]&lt;=0.2, "10-20%", IF(Table_1[[#This Row],[Discount %]]&lt;=0.3, "20-30%", IF(Table_1[[#This Row],[Discount %]]&lt;=0.4, "30-40%", "40%+"))))</f>
        <v>0-10%</v>
      </c>
    </row>
    <row r="6544" spans="1:24" ht="14.4" x14ac:dyDescent="0.3">
      <c r="A6544" s="2">
        <v>6543</v>
      </c>
      <c r="B6544" s="2" t="s">
        <v>8950</v>
      </c>
      <c r="C6544" s="2">
        <f>YEAR([1]Data!$D6544)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9">
        <v>107.88</v>
      </c>
      <c r="T6544" s="2">
        <v>3</v>
      </c>
      <c r="U6544" s="25">
        <v>0.2</v>
      </c>
      <c r="V6544" s="25">
        <v>10.787999999999997</v>
      </c>
      <c r="W6544" s="11">
        <f>Table_1[[#This Row],[Discount]]/Table_1[[#This Row],[Sales]]</f>
        <v>1.8539117538005194E-3</v>
      </c>
      <c r="X6544" t="str">
        <f>IF(Table_1[[#This Row],[Discount %]]&lt;=0.1, "0-10%", IF(Table_1[[#This Row],[Discount %]]&lt;=0.2, "10-20%", IF(Table_1[[#This Row],[Discount %]]&lt;=0.3, "20-30%", IF(Table_1[[#This Row],[Discount %]]&lt;=0.4, "30-40%", "40%+"))))</f>
        <v>0-10%</v>
      </c>
    </row>
    <row r="6545" spans="1:24" ht="14.4" x14ac:dyDescent="0.3">
      <c r="A6545" s="2">
        <v>6544</v>
      </c>
      <c r="B6545" s="2" t="s">
        <v>8950</v>
      </c>
      <c r="C6545" s="2">
        <f>YEAR([1]Data!$D6545)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9">
        <v>33.29</v>
      </c>
      <c r="T6545" s="2">
        <v>1</v>
      </c>
      <c r="U6545" s="25">
        <v>0</v>
      </c>
      <c r="V6545" s="25">
        <v>7.9895999999999994</v>
      </c>
      <c r="W6545" s="11">
        <f>Table_1[[#This Row],[Discount]]/Table_1[[#This Row],[Sales]]</f>
        <v>0</v>
      </c>
      <c r="X6545" t="str">
        <f>IF(Table_1[[#This Row],[Discount %]]&lt;=0.1, "0-10%", IF(Table_1[[#This Row],[Discount %]]&lt;=0.2, "10-20%", IF(Table_1[[#This Row],[Discount %]]&lt;=0.3, "20-30%", IF(Table_1[[#This Row],[Discount %]]&lt;=0.4, "30-40%", "40%+"))))</f>
        <v>0-10%</v>
      </c>
    </row>
    <row r="6546" spans="1:24" ht="14.4" x14ac:dyDescent="0.3">
      <c r="A6546" s="2">
        <v>6545</v>
      </c>
      <c r="B6546" s="2" t="s">
        <v>8951</v>
      </c>
      <c r="C6546" s="2">
        <f>YEAR([1]Data!$D6546)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9">
        <v>58.170000000000009</v>
      </c>
      <c r="T6546" s="2">
        <v>5</v>
      </c>
      <c r="U6546" s="25">
        <v>0.7</v>
      </c>
      <c r="V6546" s="25">
        <v>-46.53600000000003</v>
      </c>
      <c r="W6546" s="11">
        <f>Table_1[[#This Row],[Discount]]/Table_1[[#This Row],[Sales]]</f>
        <v>1.2033694344163655E-2</v>
      </c>
      <c r="X6546" t="str">
        <f>IF(Table_1[[#This Row],[Discount %]]&lt;=0.1, "0-10%", IF(Table_1[[#This Row],[Discount %]]&lt;=0.2, "10-20%", IF(Table_1[[#This Row],[Discount %]]&lt;=0.3, "20-30%", IF(Table_1[[#This Row],[Discount %]]&lt;=0.4, "30-40%", "40%+"))))</f>
        <v>0-10%</v>
      </c>
    </row>
    <row r="6547" spans="1:24" ht="14.4" x14ac:dyDescent="0.3">
      <c r="A6547" s="2">
        <v>6546</v>
      </c>
      <c r="B6547" s="2" t="s">
        <v>8951</v>
      </c>
      <c r="C6547" s="2">
        <f>YEAR([1]Data!$D6547)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9">
        <v>5.04</v>
      </c>
      <c r="T6547" s="2">
        <v>2</v>
      </c>
      <c r="U6547" s="25">
        <v>0.2</v>
      </c>
      <c r="V6547" s="25">
        <v>1.764</v>
      </c>
      <c r="W6547" s="11">
        <f>Table_1[[#This Row],[Discount]]/Table_1[[#This Row],[Sales]]</f>
        <v>3.9682539682539687E-2</v>
      </c>
      <c r="X6547" t="str">
        <f>IF(Table_1[[#This Row],[Discount %]]&lt;=0.1, "0-10%", IF(Table_1[[#This Row],[Discount %]]&lt;=0.2, "10-20%", IF(Table_1[[#This Row],[Discount %]]&lt;=0.3, "20-30%", IF(Table_1[[#This Row],[Discount %]]&lt;=0.4, "30-40%", "40%+"))))</f>
        <v>0-10%</v>
      </c>
    </row>
    <row r="6548" spans="1:24" ht="14.4" x14ac:dyDescent="0.3">
      <c r="A6548" s="2">
        <v>6547</v>
      </c>
      <c r="B6548" s="2" t="s">
        <v>8951</v>
      </c>
      <c r="C6548" s="2">
        <f>YEAR([1]Data!$D6548)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9">
        <v>24.784000000000002</v>
      </c>
      <c r="T6548" s="2">
        <v>1</v>
      </c>
      <c r="U6548" s="25">
        <v>0.2</v>
      </c>
      <c r="V6548" s="25">
        <v>7.7449999999999983</v>
      </c>
      <c r="W6548" s="11">
        <f>Table_1[[#This Row],[Discount]]/Table_1[[#This Row],[Sales]]</f>
        <v>8.0697224015493872E-3</v>
      </c>
      <c r="X6548" t="str">
        <f>IF(Table_1[[#This Row],[Discount %]]&lt;=0.1, "0-10%", IF(Table_1[[#This Row],[Discount %]]&lt;=0.2, "10-20%", IF(Table_1[[#This Row],[Discount %]]&lt;=0.3, "20-30%", IF(Table_1[[#This Row],[Discount %]]&lt;=0.4, "30-40%", "40%+"))))</f>
        <v>0-10%</v>
      </c>
    </row>
    <row r="6549" spans="1:24" ht="14.4" x14ac:dyDescent="0.3">
      <c r="A6549" s="2">
        <v>6548</v>
      </c>
      <c r="B6549" s="2" t="s">
        <v>8952</v>
      </c>
      <c r="C6549" s="2">
        <f>YEAR([1]Data!$D6549)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9">
        <v>634.11599999999999</v>
      </c>
      <c r="T6549" s="2">
        <v>6</v>
      </c>
      <c r="U6549" s="25">
        <v>0.3</v>
      </c>
      <c r="V6549" s="25">
        <v>-172.11720000000003</v>
      </c>
      <c r="W6549" s="11">
        <f>Table_1[[#This Row],[Discount]]/Table_1[[#This Row],[Sales]]</f>
        <v>4.7309955907121092E-4</v>
      </c>
      <c r="X6549" t="str">
        <f>IF(Table_1[[#This Row],[Discount %]]&lt;=0.1, "0-10%", IF(Table_1[[#This Row],[Discount %]]&lt;=0.2, "10-20%", IF(Table_1[[#This Row],[Discount %]]&lt;=0.3, "20-30%", IF(Table_1[[#This Row],[Discount %]]&lt;=0.4, "30-40%", "40%+"))))</f>
        <v>0-10%</v>
      </c>
    </row>
    <row r="6550" spans="1:24" ht="14.4" x14ac:dyDescent="0.3">
      <c r="A6550" s="2">
        <v>6549</v>
      </c>
      <c r="B6550" s="2" t="s">
        <v>8952</v>
      </c>
      <c r="C6550" s="2">
        <f>YEAR([1]Data!$D6550)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9">
        <v>17.472000000000001</v>
      </c>
      <c r="T6550" s="2">
        <v>3</v>
      </c>
      <c r="U6550" s="25">
        <v>0.2</v>
      </c>
      <c r="V6550" s="25">
        <v>5.6783999999999981</v>
      </c>
      <c r="W6550" s="11">
        <f>Table_1[[#This Row],[Discount]]/Table_1[[#This Row],[Sales]]</f>
        <v>1.1446886446886446E-2</v>
      </c>
      <c r="X6550" t="str">
        <f>IF(Table_1[[#This Row],[Discount %]]&lt;=0.1, "0-10%", IF(Table_1[[#This Row],[Discount %]]&lt;=0.2, "10-20%", IF(Table_1[[#This Row],[Discount %]]&lt;=0.3, "20-30%", IF(Table_1[[#This Row],[Discount %]]&lt;=0.4, "30-40%", "40%+"))))</f>
        <v>0-10%</v>
      </c>
    </row>
    <row r="6551" spans="1:24" ht="14.4" x14ac:dyDescent="0.3">
      <c r="A6551" s="2">
        <v>6550</v>
      </c>
      <c r="B6551" s="2" t="s">
        <v>8953</v>
      </c>
      <c r="C6551" s="2">
        <f>YEAR([1]Data!$D6551)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9">
        <v>155.88</v>
      </c>
      <c r="T6551" s="2">
        <v>6</v>
      </c>
      <c r="U6551" s="25">
        <v>0</v>
      </c>
      <c r="V6551" s="25">
        <v>38.970000000000006</v>
      </c>
      <c r="W6551" s="11">
        <f>Table_1[[#This Row],[Discount]]/Table_1[[#This Row],[Sales]]</f>
        <v>0</v>
      </c>
      <c r="X6551" t="str">
        <f>IF(Table_1[[#This Row],[Discount %]]&lt;=0.1, "0-10%", IF(Table_1[[#This Row],[Discount %]]&lt;=0.2, "10-20%", IF(Table_1[[#This Row],[Discount %]]&lt;=0.3, "20-30%", IF(Table_1[[#This Row],[Discount %]]&lt;=0.4, "30-40%", "40%+"))))</f>
        <v>0-10%</v>
      </c>
    </row>
    <row r="6552" spans="1:24" ht="14.4" x14ac:dyDescent="0.3">
      <c r="A6552" s="2">
        <v>6551</v>
      </c>
      <c r="B6552" s="2" t="s">
        <v>8954</v>
      </c>
      <c r="C6552" s="2">
        <f>YEAR([1]Data!$D6552)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9">
        <v>327.56399999999996</v>
      </c>
      <c r="T6552" s="2">
        <v>4</v>
      </c>
      <c r="U6552" s="25">
        <v>0.1</v>
      </c>
      <c r="V6552" s="25">
        <v>21.837600000000023</v>
      </c>
      <c r="W6552" s="11">
        <f>Table_1[[#This Row],[Discount]]/Table_1[[#This Row],[Sales]]</f>
        <v>3.0528385292645109E-4</v>
      </c>
      <c r="X6552" t="str">
        <f>IF(Table_1[[#This Row],[Discount %]]&lt;=0.1, "0-10%", IF(Table_1[[#This Row],[Discount %]]&lt;=0.2, "10-20%", IF(Table_1[[#This Row],[Discount %]]&lt;=0.3, "20-30%", IF(Table_1[[#This Row],[Discount %]]&lt;=0.4, "30-40%", "40%+"))))</f>
        <v>0-10%</v>
      </c>
    </row>
    <row r="6553" spans="1:24" ht="14.4" x14ac:dyDescent="0.3">
      <c r="A6553" s="2">
        <v>6552</v>
      </c>
      <c r="B6553" s="2" t="s">
        <v>8955</v>
      </c>
      <c r="C6553" s="2">
        <f>YEAR([1]Data!$D6553)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9">
        <v>13.36</v>
      </c>
      <c r="T6553" s="2">
        <v>2</v>
      </c>
      <c r="U6553" s="25">
        <v>0</v>
      </c>
      <c r="V6553" s="25">
        <v>6.4127999999999998</v>
      </c>
      <c r="W6553" s="11">
        <f>Table_1[[#This Row],[Discount]]/Table_1[[#This Row],[Sales]]</f>
        <v>0</v>
      </c>
      <c r="X6553" t="str">
        <f>IF(Table_1[[#This Row],[Discount %]]&lt;=0.1, "0-10%", IF(Table_1[[#This Row],[Discount %]]&lt;=0.2, "10-20%", IF(Table_1[[#This Row],[Discount %]]&lt;=0.3, "20-30%", IF(Table_1[[#This Row],[Discount %]]&lt;=0.4, "30-40%", "40%+"))))</f>
        <v>0-10%</v>
      </c>
    </row>
    <row r="6554" spans="1:24" ht="14.4" x14ac:dyDescent="0.3">
      <c r="A6554" s="2">
        <v>6553</v>
      </c>
      <c r="B6554" s="2" t="s">
        <v>8955</v>
      </c>
      <c r="C6554" s="2">
        <f>YEAR([1]Data!$D6554)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9">
        <v>158.9</v>
      </c>
      <c r="T6554" s="2">
        <v>5</v>
      </c>
      <c r="U6554" s="25">
        <v>0</v>
      </c>
      <c r="V6554" s="25">
        <v>7.9449999999999932</v>
      </c>
      <c r="W6554" s="11">
        <f>Table_1[[#This Row],[Discount]]/Table_1[[#This Row],[Sales]]</f>
        <v>0</v>
      </c>
      <c r="X6554" t="str">
        <f>IF(Table_1[[#This Row],[Discount %]]&lt;=0.1, "0-10%", IF(Table_1[[#This Row],[Discount %]]&lt;=0.2, "10-20%", IF(Table_1[[#This Row],[Discount %]]&lt;=0.3, "20-30%", IF(Table_1[[#This Row],[Discount %]]&lt;=0.4, "30-40%", "40%+"))))</f>
        <v>0-10%</v>
      </c>
    </row>
    <row r="6555" spans="1:24" ht="14.4" x14ac:dyDescent="0.3">
      <c r="A6555" s="2">
        <v>6554</v>
      </c>
      <c r="B6555" s="2" t="s">
        <v>8956</v>
      </c>
      <c r="C6555" s="2">
        <f>YEAR([1]Data!$D6555)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9">
        <v>319.96800000000002</v>
      </c>
      <c r="T6555" s="2">
        <v>4</v>
      </c>
      <c r="U6555" s="25">
        <v>0.2</v>
      </c>
      <c r="V6555" s="25">
        <v>71.992800000000003</v>
      </c>
      <c r="W6555" s="11">
        <f>Table_1[[#This Row],[Discount]]/Table_1[[#This Row],[Sales]]</f>
        <v>6.2506250625062509E-4</v>
      </c>
      <c r="X6555" t="str">
        <f>IF(Table_1[[#This Row],[Discount %]]&lt;=0.1, "0-10%", IF(Table_1[[#This Row],[Discount %]]&lt;=0.2, "10-20%", IF(Table_1[[#This Row],[Discount %]]&lt;=0.3, "20-30%", IF(Table_1[[#This Row],[Discount %]]&lt;=0.4, "30-40%", "40%+"))))</f>
        <v>0-10%</v>
      </c>
    </row>
    <row r="6556" spans="1:24" ht="14.4" x14ac:dyDescent="0.3">
      <c r="A6556" s="2">
        <v>6555</v>
      </c>
      <c r="B6556" s="2" t="s">
        <v>8956</v>
      </c>
      <c r="C6556" s="2">
        <f>YEAR([1]Data!$D6556)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9">
        <v>505.32000000000005</v>
      </c>
      <c r="T6556" s="2">
        <v>3</v>
      </c>
      <c r="U6556" s="25">
        <v>0.2</v>
      </c>
      <c r="V6556" s="25">
        <v>31.582499999999953</v>
      </c>
      <c r="W6556" s="11">
        <f>Table_1[[#This Row],[Discount]]/Table_1[[#This Row],[Sales]]</f>
        <v>3.9578880709253538E-4</v>
      </c>
      <c r="X6556" t="str">
        <f>IF(Table_1[[#This Row],[Discount %]]&lt;=0.1, "0-10%", IF(Table_1[[#This Row],[Discount %]]&lt;=0.2, "10-20%", IF(Table_1[[#This Row],[Discount %]]&lt;=0.3, "20-30%", IF(Table_1[[#This Row],[Discount %]]&lt;=0.4, "30-40%", "40%+"))))</f>
        <v>0-10%</v>
      </c>
    </row>
    <row r="6557" spans="1:24" ht="14.4" x14ac:dyDescent="0.3">
      <c r="A6557" s="2">
        <v>6556</v>
      </c>
      <c r="B6557" s="2" t="s">
        <v>8956</v>
      </c>
      <c r="C6557" s="2">
        <f>YEAR([1]Data!$D6557)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9">
        <v>3.8079999999999998</v>
      </c>
      <c r="T6557" s="2">
        <v>1</v>
      </c>
      <c r="U6557" s="25">
        <v>0.2</v>
      </c>
      <c r="V6557" s="25">
        <v>1.2375999999999996</v>
      </c>
      <c r="W6557" s="11">
        <f>Table_1[[#This Row],[Discount]]/Table_1[[#This Row],[Sales]]</f>
        <v>5.2521008403361352E-2</v>
      </c>
      <c r="X6557" t="str">
        <f>IF(Table_1[[#This Row],[Discount %]]&lt;=0.1, "0-10%", IF(Table_1[[#This Row],[Discount %]]&lt;=0.2, "10-20%", IF(Table_1[[#This Row],[Discount %]]&lt;=0.3, "20-30%", IF(Table_1[[#This Row],[Discount %]]&lt;=0.4, "30-40%", "40%+"))))</f>
        <v>0-10%</v>
      </c>
    </row>
    <row r="6558" spans="1:24" ht="14.4" x14ac:dyDescent="0.3">
      <c r="A6558" s="2">
        <v>6557</v>
      </c>
      <c r="B6558" s="2" t="s">
        <v>8956</v>
      </c>
      <c r="C6558" s="2">
        <f>YEAR([1]Data!$D6558)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9">
        <v>8.6819999999999968</v>
      </c>
      <c r="T6558" s="2">
        <v>1</v>
      </c>
      <c r="U6558" s="25">
        <v>0.8</v>
      </c>
      <c r="V6558" s="25">
        <v>-14.759400000000003</v>
      </c>
      <c r="W6558" s="11">
        <f>Table_1[[#This Row],[Discount]]/Table_1[[#This Row],[Sales]]</f>
        <v>9.2144667127390043E-2</v>
      </c>
      <c r="X6558" t="str">
        <f>IF(Table_1[[#This Row],[Discount %]]&lt;=0.1, "0-10%", IF(Table_1[[#This Row],[Discount %]]&lt;=0.2, "10-20%", IF(Table_1[[#This Row],[Discount %]]&lt;=0.3, "20-30%", IF(Table_1[[#This Row],[Discount %]]&lt;=0.4, "30-40%", "40%+"))))</f>
        <v>0-10%</v>
      </c>
    </row>
    <row r="6559" spans="1:24" ht="14.4" x14ac:dyDescent="0.3">
      <c r="A6559" s="2">
        <v>6558</v>
      </c>
      <c r="B6559" s="2" t="s">
        <v>8956</v>
      </c>
      <c r="C6559" s="2">
        <f>YEAR([1]Data!$D6559)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9">
        <v>24.424000000000003</v>
      </c>
      <c r="T6559" s="2">
        <v>1</v>
      </c>
      <c r="U6559" s="25">
        <v>0.2</v>
      </c>
      <c r="V6559" s="25">
        <v>7.9378000000000002</v>
      </c>
      <c r="W6559" s="11">
        <f>Table_1[[#This Row],[Discount]]/Table_1[[#This Row],[Sales]]</f>
        <v>8.1886668850311168E-3</v>
      </c>
      <c r="X6559" t="str">
        <f>IF(Table_1[[#This Row],[Discount %]]&lt;=0.1, "0-10%", IF(Table_1[[#This Row],[Discount %]]&lt;=0.2, "10-20%", IF(Table_1[[#This Row],[Discount %]]&lt;=0.3, "20-30%", IF(Table_1[[#This Row],[Discount %]]&lt;=0.4, "30-40%", "40%+"))))</f>
        <v>0-10%</v>
      </c>
    </row>
    <row r="6560" spans="1:24" ht="14.4" x14ac:dyDescent="0.3">
      <c r="A6560" s="2">
        <v>6559</v>
      </c>
      <c r="B6560" s="2" t="s">
        <v>8959</v>
      </c>
      <c r="C6560" s="2">
        <f>YEAR([1]Data!$D6560)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9">
        <v>1522.6379999999999</v>
      </c>
      <c r="T6560" s="2">
        <v>9</v>
      </c>
      <c r="U6560" s="25">
        <v>0.1</v>
      </c>
      <c r="V6560" s="25">
        <v>169.18200000000004</v>
      </c>
      <c r="W6560" s="11">
        <f>Table_1[[#This Row],[Discount]]/Table_1[[#This Row],[Sales]]</f>
        <v>6.5675492139300351E-5</v>
      </c>
      <c r="X6560" t="str">
        <f>IF(Table_1[[#This Row],[Discount %]]&lt;=0.1, "0-10%", IF(Table_1[[#This Row],[Discount %]]&lt;=0.2, "10-20%", IF(Table_1[[#This Row],[Discount %]]&lt;=0.3, "20-30%", IF(Table_1[[#This Row],[Discount %]]&lt;=0.4, "30-40%", "40%+"))))</f>
        <v>0-10%</v>
      </c>
    </row>
    <row r="6561" spans="1:24" ht="14.4" x14ac:dyDescent="0.3">
      <c r="A6561" s="2">
        <v>6560</v>
      </c>
      <c r="B6561" s="2" t="s">
        <v>8960</v>
      </c>
      <c r="C6561" s="2">
        <f>YEAR([1]Data!$D6561)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9">
        <v>419.90000000000003</v>
      </c>
      <c r="T6561" s="2">
        <v>5</v>
      </c>
      <c r="U6561" s="25">
        <v>0</v>
      </c>
      <c r="V6561" s="25">
        <v>197.35299999999998</v>
      </c>
      <c r="W6561" s="11">
        <f>Table_1[[#This Row],[Discount]]/Table_1[[#This Row],[Sales]]</f>
        <v>0</v>
      </c>
      <c r="X6561" t="str">
        <f>IF(Table_1[[#This Row],[Discount %]]&lt;=0.1, "0-10%", IF(Table_1[[#This Row],[Discount %]]&lt;=0.2, "10-20%", IF(Table_1[[#This Row],[Discount %]]&lt;=0.3, "20-30%", IF(Table_1[[#This Row],[Discount %]]&lt;=0.4, "30-40%", "40%+"))))</f>
        <v>0-10%</v>
      </c>
    </row>
    <row r="6562" spans="1:24" ht="14.4" x14ac:dyDescent="0.3">
      <c r="A6562" s="2">
        <v>6561</v>
      </c>
      <c r="B6562" s="2" t="s">
        <v>8960</v>
      </c>
      <c r="C6562" s="2">
        <f>YEAR([1]Data!$D6562)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9">
        <v>3.15</v>
      </c>
      <c r="T6562" s="2">
        <v>1</v>
      </c>
      <c r="U6562" s="25">
        <v>0</v>
      </c>
      <c r="V6562" s="25">
        <v>1.512</v>
      </c>
      <c r="W6562" s="11">
        <f>Table_1[[#This Row],[Discount]]/Table_1[[#This Row],[Sales]]</f>
        <v>0</v>
      </c>
      <c r="X6562" t="str">
        <f>IF(Table_1[[#This Row],[Discount %]]&lt;=0.1, "0-10%", IF(Table_1[[#This Row],[Discount %]]&lt;=0.2, "10-20%", IF(Table_1[[#This Row],[Discount %]]&lt;=0.3, "20-30%", IF(Table_1[[#This Row],[Discount %]]&lt;=0.4, "30-40%", "40%+"))))</f>
        <v>0-10%</v>
      </c>
    </row>
    <row r="6563" spans="1:24" ht="14.4" x14ac:dyDescent="0.3">
      <c r="A6563" s="2">
        <v>6562</v>
      </c>
      <c r="B6563" s="2" t="s">
        <v>8961</v>
      </c>
      <c r="C6563" s="2">
        <f>YEAR([1]Data!$D6563)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9">
        <v>33.61999999999999</v>
      </c>
      <c r="T6563" s="2">
        <v>5</v>
      </c>
      <c r="U6563" s="25">
        <v>0.8</v>
      </c>
      <c r="V6563" s="25">
        <v>-90.774000000000029</v>
      </c>
      <c r="W6563" s="11">
        <f>Table_1[[#This Row],[Discount]]/Table_1[[#This Row],[Sales]]</f>
        <v>2.3795359904818569E-2</v>
      </c>
      <c r="X6563" t="str">
        <f>IF(Table_1[[#This Row],[Discount %]]&lt;=0.1, "0-10%", IF(Table_1[[#This Row],[Discount %]]&lt;=0.2, "10-20%", IF(Table_1[[#This Row],[Discount %]]&lt;=0.3, "20-30%", IF(Table_1[[#This Row],[Discount %]]&lt;=0.4, "30-40%", "40%+"))))</f>
        <v>0-10%</v>
      </c>
    </row>
    <row r="6564" spans="1:24" ht="14.4" x14ac:dyDescent="0.3">
      <c r="A6564" s="2">
        <v>6563</v>
      </c>
      <c r="B6564" s="2" t="s">
        <v>8962</v>
      </c>
      <c r="C6564" s="2">
        <f>YEAR([1]Data!$D6564)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9">
        <v>16.14</v>
      </c>
      <c r="T6564" s="2">
        <v>3</v>
      </c>
      <c r="U6564" s="25">
        <v>0</v>
      </c>
      <c r="V6564" s="25">
        <v>7.9085999999999999</v>
      </c>
      <c r="W6564" s="11">
        <f>Table_1[[#This Row],[Discount]]/Table_1[[#This Row],[Sales]]</f>
        <v>0</v>
      </c>
      <c r="X6564" t="str">
        <f>IF(Table_1[[#This Row],[Discount %]]&lt;=0.1, "0-10%", IF(Table_1[[#This Row],[Discount %]]&lt;=0.2, "10-20%", IF(Table_1[[#This Row],[Discount %]]&lt;=0.3, "20-30%", IF(Table_1[[#This Row],[Discount %]]&lt;=0.4, "30-40%", "40%+"))))</f>
        <v>0-10%</v>
      </c>
    </row>
    <row r="6565" spans="1:24" ht="14.4" x14ac:dyDescent="0.3">
      <c r="A6565" s="2">
        <v>6564</v>
      </c>
      <c r="B6565" s="2" t="s">
        <v>8962</v>
      </c>
      <c r="C6565" s="2">
        <f>YEAR([1]Data!$D6565)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9">
        <v>194.25</v>
      </c>
      <c r="T6565" s="2">
        <v>2</v>
      </c>
      <c r="U6565" s="25">
        <v>0.3</v>
      </c>
      <c r="V6565" s="25">
        <v>-38.849999999999994</v>
      </c>
      <c r="W6565" s="11">
        <f>Table_1[[#This Row],[Discount]]/Table_1[[#This Row],[Sales]]</f>
        <v>1.5444015444015444E-3</v>
      </c>
      <c r="X6565" t="str">
        <f>IF(Table_1[[#This Row],[Discount %]]&lt;=0.1, "0-10%", IF(Table_1[[#This Row],[Discount %]]&lt;=0.2, "10-20%", IF(Table_1[[#This Row],[Discount %]]&lt;=0.3, "20-30%", IF(Table_1[[#This Row],[Discount %]]&lt;=0.4, "30-40%", "40%+"))))</f>
        <v>0-10%</v>
      </c>
    </row>
    <row r="6566" spans="1:24" ht="14.4" x14ac:dyDescent="0.3">
      <c r="A6566" s="2">
        <v>6565</v>
      </c>
      <c r="B6566" s="2" t="s">
        <v>8962</v>
      </c>
      <c r="C6566" s="2">
        <f>YEAR([1]Data!$D6566)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9">
        <v>8.64</v>
      </c>
      <c r="T6566" s="2">
        <v>3</v>
      </c>
      <c r="U6566" s="25">
        <v>0</v>
      </c>
      <c r="V6566" s="25">
        <v>2.5055999999999998</v>
      </c>
      <c r="W6566" s="11">
        <f>Table_1[[#This Row],[Discount]]/Table_1[[#This Row],[Sales]]</f>
        <v>0</v>
      </c>
      <c r="X6566" t="str">
        <f>IF(Table_1[[#This Row],[Discount %]]&lt;=0.1, "0-10%", IF(Table_1[[#This Row],[Discount %]]&lt;=0.2, "10-20%", IF(Table_1[[#This Row],[Discount %]]&lt;=0.3, "20-30%", IF(Table_1[[#This Row],[Discount %]]&lt;=0.4, "30-40%", "40%+"))))</f>
        <v>0-10%</v>
      </c>
    </row>
    <row r="6567" spans="1:24" ht="14.4" x14ac:dyDescent="0.3">
      <c r="A6567" s="2">
        <v>6566</v>
      </c>
      <c r="B6567" s="2" t="s">
        <v>8962</v>
      </c>
      <c r="C6567" s="2">
        <f>YEAR([1]Data!$D6567)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9">
        <v>872.32</v>
      </c>
      <c r="T6567" s="2">
        <v>4</v>
      </c>
      <c r="U6567" s="25">
        <v>0</v>
      </c>
      <c r="V6567" s="25">
        <v>244.24959999999999</v>
      </c>
      <c r="W6567" s="11">
        <f>Table_1[[#This Row],[Discount]]/Table_1[[#This Row],[Sales]]</f>
        <v>0</v>
      </c>
      <c r="X6567" t="str">
        <f>IF(Table_1[[#This Row],[Discount %]]&lt;=0.1, "0-10%", IF(Table_1[[#This Row],[Discount %]]&lt;=0.2, "10-20%", IF(Table_1[[#This Row],[Discount %]]&lt;=0.3, "20-30%", IF(Table_1[[#This Row],[Discount %]]&lt;=0.4, "30-40%", "40%+"))))</f>
        <v>0-10%</v>
      </c>
    </row>
    <row r="6568" spans="1:24" ht="14.4" x14ac:dyDescent="0.3">
      <c r="A6568" s="2">
        <v>6567</v>
      </c>
      <c r="B6568" s="2" t="s">
        <v>8963</v>
      </c>
      <c r="C6568" s="2">
        <f>YEAR([1]Data!$D6568)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9">
        <v>243.99199999999996</v>
      </c>
      <c r="T6568" s="2">
        <v>4</v>
      </c>
      <c r="U6568" s="25">
        <v>0.8</v>
      </c>
      <c r="V6568" s="25">
        <v>-426.9860000000001</v>
      </c>
      <c r="W6568" s="11">
        <f>Table_1[[#This Row],[Discount]]/Table_1[[#This Row],[Sales]]</f>
        <v>3.278796026099217E-3</v>
      </c>
      <c r="X6568" t="str">
        <f>IF(Table_1[[#This Row],[Discount %]]&lt;=0.1, "0-10%", IF(Table_1[[#This Row],[Discount %]]&lt;=0.2, "10-20%", IF(Table_1[[#This Row],[Discount %]]&lt;=0.3, "20-30%", IF(Table_1[[#This Row],[Discount %]]&lt;=0.4, "30-40%", "40%+"))))</f>
        <v>0-10%</v>
      </c>
    </row>
    <row r="6569" spans="1:24" ht="14.4" x14ac:dyDescent="0.3">
      <c r="A6569" s="2">
        <v>6568</v>
      </c>
      <c r="B6569" s="2" t="s">
        <v>8963</v>
      </c>
      <c r="C6569" s="2">
        <f>YEAR([1]Data!$D6569)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9">
        <v>7.120000000000001</v>
      </c>
      <c r="T6569" s="2">
        <v>5</v>
      </c>
      <c r="U6569" s="25">
        <v>0.2</v>
      </c>
      <c r="V6569" s="25">
        <v>0.71199999999999974</v>
      </c>
      <c r="W6569" s="11">
        <f>Table_1[[#This Row],[Discount]]/Table_1[[#This Row],[Sales]]</f>
        <v>2.8089887640449437E-2</v>
      </c>
      <c r="X6569" t="str">
        <f>IF(Table_1[[#This Row],[Discount %]]&lt;=0.1, "0-10%", IF(Table_1[[#This Row],[Discount %]]&lt;=0.2, "10-20%", IF(Table_1[[#This Row],[Discount %]]&lt;=0.3, "20-30%", IF(Table_1[[#This Row],[Discount %]]&lt;=0.4, "30-40%", "40%+"))))</f>
        <v>0-10%</v>
      </c>
    </row>
    <row r="6570" spans="1:24" ht="14.4" x14ac:dyDescent="0.3">
      <c r="A6570" s="2">
        <v>6569</v>
      </c>
      <c r="B6570" s="2" t="s">
        <v>8964</v>
      </c>
      <c r="C6570" s="2">
        <f>YEAR([1]Data!$D6570)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9">
        <v>2.6880000000000002</v>
      </c>
      <c r="T6570" s="2">
        <v>2</v>
      </c>
      <c r="U6570" s="25">
        <v>0.2</v>
      </c>
      <c r="V6570" s="25">
        <v>1.008</v>
      </c>
      <c r="W6570" s="11">
        <f>Table_1[[#This Row],[Discount]]/Table_1[[#This Row],[Sales]]</f>
        <v>7.4404761904761904E-2</v>
      </c>
      <c r="X6570" t="str">
        <f>IF(Table_1[[#This Row],[Discount %]]&lt;=0.1, "0-10%", IF(Table_1[[#This Row],[Discount %]]&lt;=0.2, "10-20%", IF(Table_1[[#This Row],[Discount %]]&lt;=0.3, "20-30%", IF(Table_1[[#This Row],[Discount %]]&lt;=0.4, "30-40%", "40%+"))))</f>
        <v>0-10%</v>
      </c>
    </row>
    <row r="6571" spans="1:24" ht="14.4" x14ac:dyDescent="0.3">
      <c r="A6571" s="2">
        <v>6570</v>
      </c>
      <c r="B6571" s="2" t="s">
        <v>8964</v>
      </c>
      <c r="C6571" s="2">
        <f>YEAR([1]Data!$D6571)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9">
        <v>317.05799999999999</v>
      </c>
      <c r="T6571" s="2">
        <v>3</v>
      </c>
      <c r="U6571" s="25">
        <v>0.3</v>
      </c>
      <c r="V6571" s="25">
        <v>-18.117599999999996</v>
      </c>
      <c r="W6571" s="11">
        <f>Table_1[[#This Row],[Discount]]/Table_1[[#This Row],[Sales]]</f>
        <v>9.4619911814242184E-4</v>
      </c>
      <c r="X6571" t="str">
        <f>IF(Table_1[[#This Row],[Discount %]]&lt;=0.1, "0-10%", IF(Table_1[[#This Row],[Discount %]]&lt;=0.2, "10-20%", IF(Table_1[[#This Row],[Discount %]]&lt;=0.3, "20-30%", IF(Table_1[[#This Row],[Discount %]]&lt;=0.4, "30-40%", "40%+"))))</f>
        <v>0-10%</v>
      </c>
    </row>
    <row r="6572" spans="1:24" ht="14.4" x14ac:dyDescent="0.3">
      <c r="A6572" s="2">
        <v>6571</v>
      </c>
      <c r="B6572" s="2" t="s">
        <v>8964</v>
      </c>
      <c r="C6572" s="2">
        <f>YEAR([1]Data!$D6572)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9">
        <v>149.352</v>
      </c>
      <c r="T6572" s="2">
        <v>3</v>
      </c>
      <c r="U6572" s="25">
        <v>0.2</v>
      </c>
      <c r="V6572" s="25">
        <v>50.40629999999998</v>
      </c>
      <c r="W6572" s="11">
        <f>Table_1[[#This Row],[Discount]]/Table_1[[#This Row],[Sales]]</f>
        <v>1.3391183244951524E-3</v>
      </c>
      <c r="X6572" t="str">
        <f>IF(Table_1[[#This Row],[Discount %]]&lt;=0.1, "0-10%", IF(Table_1[[#This Row],[Discount %]]&lt;=0.2, "10-20%", IF(Table_1[[#This Row],[Discount %]]&lt;=0.3, "20-30%", IF(Table_1[[#This Row],[Discount %]]&lt;=0.4, "30-40%", "40%+"))))</f>
        <v>0-10%</v>
      </c>
    </row>
    <row r="6573" spans="1:24" ht="14.4" x14ac:dyDescent="0.3">
      <c r="A6573" s="2">
        <v>6572</v>
      </c>
      <c r="B6573" s="2" t="s">
        <v>8964</v>
      </c>
      <c r="C6573" s="2">
        <f>YEAR([1]Data!$D6573)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9">
        <v>227.976</v>
      </c>
      <c r="T6573" s="2">
        <v>3</v>
      </c>
      <c r="U6573" s="25">
        <v>0.2</v>
      </c>
      <c r="V6573" s="25">
        <v>28.496999999999957</v>
      </c>
      <c r="W6573" s="11">
        <f>Table_1[[#This Row],[Discount]]/Table_1[[#This Row],[Sales]]</f>
        <v>8.7728532828016987E-4</v>
      </c>
      <c r="X6573" t="str">
        <f>IF(Table_1[[#This Row],[Discount %]]&lt;=0.1, "0-10%", IF(Table_1[[#This Row],[Discount %]]&lt;=0.2, "10-20%", IF(Table_1[[#This Row],[Discount %]]&lt;=0.3, "20-30%", IF(Table_1[[#This Row],[Discount %]]&lt;=0.4, "30-40%", "40%+"))))</f>
        <v>0-10%</v>
      </c>
    </row>
    <row r="6574" spans="1:24" ht="14.4" x14ac:dyDescent="0.3">
      <c r="A6574" s="2">
        <v>6573</v>
      </c>
      <c r="B6574" s="2" t="s">
        <v>8965</v>
      </c>
      <c r="C6574" s="2">
        <f>YEAR([1]Data!$D6574)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9">
        <v>11.96</v>
      </c>
      <c r="T6574" s="2">
        <v>2</v>
      </c>
      <c r="U6574" s="25">
        <v>0</v>
      </c>
      <c r="V6574" s="25">
        <v>5.8604000000000003</v>
      </c>
      <c r="W6574" s="11">
        <f>Table_1[[#This Row],[Discount]]/Table_1[[#This Row],[Sales]]</f>
        <v>0</v>
      </c>
      <c r="X6574" t="str">
        <f>IF(Table_1[[#This Row],[Discount %]]&lt;=0.1, "0-10%", IF(Table_1[[#This Row],[Discount %]]&lt;=0.2, "10-20%", IF(Table_1[[#This Row],[Discount %]]&lt;=0.3, "20-30%", IF(Table_1[[#This Row],[Discount %]]&lt;=0.4, "30-40%", "40%+"))))</f>
        <v>0-10%</v>
      </c>
    </row>
    <row r="6575" spans="1:24" ht="14.4" x14ac:dyDescent="0.3">
      <c r="A6575" s="2">
        <v>6574</v>
      </c>
      <c r="B6575" s="2" t="s">
        <v>8966</v>
      </c>
      <c r="C6575" s="2">
        <f>YEAR([1]Data!$D6575)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9">
        <v>563.4</v>
      </c>
      <c r="T6575" s="2">
        <v>4</v>
      </c>
      <c r="U6575" s="25">
        <v>0</v>
      </c>
      <c r="V6575" s="25">
        <v>67.608000000000004</v>
      </c>
      <c r="W6575" s="11">
        <f>Table_1[[#This Row],[Discount]]/Table_1[[#This Row],[Sales]]</f>
        <v>0</v>
      </c>
      <c r="X6575" t="str">
        <f>IF(Table_1[[#This Row],[Discount %]]&lt;=0.1, "0-10%", IF(Table_1[[#This Row],[Discount %]]&lt;=0.2, "10-20%", IF(Table_1[[#This Row],[Discount %]]&lt;=0.3, "20-30%", IF(Table_1[[#This Row],[Discount %]]&lt;=0.4, "30-40%", "40%+"))))</f>
        <v>0-10%</v>
      </c>
    </row>
    <row r="6576" spans="1:24" ht="14.4" x14ac:dyDescent="0.3">
      <c r="A6576" s="2">
        <v>6575</v>
      </c>
      <c r="B6576" s="2" t="s">
        <v>8966</v>
      </c>
      <c r="C6576" s="2">
        <f>YEAR([1]Data!$D6576)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9">
        <v>319.92</v>
      </c>
      <c r="T6576" s="2">
        <v>8</v>
      </c>
      <c r="U6576" s="25">
        <v>0</v>
      </c>
      <c r="V6576" s="25">
        <v>118.37040000000002</v>
      </c>
      <c r="W6576" s="11">
        <f>Table_1[[#This Row],[Discount]]/Table_1[[#This Row],[Sales]]</f>
        <v>0</v>
      </c>
      <c r="X6576" t="str">
        <f>IF(Table_1[[#This Row],[Discount %]]&lt;=0.1, "0-10%", IF(Table_1[[#This Row],[Discount %]]&lt;=0.2, "10-20%", IF(Table_1[[#This Row],[Discount %]]&lt;=0.3, "20-30%", IF(Table_1[[#This Row],[Discount %]]&lt;=0.4, "30-40%", "40%+"))))</f>
        <v>0-10%</v>
      </c>
    </row>
    <row r="6577" spans="1:24" ht="14.4" x14ac:dyDescent="0.3">
      <c r="A6577" s="2">
        <v>6576</v>
      </c>
      <c r="B6577" s="2" t="s">
        <v>8969</v>
      </c>
      <c r="C6577" s="2">
        <f>YEAR([1]Data!$D6577)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9">
        <v>1049.44</v>
      </c>
      <c r="T6577" s="2">
        <v>8</v>
      </c>
      <c r="U6577" s="25">
        <v>0</v>
      </c>
      <c r="V6577" s="25">
        <v>440.76480000000004</v>
      </c>
      <c r="W6577" s="11">
        <f>Table_1[[#This Row],[Discount]]/Table_1[[#This Row],[Sales]]</f>
        <v>0</v>
      </c>
      <c r="X6577" t="str">
        <f>IF(Table_1[[#This Row],[Discount %]]&lt;=0.1, "0-10%", IF(Table_1[[#This Row],[Discount %]]&lt;=0.2, "10-20%", IF(Table_1[[#This Row],[Discount %]]&lt;=0.3, "20-30%", IF(Table_1[[#This Row],[Discount %]]&lt;=0.4, "30-40%", "40%+"))))</f>
        <v>0-10%</v>
      </c>
    </row>
    <row r="6578" spans="1:24" ht="14.4" x14ac:dyDescent="0.3">
      <c r="A6578" s="2">
        <v>6577</v>
      </c>
      <c r="B6578" s="2" t="s">
        <v>8969</v>
      </c>
      <c r="C6578" s="2">
        <f>YEAR([1]Data!$D6578)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9">
        <v>170.35200000000003</v>
      </c>
      <c r="T6578" s="2">
        <v>3</v>
      </c>
      <c r="U6578" s="25">
        <v>0.2</v>
      </c>
      <c r="V6578" s="25">
        <v>-17.035200000000003</v>
      </c>
      <c r="W6578" s="11">
        <f>Table_1[[#This Row],[Discount]]/Table_1[[#This Row],[Sales]]</f>
        <v>1.1740396355780969E-3</v>
      </c>
      <c r="X6578" t="str">
        <f>IF(Table_1[[#This Row],[Discount %]]&lt;=0.1, "0-10%", IF(Table_1[[#This Row],[Discount %]]&lt;=0.2, "10-20%", IF(Table_1[[#This Row],[Discount %]]&lt;=0.3, "20-30%", IF(Table_1[[#This Row],[Discount %]]&lt;=0.4, "30-40%", "40%+"))))</f>
        <v>0-10%</v>
      </c>
    </row>
    <row r="6579" spans="1:24" ht="14.4" x14ac:dyDescent="0.3">
      <c r="A6579" s="2">
        <v>6578</v>
      </c>
      <c r="B6579" s="2" t="s">
        <v>8970</v>
      </c>
      <c r="C6579" s="2">
        <f>YEAR([1]Data!$D6579)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9">
        <v>173.94</v>
      </c>
      <c r="T6579" s="2">
        <v>6</v>
      </c>
      <c r="U6579" s="25">
        <v>0</v>
      </c>
      <c r="V6579" s="25">
        <v>50.442599999999977</v>
      </c>
      <c r="W6579" s="11">
        <f>Table_1[[#This Row],[Discount]]/Table_1[[#This Row],[Sales]]</f>
        <v>0</v>
      </c>
      <c r="X6579" t="str">
        <f>IF(Table_1[[#This Row],[Discount %]]&lt;=0.1, "0-10%", IF(Table_1[[#This Row],[Discount %]]&lt;=0.2, "10-20%", IF(Table_1[[#This Row],[Discount %]]&lt;=0.3, "20-30%", IF(Table_1[[#This Row],[Discount %]]&lt;=0.4, "30-40%", "40%+"))))</f>
        <v>0-10%</v>
      </c>
    </row>
    <row r="6580" spans="1:24" ht="14.4" x14ac:dyDescent="0.3">
      <c r="A6580" s="2">
        <v>6579</v>
      </c>
      <c r="B6580" s="2" t="s">
        <v>8971</v>
      </c>
      <c r="C6580" s="2">
        <f>YEAR([1]Data!$D6580)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9">
        <v>1007.9440000000002</v>
      </c>
      <c r="T6580" s="2">
        <v>7</v>
      </c>
      <c r="U6580" s="25">
        <v>0.2</v>
      </c>
      <c r="V6580" s="25">
        <v>75.595799999999997</v>
      </c>
      <c r="W6580" s="11">
        <f>Table_1[[#This Row],[Discount]]/Table_1[[#This Row],[Sales]]</f>
        <v>1.9842372195280687E-4</v>
      </c>
      <c r="X6580" t="str">
        <f>IF(Table_1[[#This Row],[Discount %]]&lt;=0.1, "0-10%", IF(Table_1[[#This Row],[Discount %]]&lt;=0.2, "10-20%", IF(Table_1[[#This Row],[Discount %]]&lt;=0.3, "20-30%", IF(Table_1[[#This Row],[Discount %]]&lt;=0.4, "30-40%", "40%+"))))</f>
        <v>0-10%</v>
      </c>
    </row>
    <row r="6581" spans="1:24" ht="14.4" x14ac:dyDescent="0.3">
      <c r="A6581" s="2">
        <v>6580</v>
      </c>
      <c r="B6581" s="2" t="s">
        <v>8972</v>
      </c>
      <c r="C6581" s="2">
        <f>YEAR([1]Data!$D6581)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9">
        <v>6.68</v>
      </c>
      <c r="T6581" s="2">
        <v>1</v>
      </c>
      <c r="U6581" s="25">
        <v>0</v>
      </c>
      <c r="V6581" s="25">
        <v>3.2063999999999999</v>
      </c>
      <c r="W6581" s="11">
        <f>Table_1[[#This Row],[Discount]]/Table_1[[#This Row],[Sales]]</f>
        <v>0</v>
      </c>
      <c r="X6581" t="str">
        <f>IF(Table_1[[#This Row],[Discount %]]&lt;=0.1, "0-10%", IF(Table_1[[#This Row],[Discount %]]&lt;=0.2, "10-20%", IF(Table_1[[#This Row],[Discount %]]&lt;=0.3, "20-30%", IF(Table_1[[#This Row],[Discount %]]&lt;=0.4, "30-40%", "40%+"))))</f>
        <v>0-10%</v>
      </c>
    </row>
    <row r="6582" spans="1:24" ht="14.4" x14ac:dyDescent="0.3">
      <c r="A6582" s="2">
        <v>6581</v>
      </c>
      <c r="B6582" s="2" t="s">
        <v>8972</v>
      </c>
      <c r="C6582" s="2">
        <f>YEAR([1]Data!$D6582)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9">
        <v>8.34</v>
      </c>
      <c r="T6582" s="2">
        <v>3</v>
      </c>
      <c r="U6582" s="25">
        <v>0</v>
      </c>
      <c r="V6582" s="25">
        <v>2.2517999999999998</v>
      </c>
      <c r="W6582" s="11">
        <f>Table_1[[#This Row],[Discount]]/Table_1[[#This Row],[Sales]]</f>
        <v>0</v>
      </c>
      <c r="X6582" t="str">
        <f>IF(Table_1[[#This Row],[Discount %]]&lt;=0.1, "0-10%", IF(Table_1[[#This Row],[Discount %]]&lt;=0.2, "10-20%", IF(Table_1[[#This Row],[Discount %]]&lt;=0.3, "20-30%", IF(Table_1[[#This Row],[Discount %]]&lt;=0.4, "30-40%", "40%+"))))</f>
        <v>0-10%</v>
      </c>
    </row>
    <row r="6583" spans="1:24" ht="14.4" x14ac:dyDescent="0.3">
      <c r="A6583" s="2">
        <v>6582</v>
      </c>
      <c r="B6583" s="2" t="s">
        <v>8972</v>
      </c>
      <c r="C6583" s="2">
        <f>YEAR([1]Data!$D6583)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9">
        <v>101.94</v>
      </c>
      <c r="T6583" s="2">
        <v>3</v>
      </c>
      <c r="U6583" s="25">
        <v>0</v>
      </c>
      <c r="V6583" s="25">
        <v>30.581999999999987</v>
      </c>
      <c r="W6583" s="11">
        <f>Table_1[[#This Row],[Discount]]/Table_1[[#This Row],[Sales]]</f>
        <v>0</v>
      </c>
      <c r="X6583" t="str">
        <f>IF(Table_1[[#This Row],[Discount %]]&lt;=0.1, "0-10%", IF(Table_1[[#This Row],[Discount %]]&lt;=0.2, "10-20%", IF(Table_1[[#This Row],[Discount %]]&lt;=0.3, "20-30%", IF(Table_1[[#This Row],[Discount %]]&lt;=0.4, "30-40%", "40%+"))))</f>
        <v>0-10%</v>
      </c>
    </row>
    <row r="6584" spans="1:24" ht="14.4" x14ac:dyDescent="0.3">
      <c r="A6584" s="2">
        <v>6583</v>
      </c>
      <c r="B6584" s="2" t="s">
        <v>8975</v>
      </c>
      <c r="C6584" s="2">
        <f>YEAR([1]Data!$D6584)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9">
        <v>179.97</v>
      </c>
      <c r="T6584" s="2">
        <v>3</v>
      </c>
      <c r="U6584" s="25">
        <v>0</v>
      </c>
      <c r="V6584" s="25">
        <v>86.385600000000011</v>
      </c>
      <c r="W6584" s="11">
        <f>Table_1[[#This Row],[Discount]]/Table_1[[#This Row],[Sales]]</f>
        <v>0</v>
      </c>
      <c r="X6584" t="str">
        <f>IF(Table_1[[#This Row],[Discount %]]&lt;=0.1, "0-10%", IF(Table_1[[#This Row],[Discount %]]&lt;=0.2, "10-20%", IF(Table_1[[#This Row],[Discount %]]&lt;=0.3, "20-30%", IF(Table_1[[#This Row],[Discount %]]&lt;=0.4, "30-40%", "40%+"))))</f>
        <v>0-10%</v>
      </c>
    </row>
    <row r="6585" spans="1:24" ht="14.4" x14ac:dyDescent="0.3">
      <c r="A6585" s="2">
        <v>6584</v>
      </c>
      <c r="B6585" s="2" t="s">
        <v>8976</v>
      </c>
      <c r="C6585" s="2">
        <f>YEAR([1]Data!$D6585)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9">
        <v>101.94</v>
      </c>
      <c r="T6585" s="2">
        <v>6</v>
      </c>
      <c r="U6585" s="25">
        <v>0</v>
      </c>
      <c r="V6585" s="25">
        <v>29.562599999999986</v>
      </c>
      <c r="W6585" s="11">
        <f>Table_1[[#This Row],[Discount]]/Table_1[[#This Row],[Sales]]</f>
        <v>0</v>
      </c>
      <c r="X6585" t="str">
        <f>IF(Table_1[[#This Row],[Discount %]]&lt;=0.1, "0-10%", IF(Table_1[[#This Row],[Discount %]]&lt;=0.2, "10-20%", IF(Table_1[[#This Row],[Discount %]]&lt;=0.3, "20-30%", IF(Table_1[[#This Row],[Discount %]]&lt;=0.4, "30-40%", "40%+"))))</f>
        <v>0-10%</v>
      </c>
    </row>
    <row r="6586" spans="1:24" ht="14.4" x14ac:dyDescent="0.3">
      <c r="A6586" s="2">
        <v>6585</v>
      </c>
      <c r="B6586" s="2" t="s">
        <v>8976</v>
      </c>
      <c r="C6586" s="2">
        <f>YEAR([1]Data!$D6586)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9">
        <v>271.95999999999998</v>
      </c>
      <c r="T6586" s="2">
        <v>4</v>
      </c>
      <c r="U6586" s="25">
        <v>0</v>
      </c>
      <c r="V6586" s="25">
        <v>67.990000000000009</v>
      </c>
      <c r="W6586" s="11">
        <f>Table_1[[#This Row],[Discount]]/Table_1[[#This Row],[Sales]]</f>
        <v>0</v>
      </c>
      <c r="X6586" t="str">
        <f>IF(Table_1[[#This Row],[Discount %]]&lt;=0.1, "0-10%", IF(Table_1[[#This Row],[Discount %]]&lt;=0.2, "10-20%", IF(Table_1[[#This Row],[Discount %]]&lt;=0.3, "20-30%", IF(Table_1[[#This Row],[Discount %]]&lt;=0.4, "30-40%", "40%+"))))</f>
        <v>0-10%</v>
      </c>
    </row>
    <row r="6587" spans="1:24" ht="14.4" x14ac:dyDescent="0.3">
      <c r="A6587" s="2">
        <v>6586</v>
      </c>
      <c r="B6587" s="2" t="s">
        <v>8976</v>
      </c>
      <c r="C6587" s="2">
        <f>YEAR([1]Data!$D6587)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9">
        <v>8.8000000000000007</v>
      </c>
      <c r="T6587" s="2">
        <v>5</v>
      </c>
      <c r="U6587" s="25">
        <v>0</v>
      </c>
      <c r="V6587" s="25">
        <v>3.8720000000000003</v>
      </c>
      <c r="W6587" s="11">
        <f>Table_1[[#This Row],[Discount]]/Table_1[[#This Row],[Sales]]</f>
        <v>0</v>
      </c>
      <c r="X6587" t="str">
        <f>IF(Table_1[[#This Row],[Discount %]]&lt;=0.1, "0-10%", IF(Table_1[[#This Row],[Discount %]]&lt;=0.2, "10-20%", IF(Table_1[[#This Row],[Discount %]]&lt;=0.3, "20-30%", IF(Table_1[[#This Row],[Discount %]]&lt;=0.4, "30-40%", "40%+"))))</f>
        <v>0-10%</v>
      </c>
    </row>
    <row r="6588" spans="1:24" ht="14.4" x14ac:dyDescent="0.3">
      <c r="A6588" s="2">
        <v>6587</v>
      </c>
      <c r="B6588" s="2" t="s">
        <v>8976</v>
      </c>
      <c r="C6588" s="2">
        <f>YEAR([1]Data!$D6588)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9">
        <v>19.68</v>
      </c>
      <c r="T6588" s="2">
        <v>6</v>
      </c>
      <c r="U6588" s="25">
        <v>0</v>
      </c>
      <c r="V6588" s="25">
        <v>5.7071999999999976</v>
      </c>
      <c r="W6588" s="11">
        <f>Table_1[[#This Row],[Discount]]/Table_1[[#This Row],[Sales]]</f>
        <v>0</v>
      </c>
      <c r="X6588" t="str">
        <f>IF(Table_1[[#This Row],[Discount %]]&lt;=0.1, "0-10%", IF(Table_1[[#This Row],[Discount %]]&lt;=0.2, "10-20%", IF(Table_1[[#This Row],[Discount %]]&lt;=0.3, "20-30%", IF(Table_1[[#This Row],[Discount %]]&lt;=0.4, "30-40%", "40%+"))))</f>
        <v>0-10%</v>
      </c>
    </row>
    <row r="6589" spans="1:24" ht="14.4" x14ac:dyDescent="0.3">
      <c r="A6589" s="2">
        <v>6588</v>
      </c>
      <c r="B6589" s="2" t="s">
        <v>8976</v>
      </c>
      <c r="C6589" s="2">
        <f>YEAR([1]Data!$D6589)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9">
        <v>302.94</v>
      </c>
      <c r="T6589" s="2">
        <v>3</v>
      </c>
      <c r="U6589" s="25">
        <v>0</v>
      </c>
      <c r="V6589" s="25">
        <v>69.67619999999998</v>
      </c>
      <c r="W6589" s="11">
        <f>Table_1[[#This Row],[Discount]]/Table_1[[#This Row],[Sales]]</f>
        <v>0</v>
      </c>
      <c r="X6589" t="str">
        <f>IF(Table_1[[#This Row],[Discount %]]&lt;=0.1, "0-10%", IF(Table_1[[#This Row],[Discount %]]&lt;=0.2, "10-20%", IF(Table_1[[#This Row],[Discount %]]&lt;=0.3, "20-30%", IF(Table_1[[#This Row],[Discount %]]&lt;=0.4, "30-40%", "40%+"))))</f>
        <v>0-10%</v>
      </c>
    </row>
    <row r="6590" spans="1:24" ht="14.4" x14ac:dyDescent="0.3">
      <c r="A6590" s="2">
        <v>6589</v>
      </c>
      <c r="B6590" s="2" t="s">
        <v>8976</v>
      </c>
      <c r="C6590" s="2">
        <f>YEAR([1]Data!$D6590)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9">
        <v>14.940000000000001</v>
      </c>
      <c r="T6590" s="2">
        <v>3</v>
      </c>
      <c r="U6590" s="25">
        <v>0</v>
      </c>
      <c r="V6590" s="25">
        <v>7.1712000000000007</v>
      </c>
      <c r="W6590" s="11">
        <f>Table_1[[#This Row],[Discount]]/Table_1[[#This Row],[Sales]]</f>
        <v>0</v>
      </c>
      <c r="X6590" t="str">
        <f>IF(Table_1[[#This Row],[Discount %]]&lt;=0.1, "0-10%", IF(Table_1[[#This Row],[Discount %]]&lt;=0.2, "10-20%", IF(Table_1[[#This Row],[Discount %]]&lt;=0.3, "20-30%", IF(Table_1[[#This Row],[Discount %]]&lt;=0.4, "30-40%", "40%+"))))</f>
        <v>0-10%</v>
      </c>
    </row>
    <row r="6591" spans="1:24" ht="14.4" x14ac:dyDescent="0.3">
      <c r="A6591" s="2">
        <v>6590</v>
      </c>
      <c r="B6591" s="2" t="s">
        <v>8976</v>
      </c>
      <c r="C6591" s="2">
        <f>YEAR([1]Data!$D6591)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9">
        <v>231.72</v>
      </c>
      <c r="T6591" s="2">
        <v>2</v>
      </c>
      <c r="U6591" s="25">
        <v>0</v>
      </c>
      <c r="V6591" s="25">
        <v>11.585999999999984</v>
      </c>
      <c r="W6591" s="11">
        <f>Table_1[[#This Row],[Discount]]/Table_1[[#This Row],[Sales]]</f>
        <v>0</v>
      </c>
      <c r="X6591" t="str">
        <f>IF(Table_1[[#This Row],[Discount %]]&lt;=0.1, "0-10%", IF(Table_1[[#This Row],[Discount %]]&lt;=0.2, "10-20%", IF(Table_1[[#This Row],[Discount %]]&lt;=0.3, "20-30%", IF(Table_1[[#This Row],[Discount %]]&lt;=0.4, "30-40%", "40%+"))))</f>
        <v>0-10%</v>
      </c>
    </row>
    <row r="6592" spans="1:24" ht="14.4" x14ac:dyDescent="0.3">
      <c r="A6592" s="2">
        <v>6591</v>
      </c>
      <c r="B6592" s="2" t="s">
        <v>8977</v>
      </c>
      <c r="C6592" s="2">
        <f>YEAR([1]Data!$D6592)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9">
        <v>9.9120000000000008</v>
      </c>
      <c r="T6592" s="2">
        <v>3</v>
      </c>
      <c r="U6592" s="25">
        <v>0.2</v>
      </c>
      <c r="V6592" s="25">
        <v>3.2213999999999996</v>
      </c>
      <c r="W6592" s="11">
        <f>Table_1[[#This Row],[Discount]]/Table_1[[#This Row],[Sales]]</f>
        <v>2.0177562550443905E-2</v>
      </c>
      <c r="X6592" t="str">
        <f>IF(Table_1[[#This Row],[Discount %]]&lt;=0.1, "0-10%", IF(Table_1[[#This Row],[Discount %]]&lt;=0.2, "10-20%", IF(Table_1[[#This Row],[Discount %]]&lt;=0.3, "20-30%", IF(Table_1[[#This Row],[Discount %]]&lt;=0.4, "30-40%", "40%+"))))</f>
        <v>0-10%</v>
      </c>
    </row>
    <row r="6593" spans="1:24" ht="14.4" x14ac:dyDescent="0.3">
      <c r="A6593" s="2">
        <v>6592</v>
      </c>
      <c r="B6593" s="2" t="s">
        <v>8979</v>
      </c>
      <c r="C6593" s="2">
        <f>YEAR([1]Data!$D6593)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9">
        <v>34.650000000000006</v>
      </c>
      <c r="T6593" s="2">
        <v>3</v>
      </c>
      <c r="U6593" s="25">
        <v>0</v>
      </c>
      <c r="V6593" s="25">
        <v>9.702</v>
      </c>
      <c r="W6593" s="11">
        <f>Table_1[[#This Row],[Discount]]/Table_1[[#This Row],[Sales]]</f>
        <v>0</v>
      </c>
      <c r="X6593" t="str">
        <f>IF(Table_1[[#This Row],[Discount %]]&lt;=0.1, "0-10%", IF(Table_1[[#This Row],[Discount %]]&lt;=0.2, "10-20%", IF(Table_1[[#This Row],[Discount %]]&lt;=0.3, "20-30%", IF(Table_1[[#This Row],[Discount %]]&lt;=0.4, "30-40%", "40%+"))))</f>
        <v>0-10%</v>
      </c>
    </row>
    <row r="6594" spans="1:24" ht="14.4" x14ac:dyDescent="0.3">
      <c r="A6594" s="2">
        <v>6593</v>
      </c>
      <c r="B6594" s="2" t="s">
        <v>8979</v>
      </c>
      <c r="C6594" s="2">
        <f>YEAR([1]Data!$D6594)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9">
        <v>19.8</v>
      </c>
      <c r="T6594" s="2">
        <v>5</v>
      </c>
      <c r="U6594" s="25">
        <v>0.2</v>
      </c>
      <c r="V6594" s="25">
        <v>1.7324999999999999</v>
      </c>
      <c r="W6594" s="11">
        <f>Table_1[[#This Row],[Discount]]/Table_1[[#This Row],[Sales]]</f>
        <v>1.0101010101010102E-2</v>
      </c>
      <c r="X6594" t="str">
        <f>IF(Table_1[[#This Row],[Discount %]]&lt;=0.1, "0-10%", IF(Table_1[[#This Row],[Discount %]]&lt;=0.2, "10-20%", IF(Table_1[[#This Row],[Discount %]]&lt;=0.3, "20-30%", IF(Table_1[[#This Row],[Discount %]]&lt;=0.4, "30-40%", "40%+"))))</f>
        <v>0-10%</v>
      </c>
    </row>
    <row r="6595" spans="1:24" ht="14.4" x14ac:dyDescent="0.3">
      <c r="A6595" s="2">
        <v>6594</v>
      </c>
      <c r="B6595" s="2" t="s">
        <v>8980</v>
      </c>
      <c r="C6595" s="2">
        <f>YEAR([1]Data!$D6595)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9">
        <v>33.568000000000005</v>
      </c>
      <c r="T6595" s="2">
        <v>2</v>
      </c>
      <c r="U6595" s="25">
        <v>0.2</v>
      </c>
      <c r="V6595" s="25">
        <v>11.748799999999997</v>
      </c>
      <c r="W6595" s="11">
        <f>Table_1[[#This Row],[Discount]]/Table_1[[#This Row],[Sales]]</f>
        <v>5.9580552907530972E-3</v>
      </c>
      <c r="X6595" t="str">
        <f>IF(Table_1[[#This Row],[Discount %]]&lt;=0.1, "0-10%", IF(Table_1[[#This Row],[Discount %]]&lt;=0.2, "10-20%", IF(Table_1[[#This Row],[Discount %]]&lt;=0.3, "20-30%", IF(Table_1[[#This Row],[Discount %]]&lt;=0.4, "30-40%", "40%+"))))</f>
        <v>0-10%</v>
      </c>
    </row>
    <row r="6596" spans="1:24" ht="14.4" x14ac:dyDescent="0.3">
      <c r="A6596" s="2">
        <v>6595</v>
      </c>
      <c r="B6596" s="2" t="s">
        <v>8981</v>
      </c>
      <c r="C6596" s="2">
        <f>YEAR([1]Data!$D6596)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9">
        <v>125.92999999999999</v>
      </c>
      <c r="T6596" s="2">
        <v>7</v>
      </c>
      <c r="U6596" s="25">
        <v>0</v>
      </c>
      <c r="V6596" s="25">
        <v>35.260400000000004</v>
      </c>
      <c r="W6596" s="11">
        <f>Table_1[[#This Row],[Discount]]/Table_1[[#This Row],[Sales]]</f>
        <v>0</v>
      </c>
      <c r="X6596" t="str">
        <f>IF(Table_1[[#This Row],[Discount %]]&lt;=0.1, "0-10%", IF(Table_1[[#This Row],[Discount %]]&lt;=0.2, "10-20%", IF(Table_1[[#This Row],[Discount %]]&lt;=0.3, "20-30%", IF(Table_1[[#This Row],[Discount %]]&lt;=0.4, "30-40%", "40%+"))))</f>
        <v>0-10%</v>
      </c>
    </row>
    <row r="6597" spans="1:24" ht="14.4" x14ac:dyDescent="0.3">
      <c r="A6597" s="2">
        <v>6596</v>
      </c>
      <c r="B6597" s="2" t="s">
        <v>8982</v>
      </c>
      <c r="C6597" s="2">
        <f>YEAR([1]Data!$D6597)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9">
        <v>11.760000000000002</v>
      </c>
      <c r="T6597" s="2">
        <v>5</v>
      </c>
      <c r="U6597" s="25">
        <v>0.7</v>
      </c>
      <c r="V6597" s="25">
        <v>-7.8399999999999963</v>
      </c>
      <c r="W6597" s="11">
        <f>Table_1[[#This Row],[Discount]]/Table_1[[#This Row],[Sales]]</f>
        <v>5.9523809523809514E-2</v>
      </c>
      <c r="X6597" t="str">
        <f>IF(Table_1[[#This Row],[Discount %]]&lt;=0.1, "0-10%", IF(Table_1[[#This Row],[Discount %]]&lt;=0.2, "10-20%", IF(Table_1[[#This Row],[Discount %]]&lt;=0.3, "20-30%", IF(Table_1[[#This Row],[Discount %]]&lt;=0.4, "30-40%", "40%+"))))</f>
        <v>0-10%</v>
      </c>
    </row>
    <row r="6598" spans="1:24" ht="14.4" x14ac:dyDescent="0.3">
      <c r="A6598" s="2">
        <v>6597</v>
      </c>
      <c r="B6598" s="2" t="s">
        <v>8982</v>
      </c>
      <c r="C6598" s="2">
        <f>YEAR([1]Data!$D6598)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9">
        <v>5.3440000000000003</v>
      </c>
      <c r="T6598" s="2">
        <v>1</v>
      </c>
      <c r="U6598" s="25">
        <v>0.2</v>
      </c>
      <c r="V6598" s="25">
        <v>1.8703999999999998</v>
      </c>
      <c r="W6598" s="11">
        <f>Table_1[[#This Row],[Discount]]/Table_1[[#This Row],[Sales]]</f>
        <v>3.7425149700598799E-2</v>
      </c>
      <c r="X6598" t="str">
        <f>IF(Table_1[[#This Row],[Discount %]]&lt;=0.1, "0-10%", IF(Table_1[[#This Row],[Discount %]]&lt;=0.2, "10-20%", IF(Table_1[[#This Row],[Discount %]]&lt;=0.3, "20-30%", IF(Table_1[[#This Row],[Discount %]]&lt;=0.4, "30-40%", "40%+"))))</f>
        <v>0-10%</v>
      </c>
    </row>
    <row r="6599" spans="1:24" ht="14.4" x14ac:dyDescent="0.3">
      <c r="A6599" s="2">
        <v>6598</v>
      </c>
      <c r="B6599" s="2" t="s">
        <v>8983</v>
      </c>
      <c r="C6599" s="2">
        <f>YEAR([1]Data!$D6599)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9">
        <v>1.3650000000000002</v>
      </c>
      <c r="T6599" s="2">
        <v>1</v>
      </c>
      <c r="U6599" s="25">
        <v>0.7</v>
      </c>
      <c r="V6599" s="25">
        <v>-0.9099999999999997</v>
      </c>
      <c r="W6599" s="11">
        <f>Table_1[[#This Row],[Discount]]/Table_1[[#This Row],[Sales]]</f>
        <v>0.51282051282051266</v>
      </c>
      <c r="X6599" t="str">
        <f>IF(Table_1[[#This Row],[Discount %]]&lt;=0.1, "0-10%", IF(Table_1[[#This Row],[Discount %]]&lt;=0.2, "10-20%", IF(Table_1[[#This Row],[Discount %]]&lt;=0.3, "20-30%", IF(Table_1[[#This Row],[Discount %]]&lt;=0.4, "30-40%", "40%+"))))</f>
        <v>40%+</v>
      </c>
    </row>
    <row r="6600" spans="1:24" ht="14.4" x14ac:dyDescent="0.3">
      <c r="A6600" s="2">
        <v>6599</v>
      </c>
      <c r="B6600" s="2" t="s">
        <v>8983</v>
      </c>
      <c r="C6600" s="2">
        <f>YEAR([1]Data!$D6600)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9">
        <v>62.015999999999998</v>
      </c>
      <c r="T6600" s="2">
        <v>2</v>
      </c>
      <c r="U6600" s="25">
        <v>0.2</v>
      </c>
      <c r="V6600" s="25">
        <v>22.480800000000002</v>
      </c>
      <c r="W6600" s="11">
        <f>Table_1[[#This Row],[Discount]]/Table_1[[#This Row],[Sales]]</f>
        <v>3.2249742002063986E-3</v>
      </c>
      <c r="X6600" t="str">
        <f>IF(Table_1[[#This Row],[Discount %]]&lt;=0.1, "0-10%", IF(Table_1[[#This Row],[Discount %]]&lt;=0.2, "10-20%", IF(Table_1[[#This Row],[Discount %]]&lt;=0.3, "20-30%", IF(Table_1[[#This Row],[Discount %]]&lt;=0.4, "30-40%", "40%+"))))</f>
        <v>0-10%</v>
      </c>
    </row>
    <row r="6601" spans="1:24" ht="14.4" x14ac:dyDescent="0.3">
      <c r="A6601" s="2">
        <v>6600</v>
      </c>
      <c r="B6601" s="2" t="s">
        <v>8984</v>
      </c>
      <c r="C6601" s="2">
        <f>YEAR([1]Data!$D6601)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9">
        <v>60.72</v>
      </c>
      <c r="T6601" s="2">
        <v>3</v>
      </c>
      <c r="U6601" s="25">
        <v>0</v>
      </c>
      <c r="V6601" s="25">
        <v>23.680799999999998</v>
      </c>
      <c r="W6601" s="11">
        <f>Table_1[[#This Row],[Discount]]/Table_1[[#This Row],[Sales]]</f>
        <v>0</v>
      </c>
      <c r="X6601" t="str">
        <f>IF(Table_1[[#This Row],[Discount %]]&lt;=0.1, "0-10%", IF(Table_1[[#This Row],[Discount %]]&lt;=0.2, "10-20%", IF(Table_1[[#This Row],[Discount %]]&lt;=0.3, "20-30%", IF(Table_1[[#This Row],[Discount %]]&lt;=0.4, "30-40%", "40%+"))))</f>
        <v>0-10%</v>
      </c>
    </row>
    <row r="6602" spans="1:24" ht="14.4" x14ac:dyDescent="0.3">
      <c r="A6602" s="2">
        <v>6601</v>
      </c>
      <c r="B6602" s="2" t="s">
        <v>8984</v>
      </c>
      <c r="C6602" s="2">
        <f>YEAR([1]Data!$D6602)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9">
        <v>146.82</v>
      </c>
      <c r="T6602" s="2">
        <v>3</v>
      </c>
      <c r="U6602" s="25">
        <v>0</v>
      </c>
      <c r="V6602" s="25">
        <v>73.41</v>
      </c>
      <c r="W6602" s="11">
        <f>Table_1[[#This Row],[Discount]]/Table_1[[#This Row],[Sales]]</f>
        <v>0</v>
      </c>
      <c r="X6602" t="str">
        <f>IF(Table_1[[#This Row],[Discount %]]&lt;=0.1, "0-10%", IF(Table_1[[#This Row],[Discount %]]&lt;=0.2, "10-20%", IF(Table_1[[#This Row],[Discount %]]&lt;=0.3, "20-30%", IF(Table_1[[#This Row],[Discount %]]&lt;=0.4, "30-40%", "40%+"))))</f>
        <v>0-10%</v>
      </c>
    </row>
    <row r="6603" spans="1:24" ht="14.4" x14ac:dyDescent="0.3">
      <c r="A6603" s="2">
        <v>6602</v>
      </c>
      <c r="B6603" s="2" t="s">
        <v>8984</v>
      </c>
      <c r="C6603" s="2">
        <f>YEAR([1]Data!$D6603)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9">
        <v>239.84</v>
      </c>
      <c r="T6603" s="2">
        <v>8</v>
      </c>
      <c r="U6603" s="25">
        <v>0</v>
      </c>
      <c r="V6603" s="25">
        <v>64.756799999999998</v>
      </c>
      <c r="W6603" s="11">
        <f>Table_1[[#This Row],[Discount]]/Table_1[[#This Row],[Sales]]</f>
        <v>0</v>
      </c>
      <c r="X6603" t="str">
        <f>IF(Table_1[[#This Row],[Discount %]]&lt;=0.1, "0-10%", IF(Table_1[[#This Row],[Discount %]]&lt;=0.2, "10-20%", IF(Table_1[[#This Row],[Discount %]]&lt;=0.3, "20-30%", IF(Table_1[[#This Row],[Discount %]]&lt;=0.4, "30-40%", "40%+"))))</f>
        <v>0-10%</v>
      </c>
    </row>
    <row r="6604" spans="1:24" ht="14.4" x14ac:dyDescent="0.3">
      <c r="A6604" s="2">
        <v>6603</v>
      </c>
      <c r="B6604" s="2" t="s">
        <v>8984</v>
      </c>
      <c r="C6604" s="2">
        <f>YEAR([1]Data!$D6604)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9">
        <v>15.66</v>
      </c>
      <c r="T6604" s="2">
        <v>6</v>
      </c>
      <c r="U6604" s="25">
        <v>0</v>
      </c>
      <c r="V6604" s="25">
        <v>7.2035999999999998</v>
      </c>
      <c r="W6604" s="11">
        <f>Table_1[[#This Row],[Discount]]/Table_1[[#This Row],[Sales]]</f>
        <v>0</v>
      </c>
      <c r="X6604" t="str">
        <f>IF(Table_1[[#This Row],[Discount %]]&lt;=0.1, "0-10%", IF(Table_1[[#This Row],[Discount %]]&lt;=0.2, "10-20%", IF(Table_1[[#This Row],[Discount %]]&lt;=0.3, "20-30%", IF(Table_1[[#This Row],[Discount %]]&lt;=0.4, "30-40%", "40%+"))))</f>
        <v>0-10%</v>
      </c>
    </row>
    <row r="6605" spans="1:24" ht="14.4" x14ac:dyDescent="0.3">
      <c r="A6605" s="2">
        <v>6604</v>
      </c>
      <c r="B6605" s="2" t="s">
        <v>8985</v>
      </c>
      <c r="C6605" s="2">
        <f>YEAR([1]Data!$D6605)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9">
        <v>146.352</v>
      </c>
      <c r="T6605" s="2">
        <v>3</v>
      </c>
      <c r="U6605" s="25">
        <v>0.2</v>
      </c>
      <c r="V6605" s="25">
        <v>-32.929200000000002</v>
      </c>
      <c r="W6605" s="11">
        <f>Table_1[[#This Row],[Discount]]/Table_1[[#This Row],[Sales]]</f>
        <v>1.3665682737509567E-3</v>
      </c>
      <c r="X6605" t="str">
        <f>IF(Table_1[[#This Row],[Discount %]]&lt;=0.1, "0-10%", IF(Table_1[[#This Row],[Discount %]]&lt;=0.2, "10-20%", IF(Table_1[[#This Row],[Discount %]]&lt;=0.3, "20-30%", IF(Table_1[[#This Row],[Discount %]]&lt;=0.4, "30-40%", "40%+"))))</f>
        <v>0-10%</v>
      </c>
    </row>
    <row r="6606" spans="1:24" ht="14.4" x14ac:dyDescent="0.3">
      <c r="A6606" s="2">
        <v>6605</v>
      </c>
      <c r="B6606" s="2" t="s">
        <v>8987</v>
      </c>
      <c r="C6606" s="2">
        <f>YEAR([1]Data!$D6606)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9">
        <v>5.9399999999999995</v>
      </c>
      <c r="T6606" s="2">
        <v>3</v>
      </c>
      <c r="U6606" s="25">
        <v>0</v>
      </c>
      <c r="V6606" s="25">
        <v>0</v>
      </c>
      <c r="W6606" s="11">
        <f>Table_1[[#This Row],[Discount]]/Table_1[[#This Row],[Sales]]</f>
        <v>0</v>
      </c>
      <c r="X6606" t="str">
        <f>IF(Table_1[[#This Row],[Discount %]]&lt;=0.1, "0-10%", IF(Table_1[[#This Row],[Discount %]]&lt;=0.2, "10-20%", IF(Table_1[[#This Row],[Discount %]]&lt;=0.3, "20-30%", IF(Table_1[[#This Row],[Discount %]]&lt;=0.4, "30-40%", "40%+"))))</f>
        <v>0-10%</v>
      </c>
    </row>
    <row r="6607" spans="1:24" ht="14.4" x14ac:dyDescent="0.3">
      <c r="A6607" s="2">
        <v>6606</v>
      </c>
      <c r="B6607" s="2" t="s">
        <v>8987</v>
      </c>
      <c r="C6607" s="2">
        <f>YEAR([1]Data!$D6607)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9">
        <v>45.36</v>
      </c>
      <c r="T6607" s="2">
        <v>7</v>
      </c>
      <c r="U6607" s="25">
        <v>0</v>
      </c>
      <c r="V6607" s="25">
        <v>21.772800000000004</v>
      </c>
      <c r="W6607" s="11">
        <f>Table_1[[#This Row],[Discount]]/Table_1[[#This Row],[Sales]]</f>
        <v>0</v>
      </c>
      <c r="X6607" t="str">
        <f>IF(Table_1[[#This Row],[Discount %]]&lt;=0.1, "0-10%", IF(Table_1[[#This Row],[Discount %]]&lt;=0.2, "10-20%", IF(Table_1[[#This Row],[Discount %]]&lt;=0.3, "20-30%", IF(Table_1[[#This Row],[Discount %]]&lt;=0.4, "30-40%", "40%+"))))</f>
        <v>0-10%</v>
      </c>
    </row>
    <row r="6608" spans="1:24" ht="14.4" x14ac:dyDescent="0.3">
      <c r="A6608" s="2">
        <v>6607</v>
      </c>
      <c r="B6608" s="2" t="s">
        <v>8987</v>
      </c>
      <c r="C6608" s="2">
        <f>YEAR([1]Data!$D6608)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9">
        <v>211.16800000000001</v>
      </c>
      <c r="T6608" s="2">
        <v>4</v>
      </c>
      <c r="U6608" s="25">
        <v>0.2</v>
      </c>
      <c r="V6608" s="25">
        <v>23.756399999999985</v>
      </c>
      <c r="W6608" s="11">
        <f>Table_1[[#This Row],[Discount]]/Table_1[[#This Row],[Sales]]</f>
        <v>9.471131989695409E-4</v>
      </c>
      <c r="X6608" t="str">
        <f>IF(Table_1[[#This Row],[Discount %]]&lt;=0.1, "0-10%", IF(Table_1[[#This Row],[Discount %]]&lt;=0.2, "10-20%", IF(Table_1[[#This Row],[Discount %]]&lt;=0.3, "20-30%", IF(Table_1[[#This Row],[Discount %]]&lt;=0.4, "30-40%", "40%+"))))</f>
        <v>0-10%</v>
      </c>
    </row>
    <row r="6609" spans="1:24" ht="14.4" x14ac:dyDescent="0.3">
      <c r="A6609" s="2">
        <v>6608</v>
      </c>
      <c r="B6609" s="2" t="s">
        <v>8987</v>
      </c>
      <c r="C6609" s="2">
        <f>YEAR([1]Data!$D6609)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9">
        <v>484.70400000000006</v>
      </c>
      <c r="T6609" s="2">
        <v>6</v>
      </c>
      <c r="U6609" s="25">
        <v>0.2</v>
      </c>
      <c r="V6609" s="25">
        <v>-84.823200000000071</v>
      </c>
      <c r="W6609" s="11">
        <f>Table_1[[#This Row],[Discount]]/Table_1[[#This Row],[Sales]]</f>
        <v>4.1262296164256947E-4</v>
      </c>
      <c r="X6609" t="str">
        <f>IF(Table_1[[#This Row],[Discount %]]&lt;=0.1, "0-10%", IF(Table_1[[#This Row],[Discount %]]&lt;=0.2, "10-20%", IF(Table_1[[#This Row],[Discount %]]&lt;=0.3, "20-30%", IF(Table_1[[#This Row],[Discount %]]&lt;=0.4, "30-40%", "40%+"))))</f>
        <v>0-10%</v>
      </c>
    </row>
    <row r="6610" spans="1:24" ht="14.4" x14ac:dyDescent="0.3">
      <c r="A6610" s="2">
        <v>6609</v>
      </c>
      <c r="B6610" s="2" t="s">
        <v>8987</v>
      </c>
      <c r="C6610" s="2">
        <f>YEAR([1]Data!$D6610)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9">
        <v>371.97600000000006</v>
      </c>
      <c r="T6610" s="2">
        <v>3</v>
      </c>
      <c r="U6610" s="25">
        <v>0.2</v>
      </c>
      <c r="V6610" s="25">
        <v>116.24249999999996</v>
      </c>
      <c r="W6610" s="11">
        <f>Table_1[[#This Row],[Discount]]/Table_1[[#This Row],[Sales]]</f>
        <v>5.3766909693098478E-4</v>
      </c>
      <c r="X6610" t="str">
        <f>IF(Table_1[[#This Row],[Discount %]]&lt;=0.1, "0-10%", IF(Table_1[[#This Row],[Discount %]]&lt;=0.2, "10-20%", IF(Table_1[[#This Row],[Discount %]]&lt;=0.3, "20-30%", IF(Table_1[[#This Row],[Discount %]]&lt;=0.4, "30-40%", "40%+"))))</f>
        <v>0-10%</v>
      </c>
    </row>
    <row r="6611" spans="1:24" ht="14.4" x14ac:dyDescent="0.3">
      <c r="A6611" s="2">
        <v>6610</v>
      </c>
      <c r="B6611" s="2" t="s">
        <v>8988</v>
      </c>
      <c r="C6611" s="2">
        <f>YEAR([1]Data!$D6611)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9">
        <v>89.820000000000007</v>
      </c>
      <c r="T6611" s="2">
        <v>6</v>
      </c>
      <c r="U6611" s="25">
        <v>0</v>
      </c>
      <c r="V6611" s="25">
        <v>25.149600000000007</v>
      </c>
      <c r="W6611" s="11">
        <f>Table_1[[#This Row],[Discount]]/Table_1[[#This Row],[Sales]]</f>
        <v>0</v>
      </c>
      <c r="X6611" t="str">
        <f>IF(Table_1[[#This Row],[Discount %]]&lt;=0.1, "0-10%", IF(Table_1[[#This Row],[Discount %]]&lt;=0.2, "10-20%", IF(Table_1[[#This Row],[Discount %]]&lt;=0.3, "20-30%", IF(Table_1[[#This Row],[Discount %]]&lt;=0.4, "30-40%", "40%+"))))</f>
        <v>0-10%</v>
      </c>
    </row>
    <row r="6612" spans="1:24" ht="14.4" x14ac:dyDescent="0.3">
      <c r="A6612" s="2">
        <v>6611</v>
      </c>
      <c r="B6612" s="2" t="s">
        <v>8989</v>
      </c>
      <c r="C6612" s="2">
        <f>YEAR([1]Data!$D6612)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9">
        <v>19.295999999999999</v>
      </c>
      <c r="T6612" s="2">
        <v>3</v>
      </c>
      <c r="U6612" s="25">
        <v>0.2</v>
      </c>
      <c r="V6612" s="25">
        <v>6.0299999999999994</v>
      </c>
      <c r="W6612" s="11">
        <f>Table_1[[#This Row],[Discount]]/Table_1[[#This Row],[Sales]]</f>
        <v>1.0364842454394695E-2</v>
      </c>
      <c r="X6612" t="str">
        <f>IF(Table_1[[#This Row],[Discount %]]&lt;=0.1, "0-10%", IF(Table_1[[#This Row],[Discount %]]&lt;=0.2, "10-20%", IF(Table_1[[#This Row],[Discount %]]&lt;=0.3, "20-30%", IF(Table_1[[#This Row],[Discount %]]&lt;=0.4, "30-40%", "40%+"))))</f>
        <v>0-10%</v>
      </c>
    </row>
    <row r="6613" spans="1:24" ht="14.4" x14ac:dyDescent="0.3">
      <c r="A6613" s="2">
        <v>6612</v>
      </c>
      <c r="B6613" s="2" t="s">
        <v>8990</v>
      </c>
      <c r="C6613" s="2">
        <f>YEAR([1]Data!$D6613)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9">
        <v>191.96</v>
      </c>
      <c r="T6613" s="2">
        <v>2</v>
      </c>
      <c r="U6613" s="25">
        <v>0</v>
      </c>
      <c r="V6613" s="25">
        <v>51.829200000000014</v>
      </c>
      <c r="W6613" s="11">
        <f>Table_1[[#This Row],[Discount]]/Table_1[[#This Row],[Sales]]</f>
        <v>0</v>
      </c>
      <c r="X6613" t="str">
        <f>IF(Table_1[[#This Row],[Discount %]]&lt;=0.1, "0-10%", IF(Table_1[[#This Row],[Discount %]]&lt;=0.2, "10-20%", IF(Table_1[[#This Row],[Discount %]]&lt;=0.3, "20-30%", IF(Table_1[[#This Row],[Discount %]]&lt;=0.4, "30-40%", "40%+"))))</f>
        <v>0-10%</v>
      </c>
    </row>
    <row r="6614" spans="1:24" ht="14.4" x14ac:dyDescent="0.3">
      <c r="A6614" s="2">
        <v>6613</v>
      </c>
      <c r="B6614" s="2" t="s">
        <v>8990</v>
      </c>
      <c r="C6614" s="2">
        <f>YEAR([1]Data!$D6614)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9">
        <v>21.299999999999997</v>
      </c>
      <c r="T6614" s="2">
        <v>3</v>
      </c>
      <c r="U6614" s="25">
        <v>0</v>
      </c>
      <c r="V6614" s="25">
        <v>9.7979999999999983</v>
      </c>
      <c r="W6614" s="11">
        <f>Table_1[[#This Row],[Discount]]/Table_1[[#This Row],[Sales]]</f>
        <v>0</v>
      </c>
      <c r="X6614" t="str">
        <f>IF(Table_1[[#This Row],[Discount %]]&lt;=0.1, "0-10%", IF(Table_1[[#This Row],[Discount %]]&lt;=0.2, "10-20%", IF(Table_1[[#This Row],[Discount %]]&lt;=0.3, "20-30%", IF(Table_1[[#This Row],[Discount %]]&lt;=0.4, "30-40%", "40%+"))))</f>
        <v>0-10%</v>
      </c>
    </row>
    <row r="6615" spans="1:24" ht="14.4" x14ac:dyDescent="0.3">
      <c r="A6615" s="2">
        <v>6614</v>
      </c>
      <c r="B6615" s="2" t="s">
        <v>8990</v>
      </c>
      <c r="C6615" s="2">
        <f>YEAR([1]Data!$D6615)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9">
        <v>469.95</v>
      </c>
      <c r="T6615" s="2">
        <v>5</v>
      </c>
      <c r="U6615" s="25">
        <v>0</v>
      </c>
      <c r="V6615" s="25">
        <v>131.58600000000001</v>
      </c>
      <c r="W6615" s="11">
        <f>Table_1[[#This Row],[Discount]]/Table_1[[#This Row],[Sales]]</f>
        <v>0</v>
      </c>
      <c r="X6615" t="str">
        <f>IF(Table_1[[#This Row],[Discount %]]&lt;=0.1, "0-10%", IF(Table_1[[#This Row],[Discount %]]&lt;=0.2, "10-20%", IF(Table_1[[#This Row],[Discount %]]&lt;=0.3, "20-30%", IF(Table_1[[#This Row],[Discount %]]&lt;=0.4, "30-40%", "40%+"))))</f>
        <v>0-10%</v>
      </c>
    </row>
    <row r="6616" spans="1:24" ht="14.4" x14ac:dyDescent="0.3">
      <c r="A6616" s="2">
        <v>6615</v>
      </c>
      <c r="B6616" s="2" t="s">
        <v>8990</v>
      </c>
      <c r="C6616" s="2">
        <f>YEAR([1]Data!$D6616)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9">
        <v>209.88</v>
      </c>
      <c r="T6616" s="2">
        <v>3</v>
      </c>
      <c r="U6616" s="25">
        <v>0</v>
      </c>
      <c r="V6616" s="25">
        <v>35.679599999999979</v>
      </c>
      <c r="W6616" s="11">
        <f>Table_1[[#This Row],[Discount]]/Table_1[[#This Row],[Sales]]</f>
        <v>0</v>
      </c>
      <c r="X6616" t="str">
        <f>IF(Table_1[[#This Row],[Discount %]]&lt;=0.1, "0-10%", IF(Table_1[[#This Row],[Discount %]]&lt;=0.2, "10-20%", IF(Table_1[[#This Row],[Discount %]]&lt;=0.3, "20-30%", IF(Table_1[[#This Row],[Discount %]]&lt;=0.4, "30-40%", "40%+"))))</f>
        <v>0-10%</v>
      </c>
    </row>
    <row r="6617" spans="1:24" ht="14.4" x14ac:dyDescent="0.3">
      <c r="A6617" s="2">
        <v>6616</v>
      </c>
      <c r="B6617" s="2" t="s">
        <v>8991</v>
      </c>
      <c r="C6617" s="2">
        <f>YEAR([1]Data!$D6617)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9">
        <v>239.66599999999997</v>
      </c>
      <c r="T6617" s="2">
        <v>2</v>
      </c>
      <c r="U6617" s="25">
        <v>0.15</v>
      </c>
      <c r="V6617" s="25">
        <v>14.097999999999999</v>
      </c>
      <c r="W6617" s="11">
        <f>Table_1[[#This Row],[Discount]]/Table_1[[#This Row],[Sales]]</f>
        <v>6.2587100381364066E-4</v>
      </c>
      <c r="X6617" t="str">
        <f>IF(Table_1[[#This Row],[Discount %]]&lt;=0.1, "0-10%", IF(Table_1[[#This Row],[Discount %]]&lt;=0.2, "10-20%", IF(Table_1[[#This Row],[Discount %]]&lt;=0.3, "20-30%", IF(Table_1[[#This Row],[Discount %]]&lt;=0.4, "30-40%", "40%+"))))</f>
        <v>0-10%</v>
      </c>
    </row>
    <row r="6618" spans="1:24" ht="14.4" x14ac:dyDescent="0.3">
      <c r="A6618" s="2">
        <v>6617</v>
      </c>
      <c r="B6618" s="2" t="s">
        <v>8991</v>
      </c>
      <c r="C6618" s="2">
        <f>YEAR([1]Data!$D6618)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9">
        <v>22.5</v>
      </c>
      <c r="T6618" s="2">
        <v>6</v>
      </c>
      <c r="U6618" s="25">
        <v>0</v>
      </c>
      <c r="V6618" s="25">
        <v>10.799999999999999</v>
      </c>
      <c r="W6618" s="11">
        <f>Table_1[[#This Row],[Discount]]/Table_1[[#This Row],[Sales]]</f>
        <v>0</v>
      </c>
      <c r="X6618" t="str">
        <f>IF(Table_1[[#This Row],[Discount %]]&lt;=0.1, "0-10%", IF(Table_1[[#This Row],[Discount %]]&lt;=0.2, "10-20%", IF(Table_1[[#This Row],[Discount %]]&lt;=0.3, "20-30%", IF(Table_1[[#This Row],[Discount %]]&lt;=0.4, "30-40%", "40%+"))))</f>
        <v>0-10%</v>
      </c>
    </row>
    <row r="6619" spans="1:24" ht="14.4" x14ac:dyDescent="0.3">
      <c r="A6619" s="2">
        <v>6618</v>
      </c>
      <c r="B6619" s="2" t="s">
        <v>8991</v>
      </c>
      <c r="C6619" s="2">
        <f>YEAR([1]Data!$D6619)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9">
        <v>219.84</v>
      </c>
      <c r="T6619" s="2">
        <v>4</v>
      </c>
      <c r="U6619" s="25">
        <v>0</v>
      </c>
      <c r="V6619" s="25">
        <v>107.7216</v>
      </c>
      <c r="W6619" s="11">
        <f>Table_1[[#This Row],[Discount]]/Table_1[[#This Row],[Sales]]</f>
        <v>0</v>
      </c>
      <c r="X6619" t="str">
        <f>IF(Table_1[[#This Row],[Discount %]]&lt;=0.1, "0-10%", IF(Table_1[[#This Row],[Discount %]]&lt;=0.2, "10-20%", IF(Table_1[[#This Row],[Discount %]]&lt;=0.3, "20-30%", IF(Table_1[[#This Row],[Discount %]]&lt;=0.4, "30-40%", "40%+"))))</f>
        <v>0-10%</v>
      </c>
    </row>
    <row r="6620" spans="1:24" ht="14.4" x14ac:dyDescent="0.3">
      <c r="A6620" s="2">
        <v>6619</v>
      </c>
      <c r="B6620" s="2" t="s">
        <v>8992</v>
      </c>
      <c r="C6620" s="2">
        <f>YEAR([1]Data!$D6620)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9">
        <v>32.400000000000006</v>
      </c>
      <c r="T6620" s="2">
        <v>5</v>
      </c>
      <c r="U6620" s="25">
        <v>0</v>
      </c>
      <c r="V6620" s="25">
        <v>15.552000000000001</v>
      </c>
      <c r="W6620" s="11">
        <f>Table_1[[#This Row],[Discount]]/Table_1[[#This Row],[Sales]]</f>
        <v>0</v>
      </c>
      <c r="X6620" t="str">
        <f>IF(Table_1[[#This Row],[Discount %]]&lt;=0.1, "0-10%", IF(Table_1[[#This Row],[Discount %]]&lt;=0.2, "10-20%", IF(Table_1[[#This Row],[Discount %]]&lt;=0.3, "20-30%", IF(Table_1[[#This Row],[Discount %]]&lt;=0.4, "30-40%", "40%+"))))</f>
        <v>0-10%</v>
      </c>
    </row>
    <row r="6621" spans="1:24" ht="14.4" x14ac:dyDescent="0.3">
      <c r="A6621" s="2">
        <v>6620</v>
      </c>
      <c r="B6621" s="2" t="s">
        <v>8992</v>
      </c>
      <c r="C6621" s="2">
        <f>YEAR([1]Data!$D6621)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9">
        <v>209.94</v>
      </c>
      <c r="T6621" s="2">
        <v>6</v>
      </c>
      <c r="U6621" s="25">
        <v>0</v>
      </c>
      <c r="V6621" s="25">
        <v>54.584400000000002</v>
      </c>
      <c r="W6621" s="11">
        <f>Table_1[[#This Row],[Discount]]/Table_1[[#This Row],[Sales]]</f>
        <v>0</v>
      </c>
      <c r="X6621" t="str">
        <f>IF(Table_1[[#This Row],[Discount %]]&lt;=0.1, "0-10%", IF(Table_1[[#This Row],[Discount %]]&lt;=0.2, "10-20%", IF(Table_1[[#This Row],[Discount %]]&lt;=0.3, "20-30%", IF(Table_1[[#This Row],[Discount %]]&lt;=0.4, "30-40%", "40%+"))))</f>
        <v>0-10%</v>
      </c>
    </row>
    <row r="6622" spans="1:24" ht="14.4" x14ac:dyDescent="0.3">
      <c r="A6622" s="2">
        <v>6621</v>
      </c>
      <c r="B6622" s="2" t="s">
        <v>8992</v>
      </c>
      <c r="C6622" s="2">
        <f>YEAR([1]Data!$D6622)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9">
        <v>4164.0499999999993</v>
      </c>
      <c r="T6622" s="2">
        <v>5</v>
      </c>
      <c r="U6622" s="25">
        <v>0</v>
      </c>
      <c r="V6622" s="25">
        <v>83.281000000000063</v>
      </c>
      <c r="W6622" s="11">
        <f>Table_1[[#This Row],[Discount]]/Table_1[[#This Row],[Sales]]</f>
        <v>0</v>
      </c>
      <c r="X6622" t="str">
        <f>IF(Table_1[[#This Row],[Discount %]]&lt;=0.1, "0-10%", IF(Table_1[[#This Row],[Discount %]]&lt;=0.2, "10-20%", IF(Table_1[[#This Row],[Discount %]]&lt;=0.3, "20-30%", IF(Table_1[[#This Row],[Discount %]]&lt;=0.4, "30-40%", "40%+"))))</f>
        <v>0-10%</v>
      </c>
    </row>
    <row r="6623" spans="1:24" ht="14.4" x14ac:dyDescent="0.3">
      <c r="A6623" s="2">
        <v>6622</v>
      </c>
      <c r="B6623" s="2" t="s">
        <v>8992</v>
      </c>
      <c r="C6623" s="2">
        <f>YEAR([1]Data!$D6623)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9">
        <v>212.94</v>
      </c>
      <c r="T6623" s="2">
        <v>3</v>
      </c>
      <c r="U6623" s="25">
        <v>0</v>
      </c>
      <c r="V6623" s="25">
        <v>53.235000000000014</v>
      </c>
      <c r="W6623" s="11">
        <f>Table_1[[#This Row],[Discount]]/Table_1[[#This Row],[Sales]]</f>
        <v>0</v>
      </c>
      <c r="X6623" t="str">
        <f>IF(Table_1[[#This Row],[Discount %]]&lt;=0.1, "0-10%", IF(Table_1[[#This Row],[Discount %]]&lt;=0.2, "10-20%", IF(Table_1[[#This Row],[Discount %]]&lt;=0.3, "20-30%", IF(Table_1[[#This Row],[Discount %]]&lt;=0.4, "30-40%", "40%+"))))</f>
        <v>0-10%</v>
      </c>
    </row>
    <row r="6624" spans="1:24" ht="14.4" x14ac:dyDescent="0.3">
      <c r="A6624" s="2">
        <v>6623</v>
      </c>
      <c r="B6624" s="2" t="s">
        <v>8993</v>
      </c>
      <c r="C6624" s="2">
        <f>YEAR([1]Data!$D6624)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9">
        <v>41.88</v>
      </c>
      <c r="T6624" s="2">
        <v>6</v>
      </c>
      <c r="U6624" s="25">
        <v>0</v>
      </c>
      <c r="V6624" s="25">
        <v>12.145199999999997</v>
      </c>
      <c r="W6624" s="11">
        <f>Table_1[[#This Row],[Discount]]/Table_1[[#This Row],[Sales]]</f>
        <v>0</v>
      </c>
      <c r="X6624" t="str">
        <f>IF(Table_1[[#This Row],[Discount %]]&lt;=0.1, "0-10%", IF(Table_1[[#This Row],[Discount %]]&lt;=0.2, "10-20%", IF(Table_1[[#This Row],[Discount %]]&lt;=0.3, "20-30%", IF(Table_1[[#This Row],[Discount %]]&lt;=0.4, "30-40%", "40%+"))))</f>
        <v>0-10%</v>
      </c>
    </row>
    <row r="6625" spans="1:24" ht="14.4" x14ac:dyDescent="0.3">
      <c r="A6625" s="2">
        <v>6624</v>
      </c>
      <c r="B6625" s="2" t="s">
        <v>8993</v>
      </c>
      <c r="C6625" s="2">
        <f>YEAR([1]Data!$D6625)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9">
        <v>58.48</v>
      </c>
      <c r="T6625" s="2">
        <v>8</v>
      </c>
      <c r="U6625" s="25">
        <v>0</v>
      </c>
      <c r="V6625" s="25">
        <v>27.485599999999998</v>
      </c>
      <c r="W6625" s="11">
        <f>Table_1[[#This Row],[Discount]]/Table_1[[#This Row],[Sales]]</f>
        <v>0</v>
      </c>
      <c r="X6625" t="str">
        <f>IF(Table_1[[#This Row],[Discount %]]&lt;=0.1, "0-10%", IF(Table_1[[#This Row],[Discount %]]&lt;=0.2, "10-20%", IF(Table_1[[#This Row],[Discount %]]&lt;=0.3, "20-30%", IF(Table_1[[#This Row],[Discount %]]&lt;=0.4, "30-40%", "40%+"))))</f>
        <v>0-10%</v>
      </c>
    </row>
    <row r="6626" spans="1:24" ht="14.4" x14ac:dyDescent="0.3">
      <c r="A6626" s="2">
        <v>6625</v>
      </c>
      <c r="B6626" s="2" t="s">
        <v>8996</v>
      </c>
      <c r="C6626" s="2">
        <f>YEAR([1]Data!$D6626)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9">
        <v>102.438</v>
      </c>
      <c r="T6626" s="2">
        <v>1</v>
      </c>
      <c r="U6626" s="25">
        <v>0.3</v>
      </c>
      <c r="V6626" s="25">
        <v>-13.170600000000007</v>
      </c>
      <c r="W6626" s="11">
        <f>Table_1[[#This Row],[Discount]]/Table_1[[#This Row],[Sales]]</f>
        <v>2.9286007145785742E-3</v>
      </c>
      <c r="X6626" t="str">
        <f>IF(Table_1[[#This Row],[Discount %]]&lt;=0.1, "0-10%", IF(Table_1[[#This Row],[Discount %]]&lt;=0.2, "10-20%", IF(Table_1[[#This Row],[Discount %]]&lt;=0.3, "20-30%", IF(Table_1[[#This Row],[Discount %]]&lt;=0.4, "30-40%", "40%+"))))</f>
        <v>0-10%</v>
      </c>
    </row>
    <row r="6627" spans="1:24" ht="14.4" x14ac:dyDescent="0.3">
      <c r="A6627" s="2">
        <v>6626</v>
      </c>
      <c r="B6627" s="2" t="s">
        <v>8996</v>
      </c>
      <c r="C6627" s="2">
        <f>YEAR([1]Data!$D6627)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9">
        <v>199.304</v>
      </c>
      <c r="T6627" s="2">
        <v>4</v>
      </c>
      <c r="U6627" s="25">
        <v>0.3</v>
      </c>
      <c r="V6627" s="25">
        <v>-8.5416000000000025</v>
      </c>
      <c r="W6627" s="11">
        <f>Table_1[[#This Row],[Discount]]/Table_1[[#This Row],[Sales]]</f>
        <v>1.5052382290370488E-3</v>
      </c>
      <c r="X6627" t="str">
        <f>IF(Table_1[[#This Row],[Discount %]]&lt;=0.1, "0-10%", IF(Table_1[[#This Row],[Discount %]]&lt;=0.2, "10-20%", IF(Table_1[[#This Row],[Discount %]]&lt;=0.3, "20-30%", IF(Table_1[[#This Row],[Discount %]]&lt;=0.4, "30-40%", "40%+"))))</f>
        <v>0-10%</v>
      </c>
    </row>
    <row r="6628" spans="1:24" ht="14.4" x14ac:dyDescent="0.3">
      <c r="A6628" s="2">
        <v>6627</v>
      </c>
      <c r="B6628" s="2" t="s">
        <v>8998</v>
      </c>
      <c r="C6628" s="2">
        <f>YEAR([1]Data!$D6628)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9">
        <v>6999.96</v>
      </c>
      <c r="T6628" s="2">
        <v>4</v>
      </c>
      <c r="U6628" s="25">
        <v>0</v>
      </c>
      <c r="V6628" s="25">
        <v>2239.9871999999996</v>
      </c>
      <c r="W6628" s="11">
        <f>Table_1[[#This Row],[Discount]]/Table_1[[#This Row],[Sales]]</f>
        <v>0</v>
      </c>
      <c r="X6628" t="str">
        <f>IF(Table_1[[#This Row],[Discount %]]&lt;=0.1, "0-10%", IF(Table_1[[#This Row],[Discount %]]&lt;=0.2, "10-20%", IF(Table_1[[#This Row],[Discount %]]&lt;=0.3, "20-30%", IF(Table_1[[#This Row],[Discount %]]&lt;=0.4, "30-40%", "40%+"))))</f>
        <v>0-10%</v>
      </c>
    </row>
    <row r="6629" spans="1:24" ht="14.4" x14ac:dyDescent="0.3">
      <c r="A6629" s="2">
        <v>6628</v>
      </c>
      <c r="B6629" s="2" t="s">
        <v>8999</v>
      </c>
      <c r="C6629" s="2">
        <f>YEAR([1]Data!$D6629)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9">
        <v>12.96</v>
      </c>
      <c r="T6629" s="2">
        <v>2</v>
      </c>
      <c r="U6629" s="25">
        <v>0</v>
      </c>
      <c r="V6629" s="25">
        <v>6.2208000000000006</v>
      </c>
      <c r="W6629" s="11">
        <f>Table_1[[#This Row],[Discount]]/Table_1[[#This Row],[Sales]]</f>
        <v>0</v>
      </c>
      <c r="X6629" t="str">
        <f>IF(Table_1[[#This Row],[Discount %]]&lt;=0.1, "0-10%", IF(Table_1[[#This Row],[Discount %]]&lt;=0.2, "10-20%", IF(Table_1[[#This Row],[Discount %]]&lt;=0.3, "20-30%", IF(Table_1[[#This Row],[Discount %]]&lt;=0.4, "30-40%", "40%+"))))</f>
        <v>0-10%</v>
      </c>
    </row>
    <row r="6630" spans="1:24" ht="14.4" x14ac:dyDescent="0.3">
      <c r="A6630" s="2">
        <v>6629</v>
      </c>
      <c r="B6630" s="2" t="s">
        <v>9000</v>
      </c>
      <c r="C6630" s="2">
        <f>YEAR([1]Data!$D6630)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9">
        <v>279.85999999999996</v>
      </c>
      <c r="T6630" s="2">
        <v>14</v>
      </c>
      <c r="U6630" s="25">
        <v>0</v>
      </c>
      <c r="V6630" s="25">
        <v>134.33279999999996</v>
      </c>
      <c r="W6630" s="11">
        <f>Table_1[[#This Row],[Discount]]/Table_1[[#This Row],[Sales]]</f>
        <v>0</v>
      </c>
      <c r="X6630" t="str">
        <f>IF(Table_1[[#This Row],[Discount %]]&lt;=0.1, "0-10%", IF(Table_1[[#This Row],[Discount %]]&lt;=0.2, "10-20%", IF(Table_1[[#This Row],[Discount %]]&lt;=0.3, "20-30%", IF(Table_1[[#This Row],[Discount %]]&lt;=0.4, "30-40%", "40%+"))))</f>
        <v>0-10%</v>
      </c>
    </row>
    <row r="6631" spans="1:24" ht="14.4" x14ac:dyDescent="0.3">
      <c r="A6631" s="2">
        <v>6630</v>
      </c>
      <c r="B6631" s="2" t="s">
        <v>9001</v>
      </c>
      <c r="C6631" s="2">
        <f>YEAR([1]Data!$D6631)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9">
        <v>7.3800000000000008</v>
      </c>
      <c r="T6631" s="2">
        <v>5</v>
      </c>
      <c r="U6631" s="25">
        <v>0.7</v>
      </c>
      <c r="V6631" s="25">
        <v>-5.4120000000000008</v>
      </c>
      <c r="W6631" s="11">
        <f>Table_1[[#This Row],[Discount]]/Table_1[[#This Row],[Sales]]</f>
        <v>9.4850948509485083E-2</v>
      </c>
      <c r="X6631" t="str">
        <f>IF(Table_1[[#This Row],[Discount %]]&lt;=0.1, "0-10%", IF(Table_1[[#This Row],[Discount %]]&lt;=0.2, "10-20%", IF(Table_1[[#This Row],[Discount %]]&lt;=0.3, "20-30%", IF(Table_1[[#This Row],[Discount %]]&lt;=0.4, "30-40%", "40%+"))))</f>
        <v>0-10%</v>
      </c>
    </row>
    <row r="6632" spans="1:24" ht="14.4" x14ac:dyDescent="0.3">
      <c r="A6632" s="2">
        <v>6631</v>
      </c>
      <c r="B6632" s="2" t="s">
        <v>9003</v>
      </c>
      <c r="C6632" s="2">
        <f>YEAR([1]Data!$D6632)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9">
        <v>698.35200000000009</v>
      </c>
      <c r="T6632" s="2">
        <v>3</v>
      </c>
      <c r="U6632" s="25">
        <v>0.2</v>
      </c>
      <c r="V6632" s="25">
        <v>52.376399999999961</v>
      </c>
      <c r="W6632" s="11">
        <f>Table_1[[#This Row],[Discount]]/Table_1[[#This Row],[Sales]]</f>
        <v>2.8638852613008909E-4</v>
      </c>
      <c r="X6632" t="str">
        <f>IF(Table_1[[#This Row],[Discount %]]&lt;=0.1, "0-10%", IF(Table_1[[#This Row],[Discount %]]&lt;=0.2, "10-20%", IF(Table_1[[#This Row],[Discount %]]&lt;=0.3, "20-30%", IF(Table_1[[#This Row],[Discount %]]&lt;=0.4, "30-40%", "40%+"))))</f>
        <v>0-10%</v>
      </c>
    </row>
    <row r="6633" spans="1:24" ht="14.4" x14ac:dyDescent="0.3">
      <c r="A6633" s="2">
        <v>6632</v>
      </c>
      <c r="B6633" s="2" t="s">
        <v>9003</v>
      </c>
      <c r="C6633" s="2">
        <f>YEAR([1]Data!$D6633)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9">
        <v>1747.25</v>
      </c>
      <c r="T6633" s="2">
        <v>5</v>
      </c>
      <c r="U6633" s="25">
        <v>0</v>
      </c>
      <c r="V6633" s="25">
        <v>629.01</v>
      </c>
      <c r="W6633" s="11">
        <f>Table_1[[#This Row],[Discount]]/Table_1[[#This Row],[Sales]]</f>
        <v>0</v>
      </c>
      <c r="X6633" t="str">
        <f>IF(Table_1[[#This Row],[Discount %]]&lt;=0.1, "0-10%", IF(Table_1[[#This Row],[Discount %]]&lt;=0.2, "10-20%", IF(Table_1[[#This Row],[Discount %]]&lt;=0.3, "20-30%", IF(Table_1[[#This Row],[Discount %]]&lt;=0.4, "30-40%", "40%+"))))</f>
        <v>0-10%</v>
      </c>
    </row>
    <row r="6634" spans="1:24" ht="14.4" x14ac:dyDescent="0.3">
      <c r="A6634" s="2">
        <v>6633</v>
      </c>
      <c r="B6634" s="2" t="s">
        <v>9004</v>
      </c>
      <c r="C6634" s="2">
        <f>YEAR([1]Data!$D6634)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9">
        <v>54.48</v>
      </c>
      <c r="T6634" s="2">
        <v>1</v>
      </c>
      <c r="U6634" s="25">
        <v>0</v>
      </c>
      <c r="V6634" s="25">
        <v>15.254400000000004</v>
      </c>
      <c r="W6634" s="11">
        <f>Table_1[[#This Row],[Discount]]/Table_1[[#This Row],[Sales]]</f>
        <v>0</v>
      </c>
      <c r="X6634" t="str">
        <f>IF(Table_1[[#This Row],[Discount %]]&lt;=0.1, "0-10%", IF(Table_1[[#This Row],[Discount %]]&lt;=0.2, "10-20%", IF(Table_1[[#This Row],[Discount %]]&lt;=0.3, "20-30%", IF(Table_1[[#This Row],[Discount %]]&lt;=0.4, "30-40%", "40%+"))))</f>
        <v>0-10%</v>
      </c>
    </row>
    <row r="6635" spans="1:24" ht="14.4" x14ac:dyDescent="0.3">
      <c r="A6635" s="2">
        <v>6634</v>
      </c>
      <c r="B6635" s="2" t="s">
        <v>9005</v>
      </c>
      <c r="C6635" s="2">
        <f>YEAR([1]Data!$D6635)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9">
        <v>199.99</v>
      </c>
      <c r="T6635" s="2">
        <v>1</v>
      </c>
      <c r="U6635" s="25">
        <v>0</v>
      </c>
      <c r="V6635" s="25">
        <v>85.995700000000014</v>
      </c>
      <c r="W6635" s="11">
        <f>Table_1[[#This Row],[Discount]]/Table_1[[#This Row],[Sales]]</f>
        <v>0</v>
      </c>
      <c r="X6635" t="str">
        <f>IF(Table_1[[#This Row],[Discount %]]&lt;=0.1, "0-10%", IF(Table_1[[#This Row],[Discount %]]&lt;=0.2, "10-20%", IF(Table_1[[#This Row],[Discount %]]&lt;=0.3, "20-30%", IF(Table_1[[#This Row],[Discount %]]&lt;=0.4, "30-40%", "40%+"))))</f>
        <v>0-10%</v>
      </c>
    </row>
    <row r="6636" spans="1:24" ht="14.4" x14ac:dyDescent="0.3">
      <c r="A6636" s="2">
        <v>6635</v>
      </c>
      <c r="B6636" s="2" t="s">
        <v>9006</v>
      </c>
      <c r="C6636" s="2">
        <f>YEAR([1]Data!$D6636)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9">
        <v>68.541000000000011</v>
      </c>
      <c r="T6636" s="2">
        <v>11</v>
      </c>
      <c r="U6636" s="25">
        <v>0.7</v>
      </c>
      <c r="V6636" s="25">
        <v>-52.548099999999991</v>
      </c>
      <c r="W6636" s="11">
        <f>Table_1[[#This Row],[Discount]]/Table_1[[#This Row],[Sales]]</f>
        <v>1.0212865292306791E-2</v>
      </c>
      <c r="X6636" t="str">
        <f>IF(Table_1[[#This Row],[Discount %]]&lt;=0.1, "0-10%", IF(Table_1[[#This Row],[Discount %]]&lt;=0.2, "10-20%", IF(Table_1[[#This Row],[Discount %]]&lt;=0.3, "20-30%", IF(Table_1[[#This Row],[Discount %]]&lt;=0.4, "30-40%", "40%+"))))</f>
        <v>0-10%</v>
      </c>
    </row>
    <row r="6637" spans="1:24" ht="14.4" x14ac:dyDescent="0.3">
      <c r="A6637" s="2">
        <v>6636</v>
      </c>
      <c r="B6637" s="2" t="s">
        <v>9006</v>
      </c>
      <c r="C6637" s="2">
        <f>YEAR([1]Data!$D6637)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9">
        <v>627.16800000000012</v>
      </c>
      <c r="T6637" s="2">
        <v>4</v>
      </c>
      <c r="U6637" s="25">
        <v>0.2</v>
      </c>
      <c r="V6637" s="25">
        <v>70.55639999999994</v>
      </c>
      <c r="W6637" s="11">
        <f>Table_1[[#This Row],[Discount]]/Table_1[[#This Row],[Sales]]</f>
        <v>3.1889382111332208E-4</v>
      </c>
      <c r="X6637" t="str">
        <f>IF(Table_1[[#This Row],[Discount %]]&lt;=0.1, "0-10%", IF(Table_1[[#This Row],[Discount %]]&lt;=0.2, "10-20%", IF(Table_1[[#This Row],[Discount %]]&lt;=0.3, "20-30%", IF(Table_1[[#This Row],[Discount %]]&lt;=0.4, "30-40%", "40%+"))))</f>
        <v>0-10%</v>
      </c>
    </row>
    <row r="6638" spans="1:24" ht="14.4" x14ac:dyDescent="0.3">
      <c r="A6638" s="2">
        <v>6637</v>
      </c>
      <c r="B6638" s="2" t="s">
        <v>9006</v>
      </c>
      <c r="C6638" s="2">
        <f>YEAR([1]Data!$D6638)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9">
        <v>122.12000000000002</v>
      </c>
      <c r="T6638" s="2">
        <v>5</v>
      </c>
      <c r="U6638" s="25">
        <v>0.2</v>
      </c>
      <c r="V6638" s="25">
        <v>39.689000000000007</v>
      </c>
      <c r="W6638" s="11">
        <f>Table_1[[#This Row],[Discount]]/Table_1[[#This Row],[Sales]]</f>
        <v>1.6377333770062233E-3</v>
      </c>
      <c r="X6638" t="str">
        <f>IF(Table_1[[#This Row],[Discount %]]&lt;=0.1, "0-10%", IF(Table_1[[#This Row],[Discount %]]&lt;=0.2, "10-20%", IF(Table_1[[#This Row],[Discount %]]&lt;=0.3, "20-30%", IF(Table_1[[#This Row],[Discount %]]&lt;=0.4, "30-40%", "40%+"))))</f>
        <v>0-10%</v>
      </c>
    </row>
    <row r="6639" spans="1:24" ht="14.4" x14ac:dyDescent="0.3">
      <c r="A6639" s="2">
        <v>6638</v>
      </c>
      <c r="B6639" s="2" t="s">
        <v>9007</v>
      </c>
      <c r="C6639" s="2">
        <f>YEAR([1]Data!$D6639)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9">
        <v>6.99</v>
      </c>
      <c r="T6639" s="2">
        <v>3</v>
      </c>
      <c r="U6639" s="25">
        <v>0</v>
      </c>
      <c r="V6639" s="25">
        <v>2.027099999999999</v>
      </c>
      <c r="W6639" s="11">
        <f>Table_1[[#This Row],[Discount]]/Table_1[[#This Row],[Sales]]</f>
        <v>0</v>
      </c>
      <c r="X6639" t="str">
        <f>IF(Table_1[[#This Row],[Discount %]]&lt;=0.1, "0-10%", IF(Table_1[[#This Row],[Discount %]]&lt;=0.2, "10-20%", IF(Table_1[[#This Row],[Discount %]]&lt;=0.3, "20-30%", IF(Table_1[[#This Row],[Discount %]]&lt;=0.4, "30-40%", "40%+"))))</f>
        <v>0-10%</v>
      </c>
    </row>
    <row r="6640" spans="1:24" ht="14.4" x14ac:dyDescent="0.3">
      <c r="A6640" s="2">
        <v>6639</v>
      </c>
      <c r="B6640" s="2" t="s">
        <v>9007</v>
      </c>
      <c r="C6640" s="2">
        <f>YEAR([1]Data!$D6640)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9">
        <v>107.42400000000001</v>
      </c>
      <c r="T6640" s="2">
        <v>6</v>
      </c>
      <c r="U6640" s="25">
        <v>0.2</v>
      </c>
      <c r="V6640" s="25">
        <v>36.255599999999994</v>
      </c>
      <c r="W6640" s="11">
        <f>Table_1[[#This Row],[Discount]]/Table_1[[#This Row],[Sales]]</f>
        <v>1.8617813523979744E-3</v>
      </c>
      <c r="X6640" t="str">
        <f>IF(Table_1[[#This Row],[Discount %]]&lt;=0.1, "0-10%", IF(Table_1[[#This Row],[Discount %]]&lt;=0.2, "10-20%", IF(Table_1[[#This Row],[Discount %]]&lt;=0.3, "20-30%", IF(Table_1[[#This Row],[Discount %]]&lt;=0.4, "30-40%", "40%+"))))</f>
        <v>0-10%</v>
      </c>
    </row>
    <row r="6641" spans="1:24" ht="14.4" x14ac:dyDescent="0.3">
      <c r="A6641" s="2">
        <v>6640</v>
      </c>
      <c r="B6641" s="2" t="s">
        <v>9008</v>
      </c>
      <c r="C6641" s="2">
        <f>YEAR([1]Data!$D6641)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9">
        <v>1421.664</v>
      </c>
      <c r="T6641" s="2">
        <v>8</v>
      </c>
      <c r="U6641" s="25">
        <v>0.4</v>
      </c>
      <c r="V6641" s="25">
        <v>-734.52639999999997</v>
      </c>
      <c r="W6641" s="11">
        <f>Table_1[[#This Row],[Discount]]/Table_1[[#This Row],[Sales]]</f>
        <v>2.8136043397033339E-4</v>
      </c>
      <c r="X6641" t="str">
        <f>IF(Table_1[[#This Row],[Discount %]]&lt;=0.1, "0-10%", IF(Table_1[[#This Row],[Discount %]]&lt;=0.2, "10-20%", IF(Table_1[[#This Row],[Discount %]]&lt;=0.3, "20-30%", IF(Table_1[[#This Row],[Discount %]]&lt;=0.4, "30-40%", "40%+"))))</f>
        <v>0-10%</v>
      </c>
    </row>
    <row r="6642" spans="1:24" ht="14.4" x14ac:dyDescent="0.3">
      <c r="A6642" s="2">
        <v>6641</v>
      </c>
      <c r="B6642" s="2" t="s">
        <v>9009</v>
      </c>
      <c r="C6642" s="2">
        <f>YEAR([1]Data!$D6642)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9">
        <v>125.88</v>
      </c>
      <c r="T6642" s="2">
        <v>6</v>
      </c>
      <c r="U6642" s="25">
        <v>0</v>
      </c>
      <c r="V6642" s="25">
        <v>60.422399999999996</v>
      </c>
      <c r="W6642" s="11">
        <f>Table_1[[#This Row],[Discount]]/Table_1[[#This Row],[Sales]]</f>
        <v>0</v>
      </c>
      <c r="X6642" t="str">
        <f>IF(Table_1[[#This Row],[Discount %]]&lt;=0.1, "0-10%", IF(Table_1[[#This Row],[Discount %]]&lt;=0.2, "10-20%", IF(Table_1[[#This Row],[Discount %]]&lt;=0.3, "20-30%", IF(Table_1[[#This Row],[Discount %]]&lt;=0.4, "30-40%", "40%+"))))</f>
        <v>0-10%</v>
      </c>
    </row>
    <row r="6643" spans="1:24" ht="14.4" x14ac:dyDescent="0.3">
      <c r="A6643" s="2">
        <v>6642</v>
      </c>
      <c r="B6643" s="2" t="s">
        <v>9009</v>
      </c>
      <c r="C6643" s="2">
        <f>YEAR([1]Data!$D6643)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9">
        <v>79.78</v>
      </c>
      <c r="T6643" s="2">
        <v>2</v>
      </c>
      <c r="U6643" s="25">
        <v>0</v>
      </c>
      <c r="V6643" s="25">
        <v>29.518599999999999</v>
      </c>
      <c r="W6643" s="11">
        <f>Table_1[[#This Row],[Discount]]/Table_1[[#This Row],[Sales]]</f>
        <v>0</v>
      </c>
      <c r="X6643" t="str">
        <f>IF(Table_1[[#This Row],[Discount %]]&lt;=0.1, "0-10%", IF(Table_1[[#This Row],[Discount %]]&lt;=0.2, "10-20%", IF(Table_1[[#This Row],[Discount %]]&lt;=0.3, "20-30%", IF(Table_1[[#This Row],[Discount %]]&lt;=0.4, "30-40%", "40%+"))))</f>
        <v>0-10%</v>
      </c>
    </row>
    <row r="6644" spans="1:24" ht="14.4" x14ac:dyDescent="0.3">
      <c r="A6644" s="2">
        <v>6643</v>
      </c>
      <c r="B6644" s="2" t="s">
        <v>9009</v>
      </c>
      <c r="C6644" s="2">
        <f>YEAR([1]Data!$D6644)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9">
        <v>133.20000000000002</v>
      </c>
      <c r="T6644" s="2">
        <v>9</v>
      </c>
      <c r="U6644" s="25">
        <v>0</v>
      </c>
      <c r="V6644" s="25">
        <v>66.600000000000009</v>
      </c>
      <c r="W6644" s="11">
        <f>Table_1[[#This Row],[Discount]]/Table_1[[#This Row],[Sales]]</f>
        <v>0</v>
      </c>
      <c r="X6644" t="str">
        <f>IF(Table_1[[#This Row],[Discount %]]&lt;=0.1, "0-10%", IF(Table_1[[#This Row],[Discount %]]&lt;=0.2, "10-20%", IF(Table_1[[#This Row],[Discount %]]&lt;=0.3, "20-30%", IF(Table_1[[#This Row],[Discount %]]&lt;=0.4, "30-40%", "40%+"))))</f>
        <v>0-10%</v>
      </c>
    </row>
    <row r="6645" spans="1:24" ht="14.4" x14ac:dyDescent="0.3">
      <c r="A6645" s="2">
        <v>6644</v>
      </c>
      <c r="B6645" s="2" t="s">
        <v>9010</v>
      </c>
      <c r="C6645" s="2">
        <f>YEAR([1]Data!$D6645)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9">
        <v>438.36800000000005</v>
      </c>
      <c r="T6645" s="2">
        <v>4</v>
      </c>
      <c r="U6645" s="25">
        <v>0.2</v>
      </c>
      <c r="V6645" s="25">
        <v>38.357200000000006</v>
      </c>
      <c r="W6645" s="11">
        <f>Table_1[[#This Row],[Discount]]/Table_1[[#This Row],[Sales]]</f>
        <v>4.5623768158259724E-4</v>
      </c>
      <c r="X6645" t="str">
        <f>IF(Table_1[[#This Row],[Discount %]]&lt;=0.1, "0-10%", IF(Table_1[[#This Row],[Discount %]]&lt;=0.2, "10-20%", IF(Table_1[[#This Row],[Discount %]]&lt;=0.3, "20-30%", IF(Table_1[[#This Row],[Discount %]]&lt;=0.4, "30-40%", "40%+"))))</f>
        <v>0-10%</v>
      </c>
    </row>
    <row r="6646" spans="1:24" ht="14.4" x14ac:dyDescent="0.3">
      <c r="A6646" s="2">
        <v>6645</v>
      </c>
      <c r="B6646" s="2" t="s">
        <v>9010</v>
      </c>
      <c r="C6646" s="2">
        <f>YEAR([1]Data!$D6646)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9">
        <v>139.94400000000002</v>
      </c>
      <c r="T6646" s="2">
        <v>7</v>
      </c>
      <c r="U6646" s="25">
        <v>0.2</v>
      </c>
      <c r="V6646" s="25">
        <v>-31.487400000000001</v>
      </c>
      <c r="W6646" s="11">
        <f>Table_1[[#This Row],[Discount]]/Table_1[[#This Row],[Sales]]</f>
        <v>1.4291430858057509E-3</v>
      </c>
      <c r="X6646" t="str">
        <f>IF(Table_1[[#This Row],[Discount %]]&lt;=0.1, "0-10%", IF(Table_1[[#This Row],[Discount %]]&lt;=0.2, "10-20%", IF(Table_1[[#This Row],[Discount %]]&lt;=0.3, "20-30%", IF(Table_1[[#This Row],[Discount %]]&lt;=0.4, "30-40%", "40%+"))))</f>
        <v>0-10%</v>
      </c>
    </row>
    <row r="6647" spans="1:24" ht="14.4" x14ac:dyDescent="0.3">
      <c r="A6647" s="2">
        <v>6646</v>
      </c>
      <c r="B6647" s="2" t="s">
        <v>9010</v>
      </c>
      <c r="C6647" s="2">
        <f>YEAR([1]Data!$D6647)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9">
        <v>133.47200000000001</v>
      </c>
      <c r="T6647" s="2">
        <v>4</v>
      </c>
      <c r="U6647" s="25">
        <v>0.2</v>
      </c>
      <c r="V6647" s="25">
        <v>15.015599999999985</v>
      </c>
      <c r="W6647" s="11">
        <f>Table_1[[#This Row],[Discount]]/Table_1[[#This Row],[Sales]]</f>
        <v>1.4984416207144569E-3</v>
      </c>
      <c r="X6647" t="str">
        <f>IF(Table_1[[#This Row],[Discount %]]&lt;=0.1, "0-10%", IF(Table_1[[#This Row],[Discount %]]&lt;=0.2, "10-20%", IF(Table_1[[#This Row],[Discount %]]&lt;=0.3, "20-30%", IF(Table_1[[#This Row],[Discount %]]&lt;=0.4, "30-40%", "40%+"))))</f>
        <v>0-10%</v>
      </c>
    </row>
    <row r="6648" spans="1:24" ht="14.4" x14ac:dyDescent="0.3">
      <c r="A6648" s="2">
        <v>6647</v>
      </c>
      <c r="B6648" s="2" t="s">
        <v>9011</v>
      </c>
      <c r="C6648" s="2">
        <f>YEAR([1]Data!$D6648)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9">
        <v>564.19499999999994</v>
      </c>
      <c r="T6648" s="2">
        <v>3</v>
      </c>
      <c r="U6648" s="25">
        <v>0.5</v>
      </c>
      <c r="V6648" s="25">
        <v>-304.66529999999989</v>
      </c>
      <c r="W6648" s="11">
        <f>Table_1[[#This Row],[Discount]]/Table_1[[#This Row],[Sales]]</f>
        <v>8.8621841739115032E-4</v>
      </c>
      <c r="X6648" t="str">
        <f>IF(Table_1[[#This Row],[Discount %]]&lt;=0.1, "0-10%", IF(Table_1[[#This Row],[Discount %]]&lt;=0.2, "10-20%", IF(Table_1[[#This Row],[Discount %]]&lt;=0.3, "20-30%", IF(Table_1[[#This Row],[Discount %]]&lt;=0.4, "30-40%", "40%+"))))</f>
        <v>0-10%</v>
      </c>
    </row>
    <row r="6649" spans="1:24" ht="14.4" x14ac:dyDescent="0.3">
      <c r="A6649" s="2">
        <v>6648</v>
      </c>
      <c r="B6649" s="2" t="s">
        <v>9011</v>
      </c>
      <c r="C6649" s="2">
        <f>YEAR([1]Data!$D6649)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9">
        <v>87.168000000000006</v>
      </c>
      <c r="T6649" s="2">
        <v>2</v>
      </c>
      <c r="U6649" s="25">
        <v>0.2</v>
      </c>
      <c r="V6649" s="25">
        <v>8.7168000000000063</v>
      </c>
      <c r="W6649" s="11">
        <f>Table_1[[#This Row],[Discount]]/Table_1[[#This Row],[Sales]]</f>
        <v>2.2944199706314244E-3</v>
      </c>
      <c r="X6649" t="str">
        <f>IF(Table_1[[#This Row],[Discount %]]&lt;=0.1, "0-10%", IF(Table_1[[#This Row],[Discount %]]&lt;=0.2, "10-20%", IF(Table_1[[#This Row],[Discount %]]&lt;=0.3, "20-30%", IF(Table_1[[#This Row],[Discount %]]&lt;=0.4, "30-40%", "40%+"))))</f>
        <v>0-10%</v>
      </c>
    </row>
    <row r="6650" spans="1:24" ht="14.4" x14ac:dyDescent="0.3">
      <c r="A6650" s="2">
        <v>6649</v>
      </c>
      <c r="B6650" s="2" t="s">
        <v>9012</v>
      </c>
      <c r="C6650" s="2">
        <f>YEAR([1]Data!$D6650)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9">
        <v>42.615999999999993</v>
      </c>
      <c r="T6650" s="2">
        <v>7</v>
      </c>
      <c r="U6650" s="25">
        <v>0.8</v>
      </c>
      <c r="V6650" s="25">
        <v>-68.185600000000022</v>
      </c>
      <c r="W6650" s="11">
        <f>Table_1[[#This Row],[Discount]]/Table_1[[#This Row],[Sales]]</f>
        <v>1.8772292096865033E-2</v>
      </c>
      <c r="X6650" t="str">
        <f>IF(Table_1[[#This Row],[Discount %]]&lt;=0.1, "0-10%", IF(Table_1[[#This Row],[Discount %]]&lt;=0.2, "10-20%", IF(Table_1[[#This Row],[Discount %]]&lt;=0.3, "20-30%", IF(Table_1[[#This Row],[Discount %]]&lt;=0.4, "30-40%", "40%+"))))</f>
        <v>0-10%</v>
      </c>
    </row>
    <row r="6651" spans="1:24" ht="14.4" x14ac:dyDescent="0.3">
      <c r="A6651" s="2">
        <v>6650</v>
      </c>
      <c r="B6651" s="2" t="s">
        <v>9012</v>
      </c>
      <c r="C6651" s="2">
        <f>YEAR([1]Data!$D6651)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9">
        <v>319.98400000000004</v>
      </c>
      <c r="T6651" s="2">
        <v>2</v>
      </c>
      <c r="U6651" s="25">
        <v>0.2</v>
      </c>
      <c r="V6651" s="25">
        <v>107.99459999999999</v>
      </c>
      <c r="W6651" s="11">
        <f>Table_1[[#This Row],[Discount]]/Table_1[[#This Row],[Sales]]</f>
        <v>6.2503125156257813E-4</v>
      </c>
      <c r="X6651" t="str">
        <f>IF(Table_1[[#This Row],[Discount %]]&lt;=0.1, "0-10%", IF(Table_1[[#This Row],[Discount %]]&lt;=0.2, "10-20%", IF(Table_1[[#This Row],[Discount %]]&lt;=0.3, "20-30%", IF(Table_1[[#This Row],[Discount %]]&lt;=0.4, "30-40%", "40%+"))))</f>
        <v>0-10%</v>
      </c>
    </row>
    <row r="6652" spans="1:24" ht="14.4" x14ac:dyDescent="0.3">
      <c r="A6652" s="2">
        <v>6651</v>
      </c>
      <c r="B6652" s="2" t="s">
        <v>9012</v>
      </c>
      <c r="C6652" s="2">
        <f>YEAR([1]Data!$D6652)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9">
        <v>45.92</v>
      </c>
      <c r="T6652" s="2">
        <v>5</v>
      </c>
      <c r="U6652" s="25">
        <v>0.2</v>
      </c>
      <c r="V6652" s="25">
        <v>15.498000000000001</v>
      </c>
      <c r="W6652" s="11">
        <f>Table_1[[#This Row],[Discount]]/Table_1[[#This Row],[Sales]]</f>
        <v>4.3554006968641113E-3</v>
      </c>
      <c r="X6652" t="str">
        <f>IF(Table_1[[#This Row],[Discount %]]&lt;=0.1, "0-10%", IF(Table_1[[#This Row],[Discount %]]&lt;=0.2, "10-20%", IF(Table_1[[#This Row],[Discount %]]&lt;=0.3, "20-30%", IF(Table_1[[#This Row],[Discount %]]&lt;=0.4, "30-40%", "40%+"))))</f>
        <v>0-10%</v>
      </c>
    </row>
    <row r="6653" spans="1:24" ht="14.4" x14ac:dyDescent="0.3">
      <c r="A6653" s="2">
        <v>6652</v>
      </c>
      <c r="B6653" s="2" t="s">
        <v>9012</v>
      </c>
      <c r="C6653" s="2">
        <f>YEAR([1]Data!$D6653)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9">
        <v>21.184000000000001</v>
      </c>
      <c r="T6653" s="2">
        <v>2</v>
      </c>
      <c r="U6653" s="25">
        <v>0.6</v>
      </c>
      <c r="V6653" s="25">
        <v>-11.651199999999999</v>
      </c>
      <c r="W6653" s="11">
        <f>Table_1[[#This Row],[Discount]]/Table_1[[#This Row],[Sales]]</f>
        <v>2.8323262839879151E-2</v>
      </c>
      <c r="X6653" t="str">
        <f>IF(Table_1[[#This Row],[Discount %]]&lt;=0.1, "0-10%", IF(Table_1[[#This Row],[Discount %]]&lt;=0.2, "10-20%", IF(Table_1[[#This Row],[Discount %]]&lt;=0.3, "20-30%", IF(Table_1[[#This Row],[Discount %]]&lt;=0.4, "30-40%", "40%+"))))</f>
        <v>0-10%</v>
      </c>
    </row>
    <row r="6654" spans="1:24" ht="14.4" x14ac:dyDescent="0.3">
      <c r="A6654" s="2">
        <v>6653</v>
      </c>
      <c r="B6654" s="2" t="s">
        <v>9012</v>
      </c>
      <c r="C6654" s="2">
        <f>YEAR([1]Data!$D6654)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9">
        <v>20.736000000000004</v>
      </c>
      <c r="T6654" s="2">
        <v>4</v>
      </c>
      <c r="U6654" s="25">
        <v>0.2</v>
      </c>
      <c r="V6654" s="25">
        <v>7.2576000000000001</v>
      </c>
      <c r="W6654" s="11">
        <f>Table_1[[#This Row],[Discount]]/Table_1[[#This Row],[Sales]]</f>
        <v>9.6450617283950595E-3</v>
      </c>
      <c r="X6654" t="str">
        <f>IF(Table_1[[#This Row],[Discount %]]&lt;=0.1, "0-10%", IF(Table_1[[#This Row],[Discount %]]&lt;=0.2, "10-20%", IF(Table_1[[#This Row],[Discount %]]&lt;=0.3, "20-30%", IF(Table_1[[#This Row],[Discount %]]&lt;=0.4, "30-40%", "40%+"))))</f>
        <v>0-10%</v>
      </c>
    </row>
    <row r="6655" spans="1:24" ht="14.4" x14ac:dyDescent="0.3">
      <c r="A6655" s="2">
        <v>6654</v>
      </c>
      <c r="B6655" s="2" t="s">
        <v>9012</v>
      </c>
      <c r="C6655" s="2">
        <f>YEAR([1]Data!$D6655)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9">
        <v>213.42999999999995</v>
      </c>
      <c r="T6655" s="2">
        <v>5</v>
      </c>
      <c r="U6655" s="25">
        <v>0.3</v>
      </c>
      <c r="V6655" s="25">
        <v>-39.636999999999993</v>
      </c>
      <c r="W6655" s="11">
        <f>Table_1[[#This Row],[Discount]]/Table_1[[#This Row],[Sales]]</f>
        <v>1.4056130815724127E-3</v>
      </c>
      <c r="X6655" t="str">
        <f>IF(Table_1[[#This Row],[Discount %]]&lt;=0.1, "0-10%", IF(Table_1[[#This Row],[Discount %]]&lt;=0.2, "10-20%", IF(Table_1[[#This Row],[Discount %]]&lt;=0.3, "20-30%", IF(Table_1[[#This Row],[Discount %]]&lt;=0.4, "30-40%", "40%+"))))</f>
        <v>0-10%</v>
      </c>
    </row>
    <row r="6656" spans="1:24" ht="14.4" x14ac:dyDescent="0.3">
      <c r="A6656" s="2">
        <v>6655</v>
      </c>
      <c r="B6656" s="2" t="s">
        <v>9013</v>
      </c>
      <c r="C6656" s="2">
        <f>YEAR([1]Data!$D6656)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9">
        <v>333.57600000000002</v>
      </c>
      <c r="T6656" s="2">
        <v>3</v>
      </c>
      <c r="U6656" s="25">
        <v>0.2</v>
      </c>
      <c r="V6656" s="25">
        <v>25.018199999999993</v>
      </c>
      <c r="W6656" s="11">
        <f>Table_1[[#This Row],[Discount]]/Table_1[[#This Row],[Sales]]</f>
        <v>5.9956351775907141E-4</v>
      </c>
      <c r="X6656" t="str">
        <f>IF(Table_1[[#This Row],[Discount %]]&lt;=0.1, "0-10%", IF(Table_1[[#This Row],[Discount %]]&lt;=0.2, "10-20%", IF(Table_1[[#This Row],[Discount %]]&lt;=0.3, "20-30%", IF(Table_1[[#This Row],[Discount %]]&lt;=0.4, "30-40%", "40%+"))))</f>
        <v>0-10%</v>
      </c>
    </row>
    <row r="6657" spans="1:24" ht="14.4" x14ac:dyDescent="0.3">
      <c r="A6657" s="2">
        <v>6656</v>
      </c>
      <c r="B6657" s="2" t="s">
        <v>9013</v>
      </c>
      <c r="C6657" s="2">
        <f>YEAR([1]Data!$D6657)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9">
        <v>31.992000000000004</v>
      </c>
      <c r="T6657" s="2">
        <v>1</v>
      </c>
      <c r="U6657" s="25">
        <v>0.2</v>
      </c>
      <c r="V6657" s="25">
        <v>4.7987999999999964</v>
      </c>
      <c r="W6657" s="11">
        <f>Table_1[[#This Row],[Discount]]/Table_1[[#This Row],[Sales]]</f>
        <v>6.2515628907226801E-3</v>
      </c>
      <c r="X6657" t="str">
        <f>IF(Table_1[[#This Row],[Discount %]]&lt;=0.1, "0-10%", IF(Table_1[[#This Row],[Discount %]]&lt;=0.2, "10-20%", IF(Table_1[[#This Row],[Discount %]]&lt;=0.3, "20-30%", IF(Table_1[[#This Row],[Discount %]]&lt;=0.4, "30-40%", "40%+"))))</f>
        <v>0-10%</v>
      </c>
    </row>
    <row r="6658" spans="1:24" ht="14.4" x14ac:dyDescent="0.3">
      <c r="A6658" s="2">
        <v>6657</v>
      </c>
      <c r="B6658" s="2" t="s">
        <v>9013</v>
      </c>
      <c r="C6658" s="2">
        <f>YEAR([1]Data!$D6658)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9">
        <v>51.168000000000006</v>
      </c>
      <c r="T6658" s="2">
        <v>2</v>
      </c>
      <c r="U6658" s="25">
        <v>0.2</v>
      </c>
      <c r="V6658" s="25">
        <v>-6.3960000000000008</v>
      </c>
      <c r="W6658" s="11">
        <f>Table_1[[#This Row],[Discount]]/Table_1[[#This Row],[Sales]]</f>
        <v>3.9086929330831768E-3</v>
      </c>
      <c r="X6658" t="str">
        <f>IF(Table_1[[#This Row],[Discount %]]&lt;=0.1, "0-10%", IF(Table_1[[#This Row],[Discount %]]&lt;=0.2, "10-20%", IF(Table_1[[#This Row],[Discount %]]&lt;=0.3, "20-30%", IF(Table_1[[#This Row],[Discount %]]&lt;=0.4, "30-40%", "40%+"))))</f>
        <v>0-10%</v>
      </c>
    </row>
    <row r="6659" spans="1:24" ht="14.4" x14ac:dyDescent="0.3">
      <c r="A6659" s="2">
        <v>6658</v>
      </c>
      <c r="B6659" s="2" t="s">
        <v>9013</v>
      </c>
      <c r="C6659" s="2">
        <f>YEAR([1]Data!$D6659)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9">
        <v>10.64</v>
      </c>
      <c r="T6659" s="2">
        <v>5</v>
      </c>
      <c r="U6659" s="25">
        <v>0.2</v>
      </c>
      <c r="V6659" s="25">
        <v>3.8570000000000002</v>
      </c>
      <c r="W6659" s="11">
        <f>Table_1[[#This Row],[Discount]]/Table_1[[#This Row],[Sales]]</f>
        <v>1.8796992481203006E-2</v>
      </c>
      <c r="X6659" t="str">
        <f>IF(Table_1[[#This Row],[Discount %]]&lt;=0.1, "0-10%", IF(Table_1[[#This Row],[Discount %]]&lt;=0.2, "10-20%", IF(Table_1[[#This Row],[Discount %]]&lt;=0.3, "20-30%", IF(Table_1[[#This Row],[Discount %]]&lt;=0.4, "30-40%", "40%+"))))</f>
        <v>0-10%</v>
      </c>
    </row>
    <row r="6660" spans="1:24" ht="14.4" x14ac:dyDescent="0.3">
      <c r="A6660" s="2">
        <v>6659</v>
      </c>
      <c r="B6660" s="2" t="s">
        <v>9013</v>
      </c>
      <c r="C6660" s="2">
        <f>YEAR([1]Data!$D6660)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9">
        <v>68.703999999999994</v>
      </c>
      <c r="T6660" s="2">
        <v>2</v>
      </c>
      <c r="U6660" s="25">
        <v>0.2</v>
      </c>
      <c r="V6660" s="25">
        <v>16.317200000000003</v>
      </c>
      <c r="W6660" s="11">
        <f>Table_1[[#This Row],[Discount]]/Table_1[[#This Row],[Sales]]</f>
        <v>2.9110386585933868E-3</v>
      </c>
      <c r="X6660" t="str">
        <f>IF(Table_1[[#This Row],[Discount %]]&lt;=0.1, "0-10%", IF(Table_1[[#This Row],[Discount %]]&lt;=0.2, "10-20%", IF(Table_1[[#This Row],[Discount %]]&lt;=0.3, "20-30%", IF(Table_1[[#This Row],[Discount %]]&lt;=0.4, "30-40%", "40%+"))))</f>
        <v>0-10%</v>
      </c>
    </row>
    <row r="6661" spans="1:24" ht="14.4" x14ac:dyDescent="0.3">
      <c r="A6661" s="2">
        <v>6660</v>
      </c>
      <c r="B6661" s="2" t="s">
        <v>9013</v>
      </c>
      <c r="C6661" s="2">
        <f>YEAR([1]Data!$D6661)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9">
        <v>386.91</v>
      </c>
      <c r="T6661" s="2">
        <v>9</v>
      </c>
      <c r="U6661" s="25">
        <v>0.5</v>
      </c>
      <c r="V6661" s="25">
        <v>-185.71679999999998</v>
      </c>
      <c r="W6661" s="11">
        <f>Table_1[[#This Row],[Discount]]/Table_1[[#This Row],[Sales]]</f>
        <v>1.2922901966865678E-3</v>
      </c>
      <c r="X6661" t="str">
        <f>IF(Table_1[[#This Row],[Discount %]]&lt;=0.1, "0-10%", IF(Table_1[[#This Row],[Discount %]]&lt;=0.2, "10-20%", IF(Table_1[[#This Row],[Discount %]]&lt;=0.3, "20-30%", IF(Table_1[[#This Row],[Discount %]]&lt;=0.4, "30-40%", "40%+"))))</f>
        <v>0-10%</v>
      </c>
    </row>
    <row r="6662" spans="1:24" ht="14.4" x14ac:dyDescent="0.3">
      <c r="A6662" s="2">
        <v>6661</v>
      </c>
      <c r="B6662" s="2" t="s">
        <v>9014</v>
      </c>
      <c r="C6662" s="2">
        <f>YEAR([1]Data!$D6662)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9">
        <v>39.659999999999997</v>
      </c>
      <c r="T6662" s="2">
        <v>2</v>
      </c>
      <c r="U6662" s="25">
        <v>0</v>
      </c>
      <c r="V6662" s="25">
        <v>11.897999999999996</v>
      </c>
      <c r="W6662" s="11">
        <f>Table_1[[#This Row],[Discount]]/Table_1[[#This Row],[Sales]]</f>
        <v>0</v>
      </c>
      <c r="X6662" t="str">
        <f>IF(Table_1[[#This Row],[Discount %]]&lt;=0.1, "0-10%", IF(Table_1[[#This Row],[Discount %]]&lt;=0.2, "10-20%", IF(Table_1[[#This Row],[Discount %]]&lt;=0.3, "20-30%", IF(Table_1[[#This Row],[Discount %]]&lt;=0.4, "30-40%", "40%+"))))</f>
        <v>0-10%</v>
      </c>
    </row>
    <row r="6663" spans="1:24" ht="14.4" x14ac:dyDescent="0.3">
      <c r="A6663" s="2">
        <v>6662</v>
      </c>
      <c r="B6663" s="2" t="s">
        <v>9014</v>
      </c>
      <c r="C6663" s="2">
        <f>YEAR([1]Data!$D6663)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9">
        <v>113.92</v>
      </c>
      <c r="T6663" s="2">
        <v>2</v>
      </c>
      <c r="U6663" s="25">
        <v>0</v>
      </c>
      <c r="V6663" s="25">
        <v>33.036799999999985</v>
      </c>
      <c r="W6663" s="11">
        <f>Table_1[[#This Row],[Discount]]/Table_1[[#This Row],[Sales]]</f>
        <v>0</v>
      </c>
      <c r="X6663" t="str">
        <f>IF(Table_1[[#This Row],[Discount %]]&lt;=0.1, "0-10%", IF(Table_1[[#This Row],[Discount %]]&lt;=0.2, "10-20%", IF(Table_1[[#This Row],[Discount %]]&lt;=0.3, "20-30%", IF(Table_1[[#This Row],[Discount %]]&lt;=0.4, "30-40%", "40%+"))))</f>
        <v>0-10%</v>
      </c>
    </row>
    <row r="6664" spans="1:24" ht="14.4" x14ac:dyDescent="0.3">
      <c r="A6664" s="2">
        <v>6663</v>
      </c>
      <c r="B6664" s="2" t="s">
        <v>9014</v>
      </c>
      <c r="C6664" s="2">
        <f>YEAR([1]Data!$D6664)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9">
        <v>447.85999999999996</v>
      </c>
      <c r="T6664" s="2">
        <v>7</v>
      </c>
      <c r="U6664" s="25">
        <v>0</v>
      </c>
      <c r="V6664" s="25">
        <v>210.49419999999998</v>
      </c>
      <c r="W6664" s="11">
        <f>Table_1[[#This Row],[Discount]]/Table_1[[#This Row],[Sales]]</f>
        <v>0</v>
      </c>
      <c r="X6664" t="str">
        <f>IF(Table_1[[#This Row],[Discount %]]&lt;=0.1, "0-10%", IF(Table_1[[#This Row],[Discount %]]&lt;=0.2, "10-20%", IF(Table_1[[#This Row],[Discount %]]&lt;=0.3, "20-30%", IF(Table_1[[#This Row],[Discount %]]&lt;=0.4, "30-40%", "40%+"))))</f>
        <v>0-10%</v>
      </c>
    </row>
    <row r="6665" spans="1:24" ht="14.4" x14ac:dyDescent="0.3">
      <c r="A6665" s="2">
        <v>6664</v>
      </c>
      <c r="B6665" s="2" t="s">
        <v>9015</v>
      </c>
      <c r="C6665" s="2">
        <f>YEAR([1]Data!$D6665)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9">
        <v>356.85</v>
      </c>
      <c r="T6665" s="2">
        <v>5</v>
      </c>
      <c r="U6665" s="25">
        <v>0</v>
      </c>
      <c r="V6665" s="25">
        <v>60.664499999999961</v>
      </c>
      <c r="W6665" s="11">
        <f>Table_1[[#This Row],[Discount]]/Table_1[[#This Row],[Sales]]</f>
        <v>0</v>
      </c>
      <c r="X6665" t="str">
        <f>IF(Table_1[[#This Row],[Discount %]]&lt;=0.1, "0-10%", IF(Table_1[[#This Row],[Discount %]]&lt;=0.2, "10-20%", IF(Table_1[[#This Row],[Discount %]]&lt;=0.3, "20-30%", IF(Table_1[[#This Row],[Discount %]]&lt;=0.4, "30-40%", "40%+"))))</f>
        <v>0-10%</v>
      </c>
    </row>
    <row r="6666" spans="1:24" ht="14.4" x14ac:dyDescent="0.3">
      <c r="A6666" s="2">
        <v>6665</v>
      </c>
      <c r="B6666" s="2" t="s">
        <v>9015</v>
      </c>
      <c r="C6666" s="2">
        <f>YEAR([1]Data!$D6666)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9">
        <v>251.57999999999998</v>
      </c>
      <c r="T6666" s="2">
        <v>7</v>
      </c>
      <c r="U6666" s="25">
        <v>0</v>
      </c>
      <c r="V6666" s="25">
        <v>113.21099999999998</v>
      </c>
      <c r="W6666" s="11">
        <f>Table_1[[#This Row],[Discount]]/Table_1[[#This Row],[Sales]]</f>
        <v>0</v>
      </c>
      <c r="X6666" t="str">
        <f>IF(Table_1[[#This Row],[Discount %]]&lt;=0.1, "0-10%", IF(Table_1[[#This Row],[Discount %]]&lt;=0.2, "10-20%", IF(Table_1[[#This Row],[Discount %]]&lt;=0.3, "20-30%", IF(Table_1[[#This Row],[Discount %]]&lt;=0.4, "30-40%", "40%+"))))</f>
        <v>0-10%</v>
      </c>
    </row>
    <row r="6667" spans="1:24" ht="14.4" x14ac:dyDescent="0.3">
      <c r="A6667" s="2">
        <v>6666</v>
      </c>
      <c r="B6667" s="2" t="s">
        <v>9016</v>
      </c>
      <c r="C6667" s="2">
        <f>YEAR([1]Data!$D6667)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9">
        <v>219.84000000000003</v>
      </c>
      <c r="T6667" s="2">
        <v>5</v>
      </c>
      <c r="U6667" s="25">
        <v>0.2</v>
      </c>
      <c r="V6667" s="25">
        <v>79.691999999999979</v>
      </c>
      <c r="W6667" s="11">
        <f>Table_1[[#This Row],[Discount]]/Table_1[[#This Row],[Sales]]</f>
        <v>9.0975254730713234E-4</v>
      </c>
      <c r="X6667" t="str">
        <f>IF(Table_1[[#This Row],[Discount %]]&lt;=0.1, "0-10%", IF(Table_1[[#This Row],[Discount %]]&lt;=0.2, "10-20%", IF(Table_1[[#This Row],[Discount %]]&lt;=0.3, "20-30%", IF(Table_1[[#This Row],[Discount %]]&lt;=0.4, "30-40%", "40%+"))))</f>
        <v>0-10%</v>
      </c>
    </row>
    <row r="6668" spans="1:24" ht="14.4" x14ac:dyDescent="0.3">
      <c r="A6668" s="2">
        <v>6667</v>
      </c>
      <c r="B6668" s="2" t="s">
        <v>9017</v>
      </c>
      <c r="C6668" s="2">
        <f>YEAR([1]Data!$D6668)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9">
        <v>42.85</v>
      </c>
      <c r="T6668" s="2">
        <v>5</v>
      </c>
      <c r="U6668" s="25">
        <v>0</v>
      </c>
      <c r="V6668" s="25">
        <v>15.426000000000002</v>
      </c>
      <c r="W6668" s="11">
        <f>Table_1[[#This Row],[Discount]]/Table_1[[#This Row],[Sales]]</f>
        <v>0</v>
      </c>
      <c r="X6668" t="str">
        <f>IF(Table_1[[#This Row],[Discount %]]&lt;=0.1, "0-10%", IF(Table_1[[#This Row],[Discount %]]&lt;=0.2, "10-20%", IF(Table_1[[#This Row],[Discount %]]&lt;=0.3, "20-30%", IF(Table_1[[#This Row],[Discount %]]&lt;=0.4, "30-40%", "40%+"))))</f>
        <v>0-10%</v>
      </c>
    </row>
    <row r="6669" spans="1:24" ht="14.4" x14ac:dyDescent="0.3">
      <c r="A6669" s="2">
        <v>6668</v>
      </c>
      <c r="B6669" s="2" t="s">
        <v>9017</v>
      </c>
      <c r="C6669" s="2">
        <f>YEAR([1]Data!$D6669)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9">
        <v>6.16</v>
      </c>
      <c r="T6669" s="2">
        <v>2</v>
      </c>
      <c r="U6669" s="25">
        <v>0</v>
      </c>
      <c r="V6669" s="25">
        <v>2.9567999999999999</v>
      </c>
      <c r="W6669" s="11">
        <f>Table_1[[#This Row],[Discount]]/Table_1[[#This Row],[Sales]]</f>
        <v>0</v>
      </c>
      <c r="X6669" t="str">
        <f>IF(Table_1[[#This Row],[Discount %]]&lt;=0.1, "0-10%", IF(Table_1[[#This Row],[Discount %]]&lt;=0.2, "10-20%", IF(Table_1[[#This Row],[Discount %]]&lt;=0.3, "20-30%", IF(Table_1[[#This Row],[Discount %]]&lt;=0.4, "30-40%", "40%+"))))</f>
        <v>0-10%</v>
      </c>
    </row>
    <row r="6670" spans="1:24" ht="14.4" x14ac:dyDescent="0.3">
      <c r="A6670" s="2">
        <v>6669</v>
      </c>
      <c r="B6670" s="2" t="s">
        <v>9017</v>
      </c>
      <c r="C6670" s="2">
        <f>YEAR([1]Data!$D6670)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9">
        <v>17</v>
      </c>
      <c r="T6670" s="2">
        <v>2</v>
      </c>
      <c r="U6670" s="25">
        <v>0</v>
      </c>
      <c r="V6670" s="25">
        <v>4.42</v>
      </c>
      <c r="W6670" s="11">
        <f>Table_1[[#This Row],[Discount]]/Table_1[[#This Row],[Sales]]</f>
        <v>0</v>
      </c>
      <c r="X6670" t="str">
        <f>IF(Table_1[[#This Row],[Discount %]]&lt;=0.1, "0-10%", IF(Table_1[[#This Row],[Discount %]]&lt;=0.2, "10-20%", IF(Table_1[[#This Row],[Discount %]]&lt;=0.3, "20-30%", IF(Table_1[[#This Row],[Discount %]]&lt;=0.4, "30-40%", "40%+"))))</f>
        <v>0-10%</v>
      </c>
    </row>
    <row r="6671" spans="1:24" ht="14.4" x14ac:dyDescent="0.3">
      <c r="A6671" s="2">
        <v>6670</v>
      </c>
      <c r="B6671" s="2" t="s">
        <v>9017</v>
      </c>
      <c r="C6671" s="2">
        <f>YEAR([1]Data!$D6671)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9">
        <v>87.4</v>
      </c>
      <c r="T6671" s="2">
        <v>5</v>
      </c>
      <c r="U6671" s="25">
        <v>0</v>
      </c>
      <c r="V6671" s="25">
        <v>34.960000000000008</v>
      </c>
      <c r="W6671" s="11">
        <f>Table_1[[#This Row],[Discount]]/Table_1[[#This Row],[Sales]]</f>
        <v>0</v>
      </c>
      <c r="X6671" t="str">
        <f>IF(Table_1[[#This Row],[Discount %]]&lt;=0.1, "0-10%", IF(Table_1[[#This Row],[Discount %]]&lt;=0.2, "10-20%", IF(Table_1[[#This Row],[Discount %]]&lt;=0.3, "20-30%", IF(Table_1[[#This Row],[Discount %]]&lt;=0.4, "30-40%", "40%+"))))</f>
        <v>0-10%</v>
      </c>
    </row>
    <row r="6672" spans="1:24" ht="14.4" x14ac:dyDescent="0.3">
      <c r="A6672" s="2">
        <v>6671</v>
      </c>
      <c r="B6672" s="2" t="s">
        <v>9018</v>
      </c>
      <c r="C6672" s="2">
        <f>YEAR([1]Data!$D6672)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9">
        <v>29.84</v>
      </c>
      <c r="T6672" s="2">
        <v>2</v>
      </c>
      <c r="U6672" s="25">
        <v>0</v>
      </c>
      <c r="V6672" s="25">
        <v>13.427999999999997</v>
      </c>
      <c r="W6672" s="11">
        <f>Table_1[[#This Row],[Discount]]/Table_1[[#This Row],[Sales]]</f>
        <v>0</v>
      </c>
      <c r="X6672" t="str">
        <f>IF(Table_1[[#This Row],[Discount %]]&lt;=0.1, "0-10%", IF(Table_1[[#This Row],[Discount %]]&lt;=0.2, "10-20%", IF(Table_1[[#This Row],[Discount %]]&lt;=0.3, "20-30%", IF(Table_1[[#This Row],[Discount %]]&lt;=0.4, "30-40%", "40%+"))))</f>
        <v>0-10%</v>
      </c>
    </row>
    <row r="6673" spans="1:24" ht="14.4" x14ac:dyDescent="0.3">
      <c r="A6673" s="2">
        <v>6672</v>
      </c>
      <c r="B6673" s="2" t="s">
        <v>9019</v>
      </c>
      <c r="C6673" s="2">
        <f>YEAR([1]Data!$D6673)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9">
        <v>49.568000000000005</v>
      </c>
      <c r="T6673" s="2">
        <v>2</v>
      </c>
      <c r="U6673" s="25">
        <v>0.2</v>
      </c>
      <c r="V6673" s="25">
        <v>17.348799999999997</v>
      </c>
      <c r="W6673" s="11">
        <f>Table_1[[#This Row],[Discount]]/Table_1[[#This Row],[Sales]]</f>
        <v>4.0348612007746936E-3</v>
      </c>
      <c r="X6673" t="str">
        <f>IF(Table_1[[#This Row],[Discount %]]&lt;=0.1, "0-10%", IF(Table_1[[#This Row],[Discount %]]&lt;=0.2, "10-20%", IF(Table_1[[#This Row],[Discount %]]&lt;=0.3, "20-30%", IF(Table_1[[#This Row],[Discount %]]&lt;=0.4, "30-40%", "40%+"))))</f>
        <v>0-10%</v>
      </c>
    </row>
    <row r="6674" spans="1:24" ht="14.4" x14ac:dyDescent="0.3">
      <c r="A6674" s="2">
        <v>6673</v>
      </c>
      <c r="B6674" s="2" t="s">
        <v>9020</v>
      </c>
      <c r="C6674" s="2">
        <f>YEAR([1]Data!$D6674)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9">
        <v>265.85999999999996</v>
      </c>
      <c r="T6674" s="2">
        <v>7</v>
      </c>
      <c r="U6674" s="25">
        <v>0</v>
      </c>
      <c r="V6674" s="25">
        <v>79.757999999999967</v>
      </c>
      <c r="W6674" s="11">
        <f>Table_1[[#This Row],[Discount]]/Table_1[[#This Row],[Sales]]</f>
        <v>0</v>
      </c>
      <c r="X6674" t="str">
        <f>IF(Table_1[[#This Row],[Discount %]]&lt;=0.1, "0-10%", IF(Table_1[[#This Row],[Discount %]]&lt;=0.2, "10-20%", IF(Table_1[[#This Row],[Discount %]]&lt;=0.3, "20-30%", IF(Table_1[[#This Row],[Discount %]]&lt;=0.4, "30-40%", "40%+"))))</f>
        <v>0-10%</v>
      </c>
    </row>
    <row r="6675" spans="1:24" ht="14.4" x14ac:dyDescent="0.3">
      <c r="A6675" s="2">
        <v>6674</v>
      </c>
      <c r="B6675" s="2" t="s">
        <v>9021</v>
      </c>
      <c r="C6675" s="2">
        <f>YEAR([1]Data!$D6675)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9">
        <v>67.959999999999994</v>
      </c>
      <c r="T6675" s="2">
        <v>4</v>
      </c>
      <c r="U6675" s="25">
        <v>0</v>
      </c>
      <c r="V6675" s="25">
        <v>12.232799999999997</v>
      </c>
      <c r="W6675" s="11">
        <f>Table_1[[#This Row],[Discount]]/Table_1[[#This Row],[Sales]]</f>
        <v>0</v>
      </c>
      <c r="X6675" t="str">
        <f>IF(Table_1[[#This Row],[Discount %]]&lt;=0.1, "0-10%", IF(Table_1[[#This Row],[Discount %]]&lt;=0.2, "10-20%", IF(Table_1[[#This Row],[Discount %]]&lt;=0.3, "20-30%", IF(Table_1[[#This Row],[Discount %]]&lt;=0.4, "30-40%", "40%+"))))</f>
        <v>0-10%</v>
      </c>
    </row>
    <row r="6676" spans="1:24" ht="14.4" x14ac:dyDescent="0.3">
      <c r="A6676" s="2">
        <v>6675</v>
      </c>
      <c r="B6676" s="2" t="s">
        <v>9024</v>
      </c>
      <c r="C6676" s="2">
        <f>YEAR([1]Data!$D6676)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9">
        <v>10.92</v>
      </c>
      <c r="T6676" s="2">
        <v>6</v>
      </c>
      <c r="U6676" s="25">
        <v>0</v>
      </c>
      <c r="V6676" s="25">
        <v>4.9139999999999997</v>
      </c>
      <c r="W6676" s="11">
        <f>Table_1[[#This Row],[Discount]]/Table_1[[#This Row],[Sales]]</f>
        <v>0</v>
      </c>
      <c r="X6676" t="str">
        <f>IF(Table_1[[#This Row],[Discount %]]&lt;=0.1, "0-10%", IF(Table_1[[#This Row],[Discount %]]&lt;=0.2, "10-20%", IF(Table_1[[#This Row],[Discount %]]&lt;=0.3, "20-30%", IF(Table_1[[#This Row],[Discount %]]&lt;=0.4, "30-40%", "40%+"))))</f>
        <v>0-10%</v>
      </c>
    </row>
    <row r="6677" spans="1:24" ht="14.4" x14ac:dyDescent="0.3">
      <c r="A6677" s="2">
        <v>6676</v>
      </c>
      <c r="B6677" s="2" t="s">
        <v>9024</v>
      </c>
      <c r="C6677" s="2">
        <f>YEAR([1]Data!$D6677)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9">
        <v>83.9</v>
      </c>
      <c r="T6677" s="2">
        <v>2</v>
      </c>
      <c r="U6677" s="25">
        <v>0</v>
      </c>
      <c r="V6677" s="25">
        <v>22.653000000000006</v>
      </c>
      <c r="W6677" s="11">
        <f>Table_1[[#This Row],[Discount]]/Table_1[[#This Row],[Sales]]</f>
        <v>0</v>
      </c>
      <c r="X6677" t="str">
        <f>IF(Table_1[[#This Row],[Discount %]]&lt;=0.1, "0-10%", IF(Table_1[[#This Row],[Discount %]]&lt;=0.2, "10-20%", IF(Table_1[[#This Row],[Discount %]]&lt;=0.3, "20-30%", IF(Table_1[[#This Row],[Discount %]]&lt;=0.4, "30-40%", "40%+"))))</f>
        <v>0-10%</v>
      </c>
    </row>
    <row r="6678" spans="1:24" ht="14.4" x14ac:dyDescent="0.3">
      <c r="A6678" s="2">
        <v>6677</v>
      </c>
      <c r="B6678" s="2" t="s">
        <v>9024</v>
      </c>
      <c r="C6678" s="2">
        <f>YEAR([1]Data!$D6678)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9">
        <v>19.75</v>
      </c>
      <c r="T6678" s="2">
        <v>5</v>
      </c>
      <c r="U6678" s="25">
        <v>0</v>
      </c>
      <c r="V6678" s="25">
        <v>5.1350000000000007</v>
      </c>
      <c r="W6678" s="11">
        <f>Table_1[[#This Row],[Discount]]/Table_1[[#This Row],[Sales]]</f>
        <v>0</v>
      </c>
      <c r="X6678" t="str">
        <f>IF(Table_1[[#This Row],[Discount %]]&lt;=0.1, "0-10%", IF(Table_1[[#This Row],[Discount %]]&lt;=0.2, "10-20%", IF(Table_1[[#This Row],[Discount %]]&lt;=0.3, "20-30%", IF(Table_1[[#This Row],[Discount %]]&lt;=0.4, "30-40%", "40%+"))))</f>
        <v>0-10%</v>
      </c>
    </row>
    <row r="6679" spans="1:24" ht="14.4" x14ac:dyDescent="0.3">
      <c r="A6679" s="2">
        <v>6678</v>
      </c>
      <c r="B6679" s="2" t="s">
        <v>9024</v>
      </c>
      <c r="C6679" s="2">
        <f>YEAR([1]Data!$D6679)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9">
        <v>393.54</v>
      </c>
      <c r="T6679" s="2">
        <v>3</v>
      </c>
      <c r="U6679" s="25">
        <v>0</v>
      </c>
      <c r="V6679" s="25">
        <v>165.28680000000003</v>
      </c>
      <c r="W6679" s="11">
        <f>Table_1[[#This Row],[Discount]]/Table_1[[#This Row],[Sales]]</f>
        <v>0</v>
      </c>
      <c r="X6679" t="str">
        <f>IF(Table_1[[#This Row],[Discount %]]&lt;=0.1, "0-10%", IF(Table_1[[#This Row],[Discount %]]&lt;=0.2, "10-20%", IF(Table_1[[#This Row],[Discount %]]&lt;=0.3, "20-30%", IF(Table_1[[#This Row],[Discount %]]&lt;=0.4, "30-40%", "40%+"))))</f>
        <v>0-10%</v>
      </c>
    </row>
    <row r="6680" spans="1:24" ht="14.4" x14ac:dyDescent="0.3">
      <c r="A6680" s="2">
        <v>6679</v>
      </c>
      <c r="B6680" s="2" t="s">
        <v>9027</v>
      </c>
      <c r="C6680" s="2">
        <f>YEAR([1]Data!$D6680)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9">
        <v>46.872</v>
      </c>
      <c r="T6680" s="2">
        <v>7</v>
      </c>
      <c r="U6680" s="25">
        <v>0.2</v>
      </c>
      <c r="V6680" s="25">
        <v>3.5153999999999979</v>
      </c>
      <c r="W6680" s="11">
        <f>Table_1[[#This Row],[Discount]]/Table_1[[#This Row],[Sales]]</f>
        <v>4.2669397508107191E-3</v>
      </c>
      <c r="X6680" t="str">
        <f>IF(Table_1[[#This Row],[Discount %]]&lt;=0.1, "0-10%", IF(Table_1[[#This Row],[Discount %]]&lt;=0.2, "10-20%", IF(Table_1[[#This Row],[Discount %]]&lt;=0.3, "20-30%", IF(Table_1[[#This Row],[Discount %]]&lt;=0.4, "30-40%", "40%+"))))</f>
        <v>0-10%</v>
      </c>
    </row>
    <row r="6681" spans="1:24" ht="14.4" x14ac:dyDescent="0.3">
      <c r="A6681" s="2">
        <v>6680</v>
      </c>
      <c r="B6681" s="2" t="s">
        <v>9028</v>
      </c>
      <c r="C6681" s="2">
        <f>YEAR([1]Data!$D6681)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9">
        <v>10.9</v>
      </c>
      <c r="T6681" s="2">
        <v>1</v>
      </c>
      <c r="U6681" s="25">
        <v>0</v>
      </c>
      <c r="V6681" s="25">
        <v>2.8339999999999996</v>
      </c>
      <c r="W6681" s="11">
        <f>Table_1[[#This Row],[Discount]]/Table_1[[#This Row],[Sales]]</f>
        <v>0</v>
      </c>
      <c r="X6681" t="str">
        <f>IF(Table_1[[#This Row],[Discount %]]&lt;=0.1, "0-10%", IF(Table_1[[#This Row],[Discount %]]&lt;=0.2, "10-20%", IF(Table_1[[#This Row],[Discount %]]&lt;=0.3, "20-30%", IF(Table_1[[#This Row],[Discount %]]&lt;=0.4, "30-40%", "40%+"))))</f>
        <v>0-10%</v>
      </c>
    </row>
    <row r="6682" spans="1:24" ht="14.4" x14ac:dyDescent="0.3">
      <c r="A6682" s="2">
        <v>6681</v>
      </c>
      <c r="B6682" s="2" t="s">
        <v>9028</v>
      </c>
      <c r="C6682" s="2">
        <f>YEAR([1]Data!$D6682)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9">
        <v>79.92</v>
      </c>
      <c r="T6682" s="2">
        <v>4</v>
      </c>
      <c r="U6682" s="25">
        <v>0</v>
      </c>
      <c r="V6682" s="25">
        <v>37.562399999999997</v>
      </c>
      <c r="W6682" s="11">
        <f>Table_1[[#This Row],[Discount]]/Table_1[[#This Row],[Sales]]</f>
        <v>0</v>
      </c>
      <c r="X6682" t="str">
        <f>IF(Table_1[[#This Row],[Discount %]]&lt;=0.1, "0-10%", IF(Table_1[[#This Row],[Discount %]]&lt;=0.2, "10-20%", IF(Table_1[[#This Row],[Discount %]]&lt;=0.3, "20-30%", IF(Table_1[[#This Row],[Discount %]]&lt;=0.4, "30-40%", "40%+"))))</f>
        <v>0-10%</v>
      </c>
    </row>
    <row r="6683" spans="1:24" ht="14.4" x14ac:dyDescent="0.3">
      <c r="A6683" s="2">
        <v>6682</v>
      </c>
      <c r="B6683" s="2" t="s">
        <v>9028</v>
      </c>
      <c r="C6683" s="2">
        <f>YEAR([1]Data!$D6683)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9">
        <v>146.82</v>
      </c>
      <c r="T6683" s="2">
        <v>3</v>
      </c>
      <c r="U6683" s="25">
        <v>0</v>
      </c>
      <c r="V6683" s="25">
        <v>73.41</v>
      </c>
      <c r="W6683" s="11">
        <f>Table_1[[#This Row],[Discount]]/Table_1[[#This Row],[Sales]]</f>
        <v>0</v>
      </c>
      <c r="X6683" t="str">
        <f>IF(Table_1[[#This Row],[Discount %]]&lt;=0.1, "0-10%", IF(Table_1[[#This Row],[Discount %]]&lt;=0.2, "10-20%", IF(Table_1[[#This Row],[Discount %]]&lt;=0.3, "20-30%", IF(Table_1[[#This Row],[Discount %]]&lt;=0.4, "30-40%", "40%+"))))</f>
        <v>0-10%</v>
      </c>
    </row>
    <row r="6684" spans="1:24" ht="14.4" x14ac:dyDescent="0.3">
      <c r="A6684" s="2">
        <v>6683</v>
      </c>
      <c r="B6684" s="2" t="s">
        <v>9029</v>
      </c>
      <c r="C6684" s="2">
        <f>YEAR([1]Data!$D6684)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9">
        <v>3.6</v>
      </c>
      <c r="T6684" s="2">
        <v>2</v>
      </c>
      <c r="U6684" s="25">
        <v>0</v>
      </c>
      <c r="V6684" s="25">
        <v>1.728</v>
      </c>
      <c r="W6684" s="11">
        <f>Table_1[[#This Row],[Discount]]/Table_1[[#This Row],[Sales]]</f>
        <v>0</v>
      </c>
      <c r="X6684" t="str">
        <f>IF(Table_1[[#This Row],[Discount %]]&lt;=0.1, "0-10%", IF(Table_1[[#This Row],[Discount %]]&lt;=0.2, "10-20%", IF(Table_1[[#This Row],[Discount %]]&lt;=0.3, "20-30%", IF(Table_1[[#This Row],[Discount %]]&lt;=0.4, "30-40%", "40%+"))))</f>
        <v>0-10%</v>
      </c>
    </row>
    <row r="6685" spans="1:24" ht="14.4" x14ac:dyDescent="0.3">
      <c r="A6685" s="2">
        <v>6684</v>
      </c>
      <c r="B6685" s="2" t="s">
        <v>9030</v>
      </c>
      <c r="C6685" s="2">
        <f>YEAR([1]Data!$D6685)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9">
        <v>20.04</v>
      </c>
      <c r="T6685" s="2">
        <v>6</v>
      </c>
      <c r="U6685" s="25">
        <v>0</v>
      </c>
      <c r="V6685" s="25">
        <v>8.8176000000000023</v>
      </c>
      <c r="W6685" s="11">
        <f>Table_1[[#This Row],[Discount]]/Table_1[[#This Row],[Sales]]</f>
        <v>0</v>
      </c>
      <c r="X6685" t="str">
        <f>IF(Table_1[[#This Row],[Discount %]]&lt;=0.1, "0-10%", IF(Table_1[[#This Row],[Discount %]]&lt;=0.2, "10-20%", IF(Table_1[[#This Row],[Discount %]]&lt;=0.3, "20-30%", IF(Table_1[[#This Row],[Discount %]]&lt;=0.4, "30-40%", "40%+"))))</f>
        <v>0-10%</v>
      </c>
    </row>
    <row r="6686" spans="1:24" ht="14.4" x14ac:dyDescent="0.3">
      <c r="A6686" s="2">
        <v>6685</v>
      </c>
      <c r="B6686" s="2" t="s">
        <v>9031</v>
      </c>
      <c r="C6686" s="2">
        <f>YEAR([1]Data!$D6686)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9">
        <v>180.01600000000002</v>
      </c>
      <c r="T6686" s="2">
        <v>1</v>
      </c>
      <c r="U6686" s="25">
        <v>0.2</v>
      </c>
      <c r="V6686" s="25">
        <v>-15.751400000000004</v>
      </c>
      <c r="W6686" s="11">
        <f>Table_1[[#This Row],[Discount]]/Table_1[[#This Row],[Sales]]</f>
        <v>1.1110123544573816E-3</v>
      </c>
      <c r="X6686" t="str">
        <f>IF(Table_1[[#This Row],[Discount %]]&lt;=0.1, "0-10%", IF(Table_1[[#This Row],[Discount %]]&lt;=0.2, "10-20%", IF(Table_1[[#This Row],[Discount %]]&lt;=0.3, "20-30%", IF(Table_1[[#This Row],[Discount %]]&lt;=0.4, "30-40%", "40%+"))))</f>
        <v>0-10%</v>
      </c>
    </row>
    <row r="6687" spans="1:24" ht="14.4" x14ac:dyDescent="0.3">
      <c r="A6687" s="2">
        <v>6686</v>
      </c>
      <c r="B6687" s="2" t="s">
        <v>9031</v>
      </c>
      <c r="C6687" s="2">
        <f>YEAR([1]Data!$D6687)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9">
        <v>41.552</v>
      </c>
      <c r="T6687" s="2">
        <v>2</v>
      </c>
      <c r="U6687" s="25">
        <v>0.6</v>
      </c>
      <c r="V6687" s="25">
        <v>-19.737199999999994</v>
      </c>
      <c r="W6687" s="11">
        <f>Table_1[[#This Row],[Discount]]/Table_1[[#This Row],[Sales]]</f>
        <v>1.4439738159414709E-2</v>
      </c>
      <c r="X6687" t="str">
        <f>IF(Table_1[[#This Row],[Discount %]]&lt;=0.1, "0-10%", IF(Table_1[[#This Row],[Discount %]]&lt;=0.2, "10-20%", IF(Table_1[[#This Row],[Discount %]]&lt;=0.3, "20-30%", IF(Table_1[[#This Row],[Discount %]]&lt;=0.4, "30-40%", "40%+"))))</f>
        <v>0-10%</v>
      </c>
    </row>
    <row r="6688" spans="1:24" ht="14.4" x14ac:dyDescent="0.3">
      <c r="A6688" s="2">
        <v>6687</v>
      </c>
      <c r="B6688" s="2" t="s">
        <v>9031</v>
      </c>
      <c r="C6688" s="2">
        <f>YEAR([1]Data!$D6688)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9">
        <v>13.120000000000001</v>
      </c>
      <c r="T6688" s="2">
        <v>5</v>
      </c>
      <c r="U6688" s="25">
        <v>0.2</v>
      </c>
      <c r="V6688" s="25">
        <v>1.4759999999999982</v>
      </c>
      <c r="W6688" s="11">
        <f>Table_1[[#This Row],[Discount]]/Table_1[[#This Row],[Sales]]</f>
        <v>1.524390243902439E-2</v>
      </c>
      <c r="X6688" t="str">
        <f>IF(Table_1[[#This Row],[Discount %]]&lt;=0.1, "0-10%", IF(Table_1[[#This Row],[Discount %]]&lt;=0.2, "10-20%", IF(Table_1[[#This Row],[Discount %]]&lt;=0.3, "20-30%", IF(Table_1[[#This Row],[Discount %]]&lt;=0.4, "30-40%", "40%+"))))</f>
        <v>0-10%</v>
      </c>
    </row>
    <row r="6689" spans="1:24" ht="14.4" x14ac:dyDescent="0.3">
      <c r="A6689" s="2">
        <v>6688</v>
      </c>
      <c r="B6689" s="2" t="s">
        <v>9032</v>
      </c>
      <c r="C6689" s="2">
        <f>YEAR([1]Data!$D6689)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9">
        <v>1117.92</v>
      </c>
      <c r="T6689" s="2">
        <v>4</v>
      </c>
      <c r="U6689" s="25">
        <v>0</v>
      </c>
      <c r="V6689" s="25">
        <v>55.895999999999958</v>
      </c>
      <c r="W6689" s="11">
        <f>Table_1[[#This Row],[Discount]]/Table_1[[#This Row],[Sales]]</f>
        <v>0</v>
      </c>
      <c r="X6689" t="str">
        <f>IF(Table_1[[#This Row],[Discount %]]&lt;=0.1, "0-10%", IF(Table_1[[#This Row],[Discount %]]&lt;=0.2, "10-20%", IF(Table_1[[#This Row],[Discount %]]&lt;=0.3, "20-30%", IF(Table_1[[#This Row],[Discount %]]&lt;=0.4, "30-40%", "40%+"))))</f>
        <v>0-10%</v>
      </c>
    </row>
    <row r="6690" spans="1:24" ht="14.4" x14ac:dyDescent="0.3">
      <c r="A6690" s="2">
        <v>6689</v>
      </c>
      <c r="B6690" s="2" t="s">
        <v>9033</v>
      </c>
      <c r="C6690" s="2">
        <f>YEAR([1]Data!$D6690)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9">
        <v>111.96</v>
      </c>
      <c r="T6690" s="2">
        <v>4</v>
      </c>
      <c r="U6690" s="25">
        <v>0</v>
      </c>
      <c r="V6690" s="25">
        <v>21.27239999999999</v>
      </c>
      <c r="W6690" s="11">
        <f>Table_1[[#This Row],[Discount]]/Table_1[[#This Row],[Sales]]</f>
        <v>0</v>
      </c>
      <c r="X6690" t="str">
        <f>IF(Table_1[[#This Row],[Discount %]]&lt;=0.1, "0-10%", IF(Table_1[[#This Row],[Discount %]]&lt;=0.2, "10-20%", IF(Table_1[[#This Row],[Discount %]]&lt;=0.3, "20-30%", IF(Table_1[[#This Row],[Discount %]]&lt;=0.4, "30-40%", "40%+"))))</f>
        <v>0-10%</v>
      </c>
    </row>
    <row r="6691" spans="1:24" ht="14.4" x14ac:dyDescent="0.3">
      <c r="A6691" s="2">
        <v>6690</v>
      </c>
      <c r="B6691" s="2" t="s">
        <v>9034</v>
      </c>
      <c r="C6691" s="2">
        <f>YEAR([1]Data!$D6691)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9">
        <v>12.160000000000002</v>
      </c>
      <c r="T6691" s="2">
        <v>5</v>
      </c>
      <c r="U6691" s="25">
        <v>0.2</v>
      </c>
      <c r="V6691" s="25">
        <v>2.1279999999999988</v>
      </c>
      <c r="W6691" s="11">
        <f>Table_1[[#This Row],[Discount]]/Table_1[[#This Row],[Sales]]</f>
        <v>1.6447368421052631E-2</v>
      </c>
      <c r="X6691" t="str">
        <f>IF(Table_1[[#This Row],[Discount %]]&lt;=0.1, "0-10%", IF(Table_1[[#This Row],[Discount %]]&lt;=0.2, "10-20%", IF(Table_1[[#This Row],[Discount %]]&lt;=0.3, "20-30%", IF(Table_1[[#This Row],[Discount %]]&lt;=0.4, "30-40%", "40%+"))))</f>
        <v>0-10%</v>
      </c>
    </row>
    <row r="6692" spans="1:24" ht="14.4" x14ac:dyDescent="0.3">
      <c r="A6692" s="2">
        <v>6691</v>
      </c>
      <c r="B6692" s="2" t="s">
        <v>9035</v>
      </c>
      <c r="C6692" s="2">
        <f>YEAR([1]Data!$D6692)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9">
        <v>17.52</v>
      </c>
      <c r="T6692" s="2">
        <v>4</v>
      </c>
      <c r="U6692" s="25">
        <v>0</v>
      </c>
      <c r="V6692" s="25">
        <v>8.4095999999999993</v>
      </c>
      <c r="W6692" s="11">
        <f>Table_1[[#This Row],[Discount]]/Table_1[[#This Row],[Sales]]</f>
        <v>0</v>
      </c>
      <c r="X6692" t="str">
        <f>IF(Table_1[[#This Row],[Discount %]]&lt;=0.1, "0-10%", IF(Table_1[[#This Row],[Discount %]]&lt;=0.2, "10-20%", IF(Table_1[[#This Row],[Discount %]]&lt;=0.3, "20-30%", IF(Table_1[[#This Row],[Discount %]]&lt;=0.4, "30-40%", "40%+"))))</f>
        <v>0-10%</v>
      </c>
    </row>
    <row r="6693" spans="1:24" ht="14.4" x14ac:dyDescent="0.3">
      <c r="A6693" s="2">
        <v>6692</v>
      </c>
      <c r="B6693" s="2" t="s">
        <v>9035</v>
      </c>
      <c r="C6693" s="2">
        <f>YEAR([1]Data!$D6693)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9">
        <v>155.88</v>
      </c>
      <c r="T6693" s="2">
        <v>6</v>
      </c>
      <c r="U6693" s="25">
        <v>0</v>
      </c>
      <c r="V6693" s="25">
        <v>54.558</v>
      </c>
      <c r="W6693" s="11">
        <f>Table_1[[#This Row],[Discount]]/Table_1[[#This Row],[Sales]]</f>
        <v>0</v>
      </c>
      <c r="X6693" t="str">
        <f>IF(Table_1[[#This Row],[Discount %]]&lt;=0.1, "0-10%", IF(Table_1[[#This Row],[Discount %]]&lt;=0.2, "10-20%", IF(Table_1[[#This Row],[Discount %]]&lt;=0.3, "20-30%", IF(Table_1[[#This Row],[Discount %]]&lt;=0.4, "30-40%", "40%+"))))</f>
        <v>0-10%</v>
      </c>
    </row>
    <row r="6694" spans="1:24" ht="14.4" x14ac:dyDescent="0.3">
      <c r="A6694" s="2">
        <v>6693</v>
      </c>
      <c r="B6694" s="2" t="s">
        <v>9036</v>
      </c>
      <c r="C6694" s="2">
        <f>YEAR([1]Data!$D6694)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9">
        <v>477.51</v>
      </c>
      <c r="T6694" s="2">
        <v>11</v>
      </c>
      <c r="U6694" s="25">
        <v>0</v>
      </c>
      <c r="V6694" s="25">
        <v>219.65459999999999</v>
      </c>
      <c r="W6694" s="11">
        <f>Table_1[[#This Row],[Discount]]/Table_1[[#This Row],[Sales]]</f>
        <v>0</v>
      </c>
      <c r="X6694" t="str">
        <f>IF(Table_1[[#This Row],[Discount %]]&lt;=0.1, "0-10%", IF(Table_1[[#This Row],[Discount %]]&lt;=0.2, "10-20%", IF(Table_1[[#This Row],[Discount %]]&lt;=0.3, "20-30%", IF(Table_1[[#This Row],[Discount %]]&lt;=0.4, "30-40%", "40%+"))))</f>
        <v>0-10%</v>
      </c>
    </row>
    <row r="6695" spans="1:24" ht="14.4" x14ac:dyDescent="0.3">
      <c r="A6695" s="2">
        <v>6694</v>
      </c>
      <c r="B6695" s="2" t="s">
        <v>9037</v>
      </c>
      <c r="C6695" s="2">
        <f>YEAR([1]Data!$D6695)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9">
        <v>164.88</v>
      </c>
      <c r="T6695" s="2">
        <v>3</v>
      </c>
      <c r="U6695" s="25">
        <v>0</v>
      </c>
      <c r="V6695" s="25">
        <v>80.791200000000003</v>
      </c>
      <c r="W6695" s="11">
        <f>Table_1[[#This Row],[Discount]]/Table_1[[#This Row],[Sales]]</f>
        <v>0</v>
      </c>
      <c r="X6695" t="str">
        <f>IF(Table_1[[#This Row],[Discount %]]&lt;=0.1, "0-10%", IF(Table_1[[#This Row],[Discount %]]&lt;=0.2, "10-20%", IF(Table_1[[#This Row],[Discount %]]&lt;=0.3, "20-30%", IF(Table_1[[#This Row],[Discount %]]&lt;=0.4, "30-40%", "40%+"))))</f>
        <v>0-10%</v>
      </c>
    </row>
    <row r="6696" spans="1:24" ht="14.4" x14ac:dyDescent="0.3">
      <c r="A6696" s="2">
        <v>6695</v>
      </c>
      <c r="B6696" s="2" t="s">
        <v>9038</v>
      </c>
      <c r="C6696" s="2">
        <f>YEAR([1]Data!$D6696)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9">
        <v>47.97</v>
      </c>
      <c r="T6696" s="2">
        <v>3</v>
      </c>
      <c r="U6696" s="25">
        <v>0</v>
      </c>
      <c r="V6696" s="25">
        <v>14.870699999999998</v>
      </c>
      <c r="W6696" s="11">
        <f>Table_1[[#This Row],[Discount]]/Table_1[[#This Row],[Sales]]</f>
        <v>0</v>
      </c>
      <c r="X6696" t="str">
        <f>IF(Table_1[[#This Row],[Discount %]]&lt;=0.1, "0-10%", IF(Table_1[[#This Row],[Discount %]]&lt;=0.2, "10-20%", IF(Table_1[[#This Row],[Discount %]]&lt;=0.3, "20-30%", IF(Table_1[[#This Row],[Discount %]]&lt;=0.4, "30-40%", "40%+"))))</f>
        <v>0-10%</v>
      </c>
    </row>
    <row r="6697" spans="1:24" ht="14.4" x14ac:dyDescent="0.3">
      <c r="A6697" s="2">
        <v>6696</v>
      </c>
      <c r="B6697" s="2" t="s">
        <v>9039</v>
      </c>
      <c r="C6697" s="2">
        <f>YEAR([1]Data!$D6697)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9">
        <v>415.17600000000004</v>
      </c>
      <c r="T6697" s="2">
        <v>3</v>
      </c>
      <c r="U6697" s="25">
        <v>0.2</v>
      </c>
      <c r="V6697" s="25">
        <v>134.93219999999999</v>
      </c>
      <c r="W6697" s="11">
        <f>Table_1[[#This Row],[Discount]]/Table_1[[#This Row],[Sales]]</f>
        <v>4.8172341368479869E-4</v>
      </c>
      <c r="X6697" t="str">
        <f>IF(Table_1[[#This Row],[Discount %]]&lt;=0.1, "0-10%", IF(Table_1[[#This Row],[Discount %]]&lt;=0.2, "10-20%", IF(Table_1[[#This Row],[Discount %]]&lt;=0.3, "20-30%", IF(Table_1[[#This Row],[Discount %]]&lt;=0.4, "30-40%", "40%+"))))</f>
        <v>0-10%</v>
      </c>
    </row>
    <row r="6698" spans="1:24" ht="14.4" x14ac:dyDescent="0.3">
      <c r="A6698" s="2">
        <v>6697</v>
      </c>
      <c r="B6698" s="2" t="s">
        <v>9039</v>
      </c>
      <c r="C6698" s="2">
        <f>YEAR([1]Data!$D6698)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9">
        <v>35.231999999999999</v>
      </c>
      <c r="T6698" s="2">
        <v>3</v>
      </c>
      <c r="U6698" s="25">
        <v>0.2</v>
      </c>
      <c r="V6698" s="25">
        <v>11.450399999999998</v>
      </c>
      <c r="W6698" s="11">
        <f>Table_1[[#This Row],[Discount]]/Table_1[[#This Row],[Sales]]</f>
        <v>5.6766575840145328E-3</v>
      </c>
      <c r="X6698" t="str">
        <f>IF(Table_1[[#This Row],[Discount %]]&lt;=0.1, "0-10%", IF(Table_1[[#This Row],[Discount %]]&lt;=0.2, "10-20%", IF(Table_1[[#This Row],[Discount %]]&lt;=0.3, "20-30%", IF(Table_1[[#This Row],[Discount %]]&lt;=0.4, "30-40%", "40%+"))))</f>
        <v>0-10%</v>
      </c>
    </row>
    <row r="6699" spans="1:24" ht="14.4" x14ac:dyDescent="0.3">
      <c r="A6699" s="2">
        <v>6698</v>
      </c>
      <c r="B6699" s="2" t="s">
        <v>9039</v>
      </c>
      <c r="C6699" s="2">
        <f>YEAR([1]Data!$D6699)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9">
        <v>54.96</v>
      </c>
      <c r="T6699" s="2">
        <v>1</v>
      </c>
      <c r="U6699" s="25">
        <v>0</v>
      </c>
      <c r="V6699" s="25">
        <v>26.930399999999999</v>
      </c>
      <c r="W6699" s="11">
        <f>Table_1[[#This Row],[Discount]]/Table_1[[#This Row],[Sales]]</f>
        <v>0</v>
      </c>
      <c r="X6699" t="str">
        <f>IF(Table_1[[#This Row],[Discount %]]&lt;=0.1, "0-10%", IF(Table_1[[#This Row],[Discount %]]&lt;=0.2, "10-20%", IF(Table_1[[#This Row],[Discount %]]&lt;=0.3, "20-30%", IF(Table_1[[#This Row],[Discount %]]&lt;=0.4, "30-40%", "40%+"))))</f>
        <v>0-10%</v>
      </c>
    </row>
    <row r="6700" spans="1:24" ht="14.4" x14ac:dyDescent="0.3">
      <c r="A6700" s="2">
        <v>6699</v>
      </c>
      <c r="B6700" s="2" t="s">
        <v>9040</v>
      </c>
      <c r="C6700" s="2">
        <f>YEAR([1]Data!$D6700)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9">
        <v>16.34</v>
      </c>
      <c r="T6700" s="2">
        <v>2</v>
      </c>
      <c r="U6700" s="25">
        <v>0</v>
      </c>
      <c r="V6700" s="25">
        <v>7.6798000000000002</v>
      </c>
      <c r="W6700" s="11">
        <f>Table_1[[#This Row],[Discount]]/Table_1[[#This Row],[Sales]]</f>
        <v>0</v>
      </c>
      <c r="X6700" t="str">
        <f>IF(Table_1[[#This Row],[Discount %]]&lt;=0.1, "0-10%", IF(Table_1[[#This Row],[Discount %]]&lt;=0.2, "10-20%", IF(Table_1[[#This Row],[Discount %]]&lt;=0.3, "20-30%", IF(Table_1[[#This Row],[Discount %]]&lt;=0.4, "30-40%", "40%+"))))</f>
        <v>0-10%</v>
      </c>
    </row>
    <row r="6701" spans="1:24" ht="14.4" x14ac:dyDescent="0.3">
      <c r="A6701" s="2">
        <v>6700</v>
      </c>
      <c r="B6701" s="2" t="s">
        <v>9040</v>
      </c>
      <c r="C6701" s="2">
        <f>YEAR([1]Data!$D6701)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9">
        <v>225.29600000000002</v>
      </c>
      <c r="T6701" s="2">
        <v>2</v>
      </c>
      <c r="U6701" s="25">
        <v>0.2</v>
      </c>
      <c r="V6701" s="25">
        <v>22.529599999999995</v>
      </c>
      <c r="W6701" s="11">
        <f>Table_1[[#This Row],[Discount]]/Table_1[[#This Row],[Sales]]</f>
        <v>8.8772104253959235E-4</v>
      </c>
      <c r="X6701" t="str">
        <f>IF(Table_1[[#This Row],[Discount %]]&lt;=0.1, "0-10%", IF(Table_1[[#This Row],[Discount %]]&lt;=0.2, "10-20%", IF(Table_1[[#This Row],[Discount %]]&lt;=0.3, "20-30%", IF(Table_1[[#This Row],[Discount %]]&lt;=0.4, "30-40%", "40%+"))))</f>
        <v>0-10%</v>
      </c>
    </row>
    <row r="6702" spans="1:24" ht="14.4" x14ac:dyDescent="0.3">
      <c r="A6702" s="2">
        <v>6701</v>
      </c>
      <c r="B6702" s="2" t="s">
        <v>9040</v>
      </c>
      <c r="C6702" s="2">
        <f>YEAR([1]Data!$D6702)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9">
        <v>50.352000000000004</v>
      </c>
      <c r="T6702" s="2">
        <v>3</v>
      </c>
      <c r="U6702" s="25">
        <v>0.2</v>
      </c>
      <c r="V6702" s="25">
        <v>17.623199999999997</v>
      </c>
      <c r="W6702" s="11">
        <f>Table_1[[#This Row],[Discount]]/Table_1[[#This Row],[Sales]]</f>
        <v>3.9720368605020654E-3</v>
      </c>
      <c r="X6702" t="str">
        <f>IF(Table_1[[#This Row],[Discount %]]&lt;=0.1, "0-10%", IF(Table_1[[#This Row],[Discount %]]&lt;=0.2, "10-20%", IF(Table_1[[#This Row],[Discount %]]&lt;=0.3, "20-30%", IF(Table_1[[#This Row],[Discount %]]&lt;=0.4, "30-40%", "40%+"))))</f>
        <v>0-10%</v>
      </c>
    </row>
    <row r="6703" spans="1:24" ht="14.4" x14ac:dyDescent="0.3">
      <c r="A6703" s="2">
        <v>6702</v>
      </c>
      <c r="B6703" s="2" t="s">
        <v>9043</v>
      </c>
      <c r="C6703" s="2">
        <f>YEAR([1]Data!$D6703)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9">
        <v>163.136</v>
      </c>
      <c r="T6703" s="2">
        <v>4</v>
      </c>
      <c r="U6703" s="25">
        <v>0.2</v>
      </c>
      <c r="V6703" s="25">
        <v>20.391999999999989</v>
      </c>
      <c r="W6703" s="11">
        <f>Table_1[[#This Row],[Discount]]/Table_1[[#This Row],[Sales]]</f>
        <v>1.225970969007454E-3</v>
      </c>
      <c r="X6703" t="str">
        <f>IF(Table_1[[#This Row],[Discount %]]&lt;=0.1, "0-10%", IF(Table_1[[#This Row],[Discount %]]&lt;=0.2, "10-20%", IF(Table_1[[#This Row],[Discount %]]&lt;=0.3, "20-30%", IF(Table_1[[#This Row],[Discount %]]&lt;=0.4, "30-40%", "40%+"))))</f>
        <v>0-10%</v>
      </c>
    </row>
    <row r="6704" spans="1:24" ht="14.4" x14ac:dyDescent="0.3">
      <c r="A6704" s="2">
        <v>6703</v>
      </c>
      <c r="B6704" s="2" t="s">
        <v>9043</v>
      </c>
      <c r="C6704" s="2">
        <f>YEAR([1]Data!$D6704)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9">
        <v>6.4080000000000004</v>
      </c>
      <c r="T6704" s="2">
        <v>4</v>
      </c>
      <c r="U6704" s="25">
        <v>0.7</v>
      </c>
      <c r="V6704" s="25">
        <v>-4.9127999999999989</v>
      </c>
      <c r="W6704" s="11">
        <f>Table_1[[#This Row],[Discount]]/Table_1[[#This Row],[Sales]]</f>
        <v>0.10923845193508114</v>
      </c>
      <c r="X6704" t="str">
        <f>IF(Table_1[[#This Row],[Discount %]]&lt;=0.1, "0-10%", IF(Table_1[[#This Row],[Discount %]]&lt;=0.2, "10-20%", IF(Table_1[[#This Row],[Discount %]]&lt;=0.3, "20-30%", IF(Table_1[[#This Row],[Discount %]]&lt;=0.4, "30-40%", "40%+"))))</f>
        <v>10-20%</v>
      </c>
    </row>
    <row r="6705" spans="1:24" ht="14.4" x14ac:dyDescent="0.3">
      <c r="A6705" s="2">
        <v>6704</v>
      </c>
      <c r="B6705" s="2" t="s">
        <v>9044</v>
      </c>
      <c r="C6705" s="2">
        <f>YEAR([1]Data!$D6705)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9">
        <v>217.58400000000003</v>
      </c>
      <c r="T6705" s="2">
        <v>2</v>
      </c>
      <c r="U6705" s="25">
        <v>0.2</v>
      </c>
      <c r="V6705" s="25">
        <v>19.03860000000001</v>
      </c>
      <c r="W6705" s="11">
        <f>Table_1[[#This Row],[Discount]]/Table_1[[#This Row],[Sales]]</f>
        <v>9.1918523420839757E-4</v>
      </c>
      <c r="X6705" t="str">
        <f>IF(Table_1[[#This Row],[Discount %]]&lt;=0.1, "0-10%", IF(Table_1[[#This Row],[Discount %]]&lt;=0.2, "10-20%", IF(Table_1[[#This Row],[Discount %]]&lt;=0.3, "20-30%", IF(Table_1[[#This Row],[Discount %]]&lt;=0.4, "30-40%", "40%+"))))</f>
        <v>0-10%</v>
      </c>
    </row>
    <row r="6706" spans="1:24" ht="14.4" x14ac:dyDescent="0.3">
      <c r="A6706" s="2">
        <v>6705</v>
      </c>
      <c r="B6706" s="2" t="s">
        <v>9044</v>
      </c>
      <c r="C6706" s="2">
        <f>YEAR([1]Data!$D6706)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9">
        <v>5.43</v>
      </c>
      <c r="T6706" s="2">
        <v>3</v>
      </c>
      <c r="U6706" s="25">
        <v>0</v>
      </c>
      <c r="V6706" s="25">
        <v>1.7918999999999998</v>
      </c>
      <c r="W6706" s="11">
        <f>Table_1[[#This Row],[Discount]]/Table_1[[#This Row],[Sales]]</f>
        <v>0</v>
      </c>
      <c r="X6706" t="str">
        <f>IF(Table_1[[#This Row],[Discount %]]&lt;=0.1, "0-10%", IF(Table_1[[#This Row],[Discount %]]&lt;=0.2, "10-20%", IF(Table_1[[#This Row],[Discount %]]&lt;=0.3, "20-30%", IF(Table_1[[#This Row],[Discount %]]&lt;=0.4, "30-40%", "40%+"))))</f>
        <v>0-10%</v>
      </c>
    </row>
    <row r="6707" spans="1:24" ht="14.4" x14ac:dyDescent="0.3">
      <c r="A6707" s="2">
        <v>6706</v>
      </c>
      <c r="B6707" s="2" t="s">
        <v>9044</v>
      </c>
      <c r="C6707" s="2">
        <f>YEAR([1]Data!$D6707)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9">
        <v>143.976</v>
      </c>
      <c r="T6707" s="2">
        <v>3</v>
      </c>
      <c r="U6707" s="25">
        <v>0.2</v>
      </c>
      <c r="V6707" s="25">
        <v>8.998500000000007</v>
      </c>
      <c r="W6707" s="11">
        <f>Table_1[[#This Row],[Discount]]/Table_1[[#This Row],[Sales]]</f>
        <v>1.3891204089570485E-3</v>
      </c>
      <c r="X6707" t="str">
        <f>IF(Table_1[[#This Row],[Discount %]]&lt;=0.1, "0-10%", IF(Table_1[[#This Row],[Discount %]]&lt;=0.2, "10-20%", IF(Table_1[[#This Row],[Discount %]]&lt;=0.3, "20-30%", IF(Table_1[[#This Row],[Discount %]]&lt;=0.4, "30-40%", "40%+"))))</f>
        <v>0-10%</v>
      </c>
    </row>
    <row r="6708" spans="1:24" ht="14.4" x14ac:dyDescent="0.3">
      <c r="A6708" s="2">
        <v>6707</v>
      </c>
      <c r="B6708" s="2" t="s">
        <v>9045</v>
      </c>
      <c r="C6708" s="2">
        <f>YEAR([1]Data!$D6708)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9">
        <v>519.67999999999995</v>
      </c>
      <c r="T6708" s="2">
        <v>7</v>
      </c>
      <c r="U6708" s="25">
        <v>0.2</v>
      </c>
      <c r="V6708" s="25">
        <v>58.46399999999997</v>
      </c>
      <c r="W6708" s="11">
        <f>Table_1[[#This Row],[Discount]]/Table_1[[#This Row],[Sales]]</f>
        <v>3.8485221674876855E-4</v>
      </c>
      <c r="X6708" t="str">
        <f>IF(Table_1[[#This Row],[Discount %]]&lt;=0.1, "0-10%", IF(Table_1[[#This Row],[Discount %]]&lt;=0.2, "10-20%", IF(Table_1[[#This Row],[Discount %]]&lt;=0.3, "20-30%", IF(Table_1[[#This Row],[Discount %]]&lt;=0.4, "30-40%", "40%+"))))</f>
        <v>0-10%</v>
      </c>
    </row>
    <row r="6709" spans="1:24" ht="14.4" x14ac:dyDescent="0.3">
      <c r="A6709" s="2">
        <v>6708</v>
      </c>
      <c r="B6709" s="2" t="s">
        <v>9046</v>
      </c>
      <c r="C6709" s="2">
        <f>YEAR([1]Data!$D6709)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9">
        <v>7.83</v>
      </c>
      <c r="T6709" s="2">
        <v>3</v>
      </c>
      <c r="U6709" s="25">
        <v>0</v>
      </c>
      <c r="V6709" s="25">
        <v>3.6017999999999999</v>
      </c>
      <c r="W6709" s="11">
        <f>Table_1[[#This Row],[Discount]]/Table_1[[#This Row],[Sales]]</f>
        <v>0</v>
      </c>
      <c r="X6709" t="str">
        <f>IF(Table_1[[#This Row],[Discount %]]&lt;=0.1, "0-10%", IF(Table_1[[#This Row],[Discount %]]&lt;=0.2, "10-20%", IF(Table_1[[#This Row],[Discount %]]&lt;=0.3, "20-30%", IF(Table_1[[#This Row],[Discount %]]&lt;=0.4, "30-40%", "40%+"))))</f>
        <v>0-10%</v>
      </c>
    </row>
    <row r="6710" spans="1:24" ht="14.4" x14ac:dyDescent="0.3">
      <c r="A6710" s="2">
        <v>6709</v>
      </c>
      <c r="B6710" s="2" t="s">
        <v>9049</v>
      </c>
      <c r="C6710" s="2">
        <f>YEAR([1]Data!$D6710)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9">
        <v>883.84</v>
      </c>
      <c r="T6710" s="2">
        <v>4</v>
      </c>
      <c r="U6710" s="25">
        <v>0.2</v>
      </c>
      <c r="V6710" s="25">
        <v>99.431999999999931</v>
      </c>
      <c r="W6710" s="11">
        <f>Table_1[[#This Row],[Discount]]/Table_1[[#This Row],[Sales]]</f>
        <v>2.2628530050687907E-4</v>
      </c>
      <c r="X6710" t="str">
        <f>IF(Table_1[[#This Row],[Discount %]]&lt;=0.1, "0-10%", IF(Table_1[[#This Row],[Discount %]]&lt;=0.2, "10-20%", IF(Table_1[[#This Row],[Discount %]]&lt;=0.3, "20-30%", IF(Table_1[[#This Row],[Discount %]]&lt;=0.4, "30-40%", "40%+"))))</f>
        <v>0-10%</v>
      </c>
    </row>
    <row r="6711" spans="1:24" ht="14.4" x14ac:dyDescent="0.3">
      <c r="A6711" s="2">
        <v>6710</v>
      </c>
      <c r="B6711" s="2" t="s">
        <v>9049</v>
      </c>
      <c r="C6711" s="2">
        <f>YEAR([1]Data!$D6711)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9">
        <v>230.35200000000003</v>
      </c>
      <c r="T6711" s="2">
        <v>3</v>
      </c>
      <c r="U6711" s="25">
        <v>0.2</v>
      </c>
      <c r="V6711" s="25">
        <v>20.155800000000013</v>
      </c>
      <c r="W6711" s="11">
        <f>Table_1[[#This Row],[Discount]]/Table_1[[#This Row],[Sales]]</f>
        <v>8.6823643814683607E-4</v>
      </c>
      <c r="X6711" t="str">
        <f>IF(Table_1[[#This Row],[Discount %]]&lt;=0.1, "0-10%", IF(Table_1[[#This Row],[Discount %]]&lt;=0.2, "10-20%", IF(Table_1[[#This Row],[Discount %]]&lt;=0.3, "20-30%", IF(Table_1[[#This Row],[Discount %]]&lt;=0.4, "30-40%", "40%+"))))</f>
        <v>0-10%</v>
      </c>
    </row>
    <row r="6712" spans="1:24" ht="14.4" x14ac:dyDescent="0.3">
      <c r="A6712" s="2">
        <v>6711</v>
      </c>
      <c r="B6712" s="2" t="s">
        <v>9051</v>
      </c>
      <c r="C6712" s="2">
        <f>YEAR([1]Data!$D6712)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9">
        <v>273.92</v>
      </c>
      <c r="T6712" s="2">
        <v>8</v>
      </c>
      <c r="U6712" s="25">
        <v>0.2</v>
      </c>
      <c r="V6712" s="25">
        <v>99.295999999999978</v>
      </c>
      <c r="W6712" s="11">
        <f>Table_1[[#This Row],[Discount]]/Table_1[[#This Row],[Sales]]</f>
        <v>7.3014018691588782E-4</v>
      </c>
      <c r="X6712" t="str">
        <f>IF(Table_1[[#This Row],[Discount %]]&lt;=0.1, "0-10%", IF(Table_1[[#This Row],[Discount %]]&lt;=0.2, "10-20%", IF(Table_1[[#This Row],[Discount %]]&lt;=0.3, "20-30%", IF(Table_1[[#This Row],[Discount %]]&lt;=0.4, "30-40%", "40%+"))))</f>
        <v>0-10%</v>
      </c>
    </row>
    <row r="6713" spans="1:24" ht="14.4" x14ac:dyDescent="0.3">
      <c r="A6713" s="2">
        <v>6712</v>
      </c>
      <c r="B6713" s="2" t="s">
        <v>9052</v>
      </c>
      <c r="C6713" s="2">
        <f>YEAR([1]Data!$D6713)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9">
        <v>9.9120000000000008</v>
      </c>
      <c r="T6713" s="2">
        <v>3</v>
      </c>
      <c r="U6713" s="25">
        <v>0.2</v>
      </c>
      <c r="V6713" s="25">
        <v>1.2389999999999994</v>
      </c>
      <c r="W6713" s="11">
        <f>Table_1[[#This Row],[Discount]]/Table_1[[#This Row],[Sales]]</f>
        <v>2.0177562550443905E-2</v>
      </c>
      <c r="X6713" t="str">
        <f>IF(Table_1[[#This Row],[Discount %]]&lt;=0.1, "0-10%", IF(Table_1[[#This Row],[Discount %]]&lt;=0.2, "10-20%", IF(Table_1[[#This Row],[Discount %]]&lt;=0.3, "20-30%", IF(Table_1[[#This Row],[Discount %]]&lt;=0.4, "30-40%", "40%+"))))</f>
        <v>0-10%</v>
      </c>
    </row>
    <row r="6714" spans="1:24" ht="14.4" x14ac:dyDescent="0.3">
      <c r="A6714" s="2">
        <v>6713</v>
      </c>
      <c r="B6714" s="2" t="s">
        <v>9053</v>
      </c>
      <c r="C6714" s="2">
        <f>YEAR([1]Data!$D6714)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9">
        <v>266.35200000000003</v>
      </c>
      <c r="T6714" s="2">
        <v>6</v>
      </c>
      <c r="U6714" s="25">
        <v>0.6</v>
      </c>
      <c r="V6714" s="25">
        <v>-292.98719999999997</v>
      </c>
      <c r="W6714" s="11">
        <f>Table_1[[#This Row],[Discount]]/Table_1[[#This Row],[Sales]]</f>
        <v>2.252658136601189E-3</v>
      </c>
      <c r="X6714" t="str">
        <f>IF(Table_1[[#This Row],[Discount %]]&lt;=0.1, "0-10%", IF(Table_1[[#This Row],[Discount %]]&lt;=0.2, "10-20%", IF(Table_1[[#This Row],[Discount %]]&lt;=0.3, "20-30%", IF(Table_1[[#This Row],[Discount %]]&lt;=0.4, "30-40%", "40%+"))))</f>
        <v>0-10%</v>
      </c>
    </row>
    <row r="6715" spans="1:24" ht="14.4" x14ac:dyDescent="0.3">
      <c r="A6715" s="2">
        <v>6714</v>
      </c>
      <c r="B6715" s="2" t="s">
        <v>9053</v>
      </c>
      <c r="C6715" s="2">
        <f>YEAR([1]Data!$D6715)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9">
        <v>56.328000000000003</v>
      </c>
      <c r="T6715" s="2">
        <v>3</v>
      </c>
      <c r="U6715" s="25">
        <v>0.6</v>
      </c>
      <c r="V6715" s="25">
        <v>-26.755799999999994</v>
      </c>
      <c r="W6715" s="11">
        <f>Table_1[[#This Row],[Discount]]/Table_1[[#This Row],[Sales]]</f>
        <v>1.0651896037494673E-2</v>
      </c>
      <c r="X6715" t="str">
        <f>IF(Table_1[[#This Row],[Discount %]]&lt;=0.1, "0-10%", IF(Table_1[[#This Row],[Discount %]]&lt;=0.2, "10-20%", IF(Table_1[[#This Row],[Discount %]]&lt;=0.3, "20-30%", IF(Table_1[[#This Row],[Discount %]]&lt;=0.4, "30-40%", "40%+"))))</f>
        <v>0-10%</v>
      </c>
    </row>
    <row r="6716" spans="1:24" ht="14.4" x14ac:dyDescent="0.3">
      <c r="A6716" s="2">
        <v>6715</v>
      </c>
      <c r="B6716" s="2" t="s">
        <v>9053</v>
      </c>
      <c r="C6716" s="2">
        <f>YEAR([1]Data!$D6716)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9">
        <v>39.264000000000003</v>
      </c>
      <c r="T6716" s="2">
        <v>3</v>
      </c>
      <c r="U6716" s="25">
        <v>0.2</v>
      </c>
      <c r="V6716" s="25">
        <v>-4.908000000000003</v>
      </c>
      <c r="W6716" s="11">
        <f>Table_1[[#This Row],[Discount]]/Table_1[[#This Row],[Sales]]</f>
        <v>5.0937245313773432E-3</v>
      </c>
      <c r="X6716" t="str">
        <f>IF(Table_1[[#This Row],[Discount %]]&lt;=0.1, "0-10%", IF(Table_1[[#This Row],[Discount %]]&lt;=0.2, "10-20%", IF(Table_1[[#This Row],[Discount %]]&lt;=0.3, "20-30%", IF(Table_1[[#This Row],[Discount %]]&lt;=0.4, "30-40%", "40%+"))))</f>
        <v>0-10%</v>
      </c>
    </row>
    <row r="6717" spans="1:24" ht="14.4" x14ac:dyDescent="0.3">
      <c r="A6717" s="2">
        <v>6716</v>
      </c>
      <c r="B6717" s="2" t="s">
        <v>9053</v>
      </c>
      <c r="C6717" s="2">
        <f>YEAR([1]Data!$D6717)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9">
        <v>95.231999999999999</v>
      </c>
      <c r="T6717" s="2">
        <v>6</v>
      </c>
      <c r="U6717" s="25">
        <v>0.2</v>
      </c>
      <c r="V6717" s="25">
        <v>24.998400000000011</v>
      </c>
      <c r="W6717" s="11">
        <f>Table_1[[#This Row],[Discount]]/Table_1[[#This Row],[Sales]]</f>
        <v>2.1001344086021508E-3</v>
      </c>
      <c r="X6717" t="str">
        <f>IF(Table_1[[#This Row],[Discount %]]&lt;=0.1, "0-10%", IF(Table_1[[#This Row],[Discount %]]&lt;=0.2, "10-20%", IF(Table_1[[#This Row],[Discount %]]&lt;=0.3, "20-30%", IF(Table_1[[#This Row],[Discount %]]&lt;=0.4, "30-40%", "40%+"))))</f>
        <v>0-10%</v>
      </c>
    </row>
    <row r="6718" spans="1:24" ht="14.4" x14ac:dyDescent="0.3">
      <c r="A6718" s="2">
        <v>6717</v>
      </c>
      <c r="B6718" s="2" t="s">
        <v>9054</v>
      </c>
      <c r="C6718" s="2">
        <f>YEAR([1]Data!$D6718)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9">
        <v>30</v>
      </c>
      <c r="T6718" s="2">
        <v>6</v>
      </c>
      <c r="U6718" s="25">
        <v>0</v>
      </c>
      <c r="V6718" s="25">
        <v>14.399999999999999</v>
      </c>
      <c r="W6718" s="11">
        <f>Table_1[[#This Row],[Discount]]/Table_1[[#This Row],[Sales]]</f>
        <v>0</v>
      </c>
      <c r="X6718" t="str">
        <f>IF(Table_1[[#This Row],[Discount %]]&lt;=0.1, "0-10%", IF(Table_1[[#This Row],[Discount %]]&lt;=0.2, "10-20%", IF(Table_1[[#This Row],[Discount %]]&lt;=0.3, "20-30%", IF(Table_1[[#This Row],[Discount %]]&lt;=0.4, "30-40%", "40%+"))))</f>
        <v>0-10%</v>
      </c>
    </row>
    <row r="6719" spans="1:24" ht="14.4" x14ac:dyDescent="0.3">
      <c r="A6719" s="2">
        <v>6718</v>
      </c>
      <c r="B6719" s="2" t="s">
        <v>9054</v>
      </c>
      <c r="C6719" s="2">
        <f>YEAR([1]Data!$D6719)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9">
        <v>25.92</v>
      </c>
      <c r="T6719" s="2">
        <v>4</v>
      </c>
      <c r="U6719" s="25">
        <v>0</v>
      </c>
      <c r="V6719" s="25">
        <v>12.700800000000001</v>
      </c>
      <c r="W6719" s="11">
        <f>Table_1[[#This Row],[Discount]]/Table_1[[#This Row],[Sales]]</f>
        <v>0</v>
      </c>
      <c r="X6719" t="str">
        <f>IF(Table_1[[#This Row],[Discount %]]&lt;=0.1, "0-10%", IF(Table_1[[#This Row],[Discount %]]&lt;=0.2, "10-20%", IF(Table_1[[#This Row],[Discount %]]&lt;=0.3, "20-30%", IF(Table_1[[#This Row],[Discount %]]&lt;=0.4, "30-40%", "40%+"))))</f>
        <v>0-10%</v>
      </c>
    </row>
    <row r="6720" spans="1:24" ht="14.4" x14ac:dyDescent="0.3">
      <c r="A6720" s="2">
        <v>6719</v>
      </c>
      <c r="B6720" s="2" t="s">
        <v>9054</v>
      </c>
      <c r="C6720" s="2">
        <f>YEAR([1]Data!$D6720)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9">
        <v>159.91999999999999</v>
      </c>
      <c r="T6720" s="2">
        <v>4</v>
      </c>
      <c r="U6720" s="25">
        <v>0</v>
      </c>
      <c r="V6720" s="25">
        <v>31.983999999999995</v>
      </c>
      <c r="W6720" s="11">
        <f>Table_1[[#This Row],[Discount]]/Table_1[[#This Row],[Sales]]</f>
        <v>0</v>
      </c>
      <c r="X6720" t="str">
        <f>IF(Table_1[[#This Row],[Discount %]]&lt;=0.1, "0-10%", IF(Table_1[[#This Row],[Discount %]]&lt;=0.2, "10-20%", IF(Table_1[[#This Row],[Discount %]]&lt;=0.3, "20-30%", IF(Table_1[[#This Row],[Discount %]]&lt;=0.4, "30-40%", "40%+"))))</f>
        <v>0-10%</v>
      </c>
    </row>
    <row r="6721" spans="1:24" ht="14.4" x14ac:dyDescent="0.3">
      <c r="A6721" s="2">
        <v>6720</v>
      </c>
      <c r="B6721" s="2" t="s">
        <v>9055</v>
      </c>
      <c r="C6721" s="2">
        <f>YEAR([1]Data!$D6721)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9">
        <v>34.944000000000003</v>
      </c>
      <c r="T6721" s="2">
        <v>3</v>
      </c>
      <c r="U6721" s="25">
        <v>0.2</v>
      </c>
      <c r="V6721" s="25">
        <v>3.0576000000000008</v>
      </c>
      <c r="W6721" s="11">
        <f>Table_1[[#This Row],[Discount]]/Table_1[[#This Row],[Sales]]</f>
        <v>5.7234432234432231E-3</v>
      </c>
      <c r="X6721" t="str">
        <f>IF(Table_1[[#This Row],[Discount %]]&lt;=0.1, "0-10%", IF(Table_1[[#This Row],[Discount %]]&lt;=0.2, "10-20%", IF(Table_1[[#This Row],[Discount %]]&lt;=0.3, "20-30%", IF(Table_1[[#This Row],[Discount %]]&lt;=0.4, "30-40%", "40%+"))))</f>
        <v>0-10%</v>
      </c>
    </row>
    <row r="6722" spans="1:24" ht="14.4" x14ac:dyDescent="0.3">
      <c r="A6722" s="2">
        <v>6721</v>
      </c>
      <c r="B6722" s="2" t="s">
        <v>9057</v>
      </c>
      <c r="C6722" s="2">
        <f>YEAR([1]Data!$D6722)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9">
        <v>149.94999999999999</v>
      </c>
      <c r="T6722" s="2">
        <v>5</v>
      </c>
      <c r="U6722" s="25">
        <v>0</v>
      </c>
      <c r="V6722" s="25">
        <v>31.489499999999992</v>
      </c>
      <c r="W6722" s="11">
        <f>Table_1[[#This Row],[Discount]]/Table_1[[#This Row],[Sales]]</f>
        <v>0</v>
      </c>
      <c r="X6722" t="str">
        <f>IF(Table_1[[#This Row],[Discount %]]&lt;=0.1, "0-10%", IF(Table_1[[#This Row],[Discount %]]&lt;=0.2, "10-20%", IF(Table_1[[#This Row],[Discount %]]&lt;=0.3, "20-30%", IF(Table_1[[#This Row],[Discount %]]&lt;=0.4, "30-40%", "40%+"))))</f>
        <v>0-10%</v>
      </c>
    </row>
    <row r="6723" spans="1:24" ht="14.4" x14ac:dyDescent="0.3">
      <c r="A6723" s="2">
        <v>6722</v>
      </c>
      <c r="B6723" s="2" t="s">
        <v>9057</v>
      </c>
      <c r="C6723" s="2">
        <f>YEAR([1]Data!$D6723)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9">
        <v>23.32</v>
      </c>
      <c r="T6723" s="2">
        <v>2</v>
      </c>
      <c r="U6723" s="25">
        <v>0</v>
      </c>
      <c r="V6723" s="25">
        <v>6.0632000000000019</v>
      </c>
      <c r="W6723" s="11">
        <f>Table_1[[#This Row],[Discount]]/Table_1[[#This Row],[Sales]]</f>
        <v>0</v>
      </c>
      <c r="X6723" t="str">
        <f>IF(Table_1[[#This Row],[Discount %]]&lt;=0.1, "0-10%", IF(Table_1[[#This Row],[Discount %]]&lt;=0.2, "10-20%", IF(Table_1[[#This Row],[Discount %]]&lt;=0.3, "20-30%", IF(Table_1[[#This Row],[Discount %]]&lt;=0.4, "30-40%", "40%+"))))</f>
        <v>0-10%</v>
      </c>
    </row>
    <row r="6724" spans="1:24" ht="14.4" x14ac:dyDescent="0.3">
      <c r="A6724" s="2">
        <v>6723</v>
      </c>
      <c r="B6724" s="2" t="s">
        <v>9057</v>
      </c>
      <c r="C6724" s="2">
        <f>YEAR([1]Data!$D6724)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9">
        <v>16.740000000000002</v>
      </c>
      <c r="T6724" s="2">
        <v>3</v>
      </c>
      <c r="U6724" s="25">
        <v>0</v>
      </c>
      <c r="V6724" s="25">
        <v>4.8545999999999978</v>
      </c>
      <c r="W6724" s="11">
        <f>Table_1[[#This Row],[Discount]]/Table_1[[#This Row],[Sales]]</f>
        <v>0</v>
      </c>
      <c r="X6724" t="str">
        <f>IF(Table_1[[#This Row],[Discount %]]&lt;=0.1, "0-10%", IF(Table_1[[#This Row],[Discount %]]&lt;=0.2, "10-20%", IF(Table_1[[#This Row],[Discount %]]&lt;=0.3, "20-30%", IF(Table_1[[#This Row],[Discount %]]&lt;=0.4, "30-40%", "40%+"))))</f>
        <v>0-10%</v>
      </c>
    </row>
    <row r="6725" spans="1:24" ht="14.4" x14ac:dyDescent="0.3">
      <c r="A6725" s="2">
        <v>6724</v>
      </c>
      <c r="B6725" s="2" t="s">
        <v>9058</v>
      </c>
      <c r="C6725" s="2">
        <f>YEAR([1]Data!$D6725)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9">
        <v>14.82</v>
      </c>
      <c r="T6725" s="2">
        <v>6</v>
      </c>
      <c r="U6725" s="25">
        <v>0</v>
      </c>
      <c r="V6725" s="25">
        <v>6.9654000000000007</v>
      </c>
      <c r="W6725" s="11">
        <f>Table_1[[#This Row],[Discount]]/Table_1[[#This Row],[Sales]]</f>
        <v>0</v>
      </c>
      <c r="X6725" t="str">
        <f>IF(Table_1[[#This Row],[Discount %]]&lt;=0.1, "0-10%", IF(Table_1[[#This Row],[Discount %]]&lt;=0.2, "10-20%", IF(Table_1[[#This Row],[Discount %]]&lt;=0.3, "20-30%", IF(Table_1[[#This Row],[Discount %]]&lt;=0.4, "30-40%", "40%+"))))</f>
        <v>0-10%</v>
      </c>
    </row>
    <row r="6726" spans="1:24" ht="14.4" x14ac:dyDescent="0.3">
      <c r="A6726" s="2">
        <v>6725</v>
      </c>
      <c r="B6726" s="2" t="s">
        <v>9059</v>
      </c>
      <c r="C6726" s="2">
        <f>YEAR([1]Data!$D6726)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9">
        <v>10.47</v>
      </c>
      <c r="T6726" s="2">
        <v>3</v>
      </c>
      <c r="U6726" s="25">
        <v>0</v>
      </c>
      <c r="V6726" s="25">
        <v>4.8162000000000003</v>
      </c>
      <c r="W6726" s="11">
        <f>Table_1[[#This Row],[Discount]]/Table_1[[#This Row],[Sales]]</f>
        <v>0</v>
      </c>
      <c r="X6726" t="str">
        <f>IF(Table_1[[#This Row],[Discount %]]&lt;=0.1, "0-10%", IF(Table_1[[#This Row],[Discount %]]&lt;=0.2, "10-20%", IF(Table_1[[#This Row],[Discount %]]&lt;=0.3, "20-30%", IF(Table_1[[#This Row],[Discount %]]&lt;=0.4, "30-40%", "40%+"))))</f>
        <v>0-10%</v>
      </c>
    </row>
    <row r="6727" spans="1:24" ht="14.4" x14ac:dyDescent="0.3">
      <c r="A6727" s="2">
        <v>6726</v>
      </c>
      <c r="B6727" s="2" t="s">
        <v>9059</v>
      </c>
      <c r="C6727" s="2">
        <f>YEAR([1]Data!$D6727)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9">
        <v>11.07</v>
      </c>
      <c r="T6727" s="2">
        <v>3</v>
      </c>
      <c r="U6727" s="25">
        <v>0</v>
      </c>
      <c r="V6727" s="25">
        <v>5.2028999999999996</v>
      </c>
      <c r="W6727" s="11">
        <f>Table_1[[#This Row],[Discount]]/Table_1[[#This Row],[Sales]]</f>
        <v>0</v>
      </c>
      <c r="X6727" t="str">
        <f>IF(Table_1[[#This Row],[Discount %]]&lt;=0.1, "0-10%", IF(Table_1[[#This Row],[Discount %]]&lt;=0.2, "10-20%", IF(Table_1[[#This Row],[Discount %]]&lt;=0.3, "20-30%", IF(Table_1[[#This Row],[Discount %]]&lt;=0.4, "30-40%", "40%+"))))</f>
        <v>0-10%</v>
      </c>
    </row>
    <row r="6728" spans="1:24" ht="14.4" x14ac:dyDescent="0.3">
      <c r="A6728" s="2">
        <v>6727</v>
      </c>
      <c r="B6728" s="2" t="s">
        <v>9059</v>
      </c>
      <c r="C6728" s="2">
        <f>YEAR([1]Data!$D6728)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9">
        <v>20.704000000000001</v>
      </c>
      <c r="T6728" s="2">
        <v>4</v>
      </c>
      <c r="U6728" s="25">
        <v>0.2</v>
      </c>
      <c r="V6728" s="25">
        <v>7.7639999999999993</v>
      </c>
      <c r="W6728" s="11">
        <f>Table_1[[#This Row],[Discount]]/Table_1[[#This Row],[Sales]]</f>
        <v>9.6599690880989179E-3</v>
      </c>
      <c r="X6728" t="str">
        <f>IF(Table_1[[#This Row],[Discount %]]&lt;=0.1, "0-10%", IF(Table_1[[#This Row],[Discount %]]&lt;=0.2, "10-20%", IF(Table_1[[#This Row],[Discount %]]&lt;=0.3, "20-30%", IF(Table_1[[#This Row],[Discount %]]&lt;=0.4, "30-40%", "40%+"))))</f>
        <v>0-10%</v>
      </c>
    </row>
    <row r="6729" spans="1:24" ht="14.4" x14ac:dyDescent="0.3">
      <c r="A6729" s="2">
        <v>6728</v>
      </c>
      <c r="B6729" s="2" t="s">
        <v>9060</v>
      </c>
      <c r="C6729" s="2">
        <f>YEAR([1]Data!$D6729)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9">
        <v>177.2</v>
      </c>
      <c r="T6729" s="2">
        <v>5</v>
      </c>
      <c r="U6729" s="25">
        <v>0</v>
      </c>
      <c r="V6729" s="25">
        <v>83.283999999999992</v>
      </c>
      <c r="W6729" s="11">
        <f>Table_1[[#This Row],[Discount]]/Table_1[[#This Row],[Sales]]</f>
        <v>0</v>
      </c>
      <c r="X6729" t="str">
        <f>IF(Table_1[[#This Row],[Discount %]]&lt;=0.1, "0-10%", IF(Table_1[[#This Row],[Discount %]]&lt;=0.2, "10-20%", IF(Table_1[[#This Row],[Discount %]]&lt;=0.3, "20-30%", IF(Table_1[[#This Row],[Discount %]]&lt;=0.4, "30-40%", "40%+"))))</f>
        <v>0-10%</v>
      </c>
    </row>
    <row r="6730" spans="1:24" ht="14.4" x14ac:dyDescent="0.3">
      <c r="A6730" s="2">
        <v>6729</v>
      </c>
      <c r="B6730" s="2" t="s">
        <v>9061</v>
      </c>
      <c r="C6730" s="2">
        <f>YEAR([1]Data!$D6730)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9">
        <v>50.496000000000002</v>
      </c>
      <c r="T6730" s="2">
        <v>6</v>
      </c>
      <c r="U6730" s="25">
        <v>0.2</v>
      </c>
      <c r="V6730" s="25">
        <v>8.2055999999999987</v>
      </c>
      <c r="W6730" s="11">
        <f>Table_1[[#This Row],[Discount]]/Table_1[[#This Row],[Sales]]</f>
        <v>3.960709759188847E-3</v>
      </c>
      <c r="X6730" t="str">
        <f>IF(Table_1[[#This Row],[Discount %]]&lt;=0.1, "0-10%", IF(Table_1[[#This Row],[Discount %]]&lt;=0.2, "10-20%", IF(Table_1[[#This Row],[Discount %]]&lt;=0.3, "20-30%", IF(Table_1[[#This Row],[Discount %]]&lt;=0.4, "30-40%", "40%+"))))</f>
        <v>0-10%</v>
      </c>
    </row>
    <row r="6731" spans="1:24" ht="14.4" x14ac:dyDescent="0.3">
      <c r="A6731" s="2">
        <v>6730</v>
      </c>
      <c r="B6731" s="2" t="s">
        <v>9062</v>
      </c>
      <c r="C6731" s="2">
        <f>YEAR([1]Data!$D6731)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9">
        <v>6.1290000000000004</v>
      </c>
      <c r="T6731" s="2">
        <v>3</v>
      </c>
      <c r="U6731" s="25">
        <v>0.7</v>
      </c>
      <c r="V6731" s="25">
        <v>-4.4945999999999984</v>
      </c>
      <c r="W6731" s="11">
        <f>Table_1[[#This Row],[Discount]]/Table_1[[#This Row],[Sales]]</f>
        <v>0.11421112742698644</v>
      </c>
      <c r="X6731" t="str">
        <f>IF(Table_1[[#This Row],[Discount %]]&lt;=0.1, "0-10%", IF(Table_1[[#This Row],[Discount %]]&lt;=0.2, "10-20%", IF(Table_1[[#This Row],[Discount %]]&lt;=0.3, "20-30%", IF(Table_1[[#This Row],[Discount %]]&lt;=0.4, "30-40%", "40%+"))))</f>
        <v>10-20%</v>
      </c>
    </row>
    <row r="6732" spans="1:24" ht="14.4" x14ac:dyDescent="0.3">
      <c r="A6732" s="2">
        <v>6731</v>
      </c>
      <c r="B6732" s="2" t="s">
        <v>9062</v>
      </c>
      <c r="C6732" s="2">
        <f>YEAR([1]Data!$D6732)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9">
        <v>643.13599999999997</v>
      </c>
      <c r="T6732" s="2">
        <v>4</v>
      </c>
      <c r="U6732" s="25">
        <v>0.2</v>
      </c>
      <c r="V6732" s="25">
        <v>56.274400000000014</v>
      </c>
      <c r="W6732" s="11">
        <f>Table_1[[#This Row],[Discount]]/Table_1[[#This Row],[Sales]]</f>
        <v>3.1097621653895915E-4</v>
      </c>
      <c r="X6732" t="str">
        <f>IF(Table_1[[#This Row],[Discount %]]&lt;=0.1, "0-10%", IF(Table_1[[#This Row],[Discount %]]&lt;=0.2, "10-20%", IF(Table_1[[#This Row],[Discount %]]&lt;=0.3, "20-30%", IF(Table_1[[#This Row],[Discount %]]&lt;=0.4, "30-40%", "40%+"))))</f>
        <v>0-10%</v>
      </c>
    </row>
    <row r="6733" spans="1:24" ht="14.4" x14ac:dyDescent="0.3">
      <c r="A6733" s="2">
        <v>6732</v>
      </c>
      <c r="B6733" s="2" t="s">
        <v>9062</v>
      </c>
      <c r="C6733" s="2">
        <f>YEAR([1]Data!$D6733)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9">
        <v>20.736000000000004</v>
      </c>
      <c r="T6733" s="2">
        <v>4</v>
      </c>
      <c r="U6733" s="25">
        <v>0.2</v>
      </c>
      <c r="V6733" s="25">
        <v>7.2576000000000001</v>
      </c>
      <c r="W6733" s="11">
        <f>Table_1[[#This Row],[Discount]]/Table_1[[#This Row],[Sales]]</f>
        <v>9.6450617283950595E-3</v>
      </c>
      <c r="X6733" t="str">
        <f>IF(Table_1[[#This Row],[Discount %]]&lt;=0.1, "0-10%", IF(Table_1[[#This Row],[Discount %]]&lt;=0.2, "10-20%", IF(Table_1[[#This Row],[Discount %]]&lt;=0.3, "20-30%", IF(Table_1[[#This Row],[Discount %]]&lt;=0.4, "30-40%", "40%+"))))</f>
        <v>0-10%</v>
      </c>
    </row>
    <row r="6734" spans="1:24" ht="14.4" x14ac:dyDescent="0.3">
      <c r="A6734" s="2">
        <v>6733</v>
      </c>
      <c r="B6734" s="2" t="s">
        <v>9063</v>
      </c>
      <c r="C6734" s="2">
        <f>YEAR([1]Data!$D6734)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9">
        <v>177.536</v>
      </c>
      <c r="T6734" s="2">
        <v>4</v>
      </c>
      <c r="U6734" s="25">
        <v>0.2</v>
      </c>
      <c r="V6734" s="25">
        <v>62.137599999999992</v>
      </c>
      <c r="W6734" s="11">
        <f>Table_1[[#This Row],[Discount]]/Table_1[[#This Row],[Sales]]</f>
        <v>1.126532083633742E-3</v>
      </c>
      <c r="X6734" t="str">
        <f>IF(Table_1[[#This Row],[Discount %]]&lt;=0.1, "0-10%", IF(Table_1[[#This Row],[Discount %]]&lt;=0.2, "10-20%", IF(Table_1[[#This Row],[Discount %]]&lt;=0.3, "20-30%", IF(Table_1[[#This Row],[Discount %]]&lt;=0.4, "30-40%", "40%+"))))</f>
        <v>0-10%</v>
      </c>
    </row>
    <row r="6735" spans="1:24" ht="14.4" x14ac:dyDescent="0.3">
      <c r="A6735" s="2">
        <v>6734</v>
      </c>
      <c r="B6735" s="2" t="s">
        <v>9063</v>
      </c>
      <c r="C6735" s="2">
        <f>YEAR([1]Data!$D6735)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9">
        <v>32.432000000000002</v>
      </c>
      <c r="T6735" s="2">
        <v>2</v>
      </c>
      <c r="U6735" s="25">
        <v>0.2</v>
      </c>
      <c r="V6735" s="25">
        <v>3.2432000000000016</v>
      </c>
      <c r="W6735" s="11">
        <f>Table_1[[#This Row],[Discount]]/Table_1[[#This Row],[Sales]]</f>
        <v>6.1667488899851998E-3</v>
      </c>
      <c r="X6735" t="str">
        <f>IF(Table_1[[#This Row],[Discount %]]&lt;=0.1, "0-10%", IF(Table_1[[#This Row],[Discount %]]&lt;=0.2, "10-20%", IF(Table_1[[#This Row],[Discount %]]&lt;=0.3, "20-30%", IF(Table_1[[#This Row],[Discount %]]&lt;=0.4, "30-40%", "40%+"))))</f>
        <v>0-10%</v>
      </c>
    </row>
    <row r="6736" spans="1:24" ht="14.4" x14ac:dyDescent="0.3">
      <c r="A6736" s="2">
        <v>6735</v>
      </c>
      <c r="B6736" s="2" t="s">
        <v>9064</v>
      </c>
      <c r="C6736" s="2">
        <f>YEAR([1]Data!$D6736)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9">
        <v>11.696</v>
      </c>
      <c r="T6736" s="2">
        <v>2</v>
      </c>
      <c r="U6736" s="25">
        <v>0.2</v>
      </c>
      <c r="V6736" s="25">
        <v>3.9473999999999996</v>
      </c>
      <c r="W6736" s="11">
        <f>Table_1[[#This Row],[Discount]]/Table_1[[#This Row],[Sales]]</f>
        <v>1.7099863201094391E-2</v>
      </c>
      <c r="X6736" t="str">
        <f>IF(Table_1[[#This Row],[Discount %]]&lt;=0.1, "0-10%", IF(Table_1[[#This Row],[Discount %]]&lt;=0.2, "10-20%", IF(Table_1[[#This Row],[Discount %]]&lt;=0.3, "20-30%", IF(Table_1[[#This Row],[Discount %]]&lt;=0.4, "30-40%", "40%+"))))</f>
        <v>0-10%</v>
      </c>
    </row>
    <row r="6737" spans="1:24" ht="14.4" x14ac:dyDescent="0.3">
      <c r="A6737" s="2">
        <v>6736</v>
      </c>
      <c r="B6737" s="2" t="s">
        <v>9065</v>
      </c>
      <c r="C6737" s="2">
        <f>YEAR([1]Data!$D6737)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9">
        <v>113.76</v>
      </c>
      <c r="T6737" s="2">
        <v>3</v>
      </c>
      <c r="U6737" s="25">
        <v>0</v>
      </c>
      <c r="V6737" s="25">
        <v>44.366400000000006</v>
      </c>
      <c r="W6737" s="11">
        <f>Table_1[[#This Row],[Discount]]/Table_1[[#This Row],[Sales]]</f>
        <v>0</v>
      </c>
      <c r="X6737" t="str">
        <f>IF(Table_1[[#This Row],[Discount %]]&lt;=0.1, "0-10%", IF(Table_1[[#This Row],[Discount %]]&lt;=0.2, "10-20%", IF(Table_1[[#This Row],[Discount %]]&lt;=0.3, "20-30%", IF(Table_1[[#This Row],[Discount %]]&lt;=0.4, "30-40%", "40%+"))))</f>
        <v>0-10%</v>
      </c>
    </row>
    <row r="6738" spans="1:24" ht="14.4" x14ac:dyDescent="0.3">
      <c r="A6738" s="2">
        <v>6737</v>
      </c>
      <c r="B6738" s="2" t="s">
        <v>9065</v>
      </c>
      <c r="C6738" s="2">
        <f>YEAR([1]Data!$D6738)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9">
        <v>579.51</v>
      </c>
      <c r="T6738" s="2">
        <v>3</v>
      </c>
      <c r="U6738" s="25">
        <v>0</v>
      </c>
      <c r="V6738" s="25">
        <v>81.131400000000014</v>
      </c>
      <c r="W6738" s="11">
        <f>Table_1[[#This Row],[Discount]]/Table_1[[#This Row],[Sales]]</f>
        <v>0</v>
      </c>
      <c r="X6738" t="str">
        <f>IF(Table_1[[#This Row],[Discount %]]&lt;=0.1, "0-10%", IF(Table_1[[#This Row],[Discount %]]&lt;=0.2, "10-20%", IF(Table_1[[#This Row],[Discount %]]&lt;=0.3, "20-30%", IF(Table_1[[#This Row],[Discount %]]&lt;=0.4, "30-40%", "40%+"))))</f>
        <v>0-10%</v>
      </c>
    </row>
    <row r="6739" spans="1:24" ht="14.4" x14ac:dyDescent="0.3">
      <c r="A6739" s="2">
        <v>6738</v>
      </c>
      <c r="B6739" s="2" t="s">
        <v>9065</v>
      </c>
      <c r="C6739" s="2">
        <f>YEAR([1]Data!$D6739)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9">
        <v>150.66</v>
      </c>
      <c r="T6739" s="2">
        <v>9</v>
      </c>
      <c r="U6739" s="25">
        <v>0</v>
      </c>
      <c r="V6739" s="25">
        <v>6.0263999999999918</v>
      </c>
      <c r="W6739" s="11">
        <f>Table_1[[#This Row],[Discount]]/Table_1[[#This Row],[Sales]]</f>
        <v>0</v>
      </c>
      <c r="X6739" t="str">
        <f>IF(Table_1[[#This Row],[Discount %]]&lt;=0.1, "0-10%", IF(Table_1[[#This Row],[Discount %]]&lt;=0.2, "10-20%", IF(Table_1[[#This Row],[Discount %]]&lt;=0.3, "20-30%", IF(Table_1[[#This Row],[Discount %]]&lt;=0.4, "30-40%", "40%+"))))</f>
        <v>0-10%</v>
      </c>
    </row>
    <row r="6740" spans="1:24" ht="14.4" x14ac:dyDescent="0.3">
      <c r="A6740" s="2">
        <v>6739</v>
      </c>
      <c r="B6740" s="2" t="s">
        <v>9065</v>
      </c>
      <c r="C6740" s="2">
        <f>YEAR([1]Data!$D6740)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9">
        <v>48.032000000000004</v>
      </c>
      <c r="T6740" s="2">
        <v>4</v>
      </c>
      <c r="U6740" s="25">
        <v>0.2</v>
      </c>
      <c r="V6740" s="25">
        <v>15.610399999999993</v>
      </c>
      <c r="W6740" s="11">
        <f>Table_1[[#This Row],[Discount]]/Table_1[[#This Row],[Sales]]</f>
        <v>4.1638907395069955E-3</v>
      </c>
      <c r="X6740" t="str">
        <f>IF(Table_1[[#This Row],[Discount %]]&lt;=0.1, "0-10%", IF(Table_1[[#This Row],[Discount %]]&lt;=0.2, "10-20%", IF(Table_1[[#This Row],[Discount %]]&lt;=0.3, "20-30%", IF(Table_1[[#This Row],[Discount %]]&lt;=0.4, "30-40%", "40%+"))))</f>
        <v>0-10%</v>
      </c>
    </row>
    <row r="6741" spans="1:24" ht="14.4" x14ac:dyDescent="0.3">
      <c r="A6741" s="2">
        <v>6740</v>
      </c>
      <c r="B6741" s="2" t="s">
        <v>9066</v>
      </c>
      <c r="C6741" s="2">
        <f>YEAR([1]Data!$D6741)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9">
        <v>102.624</v>
      </c>
      <c r="T6741" s="2">
        <v>3</v>
      </c>
      <c r="U6741" s="25">
        <v>0.2</v>
      </c>
      <c r="V6741" s="25">
        <v>7.6968000000000032</v>
      </c>
      <c r="W6741" s="11">
        <f>Table_1[[#This Row],[Discount]]/Table_1[[#This Row],[Sales]]</f>
        <v>1.9488618646710323E-3</v>
      </c>
      <c r="X6741" t="str">
        <f>IF(Table_1[[#This Row],[Discount %]]&lt;=0.1, "0-10%", IF(Table_1[[#This Row],[Discount %]]&lt;=0.2, "10-20%", IF(Table_1[[#This Row],[Discount %]]&lt;=0.3, "20-30%", IF(Table_1[[#This Row],[Discount %]]&lt;=0.4, "30-40%", "40%+"))))</f>
        <v>0-10%</v>
      </c>
    </row>
    <row r="6742" spans="1:24" ht="14.4" x14ac:dyDescent="0.3">
      <c r="A6742" s="2">
        <v>6741</v>
      </c>
      <c r="B6742" s="2" t="s">
        <v>9066</v>
      </c>
      <c r="C6742" s="2">
        <f>YEAR([1]Data!$D6742)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9">
        <v>359.77199999999999</v>
      </c>
      <c r="T6742" s="2">
        <v>2</v>
      </c>
      <c r="U6742" s="25">
        <v>0.3</v>
      </c>
      <c r="V6742" s="25">
        <v>-5.1396000000000583</v>
      </c>
      <c r="W6742" s="11">
        <f>Table_1[[#This Row],[Discount]]/Table_1[[#This Row],[Sales]]</f>
        <v>8.3386144558220208E-4</v>
      </c>
      <c r="X6742" t="str">
        <f>IF(Table_1[[#This Row],[Discount %]]&lt;=0.1, "0-10%", IF(Table_1[[#This Row],[Discount %]]&lt;=0.2, "10-20%", IF(Table_1[[#This Row],[Discount %]]&lt;=0.3, "20-30%", IF(Table_1[[#This Row],[Discount %]]&lt;=0.4, "30-40%", "40%+"))))</f>
        <v>0-10%</v>
      </c>
    </row>
    <row r="6743" spans="1:24" ht="14.4" x14ac:dyDescent="0.3">
      <c r="A6743" s="2">
        <v>6742</v>
      </c>
      <c r="B6743" s="2" t="s">
        <v>9066</v>
      </c>
      <c r="C6743" s="2">
        <f>YEAR([1]Data!$D6743)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9">
        <v>13.392000000000001</v>
      </c>
      <c r="T6743" s="2">
        <v>3</v>
      </c>
      <c r="U6743" s="25">
        <v>0.2</v>
      </c>
      <c r="V6743" s="25">
        <v>3.1806000000000005</v>
      </c>
      <c r="W6743" s="11">
        <f>Table_1[[#This Row],[Discount]]/Table_1[[#This Row],[Sales]]</f>
        <v>1.4934289127837515E-2</v>
      </c>
      <c r="X6743" t="str">
        <f>IF(Table_1[[#This Row],[Discount %]]&lt;=0.1, "0-10%", IF(Table_1[[#This Row],[Discount %]]&lt;=0.2, "10-20%", IF(Table_1[[#This Row],[Discount %]]&lt;=0.3, "20-30%", IF(Table_1[[#This Row],[Discount %]]&lt;=0.4, "30-40%", "40%+"))))</f>
        <v>0-10%</v>
      </c>
    </row>
    <row r="6744" spans="1:24" ht="14.4" x14ac:dyDescent="0.3">
      <c r="A6744" s="2">
        <v>6743</v>
      </c>
      <c r="B6744" s="2" t="s">
        <v>9067</v>
      </c>
      <c r="C6744" s="2">
        <f>YEAR([1]Data!$D6744)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9">
        <v>122.13600000000001</v>
      </c>
      <c r="T6744" s="2">
        <v>3</v>
      </c>
      <c r="U6744" s="25">
        <v>0.2</v>
      </c>
      <c r="V6744" s="25">
        <v>-13.740299999999994</v>
      </c>
      <c r="W6744" s="11">
        <f>Table_1[[#This Row],[Discount]]/Table_1[[#This Row],[Sales]]</f>
        <v>1.6375188314665618E-3</v>
      </c>
      <c r="X6744" t="str">
        <f>IF(Table_1[[#This Row],[Discount %]]&lt;=0.1, "0-10%", IF(Table_1[[#This Row],[Discount %]]&lt;=0.2, "10-20%", IF(Table_1[[#This Row],[Discount %]]&lt;=0.3, "20-30%", IF(Table_1[[#This Row],[Discount %]]&lt;=0.4, "30-40%", "40%+"))))</f>
        <v>0-10%</v>
      </c>
    </row>
    <row r="6745" spans="1:24" ht="14.4" x14ac:dyDescent="0.3">
      <c r="A6745" s="2">
        <v>6744</v>
      </c>
      <c r="B6745" s="2" t="s">
        <v>9068</v>
      </c>
      <c r="C6745" s="2">
        <f>YEAR([1]Data!$D6745)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9">
        <v>35.880000000000003</v>
      </c>
      <c r="T6745" s="2">
        <v>6</v>
      </c>
      <c r="U6745" s="25">
        <v>0</v>
      </c>
      <c r="V6745" s="25">
        <v>16.146000000000001</v>
      </c>
      <c r="W6745" s="11">
        <f>Table_1[[#This Row],[Discount]]/Table_1[[#This Row],[Sales]]</f>
        <v>0</v>
      </c>
      <c r="X6745" t="str">
        <f>IF(Table_1[[#This Row],[Discount %]]&lt;=0.1, "0-10%", IF(Table_1[[#This Row],[Discount %]]&lt;=0.2, "10-20%", IF(Table_1[[#This Row],[Discount %]]&lt;=0.3, "20-30%", IF(Table_1[[#This Row],[Discount %]]&lt;=0.4, "30-40%", "40%+"))))</f>
        <v>0-10%</v>
      </c>
    </row>
    <row r="6746" spans="1:24" ht="14.4" x14ac:dyDescent="0.3">
      <c r="A6746" s="2">
        <v>6745</v>
      </c>
      <c r="B6746" s="2" t="s">
        <v>9069</v>
      </c>
      <c r="C6746" s="2">
        <f>YEAR([1]Data!$D6746)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9">
        <v>479.952</v>
      </c>
      <c r="T6746" s="2">
        <v>6</v>
      </c>
      <c r="U6746" s="25">
        <v>0.2</v>
      </c>
      <c r="V6746" s="25">
        <v>107.98920000000001</v>
      </c>
      <c r="W6746" s="11">
        <f>Table_1[[#This Row],[Discount]]/Table_1[[#This Row],[Sales]]</f>
        <v>4.1670833750041673E-4</v>
      </c>
      <c r="X6746" t="str">
        <f>IF(Table_1[[#This Row],[Discount %]]&lt;=0.1, "0-10%", IF(Table_1[[#This Row],[Discount %]]&lt;=0.2, "10-20%", IF(Table_1[[#This Row],[Discount %]]&lt;=0.3, "20-30%", IF(Table_1[[#This Row],[Discount %]]&lt;=0.4, "30-40%", "40%+"))))</f>
        <v>0-10%</v>
      </c>
    </row>
    <row r="6747" spans="1:24" ht="14.4" x14ac:dyDescent="0.3">
      <c r="A6747" s="2">
        <v>6746</v>
      </c>
      <c r="B6747" s="2" t="s">
        <v>9069</v>
      </c>
      <c r="C6747" s="2">
        <f>YEAR([1]Data!$D6747)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9">
        <v>23.92</v>
      </c>
      <c r="T6747" s="2">
        <v>5</v>
      </c>
      <c r="U6747" s="25">
        <v>0.2</v>
      </c>
      <c r="V6747" s="25">
        <v>1.7940000000000005</v>
      </c>
      <c r="W6747" s="11">
        <f>Table_1[[#This Row],[Discount]]/Table_1[[#This Row],[Sales]]</f>
        <v>8.3612040133779261E-3</v>
      </c>
      <c r="X6747" t="str">
        <f>IF(Table_1[[#This Row],[Discount %]]&lt;=0.1, "0-10%", IF(Table_1[[#This Row],[Discount %]]&lt;=0.2, "10-20%", IF(Table_1[[#This Row],[Discount %]]&lt;=0.3, "20-30%", IF(Table_1[[#This Row],[Discount %]]&lt;=0.4, "30-40%", "40%+"))))</f>
        <v>0-10%</v>
      </c>
    </row>
    <row r="6748" spans="1:24" ht="14.4" x14ac:dyDescent="0.3">
      <c r="A6748" s="2">
        <v>6747</v>
      </c>
      <c r="B6748" s="2" t="s">
        <v>9070</v>
      </c>
      <c r="C6748" s="2">
        <f>YEAR([1]Data!$D6748)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9">
        <v>629.94999999999993</v>
      </c>
      <c r="T6748" s="2">
        <v>5</v>
      </c>
      <c r="U6748" s="25">
        <v>0</v>
      </c>
      <c r="V6748" s="25">
        <v>163.78700000000003</v>
      </c>
      <c r="W6748" s="11">
        <f>Table_1[[#This Row],[Discount]]/Table_1[[#This Row],[Sales]]</f>
        <v>0</v>
      </c>
      <c r="X6748" t="str">
        <f>IF(Table_1[[#This Row],[Discount %]]&lt;=0.1, "0-10%", IF(Table_1[[#This Row],[Discount %]]&lt;=0.2, "10-20%", IF(Table_1[[#This Row],[Discount %]]&lt;=0.3, "20-30%", IF(Table_1[[#This Row],[Discount %]]&lt;=0.4, "30-40%", "40%+"))))</f>
        <v>0-10%</v>
      </c>
    </row>
    <row r="6749" spans="1:24" ht="14.4" x14ac:dyDescent="0.3">
      <c r="A6749" s="2">
        <v>6748</v>
      </c>
      <c r="B6749" s="2" t="s">
        <v>9071</v>
      </c>
      <c r="C6749" s="2">
        <f>YEAR([1]Data!$D6749)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9">
        <v>14.952000000000002</v>
      </c>
      <c r="T6749" s="2">
        <v>1</v>
      </c>
      <c r="U6749" s="25">
        <v>0.2</v>
      </c>
      <c r="V6749" s="25">
        <v>5.0462999999999996</v>
      </c>
      <c r="W6749" s="11">
        <f>Table_1[[#This Row],[Discount]]/Table_1[[#This Row],[Sales]]</f>
        <v>1.337613697164259E-2</v>
      </c>
      <c r="X6749" t="str">
        <f>IF(Table_1[[#This Row],[Discount %]]&lt;=0.1, "0-10%", IF(Table_1[[#This Row],[Discount %]]&lt;=0.2, "10-20%", IF(Table_1[[#This Row],[Discount %]]&lt;=0.3, "20-30%", IF(Table_1[[#This Row],[Discount %]]&lt;=0.4, "30-40%", "40%+"))))</f>
        <v>0-10%</v>
      </c>
    </row>
    <row r="6750" spans="1:24" ht="14.4" x14ac:dyDescent="0.3">
      <c r="A6750" s="2">
        <v>6749</v>
      </c>
      <c r="B6750" s="2" t="s">
        <v>9071</v>
      </c>
      <c r="C6750" s="2">
        <f>YEAR([1]Data!$D6750)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9">
        <v>17.940000000000001</v>
      </c>
      <c r="T6750" s="2">
        <v>3</v>
      </c>
      <c r="U6750" s="25">
        <v>0</v>
      </c>
      <c r="V6750" s="25">
        <v>8.0730000000000004</v>
      </c>
      <c r="W6750" s="11">
        <f>Table_1[[#This Row],[Discount]]/Table_1[[#This Row],[Sales]]</f>
        <v>0</v>
      </c>
      <c r="X6750" t="str">
        <f>IF(Table_1[[#This Row],[Discount %]]&lt;=0.1, "0-10%", IF(Table_1[[#This Row],[Discount %]]&lt;=0.2, "10-20%", IF(Table_1[[#This Row],[Discount %]]&lt;=0.3, "20-30%", IF(Table_1[[#This Row],[Discount %]]&lt;=0.4, "30-40%", "40%+"))))</f>
        <v>0-10%</v>
      </c>
    </row>
    <row r="6751" spans="1:24" ht="14.4" x14ac:dyDescent="0.3">
      <c r="A6751" s="2">
        <v>6750</v>
      </c>
      <c r="B6751" s="2" t="s">
        <v>9071</v>
      </c>
      <c r="C6751" s="2">
        <f>YEAR([1]Data!$D6751)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9">
        <v>116.98</v>
      </c>
      <c r="T6751" s="2">
        <v>2</v>
      </c>
      <c r="U6751" s="25">
        <v>0</v>
      </c>
      <c r="V6751" s="25">
        <v>29.245000000000005</v>
      </c>
      <c r="W6751" s="11">
        <f>Table_1[[#This Row],[Discount]]/Table_1[[#This Row],[Sales]]</f>
        <v>0</v>
      </c>
      <c r="X6751" t="str">
        <f>IF(Table_1[[#This Row],[Discount %]]&lt;=0.1, "0-10%", IF(Table_1[[#This Row],[Discount %]]&lt;=0.2, "10-20%", IF(Table_1[[#This Row],[Discount %]]&lt;=0.3, "20-30%", IF(Table_1[[#This Row],[Discount %]]&lt;=0.4, "30-40%", "40%+"))))</f>
        <v>0-10%</v>
      </c>
    </row>
    <row r="6752" spans="1:24" ht="14.4" x14ac:dyDescent="0.3">
      <c r="A6752" s="2">
        <v>6751</v>
      </c>
      <c r="B6752" s="2" t="s">
        <v>9072</v>
      </c>
      <c r="C6752" s="2">
        <f>YEAR([1]Data!$D6752)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9">
        <v>121.96</v>
      </c>
      <c r="T6752" s="2">
        <v>2</v>
      </c>
      <c r="U6752" s="25">
        <v>0</v>
      </c>
      <c r="V6752" s="25">
        <v>20.733199999999997</v>
      </c>
      <c r="W6752" s="11">
        <f>Table_1[[#This Row],[Discount]]/Table_1[[#This Row],[Sales]]</f>
        <v>0</v>
      </c>
      <c r="X6752" t="str">
        <f>IF(Table_1[[#This Row],[Discount %]]&lt;=0.1, "0-10%", IF(Table_1[[#This Row],[Discount %]]&lt;=0.2, "10-20%", IF(Table_1[[#This Row],[Discount %]]&lt;=0.3, "20-30%", IF(Table_1[[#This Row],[Discount %]]&lt;=0.4, "30-40%", "40%+"))))</f>
        <v>0-10%</v>
      </c>
    </row>
    <row r="6753" spans="1:24" ht="14.4" x14ac:dyDescent="0.3">
      <c r="A6753" s="2">
        <v>6752</v>
      </c>
      <c r="B6753" s="2" t="s">
        <v>9072</v>
      </c>
      <c r="C6753" s="2">
        <f>YEAR([1]Data!$D6753)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9">
        <v>8.74</v>
      </c>
      <c r="T6753" s="2">
        <v>2</v>
      </c>
      <c r="U6753" s="25">
        <v>0</v>
      </c>
      <c r="V6753" s="25">
        <v>2.2724000000000002</v>
      </c>
      <c r="W6753" s="11">
        <f>Table_1[[#This Row],[Discount]]/Table_1[[#This Row],[Sales]]</f>
        <v>0</v>
      </c>
      <c r="X6753" t="str">
        <f>IF(Table_1[[#This Row],[Discount %]]&lt;=0.1, "0-10%", IF(Table_1[[#This Row],[Discount %]]&lt;=0.2, "10-20%", IF(Table_1[[#This Row],[Discount %]]&lt;=0.3, "20-30%", IF(Table_1[[#This Row],[Discount %]]&lt;=0.4, "30-40%", "40%+"))))</f>
        <v>0-10%</v>
      </c>
    </row>
    <row r="6754" spans="1:24" ht="14.4" x14ac:dyDescent="0.3">
      <c r="A6754" s="2">
        <v>6753</v>
      </c>
      <c r="B6754" s="2" t="s">
        <v>9072</v>
      </c>
      <c r="C6754" s="2">
        <f>YEAR([1]Data!$D6754)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9">
        <v>61.96</v>
      </c>
      <c r="T6754" s="2">
        <v>2</v>
      </c>
      <c r="U6754" s="25">
        <v>0</v>
      </c>
      <c r="V6754" s="25">
        <v>27.881999999999998</v>
      </c>
      <c r="W6754" s="11">
        <f>Table_1[[#This Row],[Discount]]/Table_1[[#This Row],[Sales]]</f>
        <v>0</v>
      </c>
      <c r="X6754" t="str">
        <f>IF(Table_1[[#This Row],[Discount %]]&lt;=0.1, "0-10%", IF(Table_1[[#This Row],[Discount %]]&lt;=0.2, "10-20%", IF(Table_1[[#This Row],[Discount %]]&lt;=0.3, "20-30%", IF(Table_1[[#This Row],[Discount %]]&lt;=0.4, "30-40%", "40%+"))))</f>
        <v>0-10%</v>
      </c>
    </row>
    <row r="6755" spans="1:24" ht="14.4" x14ac:dyDescent="0.3">
      <c r="A6755" s="2">
        <v>6754</v>
      </c>
      <c r="B6755" s="2" t="s">
        <v>9072</v>
      </c>
      <c r="C6755" s="2">
        <f>YEAR([1]Data!$D6755)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9">
        <v>7.96</v>
      </c>
      <c r="T6755" s="2">
        <v>2</v>
      </c>
      <c r="U6755" s="25">
        <v>0</v>
      </c>
      <c r="V6755" s="25">
        <v>3.7412000000000001</v>
      </c>
      <c r="W6755" s="11">
        <f>Table_1[[#This Row],[Discount]]/Table_1[[#This Row],[Sales]]</f>
        <v>0</v>
      </c>
      <c r="X6755" t="str">
        <f>IF(Table_1[[#This Row],[Discount %]]&lt;=0.1, "0-10%", IF(Table_1[[#This Row],[Discount %]]&lt;=0.2, "10-20%", IF(Table_1[[#This Row],[Discount %]]&lt;=0.3, "20-30%", IF(Table_1[[#This Row],[Discount %]]&lt;=0.4, "30-40%", "40%+"))))</f>
        <v>0-10%</v>
      </c>
    </row>
    <row r="6756" spans="1:24" ht="14.4" x14ac:dyDescent="0.3">
      <c r="A6756" s="2">
        <v>6755</v>
      </c>
      <c r="B6756" s="2" t="s">
        <v>9072</v>
      </c>
      <c r="C6756" s="2">
        <f>YEAR([1]Data!$D6756)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9">
        <v>275.24</v>
      </c>
      <c r="T6756" s="2">
        <v>4</v>
      </c>
      <c r="U6756" s="25">
        <v>0</v>
      </c>
      <c r="V6756" s="25">
        <v>121.10560000000001</v>
      </c>
      <c r="W6756" s="11">
        <f>Table_1[[#This Row],[Discount]]/Table_1[[#This Row],[Sales]]</f>
        <v>0</v>
      </c>
      <c r="X6756" t="str">
        <f>IF(Table_1[[#This Row],[Discount %]]&lt;=0.1, "0-10%", IF(Table_1[[#This Row],[Discount %]]&lt;=0.2, "10-20%", IF(Table_1[[#This Row],[Discount %]]&lt;=0.3, "20-30%", IF(Table_1[[#This Row],[Discount %]]&lt;=0.4, "30-40%", "40%+"))))</f>
        <v>0-10%</v>
      </c>
    </row>
    <row r="6757" spans="1:24" ht="14.4" x14ac:dyDescent="0.3">
      <c r="A6757" s="2">
        <v>6756</v>
      </c>
      <c r="B6757" s="2" t="s">
        <v>9073</v>
      </c>
      <c r="C6757" s="2">
        <f>YEAR([1]Data!$D6757)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9">
        <v>47.400000000000006</v>
      </c>
      <c r="T6757" s="2">
        <v>5</v>
      </c>
      <c r="U6757" s="25">
        <v>0</v>
      </c>
      <c r="V6757" s="25">
        <v>18.960000000000004</v>
      </c>
      <c r="W6757" s="11">
        <f>Table_1[[#This Row],[Discount]]/Table_1[[#This Row],[Sales]]</f>
        <v>0</v>
      </c>
      <c r="X6757" t="str">
        <f>IF(Table_1[[#This Row],[Discount %]]&lt;=0.1, "0-10%", IF(Table_1[[#This Row],[Discount %]]&lt;=0.2, "10-20%", IF(Table_1[[#This Row],[Discount %]]&lt;=0.3, "20-30%", IF(Table_1[[#This Row],[Discount %]]&lt;=0.4, "30-40%", "40%+"))))</f>
        <v>0-10%</v>
      </c>
    </row>
    <row r="6758" spans="1:24" ht="14.4" x14ac:dyDescent="0.3">
      <c r="A6758" s="2">
        <v>6757</v>
      </c>
      <c r="B6758" s="2" t="s">
        <v>9073</v>
      </c>
      <c r="C6758" s="2">
        <f>YEAR([1]Data!$D6758)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9">
        <v>512.96</v>
      </c>
      <c r="T6758" s="2">
        <v>4</v>
      </c>
      <c r="U6758" s="25">
        <v>0</v>
      </c>
      <c r="V6758" s="25">
        <v>143.62880000000001</v>
      </c>
      <c r="W6758" s="11">
        <f>Table_1[[#This Row],[Discount]]/Table_1[[#This Row],[Sales]]</f>
        <v>0</v>
      </c>
      <c r="X6758" t="str">
        <f>IF(Table_1[[#This Row],[Discount %]]&lt;=0.1, "0-10%", IF(Table_1[[#This Row],[Discount %]]&lt;=0.2, "10-20%", IF(Table_1[[#This Row],[Discount %]]&lt;=0.3, "20-30%", IF(Table_1[[#This Row],[Discount %]]&lt;=0.4, "30-40%", "40%+"))))</f>
        <v>0-10%</v>
      </c>
    </row>
    <row r="6759" spans="1:24" ht="14.4" x14ac:dyDescent="0.3">
      <c r="A6759" s="2">
        <v>6758</v>
      </c>
      <c r="B6759" s="2" t="s">
        <v>9073</v>
      </c>
      <c r="C6759" s="2">
        <f>YEAR([1]Data!$D6759)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9">
        <v>395.93999999999994</v>
      </c>
      <c r="T6759" s="2">
        <v>6</v>
      </c>
      <c r="U6759" s="25">
        <v>0</v>
      </c>
      <c r="V6759" s="25">
        <v>102.94440000000002</v>
      </c>
      <c r="W6759" s="11">
        <f>Table_1[[#This Row],[Discount]]/Table_1[[#This Row],[Sales]]</f>
        <v>0</v>
      </c>
      <c r="X6759" t="str">
        <f>IF(Table_1[[#This Row],[Discount %]]&lt;=0.1, "0-10%", IF(Table_1[[#This Row],[Discount %]]&lt;=0.2, "10-20%", IF(Table_1[[#This Row],[Discount %]]&lt;=0.3, "20-30%", IF(Table_1[[#This Row],[Discount %]]&lt;=0.4, "30-40%", "40%+"))))</f>
        <v>0-10%</v>
      </c>
    </row>
    <row r="6760" spans="1:24" ht="14.4" x14ac:dyDescent="0.3">
      <c r="A6760" s="2">
        <v>6759</v>
      </c>
      <c r="B6760" s="2" t="s">
        <v>9073</v>
      </c>
      <c r="C6760" s="2">
        <f>YEAR([1]Data!$D6760)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9">
        <v>81.96</v>
      </c>
      <c r="T6760" s="2">
        <v>2</v>
      </c>
      <c r="U6760" s="25">
        <v>0</v>
      </c>
      <c r="V6760" s="25">
        <v>0</v>
      </c>
      <c r="W6760" s="11">
        <f>Table_1[[#This Row],[Discount]]/Table_1[[#This Row],[Sales]]</f>
        <v>0</v>
      </c>
      <c r="X6760" t="str">
        <f>IF(Table_1[[#This Row],[Discount %]]&lt;=0.1, "0-10%", IF(Table_1[[#This Row],[Discount %]]&lt;=0.2, "10-20%", IF(Table_1[[#This Row],[Discount %]]&lt;=0.3, "20-30%", IF(Table_1[[#This Row],[Discount %]]&lt;=0.4, "30-40%", "40%+"))))</f>
        <v>0-10%</v>
      </c>
    </row>
    <row r="6761" spans="1:24" ht="14.4" x14ac:dyDescent="0.3">
      <c r="A6761" s="2">
        <v>6760</v>
      </c>
      <c r="B6761" s="2" t="s">
        <v>9076</v>
      </c>
      <c r="C6761" s="2">
        <f>YEAR([1]Data!$D6761)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9">
        <v>32.776000000000003</v>
      </c>
      <c r="T6761" s="2">
        <v>1</v>
      </c>
      <c r="U6761" s="25">
        <v>0.2</v>
      </c>
      <c r="V6761" s="25">
        <v>2.4581999999999997</v>
      </c>
      <c r="W6761" s="11">
        <f>Table_1[[#This Row],[Discount]]/Table_1[[#This Row],[Sales]]</f>
        <v>6.1020258725896998E-3</v>
      </c>
      <c r="X6761" t="str">
        <f>IF(Table_1[[#This Row],[Discount %]]&lt;=0.1, "0-10%", IF(Table_1[[#This Row],[Discount %]]&lt;=0.2, "10-20%", IF(Table_1[[#This Row],[Discount %]]&lt;=0.3, "20-30%", IF(Table_1[[#This Row],[Discount %]]&lt;=0.4, "30-40%", "40%+"))))</f>
        <v>0-10%</v>
      </c>
    </row>
    <row r="6762" spans="1:24" ht="14.4" x14ac:dyDescent="0.3">
      <c r="A6762" s="2">
        <v>6761</v>
      </c>
      <c r="B6762" s="2" t="s">
        <v>9077</v>
      </c>
      <c r="C6762" s="2">
        <f>YEAR([1]Data!$D6762)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9">
        <v>272.94</v>
      </c>
      <c r="T6762" s="2">
        <v>3</v>
      </c>
      <c r="U6762" s="25">
        <v>0</v>
      </c>
      <c r="V6762" s="25">
        <v>0</v>
      </c>
      <c r="W6762" s="11">
        <f>Table_1[[#This Row],[Discount]]/Table_1[[#This Row],[Sales]]</f>
        <v>0</v>
      </c>
      <c r="X6762" t="str">
        <f>IF(Table_1[[#This Row],[Discount %]]&lt;=0.1, "0-10%", IF(Table_1[[#This Row],[Discount %]]&lt;=0.2, "10-20%", IF(Table_1[[#This Row],[Discount %]]&lt;=0.3, "20-30%", IF(Table_1[[#This Row],[Discount %]]&lt;=0.4, "30-40%", "40%+"))))</f>
        <v>0-10%</v>
      </c>
    </row>
    <row r="6763" spans="1:24" ht="14.4" x14ac:dyDescent="0.3">
      <c r="A6763" s="2">
        <v>6762</v>
      </c>
      <c r="B6763" s="2" t="s">
        <v>9078</v>
      </c>
      <c r="C6763" s="2">
        <f>YEAR([1]Data!$D6763)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9">
        <v>253.76399999999998</v>
      </c>
      <c r="T6763" s="2">
        <v>2</v>
      </c>
      <c r="U6763" s="25">
        <v>0.1</v>
      </c>
      <c r="V6763" s="25">
        <v>31.015599999999978</v>
      </c>
      <c r="W6763" s="11">
        <f>Table_1[[#This Row],[Discount]]/Table_1[[#This Row],[Sales]]</f>
        <v>3.9406692832710713E-4</v>
      </c>
      <c r="X6763" t="str">
        <f>IF(Table_1[[#This Row],[Discount %]]&lt;=0.1, "0-10%", IF(Table_1[[#This Row],[Discount %]]&lt;=0.2, "10-20%", IF(Table_1[[#This Row],[Discount %]]&lt;=0.3, "20-30%", IF(Table_1[[#This Row],[Discount %]]&lt;=0.4, "30-40%", "40%+"))))</f>
        <v>0-10%</v>
      </c>
    </row>
    <row r="6764" spans="1:24" ht="14.4" x14ac:dyDescent="0.3">
      <c r="A6764" s="2">
        <v>6763</v>
      </c>
      <c r="B6764" s="2" t="s">
        <v>9079</v>
      </c>
      <c r="C6764" s="2">
        <f>YEAR([1]Data!$D6764)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9">
        <v>29.24</v>
      </c>
      <c r="T6764" s="2">
        <v>5</v>
      </c>
      <c r="U6764" s="25">
        <v>0.2</v>
      </c>
      <c r="V6764" s="25">
        <v>9.8685000000000009</v>
      </c>
      <c r="W6764" s="11">
        <f>Table_1[[#This Row],[Discount]]/Table_1[[#This Row],[Sales]]</f>
        <v>6.8399452804377573E-3</v>
      </c>
      <c r="X6764" t="str">
        <f>IF(Table_1[[#This Row],[Discount %]]&lt;=0.1, "0-10%", IF(Table_1[[#This Row],[Discount %]]&lt;=0.2, "10-20%", IF(Table_1[[#This Row],[Discount %]]&lt;=0.3, "20-30%", IF(Table_1[[#This Row],[Discount %]]&lt;=0.4, "30-40%", "40%+"))))</f>
        <v>0-10%</v>
      </c>
    </row>
    <row r="6765" spans="1:24" ht="14.4" x14ac:dyDescent="0.3">
      <c r="A6765" s="2">
        <v>6764</v>
      </c>
      <c r="B6765" s="2" t="s">
        <v>9079</v>
      </c>
      <c r="C6765" s="2">
        <f>YEAR([1]Data!$D6765)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9">
        <v>35.167999999999999</v>
      </c>
      <c r="T6765" s="2">
        <v>2</v>
      </c>
      <c r="U6765" s="25">
        <v>0.2</v>
      </c>
      <c r="V6765" s="25">
        <v>-8.3524000000000012</v>
      </c>
      <c r="W6765" s="11">
        <f>Table_1[[#This Row],[Discount]]/Table_1[[#This Row],[Sales]]</f>
        <v>5.6869881710646048E-3</v>
      </c>
      <c r="X6765" t="str">
        <f>IF(Table_1[[#This Row],[Discount %]]&lt;=0.1, "0-10%", IF(Table_1[[#This Row],[Discount %]]&lt;=0.2, "10-20%", IF(Table_1[[#This Row],[Discount %]]&lt;=0.3, "20-30%", IF(Table_1[[#This Row],[Discount %]]&lt;=0.4, "30-40%", "40%+"))))</f>
        <v>0-10%</v>
      </c>
    </row>
    <row r="6766" spans="1:24" ht="14.4" x14ac:dyDescent="0.3">
      <c r="A6766" s="2">
        <v>6765</v>
      </c>
      <c r="B6766" s="2" t="s">
        <v>9079</v>
      </c>
      <c r="C6766" s="2">
        <f>YEAR([1]Data!$D6766)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9">
        <v>1362.8999999999999</v>
      </c>
      <c r="T6766" s="2">
        <v>3</v>
      </c>
      <c r="U6766" s="25">
        <v>0.3</v>
      </c>
      <c r="V6766" s="25">
        <v>-19.470000000000141</v>
      </c>
      <c r="W6766" s="11">
        <f>Table_1[[#This Row],[Discount]]/Table_1[[#This Row],[Sales]]</f>
        <v>2.2011886418666081E-4</v>
      </c>
      <c r="X6766" t="str">
        <f>IF(Table_1[[#This Row],[Discount %]]&lt;=0.1, "0-10%", IF(Table_1[[#This Row],[Discount %]]&lt;=0.2, "10-20%", IF(Table_1[[#This Row],[Discount %]]&lt;=0.3, "20-30%", IF(Table_1[[#This Row],[Discount %]]&lt;=0.4, "30-40%", "40%+"))))</f>
        <v>0-10%</v>
      </c>
    </row>
    <row r="6767" spans="1:24" ht="14.4" x14ac:dyDescent="0.3">
      <c r="A6767" s="2">
        <v>6766</v>
      </c>
      <c r="B6767" s="2" t="s">
        <v>9082</v>
      </c>
      <c r="C6767" s="2">
        <f>YEAR([1]Data!$D6767)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9">
        <v>317.05799999999999</v>
      </c>
      <c r="T6767" s="2">
        <v>3</v>
      </c>
      <c r="U6767" s="25">
        <v>0.3</v>
      </c>
      <c r="V6767" s="25">
        <v>-18.117599999999996</v>
      </c>
      <c r="W6767" s="11">
        <f>Table_1[[#This Row],[Discount]]/Table_1[[#This Row],[Sales]]</f>
        <v>9.4619911814242184E-4</v>
      </c>
      <c r="X6767" t="str">
        <f>IF(Table_1[[#This Row],[Discount %]]&lt;=0.1, "0-10%", IF(Table_1[[#This Row],[Discount %]]&lt;=0.2, "10-20%", IF(Table_1[[#This Row],[Discount %]]&lt;=0.3, "20-30%", IF(Table_1[[#This Row],[Discount %]]&lt;=0.4, "30-40%", "40%+"))))</f>
        <v>0-10%</v>
      </c>
    </row>
    <row r="6768" spans="1:24" ht="14.4" x14ac:dyDescent="0.3">
      <c r="A6768" s="2">
        <v>6767</v>
      </c>
      <c r="B6768" s="2" t="s">
        <v>9082</v>
      </c>
      <c r="C6768" s="2">
        <f>YEAR([1]Data!$D6768)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9">
        <v>15.76</v>
      </c>
      <c r="T6768" s="2">
        <v>2</v>
      </c>
      <c r="U6768" s="25">
        <v>0.2</v>
      </c>
      <c r="V6768" s="25">
        <v>3.5460000000000007</v>
      </c>
      <c r="W6768" s="11">
        <f>Table_1[[#This Row],[Discount]]/Table_1[[#This Row],[Sales]]</f>
        <v>1.269035532994924E-2</v>
      </c>
      <c r="X6768" t="str">
        <f>IF(Table_1[[#This Row],[Discount %]]&lt;=0.1, "0-10%", IF(Table_1[[#This Row],[Discount %]]&lt;=0.2, "10-20%", IF(Table_1[[#This Row],[Discount %]]&lt;=0.3, "20-30%", IF(Table_1[[#This Row],[Discount %]]&lt;=0.4, "30-40%", "40%+"))))</f>
        <v>0-10%</v>
      </c>
    </row>
    <row r="6769" spans="1:24" ht="14.4" x14ac:dyDescent="0.3">
      <c r="A6769" s="2">
        <v>6768</v>
      </c>
      <c r="B6769" s="2" t="s">
        <v>9082</v>
      </c>
      <c r="C6769" s="2">
        <f>YEAR([1]Data!$D6769)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9">
        <v>14.560000000000002</v>
      </c>
      <c r="T6769" s="2">
        <v>5</v>
      </c>
      <c r="U6769" s="25">
        <v>0.6</v>
      </c>
      <c r="V6769" s="25">
        <v>-6.1879999999999988</v>
      </c>
      <c r="W6769" s="11">
        <f>Table_1[[#This Row],[Discount]]/Table_1[[#This Row],[Sales]]</f>
        <v>4.1208791208791201E-2</v>
      </c>
      <c r="X6769" t="str">
        <f>IF(Table_1[[#This Row],[Discount %]]&lt;=0.1, "0-10%", IF(Table_1[[#This Row],[Discount %]]&lt;=0.2, "10-20%", IF(Table_1[[#This Row],[Discount %]]&lt;=0.3, "20-30%", IF(Table_1[[#This Row],[Discount %]]&lt;=0.4, "30-40%", "40%+"))))</f>
        <v>0-10%</v>
      </c>
    </row>
    <row r="6770" spans="1:24" ht="14.4" x14ac:dyDescent="0.3">
      <c r="A6770" s="2">
        <v>6769</v>
      </c>
      <c r="B6770" s="2" t="s">
        <v>9083</v>
      </c>
      <c r="C6770" s="2">
        <f>YEAR([1]Data!$D6770)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9">
        <v>196.21</v>
      </c>
      <c r="T6770" s="2">
        <v>7</v>
      </c>
      <c r="U6770" s="25">
        <v>0</v>
      </c>
      <c r="V6770" s="25">
        <v>98.105000000000004</v>
      </c>
      <c r="W6770" s="11">
        <f>Table_1[[#This Row],[Discount]]/Table_1[[#This Row],[Sales]]</f>
        <v>0</v>
      </c>
      <c r="X6770" t="str">
        <f>IF(Table_1[[#This Row],[Discount %]]&lt;=0.1, "0-10%", IF(Table_1[[#This Row],[Discount %]]&lt;=0.2, "10-20%", IF(Table_1[[#This Row],[Discount %]]&lt;=0.3, "20-30%", IF(Table_1[[#This Row],[Discount %]]&lt;=0.4, "30-40%", "40%+"))))</f>
        <v>0-10%</v>
      </c>
    </row>
    <row r="6771" spans="1:24" ht="14.4" x14ac:dyDescent="0.3">
      <c r="A6771" s="2">
        <v>6770</v>
      </c>
      <c r="B6771" s="2" t="s">
        <v>9084</v>
      </c>
      <c r="C6771" s="2">
        <f>YEAR([1]Data!$D6771)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9">
        <v>35.4</v>
      </c>
      <c r="T6771" s="2">
        <v>5</v>
      </c>
      <c r="U6771" s="25">
        <v>0</v>
      </c>
      <c r="V6771" s="25">
        <v>13.452000000000002</v>
      </c>
      <c r="W6771" s="11">
        <f>Table_1[[#This Row],[Discount]]/Table_1[[#This Row],[Sales]]</f>
        <v>0</v>
      </c>
      <c r="X6771" t="str">
        <f>IF(Table_1[[#This Row],[Discount %]]&lt;=0.1, "0-10%", IF(Table_1[[#This Row],[Discount %]]&lt;=0.2, "10-20%", IF(Table_1[[#This Row],[Discount %]]&lt;=0.3, "20-30%", IF(Table_1[[#This Row],[Discount %]]&lt;=0.4, "30-40%", "40%+"))))</f>
        <v>0-10%</v>
      </c>
    </row>
    <row r="6772" spans="1:24" ht="14.4" x14ac:dyDescent="0.3">
      <c r="A6772" s="2">
        <v>6771</v>
      </c>
      <c r="B6772" s="2" t="s">
        <v>9085</v>
      </c>
      <c r="C6772" s="2">
        <f>YEAR([1]Data!$D6772)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9">
        <v>419.4</v>
      </c>
      <c r="T6772" s="2">
        <v>5</v>
      </c>
      <c r="U6772" s="25">
        <v>0.2</v>
      </c>
      <c r="V6772" s="25">
        <v>146.79</v>
      </c>
      <c r="W6772" s="11">
        <f>Table_1[[#This Row],[Discount]]/Table_1[[#This Row],[Sales]]</f>
        <v>4.7687172150691467E-4</v>
      </c>
      <c r="X6772" t="str">
        <f>IF(Table_1[[#This Row],[Discount %]]&lt;=0.1, "0-10%", IF(Table_1[[#This Row],[Discount %]]&lt;=0.2, "10-20%", IF(Table_1[[#This Row],[Discount %]]&lt;=0.3, "20-30%", IF(Table_1[[#This Row],[Discount %]]&lt;=0.4, "30-40%", "40%+"))))</f>
        <v>0-10%</v>
      </c>
    </row>
    <row r="6773" spans="1:24" ht="14.4" x14ac:dyDescent="0.3">
      <c r="A6773" s="2">
        <v>6772</v>
      </c>
      <c r="B6773" s="2" t="s">
        <v>9085</v>
      </c>
      <c r="C6773" s="2">
        <f>YEAR([1]Data!$D6773)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9">
        <v>13.005000000000003</v>
      </c>
      <c r="T6773" s="2">
        <v>3</v>
      </c>
      <c r="U6773" s="25">
        <v>0.7</v>
      </c>
      <c r="V6773" s="25">
        <v>-9.9704999999999977</v>
      </c>
      <c r="W6773" s="11">
        <f>Table_1[[#This Row],[Discount]]/Table_1[[#This Row],[Sales]]</f>
        <v>5.3825451749327166E-2</v>
      </c>
      <c r="X6773" t="str">
        <f>IF(Table_1[[#This Row],[Discount %]]&lt;=0.1, "0-10%", IF(Table_1[[#This Row],[Discount %]]&lt;=0.2, "10-20%", IF(Table_1[[#This Row],[Discount %]]&lt;=0.3, "20-30%", IF(Table_1[[#This Row],[Discount %]]&lt;=0.4, "30-40%", "40%+"))))</f>
        <v>0-10%</v>
      </c>
    </row>
    <row r="6774" spans="1:24" ht="14.4" x14ac:dyDescent="0.3">
      <c r="A6774" s="2">
        <v>6773</v>
      </c>
      <c r="B6774" s="2" t="s">
        <v>9086</v>
      </c>
      <c r="C6774" s="2">
        <f>YEAR([1]Data!$D6774)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9">
        <v>7.7120000000000006</v>
      </c>
      <c r="T6774" s="2">
        <v>2</v>
      </c>
      <c r="U6774" s="25">
        <v>0.2</v>
      </c>
      <c r="V6774" s="25">
        <v>2.7956000000000003</v>
      </c>
      <c r="W6774" s="11">
        <f>Table_1[[#This Row],[Discount]]/Table_1[[#This Row],[Sales]]</f>
        <v>2.5933609958506222E-2</v>
      </c>
      <c r="X6774" t="str">
        <f>IF(Table_1[[#This Row],[Discount %]]&lt;=0.1, "0-10%", IF(Table_1[[#This Row],[Discount %]]&lt;=0.2, "10-20%", IF(Table_1[[#This Row],[Discount %]]&lt;=0.3, "20-30%", IF(Table_1[[#This Row],[Discount %]]&lt;=0.4, "30-40%", "40%+"))))</f>
        <v>0-10%</v>
      </c>
    </row>
    <row r="6775" spans="1:24" ht="14.4" x14ac:dyDescent="0.3">
      <c r="A6775" s="2">
        <v>6774</v>
      </c>
      <c r="B6775" s="2" t="s">
        <v>9086</v>
      </c>
      <c r="C6775" s="2">
        <f>YEAR([1]Data!$D6775)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9">
        <v>4.1760000000000002</v>
      </c>
      <c r="T6775" s="2">
        <v>1</v>
      </c>
      <c r="U6775" s="25">
        <v>0.2</v>
      </c>
      <c r="V6775" s="25">
        <v>1.3049999999999997</v>
      </c>
      <c r="W6775" s="11">
        <f>Table_1[[#This Row],[Discount]]/Table_1[[#This Row],[Sales]]</f>
        <v>4.7892720306513412E-2</v>
      </c>
      <c r="X6775" t="str">
        <f>IF(Table_1[[#This Row],[Discount %]]&lt;=0.1, "0-10%", IF(Table_1[[#This Row],[Discount %]]&lt;=0.2, "10-20%", IF(Table_1[[#This Row],[Discount %]]&lt;=0.3, "20-30%", IF(Table_1[[#This Row],[Discount %]]&lt;=0.4, "30-40%", "40%+"))))</f>
        <v>0-10%</v>
      </c>
    </row>
    <row r="6776" spans="1:24" ht="14.4" x14ac:dyDescent="0.3">
      <c r="A6776" s="2">
        <v>6775</v>
      </c>
      <c r="B6776" s="2" t="s">
        <v>9086</v>
      </c>
      <c r="C6776" s="2">
        <f>YEAR([1]Data!$D6776)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9">
        <v>38.880000000000003</v>
      </c>
      <c r="T6776" s="2">
        <v>6</v>
      </c>
      <c r="U6776" s="25">
        <v>0</v>
      </c>
      <c r="V6776" s="25">
        <v>18.662400000000002</v>
      </c>
      <c r="W6776" s="11">
        <f>Table_1[[#This Row],[Discount]]/Table_1[[#This Row],[Sales]]</f>
        <v>0</v>
      </c>
      <c r="X6776" t="str">
        <f>IF(Table_1[[#This Row],[Discount %]]&lt;=0.1, "0-10%", IF(Table_1[[#This Row],[Discount %]]&lt;=0.2, "10-20%", IF(Table_1[[#This Row],[Discount %]]&lt;=0.3, "20-30%", IF(Table_1[[#This Row],[Discount %]]&lt;=0.4, "30-40%", "40%+"))))</f>
        <v>0-10%</v>
      </c>
    </row>
    <row r="6777" spans="1:24" ht="14.4" x14ac:dyDescent="0.3">
      <c r="A6777" s="2">
        <v>6776</v>
      </c>
      <c r="B6777" s="2" t="s">
        <v>9089</v>
      </c>
      <c r="C6777" s="2">
        <f>YEAR([1]Data!$D6777)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9">
        <v>17.64</v>
      </c>
      <c r="T6777" s="2">
        <v>4</v>
      </c>
      <c r="U6777" s="25">
        <v>0</v>
      </c>
      <c r="V6777" s="25">
        <v>8.1143999999999998</v>
      </c>
      <c r="W6777" s="11">
        <f>Table_1[[#This Row],[Discount]]/Table_1[[#This Row],[Sales]]</f>
        <v>0</v>
      </c>
      <c r="X6777" t="str">
        <f>IF(Table_1[[#This Row],[Discount %]]&lt;=0.1, "0-10%", IF(Table_1[[#This Row],[Discount %]]&lt;=0.2, "10-20%", IF(Table_1[[#This Row],[Discount %]]&lt;=0.3, "20-30%", IF(Table_1[[#This Row],[Discount %]]&lt;=0.4, "30-40%", "40%+"))))</f>
        <v>0-10%</v>
      </c>
    </row>
    <row r="6778" spans="1:24" ht="14.4" x14ac:dyDescent="0.3">
      <c r="A6778" s="2">
        <v>6777</v>
      </c>
      <c r="B6778" s="2" t="s">
        <v>9090</v>
      </c>
      <c r="C6778" s="2">
        <f>YEAR([1]Data!$D6778)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9">
        <v>93.456000000000003</v>
      </c>
      <c r="T6778" s="2">
        <v>3</v>
      </c>
      <c r="U6778" s="25">
        <v>0.2</v>
      </c>
      <c r="V6778" s="25">
        <v>-17.523000000000014</v>
      </c>
      <c r="W6778" s="11">
        <f>Table_1[[#This Row],[Discount]]/Table_1[[#This Row],[Sales]]</f>
        <v>2.1400445129258691E-3</v>
      </c>
      <c r="X6778" t="str">
        <f>IF(Table_1[[#This Row],[Discount %]]&lt;=0.1, "0-10%", IF(Table_1[[#This Row],[Discount %]]&lt;=0.2, "10-20%", IF(Table_1[[#This Row],[Discount %]]&lt;=0.3, "20-30%", IF(Table_1[[#This Row],[Discount %]]&lt;=0.4, "30-40%", "40%+"))))</f>
        <v>0-10%</v>
      </c>
    </row>
    <row r="6779" spans="1:24" ht="14.4" x14ac:dyDescent="0.3">
      <c r="A6779" s="2">
        <v>6778</v>
      </c>
      <c r="B6779" s="2" t="s">
        <v>9091</v>
      </c>
      <c r="C6779" s="2">
        <f>YEAR([1]Data!$D6779)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9">
        <v>449.91</v>
      </c>
      <c r="T6779" s="2">
        <v>9</v>
      </c>
      <c r="U6779" s="25">
        <v>0</v>
      </c>
      <c r="V6779" s="25">
        <v>157.46849999999998</v>
      </c>
      <c r="W6779" s="11">
        <f>Table_1[[#This Row],[Discount]]/Table_1[[#This Row],[Sales]]</f>
        <v>0</v>
      </c>
      <c r="X6779" t="str">
        <f>IF(Table_1[[#This Row],[Discount %]]&lt;=0.1, "0-10%", IF(Table_1[[#This Row],[Discount %]]&lt;=0.2, "10-20%", IF(Table_1[[#This Row],[Discount %]]&lt;=0.3, "20-30%", IF(Table_1[[#This Row],[Discount %]]&lt;=0.4, "30-40%", "40%+"))))</f>
        <v>0-10%</v>
      </c>
    </row>
    <row r="6780" spans="1:24" ht="14.4" x14ac:dyDescent="0.3">
      <c r="A6780" s="2">
        <v>6779</v>
      </c>
      <c r="B6780" s="2" t="s">
        <v>9092</v>
      </c>
      <c r="C6780" s="2">
        <f>YEAR([1]Data!$D6780)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9">
        <v>344.94</v>
      </c>
      <c r="T6780" s="2">
        <v>3</v>
      </c>
      <c r="U6780" s="25">
        <v>0</v>
      </c>
      <c r="V6780" s="25">
        <v>31.044599999999974</v>
      </c>
      <c r="W6780" s="11">
        <f>Table_1[[#This Row],[Discount]]/Table_1[[#This Row],[Sales]]</f>
        <v>0</v>
      </c>
      <c r="X6780" t="str">
        <f>IF(Table_1[[#This Row],[Discount %]]&lt;=0.1, "0-10%", IF(Table_1[[#This Row],[Discount %]]&lt;=0.2, "10-20%", IF(Table_1[[#This Row],[Discount %]]&lt;=0.3, "20-30%", IF(Table_1[[#This Row],[Discount %]]&lt;=0.4, "30-40%", "40%+"))))</f>
        <v>0-10%</v>
      </c>
    </row>
    <row r="6781" spans="1:24" ht="14.4" x14ac:dyDescent="0.3">
      <c r="A6781" s="2">
        <v>6780</v>
      </c>
      <c r="B6781" s="2" t="s">
        <v>9092</v>
      </c>
      <c r="C6781" s="2">
        <f>YEAR([1]Data!$D6781)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9">
        <v>14.76</v>
      </c>
      <c r="T6781" s="2">
        <v>2</v>
      </c>
      <c r="U6781" s="25">
        <v>0</v>
      </c>
      <c r="V6781" s="25">
        <v>4.2803999999999984</v>
      </c>
      <c r="W6781" s="11">
        <f>Table_1[[#This Row],[Discount]]/Table_1[[#This Row],[Sales]]</f>
        <v>0</v>
      </c>
      <c r="X6781" t="str">
        <f>IF(Table_1[[#This Row],[Discount %]]&lt;=0.1, "0-10%", IF(Table_1[[#This Row],[Discount %]]&lt;=0.2, "10-20%", IF(Table_1[[#This Row],[Discount %]]&lt;=0.3, "20-30%", IF(Table_1[[#This Row],[Discount %]]&lt;=0.4, "30-40%", "40%+"))))</f>
        <v>0-10%</v>
      </c>
    </row>
    <row r="6782" spans="1:24" ht="14.4" x14ac:dyDescent="0.3">
      <c r="A6782" s="2">
        <v>6781</v>
      </c>
      <c r="B6782" s="2" t="s">
        <v>9092</v>
      </c>
      <c r="C6782" s="2">
        <f>YEAR([1]Data!$D6782)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9">
        <v>12.76</v>
      </c>
      <c r="T6782" s="2">
        <v>2</v>
      </c>
      <c r="U6782" s="25">
        <v>0</v>
      </c>
      <c r="V6782" s="25">
        <v>5.8695999999999993</v>
      </c>
      <c r="W6782" s="11">
        <f>Table_1[[#This Row],[Discount]]/Table_1[[#This Row],[Sales]]</f>
        <v>0</v>
      </c>
      <c r="X6782" t="str">
        <f>IF(Table_1[[#This Row],[Discount %]]&lt;=0.1, "0-10%", IF(Table_1[[#This Row],[Discount %]]&lt;=0.2, "10-20%", IF(Table_1[[#This Row],[Discount %]]&lt;=0.3, "20-30%", IF(Table_1[[#This Row],[Discount %]]&lt;=0.4, "30-40%", "40%+"))))</f>
        <v>0-10%</v>
      </c>
    </row>
    <row r="6783" spans="1:24" ht="14.4" x14ac:dyDescent="0.3">
      <c r="A6783" s="2">
        <v>6782</v>
      </c>
      <c r="B6783" s="2" t="s">
        <v>9092</v>
      </c>
      <c r="C6783" s="2">
        <f>YEAR([1]Data!$D6783)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9">
        <v>58.48</v>
      </c>
      <c r="T6783" s="2">
        <v>8</v>
      </c>
      <c r="U6783" s="25">
        <v>0</v>
      </c>
      <c r="V6783" s="25">
        <v>27.485599999999998</v>
      </c>
      <c r="W6783" s="11">
        <f>Table_1[[#This Row],[Discount]]/Table_1[[#This Row],[Sales]]</f>
        <v>0</v>
      </c>
      <c r="X6783" t="str">
        <f>IF(Table_1[[#This Row],[Discount %]]&lt;=0.1, "0-10%", IF(Table_1[[#This Row],[Discount %]]&lt;=0.2, "10-20%", IF(Table_1[[#This Row],[Discount %]]&lt;=0.3, "20-30%", IF(Table_1[[#This Row],[Discount %]]&lt;=0.4, "30-40%", "40%+"))))</f>
        <v>0-10%</v>
      </c>
    </row>
    <row r="6784" spans="1:24" ht="14.4" x14ac:dyDescent="0.3">
      <c r="A6784" s="2">
        <v>6783</v>
      </c>
      <c r="B6784" s="2" t="s">
        <v>9093</v>
      </c>
      <c r="C6784" s="2">
        <f>YEAR([1]Data!$D6784)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9">
        <v>20.096000000000004</v>
      </c>
      <c r="T6784" s="2">
        <v>4</v>
      </c>
      <c r="U6784" s="25">
        <v>0.2</v>
      </c>
      <c r="V6784" s="25">
        <v>3.0143999999999984</v>
      </c>
      <c r="W6784" s="11">
        <f>Table_1[[#This Row],[Discount]]/Table_1[[#This Row],[Sales]]</f>
        <v>9.9522292993630568E-3</v>
      </c>
      <c r="X6784" t="str">
        <f>IF(Table_1[[#This Row],[Discount %]]&lt;=0.1, "0-10%", IF(Table_1[[#This Row],[Discount %]]&lt;=0.2, "10-20%", IF(Table_1[[#This Row],[Discount %]]&lt;=0.3, "20-30%", IF(Table_1[[#This Row],[Discount %]]&lt;=0.4, "30-40%", "40%+"))))</f>
        <v>0-10%</v>
      </c>
    </row>
    <row r="6785" spans="1:24" ht="14.4" x14ac:dyDescent="0.3">
      <c r="A6785" s="2">
        <v>6784</v>
      </c>
      <c r="B6785" s="2" t="s">
        <v>9093</v>
      </c>
      <c r="C6785" s="2">
        <f>YEAR([1]Data!$D6785)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9">
        <v>37.752000000000002</v>
      </c>
      <c r="T6785" s="2">
        <v>3</v>
      </c>
      <c r="U6785" s="25">
        <v>0.2</v>
      </c>
      <c r="V6785" s="25">
        <v>4.2470999999999943</v>
      </c>
      <c r="W6785" s="11">
        <f>Table_1[[#This Row],[Discount]]/Table_1[[#This Row],[Sales]]</f>
        <v>5.2977325704598429E-3</v>
      </c>
      <c r="X6785" t="str">
        <f>IF(Table_1[[#This Row],[Discount %]]&lt;=0.1, "0-10%", IF(Table_1[[#This Row],[Discount %]]&lt;=0.2, "10-20%", IF(Table_1[[#This Row],[Discount %]]&lt;=0.3, "20-30%", IF(Table_1[[#This Row],[Discount %]]&lt;=0.4, "30-40%", "40%+"))))</f>
        <v>0-10%</v>
      </c>
    </row>
    <row r="6786" spans="1:24" ht="14.4" x14ac:dyDescent="0.3">
      <c r="A6786" s="2">
        <v>6785</v>
      </c>
      <c r="B6786" s="2" t="s">
        <v>9093</v>
      </c>
      <c r="C6786" s="2">
        <f>YEAR([1]Data!$D6786)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9">
        <v>138.58799999999999</v>
      </c>
      <c r="T6786" s="2">
        <v>1</v>
      </c>
      <c r="U6786" s="25">
        <v>0.4</v>
      </c>
      <c r="V6786" s="25">
        <v>-34.646999999999991</v>
      </c>
      <c r="W6786" s="11">
        <f>Table_1[[#This Row],[Discount]]/Table_1[[#This Row],[Sales]]</f>
        <v>2.8862527780182993E-3</v>
      </c>
      <c r="X6786" t="str">
        <f>IF(Table_1[[#This Row],[Discount %]]&lt;=0.1, "0-10%", IF(Table_1[[#This Row],[Discount %]]&lt;=0.2, "10-20%", IF(Table_1[[#This Row],[Discount %]]&lt;=0.3, "20-30%", IF(Table_1[[#This Row],[Discount %]]&lt;=0.4, "30-40%", "40%+"))))</f>
        <v>0-10%</v>
      </c>
    </row>
    <row r="6787" spans="1:24" ht="14.4" x14ac:dyDescent="0.3">
      <c r="A6787" s="2">
        <v>6786</v>
      </c>
      <c r="B6787" s="2" t="s">
        <v>9093</v>
      </c>
      <c r="C6787" s="2">
        <f>YEAR([1]Data!$D6787)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9">
        <v>259.92000000000007</v>
      </c>
      <c r="T6787" s="2">
        <v>5</v>
      </c>
      <c r="U6787" s="25">
        <v>0.2</v>
      </c>
      <c r="V6787" s="25">
        <v>-25.992000000000004</v>
      </c>
      <c r="W6787" s="11">
        <f>Table_1[[#This Row],[Discount]]/Table_1[[#This Row],[Sales]]</f>
        <v>7.6946752847029836E-4</v>
      </c>
      <c r="X6787" t="str">
        <f>IF(Table_1[[#This Row],[Discount %]]&lt;=0.1, "0-10%", IF(Table_1[[#This Row],[Discount %]]&lt;=0.2, "10-20%", IF(Table_1[[#This Row],[Discount %]]&lt;=0.3, "20-30%", IF(Table_1[[#This Row],[Discount %]]&lt;=0.4, "30-40%", "40%+"))))</f>
        <v>0-10%</v>
      </c>
    </row>
    <row r="6788" spans="1:24" ht="14.4" x14ac:dyDescent="0.3">
      <c r="A6788" s="2">
        <v>6787</v>
      </c>
      <c r="B6788" s="2" t="s">
        <v>9093</v>
      </c>
      <c r="C6788" s="2">
        <f>YEAR([1]Data!$D6788)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9">
        <v>20.736000000000004</v>
      </c>
      <c r="T6788" s="2">
        <v>4</v>
      </c>
      <c r="U6788" s="25">
        <v>0.2</v>
      </c>
      <c r="V6788" s="25">
        <v>7.2576000000000001</v>
      </c>
      <c r="W6788" s="11">
        <f>Table_1[[#This Row],[Discount]]/Table_1[[#This Row],[Sales]]</f>
        <v>9.6450617283950595E-3</v>
      </c>
      <c r="X6788" t="str">
        <f>IF(Table_1[[#This Row],[Discount %]]&lt;=0.1, "0-10%", IF(Table_1[[#This Row],[Discount %]]&lt;=0.2, "10-20%", IF(Table_1[[#This Row],[Discount %]]&lt;=0.3, "20-30%", IF(Table_1[[#This Row],[Discount %]]&lt;=0.4, "30-40%", "40%+"))))</f>
        <v>0-10%</v>
      </c>
    </row>
    <row r="6789" spans="1:24" ht="14.4" x14ac:dyDescent="0.3">
      <c r="A6789" s="2">
        <v>6788</v>
      </c>
      <c r="B6789" s="2" t="s">
        <v>9096</v>
      </c>
      <c r="C6789" s="2">
        <f>YEAR([1]Data!$D6789)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9">
        <v>129.93</v>
      </c>
      <c r="T6789" s="2">
        <v>3</v>
      </c>
      <c r="U6789" s="25">
        <v>0</v>
      </c>
      <c r="V6789" s="25">
        <v>12.992999999999988</v>
      </c>
      <c r="W6789" s="11">
        <f>Table_1[[#This Row],[Discount]]/Table_1[[#This Row],[Sales]]</f>
        <v>0</v>
      </c>
      <c r="X6789" t="str">
        <f>IF(Table_1[[#This Row],[Discount %]]&lt;=0.1, "0-10%", IF(Table_1[[#This Row],[Discount %]]&lt;=0.2, "10-20%", IF(Table_1[[#This Row],[Discount %]]&lt;=0.3, "20-30%", IF(Table_1[[#This Row],[Discount %]]&lt;=0.4, "30-40%", "40%+"))))</f>
        <v>0-10%</v>
      </c>
    </row>
    <row r="6790" spans="1:24" ht="14.4" x14ac:dyDescent="0.3">
      <c r="A6790" s="2">
        <v>6789</v>
      </c>
      <c r="B6790" s="2" t="s">
        <v>9096</v>
      </c>
      <c r="C6790" s="2">
        <f>YEAR([1]Data!$D6790)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9">
        <v>69.930000000000007</v>
      </c>
      <c r="T6790" s="2">
        <v>7</v>
      </c>
      <c r="U6790" s="25">
        <v>0</v>
      </c>
      <c r="V6790" s="25">
        <v>31.468499999999999</v>
      </c>
      <c r="W6790" s="11">
        <f>Table_1[[#This Row],[Discount]]/Table_1[[#This Row],[Sales]]</f>
        <v>0</v>
      </c>
      <c r="X6790" t="str">
        <f>IF(Table_1[[#This Row],[Discount %]]&lt;=0.1, "0-10%", IF(Table_1[[#This Row],[Discount %]]&lt;=0.2, "10-20%", IF(Table_1[[#This Row],[Discount %]]&lt;=0.3, "20-30%", IF(Table_1[[#This Row],[Discount %]]&lt;=0.4, "30-40%", "40%+"))))</f>
        <v>0-10%</v>
      </c>
    </row>
    <row r="6791" spans="1:24" ht="14.4" x14ac:dyDescent="0.3">
      <c r="A6791" s="2">
        <v>6790</v>
      </c>
      <c r="B6791" s="2" t="s">
        <v>9097</v>
      </c>
      <c r="C6791" s="2">
        <f>YEAR([1]Data!$D6791)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9">
        <v>140.73599999999999</v>
      </c>
      <c r="T6791" s="2">
        <v>4</v>
      </c>
      <c r="U6791" s="25">
        <v>0.2</v>
      </c>
      <c r="V6791" s="25">
        <v>12.314400000000006</v>
      </c>
      <c r="W6791" s="11">
        <f>Table_1[[#This Row],[Discount]]/Table_1[[#This Row],[Sales]]</f>
        <v>1.4211005002273762E-3</v>
      </c>
      <c r="X6791" t="str">
        <f>IF(Table_1[[#This Row],[Discount %]]&lt;=0.1, "0-10%", IF(Table_1[[#This Row],[Discount %]]&lt;=0.2, "10-20%", IF(Table_1[[#This Row],[Discount %]]&lt;=0.3, "20-30%", IF(Table_1[[#This Row],[Discount %]]&lt;=0.4, "30-40%", "40%+"))))</f>
        <v>0-10%</v>
      </c>
    </row>
    <row r="6792" spans="1:24" ht="14.4" x14ac:dyDescent="0.3">
      <c r="A6792" s="2">
        <v>6791</v>
      </c>
      <c r="B6792" s="2" t="s">
        <v>9098</v>
      </c>
      <c r="C6792" s="2">
        <f>YEAR([1]Data!$D6792)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9">
        <v>8.32</v>
      </c>
      <c r="T6792" s="2">
        <v>5</v>
      </c>
      <c r="U6792" s="25">
        <v>0.2</v>
      </c>
      <c r="V6792" s="25">
        <v>2.8079999999999998</v>
      </c>
      <c r="W6792" s="11">
        <f>Table_1[[#This Row],[Discount]]/Table_1[[#This Row],[Sales]]</f>
        <v>2.403846153846154E-2</v>
      </c>
      <c r="X6792" t="str">
        <f>IF(Table_1[[#This Row],[Discount %]]&lt;=0.1, "0-10%", IF(Table_1[[#This Row],[Discount %]]&lt;=0.2, "10-20%", IF(Table_1[[#This Row],[Discount %]]&lt;=0.3, "20-30%", IF(Table_1[[#This Row],[Discount %]]&lt;=0.4, "30-40%", "40%+"))))</f>
        <v>0-10%</v>
      </c>
    </row>
    <row r="6793" spans="1:24" ht="14.4" x14ac:dyDescent="0.3">
      <c r="A6793" s="2">
        <v>6792</v>
      </c>
      <c r="B6793" s="2" t="s">
        <v>9101</v>
      </c>
      <c r="C6793" s="2">
        <f>YEAR([1]Data!$D6793)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9">
        <v>9.98</v>
      </c>
      <c r="T6793" s="2">
        <v>1</v>
      </c>
      <c r="U6793" s="25">
        <v>0</v>
      </c>
      <c r="V6793" s="25">
        <v>2.7944000000000004</v>
      </c>
      <c r="W6793" s="11">
        <f>Table_1[[#This Row],[Discount]]/Table_1[[#This Row],[Sales]]</f>
        <v>0</v>
      </c>
      <c r="X6793" t="str">
        <f>IF(Table_1[[#This Row],[Discount %]]&lt;=0.1, "0-10%", IF(Table_1[[#This Row],[Discount %]]&lt;=0.2, "10-20%", IF(Table_1[[#This Row],[Discount %]]&lt;=0.3, "20-30%", IF(Table_1[[#This Row],[Discount %]]&lt;=0.4, "30-40%", "40%+"))))</f>
        <v>0-10%</v>
      </c>
    </row>
    <row r="6794" spans="1:24" ht="14.4" x14ac:dyDescent="0.3">
      <c r="A6794" s="2">
        <v>6793</v>
      </c>
      <c r="B6794" s="2" t="s">
        <v>9102</v>
      </c>
      <c r="C6794" s="2">
        <f>YEAR([1]Data!$D6794)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9">
        <v>62.94</v>
      </c>
      <c r="T6794" s="2">
        <v>3</v>
      </c>
      <c r="U6794" s="25">
        <v>0</v>
      </c>
      <c r="V6794" s="25">
        <v>30.211199999999998</v>
      </c>
      <c r="W6794" s="11">
        <f>Table_1[[#This Row],[Discount]]/Table_1[[#This Row],[Sales]]</f>
        <v>0</v>
      </c>
      <c r="X6794" t="str">
        <f>IF(Table_1[[#This Row],[Discount %]]&lt;=0.1, "0-10%", IF(Table_1[[#This Row],[Discount %]]&lt;=0.2, "10-20%", IF(Table_1[[#This Row],[Discount %]]&lt;=0.3, "20-30%", IF(Table_1[[#This Row],[Discount %]]&lt;=0.4, "30-40%", "40%+"))))</f>
        <v>0-10%</v>
      </c>
    </row>
    <row r="6795" spans="1:24" ht="14.4" x14ac:dyDescent="0.3">
      <c r="A6795" s="2">
        <v>6794</v>
      </c>
      <c r="B6795" s="2" t="s">
        <v>9103</v>
      </c>
      <c r="C6795" s="2">
        <f>YEAR([1]Data!$D6795)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9">
        <v>21.488</v>
      </c>
      <c r="T6795" s="2">
        <v>2</v>
      </c>
      <c r="U6795" s="25">
        <v>0.2</v>
      </c>
      <c r="V6795" s="25">
        <v>1.6115999999999993</v>
      </c>
      <c r="W6795" s="11">
        <f>Table_1[[#This Row],[Discount]]/Table_1[[#This Row],[Sales]]</f>
        <v>9.3075204765450496E-3</v>
      </c>
      <c r="X6795" t="str">
        <f>IF(Table_1[[#This Row],[Discount %]]&lt;=0.1, "0-10%", IF(Table_1[[#This Row],[Discount %]]&lt;=0.2, "10-20%", IF(Table_1[[#This Row],[Discount %]]&lt;=0.3, "20-30%", IF(Table_1[[#This Row],[Discount %]]&lt;=0.4, "30-40%", "40%+"))))</f>
        <v>0-10%</v>
      </c>
    </row>
    <row r="6796" spans="1:24" ht="14.4" x14ac:dyDescent="0.3">
      <c r="A6796" s="2">
        <v>6795</v>
      </c>
      <c r="B6796" s="2" t="s">
        <v>9103</v>
      </c>
      <c r="C6796" s="2">
        <f>YEAR([1]Data!$D6796)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9">
        <v>239.976</v>
      </c>
      <c r="T6796" s="2">
        <v>3</v>
      </c>
      <c r="U6796" s="25">
        <v>0.2</v>
      </c>
      <c r="V6796" s="25">
        <v>26.997299999999967</v>
      </c>
      <c r="W6796" s="11">
        <f>Table_1[[#This Row],[Discount]]/Table_1[[#This Row],[Sales]]</f>
        <v>8.3341667500083346E-4</v>
      </c>
      <c r="X6796" t="str">
        <f>IF(Table_1[[#This Row],[Discount %]]&lt;=0.1, "0-10%", IF(Table_1[[#This Row],[Discount %]]&lt;=0.2, "10-20%", IF(Table_1[[#This Row],[Discount %]]&lt;=0.3, "20-30%", IF(Table_1[[#This Row],[Discount %]]&lt;=0.4, "30-40%", "40%+"))))</f>
        <v>0-10%</v>
      </c>
    </row>
    <row r="6797" spans="1:24" ht="14.4" x14ac:dyDescent="0.3">
      <c r="A6797" s="2">
        <v>6796</v>
      </c>
      <c r="B6797" s="2" t="s">
        <v>9103</v>
      </c>
      <c r="C6797" s="2">
        <f>YEAR([1]Data!$D6797)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9">
        <v>34.504000000000005</v>
      </c>
      <c r="T6797" s="2">
        <v>2</v>
      </c>
      <c r="U6797" s="25">
        <v>0.6</v>
      </c>
      <c r="V6797" s="25">
        <v>-15.526799999999994</v>
      </c>
      <c r="W6797" s="11">
        <f>Table_1[[#This Row],[Discount]]/Table_1[[#This Row],[Sales]]</f>
        <v>1.738928819846974E-2</v>
      </c>
      <c r="X6797" t="str">
        <f>IF(Table_1[[#This Row],[Discount %]]&lt;=0.1, "0-10%", IF(Table_1[[#This Row],[Discount %]]&lt;=0.2, "10-20%", IF(Table_1[[#This Row],[Discount %]]&lt;=0.3, "20-30%", IF(Table_1[[#This Row],[Discount %]]&lt;=0.4, "30-40%", "40%+"))))</f>
        <v>0-10%</v>
      </c>
    </row>
    <row r="6798" spans="1:24" ht="14.4" x14ac:dyDescent="0.3">
      <c r="A6798" s="2">
        <v>6797</v>
      </c>
      <c r="B6798" s="2" t="s">
        <v>9104</v>
      </c>
      <c r="C6798" s="2">
        <f>YEAR([1]Data!$D6798)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9">
        <v>20.103999999999999</v>
      </c>
      <c r="T6798" s="2">
        <v>2</v>
      </c>
      <c r="U6798" s="25">
        <v>0.6</v>
      </c>
      <c r="V6798" s="25">
        <v>-16.585799999999999</v>
      </c>
      <c r="W6798" s="11">
        <f>Table_1[[#This Row],[Discount]]/Table_1[[#This Row],[Sales]]</f>
        <v>2.9844807003581376E-2</v>
      </c>
      <c r="X6798" t="str">
        <f>IF(Table_1[[#This Row],[Discount %]]&lt;=0.1, "0-10%", IF(Table_1[[#This Row],[Discount %]]&lt;=0.2, "10-20%", IF(Table_1[[#This Row],[Discount %]]&lt;=0.3, "20-30%", IF(Table_1[[#This Row],[Discount %]]&lt;=0.4, "30-40%", "40%+"))))</f>
        <v>0-10%</v>
      </c>
    </row>
    <row r="6799" spans="1:24" ht="14.4" x14ac:dyDescent="0.3">
      <c r="A6799" s="2">
        <v>6798</v>
      </c>
      <c r="B6799" s="2" t="s">
        <v>9104</v>
      </c>
      <c r="C6799" s="2">
        <f>YEAR([1]Data!$D6799)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9">
        <v>3.7979999999999987</v>
      </c>
      <c r="T6799" s="2">
        <v>1</v>
      </c>
      <c r="U6799" s="25">
        <v>0.8</v>
      </c>
      <c r="V6799" s="25">
        <v>-6.0768000000000004</v>
      </c>
      <c r="W6799" s="11">
        <f>Table_1[[#This Row],[Discount]]/Table_1[[#This Row],[Sales]]</f>
        <v>0.21063717746182209</v>
      </c>
      <c r="X6799" t="str">
        <f>IF(Table_1[[#This Row],[Discount %]]&lt;=0.1, "0-10%", IF(Table_1[[#This Row],[Discount %]]&lt;=0.2, "10-20%", IF(Table_1[[#This Row],[Discount %]]&lt;=0.3, "20-30%", IF(Table_1[[#This Row],[Discount %]]&lt;=0.4, "30-40%", "40%+"))))</f>
        <v>20-30%</v>
      </c>
    </row>
    <row r="6800" spans="1:24" ht="14.4" x14ac:dyDescent="0.3">
      <c r="A6800" s="2">
        <v>6799</v>
      </c>
      <c r="B6800" s="2" t="s">
        <v>9104</v>
      </c>
      <c r="C6800" s="2">
        <f>YEAR([1]Data!$D6800)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9">
        <v>7.8800000000000008</v>
      </c>
      <c r="T6800" s="2">
        <v>5</v>
      </c>
      <c r="U6800" s="25">
        <v>0.6</v>
      </c>
      <c r="V6800" s="25">
        <v>-3.9399999999999995</v>
      </c>
      <c r="W6800" s="11">
        <f>Table_1[[#This Row],[Discount]]/Table_1[[#This Row],[Sales]]</f>
        <v>7.6142131979695424E-2</v>
      </c>
      <c r="X6800" t="str">
        <f>IF(Table_1[[#This Row],[Discount %]]&lt;=0.1, "0-10%", IF(Table_1[[#This Row],[Discount %]]&lt;=0.2, "10-20%", IF(Table_1[[#This Row],[Discount %]]&lt;=0.3, "20-30%", IF(Table_1[[#This Row],[Discount %]]&lt;=0.4, "30-40%", "40%+"))))</f>
        <v>0-10%</v>
      </c>
    </row>
    <row r="6801" spans="1:24" ht="14.4" x14ac:dyDescent="0.3">
      <c r="A6801" s="2">
        <v>6800</v>
      </c>
      <c r="B6801" s="2" t="s">
        <v>9107</v>
      </c>
      <c r="C6801" s="2">
        <f>YEAR([1]Data!$D6801)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9">
        <v>35.445</v>
      </c>
      <c r="T6801" s="2">
        <v>1</v>
      </c>
      <c r="U6801" s="25">
        <v>0.5</v>
      </c>
      <c r="V6801" s="25">
        <v>-24.102599999999995</v>
      </c>
      <c r="W6801" s="11">
        <f>Table_1[[#This Row],[Discount]]/Table_1[[#This Row],[Sales]]</f>
        <v>1.4106361969248131E-2</v>
      </c>
      <c r="X6801" t="str">
        <f>IF(Table_1[[#This Row],[Discount %]]&lt;=0.1, "0-10%", IF(Table_1[[#This Row],[Discount %]]&lt;=0.2, "10-20%", IF(Table_1[[#This Row],[Discount %]]&lt;=0.3, "20-30%", IF(Table_1[[#This Row],[Discount %]]&lt;=0.4, "30-40%", "40%+"))))</f>
        <v>0-10%</v>
      </c>
    </row>
    <row r="6802" spans="1:24" ht="14.4" x14ac:dyDescent="0.3">
      <c r="A6802" s="2">
        <v>6801</v>
      </c>
      <c r="B6802" s="2" t="s">
        <v>9107</v>
      </c>
      <c r="C6802" s="2">
        <f>YEAR([1]Data!$D6802)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9">
        <v>269.97000000000003</v>
      </c>
      <c r="T6802" s="2">
        <v>2</v>
      </c>
      <c r="U6802" s="25">
        <v>0.7</v>
      </c>
      <c r="V6802" s="25">
        <v>-386.95699999999999</v>
      </c>
      <c r="W6802" s="11">
        <f>Table_1[[#This Row],[Discount]]/Table_1[[#This Row],[Sales]]</f>
        <v>2.5928806904470863E-3</v>
      </c>
      <c r="X6802" t="str">
        <f>IF(Table_1[[#This Row],[Discount %]]&lt;=0.1, "0-10%", IF(Table_1[[#This Row],[Discount %]]&lt;=0.2, "10-20%", IF(Table_1[[#This Row],[Discount %]]&lt;=0.3, "20-30%", IF(Table_1[[#This Row],[Discount %]]&lt;=0.4, "30-40%", "40%+"))))</f>
        <v>0-10%</v>
      </c>
    </row>
    <row r="6803" spans="1:24" ht="14.4" x14ac:dyDescent="0.3">
      <c r="A6803" s="2">
        <v>6802</v>
      </c>
      <c r="B6803" s="2" t="s">
        <v>9107</v>
      </c>
      <c r="C6803" s="2">
        <f>YEAR([1]Data!$D6803)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9">
        <v>45.120000000000005</v>
      </c>
      <c r="T6803" s="2">
        <v>3</v>
      </c>
      <c r="U6803" s="25">
        <v>0.2</v>
      </c>
      <c r="V6803" s="25">
        <v>-7.8960000000000008</v>
      </c>
      <c r="W6803" s="11">
        <f>Table_1[[#This Row],[Discount]]/Table_1[[#This Row],[Sales]]</f>
        <v>4.4326241134751768E-3</v>
      </c>
      <c r="X6803" t="str">
        <f>IF(Table_1[[#This Row],[Discount %]]&lt;=0.1, "0-10%", IF(Table_1[[#This Row],[Discount %]]&lt;=0.2, "10-20%", IF(Table_1[[#This Row],[Discount %]]&lt;=0.3, "20-30%", IF(Table_1[[#This Row],[Discount %]]&lt;=0.4, "30-40%", "40%+"))))</f>
        <v>0-10%</v>
      </c>
    </row>
    <row r="6804" spans="1:24" ht="14.4" x14ac:dyDescent="0.3">
      <c r="A6804" s="2">
        <v>6803</v>
      </c>
      <c r="B6804" s="2" t="s">
        <v>9107</v>
      </c>
      <c r="C6804" s="2">
        <f>YEAR([1]Data!$D6804)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9">
        <v>100.80000000000001</v>
      </c>
      <c r="T6804" s="2">
        <v>2</v>
      </c>
      <c r="U6804" s="25">
        <v>0.2</v>
      </c>
      <c r="V6804" s="25">
        <v>21.42</v>
      </c>
      <c r="W6804" s="11">
        <f>Table_1[[#This Row],[Discount]]/Table_1[[#This Row],[Sales]]</f>
        <v>1.984126984126984E-3</v>
      </c>
      <c r="X6804" t="str">
        <f>IF(Table_1[[#This Row],[Discount %]]&lt;=0.1, "0-10%", IF(Table_1[[#This Row],[Discount %]]&lt;=0.2, "10-20%", IF(Table_1[[#This Row],[Discount %]]&lt;=0.3, "20-30%", IF(Table_1[[#This Row],[Discount %]]&lt;=0.4, "30-40%", "40%+"))))</f>
        <v>0-10%</v>
      </c>
    </row>
    <row r="6805" spans="1:24" ht="14.4" x14ac:dyDescent="0.3">
      <c r="A6805" s="2">
        <v>6804</v>
      </c>
      <c r="B6805" s="2" t="s">
        <v>9107</v>
      </c>
      <c r="C6805" s="2">
        <f>YEAR([1]Data!$D6805)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9">
        <v>47.968000000000004</v>
      </c>
      <c r="T6805" s="2">
        <v>2</v>
      </c>
      <c r="U6805" s="25">
        <v>0.2</v>
      </c>
      <c r="V6805" s="25">
        <v>4.1971999999999987</v>
      </c>
      <c r="W6805" s="11">
        <f>Table_1[[#This Row],[Discount]]/Table_1[[#This Row],[Sales]]</f>
        <v>4.1694462975316879E-3</v>
      </c>
      <c r="X6805" t="str">
        <f>IF(Table_1[[#This Row],[Discount %]]&lt;=0.1, "0-10%", IF(Table_1[[#This Row],[Discount %]]&lt;=0.2, "10-20%", IF(Table_1[[#This Row],[Discount %]]&lt;=0.3, "20-30%", IF(Table_1[[#This Row],[Discount %]]&lt;=0.4, "30-40%", "40%+"))))</f>
        <v>0-10%</v>
      </c>
    </row>
    <row r="6806" spans="1:24" ht="14.4" x14ac:dyDescent="0.3">
      <c r="A6806" s="2">
        <v>6805</v>
      </c>
      <c r="B6806" s="2" t="s">
        <v>9108</v>
      </c>
      <c r="C6806" s="2">
        <f>YEAR([1]Data!$D6806)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9">
        <v>99.98</v>
      </c>
      <c r="T6806" s="2">
        <v>2</v>
      </c>
      <c r="U6806" s="25">
        <v>0</v>
      </c>
      <c r="V6806" s="25">
        <v>34.992999999999995</v>
      </c>
      <c r="W6806" s="11">
        <f>Table_1[[#This Row],[Discount]]/Table_1[[#This Row],[Sales]]</f>
        <v>0</v>
      </c>
      <c r="X6806" t="str">
        <f>IF(Table_1[[#This Row],[Discount %]]&lt;=0.1, "0-10%", IF(Table_1[[#This Row],[Discount %]]&lt;=0.2, "10-20%", IF(Table_1[[#This Row],[Discount %]]&lt;=0.3, "20-30%", IF(Table_1[[#This Row],[Discount %]]&lt;=0.4, "30-40%", "40%+"))))</f>
        <v>0-10%</v>
      </c>
    </row>
    <row r="6807" spans="1:24" ht="14.4" x14ac:dyDescent="0.3">
      <c r="A6807" s="2">
        <v>6806</v>
      </c>
      <c r="B6807" s="2" t="s">
        <v>9109</v>
      </c>
      <c r="C6807" s="2">
        <f>YEAR([1]Data!$D6807)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9">
        <v>9.9600000000000009</v>
      </c>
      <c r="T6807" s="2">
        <v>2</v>
      </c>
      <c r="U6807" s="25">
        <v>0</v>
      </c>
      <c r="V6807" s="25">
        <v>4.8804000000000007</v>
      </c>
      <c r="W6807" s="11">
        <f>Table_1[[#This Row],[Discount]]/Table_1[[#This Row],[Sales]]</f>
        <v>0</v>
      </c>
      <c r="X6807" t="str">
        <f>IF(Table_1[[#This Row],[Discount %]]&lt;=0.1, "0-10%", IF(Table_1[[#This Row],[Discount %]]&lt;=0.2, "10-20%", IF(Table_1[[#This Row],[Discount %]]&lt;=0.3, "20-30%", IF(Table_1[[#This Row],[Discount %]]&lt;=0.4, "30-40%", "40%+"))))</f>
        <v>0-10%</v>
      </c>
    </row>
    <row r="6808" spans="1:24" ht="14.4" x14ac:dyDescent="0.3">
      <c r="A6808" s="2">
        <v>6807</v>
      </c>
      <c r="B6808" s="2" t="s">
        <v>9110</v>
      </c>
      <c r="C6808" s="2">
        <f>YEAR([1]Data!$D6808)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9">
        <v>3.8560000000000003</v>
      </c>
      <c r="T6808" s="2">
        <v>1</v>
      </c>
      <c r="U6808" s="25">
        <v>0.2</v>
      </c>
      <c r="V6808" s="25">
        <v>1.3978000000000002</v>
      </c>
      <c r="W6808" s="11">
        <f>Table_1[[#This Row],[Discount]]/Table_1[[#This Row],[Sales]]</f>
        <v>5.1867219917012444E-2</v>
      </c>
      <c r="X6808" t="str">
        <f>IF(Table_1[[#This Row],[Discount %]]&lt;=0.1, "0-10%", IF(Table_1[[#This Row],[Discount %]]&lt;=0.2, "10-20%", IF(Table_1[[#This Row],[Discount %]]&lt;=0.3, "20-30%", IF(Table_1[[#This Row],[Discount %]]&lt;=0.4, "30-40%", "40%+"))))</f>
        <v>0-10%</v>
      </c>
    </row>
    <row r="6809" spans="1:24" ht="14.4" x14ac:dyDescent="0.3">
      <c r="A6809" s="2">
        <v>6808</v>
      </c>
      <c r="B6809" s="2" t="s">
        <v>9111</v>
      </c>
      <c r="C6809" s="2">
        <f>YEAR([1]Data!$D6809)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9">
        <v>98.376000000000005</v>
      </c>
      <c r="T6809" s="2">
        <v>3</v>
      </c>
      <c r="U6809" s="25">
        <v>0.2</v>
      </c>
      <c r="V6809" s="25">
        <v>35.661300000000004</v>
      </c>
      <c r="W6809" s="11">
        <f>Table_1[[#This Row],[Discount]]/Table_1[[#This Row],[Sales]]</f>
        <v>2.0330161828088153E-3</v>
      </c>
      <c r="X6809" t="str">
        <f>IF(Table_1[[#This Row],[Discount %]]&lt;=0.1, "0-10%", IF(Table_1[[#This Row],[Discount %]]&lt;=0.2, "10-20%", IF(Table_1[[#This Row],[Discount %]]&lt;=0.3, "20-30%", IF(Table_1[[#This Row],[Discount %]]&lt;=0.4, "30-40%", "40%+"))))</f>
        <v>0-10%</v>
      </c>
    </row>
    <row r="6810" spans="1:24" ht="14.4" x14ac:dyDescent="0.3">
      <c r="A6810" s="2">
        <v>6809</v>
      </c>
      <c r="B6810" s="2" t="s">
        <v>9111</v>
      </c>
      <c r="C6810" s="2">
        <f>YEAR([1]Data!$D6810)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9">
        <v>22.38</v>
      </c>
      <c r="T6810" s="2">
        <v>3</v>
      </c>
      <c r="U6810" s="25">
        <v>0.6</v>
      </c>
      <c r="V6810" s="25">
        <v>-7.8330000000000055</v>
      </c>
      <c r="W6810" s="11">
        <f>Table_1[[#This Row],[Discount]]/Table_1[[#This Row],[Sales]]</f>
        <v>2.6809651474530832E-2</v>
      </c>
      <c r="X6810" t="str">
        <f>IF(Table_1[[#This Row],[Discount %]]&lt;=0.1, "0-10%", IF(Table_1[[#This Row],[Discount %]]&lt;=0.2, "10-20%", IF(Table_1[[#This Row],[Discount %]]&lt;=0.3, "20-30%", IF(Table_1[[#This Row],[Discount %]]&lt;=0.4, "30-40%", "40%+"))))</f>
        <v>0-10%</v>
      </c>
    </row>
    <row r="6811" spans="1:24" ht="14.4" x14ac:dyDescent="0.3">
      <c r="A6811" s="2">
        <v>6810</v>
      </c>
      <c r="B6811" s="2" t="s">
        <v>9112</v>
      </c>
      <c r="C6811" s="2">
        <f>YEAR([1]Data!$D6811)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9">
        <v>3.8820000000000006</v>
      </c>
      <c r="T6811" s="2">
        <v>2</v>
      </c>
      <c r="U6811" s="25">
        <v>0.7</v>
      </c>
      <c r="V6811" s="25">
        <v>-2.5880000000000001</v>
      </c>
      <c r="W6811" s="11">
        <f>Table_1[[#This Row],[Discount]]/Table_1[[#This Row],[Sales]]</f>
        <v>0.18031942297784642</v>
      </c>
      <c r="X6811" t="str">
        <f>IF(Table_1[[#This Row],[Discount %]]&lt;=0.1, "0-10%", IF(Table_1[[#This Row],[Discount %]]&lt;=0.2, "10-20%", IF(Table_1[[#This Row],[Discount %]]&lt;=0.3, "20-30%", IF(Table_1[[#This Row],[Discount %]]&lt;=0.4, "30-40%", "40%+"))))</f>
        <v>10-20%</v>
      </c>
    </row>
    <row r="6812" spans="1:24" ht="14.4" x14ac:dyDescent="0.3">
      <c r="A6812" s="2">
        <v>6811</v>
      </c>
      <c r="B6812" s="2" t="s">
        <v>9112</v>
      </c>
      <c r="C6812" s="2">
        <f>YEAR([1]Data!$D6812)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9">
        <v>12.585000000000003</v>
      </c>
      <c r="T6812" s="2">
        <v>1</v>
      </c>
      <c r="U6812" s="25">
        <v>0.7</v>
      </c>
      <c r="V6812" s="25">
        <v>-18.038499999999996</v>
      </c>
      <c r="W6812" s="11">
        <f>Table_1[[#This Row],[Discount]]/Table_1[[#This Row],[Sales]]</f>
        <v>5.5621771950734984E-2</v>
      </c>
      <c r="X6812" t="str">
        <f>IF(Table_1[[#This Row],[Discount %]]&lt;=0.1, "0-10%", IF(Table_1[[#This Row],[Discount %]]&lt;=0.2, "10-20%", IF(Table_1[[#This Row],[Discount %]]&lt;=0.3, "20-30%", IF(Table_1[[#This Row],[Discount %]]&lt;=0.4, "30-40%", "40%+"))))</f>
        <v>0-10%</v>
      </c>
    </row>
    <row r="6813" spans="1:24" ht="14.4" x14ac:dyDescent="0.3">
      <c r="A6813" s="2">
        <v>6812</v>
      </c>
      <c r="B6813" s="2" t="s">
        <v>9112</v>
      </c>
      <c r="C6813" s="2">
        <f>YEAR([1]Data!$D6813)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9">
        <v>113.372</v>
      </c>
      <c r="T6813" s="2">
        <v>2</v>
      </c>
      <c r="U6813" s="25">
        <v>0.3</v>
      </c>
      <c r="V6813" s="25">
        <v>-29.152799999999992</v>
      </c>
      <c r="W6813" s="11">
        <f>Table_1[[#This Row],[Discount]]/Table_1[[#This Row],[Sales]]</f>
        <v>2.6461560173587835E-3</v>
      </c>
      <c r="X6813" t="str">
        <f>IF(Table_1[[#This Row],[Discount %]]&lt;=0.1, "0-10%", IF(Table_1[[#This Row],[Discount %]]&lt;=0.2, "10-20%", IF(Table_1[[#This Row],[Discount %]]&lt;=0.3, "20-30%", IF(Table_1[[#This Row],[Discount %]]&lt;=0.4, "30-40%", "40%+"))))</f>
        <v>0-10%</v>
      </c>
    </row>
    <row r="6814" spans="1:24" ht="14.4" x14ac:dyDescent="0.3">
      <c r="A6814" s="2">
        <v>6813</v>
      </c>
      <c r="B6814" s="2" t="s">
        <v>9112</v>
      </c>
      <c r="C6814" s="2">
        <f>YEAR([1]Data!$D6814)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9">
        <v>18.312000000000001</v>
      </c>
      <c r="T6814" s="2">
        <v>4</v>
      </c>
      <c r="U6814" s="25">
        <v>0.7</v>
      </c>
      <c r="V6814" s="25">
        <v>-12.207999999999995</v>
      </c>
      <c r="W6814" s="11">
        <f>Table_1[[#This Row],[Discount]]/Table_1[[#This Row],[Sales]]</f>
        <v>3.82262996941896E-2</v>
      </c>
      <c r="X6814" t="str">
        <f>IF(Table_1[[#This Row],[Discount %]]&lt;=0.1, "0-10%", IF(Table_1[[#This Row],[Discount %]]&lt;=0.2, "10-20%", IF(Table_1[[#This Row],[Discount %]]&lt;=0.3, "20-30%", IF(Table_1[[#This Row],[Discount %]]&lt;=0.4, "30-40%", "40%+"))))</f>
        <v>0-10%</v>
      </c>
    </row>
    <row r="6815" spans="1:24" ht="14.4" x14ac:dyDescent="0.3">
      <c r="A6815" s="2">
        <v>6814</v>
      </c>
      <c r="B6815" s="2" t="s">
        <v>9112</v>
      </c>
      <c r="C6815" s="2">
        <f>YEAR([1]Data!$D6815)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9">
        <v>127.93599999999999</v>
      </c>
      <c r="T6815" s="2">
        <v>8</v>
      </c>
      <c r="U6815" s="25">
        <v>0.2</v>
      </c>
      <c r="V6815" s="25">
        <v>4.7975999999999992</v>
      </c>
      <c r="W6815" s="11">
        <f>Table_1[[#This Row],[Discount]]/Table_1[[#This Row],[Sales]]</f>
        <v>1.5632816408204103E-3</v>
      </c>
      <c r="X6815" t="str">
        <f>IF(Table_1[[#This Row],[Discount %]]&lt;=0.1, "0-10%", IF(Table_1[[#This Row],[Discount %]]&lt;=0.2, "10-20%", IF(Table_1[[#This Row],[Discount %]]&lt;=0.3, "20-30%", IF(Table_1[[#This Row],[Discount %]]&lt;=0.4, "30-40%", "40%+"))))</f>
        <v>0-10%</v>
      </c>
    </row>
    <row r="6816" spans="1:24" ht="14.4" x14ac:dyDescent="0.3">
      <c r="A6816" s="2">
        <v>6815</v>
      </c>
      <c r="B6816" s="2" t="s">
        <v>9112</v>
      </c>
      <c r="C6816" s="2">
        <f>YEAR([1]Data!$D6816)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9">
        <v>241.17000000000002</v>
      </c>
      <c r="T6816" s="2">
        <v>2</v>
      </c>
      <c r="U6816" s="25">
        <v>0.7</v>
      </c>
      <c r="V6816" s="25">
        <v>-168.8189999999999</v>
      </c>
      <c r="W6816" s="11">
        <f>Table_1[[#This Row],[Discount]]/Table_1[[#This Row],[Sales]]</f>
        <v>2.9025168967947916E-3</v>
      </c>
      <c r="X6816" t="str">
        <f>IF(Table_1[[#This Row],[Discount %]]&lt;=0.1, "0-10%", IF(Table_1[[#This Row],[Discount %]]&lt;=0.2, "10-20%", IF(Table_1[[#This Row],[Discount %]]&lt;=0.3, "20-30%", IF(Table_1[[#This Row],[Discount %]]&lt;=0.4, "30-40%", "40%+"))))</f>
        <v>0-10%</v>
      </c>
    </row>
    <row r="6817" spans="1:24" ht="14.4" x14ac:dyDescent="0.3">
      <c r="A6817" s="2">
        <v>6816</v>
      </c>
      <c r="B6817" s="2" t="s">
        <v>9115</v>
      </c>
      <c r="C6817" s="2">
        <f>YEAR([1]Data!$D6817)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9">
        <v>6.24</v>
      </c>
      <c r="T6817" s="2">
        <v>3</v>
      </c>
      <c r="U6817" s="25">
        <v>0</v>
      </c>
      <c r="V6817" s="25">
        <v>2.6208000000000005</v>
      </c>
      <c r="W6817" s="11">
        <f>Table_1[[#This Row],[Discount]]/Table_1[[#This Row],[Sales]]</f>
        <v>0</v>
      </c>
      <c r="X6817" t="str">
        <f>IF(Table_1[[#This Row],[Discount %]]&lt;=0.1, "0-10%", IF(Table_1[[#This Row],[Discount %]]&lt;=0.2, "10-20%", IF(Table_1[[#This Row],[Discount %]]&lt;=0.3, "20-30%", IF(Table_1[[#This Row],[Discount %]]&lt;=0.4, "30-40%", "40%+"))))</f>
        <v>0-10%</v>
      </c>
    </row>
    <row r="6818" spans="1:24" ht="14.4" x14ac:dyDescent="0.3">
      <c r="A6818" s="2">
        <v>6817</v>
      </c>
      <c r="B6818" s="2" t="s">
        <v>9115</v>
      </c>
      <c r="C6818" s="2">
        <f>YEAR([1]Data!$D6818)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9">
        <v>17.899999999999999</v>
      </c>
      <c r="T6818" s="2">
        <v>5</v>
      </c>
      <c r="U6818" s="25">
        <v>0</v>
      </c>
      <c r="V6818" s="25">
        <v>8.9499999999999993</v>
      </c>
      <c r="W6818" s="11">
        <f>Table_1[[#This Row],[Discount]]/Table_1[[#This Row],[Sales]]</f>
        <v>0</v>
      </c>
      <c r="X6818" t="str">
        <f>IF(Table_1[[#This Row],[Discount %]]&lt;=0.1, "0-10%", IF(Table_1[[#This Row],[Discount %]]&lt;=0.2, "10-20%", IF(Table_1[[#This Row],[Discount %]]&lt;=0.3, "20-30%", IF(Table_1[[#This Row],[Discount %]]&lt;=0.4, "30-40%", "40%+"))))</f>
        <v>0-10%</v>
      </c>
    </row>
    <row r="6819" spans="1:24" ht="14.4" x14ac:dyDescent="0.3">
      <c r="A6819" s="2">
        <v>6818</v>
      </c>
      <c r="B6819" s="2" t="s">
        <v>9115</v>
      </c>
      <c r="C6819" s="2">
        <f>YEAR([1]Data!$D6819)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9">
        <v>3266.3760000000002</v>
      </c>
      <c r="T6819" s="2">
        <v>3</v>
      </c>
      <c r="U6819" s="25">
        <v>0.2</v>
      </c>
      <c r="V6819" s="25">
        <v>1061.5721999999998</v>
      </c>
      <c r="W6819" s="11">
        <f>Table_1[[#This Row],[Discount]]/Table_1[[#This Row],[Sales]]</f>
        <v>6.1229938010810755E-5</v>
      </c>
      <c r="X6819" t="str">
        <f>IF(Table_1[[#This Row],[Discount %]]&lt;=0.1, "0-10%", IF(Table_1[[#This Row],[Discount %]]&lt;=0.2, "10-20%", IF(Table_1[[#This Row],[Discount %]]&lt;=0.3, "20-30%", IF(Table_1[[#This Row],[Discount %]]&lt;=0.4, "30-40%", "40%+"))))</f>
        <v>0-10%</v>
      </c>
    </row>
    <row r="6820" spans="1:24" ht="14.4" x14ac:dyDescent="0.3">
      <c r="A6820" s="2">
        <v>6819</v>
      </c>
      <c r="B6820" s="2" t="s">
        <v>9116</v>
      </c>
      <c r="C6820" s="2">
        <f>YEAR([1]Data!$D6820)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9">
        <v>1.6799999999999995</v>
      </c>
      <c r="T6820" s="2">
        <v>5</v>
      </c>
      <c r="U6820" s="25">
        <v>0.8</v>
      </c>
      <c r="V6820" s="25">
        <v>-2.6880000000000015</v>
      </c>
      <c r="W6820" s="11">
        <f>Table_1[[#This Row],[Discount]]/Table_1[[#This Row],[Sales]]</f>
        <v>0.47619047619047639</v>
      </c>
      <c r="X6820" t="str">
        <f>IF(Table_1[[#This Row],[Discount %]]&lt;=0.1, "0-10%", IF(Table_1[[#This Row],[Discount %]]&lt;=0.2, "10-20%", IF(Table_1[[#This Row],[Discount %]]&lt;=0.3, "20-30%", IF(Table_1[[#This Row],[Discount %]]&lt;=0.4, "30-40%", "40%+"))))</f>
        <v>40%+</v>
      </c>
    </row>
    <row r="6821" spans="1:24" ht="14.4" x14ac:dyDescent="0.3">
      <c r="A6821" s="2">
        <v>6820</v>
      </c>
      <c r="B6821" s="2" t="s">
        <v>9116</v>
      </c>
      <c r="C6821" s="2">
        <f>YEAR([1]Data!$D6821)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9">
        <v>7.968</v>
      </c>
      <c r="T6821" s="2">
        <v>3</v>
      </c>
      <c r="U6821" s="25">
        <v>0.6</v>
      </c>
      <c r="V6821" s="25">
        <v>-2.3903999999999996</v>
      </c>
      <c r="W6821" s="11">
        <f>Table_1[[#This Row],[Discount]]/Table_1[[#This Row],[Sales]]</f>
        <v>7.5301204819277101E-2</v>
      </c>
      <c r="X6821" t="str">
        <f>IF(Table_1[[#This Row],[Discount %]]&lt;=0.1, "0-10%", IF(Table_1[[#This Row],[Discount %]]&lt;=0.2, "10-20%", IF(Table_1[[#This Row],[Discount %]]&lt;=0.3, "20-30%", IF(Table_1[[#This Row],[Discount %]]&lt;=0.4, "30-40%", "40%+"))))</f>
        <v>0-10%</v>
      </c>
    </row>
    <row r="6822" spans="1:24" ht="14.4" x14ac:dyDescent="0.3">
      <c r="A6822" s="2">
        <v>6821</v>
      </c>
      <c r="B6822" s="2" t="s">
        <v>9116</v>
      </c>
      <c r="C6822" s="2">
        <f>YEAR([1]Data!$D6822)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9">
        <v>113.372</v>
      </c>
      <c r="T6822" s="2">
        <v>2</v>
      </c>
      <c r="U6822" s="25">
        <v>0.3</v>
      </c>
      <c r="V6822" s="25">
        <v>-3.2391999999999896</v>
      </c>
      <c r="W6822" s="11">
        <f>Table_1[[#This Row],[Discount]]/Table_1[[#This Row],[Sales]]</f>
        <v>2.6461560173587835E-3</v>
      </c>
      <c r="X6822" t="str">
        <f>IF(Table_1[[#This Row],[Discount %]]&lt;=0.1, "0-10%", IF(Table_1[[#This Row],[Discount %]]&lt;=0.2, "10-20%", IF(Table_1[[#This Row],[Discount %]]&lt;=0.3, "20-30%", IF(Table_1[[#This Row],[Discount %]]&lt;=0.4, "30-40%", "40%+"))))</f>
        <v>0-10%</v>
      </c>
    </row>
    <row r="6823" spans="1:24" ht="14.4" x14ac:dyDescent="0.3">
      <c r="A6823" s="2">
        <v>6822</v>
      </c>
      <c r="B6823" s="2" t="s">
        <v>9116</v>
      </c>
      <c r="C6823" s="2">
        <f>YEAR([1]Data!$D6823)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9">
        <v>2.9600000000000004</v>
      </c>
      <c r="T6823" s="2">
        <v>2</v>
      </c>
      <c r="U6823" s="25">
        <v>0.6</v>
      </c>
      <c r="V6823" s="25">
        <v>-1.4059999999999997</v>
      </c>
      <c r="W6823" s="11">
        <f>Table_1[[#This Row],[Discount]]/Table_1[[#This Row],[Sales]]</f>
        <v>0.20270270270270266</v>
      </c>
      <c r="X6823" t="str">
        <f>IF(Table_1[[#This Row],[Discount %]]&lt;=0.1, "0-10%", IF(Table_1[[#This Row],[Discount %]]&lt;=0.2, "10-20%", IF(Table_1[[#This Row],[Discount %]]&lt;=0.3, "20-30%", IF(Table_1[[#This Row],[Discount %]]&lt;=0.4, "30-40%", "40%+"))))</f>
        <v>20-30%</v>
      </c>
    </row>
    <row r="6824" spans="1:24" ht="14.4" x14ac:dyDescent="0.3">
      <c r="A6824" s="2">
        <v>6823</v>
      </c>
      <c r="B6824" s="2" t="s">
        <v>9117</v>
      </c>
      <c r="C6824" s="2">
        <f>YEAR([1]Data!$D6824)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9">
        <v>168.1</v>
      </c>
      <c r="T6824" s="2">
        <v>5</v>
      </c>
      <c r="U6824" s="25">
        <v>0</v>
      </c>
      <c r="V6824" s="25">
        <v>43.705999999999996</v>
      </c>
      <c r="W6824" s="11">
        <f>Table_1[[#This Row],[Discount]]/Table_1[[#This Row],[Sales]]</f>
        <v>0</v>
      </c>
      <c r="X6824" t="str">
        <f>IF(Table_1[[#This Row],[Discount %]]&lt;=0.1, "0-10%", IF(Table_1[[#This Row],[Discount %]]&lt;=0.2, "10-20%", IF(Table_1[[#This Row],[Discount %]]&lt;=0.3, "20-30%", IF(Table_1[[#This Row],[Discount %]]&lt;=0.4, "30-40%", "40%+"))))</f>
        <v>0-10%</v>
      </c>
    </row>
    <row r="6825" spans="1:24" ht="14.4" x14ac:dyDescent="0.3">
      <c r="A6825" s="2">
        <v>6824</v>
      </c>
      <c r="B6825" s="2" t="s">
        <v>9118</v>
      </c>
      <c r="C6825" s="2">
        <f>YEAR([1]Data!$D6825)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9">
        <v>98.46</v>
      </c>
      <c r="T6825" s="2">
        <v>9</v>
      </c>
      <c r="U6825" s="25">
        <v>0</v>
      </c>
      <c r="V6825" s="25">
        <v>49.23</v>
      </c>
      <c r="W6825" s="11">
        <f>Table_1[[#This Row],[Discount]]/Table_1[[#This Row],[Sales]]</f>
        <v>0</v>
      </c>
      <c r="X6825" t="str">
        <f>IF(Table_1[[#This Row],[Discount %]]&lt;=0.1, "0-10%", IF(Table_1[[#This Row],[Discount %]]&lt;=0.2, "10-20%", IF(Table_1[[#This Row],[Discount %]]&lt;=0.3, "20-30%", IF(Table_1[[#This Row],[Discount %]]&lt;=0.4, "30-40%", "40%+"))))</f>
        <v>0-10%</v>
      </c>
    </row>
    <row r="6826" spans="1:24" ht="14.4" x14ac:dyDescent="0.3">
      <c r="A6826" s="2">
        <v>6825</v>
      </c>
      <c r="B6826" s="2" t="s">
        <v>9118</v>
      </c>
      <c r="C6826" s="2">
        <f>YEAR([1]Data!$D6826)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9">
        <v>358.58</v>
      </c>
      <c r="T6826" s="2">
        <v>2</v>
      </c>
      <c r="U6826" s="25">
        <v>0</v>
      </c>
      <c r="V6826" s="25">
        <v>39.44380000000001</v>
      </c>
      <c r="W6826" s="11">
        <f>Table_1[[#This Row],[Discount]]/Table_1[[#This Row],[Sales]]</f>
        <v>0</v>
      </c>
      <c r="X6826" t="str">
        <f>IF(Table_1[[#This Row],[Discount %]]&lt;=0.1, "0-10%", IF(Table_1[[#This Row],[Discount %]]&lt;=0.2, "10-20%", IF(Table_1[[#This Row],[Discount %]]&lt;=0.3, "20-30%", IF(Table_1[[#This Row],[Discount %]]&lt;=0.4, "30-40%", "40%+"))))</f>
        <v>0-10%</v>
      </c>
    </row>
    <row r="6827" spans="1:24" ht="14.4" x14ac:dyDescent="0.3">
      <c r="A6827" s="2">
        <v>6826</v>
      </c>
      <c r="B6827" s="2" t="s">
        <v>9119</v>
      </c>
      <c r="C6827" s="2">
        <f>YEAR([1]Data!$D6827)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9">
        <v>32.479999999999997</v>
      </c>
      <c r="T6827" s="2">
        <v>2</v>
      </c>
      <c r="U6827" s="25">
        <v>0</v>
      </c>
      <c r="V6827" s="25">
        <v>4.8719999999999999</v>
      </c>
      <c r="W6827" s="11">
        <f>Table_1[[#This Row],[Discount]]/Table_1[[#This Row],[Sales]]</f>
        <v>0</v>
      </c>
      <c r="X6827" t="str">
        <f>IF(Table_1[[#This Row],[Discount %]]&lt;=0.1, "0-10%", IF(Table_1[[#This Row],[Discount %]]&lt;=0.2, "10-20%", IF(Table_1[[#This Row],[Discount %]]&lt;=0.3, "20-30%", IF(Table_1[[#This Row],[Discount %]]&lt;=0.4, "30-40%", "40%+"))))</f>
        <v>0-10%</v>
      </c>
    </row>
    <row r="6828" spans="1:24" ht="14.4" x14ac:dyDescent="0.3">
      <c r="A6828" s="2">
        <v>6827</v>
      </c>
      <c r="B6828" s="2" t="s">
        <v>9119</v>
      </c>
      <c r="C6828" s="2">
        <f>YEAR([1]Data!$D6828)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9">
        <v>17499.949999999997</v>
      </c>
      <c r="T6828" s="2">
        <v>5</v>
      </c>
      <c r="U6828" s="25">
        <v>0</v>
      </c>
      <c r="V6828" s="25">
        <v>8399.9759999999987</v>
      </c>
      <c r="W6828" s="11">
        <f>Table_1[[#This Row],[Discount]]/Table_1[[#This Row],[Sales]]</f>
        <v>0</v>
      </c>
      <c r="X6828" t="str">
        <f>IF(Table_1[[#This Row],[Discount %]]&lt;=0.1, "0-10%", IF(Table_1[[#This Row],[Discount %]]&lt;=0.2, "10-20%", IF(Table_1[[#This Row],[Discount %]]&lt;=0.3, "20-30%", IF(Table_1[[#This Row],[Discount %]]&lt;=0.4, "30-40%", "40%+"))))</f>
        <v>0-10%</v>
      </c>
    </row>
    <row r="6829" spans="1:24" ht="14.4" x14ac:dyDescent="0.3">
      <c r="A6829" s="2">
        <v>6828</v>
      </c>
      <c r="B6829" s="2" t="s">
        <v>9119</v>
      </c>
      <c r="C6829" s="2">
        <f>YEAR([1]Data!$D6829)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9">
        <v>735.98</v>
      </c>
      <c r="T6829" s="2">
        <v>2</v>
      </c>
      <c r="U6829" s="25">
        <v>0</v>
      </c>
      <c r="V6829" s="25">
        <v>331.19099999999997</v>
      </c>
      <c r="W6829" s="11">
        <f>Table_1[[#This Row],[Discount]]/Table_1[[#This Row],[Sales]]</f>
        <v>0</v>
      </c>
      <c r="X6829" t="str">
        <f>IF(Table_1[[#This Row],[Discount %]]&lt;=0.1, "0-10%", IF(Table_1[[#This Row],[Discount %]]&lt;=0.2, "10-20%", IF(Table_1[[#This Row],[Discount %]]&lt;=0.3, "20-30%", IF(Table_1[[#This Row],[Discount %]]&lt;=0.4, "30-40%", "40%+"))))</f>
        <v>0-10%</v>
      </c>
    </row>
    <row r="6830" spans="1:24" ht="14.4" x14ac:dyDescent="0.3">
      <c r="A6830" s="2">
        <v>6829</v>
      </c>
      <c r="B6830" s="2" t="s">
        <v>9119</v>
      </c>
      <c r="C6830" s="2">
        <f>YEAR([1]Data!$D6830)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9">
        <v>34.370000000000005</v>
      </c>
      <c r="T6830" s="2">
        <v>7</v>
      </c>
      <c r="U6830" s="25">
        <v>0</v>
      </c>
      <c r="V6830" s="25">
        <v>16.8413</v>
      </c>
      <c r="W6830" s="11">
        <f>Table_1[[#This Row],[Discount]]/Table_1[[#This Row],[Sales]]</f>
        <v>0</v>
      </c>
      <c r="X6830" t="str">
        <f>IF(Table_1[[#This Row],[Discount %]]&lt;=0.1, "0-10%", IF(Table_1[[#This Row],[Discount %]]&lt;=0.2, "10-20%", IF(Table_1[[#This Row],[Discount %]]&lt;=0.3, "20-30%", IF(Table_1[[#This Row],[Discount %]]&lt;=0.4, "30-40%", "40%+"))))</f>
        <v>0-10%</v>
      </c>
    </row>
    <row r="6831" spans="1:24" ht="14.4" x14ac:dyDescent="0.3">
      <c r="A6831" s="2">
        <v>6830</v>
      </c>
      <c r="B6831" s="2" t="s">
        <v>9119</v>
      </c>
      <c r="C6831" s="2">
        <f>YEAR([1]Data!$D6831)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9">
        <v>33.96</v>
      </c>
      <c r="T6831" s="2">
        <v>2</v>
      </c>
      <c r="U6831" s="25">
        <v>0</v>
      </c>
      <c r="V6831" s="25">
        <v>9.5088000000000008</v>
      </c>
      <c r="W6831" s="11">
        <f>Table_1[[#This Row],[Discount]]/Table_1[[#This Row],[Sales]]</f>
        <v>0</v>
      </c>
      <c r="X6831" t="str">
        <f>IF(Table_1[[#This Row],[Discount %]]&lt;=0.1, "0-10%", IF(Table_1[[#This Row],[Discount %]]&lt;=0.2, "10-20%", IF(Table_1[[#This Row],[Discount %]]&lt;=0.3, "20-30%", IF(Table_1[[#This Row],[Discount %]]&lt;=0.4, "30-40%", "40%+"))))</f>
        <v>0-10%</v>
      </c>
    </row>
    <row r="6832" spans="1:24" ht="14.4" x14ac:dyDescent="0.3">
      <c r="A6832" s="2">
        <v>6831</v>
      </c>
      <c r="B6832" s="2" t="s">
        <v>9120</v>
      </c>
      <c r="C6832" s="2">
        <f>YEAR([1]Data!$D6832)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9">
        <v>197.96999999999997</v>
      </c>
      <c r="T6832" s="2">
        <v>3</v>
      </c>
      <c r="U6832" s="25">
        <v>0</v>
      </c>
      <c r="V6832" s="25">
        <v>53.451900000000009</v>
      </c>
      <c r="W6832" s="11">
        <f>Table_1[[#This Row],[Discount]]/Table_1[[#This Row],[Sales]]</f>
        <v>0</v>
      </c>
      <c r="X6832" t="str">
        <f>IF(Table_1[[#This Row],[Discount %]]&lt;=0.1, "0-10%", IF(Table_1[[#This Row],[Discount %]]&lt;=0.2, "10-20%", IF(Table_1[[#This Row],[Discount %]]&lt;=0.3, "20-30%", IF(Table_1[[#This Row],[Discount %]]&lt;=0.4, "30-40%", "40%+"))))</f>
        <v>0-10%</v>
      </c>
    </row>
    <row r="6833" spans="1:24" ht="14.4" x14ac:dyDescent="0.3">
      <c r="A6833" s="2">
        <v>6832</v>
      </c>
      <c r="B6833" s="2" t="s">
        <v>9121</v>
      </c>
      <c r="C6833" s="2">
        <f>YEAR([1]Data!$D6833)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9">
        <v>17.48</v>
      </c>
      <c r="T6833" s="2">
        <v>4</v>
      </c>
      <c r="U6833" s="25">
        <v>0</v>
      </c>
      <c r="V6833" s="25">
        <v>4.5448000000000004</v>
      </c>
      <c r="W6833" s="11">
        <f>Table_1[[#This Row],[Discount]]/Table_1[[#This Row],[Sales]]</f>
        <v>0</v>
      </c>
      <c r="X6833" t="str">
        <f>IF(Table_1[[#This Row],[Discount %]]&lt;=0.1, "0-10%", IF(Table_1[[#This Row],[Discount %]]&lt;=0.2, "10-20%", IF(Table_1[[#This Row],[Discount %]]&lt;=0.3, "20-30%", IF(Table_1[[#This Row],[Discount %]]&lt;=0.4, "30-40%", "40%+"))))</f>
        <v>0-10%</v>
      </c>
    </row>
    <row r="6834" spans="1:24" ht="14.4" x14ac:dyDescent="0.3">
      <c r="A6834" s="2">
        <v>6833</v>
      </c>
      <c r="B6834" s="2" t="s">
        <v>9122</v>
      </c>
      <c r="C6834" s="2">
        <f>YEAR([1]Data!$D6834)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9">
        <v>8.016</v>
      </c>
      <c r="T6834" s="2">
        <v>3</v>
      </c>
      <c r="U6834" s="25">
        <v>0.2</v>
      </c>
      <c r="V6834" s="25">
        <v>1.0019999999999993</v>
      </c>
      <c r="W6834" s="11">
        <f>Table_1[[#This Row],[Discount]]/Table_1[[#This Row],[Sales]]</f>
        <v>2.4950099800399202E-2</v>
      </c>
      <c r="X6834" t="str">
        <f>IF(Table_1[[#This Row],[Discount %]]&lt;=0.1, "0-10%", IF(Table_1[[#This Row],[Discount %]]&lt;=0.2, "10-20%", IF(Table_1[[#This Row],[Discount %]]&lt;=0.3, "20-30%", IF(Table_1[[#This Row],[Discount %]]&lt;=0.4, "30-40%", "40%+"))))</f>
        <v>0-10%</v>
      </c>
    </row>
    <row r="6835" spans="1:24" ht="14.4" x14ac:dyDescent="0.3">
      <c r="A6835" s="2">
        <v>6834</v>
      </c>
      <c r="B6835" s="2" t="s">
        <v>9123</v>
      </c>
      <c r="C6835" s="2">
        <f>YEAR([1]Data!$D6835)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9">
        <v>146.04000000000002</v>
      </c>
      <c r="T6835" s="2">
        <v>1</v>
      </c>
      <c r="U6835" s="25">
        <v>0.2</v>
      </c>
      <c r="V6835" s="25">
        <v>-12.778499999999994</v>
      </c>
      <c r="W6835" s="11">
        <f>Table_1[[#This Row],[Discount]]/Table_1[[#This Row],[Sales]]</f>
        <v>1.3694878115584771E-3</v>
      </c>
      <c r="X6835" t="str">
        <f>IF(Table_1[[#This Row],[Discount %]]&lt;=0.1, "0-10%", IF(Table_1[[#This Row],[Discount %]]&lt;=0.2, "10-20%", IF(Table_1[[#This Row],[Discount %]]&lt;=0.3, "20-30%", IF(Table_1[[#This Row],[Discount %]]&lt;=0.4, "30-40%", "40%+"))))</f>
        <v>0-10%</v>
      </c>
    </row>
    <row r="6836" spans="1:24" ht="14.4" x14ac:dyDescent="0.3">
      <c r="A6836" s="2">
        <v>6835</v>
      </c>
      <c r="B6836" s="2" t="s">
        <v>9124</v>
      </c>
      <c r="C6836" s="2">
        <f>YEAR([1]Data!$D6836)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9">
        <v>27.88</v>
      </c>
      <c r="T6836" s="2">
        <v>2</v>
      </c>
      <c r="U6836" s="25">
        <v>0</v>
      </c>
      <c r="V6836" s="25">
        <v>3.9032000000000018</v>
      </c>
      <c r="W6836" s="11">
        <f>Table_1[[#This Row],[Discount]]/Table_1[[#This Row],[Sales]]</f>
        <v>0</v>
      </c>
      <c r="X6836" t="str">
        <f>IF(Table_1[[#This Row],[Discount %]]&lt;=0.1, "0-10%", IF(Table_1[[#This Row],[Discount %]]&lt;=0.2, "10-20%", IF(Table_1[[#This Row],[Discount %]]&lt;=0.3, "20-30%", IF(Table_1[[#This Row],[Discount %]]&lt;=0.4, "30-40%", "40%+"))))</f>
        <v>0-10%</v>
      </c>
    </row>
    <row r="6837" spans="1:24" ht="14.4" x14ac:dyDescent="0.3">
      <c r="A6837" s="2">
        <v>6836</v>
      </c>
      <c r="B6837" s="2" t="s">
        <v>9126</v>
      </c>
      <c r="C6837" s="2">
        <f>YEAR([1]Data!$D6837)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9">
        <v>152.65</v>
      </c>
      <c r="T6837" s="2">
        <v>5</v>
      </c>
      <c r="U6837" s="25">
        <v>0</v>
      </c>
      <c r="V6837" s="25">
        <v>70.219000000000008</v>
      </c>
      <c r="W6837" s="11">
        <f>Table_1[[#This Row],[Discount]]/Table_1[[#This Row],[Sales]]</f>
        <v>0</v>
      </c>
      <c r="X6837" t="str">
        <f>IF(Table_1[[#This Row],[Discount %]]&lt;=0.1, "0-10%", IF(Table_1[[#This Row],[Discount %]]&lt;=0.2, "10-20%", IF(Table_1[[#This Row],[Discount %]]&lt;=0.3, "20-30%", IF(Table_1[[#This Row],[Discount %]]&lt;=0.4, "30-40%", "40%+"))))</f>
        <v>0-10%</v>
      </c>
    </row>
    <row r="6838" spans="1:24" ht="14.4" x14ac:dyDescent="0.3">
      <c r="A6838" s="2">
        <v>6837</v>
      </c>
      <c r="B6838" s="2" t="s">
        <v>9126</v>
      </c>
      <c r="C6838" s="2">
        <f>YEAR([1]Data!$D6838)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9">
        <v>22.72</v>
      </c>
      <c r="T6838" s="2">
        <v>1</v>
      </c>
      <c r="U6838" s="25">
        <v>0</v>
      </c>
      <c r="V6838" s="25">
        <v>9.3152000000000008</v>
      </c>
      <c r="W6838" s="11">
        <f>Table_1[[#This Row],[Discount]]/Table_1[[#This Row],[Sales]]</f>
        <v>0</v>
      </c>
      <c r="X6838" t="str">
        <f>IF(Table_1[[#This Row],[Discount %]]&lt;=0.1, "0-10%", IF(Table_1[[#This Row],[Discount %]]&lt;=0.2, "10-20%", IF(Table_1[[#This Row],[Discount %]]&lt;=0.3, "20-30%", IF(Table_1[[#This Row],[Discount %]]&lt;=0.4, "30-40%", "40%+"))))</f>
        <v>0-10%</v>
      </c>
    </row>
    <row r="6839" spans="1:24" ht="14.4" x14ac:dyDescent="0.3">
      <c r="A6839" s="2">
        <v>6838</v>
      </c>
      <c r="B6839" s="2" t="s">
        <v>9127</v>
      </c>
      <c r="C6839" s="2">
        <f>YEAR([1]Data!$D6839)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9">
        <v>11.12</v>
      </c>
      <c r="T6839" s="2">
        <v>4</v>
      </c>
      <c r="U6839" s="25">
        <v>0</v>
      </c>
      <c r="V6839" s="25">
        <v>2.8911999999999995</v>
      </c>
      <c r="W6839" s="11">
        <f>Table_1[[#This Row],[Discount]]/Table_1[[#This Row],[Sales]]</f>
        <v>0</v>
      </c>
      <c r="X6839" t="str">
        <f>IF(Table_1[[#This Row],[Discount %]]&lt;=0.1, "0-10%", IF(Table_1[[#This Row],[Discount %]]&lt;=0.2, "10-20%", IF(Table_1[[#This Row],[Discount %]]&lt;=0.3, "20-30%", IF(Table_1[[#This Row],[Discount %]]&lt;=0.4, "30-40%", "40%+"))))</f>
        <v>0-10%</v>
      </c>
    </row>
    <row r="6840" spans="1:24" ht="14.4" x14ac:dyDescent="0.3">
      <c r="A6840" s="2">
        <v>6839</v>
      </c>
      <c r="B6840" s="2" t="s">
        <v>9128</v>
      </c>
      <c r="C6840" s="2">
        <f>YEAR([1]Data!$D6840)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9">
        <v>1640.6999999999998</v>
      </c>
      <c r="T6840" s="2">
        <v>5</v>
      </c>
      <c r="U6840" s="25">
        <v>0</v>
      </c>
      <c r="V6840" s="25">
        <v>459.39599999999996</v>
      </c>
      <c r="W6840" s="11">
        <f>Table_1[[#This Row],[Discount]]/Table_1[[#This Row],[Sales]]</f>
        <v>0</v>
      </c>
      <c r="X6840" t="str">
        <f>IF(Table_1[[#This Row],[Discount %]]&lt;=0.1, "0-10%", IF(Table_1[[#This Row],[Discount %]]&lt;=0.2, "10-20%", IF(Table_1[[#This Row],[Discount %]]&lt;=0.3, "20-30%", IF(Table_1[[#This Row],[Discount %]]&lt;=0.4, "30-40%", "40%+"))))</f>
        <v>0-10%</v>
      </c>
    </row>
    <row r="6841" spans="1:24" ht="14.4" x14ac:dyDescent="0.3">
      <c r="A6841" s="2">
        <v>6840</v>
      </c>
      <c r="B6841" s="2" t="s">
        <v>9128</v>
      </c>
      <c r="C6841" s="2">
        <f>YEAR([1]Data!$D6841)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9">
        <v>371.2</v>
      </c>
      <c r="T6841" s="2">
        <v>5</v>
      </c>
      <c r="U6841" s="25">
        <v>0.2</v>
      </c>
      <c r="V6841" s="25">
        <v>41.759999999999948</v>
      </c>
      <c r="W6841" s="11">
        <f>Table_1[[#This Row],[Discount]]/Table_1[[#This Row],[Sales]]</f>
        <v>5.3879310344827585E-4</v>
      </c>
      <c r="X6841" t="str">
        <f>IF(Table_1[[#This Row],[Discount %]]&lt;=0.1, "0-10%", IF(Table_1[[#This Row],[Discount %]]&lt;=0.2, "10-20%", IF(Table_1[[#This Row],[Discount %]]&lt;=0.3, "20-30%", IF(Table_1[[#This Row],[Discount %]]&lt;=0.4, "30-40%", "40%+"))))</f>
        <v>0-10%</v>
      </c>
    </row>
    <row r="6842" spans="1:24" ht="14.4" x14ac:dyDescent="0.3">
      <c r="A6842" s="2">
        <v>6841</v>
      </c>
      <c r="B6842" s="2" t="s">
        <v>9129</v>
      </c>
      <c r="C6842" s="2">
        <f>YEAR([1]Data!$D6842)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9">
        <v>14.832000000000003</v>
      </c>
      <c r="T6842" s="2">
        <v>3</v>
      </c>
      <c r="U6842" s="25">
        <v>0.7</v>
      </c>
      <c r="V6842" s="25">
        <v>-10.382399999999997</v>
      </c>
      <c r="W6842" s="11">
        <f>Table_1[[#This Row],[Discount]]/Table_1[[#This Row],[Sales]]</f>
        <v>4.7195253505933107E-2</v>
      </c>
      <c r="X6842" t="str">
        <f>IF(Table_1[[#This Row],[Discount %]]&lt;=0.1, "0-10%", IF(Table_1[[#This Row],[Discount %]]&lt;=0.2, "10-20%", IF(Table_1[[#This Row],[Discount %]]&lt;=0.3, "20-30%", IF(Table_1[[#This Row],[Discount %]]&lt;=0.4, "30-40%", "40%+"))))</f>
        <v>0-10%</v>
      </c>
    </row>
    <row r="6843" spans="1:24" ht="14.4" x14ac:dyDescent="0.3">
      <c r="A6843" s="2">
        <v>6842</v>
      </c>
      <c r="B6843" s="2" t="s">
        <v>9130</v>
      </c>
      <c r="C6843" s="2">
        <f>YEAR([1]Data!$D6843)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9">
        <v>20.700000000000003</v>
      </c>
      <c r="T6843" s="2">
        <v>3</v>
      </c>
      <c r="U6843" s="25">
        <v>0</v>
      </c>
      <c r="V6843" s="25">
        <v>1.6559999999999988</v>
      </c>
      <c r="W6843" s="11">
        <f>Table_1[[#This Row],[Discount]]/Table_1[[#This Row],[Sales]]</f>
        <v>0</v>
      </c>
      <c r="X6843" t="str">
        <f>IF(Table_1[[#This Row],[Discount %]]&lt;=0.1, "0-10%", IF(Table_1[[#This Row],[Discount %]]&lt;=0.2, "10-20%", IF(Table_1[[#This Row],[Discount %]]&lt;=0.3, "20-30%", IF(Table_1[[#This Row],[Discount %]]&lt;=0.4, "30-40%", "40%+"))))</f>
        <v>0-10%</v>
      </c>
    </row>
    <row r="6844" spans="1:24" ht="14.4" x14ac:dyDescent="0.3">
      <c r="A6844" s="2">
        <v>6843</v>
      </c>
      <c r="B6844" s="2" t="s">
        <v>9130</v>
      </c>
      <c r="C6844" s="2">
        <f>YEAR([1]Data!$D6844)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9">
        <v>11.34</v>
      </c>
      <c r="T6844" s="2">
        <v>3</v>
      </c>
      <c r="U6844" s="25">
        <v>0</v>
      </c>
      <c r="V6844" s="25">
        <v>5.2164000000000001</v>
      </c>
      <c r="W6844" s="11">
        <f>Table_1[[#This Row],[Discount]]/Table_1[[#This Row],[Sales]]</f>
        <v>0</v>
      </c>
      <c r="X6844" t="str">
        <f>IF(Table_1[[#This Row],[Discount %]]&lt;=0.1, "0-10%", IF(Table_1[[#This Row],[Discount %]]&lt;=0.2, "10-20%", IF(Table_1[[#This Row],[Discount %]]&lt;=0.3, "20-30%", IF(Table_1[[#This Row],[Discount %]]&lt;=0.4, "30-40%", "40%+"))))</f>
        <v>0-10%</v>
      </c>
    </row>
    <row r="6845" spans="1:24" ht="14.4" x14ac:dyDescent="0.3">
      <c r="A6845" s="2">
        <v>6844</v>
      </c>
      <c r="B6845" s="2" t="s">
        <v>9130</v>
      </c>
      <c r="C6845" s="2">
        <f>YEAR([1]Data!$D6845)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9">
        <v>67.900000000000006</v>
      </c>
      <c r="T6845" s="2">
        <v>5</v>
      </c>
      <c r="U6845" s="25">
        <v>0</v>
      </c>
      <c r="V6845" s="25">
        <v>0.67899999999999849</v>
      </c>
      <c r="W6845" s="11">
        <f>Table_1[[#This Row],[Discount]]/Table_1[[#This Row],[Sales]]</f>
        <v>0</v>
      </c>
      <c r="X6845" t="str">
        <f>IF(Table_1[[#This Row],[Discount %]]&lt;=0.1, "0-10%", IF(Table_1[[#This Row],[Discount %]]&lt;=0.2, "10-20%", IF(Table_1[[#This Row],[Discount %]]&lt;=0.3, "20-30%", IF(Table_1[[#This Row],[Discount %]]&lt;=0.4, "30-40%", "40%+"))))</f>
        <v>0-10%</v>
      </c>
    </row>
    <row r="6846" spans="1:24" ht="14.4" x14ac:dyDescent="0.3">
      <c r="A6846" s="2">
        <v>6845</v>
      </c>
      <c r="B6846" s="2" t="s">
        <v>9130</v>
      </c>
      <c r="C6846" s="2">
        <f>YEAR([1]Data!$D6846)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9">
        <v>1059.1199999999999</v>
      </c>
      <c r="T6846" s="2">
        <v>4</v>
      </c>
      <c r="U6846" s="25">
        <v>0</v>
      </c>
      <c r="V6846" s="25">
        <v>307.14479999999992</v>
      </c>
      <c r="W6846" s="11">
        <f>Table_1[[#This Row],[Discount]]/Table_1[[#This Row],[Sales]]</f>
        <v>0</v>
      </c>
      <c r="X6846" t="str">
        <f>IF(Table_1[[#This Row],[Discount %]]&lt;=0.1, "0-10%", IF(Table_1[[#This Row],[Discount %]]&lt;=0.2, "10-20%", IF(Table_1[[#This Row],[Discount %]]&lt;=0.3, "20-30%", IF(Table_1[[#This Row],[Discount %]]&lt;=0.4, "30-40%", "40%+"))))</f>
        <v>0-10%</v>
      </c>
    </row>
    <row r="6847" spans="1:24" ht="14.4" x14ac:dyDescent="0.3">
      <c r="A6847" s="2">
        <v>6846</v>
      </c>
      <c r="B6847" s="2" t="s">
        <v>9133</v>
      </c>
      <c r="C6847" s="2">
        <f>YEAR([1]Data!$D6847)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9">
        <v>478.48</v>
      </c>
      <c r="T6847" s="2">
        <v>2</v>
      </c>
      <c r="U6847" s="25">
        <v>0.2</v>
      </c>
      <c r="V6847" s="25">
        <v>47.848000000000013</v>
      </c>
      <c r="W6847" s="11">
        <f>Table_1[[#This Row],[Discount]]/Table_1[[#This Row],[Sales]]</f>
        <v>4.1799030262497909E-4</v>
      </c>
      <c r="X6847" t="str">
        <f>IF(Table_1[[#This Row],[Discount %]]&lt;=0.1, "0-10%", IF(Table_1[[#This Row],[Discount %]]&lt;=0.2, "10-20%", IF(Table_1[[#This Row],[Discount %]]&lt;=0.3, "20-30%", IF(Table_1[[#This Row],[Discount %]]&lt;=0.4, "30-40%", "40%+"))))</f>
        <v>0-10%</v>
      </c>
    </row>
    <row r="6848" spans="1:24" ht="14.4" x14ac:dyDescent="0.3">
      <c r="A6848" s="2">
        <v>6847</v>
      </c>
      <c r="B6848" s="2" t="s">
        <v>9135</v>
      </c>
      <c r="C6848" s="2">
        <f>YEAR([1]Data!$D6848)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9">
        <v>32.04</v>
      </c>
      <c r="T6848" s="2">
        <v>4</v>
      </c>
      <c r="U6848" s="25">
        <v>0</v>
      </c>
      <c r="V6848" s="25">
        <v>14.417999999999999</v>
      </c>
      <c r="W6848" s="11">
        <f>Table_1[[#This Row],[Discount]]/Table_1[[#This Row],[Sales]]</f>
        <v>0</v>
      </c>
      <c r="X6848" t="str">
        <f>IF(Table_1[[#This Row],[Discount %]]&lt;=0.1, "0-10%", IF(Table_1[[#This Row],[Discount %]]&lt;=0.2, "10-20%", IF(Table_1[[#This Row],[Discount %]]&lt;=0.3, "20-30%", IF(Table_1[[#This Row],[Discount %]]&lt;=0.4, "30-40%", "40%+"))))</f>
        <v>0-10%</v>
      </c>
    </row>
    <row r="6849" spans="1:24" ht="14.4" x14ac:dyDescent="0.3">
      <c r="A6849" s="2">
        <v>6848</v>
      </c>
      <c r="B6849" s="2" t="s">
        <v>9136</v>
      </c>
      <c r="C6849" s="2">
        <f>YEAR([1]Data!$D6849)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9">
        <v>55.991999999999997</v>
      </c>
      <c r="T6849" s="2">
        <v>1</v>
      </c>
      <c r="U6849" s="25">
        <v>0.2</v>
      </c>
      <c r="V6849" s="25">
        <v>3.4995000000000029</v>
      </c>
      <c r="W6849" s="11">
        <f>Table_1[[#This Row],[Discount]]/Table_1[[#This Row],[Sales]]</f>
        <v>3.5719388484069157E-3</v>
      </c>
      <c r="X6849" t="str">
        <f>IF(Table_1[[#This Row],[Discount %]]&lt;=0.1, "0-10%", IF(Table_1[[#This Row],[Discount %]]&lt;=0.2, "10-20%", IF(Table_1[[#This Row],[Discount %]]&lt;=0.3, "20-30%", IF(Table_1[[#This Row],[Discount %]]&lt;=0.4, "30-40%", "40%+"))))</f>
        <v>0-10%</v>
      </c>
    </row>
    <row r="6850" spans="1:24" ht="14.4" x14ac:dyDescent="0.3">
      <c r="A6850" s="2">
        <v>6849</v>
      </c>
      <c r="B6850" s="2" t="s">
        <v>9137</v>
      </c>
      <c r="C6850" s="2">
        <f>YEAR([1]Data!$D6850)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9">
        <v>76.864000000000004</v>
      </c>
      <c r="T6850" s="2">
        <v>2</v>
      </c>
      <c r="U6850" s="25">
        <v>0.2</v>
      </c>
      <c r="V6850" s="25">
        <v>26.902399999999993</v>
      </c>
      <c r="W6850" s="11">
        <f>Table_1[[#This Row],[Discount]]/Table_1[[#This Row],[Sales]]</f>
        <v>2.6019983347210659E-3</v>
      </c>
      <c r="X6850" t="str">
        <f>IF(Table_1[[#This Row],[Discount %]]&lt;=0.1, "0-10%", IF(Table_1[[#This Row],[Discount %]]&lt;=0.2, "10-20%", IF(Table_1[[#This Row],[Discount %]]&lt;=0.3, "20-30%", IF(Table_1[[#This Row],[Discount %]]&lt;=0.4, "30-40%", "40%+"))))</f>
        <v>0-10%</v>
      </c>
    </row>
    <row r="6851" spans="1:24" ht="14.4" x14ac:dyDescent="0.3">
      <c r="A6851" s="2">
        <v>6850</v>
      </c>
      <c r="B6851" s="2" t="s">
        <v>9138</v>
      </c>
      <c r="C6851" s="2">
        <f>YEAR([1]Data!$D6851)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9">
        <v>59.92</v>
      </c>
      <c r="T6851" s="2">
        <v>4</v>
      </c>
      <c r="U6851" s="25">
        <v>0</v>
      </c>
      <c r="V6851" s="25">
        <v>27.563200000000002</v>
      </c>
      <c r="W6851" s="11">
        <f>Table_1[[#This Row],[Discount]]/Table_1[[#This Row],[Sales]]</f>
        <v>0</v>
      </c>
      <c r="X6851" t="str">
        <f>IF(Table_1[[#This Row],[Discount %]]&lt;=0.1, "0-10%", IF(Table_1[[#This Row],[Discount %]]&lt;=0.2, "10-20%", IF(Table_1[[#This Row],[Discount %]]&lt;=0.3, "20-30%", IF(Table_1[[#This Row],[Discount %]]&lt;=0.4, "30-40%", "40%+"))))</f>
        <v>0-10%</v>
      </c>
    </row>
    <row r="6852" spans="1:24" ht="14.4" x14ac:dyDescent="0.3">
      <c r="A6852" s="2">
        <v>6851</v>
      </c>
      <c r="B6852" s="2" t="s">
        <v>9139</v>
      </c>
      <c r="C6852" s="2">
        <f>YEAR([1]Data!$D6852)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9">
        <v>1565.88</v>
      </c>
      <c r="T6852" s="2">
        <v>6</v>
      </c>
      <c r="U6852" s="25">
        <v>0</v>
      </c>
      <c r="V6852" s="25">
        <v>407.12880000000007</v>
      </c>
      <c r="W6852" s="11">
        <f>Table_1[[#This Row],[Discount]]/Table_1[[#This Row],[Sales]]</f>
        <v>0</v>
      </c>
      <c r="X6852" t="str">
        <f>IF(Table_1[[#This Row],[Discount %]]&lt;=0.1, "0-10%", IF(Table_1[[#This Row],[Discount %]]&lt;=0.2, "10-20%", IF(Table_1[[#This Row],[Discount %]]&lt;=0.3, "20-30%", IF(Table_1[[#This Row],[Discount %]]&lt;=0.4, "30-40%", "40%+"))))</f>
        <v>0-10%</v>
      </c>
    </row>
    <row r="6853" spans="1:24" ht="14.4" x14ac:dyDescent="0.3">
      <c r="A6853" s="2">
        <v>6852</v>
      </c>
      <c r="B6853" s="2" t="s">
        <v>9139</v>
      </c>
      <c r="C6853" s="2">
        <f>YEAR([1]Data!$D6853)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9">
        <v>106.05</v>
      </c>
      <c r="T6853" s="2">
        <v>7</v>
      </c>
      <c r="U6853" s="25">
        <v>0</v>
      </c>
      <c r="V6853" s="25">
        <v>49.843499999999999</v>
      </c>
      <c r="W6853" s="11">
        <f>Table_1[[#This Row],[Discount]]/Table_1[[#This Row],[Sales]]</f>
        <v>0</v>
      </c>
      <c r="X6853" t="str">
        <f>IF(Table_1[[#This Row],[Discount %]]&lt;=0.1, "0-10%", IF(Table_1[[#This Row],[Discount %]]&lt;=0.2, "10-20%", IF(Table_1[[#This Row],[Discount %]]&lt;=0.3, "20-30%", IF(Table_1[[#This Row],[Discount %]]&lt;=0.4, "30-40%", "40%+"))))</f>
        <v>0-10%</v>
      </c>
    </row>
    <row r="6854" spans="1:24" ht="14.4" x14ac:dyDescent="0.3">
      <c r="A6854" s="2">
        <v>6853</v>
      </c>
      <c r="B6854" s="2" t="s">
        <v>9140</v>
      </c>
      <c r="C6854" s="2">
        <f>YEAR([1]Data!$D6854)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9">
        <v>62.04</v>
      </c>
      <c r="T6854" s="2">
        <v>4</v>
      </c>
      <c r="U6854" s="25">
        <v>0</v>
      </c>
      <c r="V6854" s="25">
        <v>17.371200000000002</v>
      </c>
      <c r="W6854" s="11">
        <f>Table_1[[#This Row],[Discount]]/Table_1[[#This Row],[Sales]]</f>
        <v>0</v>
      </c>
      <c r="X6854" t="str">
        <f>IF(Table_1[[#This Row],[Discount %]]&lt;=0.1, "0-10%", IF(Table_1[[#This Row],[Discount %]]&lt;=0.2, "10-20%", IF(Table_1[[#This Row],[Discount %]]&lt;=0.3, "20-30%", IF(Table_1[[#This Row],[Discount %]]&lt;=0.4, "30-40%", "40%+"))))</f>
        <v>0-10%</v>
      </c>
    </row>
    <row r="6855" spans="1:24" ht="14.4" x14ac:dyDescent="0.3">
      <c r="A6855" s="2">
        <v>6854</v>
      </c>
      <c r="B6855" s="2" t="s">
        <v>9140</v>
      </c>
      <c r="C6855" s="2">
        <f>YEAR([1]Data!$D6855)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9">
        <v>494.97</v>
      </c>
      <c r="T6855" s="2">
        <v>3</v>
      </c>
      <c r="U6855" s="25">
        <v>0</v>
      </c>
      <c r="V6855" s="25">
        <v>148.49099999999996</v>
      </c>
      <c r="W6855" s="11">
        <f>Table_1[[#This Row],[Discount]]/Table_1[[#This Row],[Sales]]</f>
        <v>0</v>
      </c>
      <c r="X6855" t="str">
        <f>IF(Table_1[[#This Row],[Discount %]]&lt;=0.1, "0-10%", IF(Table_1[[#This Row],[Discount %]]&lt;=0.2, "10-20%", IF(Table_1[[#This Row],[Discount %]]&lt;=0.3, "20-30%", IF(Table_1[[#This Row],[Discount %]]&lt;=0.4, "30-40%", "40%+"))))</f>
        <v>0-10%</v>
      </c>
    </row>
    <row r="6856" spans="1:24" ht="14.4" x14ac:dyDescent="0.3">
      <c r="A6856" s="2">
        <v>6855</v>
      </c>
      <c r="B6856" s="2" t="s">
        <v>9140</v>
      </c>
      <c r="C6856" s="2">
        <f>YEAR([1]Data!$D6856)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9">
        <v>367.96</v>
      </c>
      <c r="T6856" s="2">
        <v>4</v>
      </c>
      <c r="U6856" s="25">
        <v>0</v>
      </c>
      <c r="V6856" s="25">
        <v>14.718399999999974</v>
      </c>
      <c r="W6856" s="11">
        <f>Table_1[[#This Row],[Discount]]/Table_1[[#This Row],[Sales]]</f>
        <v>0</v>
      </c>
      <c r="X6856" t="str">
        <f>IF(Table_1[[#This Row],[Discount %]]&lt;=0.1, "0-10%", IF(Table_1[[#This Row],[Discount %]]&lt;=0.2, "10-20%", IF(Table_1[[#This Row],[Discount %]]&lt;=0.3, "20-30%", IF(Table_1[[#This Row],[Discount %]]&lt;=0.4, "30-40%", "40%+"))))</f>
        <v>0-10%</v>
      </c>
    </row>
    <row r="6857" spans="1:24" ht="14.4" x14ac:dyDescent="0.3">
      <c r="A6857" s="2">
        <v>6856</v>
      </c>
      <c r="B6857" s="2" t="s">
        <v>9140</v>
      </c>
      <c r="C6857" s="2">
        <f>YEAR([1]Data!$D6857)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9">
        <v>44.96</v>
      </c>
      <c r="T6857" s="2">
        <v>2</v>
      </c>
      <c r="U6857" s="25">
        <v>0</v>
      </c>
      <c r="V6857" s="25">
        <v>20.6816</v>
      </c>
      <c r="W6857" s="11">
        <f>Table_1[[#This Row],[Discount]]/Table_1[[#This Row],[Sales]]</f>
        <v>0</v>
      </c>
      <c r="X6857" t="str">
        <f>IF(Table_1[[#This Row],[Discount %]]&lt;=0.1, "0-10%", IF(Table_1[[#This Row],[Discount %]]&lt;=0.2, "10-20%", IF(Table_1[[#This Row],[Discount %]]&lt;=0.3, "20-30%", IF(Table_1[[#This Row],[Discount %]]&lt;=0.4, "30-40%", "40%+"))))</f>
        <v>0-10%</v>
      </c>
    </row>
    <row r="6858" spans="1:24" ht="14.4" x14ac:dyDescent="0.3">
      <c r="A6858" s="2">
        <v>6857</v>
      </c>
      <c r="B6858" s="2" t="s">
        <v>9140</v>
      </c>
      <c r="C6858" s="2">
        <f>YEAR([1]Data!$D6858)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9">
        <v>182.94</v>
      </c>
      <c r="T6858" s="2">
        <v>3</v>
      </c>
      <c r="U6858" s="25">
        <v>0</v>
      </c>
      <c r="V6858" s="25">
        <v>85.981799999999993</v>
      </c>
      <c r="W6858" s="11">
        <f>Table_1[[#This Row],[Discount]]/Table_1[[#This Row],[Sales]]</f>
        <v>0</v>
      </c>
      <c r="X6858" t="str">
        <f>IF(Table_1[[#This Row],[Discount %]]&lt;=0.1, "0-10%", IF(Table_1[[#This Row],[Discount %]]&lt;=0.2, "10-20%", IF(Table_1[[#This Row],[Discount %]]&lt;=0.3, "20-30%", IF(Table_1[[#This Row],[Discount %]]&lt;=0.4, "30-40%", "40%+"))))</f>
        <v>0-10%</v>
      </c>
    </row>
    <row r="6859" spans="1:24" ht="14.4" x14ac:dyDescent="0.3">
      <c r="A6859" s="2">
        <v>6858</v>
      </c>
      <c r="B6859" s="2" t="s">
        <v>9141</v>
      </c>
      <c r="C6859" s="2">
        <f>YEAR([1]Data!$D6859)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9">
        <v>28.14</v>
      </c>
      <c r="T6859" s="2">
        <v>3</v>
      </c>
      <c r="U6859" s="25">
        <v>0</v>
      </c>
      <c r="V6859" s="25">
        <v>13.507200000000001</v>
      </c>
      <c r="W6859" s="11">
        <f>Table_1[[#This Row],[Discount]]/Table_1[[#This Row],[Sales]]</f>
        <v>0</v>
      </c>
      <c r="X6859" t="str">
        <f>IF(Table_1[[#This Row],[Discount %]]&lt;=0.1, "0-10%", IF(Table_1[[#This Row],[Discount %]]&lt;=0.2, "10-20%", IF(Table_1[[#This Row],[Discount %]]&lt;=0.3, "20-30%", IF(Table_1[[#This Row],[Discount %]]&lt;=0.4, "30-40%", "40%+"))))</f>
        <v>0-10%</v>
      </c>
    </row>
    <row r="6860" spans="1:24" ht="14.4" x14ac:dyDescent="0.3">
      <c r="A6860" s="2">
        <v>6859</v>
      </c>
      <c r="B6860" s="2" t="s">
        <v>9141</v>
      </c>
      <c r="C6860" s="2">
        <f>YEAR([1]Data!$D6860)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9">
        <v>7.38</v>
      </c>
      <c r="T6860" s="2">
        <v>2</v>
      </c>
      <c r="U6860" s="25">
        <v>0</v>
      </c>
      <c r="V6860" s="25">
        <v>3.4685999999999999</v>
      </c>
      <c r="W6860" s="11">
        <f>Table_1[[#This Row],[Discount]]/Table_1[[#This Row],[Sales]]</f>
        <v>0</v>
      </c>
      <c r="X6860" t="str">
        <f>IF(Table_1[[#This Row],[Discount %]]&lt;=0.1, "0-10%", IF(Table_1[[#This Row],[Discount %]]&lt;=0.2, "10-20%", IF(Table_1[[#This Row],[Discount %]]&lt;=0.3, "20-30%", IF(Table_1[[#This Row],[Discount %]]&lt;=0.4, "30-40%", "40%+"))))</f>
        <v>0-10%</v>
      </c>
    </row>
    <row r="6861" spans="1:24" ht="14.4" x14ac:dyDescent="0.3">
      <c r="A6861" s="2">
        <v>6860</v>
      </c>
      <c r="B6861" s="2" t="s">
        <v>9141</v>
      </c>
      <c r="C6861" s="2">
        <f>YEAR([1]Data!$D6861)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9">
        <v>10.9</v>
      </c>
      <c r="T6861" s="2">
        <v>5</v>
      </c>
      <c r="U6861" s="25">
        <v>0</v>
      </c>
      <c r="V6861" s="25">
        <v>3.5970000000000004</v>
      </c>
      <c r="W6861" s="11">
        <f>Table_1[[#This Row],[Discount]]/Table_1[[#This Row],[Sales]]</f>
        <v>0</v>
      </c>
      <c r="X6861" t="str">
        <f>IF(Table_1[[#This Row],[Discount %]]&lt;=0.1, "0-10%", IF(Table_1[[#This Row],[Discount %]]&lt;=0.2, "10-20%", IF(Table_1[[#This Row],[Discount %]]&lt;=0.3, "20-30%", IF(Table_1[[#This Row],[Discount %]]&lt;=0.4, "30-40%", "40%+"))))</f>
        <v>0-10%</v>
      </c>
    </row>
    <row r="6862" spans="1:24" ht="14.4" x14ac:dyDescent="0.3">
      <c r="A6862" s="2">
        <v>6861</v>
      </c>
      <c r="B6862" s="2" t="s">
        <v>9141</v>
      </c>
      <c r="C6862" s="2">
        <f>YEAR([1]Data!$D6862)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9">
        <v>274.89</v>
      </c>
      <c r="T6862" s="2">
        <v>11</v>
      </c>
      <c r="U6862" s="25">
        <v>0</v>
      </c>
      <c r="V6862" s="25">
        <v>46.731299999999962</v>
      </c>
      <c r="W6862" s="11">
        <f>Table_1[[#This Row],[Discount]]/Table_1[[#This Row],[Sales]]</f>
        <v>0</v>
      </c>
      <c r="X6862" t="str">
        <f>IF(Table_1[[#This Row],[Discount %]]&lt;=0.1, "0-10%", IF(Table_1[[#This Row],[Discount %]]&lt;=0.2, "10-20%", IF(Table_1[[#This Row],[Discount %]]&lt;=0.3, "20-30%", IF(Table_1[[#This Row],[Discount %]]&lt;=0.4, "30-40%", "40%+"))))</f>
        <v>0-10%</v>
      </c>
    </row>
    <row r="6863" spans="1:24" ht="14.4" x14ac:dyDescent="0.3">
      <c r="A6863" s="2">
        <v>6862</v>
      </c>
      <c r="B6863" s="2" t="s">
        <v>9141</v>
      </c>
      <c r="C6863" s="2">
        <f>YEAR([1]Data!$D6863)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9">
        <v>23.04</v>
      </c>
      <c r="T6863" s="2">
        <v>8</v>
      </c>
      <c r="U6863" s="25">
        <v>0</v>
      </c>
      <c r="V6863" s="25">
        <v>11.2896</v>
      </c>
      <c r="W6863" s="11">
        <f>Table_1[[#This Row],[Discount]]/Table_1[[#This Row],[Sales]]</f>
        <v>0</v>
      </c>
      <c r="X6863" t="str">
        <f>IF(Table_1[[#This Row],[Discount %]]&lt;=0.1, "0-10%", IF(Table_1[[#This Row],[Discount %]]&lt;=0.2, "10-20%", IF(Table_1[[#This Row],[Discount %]]&lt;=0.3, "20-30%", IF(Table_1[[#This Row],[Discount %]]&lt;=0.4, "30-40%", "40%+"))))</f>
        <v>0-10%</v>
      </c>
    </row>
    <row r="6864" spans="1:24" ht="14.4" x14ac:dyDescent="0.3">
      <c r="A6864" s="2">
        <v>6863</v>
      </c>
      <c r="B6864" s="2" t="s">
        <v>9141</v>
      </c>
      <c r="C6864" s="2">
        <f>YEAR([1]Data!$D6864)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9">
        <v>218.35200000000003</v>
      </c>
      <c r="T6864" s="2">
        <v>3</v>
      </c>
      <c r="U6864" s="25">
        <v>0.2</v>
      </c>
      <c r="V6864" s="25">
        <v>-19.105800000000016</v>
      </c>
      <c r="W6864" s="11">
        <f>Table_1[[#This Row],[Discount]]/Table_1[[#This Row],[Sales]]</f>
        <v>9.1595222393199961E-4</v>
      </c>
      <c r="X6864" t="str">
        <f>IF(Table_1[[#This Row],[Discount %]]&lt;=0.1, "0-10%", IF(Table_1[[#This Row],[Discount %]]&lt;=0.2, "10-20%", IF(Table_1[[#This Row],[Discount %]]&lt;=0.3, "20-30%", IF(Table_1[[#This Row],[Discount %]]&lt;=0.4, "30-40%", "40%+"))))</f>
        <v>0-10%</v>
      </c>
    </row>
    <row r="6865" spans="1:24" ht="14.4" x14ac:dyDescent="0.3">
      <c r="A6865" s="2">
        <v>6864</v>
      </c>
      <c r="B6865" s="2" t="s">
        <v>9142</v>
      </c>
      <c r="C6865" s="2">
        <f>YEAR([1]Data!$D6865)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9">
        <v>10.368000000000002</v>
      </c>
      <c r="T6865" s="2">
        <v>2</v>
      </c>
      <c r="U6865" s="25">
        <v>0.2</v>
      </c>
      <c r="V6865" s="25">
        <v>3.6288</v>
      </c>
      <c r="W6865" s="11">
        <f>Table_1[[#This Row],[Discount]]/Table_1[[#This Row],[Sales]]</f>
        <v>1.9290123456790119E-2</v>
      </c>
      <c r="X6865" t="str">
        <f>IF(Table_1[[#This Row],[Discount %]]&lt;=0.1, "0-10%", IF(Table_1[[#This Row],[Discount %]]&lt;=0.2, "10-20%", IF(Table_1[[#This Row],[Discount %]]&lt;=0.3, "20-30%", IF(Table_1[[#This Row],[Discount %]]&lt;=0.4, "30-40%", "40%+"))))</f>
        <v>0-10%</v>
      </c>
    </row>
    <row r="6866" spans="1:24" ht="14.4" x14ac:dyDescent="0.3">
      <c r="A6866" s="2">
        <v>6865</v>
      </c>
      <c r="B6866" s="2" t="s">
        <v>9143</v>
      </c>
      <c r="C6866" s="2">
        <f>YEAR([1]Data!$D6866)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9">
        <v>12.672000000000001</v>
      </c>
      <c r="T6866" s="2">
        <v>2</v>
      </c>
      <c r="U6866" s="25">
        <v>0.2</v>
      </c>
      <c r="V6866" s="25">
        <v>4.7519999999999998</v>
      </c>
      <c r="W6866" s="11">
        <f>Table_1[[#This Row],[Discount]]/Table_1[[#This Row],[Sales]]</f>
        <v>1.5782828282828284E-2</v>
      </c>
      <c r="X6866" t="str">
        <f>IF(Table_1[[#This Row],[Discount %]]&lt;=0.1, "0-10%", IF(Table_1[[#This Row],[Discount %]]&lt;=0.2, "10-20%", IF(Table_1[[#This Row],[Discount %]]&lt;=0.3, "20-30%", IF(Table_1[[#This Row],[Discount %]]&lt;=0.4, "30-40%", "40%+"))))</f>
        <v>0-10%</v>
      </c>
    </row>
    <row r="6867" spans="1:24" ht="14.4" x14ac:dyDescent="0.3">
      <c r="A6867" s="2">
        <v>6866</v>
      </c>
      <c r="B6867" s="2" t="s">
        <v>9143</v>
      </c>
      <c r="C6867" s="2">
        <f>YEAR([1]Data!$D6867)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9">
        <v>91.96</v>
      </c>
      <c r="T6867" s="2">
        <v>5</v>
      </c>
      <c r="U6867" s="25">
        <v>0.2</v>
      </c>
      <c r="V6867" s="25">
        <v>-20.690999999999992</v>
      </c>
      <c r="W6867" s="11">
        <f>Table_1[[#This Row],[Discount]]/Table_1[[#This Row],[Sales]]</f>
        <v>2.1748586341887779E-3</v>
      </c>
      <c r="X6867" t="str">
        <f>IF(Table_1[[#This Row],[Discount %]]&lt;=0.1, "0-10%", IF(Table_1[[#This Row],[Discount %]]&lt;=0.2, "10-20%", IF(Table_1[[#This Row],[Discount %]]&lt;=0.3, "20-30%", IF(Table_1[[#This Row],[Discount %]]&lt;=0.4, "30-40%", "40%+"))))</f>
        <v>0-10%</v>
      </c>
    </row>
    <row r="6868" spans="1:24" ht="14.4" x14ac:dyDescent="0.3">
      <c r="A6868" s="2">
        <v>6867</v>
      </c>
      <c r="B6868" s="2" t="s">
        <v>9143</v>
      </c>
      <c r="C6868" s="2">
        <f>YEAR([1]Data!$D6868)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9">
        <v>254.96999999999997</v>
      </c>
      <c r="T6868" s="2">
        <v>3</v>
      </c>
      <c r="U6868" s="25">
        <v>0</v>
      </c>
      <c r="V6868" s="25">
        <v>91.789199999999994</v>
      </c>
      <c r="W6868" s="11">
        <f>Table_1[[#This Row],[Discount]]/Table_1[[#This Row],[Sales]]</f>
        <v>0</v>
      </c>
      <c r="X6868" t="str">
        <f>IF(Table_1[[#This Row],[Discount %]]&lt;=0.1, "0-10%", IF(Table_1[[#This Row],[Discount %]]&lt;=0.2, "10-20%", IF(Table_1[[#This Row],[Discount %]]&lt;=0.3, "20-30%", IF(Table_1[[#This Row],[Discount %]]&lt;=0.4, "30-40%", "40%+"))))</f>
        <v>0-10%</v>
      </c>
    </row>
    <row r="6869" spans="1:24" ht="14.4" x14ac:dyDescent="0.3">
      <c r="A6869" s="2">
        <v>6868</v>
      </c>
      <c r="B6869" s="2" t="s">
        <v>9143</v>
      </c>
      <c r="C6869" s="2">
        <f>YEAR([1]Data!$D6869)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9">
        <v>31.983999999999998</v>
      </c>
      <c r="T6869" s="2">
        <v>2</v>
      </c>
      <c r="U6869" s="25">
        <v>0.2</v>
      </c>
      <c r="V6869" s="25">
        <v>-7.9959999999999996</v>
      </c>
      <c r="W6869" s="11">
        <f>Table_1[[#This Row],[Discount]]/Table_1[[#This Row],[Sales]]</f>
        <v>6.2531265632816413E-3</v>
      </c>
      <c r="X6869" t="str">
        <f>IF(Table_1[[#This Row],[Discount %]]&lt;=0.1, "0-10%", IF(Table_1[[#This Row],[Discount %]]&lt;=0.2, "10-20%", IF(Table_1[[#This Row],[Discount %]]&lt;=0.3, "20-30%", IF(Table_1[[#This Row],[Discount %]]&lt;=0.4, "30-40%", "40%+"))))</f>
        <v>0-10%</v>
      </c>
    </row>
    <row r="6870" spans="1:24" ht="14.4" x14ac:dyDescent="0.3">
      <c r="A6870" s="2">
        <v>6869</v>
      </c>
      <c r="B6870" s="2" t="s">
        <v>9143</v>
      </c>
      <c r="C6870" s="2">
        <f>YEAR([1]Data!$D6870)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9">
        <v>2887.0560000000005</v>
      </c>
      <c r="T6870" s="2">
        <v>9</v>
      </c>
      <c r="U6870" s="25">
        <v>0.2</v>
      </c>
      <c r="V6870" s="25">
        <v>180.44099999999992</v>
      </c>
      <c r="W6870" s="11">
        <f>Table_1[[#This Row],[Discount]]/Table_1[[#This Row],[Sales]]</f>
        <v>6.9274721377070615E-5</v>
      </c>
      <c r="X6870" t="str">
        <f>IF(Table_1[[#This Row],[Discount %]]&lt;=0.1, "0-10%", IF(Table_1[[#This Row],[Discount %]]&lt;=0.2, "10-20%", IF(Table_1[[#This Row],[Discount %]]&lt;=0.3, "20-30%", IF(Table_1[[#This Row],[Discount %]]&lt;=0.4, "30-40%", "40%+"))))</f>
        <v>0-10%</v>
      </c>
    </row>
    <row r="6871" spans="1:24" ht="14.4" x14ac:dyDescent="0.3">
      <c r="A6871" s="2">
        <v>6870</v>
      </c>
      <c r="B6871" s="2" t="s">
        <v>9143</v>
      </c>
      <c r="C6871" s="2">
        <f>YEAR([1]Data!$D6871)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9">
        <v>12.96</v>
      </c>
      <c r="T6871" s="2">
        <v>2</v>
      </c>
      <c r="U6871" s="25">
        <v>0</v>
      </c>
      <c r="V6871" s="25">
        <v>6.2208000000000006</v>
      </c>
      <c r="W6871" s="11">
        <f>Table_1[[#This Row],[Discount]]/Table_1[[#This Row],[Sales]]</f>
        <v>0</v>
      </c>
      <c r="X6871" t="str">
        <f>IF(Table_1[[#This Row],[Discount %]]&lt;=0.1, "0-10%", IF(Table_1[[#This Row],[Discount %]]&lt;=0.2, "10-20%", IF(Table_1[[#This Row],[Discount %]]&lt;=0.3, "20-30%", IF(Table_1[[#This Row],[Discount %]]&lt;=0.4, "30-40%", "40%+"))))</f>
        <v>0-10%</v>
      </c>
    </row>
    <row r="6872" spans="1:24" ht="14.4" x14ac:dyDescent="0.3">
      <c r="A6872" s="2">
        <v>6871</v>
      </c>
      <c r="B6872" s="2" t="s">
        <v>9143</v>
      </c>
      <c r="C6872" s="2">
        <f>YEAR([1]Data!$D6872)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9">
        <v>47.52</v>
      </c>
      <c r="T6872" s="2">
        <v>9</v>
      </c>
      <c r="U6872" s="25">
        <v>0</v>
      </c>
      <c r="V6872" s="25">
        <v>21.384</v>
      </c>
      <c r="W6872" s="11">
        <f>Table_1[[#This Row],[Discount]]/Table_1[[#This Row],[Sales]]</f>
        <v>0</v>
      </c>
      <c r="X6872" t="str">
        <f>IF(Table_1[[#This Row],[Discount %]]&lt;=0.1, "0-10%", IF(Table_1[[#This Row],[Discount %]]&lt;=0.2, "10-20%", IF(Table_1[[#This Row],[Discount %]]&lt;=0.3, "20-30%", IF(Table_1[[#This Row],[Discount %]]&lt;=0.4, "30-40%", "40%+"))))</f>
        <v>0-10%</v>
      </c>
    </row>
    <row r="6873" spans="1:24" ht="14.4" x14ac:dyDescent="0.3">
      <c r="A6873" s="2">
        <v>6872</v>
      </c>
      <c r="B6873" s="2" t="s">
        <v>9144</v>
      </c>
      <c r="C6873" s="2">
        <f>YEAR([1]Data!$D6873)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9">
        <v>11.952000000000002</v>
      </c>
      <c r="T6873" s="2">
        <v>3</v>
      </c>
      <c r="U6873" s="25">
        <v>0.2</v>
      </c>
      <c r="V6873" s="25">
        <v>3.8843999999999994</v>
      </c>
      <c r="W6873" s="11">
        <f>Table_1[[#This Row],[Discount]]/Table_1[[#This Row],[Sales]]</f>
        <v>1.6733601070950468E-2</v>
      </c>
      <c r="X6873" t="str">
        <f>IF(Table_1[[#This Row],[Discount %]]&lt;=0.1, "0-10%", IF(Table_1[[#This Row],[Discount %]]&lt;=0.2, "10-20%", IF(Table_1[[#This Row],[Discount %]]&lt;=0.3, "20-30%", IF(Table_1[[#This Row],[Discount %]]&lt;=0.4, "30-40%", "40%+"))))</f>
        <v>0-10%</v>
      </c>
    </row>
    <row r="6874" spans="1:24" ht="14.4" x14ac:dyDescent="0.3">
      <c r="A6874" s="2">
        <v>6873</v>
      </c>
      <c r="B6874" s="2" t="s">
        <v>9145</v>
      </c>
      <c r="C6874" s="2">
        <f>YEAR([1]Data!$D6874)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9">
        <v>4.9800000000000004</v>
      </c>
      <c r="T6874" s="2">
        <v>1</v>
      </c>
      <c r="U6874" s="25">
        <v>0</v>
      </c>
      <c r="V6874" s="25">
        <v>2.3406000000000002</v>
      </c>
      <c r="W6874" s="11">
        <f>Table_1[[#This Row],[Discount]]/Table_1[[#This Row],[Sales]]</f>
        <v>0</v>
      </c>
      <c r="X6874" t="str">
        <f>IF(Table_1[[#This Row],[Discount %]]&lt;=0.1, "0-10%", IF(Table_1[[#This Row],[Discount %]]&lt;=0.2, "10-20%", IF(Table_1[[#This Row],[Discount %]]&lt;=0.3, "20-30%", IF(Table_1[[#This Row],[Discount %]]&lt;=0.4, "30-40%", "40%+"))))</f>
        <v>0-10%</v>
      </c>
    </row>
    <row r="6875" spans="1:24" ht="14.4" x14ac:dyDescent="0.3">
      <c r="A6875" s="2">
        <v>6874</v>
      </c>
      <c r="B6875" s="2" t="s">
        <v>9146</v>
      </c>
      <c r="C6875" s="2">
        <f>YEAR([1]Data!$D6875)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9">
        <v>10.779999999999996</v>
      </c>
      <c r="T6875" s="2">
        <v>5</v>
      </c>
      <c r="U6875" s="25">
        <v>0.8</v>
      </c>
      <c r="V6875" s="25">
        <v>-17.248000000000008</v>
      </c>
      <c r="W6875" s="11">
        <f>Table_1[[#This Row],[Discount]]/Table_1[[#This Row],[Sales]]</f>
        <v>7.4211502782931385E-2</v>
      </c>
      <c r="X6875" t="str">
        <f>IF(Table_1[[#This Row],[Discount %]]&lt;=0.1, "0-10%", IF(Table_1[[#This Row],[Discount %]]&lt;=0.2, "10-20%", IF(Table_1[[#This Row],[Discount %]]&lt;=0.3, "20-30%", IF(Table_1[[#This Row],[Discount %]]&lt;=0.4, "30-40%", "40%+"))))</f>
        <v>0-10%</v>
      </c>
    </row>
    <row r="6876" spans="1:24" ht="14.4" x14ac:dyDescent="0.3">
      <c r="A6876" s="2">
        <v>6875</v>
      </c>
      <c r="B6876" s="2" t="s">
        <v>9146</v>
      </c>
      <c r="C6876" s="2">
        <f>YEAR([1]Data!$D6876)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9">
        <v>119.97600000000001</v>
      </c>
      <c r="T6876" s="2">
        <v>3</v>
      </c>
      <c r="U6876" s="25">
        <v>0.2</v>
      </c>
      <c r="V6876" s="25">
        <v>-17.996400000000019</v>
      </c>
      <c r="W6876" s="11">
        <f>Table_1[[#This Row],[Discount]]/Table_1[[#This Row],[Sales]]</f>
        <v>1.6670000666800025E-3</v>
      </c>
      <c r="X6876" t="str">
        <f>IF(Table_1[[#This Row],[Discount %]]&lt;=0.1, "0-10%", IF(Table_1[[#This Row],[Discount %]]&lt;=0.2, "10-20%", IF(Table_1[[#This Row],[Discount %]]&lt;=0.3, "20-30%", IF(Table_1[[#This Row],[Discount %]]&lt;=0.4, "30-40%", "40%+"))))</f>
        <v>0-10%</v>
      </c>
    </row>
    <row r="6877" spans="1:24" ht="14.4" x14ac:dyDescent="0.3">
      <c r="A6877" s="2">
        <v>6876</v>
      </c>
      <c r="B6877" s="2" t="s">
        <v>9148</v>
      </c>
      <c r="C6877" s="2">
        <f>YEAR([1]Data!$D6877)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9">
        <v>25.06</v>
      </c>
      <c r="T6877" s="2">
        <v>2</v>
      </c>
      <c r="U6877" s="25">
        <v>0</v>
      </c>
      <c r="V6877" s="25">
        <v>11.778199999999998</v>
      </c>
      <c r="W6877" s="11">
        <f>Table_1[[#This Row],[Discount]]/Table_1[[#This Row],[Sales]]</f>
        <v>0</v>
      </c>
      <c r="X6877" t="str">
        <f>IF(Table_1[[#This Row],[Discount %]]&lt;=0.1, "0-10%", IF(Table_1[[#This Row],[Discount %]]&lt;=0.2, "10-20%", IF(Table_1[[#This Row],[Discount %]]&lt;=0.3, "20-30%", IF(Table_1[[#This Row],[Discount %]]&lt;=0.4, "30-40%", "40%+"))))</f>
        <v>0-10%</v>
      </c>
    </row>
    <row r="6878" spans="1:24" ht="14.4" x14ac:dyDescent="0.3">
      <c r="A6878" s="2">
        <v>6877</v>
      </c>
      <c r="B6878" s="2" t="s">
        <v>9148</v>
      </c>
      <c r="C6878" s="2">
        <f>YEAR([1]Data!$D6878)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9">
        <v>1652.94</v>
      </c>
      <c r="T6878" s="2">
        <v>3</v>
      </c>
      <c r="U6878" s="25">
        <v>0</v>
      </c>
      <c r="V6878" s="25">
        <v>314.05859999999996</v>
      </c>
      <c r="W6878" s="11">
        <f>Table_1[[#This Row],[Discount]]/Table_1[[#This Row],[Sales]]</f>
        <v>0</v>
      </c>
      <c r="X6878" t="str">
        <f>IF(Table_1[[#This Row],[Discount %]]&lt;=0.1, "0-10%", IF(Table_1[[#This Row],[Discount %]]&lt;=0.2, "10-20%", IF(Table_1[[#This Row],[Discount %]]&lt;=0.3, "20-30%", IF(Table_1[[#This Row],[Discount %]]&lt;=0.4, "30-40%", "40%+"))))</f>
        <v>0-10%</v>
      </c>
    </row>
    <row r="6879" spans="1:24" ht="14.4" x14ac:dyDescent="0.3">
      <c r="A6879" s="2">
        <v>6878</v>
      </c>
      <c r="B6879" s="2" t="s">
        <v>9149</v>
      </c>
      <c r="C6879" s="2">
        <f>YEAR([1]Data!$D6879)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9">
        <v>131.376</v>
      </c>
      <c r="T6879" s="2">
        <v>6</v>
      </c>
      <c r="U6879" s="25">
        <v>0.6</v>
      </c>
      <c r="V6879" s="25">
        <v>-95.24760000000002</v>
      </c>
      <c r="W6879" s="11">
        <f>Table_1[[#This Row],[Discount]]/Table_1[[#This Row],[Sales]]</f>
        <v>4.5670442089879425E-3</v>
      </c>
      <c r="X6879" t="str">
        <f>IF(Table_1[[#This Row],[Discount %]]&lt;=0.1, "0-10%", IF(Table_1[[#This Row],[Discount %]]&lt;=0.2, "10-20%", IF(Table_1[[#This Row],[Discount %]]&lt;=0.3, "20-30%", IF(Table_1[[#This Row],[Discount %]]&lt;=0.4, "30-40%", "40%+"))))</f>
        <v>0-10%</v>
      </c>
    </row>
    <row r="6880" spans="1:24" ht="14.4" x14ac:dyDescent="0.3">
      <c r="A6880" s="2">
        <v>6879</v>
      </c>
      <c r="B6880" s="2" t="s">
        <v>9149</v>
      </c>
      <c r="C6880" s="2">
        <f>YEAR([1]Data!$D6880)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9">
        <v>5.3440000000000003</v>
      </c>
      <c r="T6880" s="2">
        <v>1</v>
      </c>
      <c r="U6880" s="25">
        <v>0.2</v>
      </c>
      <c r="V6880" s="25">
        <v>1.8703999999999998</v>
      </c>
      <c r="W6880" s="11">
        <f>Table_1[[#This Row],[Discount]]/Table_1[[#This Row],[Sales]]</f>
        <v>3.7425149700598799E-2</v>
      </c>
      <c r="X6880" t="str">
        <f>IF(Table_1[[#This Row],[Discount %]]&lt;=0.1, "0-10%", IF(Table_1[[#This Row],[Discount %]]&lt;=0.2, "10-20%", IF(Table_1[[#This Row],[Discount %]]&lt;=0.3, "20-30%", IF(Table_1[[#This Row],[Discount %]]&lt;=0.4, "30-40%", "40%+"))))</f>
        <v>0-10%</v>
      </c>
    </row>
    <row r="6881" spans="1:24" ht="14.4" x14ac:dyDescent="0.3">
      <c r="A6881" s="2">
        <v>6880</v>
      </c>
      <c r="B6881" s="2" t="s">
        <v>9150</v>
      </c>
      <c r="C6881" s="2">
        <f>YEAR([1]Data!$D6881)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9">
        <v>2003.9200000000003</v>
      </c>
      <c r="T6881" s="2">
        <v>5</v>
      </c>
      <c r="U6881" s="25">
        <v>0.2</v>
      </c>
      <c r="V6881" s="25">
        <v>125.24499999999995</v>
      </c>
      <c r="W6881" s="11">
        <f>Table_1[[#This Row],[Discount]]/Table_1[[#This Row],[Sales]]</f>
        <v>9.9804383408519297E-5</v>
      </c>
      <c r="X6881" t="str">
        <f>IF(Table_1[[#This Row],[Discount %]]&lt;=0.1, "0-10%", IF(Table_1[[#This Row],[Discount %]]&lt;=0.2, "10-20%", IF(Table_1[[#This Row],[Discount %]]&lt;=0.3, "20-30%", IF(Table_1[[#This Row],[Discount %]]&lt;=0.4, "30-40%", "40%+"))))</f>
        <v>0-10%</v>
      </c>
    </row>
    <row r="6882" spans="1:24" ht="14.4" x14ac:dyDescent="0.3">
      <c r="A6882" s="2">
        <v>6881</v>
      </c>
      <c r="B6882" s="2" t="s">
        <v>9150</v>
      </c>
      <c r="C6882" s="2">
        <f>YEAR([1]Data!$D6882)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9">
        <v>32.400000000000006</v>
      </c>
      <c r="T6882" s="2">
        <v>5</v>
      </c>
      <c r="U6882" s="25">
        <v>0</v>
      </c>
      <c r="V6882" s="25">
        <v>15.552000000000001</v>
      </c>
      <c r="W6882" s="11">
        <f>Table_1[[#This Row],[Discount]]/Table_1[[#This Row],[Sales]]</f>
        <v>0</v>
      </c>
      <c r="X6882" t="str">
        <f>IF(Table_1[[#This Row],[Discount %]]&lt;=0.1, "0-10%", IF(Table_1[[#This Row],[Discount %]]&lt;=0.2, "10-20%", IF(Table_1[[#This Row],[Discount %]]&lt;=0.3, "20-30%", IF(Table_1[[#This Row],[Discount %]]&lt;=0.4, "30-40%", "40%+"))))</f>
        <v>0-10%</v>
      </c>
    </row>
    <row r="6883" spans="1:24" ht="14.4" x14ac:dyDescent="0.3">
      <c r="A6883" s="2">
        <v>6882</v>
      </c>
      <c r="B6883" s="2" t="s">
        <v>9150</v>
      </c>
      <c r="C6883" s="2">
        <f>YEAR([1]Data!$D6883)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9">
        <v>1913.3999999999999</v>
      </c>
      <c r="T6883" s="2">
        <v>9</v>
      </c>
      <c r="U6883" s="25">
        <v>0</v>
      </c>
      <c r="V6883" s="25">
        <v>401.81399999999985</v>
      </c>
      <c r="W6883" s="11">
        <f>Table_1[[#This Row],[Discount]]/Table_1[[#This Row],[Sales]]</f>
        <v>0</v>
      </c>
      <c r="X6883" t="str">
        <f>IF(Table_1[[#This Row],[Discount %]]&lt;=0.1, "0-10%", IF(Table_1[[#This Row],[Discount %]]&lt;=0.2, "10-20%", IF(Table_1[[#This Row],[Discount %]]&lt;=0.3, "20-30%", IF(Table_1[[#This Row],[Discount %]]&lt;=0.4, "30-40%", "40%+"))))</f>
        <v>0-10%</v>
      </c>
    </row>
    <row r="6884" spans="1:24" ht="14.4" x14ac:dyDescent="0.3">
      <c r="A6884" s="2">
        <v>6883</v>
      </c>
      <c r="B6884" s="2" t="s">
        <v>9150</v>
      </c>
      <c r="C6884" s="2">
        <f>YEAR([1]Data!$D6884)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9">
        <v>146.72999999999999</v>
      </c>
      <c r="T6884" s="2">
        <v>3</v>
      </c>
      <c r="U6884" s="25">
        <v>0</v>
      </c>
      <c r="V6884" s="25">
        <v>2.9346000000000032</v>
      </c>
      <c r="W6884" s="11">
        <f>Table_1[[#This Row],[Discount]]/Table_1[[#This Row],[Sales]]</f>
        <v>0</v>
      </c>
      <c r="X6884" t="str">
        <f>IF(Table_1[[#This Row],[Discount %]]&lt;=0.1, "0-10%", IF(Table_1[[#This Row],[Discount %]]&lt;=0.2, "10-20%", IF(Table_1[[#This Row],[Discount %]]&lt;=0.3, "20-30%", IF(Table_1[[#This Row],[Discount %]]&lt;=0.4, "30-40%", "40%+"))))</f>
        <v>0-10%</v>
      </c>
    </row>
    <row r="6885" spans="1:24" ht="14.4" x14ac:dyDescent="0.3">
      <c r="A6885" s="2">
        <v>6884</v>
      </c>
      <c r="B6885" s="2" t="s">
        <v>9150</v>
      </c>
      <c r="C6885" s="2">
        <f>YEAR([1]Data!$D6885)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9">
        <v>114.2</v>
      </c>
      <c r="T6885" s="2">
        <v>5</v>
      </c>
      <c r="U6885" s="25">
        <v>0</v>
      </c>
      <c r="V6885" s="25">
        <v>52.531999999999996</v>
      </c>
      <c r="W6885" s="11">
        <f>Table_1[[#This Row],[Discount]]/Table_1[[#This Row],[Sales]]</f>
        <v>0</v>
      </c>
      <c r="X6885" t="str">
        <f>IF(Table_1[[#This Row],[Discount %]]&lt;=0.1, "0-10%", IF(Table_1[[#This Row],[Discount %]]&lt;=0.2, "10-20%", IF(Table_1[[#This Row],[Discount %]]&lt;=0.3, "20-30%", IF(Table_1[[#This Row],[Discount %]]&lt;=0.4, "30-40%", "40%+"))))</f>
        <v>0-10%</v>
      </c>
    </row>
    <row r="6886" spans="1:24" ht="14.4" x14ac:dyDescent="0.3">
      <c r="A6886" s="2">
        <v>6885</v>
      </c>
      <c r="B6886" s="2" t="s">
        <v>9151</v>
      </c>
      <c r="C6886" s="2">
        <f>YEAR([1]Data!$D6886)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9">
        <v>2567.84</v>
      </c>
      <c r="T6886" s="2">
        <v>8</v>
      </c>
      <c r="U6886" s="25">
        <v>0</v>
      </c>
      <c r="V6886" s="25">
        <v>770.35199999999986</v>
      </c>
      <c r="W6886" s="11">
        <f>Table_1[[#This Row],[Discount]]/Table_1[[#This Row],[Sales]]</f>
        <v>0</v>
      </c>
      <c r="X6886" t="str">
        <f>IF(Table_1[[#This Row],[Discount %]]&lt;=0.1, "0-10%", IF(Table_1[[#This Row],[Discount %]]&lt;=0.2, "10-20%", IF(Table_1[[#This Row],[Discount %]]&lt;=0.3, "20-30%", IF(Table_1[[#This Row],[Discount %]]&lt;=0.4, "30-40%", "40%+"))))</f>
        <v>0-10%</v>
      </c>
    </row>
    <row r="6887" spans="1:24" ht="14.4" x14ac:dyDescent="0.3">
      <c r="A6887" s="2">
        <v>6886</v>
      </c>
      <c r="B6887" s="2" t="s">
        <v>9152</v>
      </c>
      <c r="C6887" s="2">
        <f>YEAR([1]Data!$D6887)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9">
        <v>37.056000000000004</v>
      </c>
      <c r="T6887" s="2">
        <v>4</v>
      </c>
      <c r="U6887" s="25">
        <v>0.2</v>
      </c>
      <c r="V6887" s="25">
        <v>8.8008000000000006</v>
      </c>
      <c r="W6887" s="11">
        <f>Table_1[[#This Row],[Discount]]/Table_1[[#This Row],[Sales]]</f>
        <v>5.397236614853195E-3</v>
      </c>
      <c r="X6887" t="str">
        <f>IF(Table_1[[#This Row],[Discount %]]&lt;=0.1, "0-10%", IF(Table_1[[#This Row],[Discount %]]&lt;=0.2, "10-20%", IF(Table_1[[#This Row],[Discount %]]&lt;=0.3, "20-30%", IF(Table_1[[#This Row],[Discount %]]&lt;=0.4, "30-40%", "40%+"))))</f>
        <v>0-10%</v>
      </c>
    </row>
    <row r="6888" spans="1:24" ht="14.4" x14ac:dyDescent="0.3">
      <c r="A6888" s="2">
        <v>6887</v>
      </c>
      <c r="B6888" s="2" t="s">
        <v>9152</v>
      </c>
      <c r="C6888" s="2">
        <f>YEAR([1]Data!$D6888)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9">
        <v>259.89600000000002</v>
      </c>
      <c r="T6888" s="2">
        <v>2</v>
      </c>
      <c r="U6888" s="25">
        <v>0.4</v>
      </c>
      <c r="V6888" s="25">
        <v>-56.310799999999972</v>
      </c>
      <c r="W6888" s="11">
        <f>Table_1[[#This Row],[Discount]]/Table_1[[#This Row],[Sales]]</f>
        <v>1.5390771693292702E-3</v>
      </c>
      <c r="X6888" t="str">
        <f>IF(Table_1[[#This Row],[Discount %]]&lt;=0.1, "0-10%", IF(Table_1[[#This Row],[Discount %]]&lt;=0.2, "10-20%", IF(Table_1[[#This Row],[Discount %]]&lt;=0.3, "20-30%", IF(Table_1[[#This Row],[Discount %]]&lt;=0.4, "30-40%", "40%+"))))</f>
        <v>0-10%</v>
      </c>
    </row>
    <row r="6889" spans="1:24" ht="14.4" x14ac:dyDescent="0.3">
      <c r="A6889" s="2">
        <v>6888</v>
      </c>
      <c r="B6889" s="2" t="s">
        <v>9153</v>
      </c>
      <c r="C6889" s="2">
        <f>YEAR([1]Data!$D6889)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9">
        <v>19.049999999999997</v>
      </c>
      <c r="T6889" s="2">
        <v>3</v>
      </c>
      <c r="U6889" s="25">
        <v>0</v>
      </c>
      <c r="V6889" s="25">
        <v>8.7629999999999999</v>
      </c>
      <c r="W6889" s="11">
        <f>Table_1[[#This Row],[Discount]]/Table_1[[#This Row],[Sales]]</f>
        <v>0</v>
      </c>
      <c r="X6889" t="str">
        <f>IF(Table_1[[#This Row],[Discount %]]&lt;=0.1, "0-10%", IF(Table_1[[#This Row],[Discount %]]&lt;=0.2, "10-20%", IF(Table_1[[#This Row],[Discount %]]&lt;=0.3, "20-30%", IF(Table_1[[#This Row],[Discount %]]&lt;=0.4, "30-40%", "40%+"))))</f>
        <v>0-10%</v>
      </c>
    </row>
    <row r="6890" spans="1:24" ht="14.4" x14ac:dyDescent="0.3">
      <c r="A6890" s="2">
        <v>6889</v>
      </c>
      <c r="B6890" s="2" t="s">
        <v>9153</v>
      </c>
      <c r="C6890" s="2">
        <f>YEAR([1]Data!$D6890)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9">
        <v>73.343999999999994</v>
      </c>
      <c r="T6890" s="2">
        <v>3</v>
      </c>
      <c r="U6890" s="25">
        <v>0.2</v>
      </c>
      <c r="V6890" s="25">
        <v>27.503999999999998</v>
      </c>
      <c r="W6890" s="11">
        <f>Table_1[[#This Row],[Discount]]/Table_1[[#This Row],[Sales]]</f>
        <v>2.7268760907504367E-3</v>
      </c>
      <c r="X6890" t="str">
        <f>IF(Table_1[[#This Row],[Discount %]]&lt;=0.1, "0-10%", IF(Table_1[[#This Row],[Discount %]]&lt;=0.2, "10-20%", IF(Table_1[[#This Row],[Discount %]]&lt;=0.3, "20-30%", IF(Table_1[[#This Row],[Discount %]]&lt;=0.4, "30-40%", "40%+"))))</f>
        <v>0-10%</v>
      </c>
    </row>
    <row r="6891" spans="1:24" ht="14.4" x14ac:dyDescent="0.3">
      <c r="A6891" s="2">
        <v>6890</v>
      </c>
      <c r="B6891" s="2" t="s">
        <v>9154</v>
      </c>
      <c r="C6891" s="2">
        <f>YEAR([1]Data!$D6891)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9">
        <v>95.68</v>
      </c>
      <c r="T6891" s="2">
        <v>8</v>
      </c>
      <c r="U6891" s="25">
        <v>0</v>
      </c>
      <c r="V6891" s="25">
        <v>26.790400000000005</v>
      </c>
      <c r="W6891" s="11">
        <f>Table_1[[#This Row],[Discount]]/Table_1[[#This Row],[Sales]]</f>
        <v>0</v>
      </c>
      <c r="X6891" t="str">
        <f>IF(Table_1[[#This Row],[Discount %]]&lt;=0.1, "0-10%", IF(Table_1[[#This Row],[Discount %]]&lt;=0.2, "10-20%", IF(Table_1[[#This Row],[Discount %]]&lt;=0.3, "20-30%", IF(Table_1[[#This Row],[Discount %]]&lt;=0.4, "30-40%", "40%+"))))</f>
        <v>0-10%</v>
      </c>
    </row>
    <row r="6892" spans="1:24" ht="14.4" x14ac:dyDescent="0.3">
      <c r="A6892" s="2">
        <v>6891</v>
      </c>
      <c r="B6892" s="2" t="s">
        <v>9154</v>
      </c>
      <c r="C6892" s="2">
        <f>YEAR([1]Data!$D6892)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9">
        <v>50.96</v>
      </c>
      <c r="T6892" s="2">
        <v>7</v>
      </c>
      <c r="U6892" s="25">
        <v>0</v>
      </c>
      <c r="V6892" s="25">
        <v>24.460800000000003</v>
      </c>
      <c r="W6892" s="11">
        <f>Table_1[[#This Row],[Discount]]/Table_1[[#This Row],[Sales]]</f>
        <v>0</v>
      </c>
      <c r="X6892" t="str">
        <f>IF(Table_1[[#This Row],[Discount %]]&lt;=0.1, "0-10%", IF(Table_1[[#This Row],[Discount %]]&lt;=0.2, "10-20%", IF(Table_1[[#This Row],[Discount %]]&lt;=0.3, "20-30%", IF(Table_1[[#This Row],[Discount %]]&lt;=0.4, "30-40%", "40%+"))))</f>
        <v>0-10%</v>
      </c>
    </row>
    <row r="6893" spans="1:24" ht="14.4" x14ac:dyDescent="0.3">
      <c r="A6893" s="2">
        <v>6892</v>
      </c>
      <c r="B6893" s="2" t="s">
        <v>9154</v>
      </c>
      <c r="C6893" s="2">
        <f>YEAR([1]Data!$D6893)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9">
        <v>113.94</v>
      </c>
      <c r="T6893" s="2">
        <v>3</v>
      </c>
      <c r="U6893" s="25">
        <v>0</v>
      </c>
      <c r="V6893" s="25">
        <v>34.181999999999988</v>
      </c>
      <c r="W6893" s="11">
        <f>Table_1[[#This Row],[Discount]]/Table_1[[#This Row],[Sales]]</f>
        <v>0</v>
      </c>
      <c r="X6893" t="str">
        <f>IF(Table_1[[#This Row],[Discount %]]&lt;=0.1, "0-10%", IF(Table_1[[#This Row],[Discount %]]&lt;=0.2, "10-20%", IF(Table_1[[#This Row],[Discount %]]&lt;=0.3, "20-30%", IF(Table_1[[#This Row],[Discount %]]&lt;=0.4, "30-40%", "40%+"))))</f>
        <v>0-10%</v>
      </c>
    </row>
    <row r="6894" spans="1:24" ht="14.4" x14ac:dyDescent="0.3">
      <c r="A6894" s="2">
        <v>6893</v>
      </c>
      <c r="B6894" s="2" t="s">
        <v>9154</v>
      </c>
      <c r="C6894" s="2">
        <f>YEAR([1]Data!$D6894)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9">
        <v>25.92</v>
      </c>
      <c r="T6894" s="2">
        <v>4</v>
      </c>
      <c r="U6894" s="25">
        <v>0</v>
      </c>
      <c r="V6894" s="25">
        <v>12.441600000000001</v>
      </c>
      <c r="W6894" s="11">
        <f>Table_1[[#This Row],[Discount]]/Table_1[[#This Row],[Sales]]</f>
        <v>0</v>
      </c>
      <c r="X6894" t="str">
        <f>IF(Table_1[[#This Row],[Discount %]]&lt;=0.1, "0-10%", IF(Table_1[[#This Row],[Discount %]]&lt;=0.2, "10-20%", IF(Table_1[[#This Row],[Discount %]]&lt;=0.3, "20-30%", IF(Table_1[[#This Row],[Discount %]]&lt;=0.4, "30-40%", "40%+"))))</f>
        <v>0-10%</v>
      </c>
    </row>
    <row r="6895" spans="1:24" ht="14.4" x14ac:dyDescent="0.3">
      <c r="A6895" s="2">
        <v>6894</v>
      </c>
      <c r="B6895" s="2" t="s">
        <v>9154</v>
      </c>
      <c r="C6895" s="2">
        <f>YEAR([1]Data!$D6895)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9">
        <v>20.32</v>
      </c>
      <c r="T6895" s="2">
        <v>4</v>
      </c>
      <c r="U6895" s="25">
        <v>0</v>
      </c>
      <c r="V6895" s="25">
        <v>6.9087999999999994</v>
      </c>
      <c r="W6895" s="11">
        <f>Table_1[[#This Row],[Discount]]/Table_1[[#This Row],[Sales]]</f>
        <v>0</v>
      </c>
      <c r="X6895" t="str">
        <f>IF(Table_1[[#This Row],[Discount %]]&lt;=0.1, "0-10%", IF(Table_1[[#This Row],[Discount %]]&lt;=0.2, "10-20%", IF(Table_1[[#This Row],[Discount %]]&lt;=0.3, "20-30%", IF(Table_1[[#This Row],[Discount %]]&lt;=0.4, "30-40%", "40%+"))))</f>
        <v>0-10%</v>
      </c>
    </row>
    <row r="6896" spans="1:24" ht="14.4" x14ac:dyDescent="0.3">
      <c r="A6896" s="2">
        <v>6895</v>
      </c>
      <c r="B6896" s="2" t="s">
        <v>9154</v>
      </c>
      <c r="C6896" s="2">
        <f>YEAR([1]Data!$D6896)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9">
        <v>411.98</v>
      </c>
      <c r="T6896" s="2">
        <v>2</v>
      </c>
      <c r="U6896" s="25">
        <v>0</v>
      </c>
      <c r="V6896" s="25">
        <v>119.4742</v>
      </c>
      <c r="W6896" s="11">
        <f>Table_1[[#This Row],[Discount]]/Table_1[[#This Row],[Sales]]</f>
        <v>0</v>
      </c>
      <c r="X6896" t="str">
        <f>IF(Table_1[[#This Row],[Discount %]]&lt;=0.1, "0-10%", IF(Table_1[[#This Row],[Discount %]]&lt;=0.2, "10-20%", IF(Table_1[[#This Row],[Discount %]]&lt;=0.3, "20-30%", IF(Table_1[[#This Row],[Discount %]]&lt;=0.4, "30-40%", "40%+"))))</f>
        <v>0-10%</v>
      </c>
    </row>
    <row r="6897" spans="1:24" ht="14.4" x14ac:dyDescent="0.3">
      <c r="A6897" s="2">
        <v>6896</v>
      </c>
      <c r="B6897" s="2" t="s">
        <v>9154</v>
      </c>
      <c r="C6897" s="2">
        <f>YEAR([1]Data!$D6897)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9">
        <v>34.479999999999997</v>
      </c>
      <c r="T6897" s="2">
        <v>2</v>
      </c>
      <c r="U6897" s="25">
        <v>0</v>
      </c>
      <c r="V6897" s="25">
        <v>9.9991999999999948</v>
      </c>
      <c r="W6897" s="11">
        <f>Table_1[[#This Row],[Discount]]/Table_1[[#This Row],[Sales]]</f>
        <v>0</v>
      </c>
      <c r="X6897" t="str">
        <f>IF(Table_1[[#This Row],[Discount %]]&lt;=0.1, "0-10%", IF(Table_1[[#This Row],[Discount %]]&lt;=0.2, "10-20%", IF(Table_1[[#This Row],[Discount %]]&lt;=0.3, "20-30%", IF(Table_1[[#This Row],[Discount %]]&lt;=0.4, "30-40%", "40%+"))))</f>
        <v>0-10%</v>
      </c>
    </row>
    <row r="6898" spans="1:24" ht="14.4" x14ac:dyDescent="0.3">
      <c r="A6898" s="2">
        <v>6897</v>
      </c>
      <c r="B6898" s="2" t="s">
        <v>9154</v>
      </c>
      <c r="C6898" s="2">
        <f>YEAR([1]Data!$D6898)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9">
        <v>244.54999999999998</v>
      </c>
      <c r="T6898" s="2">
        <v>5</v>
      </c>
      <c r="U6898" s="25">
        <v>0</v>
      </c>
      <c r="V6898" s="25">
        <v>114.93849999999998</v>
      </c>
      <c r="W6898" s="11">
        <f>Table_1[[#This Row],[Discount]]/Table_1[[#This Row],[Sales]]</f>
        <v>0</v>
      </c>
      <c r="X6898" t="str">
        <f>IF(Table_1[[#This Row],[Discount %]]&lt;=0.1, "0-10%", IF(Table_1[[#This Row],[Discount %]]&lt;=0.2, "10-20%", IF(Table_1[[#This Row],[Discount %]]&lt;=0.3, "20-30%", IF(Table_1[[#This Row],[Discount %]]&lt;=0.4, "30-40%", "40%+"))))</f>
        <v>0-10%</v>
      </c>
    </row>
    <row r="6899" spans="1:24" ht="14.4" x14ac:dyDescent="0.3">
      <c r="A6899" s="2">
        <v>6898</v>
      </c>
      <c r="B6899" s="2" t="s">
        <v>9155</v>
      </c>
      <c r="C6899" s="2">
        <f>YEAR([1]Data!$D6899)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9">
        <v>10.782000000000002</v>
      </c>
      <c r="T6899" s="2">
        <v>3</v>
      </c>
      <c r="U6899" s="25">
        <v>0.7</v>
      </c>
      <c r="V6899" s="25">
        <v>-7.9067999999999969</v>
      </c>
      <c r="W6899" s="11">
        <f>Table_1[[#This Row],[Discount]]/Table_1[[#This Row],[Sales]]</f>
        <v>6.4923019847894628E-2</v>
      </c>
      <c r="X6899" t="str">
        <f>IF(Table_1[[#This Row],[Discount %]]&lt;=0.1, "0-10%", IF(Table_1[[#This Row],[Discount %]]&lt;=0.2, "10-20%", IF(Table_1[[#This Row],[Discount %]]&lt;=0.3, "20-30%", IF(Table_1[[#This Row],[Discount %]]&lt;=0.4, "30-40%", "40%+"))))</f>
        <v>0-10%</v>
      </c>
    </row>
    <row r="6900" spans="1:24" ht="14.4" x14ac:dyDescent="0.3">
      <c r="A6900" s="2">
        <v>6899</v>
      </c>
      <c r="B6900" s="2" t="s">
        <v>9156</v>
      </c>
      <c r="C6900" s="2">
        <f>YEAR([1]Data!$D6900)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9">
        <v>602.65099999999995</v>
      </c>
      <c r="T6900" s="2">
        <v>7</v>
      </c>
      <c r="U6900" s="25">
        <v>0.3</v>
      </c>
      <c r="V6900" s="25">
        <v>-163.57670000000005</v>
      </c>
      <c r="W6900" s="11">
        <f>Table_1[[#This Row],[Discount]]/Table_1[[#This Row],[Sales]]</f>
        <v>4.978005512311438E-4</v>
      </c>
      <c r="X6900" t="str">
        <f>IF(Table_1[[#This Row],[Discount %]]&lt;=0.1, "0-10%", IF(Table_1[[#This Row],[Discount %]]&lt;=0.2, "10-20%", IF(Table_1[[#This Row],[Discount %]]&lt;=0.3, "20-30%", IF(Table_1[[#This Row],[Discount %]]&lt;=0.4, "30-40%", "40%+"))))</f>
        <v>0-10%</v>
      </c>
    </row>
    <row r="6901" spans="1:24" ht="14.4" x14ac:dyDescent="0.3">
      <c r="A6901" s="2">
        <v>6900</v>
      </c>
      <c r="B6901" s="2" t="s">
        <v>9156</v>
      </c>
      <c r="C6901" s="2">
        <f>YEAR([1]Data!$D6901)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9">
        <v>7.6559999999999988</v>
      </c>
      <c r="T6901" s="2">
        <v>6</v>
      </c>
      <c r="U6901" s="25">
        <v>0.8</v>
      </c>
      <c r="V6901" s="25">
        <v>-13.015200000000004</v>
      </c>
      <c r="W6901" s="11">
        <f>Table_1[[#This Row],[Discount]]/Table_1[[#This Row],[Sales]]</f>
        <v>0.10449320794148383</v>
      </c>
      <c r="X6901" t="str">
        <f>IF(Table_1[[#This Row],[Discount %]]&lt;=0.1, "0-10%", IF(Table_1[[#This Row],[Discount %]]&lt;=0.2, "10-20%", IF(Table_1[[#This Row],[Discount %]]&lt;=0.3, "20-30%", IF(Table_1[[#This Row],[Discount %]]&lt;=0.4, "30-40%", "40%+"))))</f>
        <v>10-20%</v>
      </c>
    </row>
    <row r="6902" spans="1:24" ht="14.4" x14ac:dyDescent="0.3">
      <c r="A6902" s="2">
        <v>6901</v>
      </c>
      <c r="B6902" s="2" t="s">
        <v>9157</v>
      </c>
      <c r="C6902" s="2">
        <f>YEAR([1]Data!$D6902)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9">
        <v>559.92999999999995</v>
      </c>
      <c r="T6902" s="2">
        <v>7</v>
      </c>
      <c r="U6902" s="25">
        <v>0</v>
      </c>
      <c r="V6902" s="25">
        <v>167.97899999999996</v>
      </c>
      <c r="W6902" s="11">
        <f>Table_1[[#This Row],[Discount]]/Table_1[[#This Row],[Sales]]</f>
        <v>0</v>
      </c>
      <c r="X6902" t="str">
        <f>IF(Table_1[[#This Row],[Discount %]]&lt;=0.1, "0-10%", IF(Table_1[[#This Row],[Discount %]]&lt;=0.2, "10-20%", IF(Table_1[[#This Row],[Discount %]]&lt;=0.3, "20-30%", IF(Table_1[[#This Row],[Discount %]]&lt;=0.4, "30-40%", "40%+"))))</f>
        <v>0-10%</v>
      </c>
    </row>
    <row r="6903" spans="1:24" ht="14.4" x14ac:dyDescent="0.3">
      <c r="A6903" s="2">
        <v>6902</v>
      </c>
      <c r="B6903" s="2" t="s">
        <v>9158</v>
      </c>
      <c r="C6903" s="2">
        <f>YEAR([1]Data!$D6903)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9">
        <v>2399.96</v>
      </c>
      <c r="T6903" s="2">
        <v>5</v>
      </c>
      <c r="U6903" s="25">
        <v>0.2</v>
      </c>
      <c r="V6903" s="25">
        <v>839.9860000000001</v>
      </c>
      <c r="W6903" s="11">
        <f>Table_1[[#This Row],[Discount]]/Table_1[[#This Row],[Sales]]</f>
        <v>8.3334722245370754E-5</v>
      </c>
      <c r="X6903" t="str">
        <f>IF(Table_1[[#This Row],[Discount %]]&lt;=0.1, "0-10%", IF(Table_1[[#This Row],[Discount %]]&lt;=0.2, "10-20%", IF(Table_1[[#This Row],[Discount %]]&lt;=0.3, "20-30%", IF(Table_1[[#This Row],[Discount %]]&lt;=0.4, "30-40%", "40%+"))))</f>
        <v>0-10%</v>
      </c>
    </row>
    <row r="6904" spans="1:24" ht="14.4" x14ac:dyDescent="0.3">
      <c r="A6904" s="2">
        <v>6903</v>
      </c>
      <c r="B6904" s="2" t="s">
        <v>9159</v>
      </c>
      <c r="C6904" s="2">
        <f>YEAR([1]Data!$D6904)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9">
        <v>16</v>
      </c>
      <c r="T6904" s="2">
        <v>4</v>
      </c>
      <c r="U6904" s="25">
        <v>0.2</v>
      </c>
      <c r="V6904" s="25">
        <v>5.6</v>
      </c>
      <c r="W6904" s="11">
        <f>Table_1[[#This Row],[Discount]]/Table_1[[#This Row],[Sales]]</f>
        <v>1.2500000000000001E-2</v>
      </c>
      <c r="X6904" t="str">
        <f>IF(Table_1[[#This Row],[Discount %]]&lt;=0.1, "0-10%", IF(Table_1[[#This Row],[Discount %]]&lt;=0.2, "10-20%", IF(Table_1[[#This Row],[Discount %]]&lt;=0.3, "20-30%", IF(Table_1[[#This Row],[Discount %]]&lt;=0.4, "30-40%", "40%+"))))</f>
        <v>0-10%</v>
      </c>
    </row>
    <row r="6905" spans="1:24" ht="14.4" x14ac:dyDescent="0.3">
      <c r="A6905" s="2">
        <v>6904</v>
      </c>
      <c r="B6905" s="2" t="s">
        <v>9159</v>
      </c>
      <c r="C6905" s="2">
        <f>YEAR([1]Data!$D6905)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9">
        <v>5.5879999999999992</v>
      </c>
      <c r="T6905" s="2">
        <v>2</v>
      </c>
      <c r="U6905" s="25">
        <v>0.8</v>
      </c>
      <c r="V6905" s="25">
        <v>-15.087600000000002</v>
      </c>
      <c r="W6905" s="11">
        <f>Table_1[[#This Row],[Discount]]/Table_1[[#This Row],[Sales]]</f>
        <v>0.14316392269148179</v>
      </c>
      <c r="X6905" t="str">
        <f>IF(Table_1[[#This Row],[Discount %]]&lt;=0.1, "0-10%", IF(Table_1[[#This Row],[Discount %]]&lt;=0.2, "10-20%", IF(Table_1[[#This Row],[Discount %]]&lt;=0.3, "20-30%", IF(Table_1[[#This Row],[Discount %]]&lt;=0.4, "30-40%", "40%+"))))</f>
        <v>10-20%</v>
      </c>
    </row>
    <row r="6906" spans="1:24" ht="14.4" x14ac:dyDescent="0.3">
      <c r="A6906" s="2">
        <v>6905</v>
      </c>
      <c r="B6906" s="2" t="s">
        <v>9159</v>
      </c>
      <c r="C6906" s="2">
        <f>YEAR([1]Data!$D6906)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9">
        <v>235.92</v>
      </c>
      <c r="T6906" s="2">
        <v>5</v>
      </c>
      <c r="U6906" s="25">
        <v>0.2</v>
      </c>
      <c r="V6906" s="25">
        <v>-44.235000000000007</v>
      </c>
      <c r="W6906" s="11">
        <f>Table_1[[#This Row],[Discount]]/Table_1[[#This Row],[Sales]]</f>
        <v>8.4774499830451012E-4</v>
      </c>
      <c r="X6906" t="str">
        <f>IF(Table_1[[#This Row],[Discount %]]&lt;=0.1, "0-10%", IF(Table_1[[#This Row],[Discount %]]&lt;=0.2, "10-20%", IF(Table_1[[#This Row],[Discount %]]&lt;=0.3, "20-30%", IF(Table_1[[#This Row],[Discount %]]&lt;=0.4, "30-40%", "40%+"))))</f>
        <v>0-10%</v>
      </c>
    </row>
    <row r="6907" spans="1:24" ht="14.4" x14ac:dyDescent="0.3">
      <c r="A6907" s="2">
        <v>6906</v>
      </c>
      <c r="B6907" s="2" t="s">
        <v>9162</v>
      </c>
      <c r="C6907" s="2">
        <f>YEAR([1]Data!$D6907)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9">
        <v>10.68</v>
      </c>
      <c r="T6907" s="2">
        <v>1</v>
      </c>
      <c r="U6907" s="25">
        <v>0</v>
      </c>
      <c r="V6907" s="25">
        <v>2.8836000000000004</v>
      </c>
      <c r="W6907" s="11">
        <f>Table_1[[#This Row],[Discount]]/Table_1[[#This Row],[Sales]]</f>
        <v>0</v>
      </c>
      <c r="X6907" t="str">
        <f>IF(Table_1[[#This Row],[Discount %]]&lt;=0.1, "0-10%", IF(Table_1[[#This Row],[Discount %]]&lt;=0.2, "10-20%", IF(Table_1[[#This Row],[Discount %]]&lt;=0.3, "20-30%", IF(Table_1[[#This Row],[Discount %]]&lt;=0.4, "30-40%", "40%+"))))</f>
        <v>0-10%</v>
      </c>
    </row>
    <row r="6908" spans="1:24" ht="14.4" x14ac:dyDescent="0.3">
      <c r="A6908" s="2">
        <v>6907</v>
      </c>
      <c r="B6908" s="2" t="s">
        <v>9163</v>
      </c>
      <c r="C6908" s="2">
        <f>YEAR([1]Data!$D6908)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9">
        <v>41.28</v>
      </c>
      <c r="T6908" s="2">
        <v>2</v>
      </c>
      <c r="U6908" s="25">
        <v>0</v>
      </c>
      <c r="V6908" s="25">
        <v>19.814399999999999</v>
      </c>
      <c r="W6908" s="11">
        <f>Table_1[[#This Row],[Discount]]/Table_1[[#This Row],[Sales]]</f>
        <v>0</v>
      </c>
      <c r="X6908" t="str">
        <f>IF(Table_1[[#This Row],[Discount %]]&lt;=0.1, "0-10%", IF(Table_1[[#This Row],[Discount %]]&lt;=0.2, "10-20%", IF(Table_1[[#This Row],[Discount %]]&lt;=0.3, "20-30%", IF(Table_1[[#This Row],[Discount %]]&lt;=0.4, "30-40%", "40%+"))))</f>
        <v>0-10%</v>
      </c>
    </row>
    <row r="6909" spans="1:24" ht="14.4" x14ac:dyDescent="0.3">
      <c r="A6909" s="2">
        <v>6908</v>
      </c>
      <c r="B6909" s="2" t="s">
        <v>9164</v>
      </c>
      <c r="C6909" s="2">
        <f>YEAR([1]Data!$D6909)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9">
        <v>1001.5840000000001</v>
      </c>
      <c r="T6909" s="2">
        <v>2</v>
      </c>
      <c r="U6909" s="25">
        <v>0.2</v>
      </c>
      <c r="V6909" s="25">
        <v>125.19799999999992</v>
      </c>
      <c r="W6909" s="11">
        <f>Table_1[[#This Row],[Discount]]/Table_1[[#This Row],[Sales]]</f>
        <v>1.9968370101758814E-4</v>
      </c>
      <c r="X6909" t="str">
        <f>IF(Table_1[[#This Row],[Discount %]]&lt;=0.1, "0-10%", IF(Table_1[[#This Row],[Discount %]]&lt;=0.2, "10-20%", IF(Table_1[[#This Row],[Discount %]]&lt;=0.3, "20-30%", IF(Table_1[[#This Row],[Discount %]]&lt;=0.4, "30-40%", "40%+"))))</f>
        <v>0-10%</v>
      </c>
    </row>
    <row r="6910" spans="1:24" ht="14.4" x14ac:dyDescent="0.3">
      <c r="A6910" s="2">
        <v>6909</v>
      </c>
      <c r="B6910" s="2" t="s">
        <v>9165</v>
      </c>
      <c r="C6910" s="2">
        <f>YEAR([1]Data!$D6910)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9">
        <v>14.76</v>
      </c>
      <c r="T6910" s="2">
        <v>2</v>
      </c>
      <c r="U6910" s="25">
        <v>0</v>
      </c>
      <c r="V6910" s="25">
        <v>4.2803999999999984</v>
      </c>
      <c r="W6910" s="11">
        <f>Table_1[[#This Row],[Discount]]/Table_1[[#This Row],[Sales]]</f>
        <v>0</v>
      </c>
      <c r="X6910" t="str">
        <f>IF(Table_1[[#This Row],[Discount %]]&lt;=0.1, "0-10%", IF(Table_1[[#This Row],[Discount %]]&lt;=0.2, "10-20%", IF(Table_1[[#This Row],[Discount %]]&lt;=0.3, "20-30%", IF(Table_1[[#This Row],[Discount %]]&lt;=0.4, "30-40%", "40%+"))))</f>
        <v>0-10%</v>
      </c>
    </row>
    <row r="6911" spans="1:24" ht="14.4" x14ac:dyDescent="0.3">
      <c r="A6911" s="2">
        <v>6910</v>
      </c>
      <c r="B6911" s="2" t="s">
        <v>9166</v>
      </c>
      <c r="C6911" s="2">
        <f>YEAR([1]Data!$D6911)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9">
        <v>2.5020000000000002</v>
      </c>
      <c r="T6911" s="2">
        <v>3</v>
      </c>
      <c r="U6911" s="25">
        <v>0.7</v>
      </c>
      <c r="V6911" s="25">
        <v>-2.0015999999999998</v>
      </c>
      <c r="W6911" s="11">
        <f>Table_1[[#This Row],[Discount]]/Table_1[[#This Row],[Sales]]</f>
        <v>0.27977617905675456</v>
      </c>
      <c r="X6911" t="str">
        <f>IF(Table_1[[#This Row],[Discount %]]&lt;=0.1, "0-10%", IF(Table_1[[#This Row],[Discount %]]&lt;=0.2, "10-20%", IF(Table_1[[#This Row],[Discount %]]&lt;=0.3, "20-30%", IF(Table_1[[#This Row],[Discount %]]&lt;=0.4, "30-40%", "40%+"))))</f>
        <v>20-30%</v>
      </c>
    </row>
    <row r="6912" spans="1:24" ht="14.4" x14ac:dyDescent="0.3">
      <c r="A6912" s="2">
        <v>6911</v>
      </c>
      <c r="B6912" s="2" t="s">
        <v>9167</v>
      </c>
      <c r="C6912" s="2">
        <f>YEAR([1]Data!$D6912)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9">
        <v>115.96</v>
      </c>
      <c r="T6912" s="2">
        <v>2</v>
      </c>
      <c r="U6912" s="25">
        <v>0</v>
      </c>
      <c r="V6912" s="25">
        <v>25.511200000000002</v>
      </c>
      <c r="W6912" s="11">
        <f>Table_1[[#This Row],[Discount]]/Table_1[[#This Row],[Sales]]</f>
        <v>0</v>
      </c>
      <c r="X6912" t="str">
        <f>IF(Table_1[[#This Row],[Discount %]]&lt;=0.1, "0-10%", IF(Table_1[[#This Row],[Discount %]]&lt;=0.2, "10-20%", IF(Table_1[[#This Row],[Discount %]]&lt;=0.3, "20-30%", IF(Table_1[[#This Row],[Discount %]]&lt;=0.4, "30-40%", "40%+"))))</f>
        <v>0-10%</v>
      </c>
    </row>
    <row r="6913" spans="1:24" ht="14.4" x14ac:dyDescent="0.3">
      <c r="A6913" s="2">
        <v>6912</v>
      </c>
      <c r="B6913" s="2" t="s">
        <v>9168</v>
      </c>
      <c r="C6913" s="2">
        <f>YEAR([1]Data!$D6913)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9">
        <v>186.54</v>
      </c>
      <c r="T6913" s="2">
        <v>3</v>
      </c>
      <c r="U6913" s="25">
        <v>0</v>
      </c>
      <c r="V6913" s="25">
        <v>50.365800000000007</v>
      </c>
      <c r="W6913" s="11">
        <f>Table_1[[#This Row],[Discount]]/Table_1[[#This Row],[Sales]]</f>
        <v>0</v>
      </c>
      <c r="X6913" t="str">
        <f>IF(Table_1[[#This Row],[Discount %]]&lt;=0.1, "0-10%", IF(Table_1[[#This Row],[Discount %]]&lt;=0.2, "10-20%", IF(Table_1[[#This Row],[Discount %]]&lt;=0.3, "20-30%", IF(Table_1[[#This Row],[Discount %]]&lt;=0.4, "30-40%", "40%+"))))</f>
        <v>0-10%</v>
      </c>
    </row>
    <row r="6914" spans="1:24" ht="14.4" x14ac:dyDescent="0.3">
      <c r="A6914" s="2">
        <v>6913</v>
      </c>
      <c r="B6914" s="2" t="s">
        <v>9169</v>
      </c>
      <c r="C6914" s="2">
        <f>YEAR([1]Data!$D6914)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9">
        <v>159.56</v>
      </c>
      <c r="T6914" s="2">
        <v>4</v>
      </c>
      <c r="U6914" s="25">
        <v>0</v>
      </c>
      <c r="V6914" s="25">
        <v>59.037199999999999</v>
      </c>
      <c r="W6914" s="11">
        <f>Table_1[[#This Row],[Discount]]/Table_1[[#This Row],[Sales]]</f>
        <v>0</v>
      </c>
      <c r="X6914" t="str">
        <f>IF(Table_1[[#This Row],[Discount %]]&lt;=0.1, "0-10%", IF(Table_1[[#This Row],[Discount %]]&lt;=0.2, "10-20%", IF(Table_1[[#This Row],[Discount %]]&lt;=0.3, "20-30%", IF(Table_1[[#This Row],[Discount %]]&lt;=0.4, "30-40%", "40%+"))))</f>
        <v>0-10%</v>
      </c>
    </row>
    <row r="6915" spans="1:24" ht="14.4" x14ac:dyDescent="0.3">
      <c r="A6915" s="2">
        <v>6914</v>
      </c>
      <c r="B6915" s="2" t="s">
        <v>9170</v>
      </c>
      <c r="C6915" s="2">
        <f>YEAR([1]Data!$D6915)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9">
        <v>55.984000000000009</v>
      </c>
      <c r="T6915" s="2">
        <v>2</v>
      </c>
      <c r="U6915" s="25">
        <v>0.2</v>
      </c>
      <c r="V6915" s="25">
        <v>4.1987999999999985</v>
      </c>
      <c r="W6915" s="11">
        <f>Table_1[[#This Row],[Discount]]/Table_1[[#This Row],[Sales]]</f>
        <v>3.5724492712203484E-3</v>
      </c>
      <c r="X6915" t="str">
        <f>IF(Table_1[[#This Row],[Discount %]]&lt;=0.1, "0-10%", IF(Table_1[[#This Row],[Discount %]]&lt;=0.2, "10-20%", IF(Table_1[[#This Row],[Discount %]]&lt;=0.3, "20-30%", IF(Table_1[[#This Row],[Discount %]]&lt;=0.4, "30-40%", "40%+"))))</f>
        <v>0-10%</v>
      </c>
    </row>
    <row r="6916" spans="1:24" ht="14.4" x14ac:dyDescent="0.3">
      <c r="A6916" s="2">
        <v>6915</v>
      </c>
      <c r="B6916" s="2" t="s">
        <v>9172</v>
      </c>
      <c r="C6916" s="2">
        <f>YEAR([1]Data!$D6916)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9">
        <v>132.16</v>
      </c>
      <c r="T6916" s="2">
        <v>1</v>
      </c>
      <c r="U6916" s="25">
        <v>0.2</v>
      </c>
      <c r="V6916" s="25">
        <v>9.911999999999999</v>
      </c>
      <c r="W6916" s="11">
        <f>Table_1[[#This Row],[Discount]]/Table_1[[#This Row],[Sales]]</f>
        <v>1.5133171912832932E-3</v>
      </c>
      <c r="X6916" t="str">
        <f>IF(Table_1[[#This Row],[Discount %]]&lt;=0.1, "0-10%", IF(Table_1[[#This Row],[Discount %]]&lt;=0.2, "10-20%", IF(Table_1[[#This Row],[Discount %]]&lt;=0.3, "20-30%", IF(Table_1[[#This Row],[Discount %]]&lt;=0.4, "30-40%", "40%+"))))</f>
        <v>0-10%</v>
      </c>
    </row>
    <row r="6917" spans="1:24" ht="14.4" x14ac:dyDescent="0.3">
      <c r="A6917" s="2">
        <v>6916</v>
      </c>
      <c r="B6917" s="2" t="s">
        <v>9172</v>
      </c>
      <c r="C6917" s="2">
        <f>YEAR([1]Data!$D6917)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9">
        <v>17.903999999999996</v>
      </c>
      <c r="T6917" s="2">
        <v>6</v>
      </c>
      <c r="U6917" s="25">
        <v>0.8</v>
      </c>
      <c r="V6917" s="25">
        <v>-31.332000000000008</v>
      </c>
      <c r="W6917" s="11">
        <f>Table_1[[#This Row],[Discount]]/Table_1[[#This Row],[Sales]]</f>
        <v>4.4682752457551399E-2</v>
      </c>
      <c r="X6917" t="str">
        <f>IF(Table_1[[#This Row],[Discount %]]&lt;=0.1, "0-10%", IF(Table_1[[#This Row],[Discount %]]&lt;=0.2, "10-20%", IF(Table_1[[#This Row],[Discount %]]&lt;=0.3, "20-30%", IF(Table_1[[#This Row],[Discount %]]&lt;=0.4, "30-40%", "40%+"))))</f>
        <v>0-10%</v>
      </c>
    </row>
    <row r="6918" spans="1:24" ht="14.4" x14ac:dyDescent="0.3">
      <c r="A6918" s="2">
        <v>6917</v>
      </c>
      <c r="B6918" s="2" t="s">
        <v>9172</v>
      </c>
      <c r="C6918" s="2">
        <f>YEAR([1]Data!$D6918)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9">
        <v>124.032</v>
      </c>
      <c r="T6918" s="2">
        <v>4</v>
      </c>
      <c r="U6918" s="25">
        <v>0.2</v>
      </c>
      <c r="V6918" s="25">
        <v>44.961600000000004</v>
      </c>
      <c r="W6918" s="11">
        <f>Table_1[[#This Row],[Discount]]/Table_1[[#This Row],[Sales]]</f>
        <v>1.6124871001031993E-3</v>
      </c>
      <c r="X6918" t="str">
        <f>IF(Table_1[[#This Row],[Discount %]]&lt;=0.1, "0-10%", IF(Table_1[[#This Row],[Discount %]]&lt;=0.2, "10-20%", IF(Table_1[[#This Row],[Discount %]]&lt;=0.3, "20-30%", IF(Table_1[[#This Row],[Discount %]]&lt;=0.4, "30-40%", "40%+"))))</f>
        <v>0-10%</v>
      </c>
    </row>
    <row r="6919" spans="1:24" ht="14.4" x14ac:dyDescent="0.3">
      <c r="A6919" s="2">
        <v>6918</v>
      </c>
      <c r="B6919" s="2" t="s">
        <v>9173</v>
      </c>
      <c r="C6919" s="2">
        <f>YEAR([1]Data!$D6919)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9">
        <v>1403.9200000000003</v>
      </c>
      <c r="T6919" s="2">
        <v>5</v>
      </c>
      <c r="U6919" s="25">
        <v>0.2</v>
      </c>
      <c r="V6919" s="25">
        <v>70.196000000000026</v>
      </c>
      <c r="W6919" s="11">
        <f>Table_1[[#This Row],[Discount]]/Table_1[[#This Row],[Sales]]</f>
        <v>1.4245825972989911E-4</v>
      </c>
      <c r="X6919" t="str">
        <f>IF(Table_1[[#This Row],[Discount %]]&lt;=0.1, "0-10%", IF(Table_1[[#This Row],[Discount %]]&lt;=0.2, "10-20%", IF(Table_1[[#This Row],[Discount %]]&lt;=0.3, "20-30%", IF(Table_1[[#This Row],[Discount %]]&lt;=0.4, "30-40%", "40%+"))))</f>
        <v>0-10%</v>
      </c>
    </row>
    <row r="6920" spans="1:24" ht="14.4" x14ac:dyDescent="0.3">
      <c r="A6920" s="2">
        <v>6919</v>
      </c>
      <c r="B6920" s="2" t="s">
        <v>9174</v>
      </c>
      <c r="C6920" s="2">
        <f>YEAR([1]Data!$D6920)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9">
        <v>28.799999999999997</v>
      </c>
      <c r="T6920" s="2">
        <v>3</v>
      </c>
      <c r="U6920" s="25">
        <v>0</v>
      </c>
      <c r="V6920" s="25">
        <v>0.86400000000000077</v>
      </c>
      <c r="W6920" s="11">
        <f>Table_1[[#This Row],[Discount]]/Table_1[[#This Row],[Sales]]</f>
        <v>0</v>
      </c>
      <c r="X6920" t="str">
        <f>IF(Table_1[[#This Row],[Discount %]]&lt;=0.1, "0-10%", IF(Table_1[[#This Row],[Discount %]]&lt;=0.2, "10-20%", IF(Table_1[[#This Row],[Discount %]]&lt;=0.3, "20-30%", IF(Table_1[[#This Row],[Discount %]]&lt;=0.4, "30-40%", "40%+"))))</f>
        <v>0-10%</v>
      </c>
    </row>
    <row r="6921" spans="1:24" ht="14.4" x14ac:dyDescent="0.3">
      <c r="A6921" s="2">
        <v>6920</v>
      </c>
      <c r="B6921" s="2" t="s">
        <v>9175</v>
      </c>
      <c r="C6921" s="2">
        <f>YEAR([1]Data!$D6921)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9">
        <v>24.588000000000001</v>
      </c>
      <c r="T6921" s="2">
        <v>2</v>
      </c>
      <c r="U6921" s="25">
        <v>0.7</v>
      </c>
      <c r="V6921" s="25">
        <v>-18.031199999999998</v>
      </c>
      <c r="W6921" s="11">
        <f>Table_1[[#This Row],[Discount]]/Table_1[[#This Row],[Sales]]</f>
        <v>2.8469171953798597E-2</v>
      </c>
      <c r="X6921" t="str">
        <f>IF(Table_1[[#This Row],[Discount %]]&lt;=0.1, "0-10%", IF(Table_1[[#This Row],[Discount %]]&lt;=0.2, "10-20%", IF(Table_1[[#This Row],[Discount %]]&lt;=0.3, "20-30%", IF(Table_1[[#This Row],[Discount %]]&lt;=0.4, "30-40%", "40%+"))))</f>
        <v>0-10%</v>
      </c>
    </row>
    <row r="6922" spans="1:24" ht="14.4" x14ac:dyDescent="0.3">
      <c r="A6922" s="2">
        <v>6921</v>
      </c>
      <c r="B6922" s="2" t="s">
        <v>9176</v>
      </c>
      <c r="C6922" s="2">
        <f>YEAR([1]Data!$D6922)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9">
        <v>356.78999999999996</v>
      </c>
      <c r="T6922" s="2">
        <v>7</v>
      </c>
      <c r="U6922" s="25">
        <v>0</v>
      </c>
      <c r="V6922" s="25">
        <v>99.901199999999989</v>
      </c>
      <c r="W6922" s="11">
        <f>Table_1[[#This Row],[Discount]]/Table_1[[#This Row],[Sales]]</f>
        <v>0</v>
      </c>
      <c r="X6922" t="str">
        <f>IF(Table_1[[#This Row],[Discount %]]&lt;=0.1, "0-10%", IF(Table_1[[#This Row],[Discount %]]&lt;=0.2, "10-20%", IF(Table_1[[#This Row],[Discount %]]&lt;=0.3, "20-30%", IF(Table_1[[#This Row],[Discount %]]&lt;=0.4, "30-40%", "40%+"))))</f>
        <v>0-10%</v>
      </c>
    </row>
    <row r="6923" spans="1:24" ht="14.4" x14ac:dyDescent="0.3">
      <c r="A6923" s="2">
        <v>6922</v>
      </c>
      <c r="B6923" s="2" t="s">
        <v>9177</v>
      </c>
      <c r="C6923" s="2">
        <f>YEAR([1]Data!$D6923)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9">
        <v>16.98</v>
      </c>
      <c r="T6923" s="2">
        <v>1</v>
      </c>
      <c r="U6923" s="25">
        <v>0</v>
      </c>
      <c r="V6923" s="25">
        <v>8.49</v>
      </c>
      <c r="W6923" s="11">
        <f>Table_1[[#This Row],[Discount]]/Table_1[[#This Row],[Sales]]</f>
        <v>0</v>
      </c>
      <c r="X6923" t="str">
        <f>IF(Table_1[[#This Row],[Discount %]]&lt;=0.1, "0-10%", IF(Table_1[[#This Row],[Discount %]]&lt;=0.2, "10-20%", IF(Table_1[[#This Row],[Discount %]]&lt;=0.3, "20-30%", IF(Table_1[[#This Row],[Discount %]]&lt;=0.4, "30-40%", "40%+"))))</f>
        <v>0-10%</v>
      </c>
    </row>
    <row r="6924" spans="1:24" ht="14.4" x14ac:dyDescent="0.3">
      <c r="A6924" s="2">
        <v>6923</v>
      </c>
      <c r="B6924" s="2" t="s">
        <v>9178</v>
      </c>
      <c r="C6924" s="2">
        <f>YEAR([1]Data!$D6924)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9">
        <v>491.55</v>
      </c>
      <c r="T6924" s="2">
        <v>5</v>
      </c>
      <c r="U6924" s="25">
        <v>0</v>
      </c>
      <c r="V6924" s="25">
        <v>240.8595</v>
      </c>
      <c r="W6924" s="11">
        <f>Table_1[[#This Row],[Discount]]/Table_1[[#This Row],[Sales]]</f>
        <v>0</v>
      </c>
      <c r="X6924" t="str">
        <f>IF(Table_1[[#This Row],[Discount %]]&lt;=0.1, "0-10%", IF(Table_1[[#This Row],[Discount %]]&lt;=0.2, "10-20%", IF(Table_1[[#This Row],[Discount %]]&lt;=0.3, "20-30%", IF(Table_1[[#This Row],[Discount %]]&lt;=0.4, "30-40%", "40%+"))))</f>
        <v>0-10%</v>
      </c>
    </row>
    <row r="6925" spans="1:24" ht="14.4" x14ac:dyDescent="0.3">
      <c r="A6925" s="2">
        <v>6924</v>
      </c>
      <c r="B6925" s="2" t="s">
        <v>9178</v>
      </c>
      <c r="C6925" s="2">
        <f>YEAR([1]Data!$D6925)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9">
        <v>7.38</v>
      </c>
      <c r="T6925" s="2">
        <v>2</v>
      </c>
      <c r="U6925" s="25">
        <v>0</v>
      </c>
      <c r="V6925" s="25">
        <v>3.3947999999999996</v>
      </c>
      <c r="W6925" s="11">
        <f>Table_1[[#This Row],[Discount]]/Table_1[[#This Row],[Sales]]</f>
        <v>0</v>
      </c>
      <c r="X6925" t="str">
        <f>IF(Table_1[[#This Row],[Discount %]]&lt;=0.1, "0-10%", IF(Table_1[[#This Row],[Discount %]]&lt;=0.2, "10-20%", IF(Table_1[[#This Row],[Discount %]]&lt;=0.3, "20-30%", IF(Table_1[[#This Row],[Discount %]]&lt;=0.4, "30-40%", "40%+"))))</f>
        <v>0-10%</v>
      </c>
    </row>
    <row r="6926" spans="1:24" ht="14.4" x14ac:dyDescent="0.3">
      <c r="A6926" s="2">
        <v>6925</v>
      </c>
      <c r="B6926" s="2" t="s">
        <v>9179</v>
      </c>
      <c r="C6926" s="2">
        <f>YEAR([1]Data!$D6926)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9">
        <v>23.66</v>
      </c>
      <c r="T6926" s="2">
        <v>7</v>
      </c>
      <c r="U6926" s="25">
        <v>0</v>
      </c>
      <c r="V6926" s="25">
        <v>10.883599999999998</v>
      </c>
      <c r="W6926" s="11">
        <f>Table_1[[#This Row],[Discount]]/Table_1[[#This Row],[Sales]]</f>
        <v>0</v>
      </c>
      <c r="X6926" t="str">
        <f>IF(Table_1[[#This Row],[Discount %]]&lt;=0.1, "0-10%", IF(Table_1[[#This Row],[Discount %]]&lt;=0.2, "10-20%", IF(Table_1[[#This Row],[Discount %]]&lt;=0.3, "20-30%", IF(Table_1[[#This Row],[Discount %]]&lt;=0.4, "30-40%", "40%+"))))</f>
        <v>0-10%</v>
      </c>
    </row>
    <row r="6927" spans="1:24" ht="14.4" x14ac:dyDescent="0.3">
      <c r="A6927" s="2">
        <v>6926</v>
      </c>
      <c r="B6927" s="2" t="s">
        <v>9179</v>
      </c>
      <c r="C6927" s="2">
        <f>YEAR([1]Data!$D6927)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9">
        <v>681.40800000000013</v>
      </c>
      <c r="T6927" s="2">
        <v>12</v>
      </c>
      <c r="U6927" s="25">
        <v>0.2</v>
      </c>
      <c r="V6927" s="25">
        <v>42.588000000000022</v>
      </c>
      <c r="W6927" s="11">
        <f>Table_1[[#This Row],[Discount]]/Table_1[[#This Row],[Sales]]</f>
        <v>2.9350990889452422E-4</v>
      </c>
      <c r="X6927" t="str">
        <f>IF(Table_1[[#This Row],[Discount %]]&lt;=0.1, "0-10%", IF(Table_1[[#This Row],[Discount %]]&lt;=0.2, "10-20%", IF(Table_1[[#This Row],[Discount %]]&lt;=0.3, "20-30%", IF(Table_1[[#This Row],[Discount %]]&lt;=0.4, "30-40%", "40%+"))))</f>
        <v>0-10%</v>
      </c>
    </row>
    <row r="6928" spans="1:24" ht="14.4" x14ac:dyDescent="0.3">
      <c r="A6928" s="2">
        <v>6927</v>
      </c>
      <c r="B6928" s="2" t="s">
        <v>9180</v>
      </c>
      <c r="C6928" s="2">
        <f>YEAR([1]Data!$D6928)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9">
        <v>18.899999999999999</v>
      </c>
      <c r="T6928" s="2">
        <v>3</v>
      </c>
      <c r="U6928" s="25">
        <v>0</v>
      </c>
      <c r="V6928" s="25">
        <v>8.6939999999999991</v>
      </c>
      <c r="W6928" s="11">
        <f>Table_1[[#This Row],[Discount]]/Table_1[[#This Row],[Sales]]</f>
        <v>0</v>
      </c>
      <c r="X6928" t="str">
        <f>IF(Table_1[[#This Row],[Discount %]]&lt;=0.1, "0-10%", IF(Table_1[[#This Row],[Discount %]]&lt;=0.2, "10-20%", IF(Table_1[[#This Row],[Discount %]]&lt;=0.3, "20-30%", IF(Table_1[[#This Row],[Discount %]]&lt;=0.4, "30-40%", "40%+"))))</f>
        <v>0-10%</v>
      </c>
    </row>
    <row r="6929" spans="1:24" ht="14.4" x14ac:dyDescent="0.3">
      <c r="A6929" s="2">
        <v>6928</v>
      </c>
      <c r="B6929" s="2" t="s">
        <v>9181</v>
      </c>
      <c r="C6929" s="2">
        <f>YEAR([1]Data!$D6929)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9">
        <v>93.68</v>
      </c>
      <c r="T6929" s="2">
        <v>4</v>
      </c>
      <c r="U6929" s="25">
        <v>0</v>
      </c>
      <c r="V6929" s="25">
        <v>25.293599999999998</v>
      </c>
      <c r="W6929" s="11">
        <f>Table_1[[#This Row],[Discount]]/Table_1[[#This Row],[Sales]]</f>
        <v>0</v>
      </c>
      <c r="X6929" t="str">
        <f>IF(Table_1[[#This Row],[Discount %]]&lt;=0.1, "0-10%", IF(Table_1[[#This Row],[Discount %]]&lt;=0.2, "10-20%", IF(Table_1[[#This Row],[Discount %]]&lt;=0.3, "20-30%", IF(Table_1[[#This Row],[Discount %]]&lt;=0.4, "30-40%", "40%+"))))</f>
        <v>0-10%</v>
      </c>
    </row>
    <row r="6930" spans="1:24" ht="14.4" x14ac:dyDescent="0.3">
      <c r="A6930" s="2">
        <v>6929</v>
      </c>
      <c r="B6930" s="2" t="s">
        <v>9181</v>
      </c>
      <c r="C6930" s="2">
        <f>YEAR([1]Data!$D6930)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9">
        <v>21.93</v>
      </c>
      <c r="T6930" s="2">
        <v>3</v>
      </c>
      <c r="U6930" s="25">
        <v>0</v>
      </c>
      <c r="V6930" s="25">
        <v>10.307099999999998</v>
      </c>
      <c r="W6930" s="11">
        <f>Table_1[[#This Row],[Discount]]/Table_1[[#This Row],[Sales]]</f>
        <v>0</v>
      </c>
      <c r="X6930" t="str">
        <f>IF(Table_1[[#This Row],[Discount %]]&lt;=0.1, "0-10%", IF(Table_1[[#This Row],[Discount %]]&lt;=0.2, "10-20%", IF(Table_1[[#This Row],[Discount %]]&lt;=0.3, "20-30%", IF(Table_1[[#This Row],[Discount %]]&lt;=0.4, "30-40%", "40%+"))))</f>
        <v>0-10%</v>
      </c>
    </row>
    <row r="6931" spans="1:24" ht="14.4" x14ac:dyDescent="0.3">
      <c r="A6931" s="2">
        <v>6930</v>
      </c>
      <c r="B6931" s="2" t="s">
        <v>9181</v>
      </c>
      <c r="C6931" s="2">
        <f>YEAR([1]Data!$D6931)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9">
        <v>862.34400000000005</v>
      </c>
      <c r="T6931" s="2">
        <v>7</v>
      </c>
      <c r="U6931" s="25">
        <v>0.2</v>
      </c>
      <c r="V6931" s="25">
        <v>97.013699999999858</v>
      </c>
      <c r="W6931" s="11">
        <f>Table_1[[#This Row],[Discount]]/Table_1[[#This Row],[Sales]]</f>
        <v>2.3192600632694144E-4</v>
      </c>
      <c r="X6931" t="str">
        <f>IF(Table_1[[#This Row],[Discount %]]&lt;=0.1, "0-10%", IF(Table_1[[#This Row],[Discount %]]&lt;=0.2, "10-20%", IF(Table_1[[#This Row],[Discount %]]&lt;=0.3, "20-30%", IF(Table_1[[#This Row],[Discount %]]&lt;=0.4, "30-40%", "40%+"))))</f>
        <v>0-10%</v>
      </c>
    </row>
    <row r="6932" spans="1:24" ht="14.4" x14ac:dyDescent="0.3">
      <c r="A6932" s="2">
        <v>6931</v>
      </c>
      <c r="B6932" s="2" t="s">
        <v>9181</v>
      </c>
      <c r="C6932" s="2">
        <f>YEAR([1]Data!$D6932)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9">
        <v>19.98</v>
      </c>
      <c r="T6932" s="2">
        <v>1</v>
      </c>
      <c r="U6932" s="25">
        <v>0</v>
      </c>
      <c r="V6932" s="25">
        <v>9.3905999999999992</v>
      </c>
      <c r="W6932" s="11">
        <f>Table_1[[#This Row],[Discount]]/Table_1[[#This Row],[Sales]]</f>
        <v>0</v>
      </c>
      <c r="X6932" t="str">
        <f>IF(Table_1[[#This Row],[Discount %]]&lt;=0.1, "0-10%", IF(Table_1[[#This Row],[Discount %]]&lt;=0.2, "10-20%", IF(Table_1[[#This Row],[Discount %]]&lt;=0.3, "20-30%", IF(Table_1[[#This Row],[Discount %]]&lt;=0.4, "30-40%", "40%+"))))</f>
        <v>0-10%</v>
      </c>
    </row>
    <row r="6933" spans="1:24" ht="14.4" x14ac:dyDescent="0.3">
      <c r="A6933" s="2">
        <v>6932</v>
      </c>
      <c r="B6933" s="2" t="s">
        <v>9182</v>
      </c>
      <c r="C6933" s="2">
        <f>YEAR([1]Data!$D6933)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9">
        <v>13.493999999999998</v>
      </c>
      <c r="T6933" s="2">
        <v>1</v>
      </c>
      <c r="U6933" s="25">
        <v>0.4</v>
      </c>
      <c r="V6933" s="25">
        <v>-2.2490000000000023</v>
      </c>
      <c r="W6933" s="11">
        <f>Table_1[[#This Row],[Discount]]/Table_1[[#This Row],[Sales]]</f>
        <v>2.9642804209278204E-2</v>
      </c>
      <c r="X6933" t="str">
        <f>IF(Table_1[[#This Row],[Discount %]]&lt;=0.1, "0-10%", IF(Table_1[[#This Row],[Discount %]]&lt;=0.2, "10-20%", IF(Table_1[[#This Row],[Discount %]]&lt;=0.3, "20-30%", IF(Table_1[[#This Row],[Discount %]]&lt;=0.4, "30-40%", "40%+"))))</f>
        <v>0-10%</v>
      </c>
    </row>
    <row r="6934" spans="1:24" ht="14.4" x14ac:dyDescent="0.3">
      <c r="A6934" s="2">
        <v>6933</v>
      </c>
      <c r="B6934" s="2" t="s">
        <v>9182</v>
      </c>
      <c r="C6934" s="2">
        <f>YEAR([1]Data!$D6934)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9">
        <v>23.987999999999996</v>
      </c>
      <c r="T6934" s="2">
        <v>2</v>
      </c>
      <c r="U6934" s="25">
        <v>0.4</v>
      </c>
      <c r="V6934" s="25">
        <v>-13.993000000000004</v>
      </c>
      <c r="W6934" s="11">
        <f>Table_1[[#This Row],[Discount]]/Table_1[[#This Row],[Sales]]</f>
        <v>1.6675004168751045E-2</v>
      </c>
      <c r="X6934" t="str">
        <f>IF(Table_1[[#This Row],[Discount %]]&lt;=0.1, "0-10%", IF(Table_1[[#This Row],[Discount %]]&lt;=0.2, "10-20%", IF(Table_1[[#This Row],[Discount %]]&lt;=0.3, "20-30%", IF(Table_1[[#This Row],[Discount %]]&lt;=0.4, "30-40%", "40%+"))))</f>
        <v>0-10%</v>
      </c>
    </row>
    <row r="6935" spans="1:24" ht="14.4" x14ac:dyDescent="0.3">
      <c r="A6935" s="2">
        <v>6934</v>
      </c>
      <c r="B6935" s="2" t="s">
        <v>9182</v>
      </c>
      <c r="C6935" s="2">
        <f>YEAR([1]Data!$D6935)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9">
        <v>31.983999999999998</v>
      </c>
      <c r="T6935" s="2">
        <v>2</v>
      </c>
      <c r="U6935" s="25">
        <v>0.2</v>
      </c>
      <c r="V6935" s="25">
        <v>1.1993999999999998</v>
      </c>
      <c r="W6935" s="11">
        <f>Table_1[[#This Row],[Discount]]/Table_1[[#This Row],[Sales]]</f>
        <v>6.2531265632816413E-3</v>
      </c>
      <c r="X6935" t="str">
        <f>IF(Table_1[[#This Row],[Discount %]]&lt;=0.1, "0-10%", IF(Table_1[[#This Row],[Discount %]]&lt;=0.2, "10-20%", IF(Table_1[[#This Row],[Discount %]]&lt;=0.3, "20-30%", IF(Table_1[[#This Row],[Discount %]]&lt;=0.4, "30-40%", "40%+"))))</f>
        <v>0-10%</v>
      </c>
    </row>
    <row r="6936" spans="1:24" ht="14.4" x14ac:dyDescent="0.3">
      <c r="A6936" s="2">
        <v>6935</v>
      </c>
      <c r="B6936" s="2" t="s">
        <v>9182</v>
      </c>
      <c r="C6936" s="2">
        <f>YEAR([1]Data!$D6936)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9">
        <v>41.584000000000003</v>
      </c>
      <c r="T6936" s="2">
        <v>2</v>
      </c>
      <c r="U6936" s="25">
        <v>0.2</v>
      </c>
      <c r="V6936" s="25">
        <v>4.6781999999999968</v>
      </c>
      <c r="W6936" s="11">
        <f>Table_1[[#This Row],[Discount]]/Table_1[[#This Row],[Sales]]</f>
        <v>4.809542131589073E-3</v>
      </c>
      <c r="X6936" t="str">
        <f>IF(Table_1[[#This Row],[Discount %]]&lt;=0.1, "0-10%", IF(Table_1[[#This Row],[Discount %]]&lt;=0.2, "10-20%", IF(Table_1[[#This Row],[Discount %]]&lt;=0.3, "20-30%", IF(Table_1[[#This Row],[Discount %]]&lt;=0.4, "30-40%", "40%+"))))</f>
        <v>0-10%</v>
      </c>
    </row>
    <row r="6937" spans="1:24" ht="14.4" x14ac:dyDescent="0.3">
      <c r="A6937" s="2">
        <v>6936</v>
      </c>
      <c r="B6937" s="2" t="s">
        <v>9185</v>
      </c>
      <c r="C6937" s="2">
        <f>YEAR([1]Data!$D6937)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9">
        <v>95.976000000000013</v>
      </c>
      <c r="T6937" s="2">
        <v>3</v>
      </c>
      <c r="U6937" s="25">
        <v>0.2</v>
      </c>
      <c r="V6937" s="25">
        <v>-10.797300000000011</v>
      </c>
      <c r="W6937" s="11">
        <f>Table_1[[#This Row],[Discount]]/Table_1[[#This Row],[Sales]]</f>
        <v>2.0838542969075602E-3</v>
      </c>
      <c r="X6937" t="str">
        <f>IF(Table_1[[#This Row],[Discount %]]&lt;=0.1, "0-10%", IF(Table_1[[#This Row],[Discount %]]&lt;=0.2, "10-20%", IF(Table_1[[#This Row],[Discount %]]&lt;=0.3, "20-30%", IF(Table_1[[#This Row],[Discount %]]&lt;=0.4, "30-40%", "40%+"))))</f>
        <v>0-10%</v>
      </c>
    </row>
    <row r="6938" spans="1:24" ht="14.4" x14ac:dyDescent="0.3">
      <c r="A6938" s="2">
        <v>6937</v>
      </c>
      <c r="B6938" s="2" t="s">
        <v>9186</v>
      </c>
      <c r="C6938" s="2">
        <f>YEAR([1]Data!$D6938)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9">
        <v>84.272000000000006</v>
      </c>
      <c r="T6938" s="2">
        <v>2</v>
      </c>
      <c r="U6938" s="25">
        <v>0.6</v>
      </c>
      <c r="V6938" s="25">
        <v>-75.844800000000006</v>
      </c>
      <c r="W6938" s="11">
        <f>Table_1[[#This Row],[Discount]]/Table_1[[#This Row],[Sales]]</f>
        <v>7.1198025441427748E-3</v>
      </c>
      <c r="X6938" t="str">
        <f>IF(Table_1[[#This Row],[Discount %]]&lt;=0.1, "0-10%", IF(Table_1[[#This Row],[Discount %]]&lt;=0.2, "10-20%", IF(Table_1[[#This Row],[Discount %]]&lt;=0.3, "20-30%", IF(Table_1[[#This Row],[Discount %]]&lt;=0.4, "30-40%", "40%+"))))</f>
        <v>0-10%</v>
      </c>
    </row>
    <row r="6939" spans="1:24" ht="14.4" x14ac:dyDescent="0.3">
      <c r="A6939" s="2">
        <v>6938</v>
      </c>
      <c r="B6939" s="2" t="s">
        <v>9189</v>
      </c>
      <c r="C6939" s="2">
        <f>YEAR([1]Data!$D6939)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9">
        <v>36.544000000000004</v>
      </c>
      <c r="T6939" s="2">
        <v>2</v>
      </c>
      <c r="U6939" s="25">
        <v>0.2</v>
      </c>
      <c r="V6939" s="25">
        <v>11.876799999999998</v>
      </c>
      <c r="W6939" s="11">
        <f>Table_1[[#This Row],[Discount]]/Table_1[[#This Row],[Sales]]</f>
        <v>5.4728546409807356E-3</v>
      </c>
      <c r="X6939" t="str">
        <f>IF(Table_1[[#This Row],[Discount %]]&lt;=0.1, "0-10%", IF(Table_1[[#This Row],[Discount %]]&lt;=0.2, "10-20%", IF(Table_1[[#This Row],[Discount %]]&lt;=0.3, "20-30%", IF(Table_1[[#This Row],[Discount %]]&lt;=0.4, "30-40%", "40%+"))))</f>
        <v>0-10%</v>
      </c>
    </row>
    <row r="6940" spans="1:24" ht="14.4" x14ac:dyDescent="0.3">
      <c r="A6940" s="2">
        <v>6939</v>
      </c>
      <c r="B6940" s="2" t="s">
        <v>9190</v>
      </c>
      <c r="C6940" s="2">
        <f>YEAR([1]Data!$D6940)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9">
        <v>479.72</v>
      </c>
      <c r="T6940" s="2">
        <v>4</v>
      </c>
      <c r="U6940" s="25">
        <v>0</v>
      </c>
      <c r="V6940" s="25">
        <v>52.769200000000012</v>
      </c>
      <c r="W6940" s="11">
        <f>Table_1[[#This Row],[Discount]]/Table_1[[#This Row],[Sales]]</f>
        <v>0</v>
      </c>
      <c r="X6940" t="str">
        <f>IF(Table_1[[#This Row],[Discount %]]&lt;=0.1, "0-10%", IF(Table_1[[#This Row],[Discount %]]&lt;=0.2, "10-20%", IF(Table_1[[#This Row],[Discount %]]&lt;=0.3, "20-30%", IF(Table_1[[#This Row],[Discount %]]&lt;=0.4, "30-40%", "40%+"))))</f>
        <v>0-10%</v>
      </c>
    </row>
    <row r="6941" spans="1:24" ht="14.4" x14ac:dyDescent="0.3">
      <c r="A6941" s="2">
        <v>6940</v>
      </c>
      <c r="B6941" s="2" t="s">
        <v>9193</v>
      </c>
      <c r="C6941" s="2">
        <f>YEAR([1]Data!$D6941)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9">
        <v>102.36799999999999</v>
      </c>
      <c r="T6941" s="2">
        <v>2</v>
      </c>
      <c r="U6941" s="25">
        <v>0.2</v>
      </c>
      <c r="V6941" s="25">
        <v>37.108400000000003</v>
      </c>
      <c r="W6941" s="11">
        <f>Table_1[[#This Row],[Discount]]/Table_1[[#This Row],[Sales]]</f>
        <v>1.9537355423569869E-3</v>
      </c>
      <c r="X6941" t="str">
        <f>IF(Table_1[[#This Row],[Discount %]]&lt;=0.1, "0-10%", IF(Table_1[[#This Row],[Discount %]]&lt;=0.2, "10-20%", IF(Table_1[[#This Row],[Discount %]]&lt;=0.3, "20-30%", IF(Table_1[[#This Row],[Discount %]]&lt;=0.4, "30-40%", "40%+"))))</f>
        <v>0-10%</v>
      </c>
    </row>
    <row r="6942" spans="1:24" ht="14.4" x14ac:dyDescent="0.3">
      <c r="A6942" s="2">
        <v>6941</v>
      </c>
      <c r="B6942" s="2" t="s">
        <v>9193</v>
      </c>
      <c r="C6942" s="2">
        <f>YEAR([1]Data!$D6942)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9">
        <v>28.4</v>
      </c>
      <c r="T6942" s="2">
        <v>5</v>
      </c>
      <c r="U6942" s="25">
        <v>0</v>
      </c>
      <c r="V6942" s="25">
        <v>8.2359999999999989</v>
      </c>
      <c r="W6942" s="11">
        <f>Table_1[[#This Row],[Discount]]/Table_1[[#This Row],[Sales]]</f>
        <v>0</v>
      </c>
      <c r="X6942" t="str">
        <f>IF(Table_1[[#This Row],[Discount %]]&lt;=0.1, "0-10%", IF(Table_1[[#This Row],[Discount %]]&lt;=0.2, "10-20%", IF(Table_1[[#This Row],[Discount %]]&lt;=0.3, "20-30%", IF(Table_1[[#This Row],[Discount %]]&lt;=0.4, "30-40%", "40%+"))))</f>
        <v>0-10%</v>
      </c>
    </row>
    <row r="6943" spans="1:24" ht="14.4" x14ac:dyDescent="0.3">
      <c r="A6943" s="2">
        <v>6942</v>
      </c>
      <c r="B6943" s="2" t="s">
        <v>9193</v>
      </c>
      <c r="C6943" s="2">
        <f>YEAR([1]Data!$D6943)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9">
        <v>713.88</v>
      </c>
      <c r="T6943" s="2">
        <v>4</v>
      </c>
      <c r="U6943" s="25">
        <v>0</v>
      </c>
      <c r="V6943" s="25">
        <v>214.16399999999993</v>
      </c>
      <c r="W6943" s="11">
        <f>Table_1[[#This Row],[Discount]]/Table_1[[#This Row],[Sales]]</f>
        <v>0</v>
      </c>
      <c r="X6943" t="str">
        <f>IF(Table_1[[#This Row],[Discount %]]&lt;=0.1, "0-10%", IF(Table_1[[#This Row],[Discount %]]&lt;=0.2, "10-20%", IF(Table_1[[#This Row],[Discount %]]&lt;=0.3, "20-30%", IF(Table_1[[#This Row],[Discount %]]&lt;=0.4, "30-40%", "40%+"))))</f>
        <v>0-10%</v>
      </c>
    </row>
    <row r="6944" spans="1:24" ht="14.4" x14ac:dyDescent="0.3">
      <c r="A6944" s="2">
        <v>6943</v>
      </c>
      <c r="B6944" s="2" t="s">
        <v>9193</v>
      </c>
      <c r="C6944" s="2">
        <f>YEAR([1]Data!$D6944)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9">
        <v>68.52</v>
      </c>
      <c r="T6944" s="2">
        <v>3</v>
      </c>
      <c r="U6944" s="25">
        <v>0</v>
      </c>
      <c r="V6944" s="25">
        <v>31.519199999999998</v>
      </c>
      <c r="W6944" s="11">
        <f>Table_1[[#This Row],[Discount]]/Table_1[[#This Row],[Sales]]</f>
        <v>0</v>
      </c>
      <c r="X6944" t="str">
        <f>IF(Table_1[[#This Row],[Discount %]]&lt;=0.1, "0-10%", IF(Table_1[[#This Row],[Discount %]]&lt;=0.2, "10-20%", IF(Table_1[[#This Row],[Discount %]]&lt;=0.3, "20-30%", IF(Table_1[[#This Row],[Discount %]]&lt;=0.4, "30-40%", "40%+"))))</f>
        <v>0-10%</v>
      </c>
    </row>
    <row r="6945" spans="1:24" ht="14.4" x14ac:dyDescent="0.3">
      <c r="A6945" s="2">
        <v>6944</v>
      </c>
      <c r="B6945" s="2" t="s">
        <v>9194</v>
      </c>
      <c r="C6945" s="2">
        <f>YEAR([1]Data!$D6945)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9">
        <v>623.96</v>
      </c>
      <c r="T6945" s="2">
        <v>5</v>
      </c>
      <c r="U6945" s="25">
        <v>0.2</v>
      </c>
      <c r="V6945" s="25">
        <v>38.997500000000002</v>
      </c>
      <c r="W6945" s="11">
        <f>Table_1[[#This Row],[Discount]]/Table_1[[#This Row],[Sales]]</f>
        <v>3.2053336752355918E-4</v>
      </c>
      <c r="X6945" t="str">
        <f>IF(Table_1[[#This Row],[Discount %]]&lt;=0.1, "0-10%", IF(Table_1[[#This Row],[Discount %]]&lt;=0.2, "10-20%", IF(Table_1[[#This Row],[Discount %]]&lt;=0.3, "20-30%", IF(Table_1[[#This Row],[Discount %]]&lt;=0.4, "30-40%", "40%+"))))</f>
        <v>0-10%</v>
      </c>
    </row>
    <row r="6946" spans="1:24" ht="14.4" x14ac:dyDescent="0.3">
      <c r="A6946" s="2">
        <v>6945</v>
      </c>
      <c r="B6946" s="2" t="s">
        <v>9197</v>
      </c>
      <c r="C6946" s="2">
        <f>YEAR([1]Data!$D6946)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9">
        <v>11.12</v>
      </c>
      <c r="T6946" s="2">
        <v>4</v>
      </c>
      <c r="U6946" s="25">
        <v>0</v>
      </c>
      <c r="V6946" s="25">
        <v>5.4487999999999994</v>
      </c>
      <c r="W6946" s="11">
        <f>Table_1[[#This Row],[Discount]]/Table_1[[#This Row],[Sales]]</f>
        <v>0</v>
      </c>
      <c r="X6946" t="str">
        <f>IF(Table_1[[#This Row],[Discount %]]&lt;=0.1, "0-10%", IF(Table_1[[#This Row],[Discount %]]&lt;=0.2, "10-20%", IF(Table_1[[#This Row],[Discount %]]&lt;=0.3, "20-30%", IF(Table_1[[#This Row],[Discount %]]&lt;=0.4, "30-40%", "40%+"))))</f>
        <v>0-10%</v>
      </c>
    </row>
    <row r="6947" spans="1:24" ht="14.4" x14ac:dyDescent="0.3">
      <c r="A6947" s="2">
        <v>6946</v>
      </c>
      <c r="B6947" s="2" t="s">
        <v>9198</v>
      </c>
      <c r="C6947" s="2">
        <f>YEAR([1]Data!$D6947)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9">
        <v>523.91999999999996</v>
      </c>
      <c r="T6947" s="2">
        <v>5</v>
      </c>
      <c r="U6947" s="25">
        <v>0.2</v>
      </c>
      <c r="V6947" s="25">
        <v>-26.195999999999984</v>
      </c>
      <c r="W6947" s="11">
        <f>Table_1[[#This Row],[Discount]]/Table_1[[#This Row],[Sales]]</f>
        <v>3.8173766987326314E-4</v>
      </c>
      <c r="X6947" t="str">
        <f>IF(Table_1[[#This Row],[Discount %]]&lt;=0.1, "0-10%", IF(Table_1[[#This Row],[Discount %]]&lt;=0.2, "10-20%", IF(Table_1[[#This Row],[Discount %]]&lt;=0.3, "20-30%", IF(Table_1[[#This Row],[Discount %]]&lt;=0.4, "30-40%", "40%+"))))</f>
        <v>0-10%</v>
      </c>
    </row>
    <row r="6948" spans="1:24" ht="14.4" x14ac:dyDescent="0.3">
      <c r="A6948" s="2">
        <v>6947</v>
      </c>
      <c r="B6948" s="2" t="s">
        <v>9199</v>
      </c>
      <c r="C6948" s="2">
        <f>YEAR([1]Data!$D6948)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9">
        <v>2.48</v>
      </c>
      <c r="T6948" s="2">
        <v>2</v>
      </c>
      <c r="U6948" s="25">
        <v>0</v>
      </c>
      <c r="V6948" s="25">
        <v>1.1656</v>
      </c>
      <c r="W6948" s="11">
        <f>Table_1[[#This Row],[Discount]]/Table_1[[#This Row],[Sales]]</f>
        <v>0</v>
      </c>
      <c r="X6948" t="str">
        <f>IF(Table_1[[#This Row],[Discount %]]&lt;=0.1, "0-10%", IF(Table_1[[#This Row],[Discount %]]&lt;=0.2, "10-20%", IF(Table_1[[#This Row],[Discount %]]&lt;=0.3, "20-30%", IF(Table_1[[#This Row],[Discount %]]&lt;=0.4, "30-40%", "40%+"))))</f>
        <v>0-10%</v>
      </c>
    </row>
    <row r="6949" spans="1:24" ht="14.4" x14ac:dyDescent="0.3">
      <c r="A6949" s="2">
        <v>6948</v>
      </c>
      <c r="B6949" s="2" t="s">
        <v>9200</v>
      </c>
      <c r="C6949" s="2">
        <f>YEAR([1]Data!$D6949)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9">
        <v>221.024</v>
      </c>
      <c r="T6949" s="2">
        <v>2</v>
      </c>
      <c r="U6949" s="25">
        <v>0.2</v>
      </c>
      <c r="V6949" s="25">
        <v>-55.256</v>
      </c>
      <c r="W6949" s="11">
        <f>Table_1[[#This Row],[Discount]]/Table_1[[#This Row],[Sales]]</f>
        <v>9.0487910815115105E-4</v>
      </c>
      <c r="X6949" t="str">
        <f>IF(Table_1[[#This Row],[Discount %]]&lt;=0.1, "0-10%", IF(Table_1[[#This Row],[Discount %]]&lt;=0.2, "10-20%", IF(Table_1[[#This Row],[Discount %]]&lt;=0.3, "20-30%", IF(Table_1[[#This Row],[Discount %]]&lt;=0.4, "30-40%", "40%+"))))</f>
        <v>0-10%</v>
      </c>
    </row>
    <row r="6950" spans="1:24" ht="14.4" x14ac:dyDescent="0.3">
      <c r="A6950" s="2">
        <v>6949</v>
      </c>
      <c r="B6950" s="2" t="s">
        <v>9200</v>
      </c>
      <c r="C6950" s="2">
        <f>YEAR([1]Data!$D6950)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9">
        <v>128.05799999999999</v>
      </c>
      <c r="T6950" s="2">
        <v>3</v>
      </c>
      <c r="U6950" s="25">
        <v>0.3</v>
      </c>
      <c r="V6950" s="25">
        <v>-23.782199999999996</v>
      </c>
      <c r="W6950" s="11">
        <f>Table_1[[#This Row],[Discount]]/Table_1[[#This Row],[Sales]]</f>
        <v>2.3426884692873541E-3</v>
      </c>
      <c r="X6950" t="str">
        <f>IF(Table_1[[#This Row],[Discount %]]&lt;=0.1, "0-10%", IF(Table_1[[#This Row],[Discount %]]&lt;=0.2, "10-20%", IF(Table_1[[#This Row],[Discount %]]&lt;=0.3, "20-30%", IF(Table_1[[#This Row],[Discount %]]&lt;=0.4, "30-40%", "40%+"))))</f>
        <v>0-10%</v>
      </c>
    </row>
    <row r="6951" spans="1:24" ht="14.4" x14ac:dyDescent="0.3">
      <c r="A6951" s="2">
        <v>6950</v>
      </c>
      <c r="B6951" s="2" t="s">
        <v>9201</v>
      </c>
      <c r="C6951" s="2">
        <f>YEAR([1]Data!$D6951)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9">
        <v>58.407999999999994</v>
      </c>
      <c r="T6951" s="2">
        <v>7</v>
      </c>
      <c r="U6951" s="25">
        <v>0.2</v>
      </c>
      <c r="V6951" s="25">
        <v>18.252499999999998</v>
      </c>
      <c r="W6951" s="11">
        <f>Table_1[[#This Row],[Discount]]/Table_1[[#This Row],[Sales]]</f>
        <v>3.4241884673332427E-3</v>
      </c>
      <c r="X6951" t="str">
        <f>IF(Table_1[[#This Row],[Discount %]]&lt;=0.1, "0-10%", IF(Table_1[[#This Row],[Discount %]]&lt;=0.2, "10-20%", IF(Table_1[[#This Row],[Discount %]]&lt;=0.3, "20-30%", IF(Table_1[[#This Row],[Discount %]]&lt;=0.4, "30-40%", "40%+"))))</f>
        <v>0-10%</v>
      </c>
    </row>
    <row r="6952" spans="1:24" ht="14.4" x14ac:dyDescent="0.3">
      <c r="A6952" s="2">
        <v>6951</v>
      </c>
      <c r="B6952" s="2" t="s">
        <v>9201</v>
      </c>
      <c r="C6952" s="2">
        <f>YEAR([1]Data!$D6952)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9">
        <v>79.97399999999999</v>
      </c>
      <c r="T6952" s="2">
        <v>3</v>
      </c>
      <c r="U6952" s="25">
        <v>0.4</v>
      </c>
      <c r="V6952" s="25">
        <v>-29.323800000000006</v>
      </c>
      <c r="W6952" s="11">
        <f>Table_1[[#This Row],[Discount]]/Table_1[[#This Row],[Sales]]</f>
        <v>5.0016255282966972E-3</v>
      </c>
      <c r="X6952" t="str">
        <f>IF(Table_1[[#This Row],[Discount %]]&lt;=0.1, "0-10%", IF(Table_1[[#This Row],[Discount %]]&lt;=0.2, "10-20%", IF(Table_1[[#This Row],[Discount %]]&lt;=0.3, "20-30%", IF(Table_1[[#This Row],[Discount %]]&lt;=0.4, "30-40%", "40%+"))))</f>
        <v>0-10%</v>
      </c>
    </row>
    <row r="6953" spans="1:24" ht="14.4" x14ac:dyDescent="0.3">
      <c r="A6953" s="2">
        <v>6952</v>
      </c>
      <c r="B6953" s="2" t="s">
        <v>9202</v>
      </c>
      <c r="C6953" s="2">
        <f>YEAR([1]Data!$D6953)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9">
        <v>479.988</v>
      </c>
      <c r="T6953" s="2">
        <v>2</v>
      </c>
      <c r="U6953" s="25">
        <v>0.4</v>
      </c>
      <c r="V6953" s="25">
        <v>55.998599999999954</v>
      </c>
      <c r="W6953" s="11">
        <f>Table_1[[#This Row],[Discount]]/Table_1[[#This Row],[Sales]]</f>
        <v>8.3335416718751309E-4</v>
      </c>
      <c r="X6953" t="str">
        <f>IF(Table_1[[#This Row],[Discount %]]&lt;=0.1, "0-10%", IF(Table_1[[#This Row],[Discount %]]&lt;=0.2, "10-20%", IF(Table_1[[#This Row],[Discount %]]&lt;=0.3, "20-30%", IF(Table_1[[#This Row],[Discount %]]&lt;=0.4, "30-40%", "40%+"))))</f>
        <v>0-10%</v>
      </c>
    </row>
    <row r="6954" spans="1:24" ht="14.4" x14ac:dyDescent="0.3">
      <c r="A6954" s="2">
        <v>6953</v>
      </c>
      <c r="B6954" s="2" t="s">
        <v>9205</v>
      </c>
      <c r="C6954" s="2">
        <f>YEAR([1]Data!$D6954)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9">
        <v>11.808</v>
      </c>
      <c r="T6954" s="2">
        <v>3</v>
      </c>
      <c r="U6954" s="25">
        <v>0.2</v>
      </c>
      <c r="V6954" s="25">
        <v>4.1327999999999996</v>
      </c>
      <c r="W6954" s="11">
        <f>Table_1[[#This Row],[Discount]]/Table_1[[#This Row],[Sales]]</f>
        <v>1.6937669376693769E-2</v>
      </c>
      <c r="X6954" t="str">
        <f>IF(Table_1[[#This Row],[Discount %]]&lt;=0.1, "0-10%", IF(Table_1[[#This Row],[Discount %]]&lt;=0.2, "10-20%", IF(Table_1[[#This Row],[Discount %]]&lt;=0.3, "20-30%", IF(Table_1[[#This Row],[Discount %]]&lt;=0.4, "30-40%", "40%+"))))</f>
        <v>0-10%</v>
      </c>
    </row>
    <row r="6955" spans="1:24" ht="14.4" x14ac:dyDescent="0.3">
      <c r="A6955" s="2">
        <v>6954</v>
      </c>
      <c r="B6955" s="2" t="s">
        <v>9205</v>
      </c>
      <c r="C6955" s="2">
        <f>YEAR([1]Data!$D6955)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9">
        <v>53.567999999999998</v>
      </c>
      <c r="T6955" s="2">
        <v>4</v>
      </c>
      <c r="U6955" s="25">
        <v>0.2</v>
      </c>
      <c r="V6955" s="25">
        <v>19.418399999999995</v>
      </c>
      <c r="W6955" s="11">
        <f>Table_1[[#This Row],[Discount]]/Table_1[[#This Row],[Sales]]</f>
        <v>3.7335722819593791E-3</v>
      </c>
      <c r="X6955" t="str">
        <f>IF(Table_1[[#This Row],[Discount %]]&lt;=0.1, "0-10%", IF(Table_1[[#This Row],[Discount %]]&lt;=0.2, "10-20%", IF(Table_1[[#This Row],[Discount %]]&lt;=0.3, "20-30%", IF(Table_1[[#This Row],[Discount %]]&lt;=0.4, "30-40%", "40%+"))))</f>
        <v>0-10%</v>
      </c>
    </row>
    <row r="6956" spans="1:24" ht="14.4" x14ac:dyDescent="0.3">
      <c r="A6956" s="2">
        <v>6955</v>
      </c>
      <c r="B6956" s="2" t="s">
        <v>9205</v>
      </c>
      <c r="C6956" s="2">
        <f>YEAR([1]Data!$D6956)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9">
        <v>503.96000000000004</v>
      </c>
      <c r="T6956" s="2">
        <v>5</v>
      </c>
      <c r="U6956" s="25">
        <v>0.2</v>
      </c>
      <c r="V6956" s="25">
        <v>50.396000000000015</v>
      </c>
      <c r="W6956" s="11">
        <f>Table_1[[#This Row],[Discount]]/Table_1[[#This Row],[Sales]]</f>
        <v>3.968568934042384E-4</v>
      </c>
      <c r="X6956" t="str">
        <f>IF(Table_1[[#This Row],[Discount %]]&lt;=0.1, "0-10%", IF(Table_1[[#This Row],[Discount %]]&lt;=0.2, "10-20%", IF(Table_1[[#This Row],[Discount %]]&lt;=0.3, "20-30%", IF(Table_1[[#This Row],[Discount %]]&lt;=0.4, "30-40%", "40%+"))))</f>
        <v>0-10%</v>
      </c>
    </row>
    <row r="6957" spans="1:24" ht="14.4" x14ac:dyDescent="0.3">
      <c r="A6957" s="2">
        <v>6956</v>
      </c>
      <c r="B6957" s="2" t="s">
        <v>9206</v>
      </c>
      <c r="C6957" s="2">
        <f>YEAR([1]Data!$D6957)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9">
        <v>21.34</v>
      </c>
      <c r="T6957" s="2">
        <v>2</v>
      </c>
      <c r="U6957" s="25">
        <v>0</v>
      </c>
      <c r="V6957" s="25">
        <v>9.8163999999999998</v>
      </c>
      <c r="W6957" s="11">
        <f>Table_1[[#This Row],[Discount]]/Table_1[[#This Row],[Sales]]</f>
        <v>0</v>
      </c>
      <c r="X6957" t="str">
        <f>IF(Table_1[[#This Row],[Discount %]]&lt;=0.1, "0-10%", IF(Table_1[[#This Row],[Discount %]]&lt;=0.2, "10-20%", IF(Table_1[[#This Row],[Discount %]]&lt;=0.3, "20-30%", IF(Table_1[[#This Row],[Discount %]]&lt;=0.4, "30-40%", "40%+"))))</f>
        <v>0-10%</v>
      </c>
    </row>
    <row r="6958" spans="1:24" ht="14.4" x14ac:dyDescent="0.3">
      <c r="A6958" s="2">
        <v>6957</v>
      </c>
      <c r="B6958" s="2" t="s">
        <v>9207</v>
      </c>
      <c r="C6958" s="2">
        <f>YEAR([1]Data!$D6958)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9">
        <v>36.4</v>
      </c>
      <c r="T6958" s="2">
        <v>5</v>
      </c>
      <c r="U6958" s="25">
        <v>0</v>
      </c>
      <c r="V6958" s="25">
        <v>17.107999999999997</v>
      </c>
      <c r="W6958" s="11">
        <f>Table_1[[#This Row],[Discount]]/Table_1[[#This Row],[Sales]]</f>
        <v>0</v>
      </c>
      <c r="X6958" t="str">
        <f>IF(Table_1[[#This Row],[Discount %]]&lt;=0.1, "0-10%", IF(Table_1[[#This Row],[Discount %]]&lt;=0.2, "10-20%", IF(Table_1[[#This Row],[Discount %]]&lt;=0.3, "20-30%", IF(Table_1[[#This Row],[Discount %]]&lt;=0.4, "30-40%", "40%+"))))</f>
        <v>0-10%</v>
      </c>
    </row>
    <row r="6959" spans="1:24" ht="14.4" x14ac:dyDescent="0.3">
      <c r="A6959" s="2">
        <v>6958</v>
      </c>
      <c r="B6959" s="2" t="s">
        <v>9207</v>
      </c>
      <c r="C6959" s="2">
        <f>YEAR([1]Data!$D6959)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9">
        <v>51.75</v>
      </c>
      <c r="T6959" s="2">
        <v>1</v>
      </c>
      <c r="U6959" s="25">
        <v>0</v>
      </c>
      <c r="V6959" s="25">
        <v>15.524999999999999</v>
      </c>
      <c r="W6959" s="11">
        <f>Table_1[[#This Row],[Discount]]/Table_1[[#This Row],[Sales]]</f>
        <v>0</v>
      </c>
      <c r="X6959" t="str">
        <f>IF(Table_1[[#This Row],[Discount %]]&lt;=0.1, "0-10%", IF(Table_1[[#This Row],[Discount %]]&lt;=0.2, "10-20%", IF(Table_1[[#This Row],[Discount %]]&lt;=0.3, "20-30%", IF(Table_1[[#This Row],[Discount %]]&lt;=0.4, "30-40%", "40%+"))))</f>
        <v>0-10%</v>
      </c>
    </row>
    <row r="6960" spans="1:24" ht="14.4" x14ac:dyDescent="0.3">
      <c r="A6960" s="2">
        <v>6959</v>
      </c>
      <c r="B6960" s="2" t="s">
        <v>9210</v>
      </c>
      <c r="C6960" s="2">
        <f>YEAR([1]Data!$D6960)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9">
        <v>15.51</v>
      </c>
      <c r="T6960" s="2">
        <v>1</v>
      </c>
      <c r="U6960" s="25">
        <v>0</v>
      </c>
      <c r="V6960" s="25">
        <v>4.3428000000000004</v>
      </c>
      <c r="W6960" s="11">
        <f>Table_1[[#This Row],[Discount]]/Table_1[[#This Row],[Sales]]</f>
        <v>0</v>
      </c>
      <c r="X6960" t="str">
        <f>IF(Table_1[[#This Row],[Discount %]]&lt;=0.1, "0-10%", IF(Table_1[[#This Row],[Discount %]]&lt;=0.2, "10-20%", IF(Table_1[[#This Row],[Discount %]]&lt;=0.3, "20-30%", IF(Table_1[[#This Row],[Discount %]]&lt;=0.4, "30-40%", "40%+"))))</f>
        <v>0-10%</v>
      </c>
    </row>
    <row r="6961" spans="1:24" ht="14.4" x14ac:dyDescent="0.3">
      <c r="A6961" s="2">
        <v>6960</v>
      </c>
      <c r="B6961" s="2" t="s">
        <v>9210</v>
      </c>
      <c r="C6961" s="2">
        <f>YEAR([1]Data!$D6961)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9">
        <v>146.82</v>
      </c>
      <c r="T6961" s="2">
        <v>3</v>
      </c>
      <c r="U6961" s="25">
        <v>0</v>
      </c>
      <c r="V6961" s="25">
        <v>73.41</v>
      </c>
      <c r="W6961" s="11">
        <f>Table_1[[#This Row],[Discount]]/Table_1[[#This Row],[Sales]]</f>
        <v>0</v>
      </c>
      <c r="X6961" t="str">
        <f>IF(Table_1[[#This Row],[Discount %]]&lt;=0.1, "0-10%", IF(Table_1[[#This Row],[Discount %]]&lt;=0.2, "10-20%", IF(Table_1[[#This Row],[Discount %]]&lt;=0.3, "20-30%", IF(Table_1[[#This Row],[Discount %]]&lt;=0.4, "30-40%", "40%+"))))</f>
        <v>0-10%</v>
      </c>
    </row>
    <row r="6962" spans="1:24" ht="14.4" x14ac:dyDescent="0.3">
      <c r="A6962" s="2">
        <v>6961</v>
      </c>
      <c r="B6962" s="2" t="s">
        <v>9210</v>
      </c>
      <c r="C6962" s="2">
        <f>YEAR([1]Data!$D6962)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9">
        <v>12.96</v>
      </c>
      <c r="T6962" s="2">
        <v>2</v>
      </c>
      <c r="U6962" s="25">
        <v>0</v>
      </c>
      <c r="V6962" s="25">
        <v>6.2208000000000006</v>
      </c>
      <c r="W6962" s="11">
        <f>Table_1[[#This Row],[Discount]]/Table_1[[#This Row],[Sales]]</f>
        <v>0</v>
      </c>
      <c r="X6962" t="str">
        <f>IF(Table_1[[#This Row],[Discount %]]&lt;=0.1, "0-10%", IF(Table_1[[#This Row],[Discount %]]&lt;=0.2, "10-20%", IF(Table_1[[#This Row],[Discount %]]&lt;=0.3, "20-30%", IF(Table_1[[#This Row],[Discount %]]&lt;=0.4, "30-40%", "40%+"))))</f>
        <v>0-10%</v>
      </c>
    </row>
    <row r="6963" spans="1:24" ht="14.4" x14ac:dyDescent="0.3">
      <c r="A6963" s="2">
        <v>6962</v>
      </c>
      <c r="B6963" s="2" t="s">
        <v>9211</v>
      </c>
      <c r="C6963" s="2">
        <f>YEAR([1]Data!$D6963)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9">
        <v>7.8000000000000007</v>
      </c>
      <c r="T6963" s="2">
        <v>3</v>
      </c>
      <c r="U6963" s="25">
        <v>0</v>
      </c>
      <c r="V6963" s="25">
        <v>2.1060000000000008</v>
      </c>
      <c r="W6963" s="11">
        <f>Table_1[[#This Row],[Discount]]/Table_1[[#This Row],[Sales]]</f>
        <v>0</v>
      </c>
      <c r="X6963" t="str">
        <f>IF(Table_1[[#This Row],[Discount %]]&lt;=0.1, "0-10%", IF(Table_1[[#This Row],[Discount %]]&lt;=0.2, "10-20%", IF(Table_1[[#This Row],[Discount %]]&lt;=0.3, "20-30%", IF(Table_1[[#This Row],[Discount %]]&lt;=0.4, "30-40%", "40%+"))))</f>
        <v>0-10%</v>
      </c>
    </row>
    <row r="6964" spans="1:24" ht="14.4" x14ac:dyDescent="0.3">
      <c r="A6964" s="2">
        <v>6963</v>
      </c>
      <c r="B6964" s="2" t="s">
        <v>9212</v>
      </c>
      <c r="C6964" s="2">
        <f>YEAR([1]Data!$D6964)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9">
        <v>10.199999999999999</v>
      </c>
      <c r="T6964" s="2">
        <v>5</v>
      </c>
      <c r="U6964" s="25">
        <v>0</v>
      </c>
      <c r="V6964" s="25">
        <v>4.7939999999999996</v>
      </c>
      <c r="W6964" s="11">
        <f>Table_1[[#This Row],[Discount]]/Table_1[[#This Row],[Sales]]</f>
        <v>0</v>
      </c>
      <c r="X6964" t="str">
        <f>IF(Table_1[[#This Row],[Discount %]]&lt;=0.1, "0-10%", IF(Table_1[[#This Row],[Discount %]]&lt;=0.2, "10-20%", IF(Table_1[[#This Row],[Discount %]]&lt;=0.3, "20-30%", IF(Table_1[[#This Row],[Discount %]]&lt;=0.4, "30-40%", "40%+"))))</f>
        <v>0-10%</v>
      </c>
    </row>
    <row r="6965" spans="1:24" ht="14.4" x14ac:dyDescent="0.3">
      <c r="A6965" s="2">
        <v>6964</v>
      </c>
      <c r="B6965" s="2" t="s">
        <v>9212</v>
      </c>
      <c r="C6965" s="2">
        <f>YEAR([1]Data!$D6965)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9">
        <v>22.32</v>
      </c>
      <c r="T6965" s="2">
        <v>3</v>
      </c>
      <c r="U6965" s="25">
        <v>0</v>
      </c>
      <c r="V6965" s="25">
        <v>5.580000000000001</v>
      </c>
      <c r="W6965" s="11">
        <f>Table_1[[#This Row],[Discount]]/Table_1[[#This Row],[Sales]]</f>
        <v>0</v>
      </c>
      <c r="X6965" t="str">
        <f>IF(Table_1[[#This Row],[Discount %]]&lt;=0.1, "0-10%", IF(Table_1[[#This Row],[Discount %]]&lt;=0.2, "10-20%", IF(Table_1[[#This Row],[Discount %]]&lt;=0.3, "20-30%", IF(Table_1[[#This Row],[Discount %]]&lt;=0.4, "30-40%", "40%+"))))</f>
        <v>0-10%</v>
      </c>
    </row>
    <row r="6966" spans="1:24" ht="14.4" x14ac:dyDescent="0.3">
      <c r="A6966" s="2">
        <v>6965</v>
      </c>
      <c r="B6966" s="2" t="s">
        <v>9212</v>
      </c>
      <c r="C6966" s="2">
        <f>YEAR([1]Data!$D6966)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9">
        <v>24.1</v>
      </c>
      <c r="T6966" s="2">
        <v>5</v>
      </c>
      <c r="U6966" s="25">
        <v>0</v>
      </c>
      <c r="V6966" s="25">
        <v>11.086</v>
      </c>
      <c r="W6966" s="11">
        <f>Table_1[[#This Row],[Discount]]/Table_1[[#This Row],[Sales]]</f>
        <v>0</v>
      </c>
      <c r="X6966" t="str">
        <f>IF(Table_1[[#This Row],[Discount %]]&lt;=0.1, "0-10%", IF(Table_1[[#This Row],[Discount %]]&lt;=0.2, "10-20%", IF(Table_1[[#This Row],[Discount %]]&lt;=0.3, "20-30%", IF(Table_1[[#This Row],[Discount %]]&lt;=0.4, "30-40%", "40%+"))))</f>
        <v>0-10%</v>
      </c>
    </row>
    <row r="6967" spans="1:24" ht="14.4" x14ac:dyDescent="0.3">
      <c r="A6967" s="2">
        <v>6966</v>
      </c>
      <c r="B6967" s="2" t="s">
        <v>9212</v>
      </c>
      <c r="C6967" s="2">
        <f>YEAR([1]Data!$D6967)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9">
        <v>75.98</v>
      </c>
      <c r="T6967" s="2">
        <v>2</v>
      </c>
      <c r="U6967" s="25">
        <v>0</v>
      </c>
      <c r="V6967" s="25">
        <v>18.235199999999999</v>
      </c>
      <c r="W6967" s="11">
        <f>Table_1[[#This Row],[Discount]]/Table_1[[#This Row],[Sales]]</f>
        <v>0</v>
      </c>
      <c r="X6967" t="str">
        <f>IF(Table_1[[#This Row],[Discount %]]&lt;=0.1, "0-10%", IF(Table_1[[#This Row],[Discount %]]&lt;=0.2, "10-20%", IF(Table_1[[#This Row],[Discount %]]&lt;=0.3, "20-30%", IF(Table_1[[#This Row],[Discount %]]&lt;=0.4, "30-40%", "40%+"))))</f>
        <v>0-10%</v>
      </c>
    </row>
    <row r="6968" spans="1:24" ht="14.4" x14ac:dyDescent="0.3">
      <c r="A6968" s="2">
        <v>6967</v>
      </c>
      <c r="B6968" s="2" t="s">
        <v>9212</v>
      </c>
      <c r="C6968" s="2">
        <f>YEAR([1]Data!$D6968)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9">
        <v>6.46</v>
      </c>
      <c r="T6968" s="2">
        <v>2</v>
      </c>
      <c r="U6968" s="25">
        <v>0</v>
      </c>
      <c r="V6968" s="25">
        <v>3.1654</v>
      </c>
      <c r="W6968" s="11">
        <f>Table_1[[#This Row],[Discount]]/Table_1[[#This Row],[Sales]]</f>
        <v>0</v>
      </c>
      <c r="X6968" t="str">
        <f>IF(Table_1[[#This Row],[Discount %]]&lt;=0.1, "0-10%", IF(Table_1[[#This Row],[Discount %]]&lt;=0.2, "10-20%", IF(Table_1[[#This Row],[Discount %]]&lt;=0.3, "20-30%", IF(Table_1[[#This Row],[Discount %]]&lt;=0.4, "30-40%", "40%+"))))</f>
        <v>0-10%</v>
      </c>
    </row>
    <row r="6969" spans="1:24" ht="14.4" x14ac:dyDescent="0.3">
      <c r="A6969" s="2">
        <v>6968</v>
      </c>
      <c r="B6969" s="2" t="s">
        <v>9212</v>
      </c>
      <c r="C6969" s="2">
        <f>YEAR([1]Data!$D6969)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9">
        <v>60.12</v>
      </c>
      <c r="T6969" s="2">
        <v>9</v>
      </c>
      <c r="U6969" s="25">
        <v>0</v>
      </c>
      <c r="V6969" s="25">
        <v>28.857599999999998</v>
      </c>
      <c r="W6969" s="11">
        <f>Table_1[[#This Row],[Discount]]/Table_1[[#This Row],[Sales]]</f>
        <v>0</v>
      </c>
      <c r="X6969" t="str">
        <f>IF(Table_1[[#This Row],[Discount %]]&lt;=0.1, "0-10%", IF(Table_1[[#This Row],[Discount %]]&lt;=0.2, "10-20%", IF(Table_1[[#This Row],[Discount %]]&lt;=0.3, "20-30%", IF(Table_1[[#This Row],[Discount %]]&lt;=0.4, "30-40%", "40%+"))))</f>
        <v>0-10%</v>
      </c>
    </row>
    <row r="6970" spans="1:24" ht="14.4" x14ac:dyDescent="0.3">
      <c r="A6970" s="2">
        <v>6969</v>
      </c>
      <c r="B6970" s="2" t="s">
        <v>9213</v>
      </c>
      <c r="C6970" s="2">
        <f>YEAR([1]Data!$D6970)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9">
        <v>824.97</v>
      </c>
      <c r="T6970" s="2">
        <v>3</v>
      </c>
      <c r="U6970" s="25">
        <v>0</v>
      </c>
      <c r="V6970" s="25">
        <v>214.4922</v>
      </c>
      <c r="W6970" s="11">
        <f>Table_1[[#This Row],[Discount]]/Table_1[[#This Row],[Sales]]</f>
        <v>0</v>
      </c>
      <c r="X6970" t="str">
        <f>IF(Table_1[[#This Row],[Discount %]]&lt;=0.1, "0-10%", IF(Table_1[[#This Row],[Discount %]]&lt;=0.2, "10-20%", IF(Table_1[[#This Row],[Discount %]]&lt;=0.3, "20-30%", IF(Table_1[[#This Row],[Discount %]]&lt;=0.4, "30-40%", "40%+"))))</f>
        <v>0-10%</v>
      </c>
    </row>
    <row r="6971" spans="1:24" ht="14.4" x14ac:dyDescent="0.3">
      <c r="A6971" s="2">
        <v>6970</v>
      </c>
      <c r="B6971" s="2" t="s">
        <v>9214</v>
      </c>
      <c r="C6971" s="2">
        <f>YEAR([1]Data!$D6971)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9">
        <v>24.849999999999998</v>
      </c>
      <c r="T6971" s="2">
        <v>5</v>
      </c>
      <c r="U6971" s="25">
        <v>0</v>
      </c>
      <c r="V6971" s="25">
        <v>7.7034999999999982</v>
      </c>
      <c r="W6971" s="11">
        <f>Table_1[[#This Row],[Discount]]/Table_1[[#This Row],[Sales]]</f>
        <v>0</v>
      </c>
      <c r="X6971" t="str">
        <f>IF(Table_1[[#This Row],[Discount %]]&lt;=0.1, "0-10%", IF(Table_1[[#This Row],[Discount %]]&lt;=0.2, "10-20%", IF(Table_1[[#This Row],[Discount %]]&lt;=0.3, "20-30%", IF(Table_1[[#This Row],[Discount %]]&lt;=0.4, "30-40%", "40%+"))))</f>
        <v>0-10%</v>
      </c>
    </row>
    <row r="6972" spans="1:24" ht="14.4" x14ac:dyDescent="0.3">
      <c r="A6972" s="2">
        <v>6971</v>
      </c>
      <c r="B6972" s="2" t="s">
        <v>9215</v>
      </c>
      <c r="C6972" s="2">
        <f>YEAR([1]Data!$D6972)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9">
        <v>12.624000000000001</v>
      </c>
      <c r="T6972" s="2">
        <v>2</v>
      </c>
      <c r="U6972" s="25">
        <v>0.2</v>
      </c>
      <c r="V6972" s="25">
        <v>-2.5248000000000022</v>
      </c>
      <c r="W6972" s="11">
        <f>Table_1[[#This Row],[Discount]]/Table_1[[#This Row],[Sales]]</f>
        <v>1.5842839036755388E-2</v>
      </c>
      <c r="X6972" t="str">
        <f>IF(Table_1[[#This Row],[Discount %]]&lt;=0.1, "0-10%", IF(Table_1[[#This Row],[Discount %]]&lt;=0.2, "10-20%", IF(Table_1[[#This Row],[Discount %]]&lt;=0.3, "20-30%", IF(Table_1[[#This Row],[Discount %]]&lt;=0.4, "30-40%", "40%+"))))</f>
        <v>0-10%</v>
      </c>
    </row>
    <row r="6973" spans="1:24" ht="14.4" x14ac:dyDescent="0.3">
      <c r="A6973" s="2">
        <v>6972</v>
      </c>
      <c r="B6973" s="2" t="s">
        <v>9215</v>
      </c>
      <c r="C6973" s="2">
        <f>YEAR([1]Data!$D6973)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9">
        <v>89.584000000000003</v>
      </c>
      <c r="T6973" s="2">
        <v>2</v>
      </c>
      <c r="U6973" s="25">
        <v>0.2</v>
      </c>
      <c r="V6973" s="25">
        <v>4.4792000000000058</v>
      </c>
      <c r="W6973" s="11">
        <f>Table_1[[#This Row],[Discount]]/Table_1[[#This Row],[Sales]]</f>
        <v>2.2325415252723701E-3</v>
      </c>
      <c r="X6973" t="str">
        <f>IF(Table_1[[#This Row],[Discount %]]&lt;=0.1, "0-10%", IF(Table_1[[#This Row],[Discount %]]&lt;=0.2, "10-20%", IF(Table_1[[#This Row],[Discount %]]&lt;=0.3, "20-30%", IF(Table_1[[#This Row],[Discount %]]&lt;=0.4, "30-40%", "40%+"))))</f>
        <v>0-10%</v>
      </c>
    </row>
    <row r="6974" spans="1:24" ht="14.4" x14ac:dyDescent="0.3">
      <c r="A6974" s="2">
        <v>6973</v>
      </c>
      <c r="B6974" s="2" t="s">
        <v>9215</v>
      </c>
      <c r="C6974" s="2">
        <f>YEAR([1]Data!$D6974)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9">
        <v>471.92</v>
      </c>
      <c r="T6974" s="2">
        <v>2</v>
      </c>
      <c r="U6974" s="25">
        <v>0.2</v>
      </c>
      <c r="V6974" s="25">
        <v>29.495000000000019</v>
      </c>
      <c r="W6974" s="11">
        <f>Table_1[[#This Row],[Discount]]/Table_1[[#This Row],[Sales]]</f>
        <v>4.2380064417697918E-4</v>
      </c>
      <c r="X6974" t="str">
        <f>IF(Table_1[[#This Row],[Discount %]]&lt;=0.1, "0-10%", IF(Table_1[[#This Row],[Discount %]]&lt;=0.2, "10-20%", IF(Table_1[[#This Row],[Discount %]]&lt;=0.3, "20-30%", IF(Table_1[[#This Row],[Discount %]]&lt;=0.4, "30-40%", "40%+"))))</f>
        <v>0-10%</v>
      </c>
    </row>
    <row r="6975" spans="1:24" ht="14.4" x14ac:dyDescent="0.3">
      <c r="A6975" s="2">
        <v>6974</v>
      </c>
      <c r="B6975" s="2" t="s">
        <v>9215</v>
      </c>
      <c r="C6975" s="2">
        <f>YEAR([1]Data!$D6975)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9">
        <v>18.180000000000003</v>
      </c>
      <c r="T6975" s="2">
        <v>4</v>
      </c>
      <c r="U6975" s="25">
        <v>0.7</v>
      </c>
      <c r="V6975" s="25">
        <v>-13.938000000000002</v>
      </c>
      <c r="W6975" s="11">
        <f>Table_1[[#This Row],[Discount]]/Table_1[[#This Row],[Sales]]</f>
        <v>3.8503850385038493E-2</v>
      </c>
      <c r="X6975" t="str">
        <f>IF(Table_1[[#This Row],[Discount %]]&lt;=0.1, "0-10%", IF(Table_1[[#This Row],[Discount %]]&lt;=0.2, "10-20%", IF(Table_1[[#This Row],[Discount %]]&lt;=0.3, "20-30%", IF(Table_1[[#This Row],[Discount %]]&lt;=0.4, "30-40%", "40%+"))))</f>
        <v>0-10%</v>
      </c>
    </row>
    <row r="6976" spans="1:24" ht="14.4" x14ac:dyDescent="0.3">
      <c r="A6976" s="2">
        <v>6975</v>
      </c>
      <c r="B6976" s="2" t="s">
        <v>9216</v>
      </c>
      <c r="C6976" s="2">
        <f>YEAR([1]Data!$D6976)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9">
        <v>31.744</v>
      </c>
      <c r="T6976" s="2">
        <v>2</v>
      </c>
      <c r="U6976" s="25">
        <v>0.2</v>
      </c>
      <c r="V6976" s="25">
        <v>8.3328000000000024</v>
      </c>
      <c r="W6976" s="11">
        <f>Table_1[[#This Row],[Discount]]/Table_1[[#This Row],[Sales]]</f>
        <v>6.3004032258064521E-3</v>
      </c>
      <c r="X6976" t="str">
        <f>IF(Table_1[[#This Row],[Discount %]]&lt;=0.1, "0-10%", IF(Table_1[[#This Row],[Discount %]]&lt;=0.2, "10-20%", IF(Table_1[[#This Row],[Discount %]]&lt;=0.3, "20-30%", IF(Table_1[[#This Row],[Discount %]]&lt;=0.4, "30-40%", "40%+"))))</f>
        <v>0-10%</v>
      </c>
    </row>
    <row r="6977" spans="1:24" ht="14.4" x14ac:dyDescent="0.3">
      <c r="A6977" s="2">
        <v>6976</v>
      </c>
      <c r="B6977" s="2" t="s">
        <v>9217</v>
      </c>
      <c r="C6977" s="2">
        <f>YEAR([1]Data!$D6977)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9">
        <v>5.9039999999999999</v>
      </c>
      <c r="T6977" s="2">
        <v>2</v>
      </c>
      <c r="U6977" s="25">
        <v>0.2</v>
      </c>
      <c r="V6977" s="25">
        <v>1.9925999999999999</v>
      </c>
      <c r="W6977" s="11">
        <f>Table_1[[#This Row],[Discount]]/Table_1[[#This Row],[Sales]]</f>
        <v>3.3875338753387538E-2</v>
      </c>
      <c r="X6977" t="str">
        <f>IF(Table_1[[#This Row],[Discount %]]&lt;=0.1, "0-10%", IF(Table_1[[#This Row],[Discount %]]&lt;=0.2, "10-20%", IF(Table_1[[#This Row],[Discount %]]&lt;=0.3, "20-30%", IF(Table_1[[#This Row],[Discount %]]&lt;=0.4, "30-40%", "40%+"))))</f>
        <v>0-10%</v>
      </c>
    </row>
    <row r="6978" spans="1:24" ht="14.4" x14ac:dyDescent="0.3">
      <c r="A6978" s="2">
        <v>6977</v>
      </c>
      <c r="B6978" s="2" t="s">
        <v>9217</v>
      </c>
      <c r="C6978" s="2">
        <f>YEAR([1]Data!$D6978)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9">
        <v>621.7600000000001</v>
      </c>
      <c r="T6978" s="2">
        <v>4</v>
      </c>
      <c r="U6978" s="25">
        <v>0.2</v>
      </c>
      <c r="V6978" s="25">
        <v>46.631999999999977</v>
      </c>
      <c r="W6978" s="11">
        <f>Table_1[[#This Row],[Discount]]/Table_1[[#This Row],[Sales]]</f>
        <v>3.2166752444673185E-4</v>
      </c>
      <c r="X6978" t="str">
        <f>IF(Table_1[[#This Row],[Discount %]]&lt;=0.1, "0-10%", IF(Table_1[[#This Row],[Discount %]]&lt;=0.2, "10-20%", IF(Table_1[[#This Row],[Discount %]]&lt;=0.3, "20-30%", IF(Table_1[[#This Row],[Discount %]]&lt;=0.4, "30-40%", "40%+"))))</f>
        <v>0-10%</v>
      </c>
    </row>
    <row r="6979" spans="1:24" ht="14.4" x14ac:dyDescent="0.3">
      <c r="A6979" s="2">
        <v>6978</v>
      </c>
      <c r="B6979" s="2" t="s">
        <v>9218</v>
      </c>
      <c r="C6979" s="2">
        <f>YEAR([1]Data!$D6979)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9">
        <v>59.98</v>
      </c>
      <c r="T6979" s="2">
        <v>2</v>
      </c>
      <c r="U6979" s="25">
        <v>0</v>
      </c>
      <c r="V6979" s="25">
        <v>17.993999999999993</v>
      </c>
      <c r="W6979" s="11">
        <f>Table_1[[#This Row],[Discount]]/Table_1[[#This Row],[Sales]]</f>
        <v>0</v>
      </c>
      <c r="X6979" t="str">
        <f>IF(Table_1[[#This Row],[Discount %]]&lt;=0.1, "0-10%", IF(Table_1[[#This Row],[Discount %]]&lt;=0.2, "10-20%", IF(Table_1[[#This Row],[Discount %]]&lt;=0.3, "20-30%", IF(Table_1[[#This Row],[Discount %]]&lt;=0.4, "30-40%", "40%+"))))</f>
        <v>0-10%</v>
      </c>
    </row>
    <row r="6980" spans="1:24" ht="14.4" x14ac:dyDescent="0.3">
      <c r="A6980" s="2">
        <v>6979</v>
      </c>
      <c r="B6980" s="2" t="s">
        <v>9219</v>
      </c>
      <c r="C6980" s="2">
        <f>YEAR([1]Data!$D6980)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9">
        <v>48.87</v>
      </c>
      <c r="T6980" s="2">
        <v>9</v>
      </c>
      <c r="U6980" s="25">
        <v>0</v>
      </c>
      <c r="V6980" s="25">
        <v>23.946299999999997</v>
      </c>
      <c r="W6980" s="11">
        <f>Table_1[[#This Row],[Discount]]/Table_1[[#This Row],[Sales]]</f>
        <v>0</v>
      </c>
      <c r="X6980" t="str">
        <f>IF(Table_1[[#This Row],[Discount %]]&lt;=0.1, "0-10%", IF(Table_1[[#This Row],[Discount %]]&lt;=0.2, "10-20%", IF(Table_1[[#This Row],[Discount %]]&lt;=0.3, "20-30%", IF(Table_1[[#This Row],[Discount %]]&lt;=0.4, "30-40%", "40%+"))))</f>
        <v>0-10%</v>
      </c>
    </row>
    <row r="6981" spans="1:24" ht="14.4" x14ac:dyDescent="0.3">
      <c r="A6981" s="2">
        <v>6980</v>
      </c>
      <c r="B6981" s="2" t="s">
        <v>9220</v>
      </c>
      <c r="C6981" s="2">
        <f>YEAR([1]Data!$D6981)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9">
        <v>154.9</v>
      </c>
      <c r="T6981" s="2">
        <v>5</v>
      </c>
      <c r="U6981" s="25">
        <v>0</v>
      </c>
      <c r="V6981" s="25">
        <v>69.704999999999998</v>
      </c>
      <c r="W6981" s="11">
        <f>Table_1[[#This Row],[Discount]]/Table_1[[#This Row],[Sales]]</f>
        <v>0</v>
      </c>
      <c r="X6981" t="str">
        <f>IF(Table_1[[#This Row],[Discount %]]&lt;=0.1, "0-10%", IF(Table_1[[#This Row],[Discount %]]&lt;=0.2, "10-20%", IF(Table_1[[#This Row],[Discount %]]&lt;=0.3, "20-30%", IF(Table_1[[#This Row],[Discount %]]&lt;=0.4, "30-40%", "40%+"))))</f>
        <v>0-10%</v>
      </c>
    </row>
    <row r="6982" spans="1:24" ht="14.4" x14ac:dyDescent="0.3">
      <c r="A6982" s="2">
        <v>6981</v>
      </c>
      <c r="B6982" s="2" t="s">
        <v>9221</v>
      </c>
      <c r="C6982" s="2">
        <f>YEAR([1]Data!$D6982)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9">
        <v>5.92</v>
      </c>
      <c r="T6982" s="2">
        <v>4</v>
      </c>
      <c r="U6982" s="25">
        <v>0</v>
      </c>
      <c r="V6982" s="25">
        <v>2.8415999999999997</v>
      </c>
      <c r="W6982" s="11">
        <f>Table_1[[#This Row],[Discount]]/Table_1[[#This Row],[Sales]]</f>
        <v>0</v>
      </c>
      <c r="X6982" t="str">
        <f>IF(Table_1[[#This Row],[Discount %]]&lt;=0.1, "0-10%", IF(Table_1[[#This Row],[Discount %]]&lt;=0.2, "10-20%", IF(Table_1[[#This Row],[Discount %]]&lt;=0.3, "20-30%", IF(Table_1[[#This Row],[Discount %]]&lt;=0.4, "30-40%", "40%+"))))</f>
        <v>0-10%</v>
      </c>
    </row>
    <row r="6983" spans="1:24" ht="14.4" x14ac:dyDescent="0.3">
      <c r="A6983" s="2">
        <v>6982</v>
      </c>
      <c r="B6983" s="2" t="s">
        <v>9221</v>
      </c>
      <c r="C6983" s="2">
        <f>YEAR([1]Data!$D6983)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9">
        <v>30.18</v>
      </c>
      <c r="T6983" s="2">
        <v>3</v>
      </c>
      <c r="U6983" s="25">
        <v>0</v>
      </c>
      <c r="V6983" s="25">
        <v>13.8828</v>
      </c>
      <c r="W6983" s="11">
        <f>Table_1[[#This Row],[Discount]]/Table_1[[#This Row],[Sales]]</f>
        <v>0</v>
      </c>
      <c r="X6983" t="str">
        <f>IF(Table_1[[#This Row],[Discount %]]&lt;=0.1, "0-10%", IF(Table_1[[#This Row],[Discount %]]&lt;=0.2, "10-20%", IF(Table_1[[#This Row],[Discount %]]&lt;=0.3, "20-30%", IF(Table_1[[#This Row],[Discount %]]&lt;=0.4, "30-40%", "40%+"))))</f>
        <v>0-10%</v>
      </c>
    </row>
    <row r="6984" spans="1:24" ht="14.4" x14ac:dyDescent="0.3">
      <c r="A6984" s="2">
        <v>6983</v>
      </c>
      <c r="B6984" s="2" t="s">
        <v>9222</v>
      </c>
      <c r="C6984" s="2">
        <f>YEAR([1]Data!$D6984)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9">
        <v>24.1</v>
      </c>
      <c r="T6984" s="2">
        <v>5</v>
      </c>
      <c r="U6984" s="25">
        <v>0</v>
      </c>
      <c r="V6984" s="25">
        <v>11.086</v>
      </c>
      <c r="W6984" s="11">
        <f>Table_1[[#This Row],[Discount]]/Table_1[[#This Row],[Sales]]</f>
        <v>0</v>
      </c>
      <c r="X6984" t="str">
        <f>IF(Table_1[[#This Row],[Discount %]]&lt;=0.1, "0-10%", IF(Table_1[[#This Row],[Discount %]]&lt;=0.2, "10-20%", IF(Table_1[[#This Row],[Discount %]]&lt;=0.3, "20-30%", IF(Table_1[[#This Row],[Discount %]]&lt;=0.4, "30-40%", "40%+"))))</f>
        <v>0-10%</v>
      </c>
    </row>
    <row r="6985" spans="1:24" ht="14.4" x14ac:dyDescent="0.3">
      <c r="A6985" s="2">
        <v>6984</v>
      </c>
      <c r="B6985" s="2" t="s">
        <v>9222</v>
      </c>
      <c r="C6985" s="2">
        <f>YEAR([1]Data!$D6985)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9">
        <v>8.7799999999999994</v>
      </c>
      <c r="T6985" s="2">
        <v>1</v>
      </c>
      <c r="U6985" s="25">
        <v>0</v>
      </c>
      <c r="V6985" s="25">
        <v>2.2827999999999999</v>
      </c>
      <c r="W6985" s="11">
        <f>Table_1[[#This Row],[Discount]]/Table_1[[#This Row],[Sales]]</f>
        <v>0</v>
      </c>
      <c r="X6985" t="str">
        <f>IF(Table_1[[#This Row],[Discount %]]&lt;=0.1, "0-10%", IF(Table_1[[#This Row],[Discount %]]&lt;=0.2, "10-20%", IF(Table_1[[#This Row],[Discount %]]&lt;=0.3, "20-30%", IF(Table_1[[#This Row],[Discount %]]&lt;=0.4, "30-40%", "40%+"))))</f>
        <v>0-10%</v>
      </c>
    </row>
    <row r="6986" spans="1:24" ht="14.4" x14ac:dyDescent="0.3">
      <c r="A6986" s="2">
        <v>6985</v>
      </c>
      <c r="B6986" s="2" t="s">
        <v>9222</v>
      </c>
      <c r="C6986" s="2">
        <f>YEAR([1]Data!$D6986)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9">
        <v>376.74</v>
      </c>
      <c r="T6986" s="2">
        <v>4</v>
      </c>
      <c r="U6986" s="25">
        <v>0.1</v>
      </c>
      <c r="V6986" s="25">
        <v>71.161999999999978</v>
      </c>
      <c r="W6986" s="11">
        <f>Table_1[[#This Row],[Discount]]/Table_1[[#This Row],[Sales]]</f>
        <v>2.6543504804374369E-4</v>
      </c>
      <c r="X6986" t="str">
        <f>IF(Table_1[[#This Row],[Discount %]]&lt;=0.1, "0-10%", IF(Table_1[[#This Row],[Discount %]]&lt;=0.2, "10-20%", IF(Table_1[[#This Row],[Discount %]]&lt;=0.3, "20-30%", IF(Table_1[[#This Row],[Discount %]]&lt;=0.4, "30-40%", "40%+"))))</f>
        <v>0-10%</v>
      </c>
    </row>
    <row r="6987" spans="1:24" ht="14.4" x14ac:dyDescent="0.3">
      <c r="A6987" s="2">
        <v>6986</v>
      </c>
      <c r="B6987" s="2" t="s">
        <v>9222</v>
      </c>
      <c r="C6987" s="2">
        <f>YEAR([1]Data!$D6987)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9">
        <v>29.52</v>
      </c>
      <c r="T6987" s="2">
        <v>4</v>
      </c>
      <c r="U6987" s="25">
        <v>0</v>
      </c>
      <c r="V6987" s="25">
        <v>14.4648</v>
      </c>
      <c r="W6987" s="11">
        <f>Table_1[[#This Row],[Discount]]/Table_1[[#This Row],[Sales]]</f>
        <v>0</v>
      </c>
      <c r="X6987" t="str">
        <f>IF(Table_1[[#This Row],[Discount %]]&lt;=0.1, "0-10%", IF(Table_1[[#This Row],[Discount %]]&lt;=0.2, "10-20%", IF(Table_1[[#This Row],[Discount %]]&lt;=0.3, "20-30%", IF(Table_1[[#This Row],[Discount %]]&lt;=0.4, "30-40%", "40%+"))))</f>
        <v>0-10%</v>
      </c>
    </row>
    <row r="6988" spans="1:24" ht="14.4" x14ac:dyDescent="0.3">
      <c r="A6988" s="2">
        <v>6987</v>
      </c>
      <c r="B6988" s="2" t="s">
        <v>9222</v>
      </c>
      <c r="C6988" s="2">
        <f>YEAR([1]Data!$D6988)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9">
        <v>11.96</v>
      </c>
      <c r="T6988" s="2">
        <v>2</v>
      </c>
      <c r="U6988" s="25">
        <v>0</v>
      </c>
      <c r="V6988" s="25">
        <v>2.99</v>
      </c>
      <c r="W6988" s="11">
        <f>Table_1[[#This Row],[Discount]]/Table_1[[#This Row],[Sales]]</f>
        <v>0</v>
      </c>
      <c r="X6988" t="str">
        <f>IF(Table_1[[#This Row],[Discount %]]&lt;=0.1, "0-10%", IF(Table_1[[#This Row],[Discount %]]&lt;=0.2, "10-20%", IF(Table_1[[#This Row],[Discount %]]&lt;=0.3, "20-30%", IF(Table_1[[#This Row],[Discount %]]&lt;=0.4, "30-40%", "40%+"))))</f>
        <v>0-10%</v>
      </c>
    </row>
    <row r="6989" spans="1:24" ht="14.4" x14ac:dyDescent="0.3">
      <c r="A6989" s="2">
        <v>6988</v>
      </c>
      <c r="B6989" s="2" t="s">
        <v>9222</v>
      </c>
      <c r="C6989" s="2">
        <f>YEAR([1]Data!$D6989)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9">
        <v>26.400000000000002</v>
      </c>
      <c r="T6989" s="2">
        <v>5</v>
      </c>
      <c r="U6989" s="25">
        <v>0</v>
      </c>
      <c r="V6989" s="25">
        <v>12.672000000000001</v>
      </c>
      <c r="W6989" s="11">
        <f>Table_1[[#This Row],[Discount]]/Table_1[[#This Row],[Sales]]</f>
        <v>0</v>
      </c>
      <c r="X6989" t="str">
        <f>IF(Table_1[[#This Row],[Discount %]]&lt;=0.1, "0-10%", IF(Table_1[[#This Row],[Discount %]]&lt;=0.2, "10-20%", IF(Table_1[[#This Row],[Discount %]]&lt;=0.3, "20-30%", IF(Table_1[[#This Row],[Discount %]]&lt;=0.4, "30-40%", "40%+"))))</f>
        <v>0-10%</v>
      </c>
    </row>
    <row r="6990" spans="1:24" ht="14.4" x14ac:dyDescent="0.3">
      <c r="A6990" s="2">
        <v>6989</v>
      </c>
      <c r="B6990" s="2" t="s">
        <v>9223</v>
      </c>
      <c r="C6990" s="2">
        <f>YEAR([1]Data!$D6990)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9">
        <v>1158.1199999999999</v>
      </c>
      <c r="T6990" s="2">
        <v>5</v>
      </c>
      <c r="U6990" s="25">
        <v>0.2</v>
      </c>
      <c r="V6990" s="25">
        <v>130.28849999999983</v>
      </c>
      <c r="W6990" s="11">
        <f>Table_1[[#This Row],[Discount]]/Table_1[[#This Row],[Sales]]</f>
        <v>1.7269367595758645E-4</v>
      </c>
      <c r="X6990" t="str">
        <f>IF(Table_1[[#This Row],[Discount %]]&lt;=0.1, "0-10%", IF(Table_1[[#This Row],[Discount %]]&lt;=0.2, "10-20%", IF(Table_1[[#This Row],[Discount %]]&lt;=0.3, "20-30%", IF(Table_1[[#This Row],[Discount %]]&lt;=0.4, "30-40%", "40%+"))))</f>
        <v>0-10%</v>
      </c>
    </row>
    <row r="6991" spans="1:24" ht="14.4" x14ac:dyDescent="0.3">
      <c r="A6991" s="2">
        <v>6990</v>
      </c>
      <c r="B6991" s="2" t="s">
        <v>9224</v>
      </c>
      <c r="C6991" s="2">
        <f>YEAR([1]Data!$D6991)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9">
        <v>1.3919999999999997</v>
      </c>
      <c r="T6991" s="2">
        <v>2</v>
      </c>
      <c r="U6991" s="25">
        <v>0.8</v>
      </c>
      <c r="V6991" s="25">
        <v>-3.7584000000000009</v>
      </c>
      <c r="W6991" s="11">
        <f>Table_1[[#This Row],[Discount]]/Table_1[[#This Row],[Sales]]</f>
        <v>0.57471264367816111</v>
      </c>
      <c r="X6991" t="str">
        <f>IF(Table_1[[#This Row],[Discount %]]&lt;=0.1, "0-10%", IF(Table_1[[#This Row],[Discount %]]&lt;=0.2, "10-20%", IF(Table_1[[#This Row],[Discount %]]&lt;=0.3, "20-30%", IF(Table_1[[#This Row],[Discount %]]&lt;=0.4, "30-40%", "40%+"))))</f>
        <v>40%+</v>
      </c>
    </row>
    <row r="6992" spans="1:24" ht="14.4" x14ac:dyDescent="0.3">
      <c r="A6992" s="2">
        <v>6991</v>
      </c>
      <c r="B6992" s="2" t="s">
        <v>9228</v>
      </c>
      <c r="C6992" s="2">
        <f>YEAR([1]Data!$D6992)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9">
        <v>44.43</v>
      </c>
      <c r="T6992" s="2">
        <v>3</v>
      </c>
      <c r="U6992" s="25">
        <v>0</v>
      </c>
      <c r="V6992" s="25">
        <v>18.660600000000002</v>
      </c>
      <c r="W6992" s="11">
        <f>Table_1[[#This Row],[Discount]]/Table_1[[#This Row],[Sales]]</f>
        <v>0</v>
      </c>
      <c r="X6992" t="str">
        <f>IF(Table_1[[#This Row],[Discount %]]&lt;=0.1, "0-10%", IF(Table_1[[#This Row],[Discount %]]&lt;=0.2, "10-20%", IF(Table_1[[#This Row],[Discount %]]&lt;=0.3, "20-30%", IF(Table_1[[#This Row],[Discount %]]&lt;=0.4, "30-40%", "40%+"))))</f>
        <v>0-10%</v>
      </c>
    </row>
    <row r="6993" spans="1:24" ht="14.4" x14ac:dyDescent="0.3">
      <c r="A6993" s="2">
        <v>6992</v>
      </c>
      <c r="B6993" s="2" t="s">
        <v>9228</v>
      </c>
      <c r="C6993" s="2">
        <f>YEAR([1]Data!$D6993)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9">
        <v>226.20000000000002</v>
      </c>
      <c r="T6993" s="2">
        <v>5</v>
      </c>
      <c r="U6993" s="25">
        <v>0</v>
      </c>
      <c r="V6993" s="25">
        <v>58.811999999999998</v>
      </c>
      <c r="W6993" s="11">
        <f>Table_1[[#This Row],[Discount]]/Table_1[[#This Row],[Sales]]</f>
        <v>0</v>
      </c>
      <c r="X6993" t="str">
        <f>IF(Table_1[[#This Row],[Discount %]]&lt;=0.1, "0-10%", IF(Table_1[[#This Row],[Discount %]]&lt;=0.2, "10-20%", IF(Table_1[[#This Row],[Discount %]]&lt;=0.3, "20-30%", IF(Table_1[[#This Row],[Discount %]]&lt;=0.4, "30-40%", "40%+"))))</f>
        <v>0-10%</v>
      </c>
    </row>
    <row r="6994" spans="1:24" ht="14.4" x14ac:dyDescent="0.3">
      <c r="A6994" s="2">
        <v>6993</v>
      </c>
      <c r="B6994" s="2" t="s">
        <v>9228</v>
      </c>
      <c r="C6994" s="2">
        <f>YEAR([1]Data!$D6994)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9">
        <v>186.54</v>
      </c>
      <c r="T6994" s="2">
        <v>3</v>
      </c>
      <c r="U6994" s="25">
        <v>0</v>
      </c>
      <c r="V6994" s="25">
        <v>41.038800000000002</v>
      </c>
      <c r="W6994" s="11">
        <f>Table_1[[#This Row],[Discount]]/Table_1[[#This Row],[Sales]]</f>
        <v>0</v>
      </c>
      <c r="X6994" t="str">
        <f>IF(Table_1[[#This Row],[Discount %]]&lt;=0.1, "0-10%", IF(Table_1[[#This Row],[Discount %]]&lt;=0.2, "10-20%", IF(Table_1[[#This Row],[Discount %]]&lt;=0.3, "20-30%", IF(Table_1[[#This Row],[Discount %]]&lt;=0.4, "30-40%", "40%+"))))</f>
        <v>0-10%</v>
      </c>
    </row>
    <row r="6995" spans="1:24" ht="14.4" x14ac:dyDescent="0.3">
      <c r="A6995" s="2">
        <v>6994</v>
      </c>
      <c r="B6995" s="2" t="s">
        <v>9228</v>
      </c>
      <c r="C6995" s="2">
        <f>YEAR([1]Data!$D6995)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9">
        <v>265.85999999999996</v>
      </c>
      <c r="T6995" s="2">
        <v>7</v>
      </c>
      <c r="U6995" s="25">
        <v>0</v>
      </c>
      <c r="V6995" s="25">
        <v>79.757999999999967</v>
      </c>
      <c r="W6995" s="11">
        <f>Table_1[[#This Row],[Discount]]/Table_1[[#This Row],[Sales]]</f>
        <v>0</v>
      </c>
      <c r="X6995" t="str">
        <f>IF(Table_1[[#This Row],[Discount %]]&lt;=0.1, "0-10%", IF(Table_1[[#This Row],[Discount %]]&lt;=0.2, "10-20%", IF(Table_1[[#This Row],[Discount %]]&lt;=0.3, "20-30%", IF(Table_1[[#This Row],[Discount %]]&lt;=0.4, "30-40%", "40%+"))))</f>
        <v>0-10%</v>
      </c>
    </row>
    <row r="6996" spans="1:24" ht="14.4" x14ac:dyDescent="0.3">
      <c r="A6996" s="2">
        <v>6995</v>
      </c>
      <c r="B6996" s="2" t="s">
        <v>9228</v>
      </c>
      <c r="C6996" s="2">
        <f>YEAR([1]Data!$D6996)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9">
        <v>27.9</v>
      </c>
      <c r="T6996" s="2">
        <v>5</v>
      </c>
      <c r="U6996" s="25">
        <v>0</v>
      </c>
      <c r="V6996" s="25">
        <v>6.9749999999999979</v>
      </c>
      <c r="W6996" s="11">
        <f>Table_1[[#This Row],[Discount]]/Table_1[[#This Row],[Sales]]</f>
        <v>0</v>
      </c>
      <c r="X6996" t="str">
        <f>IF(Table_1[[#This Row],[Discount %]]&lt;=0.1, "0-10%", IF(Table_1[[#This Row],[Discount %]]&lt;=0.2, "10-20%", IF(Table_1[[#This Row],[Discount %]]&lt;=0.3, "20-30%", IF(Table_1[[#This Row],[Discount %]]&lt;=0.4, "30-40%", "40%+"))))</f>
        <v>0-10%</v>
      </c>
    </row>
    <row r="6997" spans="1:24" ht="14.4" x14ac:dyDescent="0.3">
      <c r="A6997" s="2">
        <v>6996</v>
      </c>
      <c r="B6997" s="2" t="s">
        <v>9229</v>
      </c>
      <c r="C6997" s="2">
        <f>YEAR([1]Data!$D6997)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9">
        <v>31.08</v>
      </c>
      <c r="T6997" s="2">
        <v>4</v>
      </c>
      <c r="U6997" s="25">
        <v>0</v>
      </c>
      <c r="V6997" s="25">
        <v>8.3916000000000004</v>
      </c>
      <c r="W6997" s="11">
        <f>Table_1[[#This Row],[Discount]]/Table_1[[#This Row],[Sales]]</f>
        <v>0</v>
      </c>
      <c r="X6997" t="str">
        <f>IF(Table_1[[#This Row],[Discount %]]&lt;=0.1, "0-10%", IF(Table_1[[#This Row],[Discount %]]&lt;=0.2, "10-20%", IF(Table_1[[#This Row],[Discount %]]&lt;=0.3, "20-30%", IF(Table_1[[#This Row],[Discount %]]&lt;=0.4, "30-40%", "40%+"))))</f>
        <v>0-10%</v>
      </c>
    </row>
    <row r="6998" spans="1:24" ht="14.4" x14ac:dyDescent="0.3">
      <c r="A6998" s="2">
        <v>6997</v>
      </c>
      <c r="B6998" s="2" t="s">
        <v>9230</v>
      </c>
      <c r="C6998" s="2">
        <f>YEAR([1]Data!$D6998)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9">
        <v>13.839999999999998</v>
      </c>
      <c r="T6998" s="2">
        <v>4</v>
      </c>
      <c r="U6998" s="25">
        <v>0.8</v>
      </c>
      <c r="V6998" s="25">
        <v>-22.144000000000005</v>
      </c>
      <c r="W6998" s="11">
        <f>Table_1[[#This Row],[Discount]]/Table_1[[#This Row],[Sales]]</f>
        <v>5.7803468208092498E-2</v>
      </c>
      <c r="X6998" t="str">
        <f>IF(Table_1[[#This Row],[Discount %]]&lt;=0.1, "0-10%", IF(Table_1[[#This Row],[Discount %]]&lt;=0.2, "10-20%", IF(Table_1[[#This Row],[Discount %]]&lt;=0.3, "20-30%", IF(Table_1[[#This Row],[Discount %]]&lt;=0.4, "30-40%", "40%+"))))</f>
        <v>0-10%</v>
      </c>
    </row>
    <row r="6999" spans="1:24" ht="14.4" x14ac:dyDescent="0.3">
      <c r="A6999" s="2">
        <v>6998</v>
      </c>
      <c r="B6999" s="2" t="s">
        <v>9230</v>
      </c>
      <c r="C6999" s="2">
        <f>YEAR([1]Data!$D6999)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9">
        <v>175.87200000000001</v>
      </c>
      <c r="T6999" s="2">
        <v>4</v>
      </c>
      <c r="U6999" s="25">
        <v>0.2</v>
      </c>
      <c r="V6999" s="25">
        <v>63.753599999999992</v>
      </c>
      <c r="W6999" s="11">
        <f>Table_1[[#This Row],[Discount]]/Table_1[[#This Row],[Sales]]</f>
        <v>1.1371906841339155E-3</v>
      </c>
      <c r="X6999" t="str">
        <f>IF(Table_1[[#This Row],[Discount %]]&lt;=0.1, "0-10%", IF(Table_1[[#This Row],[Discount %]]&lt;=0.2, "10-20%", IF(Table_1[[#This Row],[Discount %]]&lt;=0.3, "20-30%", IF(Table_1[[#This Row],[Discount %]]&lt;=0.4, "30-40%", "40%+"))))</f>
        <v>0-10%</v>
      </c>
    </row>
    <row r="7000" spans="1:24" ht="14.4" x14ac:dyDescent="0.3">
      <c r="A7000" s="2">
        <v>6999</v>
      </c>
      <c r="B7000" s="2" t="s">
        <v>9231</v>
      </c>
      <c r="C7000" s="2">
        <f>YEAR([1]Data!$D7000)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9">
        <v>12.96</v>
      </c>
      <c r="T7000" s="2">
        <v>2</v>
      </c>
      <c r="U7000" s="25">
        <v>0</v>
      </c>
      <c r="V7000" s="25">
        <v>6.3504000000000005</v>
      </c>
      <c r="W7000" s="11">
        <f>Table_1[[#This Row],[Discount]]/Table_1[[#This Row],[Sales]]</f>
        <v>0</v>
      </c>
      <c r="X7000" t="str">
        <f>IF(Table_1[[#This Row],[Discount %]]&lt;=0.1, "0-10%", IF(Table_1[[#This Row],[Discount %]]&lt;=0.2, "10-20%", IF(Table_1[[#This Row],[Discount %]]&lt;=0.3, "20-30%", IF(Table_1[[#This Row],[Discount %]]&lt;=0.4, "30-40%", "40%+"))))</f>
        <v>0-10%</v>
      </c>
    </row>
    <row r="7001" spans="1:24" ht="14.4" x14ac:dyDescent="0.3">
      <c r="A7001" s="2">
        <v>7000</v>
      </c>
      <c r="B7001" s="2" t="s">
        <v>9232</v>
      </c>
      <c r="C7001" s="2">
        <f>YEAR([1]Data!$D7001)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9">
        <v>208.44</v>
      </c>
      <c r="T7001" s="2">
        <v>3</v>
      </c>
      <c r="U7001" s="25">
        <v>0</v>
      </c>
      <c r="V7001" s="25">
        <v>62.531999999999982</v>
      </c>
      <c r="W7001" s="11">
        <f>Table_1[[#This Row],[Discount]]/Table_1[[#This Row],[Sales]]</f>
        <v>0</v>
      </c>
      <c r="X7001" t="str">
        <f>IF(Table_1[[#This Row],[Discount %]]&lt;=0.1, "0-10%", IF(Table_1[[#This Row],[Discount %]]&lt;=0.2, "10-20%", IF(Table_1[[#This Row],[Discount %]]&lt;=0.3, "20-30%", IF(Table_1[[#This Row],[Discount %]]&lt;=0.4, "30-40%", "40%+"))))</f>
        <v>0-10%</v>
      </c>
    </row>
    <row r="7002" spans="1:24" ht="14.4" x14ac:dyDescent="0.3">
      <c r="A7002" s="2">
        <v>7001</v>
      </c>
      <c r="B7002" s="2" t="s">
        <v>9232</v>
      </c>
      <c r="C7002" s="2">
        <f>YEAR([1]Data!$D7002)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9">
        <v>25.76</v>
      </c>
      <c r="T7002" s="2">
        <v>2</v>
      </c>
      <c r="U7002" s="25">
        <v>0</v>
      </c>
      <c r="V7002" s="25">
        <v>0.77280000000000015</v>
      </c>
      <c r="W7002" s="11">
        <f>Table_1[[#This Row],[Discount]]/Table_1[[#This Row],[Sales]]</f>
        <v>0</v>
      </c>
      <c r="X7002" t="str">
        <f>IF(Table_1[[#This Row],[Discount %]]&lt;=0.1, "0-10%", IF(Table_1[[#This Row],[Discount %]]&lt;=0.2, "10-20%", IF(Table_1[[#This Row],[Discount %]]&lt;=0.3, "20-30%", IF(Table_1[[#This Row],[Discount %]]&lt;=0.4, "30-40%", "40%+"))))</f>
        <v>0-10%</v>
      </c>
    </row>
    <row r="7003" spans="1:24" ht="14.4" x14ac:dyDescent="0.3">
      <c r="A7003" s="2">
        <v>7002</v>
      </c>
      <c r="B7003" s="2" t="s">
        <v>9233</v>
      </c>
      <c r="C7003" s="2">
        <f>YEAR([1]Data!$D7003)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9">
        <v>366.74399999999997</v>
      </c>
      <c r="T7003" s="2">
        <v>4</v>
      </c>
      <c r="U7003" s="25">
        <v>0.3</v>
      </c>
      <c r="V7003" s="25">
        <v>-110.02320000000003</v>
      </c>
      <c r="W7003" s="11">
        <f>Table_1[[#This Row],[Discount]]/Table_1[[#This Row],[Sales]]</f>
        <v>8.1800929258556382E-4</v>
      </c>
      <c r="X7003" t="str">
        <f>IF(Table_1[[#This Row],[Discount %]]&lt;=0.1, "0-10%", IF(Table_1[[#This Row],[Discount %]]&lt;=0.2, "10-20%", IF(Table_1[[#This Row],[Discount %]]&lt;=0.3, "20-30%", IF(Table_1[[#This Row],[Discount %]]&lt;=0.4, "30-40%", "40%+"))))</f>
        <v>0-10%</v>
      </c>
    </row>
    <row r="7004" spans="1:24" ht="14.4" x14ac:dyDescent="0.3">
      <c r="A7004" s="2">
        <v>7003</v>
      </c>
      <c r="B7004" s="2" t="s">
        <v>9235</v>
      </c>
      <c r="C7004" s="2">
        <f>YEAR([1]Data!$D7004)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9">
        <v>289.24</v>
      </c>
      <c r="T7004" s="2">
        <v>7</v>
      </c>
      <c r="U7004" s="25">
        <v>0</v>
      </c>
      <c r="V7004" s="25">
        <v>26.031600000000012</v>
      </c>
      <c r="W7004" s="11">
        <f>Table_1[[#This Row],[Discount]]/Table_1[[#This Row],[Sales]]</f>
        <v>0</v>
      </c>
      <c r="X7004" t="str">
        <f>IF(Table_1[[#This Row],[Discount %]]&lt;=0.1, "0-10%", IF(Table_1[[#This Row],[Discount %]]&lt;=0.2, "10-20%", IF(Table_1[[#This Row],[Discount %]]&lt;=0.3, "20-30%", IF(Table_1[[#This Row],[Discount %]]&lt;=0.4, "30-40%", "40%+"))))</f>
        <v>0-10%</v>
      </c>
    </row>
    <row r="7005" spans="1:24" ht="14.4" x14ac:dyDescent="0.3">
      <c r="A7005" s="2">
        <v>7004</v>
      </c>
      <c r="B7005" s="2" t="s">
        <v>9235</v>
      </c>
      <c r="C7005" s="2">
        <f>YEAR([1]Data!$D7005)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9">
        <v>69.456000000000003</v>
      </c>
      <c r="T7005" s="2">
        <v>2</v>
      </c>
      <c r="U7005" s="25">
        <v>0.2</v>
      </c>
      <c r="V7005" s="25">
        <v>22.573199999999996</v>
      </c>
      <c r="W7005" s="11">
        <f>Table_1[[#This Row],[Discount]]/Table_1[[#This Row],[Sales]]</f>
        <v>2.8795208477309375E-3</v>
      </c>
      <c r="X7005" t="str">
        <f>IF(Table_1[[#This Row],[Discount %]]&lt;=0.1, "0-10%", IF(Table_1[[#This Row],[Discount %]]&lt;=0.2, "10-20%", IF(Table_1[[#This Row],[Discount %]]&lt;=0.3, "20-30%", IF(Table_1[[#This Row],[Discount %]]&lt;=0.4, "30-40%", "40%+"))))</f>
        <v>0-10%</v>
      </c>
    </row>
    <row r="7006" spans="1:24" ht="14.4" x14ac:dyDescent="0.3">
      <c r="A7006" s="2">
        <v>7005</v>
      </c>
      <c r="B7006" s="2" t="s">
        <v>9236</v>
      </c>
      <c r="C7006" s="2">
        <f>YEAR([1]Data!$D7006)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9">
        <v>5.1840000000000011</v>
      </c>
      <c r="T7006" s="2">
        <v>1</v>
      </c>
      <c r="U7006" s="25">
        <v>0.2</v>
      </c>
      <c r="V7006" s="25">
        <v>1.8144</v>
      </c>
      <c r="W7006" s="11">
        <f>Table_1[[#This Row],[Discount]]/Table_1[[#This Row],[Sales]]</f>
        <v>3.8580246913580238E-2</v>
      </c>
      <c r="X7006" t="str">
        <f>IF(Table_1[[#This Row],[Discount %]]&lt;=0.1, "0-10%", IF(Table_1[[#This Row],[Discount %]]&lt;=0.2, "10-20%", IF(Table_1[[#This Row],[Discount %]]&lt;=0.3, "20-30%", IF(Table_1[[#This Row],[Discount %]]&lt;=0.4, "30-40%", "40%+"))))</f>
        <v>0-10%</v>
      </c>
    </row>
    <row r="7007" spans="1:24" ht="14.4" x14ac:dyDescent="0.3">
      <c r="A7007" s="2">
        <v>7006</v>
      </c>
      <c r="B7007" s="2" t="s">
        <v>9237</v>
      </c>
      <c r="C7007" s="2">
        <f>YEAR([1]Data!$D7007)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9">
        <v>205.16400000000002</v>
      </c>
      <c r="T7007" s="2">
        <v>2</v>
      </c>
      <c r="U7007" s="25">
        <v>0.1</v>
      </c>
      <c r="V7007" s="25">
        <v>13.677600000000002</v>
      </c>
      <c r="W7007" s="11">
        <f>Table_1[[#This Row],[Discount]]/Table_1[[#This Row],[Sales]]</f>
        <v>4.8741494609190694E-4</v>
      </c>
      <c r="X7007" t="str">
        <f>IF(Table_1[[#This Row],[Discount %]]&lt;=0.1, "0-10%", IF(Table_1[[#This Row],[Discount %]]&lt;=0.2, "10-20%", IF(Table_1[[#This Row],[Discount %]]&lt;=0.3, "20-30%", IF(Table_1[[#This Row],[Discount %]]&lt;=0.4, "30-40%", "40%+"))))</f>
        <v>0-10%</v>
      </c>
    </row>
    <row r="7008" spans="1:24" ht="14.4" x14ac:dyDescent="0.3">
      <c r="A7008" s="2">
        <v>7007</v>
      </c>
      <c r="B7008" s="2" t="s">
        <v>9238</v>
      </c>
      <c r="C7008" s="2">
        <f>YEAR([1]Data!$D7008)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9">
        <v>8.5440000000000005</v>
      </c>
      <c r="T7008" s="2">
        <v>2</v>
      </c>
      <c r="U7008" s="25">
        <v>0.6</v>
      </c>
      <c r="V7008" s="25">
        <v>-7.4759999999999991</v>
      </c>
      <c r="W7008" s="11">
        <f>Table_1[[#This Row],[Discount]]/Table_1[[#This Row],[Sales]]</f>
        <v>7.0224719101123587E-2</v>
      </c>
      <c r="X7008" t="str">
        <f>IF(Table_1[[#This Row],[Discount %]]&lt;=0.1, "0-10%", IF(Table_1[[#This Row],[Discount %]]&lt;=0.2, "10-20%", IF(Table_1[[#This Row],[Discount %]]&lt;=0.3, "20-30%", IF(Table_1[[#This Row],[Discount %]]&lt;=0.4, "30-40%", "40%+"))))</f>
        <v>0-10%</v>
      </c>
    </row>
    <row r="7009" spans="1:24" ht="14.4" x14ac:dyDescent="0.3">
      <c r="A7009" s="2">
        <v>7008</v>
      </c>
      <c r="B7009" s="2" t="s">
        <v>9239</v>
      </c>
      <c r="C7009" s="2">
        <f>YEAR([1]Data!$D7009)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9">
        <v>12.828000000000001</v>
      </c>
      <c r="T7009" s="2">
        <v>2</v>
      </c>
      <c r="U7009" s="25">
        <v>0.7</v>
      </c>
      <c r="V7009" s="25">
        <v>-8.9795999999999978</v>
      </c>
      <c r="W7009" s="11">
        <f>Table_1[[#This Row],[Discount]]/Table_1[[#This Row],[Sales]]</f>
        <v>5.4568132210788892E-2</v>
      </c>
      <c r="X7009" t="str">
        <f>IF(Table_1[[#This Row],[Discount %]]&lt;=0.1, "0-10%", IF(Table_1[[#This Row],[Discount %]]&lt;=0.2, "10-20%", IF(Table_1[[#This Row],[Discount %]]&lt;=0.3, "20-30%", IF(Table_1[[#This Row],[Discount %]]&lt;=0.4, "30-40%", "40%+"))))</f>
        <v>0-10%</v>
      </c>
    </row>
    <row r="7010" spans="1:24" ht="14.4" x14ac:dyDescent="0.3">
      <c r="A7010" s="2">
        <v>7009</v>
      </c>
      <c r="B7010" s="2" t="s">
        <v>9239</v>
      </c>
      <c r="C7010" s="2">
        <f>YEAR([1]Data!$D7010)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9">
        <v>598.45799999999997</v>
      </c>
      <c r="T7010" s="2">
        <v>3</v>
      </c>
      <c r="U7010" s="25">
        <v>0.3</v>
      </c>
      <c r="V7010" s="25">
        <v>-42.746999999999957</v>
      </c>
      <c r="W7010" s="11">
        <f>Table_1[[#This Row],[Discount]]/Table_1[[#This Row],[Sales]]</f>
        <v>5.0128831095916501E-4</v>
      </c>
      <c r="X7010" t="str">
        <f>IF(Table_1[[#This Row],[Discount %]]&lt;=0.1, "0-10%", IF(Table_1[[#This Row],[Discount %]]&lt;=0.2, "10-20%", IF(Table_1[[#This Row],[Discount %]]&lt;=0.3, "20-30%", IF(Table_1[[#This Row],[Discount %]]&lt;=0.4, "30-40%", "40%+"))))</f>
        <v>0-10%</v>
      </c>
    </row>
    <row r="7011" spans="1:24" ht="14.4" x14ac:dyDescent="0.3">
      <c r="A7011" s="2">
        <v>7010</v>
      </c>
      <c r="B7011" s="2" t="s">
        <v>9239</v>
      </c>
      <c r="C7011" s="2">
        <f>YEAR([1]Data!$D7011)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9">
        <v>25.983999999999998</v>
      </c>
      <c r="T7011" s="2">
        <v>1</v>
      </c>
      <c r="U7011" s="25">
        <v>0.2</v>
      </c>
      <c r="V7011" s="25">
        <v>-3.8976000000000015</v>
      </c>
      <c r="W7011" s="11">
        <f>Table_1[[#This Row],[Discount]]/Table_1[[#This Row],[Sales]]</f>
        <v>7.6970443349753705E-3</v>
      </c>
      <c r="X7011" t="str">
        <f>IF(Table_1[[#This Row],[Discount %]]&lt;=0.1, "0-10%", IF(Table_1[[#This Row],[Discount %]]&lt;=0.2, "10-20%", IF(Table_1[[#This Row],[Discount %]]&lt;=0.3, "20-30%", IF(Table_1[[#This Row],[Discount %]]&lt;=0.4, "30-40%", "40%+"))))</f>
        <v>0-10%</v>
      </c>
    </row>
    <row r="7012" spans="1:24" ht="14.4" x14ac:dyDescent="0.3">
      <c r="A7012" s="2">
        <v>7011</v>
      </c>
      <c r="B7012" s="2" t="s">
        <v>9240</v>
      </c>
      <c r="C7012" s="2">
        <f>YEAR([1]Data!$D7012)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9">
        <v>17.96</v>
      </c>
      <c r="T7012" s="2">
        <v>5</v>
      </c>
      <c r="U7012" s="25">
        <v>0.2</v>
      </c>
      <c r="V7012" s="25">
        <v>5.8369999999999997</v>
      </c>
      <c r="W7012" s="11">
        <f>Table_1[[#This Row],[Discount]]/Table_1[[#This Row],[Sales]]</f>
        <v>1.1135857461024499E-2</v>
      </c>
      <c r="X7012" t="str">
        <f>IF(Table_1[[#This Row],[Discount %]]&lt;=0.1, "0-10%", IF(Table_1[[#This Row],[Discount %]]&lt;=0.2, "10-20%", IF(Table_1[[#This Row],[Discount %]]&lt;=0.3, "20-30%", IF(Table_1[[#This Row],[Discount %]]&lt;=0.4, "30-40%", "40%+"))))</f>
        <v>0-10%</v>
      </c>
    </row>
    <row r="7013" spans="1:24" ht="14.4" x14ac:dyDescent="0.3">
      <c r="A7013" s="2">
        <v>7012</v>
      </c>
      <c r="B7013" s="2" t="s">
        <v>9240</v>
      </c>
      <c r="C7013" s="2">
        <f>YEAR([1]Data!$D7013)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9">
        <v>5.04</v>
      </c>
      <c r="T7013" s="2">
        <v>2</v>
      </c>
      <c r="U7013" s="25">
        <v>0</v>
      </c>
      <c r="V7013" s="25">
        <v>0.15120000000000022</v>
      </c>
      <c r="W7013" s="11">
        <f>Table_1[[#This Row],[Discount]]/Table_1[[#This Row],[Sales]]</f>
        <v>0</v>
      </c>
      <c r="X7013" t="str">
        <f>IF(Table_1[[#This Row],[Discount %]]&lt;=0.1, "0-10%", IF(Table_1[[#This Row],[Discount %]]&lt;=0.2, "10-20%", IF(Table_1[[#This Row],[Discount %]]&lt;=0.3, "20-30%", IF(Table_1[[#This Row],[Discount %]]&lt;=0.4, "30-40%", "40%+"))))</f>
        <v>0-10%</v>
      </c>
    </row>
    <row r="7014" spans="1:24" ht="14.4" x14ac:dyDescent="0.3">
      <c r="A7014" s="2">
        <v>7013</v>
      </c>
      <c r="B7014" s="2" t="s">
        <v>9240</v>
      </c>
      <c r="C7014" s="2">
        <f>YEAR([1]Data!$D7014)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9">
        <v>208.16</v>
      </c>
      <c r="T7014" s="2">
        <v>1</v>
      </c>
      <c r="U7014" s="25">
        <v>0</v>
      </c>
      <c r="V7014" s="25">
        <v>56.20320000000001</v>
      </c>
      <c r="W7014" s="11">
        <f>Table_1[[#This Row],[Discount]]/Table_1[[#This Row],[Sales]]</f>
        <v>0</v>
      </c>
      <c r="X7014" t="str">
        <f>IF(Table_1[[#This Row],[Discount %]]&lt;=0.1, "0-10%", IF(Table_1[[#This Row],[Discount %]]&lt;=0.2, "10-20%", IF(Table_1[[#This Row],[Discount %]]&lt;=0.3, "20-30%", IF(Table_1[[#This Row],[Discount %]]&lt;=0.4, "30-40%", "40%+"))))</f>
        <v>0-10%</v>
      </c>
    </row>
    <row r="7015" spans="1:24" ht="14.4" x14ac:dyDescent="0.3">
      <c r="A7015" s="2">
        <v>7014</v>
      </c>
      <c r="B7015" s="2" t="s">
        <v>9241</v>
      </c>
      <c r="C7015" s="2">
        <f>YEAR([1]Data!$D7015)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9">
        <v>148.25700000000001</v>
      </c>
      <c r="T7015" s="2">
        <v>3</v>
      </c>
      <c r="U7015" s="25">
        <v>0.15</v>
      </c>
      <c r="V7015" s="25">
        <v>15.697800000000004</v>
      </c>
      <c r="W7015" s="11">
        <f>Table_1[[#This Row],[Discount]]/Table_1[[#This Row],[Sales]]</f>
        <v>1.0117566118294581E-3</v>
      </c>
      <c r="X7015" t="str">
        <f>IF(Table_1[[#This Row],[Discount %]]&lt;=0.1, "0-10%", IF(Table_1[[#This Row],[Discount %]]&lt;=0.2, "10-20%", IF(Table_1[[#This Row],[Discount %]]&lt;=0.3, "20-30%", IF(Table_1[[#This Row],[Discount %]]&lt;=0.4, "30-40%", "40%+"))))</f>
        <v>0-10%</v>
      </c>
    </row>
    <row r="7016" spans="1:24" ht="14.4" x14ac:dyDescent="0.3">
      <c r="A7016" s="2">
        <v>7015</v>
      </c>
      <c r="B7016" s="2" t="s">
        <v>9242</v>
      </c>
      <c r="C7016" s="2">
        <f>YEAR([1]Data!$D7016)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9">
        <v>146.76</v>
      </c>
      <c r="T7016" s="2">
        <v>3</v>
      </c>
      <c r="U7016" s="25">
        <v>0</v>
      </c>
      <c r="V7016" s="25">
        <v>38.157600000000002</v>
      </c>
      <c r="W7016" s="11">
        <f>Table_1[[#This Row],[Discount]]/Table_1[[#This Row],[Sales]]</f>
        <v>0</v>
      </c>
      <c r="X7016" t="str">
        <f>IF(Table_1[[#This Row],[Discount %]]&lt;=0.1, "0-10%", IF(Table_1[[#This Row],[Discount %]]&lt;=0.2, "10-20%", IF(Table_1[[#This Row],[Discount %]]&lt;=0.3, "20-30%", IF(Table_1[[#This Row],[Discount %]]&lt;=0.4, "30-40%", "40%+"))))</f>
        <v>0-10%</v>
      </c>
    </row>
    <row r="7017" spans="1:24" ht="14.4" x14ac:dyDescent="0.3">
      <c r="A7017" s="2">
        <v>7016</v>
      </c>
      <c r="B7017" s="2" t="s">
        <v>9242</v>
      </c>
      <c r="C7017" s="2">
        <f>YEAR([1]Data!$D7017)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9">
        <v>32.96</v>
      </c>
      <c r="T7017" s="2">
        <v>2</v>
      </c>
      <c r="U7017" s="25">
        <v>0</v>
      </c>
      <c r="V7017" s="25">
        <v>14.172800000000002</v>
      </c>
      <c r="W7017" s="11">
        <f>Table_1[[#This Row],[Discount]]/Table_1[[#This Row],[Sales]]</f>
        <v>0</v>
      </c>
      <c r="X7017" t="str">
        <f>IF(Table_1[[#This Row],[Discount %]]&lt;=0.1, "0-10%", IF(Table_1[[#This Row],[Discount %]]&lt;=0.2, "10-20%", IF(Table_1[[#This Row],[Discount %]]&lt;=0.3, "20-30%", IF(Table_1[[#This Row],[Discount %]]&lt;=0.4, "30-40%", "40%+"))))</f>
        <v>0-10%</v>
      </c>
    </row>
    <row r="7018" spans="1:24" ht="14.4" x14ac:dyDescent="0.3">
      <c r="A7018" s="2">
        <v>7017</v>
      </c>
      <c r="B7018" s="2" t="s">
        <v>9242</v>
      </c>
      <c r="C7018" s="2">
        <f>YEAR([1]Data!$D7018)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9">
        <v>587.97</v>
      </c>
      <c r="T7018" s="2">
        <v>3</v>
      </c>
      <c r="U7018" s="25">
        <v>0</v>
      </c>
      <c r="V7018" s="25">
        <v>164.63160000000005</v>
      </c>
      <c r="W7018" s="11">
        <f>Table_1[[#This Row],[Discount]]/Table_1[[#This Row],[Sales]]</f>
        <v>0</v>
      </c>
      <c r="X7018" t="str">
        <f>IF(Table_1[[#This Row],[Discount %]]&lt;=0.1, "0-10%", IF(Table_1[[#This Row],[Discount %]]&lt;=0.2, "10-20%", IF(Table_1[[#This Row],[Discount %]]&lt;=0.3, "20-30%", IF(Table_1[[#This Row],[Discount %]]&lt;=0.4, "30-40%", "40%+"))))</f>
        <v>0-10%</v>
      </c>
    </row>
    <row r="7019" spans="1:24" ht="14.4" x14ac:dyDescent="0.3">
      <c r="A7019" s="2">
        <v>7018</v>
      </c>
      <c r="B7019" s="2" t="s">
        <v>9242</v>
      </c>
      <c r="C7019" s="2">
        <f>YEAR([1]Data!$D7019)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9">
        <v>14.940000000000001</v>
      </c>
      <c r="T7019" s="2">
        <v>3</v>
      </c>
      <c r="U7019" s="25">
        <v>0</v>
      </c>
      <c r="V7019" s="25">
        <v>7.0218000000000007</v>
      </c>
      <c r="W7019" s="11">
        <f>Table_1[[#This Row],[Discount]]/Table_1[[#This Row],[Sales]]</f>
        <v>0</v>
      </c>
      <c r="X7019" t="str">
        <f>IF(Table_1[[#This Row],[Discount %]]&lt;=0.1, "0-10%", IF(Table_1[[#This Row],[Discount %]]&lt;=0.2, "10-20%", IF(Table_1[[#This Row],[Discount %]]&lt;=0.3, "20-30%", IF(Table_1[[#This Row],[Discount %]]&lt;=0.4, "30-40%", "40%+"))))</f>
        <v>0-10%</v>
      </c>
    </row>
    <row r="7020" spans="1:24" ht="14.4" x14ac:dyDescent="0.3">
      <c r="A7020" s="2">
        <v>7019</v>
      </c>
      <c r="B7020" s="2" t="s">
        <v>9243</v>
      </c>
      <c r="C7020" s="2">
        <f>YEAR([1]Data!$D7020)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9">
        <v>25.83</v>
      </c>
      <c r="T7020" s="2">
        <v>7</v>
      </c>
      <c r="U7020" s="25">
        <v>0</v>
      </c>
      <c r="V7020" s="25">
        <v>12.1401</v>
      </c>
      <c r="W7020" s="11">
        <f>Table_1[[#This Row],[Discount]]/Table_1[[#This Row],[Sales]]</f>
        <v>0</v>
      </c>
      <c r="X7020" t="str">
        <f>IF(Table_1[[#This Row],[Discount %]]&lt;=0.1, "0-10%", IF(Table_1[[#This Row],[Discount %]]&lt;=0.2, "10-20%", IF(Table_1[[#This Row],[Discount %]]&lt;=0.3, "20-30%", IF(Table_1[[#This Row],[Discount %]]&lt;=0.4, "30-40%", "40%+"))))</f>
        <v>0-10%</v>
      </c>
    </row>
    <row r="7021" spans="1:24" ht="14.4" x14ac:dyDescent="0.3">
      <c r="A7021" s="2">
        <v>7020</v>
      </c>
      <c r="B7021" s="2" t="s">
        <v>9244</v>
      </c>
      <c r="C7021" s="2">
        <f>YEAR([1]Data!$D7021)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9">
        <v>15.552000000000003</v>
      </c>
      <c r="T7021" s="2">
        <v>3</v>
      </c>
      <c r="U7021" s="25">
        <v>0.2</v>
      </c>
      <c r="V7021" s="25">
        <v>5.4432</v>
      </c>
      <c r="W7021" s="11">
        <f>Table_1[[#This Row],[Discount]]/Table_1[[#This Row],[Sales]]</f>
        <v>1.2860082304526748E-2</v>
      </c>
      <c r="X7021" t="str">
        <f>IF(Table_1[[#This Row],[Discount %]]&lt;=0.1, "0-10%", IF(Table_1[[#This Row],[Discount %]]&lt;=0.2, "10-20%", IF(Table_1[[#This Row],[Discount %]]&lt;=0.3, "20-30%", IF(Table_1[[#This Row],[Discount %]]&lt;=0.4, "30-40%", "40%+"))))</f>
        <v>0-10%</v>
      </c>
    </row>
    <row r="7022" spans="1:24" ht="14.4" x14ac:dyDescent="0.3">
      <c r="A7022" s="2">
        <v>7021</v>
      </c>
      <c r="B7022" s="2" t="s">
        <v>9244</v>
      </c>
      <c r="C7022" s="2">
        <f>YEAR([1]Data!$D7022)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9">
        <v>6.8000000000000007</v>
      </c>
      <c r="T7022" s="2">
        <v>1</v>
      </c>
      <c r="U7022" s="25">
        <v>0.2</v>
      </c>
      <c r="V7022" s="25">
        <v>0.50999999999999979</v>
      </c>
      <c r="W7022" s="11">
        <f>Table_1[[#This Row],[Discount]]/Table_1[[#This Row],[Sales]]</f>
        <v>2.9411764705882353E-2</v>
      </c>
      <c r="X7022" t="str">
        <f>IF(Table_1[[#This Row],[Discount %]]&lt;=0.1, "0-10%", IF(Table_1[[#This Row],[Discount %]]&lt;=0.2, "10-20%", IF(Table_1[[#This Row],[Discount %]]&lt;=0.3, "20-30%", IF(Table_1[[#This Row],[Discount %]]&lt;=0.4, "30-40%", "40%+"))))</f>
        <v>0-10%</v>
      </c>
    </row>
    <row r="7023" spans="1:24" ht="14.4" x14ac:dyDescent="0.3">
      <c r="A7023" s="2">
        <v>7022</v>
      </c>
      <c r="B7023" s="2" t="s">
        <v>9244</v>
      </c>
      <c r="C7023" s="2">
        <f>YEAR([1]Data!$D7023)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9">
        <v>4.2240000000000002</v>
      </c>
      <c r="T7023" s="2">
        <v>3</v>
      </c>
      <c r="U7023" s="25">
        <v>0.2</v>
      </c>
      <c r="V7023" s="25">
        <v>1.2672000000000003</v>
      </c>
      <c r="W7023" s="11">
        <f>Table_1[[#This Row],[Discount]]/Table_1[[#This Row],[Sales]]</f>
        <v>4.7348484848484848E-2</v>
      </c>
      <c r="X7023" t="str">
        <f>IF(Table_1[[#This Row],[Discount %]]&lt;=0.1, "0-10%", IF(Table_1[[#This Row],[Discount %]]&lt;=0.2, "10-20%", IF(Table_1[[#This Row],[Discount %]]&lt;=0.3, "20-30%", IF(Table_1[[#This Row],[Discount %]]&lt;=0.4, "30-40%", "40%+"))))</f>
        <v>0-10%</v>
      </c>
    </row>
    <row r="7024" spans="1:24" ht="14.4" x14ac:dyDescent="0.3">
      <c r="A7024" s="2">
        <v>7023</v>
      </c>
      <c r="B7024" s="2" t="s">
        <v>9244</v>
      </c>
      <c r="C7024" s="2">
        <f>YEAR([1]Data!$D7024)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9">
        <v>143.64000000000001</v>
      </c>
      <c r="T7024" s="2">
        <v>9</v>
      </c>
      <c r="U7024" s="25">
        <v>0.2</v>
      </c>
      <c r="V7024" s="25">
        <v>10.772999999999989</v>
      </c>
      <c r="W7024" s="11">
        <f>Table_1[[#This Row],[Discount]]/Table_1[[#This Row],[Sales]]</f>
        <v>1.3923698134224449E-3</v>
      </c>
      <c r="X7024" t="str">
        <f>IF(Table_1[[#This Row],[Discount %]]&lt;=0.1, "0-10%", IF(Table_1[[#This Row],[Discount %]]&lt;=0.2, "10-20%", IF(Table_1[[#This Row],[Discount %]]&lt;=0.3, "20-30%", IF(Table_1[[#This Row],[Discount %]]&lt;=0.4, "30-40%", "40%+"))))</f>
        <v>0-10%</v>
      </c>
    </row>
    <row r="7025" spans="1:24" ht="14.4" x14ac:dyDescent="0.3">
      <c r="A7025" s="2">
        <v>7024</v>
      </c>
      <c r="B7025" s="2" t="s">
        <v>9244</v>
      </c>
      <c r="C7025" s="2">
        <f>YEAR([1]Data!$D7025)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9">
        <v>31.104000000000006</v>
      </c>
      <c r="T7025" s="2">
        <v>6</v>
      </c>
      <c r="U7025" s="25">
        <v>0.2</v>
      </c>
      <c r="V7025" s="25">
        <v>10.8864</v>
      </c>
      <c r="W7025" s="11">
        <f>Table_1[[#This Row],[Discount]]/Table_1[[#This Row],[Sales]]</f>
        <v>6.4300411522633738E-3</v>
      </c>
      <c r="X7025" t="str">
        <f>IF(Table_1[[#This Row],[Discount %]]&lt;=0.1, "0-10%", IF(Table_1[[#This Row],[Discount %]]&lt;=0.2, "10-20%", IF(Table_1[[#This Row],[Discount %]]&lt;=0.3, "20-30%", IF(Table_1[[#This Row],[Discount %]]&lt;=0.4, "30-40%", "40%+"))))</f>
        <v>0-10%</v>
      </c>
    </row>
    <row r="7026" spans="1:24" ht="14.4" x14ac:dyDescent="0.3">
      <c r="A7026" s="2">
        <v>7025</v>
      </c>
      <c r="B7026" s="2" t="s">
        <v>9244</v>
      </c>
      <c r="C7026" s="2">
        <f>YEAR([1]Data!$D7026)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9">
        <v>223.05600000000001</v>
      </c>
      <c r="T7026" s="2">
        <v>9</v>
      </c>
      <c r="U7026" s="25">
        <v>0.2</v>
      </c>
      <c r="V7026" s="25">
        <v>69.704999999999984</v>
      </c>
      <c r="W7026" s="11">
        <f>Table_1[[#This Row],[Discount]]/Table_1[[#This Row],[Sales]]</f>
        <v>8.9663582239437635E-4</v>
      </c>
      <c r="X7026" t="str">
        <f>IF(Table_1[[#This Row],[Discount %]]&lt;=0.1, "0-10%", IF(Table_1[[#This Row],[Discount %]]&lt;=0.2, "10-20%", IF(Table_1[[#This Row],[Discount %]]&lt;=0.3, "20-30%", IF(Table_1[[#This Row],[Discount %]]&lt;=0.4, "30-40%", "40%+"))))</f>
        <v>0-10%</v>
      </c>
    </row>
    <row r="7027" spans="1:24" ht="14.4" x14ac:dyDescent="0.3">
      <c r="A7027" s="2">
        <v>7026</v>
      </c>
      <c r="B7027" s="2" t="s">
        <v>9247</v>
      </c>
      <c r="C7027" s="2">
        <f>YEAR([1]Data!$D7027)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9">
        <v>227.45999999999998</v>
      </c>
      <c r="T7027" s="2">
        <v>6</v>
      </c>
      <c r="U7027" s="25">
        <v>0</v>
      </c>
      <c r="V7027" s="25">
        <v>65.963399999999979</v>
      </c>
      <c r="W7027" s="11">
        <f>Table_1[[#This Row],[Discount]]/Table_1[[#This Row],[Sales]]</f>
        <v>0</v>
      </c>
      <c r="X7027" t="str">
        <f>IF(Table_1[[#This Row],[Discount %]]&lt;=0.1, "0-10%", IF(Table_1[[#This Row],[Discount %]]&lt;=0.2, "10-20%", IF(Table_1[[#This Row],[Discount %]]&lt;=0.3, "20-30%", IF(Table_1[[#This Row],[Discount %]]&lt;=0.4, "30-40%", "40%+"))))</f>
        <v>0-10%</v>
      </c>
    </row>
    <row r="7028" spans="1:24" ht="14.4" x14ac:dyDescent="0.3">
      <c r="A7028" s="2">
        <v>7027</v>
      </c>
      <c r="B7028" s="2" t="s">
        <v>9247</v>
      </c>
      <c r="C7028" s="2">
        <f>YEAR([1]Data!$D7028)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9">
        <v>46.24</v>
      </c>
      <c r="T7028" s="2">
        <v>4</v>
      </c>
      <c r="U7028" s="25">
        <v>0.2</v>
      </c>
      <c r="V7028" s="25">
        <v>15.605999999999996</v>
      </c>
      <c r="W7028" s="11">
        <f>Table_1[[#This Row],[Discount]]/Table_1[[#This Row],[Sales]]</f>
        <v>4.3252595155709346E-3</v>
      </c>
      <c r="X7028" t="str">
        <f>IF(Table_1[[#This Row],[Discount %]]&lt;=0.1, "0-10%", IF(Table_1[[#This Row],[Discount %]]&lt;=0.2, "10-20%", IF(Table_1[[#This Row],[Discount %]]&lt;=0.3, "20-30%", IF(Table_1[[#This Row],[Discount %]]&lt;=0.4, "30-40%", "40%+"))))</f>
        <v>0-10%</v>
      </c>
    </row>
    <row r="7029" spans="1:24" ht="14.4" x14ac:dyDescent="0.3">
      <c r="A7029" s="2">
        <v>7028</v>
      </c>
      <c r="B7029" s="2" t="s">
        <v>9248</v>
      </c>
      <c r="C7029" s="2">
        <f>YEAR([1]Data!$D7029)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9">
        <v>5.22</v>
      </c>
      <c r="T7029" s="2">
        <v>2</v>
      </c>
      <c r="U7029" s="25">
        <v>0</v>
      </c>
      <c r="V7029" s="25">
        <v>2.4011999999999998</v>
      </c>
      <c r="W7029" s="11">
        <f>Table_1[[#This Row],[Discount]]/Table_1[[#This Row],[Sales]]</f>
        <v>0</v>
      </c>
      <c r="X7029" t="str">
        <f>IF(Table_1[[#This Row],[Discount %]]&lt;=0.1, "0-10%", IF(Table_1[[#This Row],[Discount %]]&lt;=0.2, "10-20%", IF(Table_1[[#This Row],[Discount %]]&lt;=0.3, "20-30%", IF(Table_1[[#This Row],[Discount %]]&lt;=0.4, "30-40%", "40%+"))))</f>
        <v>0-10%</v>
      </c>
    </row>
    <row r="7030" spans="1:24" ht="14.4" x14ac:dyDescent="0.3">
      <c r="A7030" s="2">
        <v>7029</v>
      </c>
      <c r="B7030" s="2" t="s">
        <v>9249</v>
      </c>
      <c r="C7030" s="2">
        <f>YEAR([1]Data!$D7030)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9">
        <v>33.9</v>
      </c>
      <c r="T7030" s="2">
        <v>5</v>
      </c>
      <c r="U7030" s="25">
        <v>0</v>
      </c>
      <c r="V7030" s="25">
        <v>15.593999999999999</v>
      </c>
      <c r="W7030" s="11">
        <f>Table_1[[#This Row],[Discount]]/Table_1[[#This Row],[Sales]]</f>
        <v>0</v>
      </c>
      <c r="X7030" t="str">
        <f>IF(Table_1[[#This Row],[Discount %]]&lt;=0.1, "0-10%", IF(Table_1[[#This Row],[Discount %]]&lt;=0.2, "10-20%", IF(Table_1[[#This Row],[Discount %]]&lt;=0.3, "20-30%", IF(Table_1[[#This Row],[Discount %]]&lt;=0.4, "30-40%", "40%+"))))</f>
        <v>0-10%</v>
      </c>
    </row>
    <row r="7031" spans="1:24" ht="14.4" x14ac:dyDescent="0.3">
      <c r="A7031" s="2">
        <v>7030</v>
      </c>
      <c r="B7031" s="2" t="s">
        <v>9250</v>
      </c>
      <c r="C7031" s="2">
        <f>YEAR([1]Data!$D7031)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9">
        <v>28.14</v>
      </c>
      <c r="T7031" s="2">
        <v>3</v>
      </c>
      <c r="U7031" s="25">
        <v>0</v>
      </c>
      <c r="V7031" s="25">
        <v>7.8792000000000009</v>
      </c>
      <c r="W7031" s="11">
        <f>Table_1[[#This Row],[Discount]]/Table_1[[#This Row],[Sales]]</f>
        <v>0</v>
      </c>
      <c r="X7031" t="str">
        <f>IF(Table_1[[#This Row],[Discount %]]&lt;=0.1, "0-10%", IF(Table_1[[#This Row],[Discount %]]&lt;=0.2, "10-20%", IF(Table_1[[#This Row],[Discount %]]&lt;=0.3, "20-30%", IF(Table_1[[#This Row],[Discount %]]&lt;=0.4, "30-40%", "40%+"))))</f>
        <v>0-10%</v>
      </c>
    </row>
    <row r="7032" spans="1:24" ht="14.4" x14ac:dyDescent="0.3">
      <c r="A7032" s="2">
        <v>7031</v>
      </c>
      <c r="B7032" s="2" t="s">
        <v>9250</v>
      </c>
      <c r="C7032" s="2">
        <f>YEAR([1]Data!$D7032)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9">
        <v>36</v>
      </c>
      <c r="T7032" s="2">
        <v>2</v>
      </c>
      <c r="U7032" s="25">
        <v>0</v>
      </c>
      <c r="V7032" s="25">
        <v>6.4799999999999969</v>
      </c>
      <c r="W7032" s="11">
        <f>Table_1[[#This Row],[Discount]]/Table_1[[#This Row],[Sales]]</f>
        <v>0</v>
      </c>
      <c r="X7032" t="str">
        <f>IF(Table_1[[#This Row],[Discount %]]&lt;=0.1, "0-10%", IF(Table_1[[#This Row],[Discount %]]&lt;=0.2, "10-20%", IF(Table_1[[#This Row],[Discount %]]&lt;=0.3, "20-30%", IF(Table_1[[#This Row],[Discount %]]&lt;=0.4, "30-40%", "40%+"))))</f>
        <v>0-10%</v>
      </c>
    </row>
    <row r="7033" spans="1:24" ht="14.4" x14ac:dyDescent="0.3">
      <c r="A7033" s="2">
        <v>7032</v>
      </c>
      <c r="B7033" s="2" t="s">
        <v>9250</v>
      </c>
      <c r="C7033" s="2">
        <f>YEAR([1]Data!$D7033)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9">
        <v>92.94</v>
      </c>
      <c r="T7033" s="2">
        <v>3</v>
      </c>
      <c r="U7033" s="25">
        <v>0</v>
      </c>
      <c r="V7033" s="25">
        <v>25.093799999999998</v>
      </c>
      <c r="W7033" s="11">
        <f>Table_1[[#This Row],[Discount]]/Table_1[[#This Row],[Sales]]</f>
        <v>0</v>
      </c>
      <c r="X7033" t="str">
        <f>IF(Table_1[[#This Row],[Discount %]]&lt;=0.1, "0-10%", IF(Table_1[[#This Row],[Discount %]]&lt;=0.2, "10-20%", IF(Table_1[[#This Row],[Discount %]]&lt;=0.3, "20-30%", IF(Table_1[[#This Row],[Discount %]]&lt;=0.4, "30-40%", "40%+"))))</f>
        <v>0-10%</v>
      </c>
    </row>
    <row r="7034" spans="1:24" ht="14.4" x14ac:dyDescent="0.3">
      <c r="A7034" s="2">
        <v>7033</v>
      </c>
      <c r="B7034" s="2" t="s">
        <v>9250</v>
      </c>
      <c r="C7034" s="2">
        <f>YEAR([1]Data!$D7034)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9">
        <v>245.64600000000002</v>
      </c>
      <c r="T7034" s="2">
        <v>3</v>
      </c>
      <c r="U7034" s="25">
        <v>0.1</v>
      </c>
      <c r="V7034" s="25">
        <v>8.1881999999999877</v>
      </c>
      <c r="W7034" s="11">
        <f>Table_1[[#This Row],[Discount]]/Table_1[[#This Row],[Sales]]</f>
        <v>4.0708987730311098E-4</v>
      </c>
      <c r="X7034" t="str">
        <f>IF(Table_1[[#This Row],[Discount %]]&lt;=0.1, "0-10%", IF(Table_1[[#This Row],[Discount %]]&lt;=0.2, "10-20%", IF(Table_1[[#This Row],[Discount %]]&lt;=0.3, "20-30%", IF(Table_1[[#This Row],[Discount %]]&lt;=0.4, "30-40%", "40%+"))))</f>
        <v>0-10%</v>
      </c>
    </row>
    <row r="7035" spans="1:24" ht="14.4" x14ac:dyDescent="0.3">
      <c r="A7035" s="2">
        <v>7034</v>
      </c>
      <c r="B7035" s="2" t="s">
        <v>9250</v>
      </c>
      <c r="C7035" s="2">
        <f>YEAR([1]Data!$D7035)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9">
        <v>55.00800000000001</v>
      </c>
      <c r="T7035" s="2">
        <v>3</v>
      </c>
      <c r="U7035" s="25">
        <v>0.2</v>
      </c>
      <c r="V7035" s="25">
        <v>17.189999999999998</v>
      </c>
      <c r="W7035" s="11">
        <f>Table_1[[#This Row],[Discount]]/Table_1[[#This Row],[Sales]]</f>
        <v>3.6358347876672479E-3</v>
      </c>
      <c r="X7035" t="str">
        <f>IF(Table_1[[#This Row],[Discount %]]&lt;=0.1, "0-10%", IF(Table_1[[#This Row],[Discount %]]&lt;=0.2, "10-20%", IF(Table_1[[#This Row],[Discount %]]&lt;=0.3, "20-30%", IF(Table_1[[#This Row],[Discount %]]&lt;=0.4, "30-40%", "40%+"))))</f>
        <v>0-10%</v>
      </c>
    </row>
    <row r="7036" spans="1:24" ht="14.4" x14ac:dyDescent="0.3">
      <c r="A7036" s="2">
        <v>7035</v>
      </c>
      <c r="B7036" s="2" t="s">
        <v>9250</v>
      </c>
      <c r="C7036" s="2">
        <f>YEAR([1]Data!$D7036)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9">
        <v>35.231999999999999</v>
      </c>
      <c r="T7036" s="2">
        <v>3</v>
      </c>
      <c r="U7036" s="25">
        <v>0.2</v>
      </c>
      <c r="V7036" s="25">
        <v>11.450399999999998</v>
      </c>
      <c r="W7036" s="11">
        <f>Table_1[[#This Row],[Discount]]/Table_1[[#This Row],[Sales]]</f>
        <v>5.6766575840145328E-3</v>
      </c>
      <c r="X7036" t="str">
        <f>IF(Table_1[[#This Row],[Discount %]]&lt;=0.1, "0-10%", IF(Table_1[[#This Row],[Discount %]]&lt;=0.2, "10-20%", IF(Table_1[[#This Row],[Discount %]]&lt;=0.3, "20-30%", IF(Table_1[[#This Row],[Discount %]]&lt;=0.4, "30-40%", "40%+"))))</f>
        <v>0-10%</v>
      </c>
    </row>
    <row r="7037" spans="1:24" ht="14.4" x14ac:dyDescent="0.3">
      <c r="A7037" s="2">
        <v>7036</v>
      </c>
      <c r="B7037" s="2" t="s">
        <v>9251</v>
      </c>
      <c r="C7037" s="2">
        <f>YEAR([1]Data!$D7037)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9">
        <v>523.39200000000005</v>
      </c>
      <c r="T7037" s="2">
        <v>3</v>
      </c>
      <c r="U7037" s="25">
        <v>0.2</v>
      </c>
      <c r="V7037" s="25">
        <v>52.339199999999977</v>
      </c>
      <c r="W7037" s="11">
        <f>Table_1[[#This Row],[Discount]]/Table_1[[#This Row],[Sales]]</f>
        <v>3.8212276840303249E-4</v>
      </c>
      <c r="X7037" t="str">
        <f>IF(Table_1[[#This Row],[Discount %]]&lt;=0.1, "0-10%", IF(Table_1[[#This Row],[Discount %]]&lt;=0.2, "10-20%", IF(Table_1[[#This Row],[Discount %]]&lt;=0.3, "20-30%", IF(Table_1[[#This Row],[Discount %]]&lt;=0.4, "30-40%", "40%+"))))</f>
        <v>0-10%</v>
      </c>
    </row>
    <row r="7038" spans="1:24" ht="14.4" x14ac:dyDescent="0.3">
      <c r="A7038" s="2">
        <v>7037</v>
      </c>
      <c r="B7038" s="2" t="s">
        <v>9252</v>
      </c>
      <c r="C7038" s="2">
        <f>YEAR([1]Data!$D7038)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9">
        <v>479.98400000000004</v>
      </c>
      <c r="T7038" s="2">
        <v>2</v>
      </c>
      <c r="U7038" s="25">
        <v>0.2</v>
      </c>
      <c r="V7038" s="25">
        <v>89.996999999999986</v>
      </c>
      <c r="W7038" s="11">
        <f>Table_1[[#This Row],[Discount]]/Table_1[[#This Row],[Sales]]</f>
        <v>4.1668055601853395E-4</v>
      </c>
      <c r="X7038" t="str">
        <f>IF(Table_1[[#This Row],[Discount %]]&lt;=0.1, "0-10%", IF(Table_1[[#This Row],[Discount %]]&lt;=0.2, "10-20%", IF(Table_1[[#This Row],[Discount %]]&lt;=0.3, "20-30%", IF(Table_1[[#This Row],[Discount %]]&lt;=0.4, "30-40%", "40%+"))))</f>
        <v>0-10%</v>
      </c>
    </row>
    <row r="7039" spans="1:24" ht="14.4" x14ac:dyDescent="0.3">
      <c r="A7039" s="2">
        <v>7038</v>
      </c>
      <c r="B7039" s="2" t="s">
        <v>9253</v>
      </c>
      <c r="C7039" s="2">
        <f>YEAR([1]Data!$D7039)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9">
        <v>12.96</v>
      </c>
      <c r="T7039" s="2">
        <v>2</v>
      </c>
      <c r="U7039" s="25">
        <v>0</v>
      </c>
      <c r="V7039" s="25">
        <v>6.2208000000000006</v>
      </c>
      <c r="W7039" s="11">
        <f>Table_1[[#This Row],[Discount]]/Table_1[[#This Row],[Sales]]</f>
        <v>0</v>
      </c>
      <c r="X7039" t="str">
        <f>IF(Table_1[[#This Row],[Discount %]]&lt;=0.1, "0-10%", IF(Table_1[[#This Row],[Discount %]]&lt;=0.2, "10-20%", IF(Table_1[[#This Row],[Discount %]]&lt;=0.3, "20-30%", IF(Table_1[[#This Row],[Discount %]]&lt;=0.4, "30-40%", "40%+"))))</f>
        <v>0-10%</v>
      </c>
    </row>
    <row r="7040" spans="1:24" ht="14.4" x14ac:dyDescent="0.3">
      <c r="A7040" s="2">
        <v>7039</v>
      </c>
      <c r="B7040" s="2" t="s">
        <v>9253</v>
      </c>
      <c r="C7040" s="2">
        <f>YEAR([1]Data!$D7040)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9">
        <v>17.940000000000001</v>
      </c>
      <c r="T7040" s="2">
        <v>3</v>
      </c>
      <c r="U7040" s="25">
        <v>0</v>
      </c>
      <c r="V7040" s="25">
        <v>6.4584000000000001</v>
      </c>
      <c r="W7040" s="11">
        <f>Table_1[[#This Row],[Discount]]/Table_1[[#This Row],[Sales]]</f>
        <v>0</v>
      </c>
      <c r="X7040" t="str">
        <f>IF(Table_1[[#This Row],[Discount %]]&lt;=0.1, "0-10%", IF(Table_1[[#This Row],[Discount %]]&lt;=0.2, "10-20%", IF(Table_1[[#This Row],[Discount %]]&lt;=0.3, "20-30%", IF(Table_1[[#This Row],[Discount %]]&lt;=0.4, "30-40%", "40%+"))))</f>
        <v>0-10%</v>
      </c>
    </row>
    <row r="7041" spans="1:24" ht="14.4" x14ac:dyDescent="0.3">
      <c r="A7041" s="2">
        <v>7040</v>
      </c>
      <c r="B7041" s="2" t="s">
        <v>9256</v>
      </c>
      <c r="C7041" s="2">
        <f>YEAR([1]Data!$D7041)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9">
        <v>166.72</v>
      </c>
      <c r="T7041" s="2">
        <v>2</v>
      </c>
      <c r="U7041" s="25">
        <v>0</v>
      </c>
      <c r="V7041" s="25">
        <v>41.680000000000007</v>
      </c>
      <c r="W7041" s="11">
        <f>Table_1[[#This Row],[Discount]]/Table_1[[#This Row],[Sales]]</f>
        <v>0</v>
      </c>
      <c r="X7041" t="str">
        <f>IF(Table_1[[#This Row],[Discount %]]&lt;=0.1, "0-10%", IF(Table_1[[#This Row],[Discount %]]&lt;=0.2, "10-20%", IF(Table_1[[#This Row],[Discount %]]&lt;=0.3, "20-30%", IF(Table_1[[#This Row],[Discount %]]&lt;=0.4, "30-40%", "40%+"))))</f>
        <v>0-10%</v>
      </c>
    </row>
    <row r="7042" spans="1:24" ht="14.4" x14ac:dyDescent="0.3">
      <c r="A7042" s="2">
        <v>7041</v>
      </c>
      <c r="B7042" s="2" t="s">
        <v>9256</v>
      </c>
      <c r="C7042" s="2">
        <f>YEAR([1]Data!$D7042)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9">
        <v>24.816000000000003</v>
      </c>
      <c r="T7042" s="2">
        <v>3</v>
      </c>
      <c r="U7042" s="25">
        <v>0.2</v>
      </c>
      <c r="V7042" s="25">
        <v>8.3753999999999991</v>
      </c>
      <c r="W7042" s="11">
        <f>Table_1[[#This Row],[Discount]]/Table_1[[#This Row],[Sales]]</f>
        <v>8.0593165699548667E-3</v>
      </c>
      <c r="X7042" t="str">
        <f>IF(Table_1[[#This Row],[Discount %]]&lt;=0.1, "0-10%", IF(Table_1[[#This Row],[Discount %]]&lt;=0.2, "10-20%", IF(Table_1[[#This Row],[Discount %]]&lt;=0.3, "20-30%", IF(Table_1[[#This Row],[Discount %]]&lt;=0.4, "30-40%", "40%+"))))</f>
        <v>0-10%</v>
      </c>
    </row>
    <row r="7043" spans="1:24" ht="14.4" x14ac:dyDescent="0.3">
      <c r="A7043" s="2">
        <v>7042</v>
      </c>
      <c r="B7043" s="2" t="s">
        <v>9256</v>
      </c>
      <c r="C7043" s="2">
        <f>YEAR([1]Data!$D7043)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9">
        <v>124.36</v>
      </c>
      <c r="T7043" s="2">
        <v>2</v>
      </c>
      <c r="U7043" s="25">
        <v>0</v>
      </c>
      <c r="V7043" s="25">
        <v>27.359200000000001</v>
      </c>
      <c r="W7043" s="11">
        <f>Table_1[[#This Row],[Discount]]/Table_1[[#This Row],[Sales]]</f>
        <v>0</v>
      </c>
      <c r="X7043" t="str">
        <f>IF(Table_1[[#This Row],[Discount %]]&lt;=0.1, "0-10%", IF(Table_1[[#This Row],[Discount %]]&lt;=0.2, "10-20%", IF(Table_1[[#This Row],[Discount %]]&lt;=0.3, "20-30%", IF(Table_1[[#This Row],[Discount %]]&lt;=0.4, "30-40%", "40%+"))))</f>
        <v>0-10%</v>
      </c>
    </row>
    <row r="7044" spans="1:24" ht="14.4" x14ac:dyDescent="0.3">
      <c r="A7044" s="2">
        <v>7043</v>
      </c>
      <c r="B7044" s="2" t="s">
        <v>9257</v>
      </c>
      <c r="C7044" s="2">
        <f>YEAR([1]Data!$D7044)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9">
        <v>599.97</v>
      </c>
      <c r="T7044" s="2">
        <v>5</v>
      </c>
      <c r="U7044" s="25">
        <v>0.4</v>
      </c>
      <c r="V7044" s="25">
        <v>69.996499999999969</v>
      </c>
      <c r="W7044" s="11">
        <f>Table_1[[#This Row],[Discount]]/Table_1[[#This Row],[Sales]]</f>
        <v>6.6670000166674996E-4</v>
      </c>
      <c r="X7044" t="str">
        <f>IF(Table_1[[#This Row],[Discount %]]&lt;=0.1, "0-10%", IF(Table_1[[#This Row],[Discount %]]&lt;=0.2, "10-20%", IF(Table_1[[#This Row],[Discount %]]&lt;=0.3, "20-30%", IF(Table_1[[#This Row],[Discount %]]&lt;=0.4, "30-40%", "40%+"))))</f>
        <v>0-10%</v>
      </c>
    </row>
    <row r="7045" spans="1:24" ht="14.4" x14ac:dyDescent="0.3">
      <c r="A7045" s="2">
        <v>7044</v>
      </c>
      <c r="B7045" s="2" t="s">
        <v>9257</v>
      </c>
      <c r="C7045" s="2">
        <f>YEAR([1]Data!$D7045)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9">
        <v>198.744</v>
      </c>
      <c r="T7045" s="2">
        <v>4</v>
      </c>
      <c r="U7045" s="25">
        <v>0.3</v>
      </c>
      <c r="V7045" s="25">
        <v>-14.195999999999984</v>
      </c>
      <c r="W7045" s="11">
        <f>Table_1[[#This Row],[Discount]]/Table_1[[#This Row],[Sales]]</f>
        <v>1.5094795314575533E-3</v>
      </c>
      <c r="X7045" t="str">
        <f>IF(Table_1[[#This Row],[Discount %]]&lt;=0.1, "0-10%", IF(Table_1[[#This Row],[Discount %]]&lt;=0.2, "10-20%", IF(Table_1[[#This Row],[Discount %]]&lt;=0.3, "20-30%", IF(Table_1[[#This Row],[Discount %]]&lt;=0.4, "30-40%", "40%+"))))</f>
        <v>0-10%</v>
      </c>
    </row>
    <row r="7046" spans="1:24" ht="14.4" x14ac:dyDescent="0.3">
      <c r="A7046" s="2">
        <v>7045</v>
      </c>
      <c r="B7046" s="2" t="s">
        <v>9257</v>
      </c>
      <c r="C7046" s="2">
        <f>YEAR([1]Data!$D7046)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9">
        <v>9.1840000000000011</v>
      </c>
      <c r="T7046" s="2">
        <v>2</v>
      </c>
      <c r="U7046" s="25">
        <v>0.2</v>
      </c>
      <c r="V7046" s="25">
        <v>1.1479999999999988</v>
      </c>
      <c r="W7046" s="11">
        <f>Table_1[[#This Row],[Discount]]/Table_1[[#This Row],[Sales]]</f>
        <v>2.1777003484320556E-2</v>
      </c>
      <c r="X7046" t="str">
        <f>IF(Table_1[[#This Row],[Discount %]]&lt;=0.1, "0-10%", IF(Table_1[[#This Row],[Discount %]]&lt;=0.2, "10-20%", IF(Table_1[[#This Row],[Discount %]]&lt;=0.3, "20-30%", IF(Table_1[[#This Row],[Discount %]]&lt;=0.4, "30-40%", "40%+"))))</f>
        <v>0-10%</v>
      </c>
    </row>
    <row r="7047" spans="1:24" ht="14.4" x14ac:dyDescent="0.3">
      <c r="A7047" s="2">
        <v>7046</v>
      </c>
      <c r="B7047" s="2" t="s">
        <v>9258</v>
      </c>
      <c r="C7047" s="2">
        <f>YEAR([1]Data!$D7047)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9">
        <v>9.2480000000000011</v>
      </c>
      <c r="T7047" s="2">
        <v>2</v>
      </c>
      <c r="U7047" s="25">
        <v>0.2</v>
      </c>
      <c r="V7047" s="25">
        <v>3.3524000000000003</v>
      </c>
      <c r="W7047" s="11">
        <f>Table_1[[#This Row],[Discount]]/Table_1[[#This Row],[Sales]]</f>
        <v>2.162629757785467E-2</v>
      </c>
      <c r="X7047" t="str">
        <f>IF(Table_1[[#This Row],[Discount %]]&lt;=0.1, "0-10%", IF(Table_1[[#This Row],[Discount %]]&lt;=0.2, "10-20%", IF(Table_1[[#This Row],[Discount %]]&lt;=0.3, "20-30%", IF(Table_1[[#This Row],[Discount %]]&lt;=0.4, "30-40%", "40%+"))))</f>
        <v>0-10%</v>
      </c>
    </row>
    <row r="7048" spans="1:24" ht="14.4" x14ac:dyDescent="0.3">
      <c r="A7048" s="2">
        <v>7047</v>
      </c>
      <c r="B7048" s="2" t="s">
        <v>9259</v>
      </c>
      <c r="C7048" s="2">
        <f>YEAR([1]Data!$D7048)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9">
        <v>99.591999999999999</v>
      </c>
      <c r="T7048" s="2">
        <v>1</v>
      </c>
      <c r="U7048" s="25">
        <v>0.2</v>
      </c>
      <c r="V7048" s="25">
        <v>2.4897999999999989</v>
      </c>
      <c r="W7048" s="11">
        <f>Table_1[[#This Row],[Discount]]/Table_1[[#This Row],[Sales]]</f>
        <v>2.0081934291910999E-3</v>
      </c>
      <c r="X7048" t="str">
        <f>IF(Table_1[[#This Row],[Discount %]]&lt;=0.1, "0-10%", IF(Table_1[[#This Row],[Discount %]]&lt;=0.2, "10-20%", IF(Table_1[[#This Row],[Discount %]]&lt;=0.3, "20-30%", IF(Table_1[[#This Row],[Discount %]]&lt;=0.4, "30-40%", "40%+"))))</f>
        <v>0-10%</v>
      </c>
    </row>
    <row r="7049" spans="1:24" ht="14.4" x14ac:dyDescent="0.3">
      <c r="A7049" s="2">
        <v>7048</v>
      </c>
      <c r="B7049" s="2" t="s">
        <v>9259</v>
      </c>
      <c r="C7049" s="2">
        <f>YEAR([1]Data!$D7049)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9">
        <v>399.96</v>
      </c>
      <c r="T7049" s="2">
        <v>4</v>
      </c>
      <c r="U7049" s="25">
        <v>0</v>
      </c>
      <c r="V7049" s="25">
        <v>139.98599999999999</v>
      </c>
      <c r="W7049" s="11">
        <f>Table_1[[#This Row],[Discount]]/Table_1[[#This Row],[Sales]]</f>
        <v>0</v>
      </c>
      <c r="X7049" t="str">
        <f>IF(Table_1[[#This Row],[Discount %]]&lt;=0.1, "0-10%", IF(Table_1[[#This Row],[Discount %]]&lt;=0.2, "10-20%", IF(Table_1[[#This Row],[Discount %]]&lt;=0.3, "20-30%", IF(Table_1[[#This Row],[Discount %]]&lt;=0.4, "30-40%", "40%+"))))</f>
        <v>0-10%</v>
      </c>
    </row>
    <row r="7050" spans="1:24" ht="14.4" x14ac:dyDescent="0.3">
      <c r="A7050" s="2">
        <v>7049</v>
      </c>
      <c r="B7050" s="2" t="s">
        <v>9260</v>
      </c>
      <c r="C7050" s="2">
        <f>YEAR([1]Data!$D7050)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9">
        <v>15.552000000000003</v>
      </c>
      <c r="T7050" s="2">
        <v>3</v>
      </c>
      <c r="U7050" s="25">
        <v>0.2</v>
      </c>
      <c r="V7050" s="25">
        <v>5.4432</v>
      </c>
      <c r="W7050" s="11">
        <f>Table_1[[#This Row],[Discount]]/Table_1[[#This Row],[Sales]]</f>
        <v>1.2860082304526748E-2</v>
      </c>
      <c r="X7050" t="str">
        <f>IF(Table_1[[#This Row],[Discount %]]&lt;=0.1, "0-10%", IF(Table_1[[#This Row],[Discount %]]&lt;=0.2, "10-20%", IF(Table_1[[#This Row],[Discount %]]&lt;=0.3, "20-30%", IF(Table_1[[#This Row],[Discount %]]&lt;=0.4, "30-40%", "40%+"))))</f>
        <v>0-10%</v>
      </c>
    </row>
    <row r="7051" spans="1:24" ht="14.4" x14ac:dyDescent="0.3">
      <c r="A7051" s="2">
        <v>7050</v>
      </c>
      <c r="B7051" s="2" t="s">
        <v>9261</v>
      </c>
      <c r="C7051" s="2">
        <f>YEAR([1]Data!$D7051)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9">
        <v>14.576000000000001</v>
      </c>
      <c r="T7051" s="2">
        <v>2</v>
      </c>
      <c r="U7051" s="25">
        <v>0.2</v>
      </c>
      <c r="V7051" s="25">
        <v>2.3685999999999989</v>
      </c>
      <c r="W7051" s="11">
        <f>Table_1[[#This Row],[Discount]]/Table_1[[#This Row],[Sales]]</f>
        <v>1.3721185510428101E-2</v>
      </c>
      <c r="X7051" t="str">
        <f>IF(Table_1[[#This Row],[Discount %]]&lt;=0.1, "0-10%", IF(Table_1[[#This Row],[Discount %]]&lt;=0.2, "10-20%", IF(Table_1[[#This Row],[Discount %]]&lt;=0.3, "20-30%", IF(Table_1[[#This Row],[Discount %]]&lt;=0.4, "30-40%", "40%+"))))</f>
        <v>0-10%</v>
      </c>
    </row>
    <row r="7052" spans="1:24" ht="14.4" x14ac:dyDescent="0.3">
      <c r="A7052" s="2">
        <v>7051</v>
      </c>
      <c r="B7052" s="2" t="s">
        <v>9262</v>
      </c>
      <c r="C7052" s="2">
        <f>YEAR([1]Data!$D7052)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9">
        <v>209.60000000000002</v>
      </c>
      <c r="T7052" s="2">
        <v>5</v>
      </c>
      <c r="U7052" s="25">
        <v>0.2</v>
      </c>
      <c r="V7052" s="25">
        <v>68.11999999999999</v>
      </c>
      <c r="W7052" s="11">
        <f>Table_1[[#This Row],[Discount]]/Table_1[[#This Row],[Sales]]</f>
        <v>9.5419847328244271E-4</v>
      </c>
      <c r="X7052" t="str">
        <f>IF(Table_1[[#This Row],[Discount %]]&lt;=0.1, "0-10%", IF(Table_1[[#This Row],[Discount %]]&lt;=0.2, "10-20%", IF(Table_1[[#This Row],[Discount %]]&lt;=0.3, "20-30%", IF(Table_1[[#This Row],[Discount %]]&lt;=0.4, "30-40%", "40%+"))))</f>
        <v>0-10%</v>
      </c>
    </row>
    <row r="7053" spans="1:24" ht="14.4" x14ac:dyDescent="0.3">
      <c r="A7053" s="2">
        <v>7052</v>
      </c>
      <c r="B7053" s="2" t="s">
        <v>9262</v>
      </c>
      <c r="C7053" s="2">
        <f>YEAR([1]Data!$D7053)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9">
        <v>23.32</v>
      </c>
      <c r="T7053" s="2">
        <v>2</v>
      </c>
      <c r="U7053" s="25">
        <v>0</v>
      </c>
      <c r="V7053" s="25">
        <v>6.0632000000000019</v>
      </c>
      <c r="W7053" s="11">
        <f>Table_1[[#This Row],[Discount]]/Table_1[[#This Row],[Sales]]</f>
        <v>0</v>
      </c>
      <c r="X7053" t="str">
        <f>IF(Table_1[[#This Row],[Discount %]]&lt;=0.1, "0-10%", IF(Table_1[[#This Row],[Discount %]]&lt;=0.2, "10-20%", IF(Table_1[[#This Row],[Discount %]]&lt;=0.3, "20-30%", IF(Table_1[[#This Row],[Discount %]]&lt;=0.4, "30-40%", "40%+"))))</f>
        <v>0-10%</v>
      </c>
    </row>
    <row r="7054" spans="1:24" ht="14.4" x14ac:dyDescent="0.3">
      <c r="A7054" s="2">
        <v>7053</v>
      </c>
      <c r="B7054" s="2" t="s">
        <v>9262</v>
      </c>
      <c r="C7054" s="2">
        <f>YEAR([1]Data!$D7054)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9">
        <v>30.98</v>
      </c>
      <c r="T7054" s="2">
        <v>1</v>
      </c>
      <c r="U7054" s="25">
        <v>0</v>
      </c>
      <c r="V7054" s="25">
        <v>13.940999999999999</v>
      </c>
      <c r="W7054" s="11">
        <f>Table_1[[#This Row],[Discount]]/Table_1[[#This Row],[Sales]]</f>
        <v>0</v>
      </c>
      <c r="X7054" t="str">
        <f>IF(Table_1[[#This Row],[Discount %]]&lt;=0.1, "0-10%", IF(Table_1[[#This Row],[Discount %]]&lt;=0.2, "10-20%", IF(Table_1[[#This Row],[Discount %]]&lt;=0.3, "20-30%", IF(Table_1[[#This Row],[Discount %]]&lt;=0.4, "30-40%", "40%+"))))</f>
        <v>0-10%</v>
      </c>
    </row>
    <row r="7055" spans="1:24" ht="14.4" x14ac:dyDescent="0.3">
      <c r="A7055" s="2">
        <v>7054</v>
      </c>
      <c r="B7055" s="2" t="s">
        <v>9262</v>
      </c>
      <c r="C7055" s="2">
        <f>YEAR([1]Data!$D7055)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9">
        <v>119.96</v>
      </c>
      <c r="T7055" s="2">
        <v>4</v>
      </c>
      <c r="U7055" s="25">
        <v>0</v>
      </c>
      <c r="V7055" s="25">
        <v>25.191599999999994</v>
      </c>
      <c r="W7055" s="11">
        <f>Table_1[[#This Row],[Discount]]/Table_1[[#This Row],[Sales]]</f>
        <v>0</v>
      </c>
      <c r="X7055" t="str">
        <f>IF(Table_1[[#This Row],[Discount %]]&lt;=0.1, "0-10%", IF(Table_1[[#This Row],[Discount %]]&lt;=0.2, "10-20%", IF(Table_1[[#This Row],[Discount %]]&lt;=0.3, "20-30%", IF(Table_1[[#This Row],[Discount %]]&lt;=0.4, "30-40%", "40%+"))))</f>
        <v>0-10%</v>
      </c>
    </row>
    <row r="7056" spans="1:24" ht="14.4" x14ac:dyDescent="0.3">
      <c r="A7056" s="2">
        <v>7055</v>
      </c>
      <c r="B7056" s="2" t="s">
        <v>9262</v>
      </c>
      <c r="C7056" s="2">
        <f>YEAR([1]Data!$D7056)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9">
        <v>363.92</v>
      </c>
      <c r="T7056" s="2">
        <v>5</v>
      </c>
      <c r="U7056" s="25">
        <v>0.2</v>
      </c>
      <c r="V7056" s="25">
        <v>-31.843000000000018</v>
      </c>
      <c r="W7056" s="11">
        <f>Table_1[[#This Row],[Discount]]/Table_1[[#This Row],[Sales]]</f>
        <v>5.4957133435919983E-4</v>
      </c>
      <c r="X7056" t="str">
        <f>IF(Table_1[[#This Row],[Discount %]]&lt;=0.1, "0-10%", IF(Table_1[[#This Row],[Discount %]]&lt;=0.2, "10-20%", IF(Table_1[[#This Row],[Discount %]]&lt;=0.3, "20-30%", IF(Table_1[[#This Row],[Discount %]]&lt;=0.4, "30-40%", "40%+"))))</f>
        <v>0-10%</v>
      </c>
    </row>
    <row r="7057" spans="1:24" ht="14.4" x14ac:dyDescent="0.3">
      <c r="A7057" s="2">
        <v>7056</v>
      </c>
      <c r="B7057" s="2" t="s">
        <v>9262</v>
      </c>
      <c r="C7057" s="2">
        <f>YEAR([1]Data!$D7057)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9">
        <v>35.808</v>
      </c>
      <c r="T7057" s="2">
        <v>3</v>
      </c>
      <c r="U7057" s="25">
        <v>0.2</v>
      </c>
      <c r="V7057" s="25">
        <v>11.189999999999996</v>
      </c>
      <c r="W7057" s="11">
        <f>Table_1[[#This Row],[Discount]]/Table_1[[#This Row],[Sales]]</f>
        <v>5.5853440571939231E-3</v>
      </c>
      <c r="X7057" t="str">
        <f>IF(Table_1[[#This Row],[Discount %]]&lt;=0.1, "0-10%", IF(Table_1[[#This Row],[Discount %]]&lt;=0.2, "10-20%", IF(Table_1[[#This Row],[Discount %]]&lt;=0.3, "20-30%", IF(Table_1[[#This Row],[Discount %]]&lt;=0.4, "30-40%", "40%+"))))</f>
        <v>0-10%</v>
      </c>
    </row>
    <row r="7058" spans="1:24" ht="14.4" x14ac:dyDescent="0.3">
      <c r="A7058" s="2">
        <v>7057</v>
      </c>
      <c r="B7058" s="2" t="s">
        <v>9262</v>
      </c>
      <c r="C7058" s="2">
        <f>YEAR([1]Data!$D7058)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9">
        <v>122.688</v>
      </c>
      <c r="T7058" s="2">
        <v>9</v>
      </c>
      <c r="U7058" s="25">
        <v>0.2</v>
      </c>
      <c r="V7058" s="25">
        <v>39.873599999999982</v>
      </c>
      <c r="W7058" s="11">
        <f>Table_1[[#This Row],[Discount]]/Table_1[[#This Row],[Sales]]</f>
        <v>1.6301512780386019E-3</v>
      </c>
      <c r="X7058" t="str">
        <f>IF(Table_1[[#This Row],[Discount %]]&lt;=0.1, "0-10%", IF(Table_1[[#This Row],[Discount %]]&lt;=0.2, "10-20%", IF(Table_1[[#This Row],[Discount %]]&lt;=0.3, "20-30%", IF(Table_1[[#This Row],[Discount %]]&lt;=0.4, "30-40%", "40%+"))))</f>
        <v>0-10%</v>
      </c>
    </row>
    <row r="7059" spans="1:24" ht="14.4" x14ac:dyDescent="0.3">
      <c r="A7059" s="2">
        <v>7058</v>
      </c>
      <c r="B7059" s="2" t="s">
        <v>9262</v>
      </c>
      <c r="C7059" s="2">
        <f>YEAR([1]Data!$D7059)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9">
        <v>892.13600000000008</v>
      </c>
      <c r="T7059" s="2">
        <v>7</v>
      </c>
      <c r="U7059" s="25">
        <v>0.2</v>
      </c>
      <c r="V7059" s="25">
        <v>111.51699999999991</v>
      </c>
      <c r="W7059" s="11">
        <f>Table_1[[#This Row],[Discount]]/Table_1[[#This Row],[Sales]]</f>
        <v>2.2418106656384227E-4</v>
      </c>
      <c r="X7059" t="str">
        <f>IF(Table_1[[#This Row],[Discount %]]&lt;=0.1, "0-10%", IF(Table_1[[#This Row],[Discount %]]&lt;=0.2, "10-20%", IF(Table_1[[#This Row],[Discount %]]&lt;=0.3, "20-30%", IF(Table_1[[#This Row],[Discount %]]&lt;=0.4, "30-40%", "40%+"))))</f>
        <v>0-10%</v>
      </c>
    </row>
    <row r="7060" spans="1:24" ht="14.4" x14ac:dyDescent="0.3">
      <c r="A7060" s="2">
        <v>7059</v>
      </c>
      <c r="B7060" s="2" t="s">
        <v>9262</v>
      </c>
      <c r="C7060" s="2">
        <f>YEAR([1]Data!$D7060)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9">
        <v>50.22</v>
      </c>
      <c r="T7060" s="2">
        <v>3</v>
      </c>
      <c r="U7060" s="25">
        <v>0</v>
      </c>
      <c r="V7060" s="25">
        <v>2.0087999999999973</v>
      </c>
      <c r="W7060" s="11">
        <f>Table_1[[#This Row],[Discount]]/Table_1[[#This Row],[Sales]]</f>
        <v>0</v>
      </c>
      <c r="X7060" t="str">
        <f>IF(Table_1[[#This Row],[Discount %]]&lt;=0.1, "0-10%", IF(Table_1[[#This Row],[Discount %]]&lt;=0.2, "10-20%", IF(Table_1[[#This Row],[Discount %]]&lt;=0.3, "20-30%", IF(Table_1[[#This Row],[Discount %]]&lt;=0.4, "30-40%", "40%+"))))</f>
        <v>0-10%</v>
      </c>
    </row>
    <row r="7061" spans="1:24" ht="14.4" x14ac:dyDescent="0.3">
      <c r="A7061" s="2">
        <v>7060</v>
      </c>
      <c r="B7061" s="2" t="s">
        <v>9262</v>
      </c>
      <c r="C7061" s="2">
        <f>YEAR([1]Data!$D7061)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9">
        <v>83.42</v>
      </c>
      <c r="T7061" s="2">
        <v>2</v>
      </c>
      <c r="U7061" s="25">
        <v>0</v>
      </c>
      <c r="V7061" s="25">
        <v>24.191799999999994</v>
      </c>
      <c r="W7061" s="11">
        <f>Table_1[[#This Row],[Discount]]/Table_1[[#This Row],[Sales]]</f>
        <v>0</v>
      </c>
      <c r="X7061" t="str">
        <f>IF(Table_1[[#This Row],[Discount %]]&lt;=0.1, "0-10%", IF(Table_1[[#This Row],[Discount %]]&lt;=0.2, "10-20%", IF(Table_1[[#This Row],[Discount %]]&lt;=0.3, "20-30%", IF(Table_1[[#This Row],[Discount %]]&lt;=0.4, "30-40%", "40%+"))))</f>
        <v>0-10%</v>
      </c>
    </row>
    <row r="7062" spans="1:24" ht="14.4" x14ac:dyDescent="0.3">
      <c r="A7062" s="2">
        <v>7061</v>
      </c>
      <c r="B7062" s="2" t="s">
        <v>9262</v>
      </c>
      <c r="C7062" s="2">
        <f>YEAR([1]Data!$D7062)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9">
        <v>5.8719999999999999</v>
      </c>
      <c r="T7062" s="2">
        <v>2</v>
      </c>
      <c r="U7062" s="25">
        <v>0.2</v>
      </c>
      <c r="V7062" s="25">
        <v>2.1286</v>
      </c>
      <c r="W7062" s="11">
        <f>Table_1[[#This Row],[Discount]]/Table_1[[#This Row],[Sales]]</f>
        <v>3.4059945504087197E-2</v>
      </c>
      <c r="X7062" t="str">
        <f>IF(Table_1[[#This Row],[Discount %]]&lt;=0.1, "0-10%", IF(Table_1[[#This Row],[Discount %]]&lt;=0.2, "10-20%", IF(Table_1[[#This Row],[Discount %]]&lt;=0.3, "20-30%", IF(Table_1[[#This Row],[Discount %]]&lt;=0.4, "30-40%", "40%+"))))</f>
        <v>0-10%</v>
      </c>
    </row>
    <row r="7063" spans="1:24" ht="14.4" x14ac:dyDescent="0.3">
      <c r="A7063" s="2">
        <v>7062</v>
      </c>
      <c r="B7063" s="2" t="s">
        <v>9265</v>
      </c>
      <c r="C7063" s="2">
        <f>YEAR([1]Data!$D7063)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9">
        <v>12.144</v>
      </c>
      <c r="T7063" s="2">
        <v>3</v>
      </c>
      <c r="U7063" s="25">
        <v>0.2</v>
      </c>
      <c r="V7063" s="25">
        <v>4.0985999999999994</v>
      </c>
      <c r="W7063" s="11">
        <f>Table_1[[#This Row],[Discount]]/Table_1[[#This Row],[Sales]]</f>
        <v>1.6469038208168644E-2</v>
      </c>
      <c r="X7063" t="str">
        <f>IF(Table_1[[#This Row],[Discount %]]&lt;=0.1, "0-10%", IF(Table_1[[#This Row],[Discount %]]&lt;=0.2, "10-20%", IF(Table_1[[#This Row],[Discount %]]&lt;=0.3, "20-30%", IF(Table_1[[#This Row],[Discount %]]&lt;=0.4, "30-40%", "40%+"))))</f>
        <v>0-10%</v>
      </c>
    </row>
    <row r="7064" spans="1:24" ht="14.4" x14ac:dyDescent="0.3">
      <c r="A7064" s="2">
        <v>7063</v>
      </c>
      <c r="B7064" s="2" t="s">
        <v>9266</v>
      </c>
      <c r="C7064" s="2">
        <f>YEAR([1]Data!$D7064)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9">
        <v>27.792000000000002</v>
      </c>
      <c r="T7064" s="2">
        <v>3</v>
      </c>
      <c r="U7064" s="25">
        <v>0.2</v>
      </c>
      <c r="V7064" s="25">
        <v>10.422000000000001</v>
      </c>
      <c r="W7064" s="11">
        <f>Table_1[[#This Row],[Discount]]/Table_1[[#This Row],[Sales]]</f>
        <v>7.1963154864709269E-3</v>
      </c>
      <c r="X7064" t="str">
        <f>IF(Table_1[[#This Row],[Discount %]]&lt;=0.1, "0-10%", IF(Table_1[[#This Row],[Discount %]]&lt;=0.2, "10-20%", IF(Table_1[[#This Row],[Discount %]]&lt;=0.3, "20-30%", IF(Table_1[[#This Row],[Discount %]]&lt;=0.4, "30-40%", "40%+"))))</f>
        <v>0-10%</v>
      </c>
    </row>
    <row r="7065" spans="1:24" ht="14.4" x14ac:dyDescent="0.3">
      <c r="A7065" s="2">
        <v>7064</v>
      </c>
      <c r="B7065" s="2" t="s">
        <v>9267</v>
      </c>
      <c r="C7065" s="2">
        <f>YEAR([1]Data!$D7065)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9">
        <v>6.2080000000000002</v>
      </c>
      <c r="T7065" s="2">
        <v>2</v>
      </c>
      <c r="U7065" s="25">
        <v>0.2</v>
      </c>
      <c r="V7065" s="25">
        <v>0.69839999999999902</v>
      </c>
      <c r="W7065" s="11">
        <f>Table_1[[#This Row],[Discount]]/Table_1[[#This Row],[Sales]]</f>
        <v>3.2216494845360828E-2</v>
      </c>
      <c r="X7065" t="str">
        <f>IF(Table_1[[#This Row],[Discount %]]&lt;=0.1, "0-10%", IF(Table_1[[#This Row],[Discount %]]&lt;=0.2, "10-20%", IF(Table_1[[#This Row],[Discount %]]&lt;=0.3, "20-30%", IF(Table_1[[#This Row],[Discount %]]&lt;=0.4, "30-40%", "40%+"))))</f>
        <v>0-10%</v>
      </c>
    </row>
    <row r="7066" spans="1:24" ht="14.4" x14ac:dyDescent="0.3">
      <c r="A7066" s="2">
        <v>7065</v>
      </c>
      <c r="B7066" s="2" t="s">
        <v>9268</v>
      </c>
      <c r="C7066" s="2">
        <f>YEAR([1]Data!$D7066)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9">
        <v>32.67</v>
      </c>
      <c r="T7066" s="2">
        <v>3</v>
      </c>
      <c r="U7066" s="25">
        <v>0</v>
      </c>
      <c r="V7066" s="25">
        <v>8.4942000000000011</v>
      </c>
      <c r="W7066" s="11">
        <f>Table_1[[#This Row],[Discount]]/Table_1[[#This Row],[Sales]]</f>
        <v>0</v>
      </c>
      <c r="X7066" t="str">
        <f>IF(Table_1[[#This Row],[Discount %]]&lt;=0.1, "0-10%", IF(Table_1[[#This Row],[Discount %]]&lt;=0.2, "10-20%", IF(Table_1[[#This Row],[Discount %]]&lt;=0.3, "20-30%", IF(Table_1[[#This Row],[Discount %]]&lt;=0.4, "30-40%", "40%+"))))</f>
        <v>0-10%</v>
      </c>
    </row>
    <row r="7067" spans="1:24" ht="14.4" x14ac:dyDescent="0.3">
      <c r="A7067" s="2">
        <v>7066</v>
      </c>
      <c r="B7067" s="2" t="s">
        <v>9269</v>
      </c>
      <c r="C7067" s="2">
        <f>YEAR([1]Data!$D7067)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9">
        <v>1261.33</v>
      </c>
      <c r="T7067" s="2">
        <v>7</v>
      </c>
      <c r="U7067" s="25">
        <v>0</v>
      </c>
      <c r="V7067" s="25">
        <v>327.94580000000002</v>
      </c>
      <c r="W7067" s="11">
        <f>Table_1[[#This Row],[Discount]]/Table_1[[#This Row],[Sales]]</f>
        <v>0</v>
      </c>
      <c r="X7067" t="str">
        <f>IF(Table_1[[#This Row],[Discount %]]&lt;=0.1, "0-10%", IF(Table_1[[#This Row],[Discount %]]&lt;=0.2, "10-20%", IF(Table_1[[#This Row],[Discount %]]&lt;=0.3, "20-30%", IF(Table_1[[#This Row],[Discount %]]&lt;=0.4, "30-40%", "40%+"))))</f>
        <v>0-10%</v>
      </c>
    </row>
    <row r="7068" spans="1:24" ht="14.4" x14ac:dyDescent="0.3">
      <c r="A7068" s="2">
        <v>7067</v>
      </c>
      <c r="B7068" s="2" t="s">
        <v>9270</v>
      </c>
      <c r="C7068" s="2">
        <f>YEAR([1]Data!$D7068)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9">
        <v>38.880000000000003</v>
      </c>
      <c r="T7068" s="2">
        <v>6</v>
      </c>
      <c r="U7068" s="25">
        <v>0</v>
      </c>
      <c r="V7068" s="25">
        <v>18.662400000000002</v>
      </c>
      <c r="W7068" s="11">
        <f>Table_1[[#This Row],[Discount]]/Table_1[[#This Row],[Sales]]</f>
        <v>0</v>
      </c>
      <c r="X7068" t="str">
        <f>IF(Table_1[[#This Row],[Discount %]]&lt;=0.1, "0-10%", IF(Table_1[[#This Row],[Discount %]]&lt;=0.2, "10-20%", IF(Table_1[[#This Row],[Discount %]]&lt;=0.3, "20-30%", IF(Table_1[[#This Row],[Discount %]]&lt;=0.4, "30-40%", "40%+"))))</f>
        <v>0-10%</v>
      </c>
    </row>
    <row r="7069" spans="1:24" ht="14.4" x14ac:dyDescent="0.3">
      <c r="A7069" s="2">
        <v>7068</v>
      </c>
      <c r="B7069" s="2" t="s">
        <v>9271</v>
      </c>
      <c r="C7069" s="2">
        <f>YEAR([1]Data!$D7069)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9">
        <v>1.9639999999999995</v>
      </c>
      <c r="T7069" s="2">
        <v>2</v>
      </c>
      <c r="U7069" s="25">
        <v>0.8</v>
      </c>
      <c r="V7069" s="25">
        <v>-3.2406000000000006</v>
      </c>
      <c r="W7069" s="11">
        <f>Table_1[[#This Row],[Discount]]/Table_1[[#This Row],[Sales]]</f>
        <v>0.40733197556008161</v>
      </c>
      <c r="X7069" t="str">
        <f>IF(Table_1[[#This Row],[Discount %]]&lt;=0.1, "0-10%", IF(Table_1[[#This Row],[Discount %]]&lt;=0.2, "10-20%", IF(Table_1[[#This Row],[Discount %]]&lt;=0.3, "20-30%", IF(Table_1[[#This Row],[Discount %]]&lt;=0.4, "30-40%", "40%+"))))</f>
        <v>40%+</v>
      </c>
    </row>
    <row r="7070" spans="1:24" ht="14.4" x14ac:dyDescent="0.3">
      <c r="A7070" s="2">
        <v>7069</v>
      </c>
      <c r="B7070" s="2" t="s">
        <v>9271</v>
      </c>
      <c r="C7070" s="2">
        <f>YEAR([1]Data!$D7070)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9">
        <v>82.656000000000006</v>
      </c>
      <c r="T7070" s="2">
        <v>9</v>
      </c>
      <c r="U7070" s="25">
        <v>0.2</v>
      </c>
      <c r="V7070" s="25">
        <v>30.996000000000002</v>
      </c>
      <c r="W7070" s="11">
        <f>Table_1[[#This Row],[Discount]]/Table_1[[#This Row],[Sales]]</f>
        <v>2.4196670538133951E-3</v>
      </c>
      <c r="X7070" t="str">
        <f>IF(Table_1[[#This Row],[Discount %]]&lt;=0.1, "0-10%", IF(Table_1[[#This Row],[Discount %]]&lt;=0.2, "10-20%", IF(Table_1[[#This Row],[Discount %]]&lt;=0.3, "20-30%", IF(Table_1[[#This Row],[Discount %]]&lt;=0.4, "30-40%", "40%+"))))</f>
        <v>0-10%</v>
      </c>
    </row>
    <row r="7071" spans="1:24" ht="14.4" x14ac:dyDescent="0.3">
      <c r="A7071" s="2">
        <v>7070</v>
      </c>
      <c r="B7071" s="2" t="s">
        <v>9272</v>
      </c>
      <c r="C7071" s="2">
        <f>YEAR([1]Data!$D7071)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9">
        <v>5.98</v>
      </c>
      <c r="T7071" s="2">
        <v>1</v>
      </c>
      <c r="U7071" s="25">
        <v>0</v>
      </c>
      <c r="V7071" s="25">
        <v>2.6909999999999998</v>
      </c>
      <c r="W7071" s="11">
        <f>Table_1[[#This Row],[Discount]]/Table_1[[#This Row],[Sales]]</f>
        <v>0</v>
      </c>
      <c r="X7071" t="str">
        <f>IF(Table_1[[#This Row],[Discount %]]&lt;=0.1, "0-10%", IF(Table_1[[#This Row],[Discount %]]&lt;=0.2, "10-20%", IF(Table_1[[#This Row],[Discount %]]&lt;=0.3, "20-30%", IF(Table_1[[#This Row],[Discount %]]&lt;=0.4, "30-40%", "40%+"))))</f>
        <v>0-10%</v>
      </c>
    </row>
    <row r="7072" spans="1:24" ht="14.4" x14ac:dyDescent="0.3">
      <c r="A7072" s="2">
        <v>7071</v>
      </c>
      <c r="B7072" s="2" t="s">
        <v>9273</v>
      </c>
      <c r="C7072" s="2">
        <f>YEAR([1]Data!$D7072)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9">
        <v>9.2480000000000011</v>
      </c>
      <c r="T7072" s="2">
        <v>2</v>
      </c>
      <c r="U7072" s="25">
        <v>0.2</v>
      </c>
      <c r="V7072" s="25">
        <v>3.3524000000000003</v>
      </c>
      <c r="W7072" s="11">
        <f>Table_1[[#This Row],[Discount]]/Table_1[[#This Row],[Sales]]</f>
        <v>2.162629757785467E-2</v>
      </c>
      <c r="X7072" t="str">
        <f>IF(Table_1[[#This Row],[Discount %]]&lt;=0.1, "0-10%", IF(Table_1[[#This Row],[Discount %]]&lt;=0.2, "10-20%", IF(Table_1[[#This Row],[Discount %]]&lt;=0.3, "20-30%", IF(Table_1[[#This Row],[Discount %]]&lt;=0.4, "30-40%", "40%+"))))</f>
        <v>0-10%</v>
      </c>
    </row>
    <row r="7073" spans="1:24" ht="14.4" x14ac:dyDescent="0.3">
      <c r="A7073" s="2">
        <v>7072</v>
      </c>
      <c r="B7073" s="2" t="s">
        <v>9274</v>
      </c>
      <c r="C7073" s="2">
        <f>YEAR([1]Data!$D7073)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9">
        <v>4.4479999999999995</v>
      </c>
      <c r="T7073" s="2">
        <v>2</v>
      </c>
      <c r="U7073" s="25">
        <v>0.2</v>
      </c>
      <c r="V7073" s="25">
        <v>0.3335999999999999</v>
      </c>
      <c r="W7073" s="11">
        <f>Table_1[[#This Row],[Discount]]/Table_1[[#This Row],[Sales]]</f>
        <v>4.4964028776978422E-2</v>
      </c>
      <c r="X7073" t="str">
        <f>IF(Table_1[[#This Row],[Discount %]]&lt;=0.1, "0-10%", IF(Table_1[[#This Row],[Discount %]]&lt;=0.2, "10-20%", IF(Table_1[[#This Row],[Discount %]]&lt;=0.3, "20-30%", IF(Table_1[[#This Row],[Discount %]]&lt;=0.4, "30-40%", "40%+"))))</f>
        <v>0-10%</v>
      </c>
    </row>
    <row r="7074" spans="1:24" ht="14.4" x14ac:dyDescent="0.3">
      <c r="A7074" s="2">
        <v>7073</v>
      </c>
      <c r="B7074" s="2" t="s">
        <v>9274</v>
      </c>
      <c r="C7074" s="2">
        <f>YEAR([1]Data!$D7074)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9">
        <v>5.1840000000000011</v>
      </c>
      <c r="T7074" s="2">
        <v>1</v>
      </c>
      <c r="U7074" s="25">
        <v>0.2</v>
      </c>
      <c r="V7074" s="25">
        <v>1.8144</v>
      </c>
      <c r="W7074" s="11">
        <f>Table_1[[#This Row],[Discount]]/Table_1[[#This Row],[Sales]]</f>
        <v>3.8580246913580238E-2</v>
      </c>
      <c r="X7074" t="str">
        <f>IF(Table_1[[#This Row],[Discount %]]&lt;=0.1, "0-10%", IF(Table_1[[#This Row],[Discount %]]&lt;=0.2, "10-20%", IF(Table_1[[#This Row],[Discount %]]&lt;=0.3, "20-30%", IF(Table_1[[#This Row],[Discount %]]&lt;=0.4, "30-40%", "40%+"))))</f>
        <v>0-10%</v>
      </c>
    </row>
    <row r="7075" spans="1:24" ht="14.4" x14ac:dyDescent="0.3">
      <c r="A7075" s="2">
        <v>7074</v>
      </c>
      <c r="B7075" s="2" t="s">
        <v>9274</v>
      </c>
      <c r="C7075" s="2">
        <f>YEAR([1]Data!$D7075)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9">
        <v>175.92</v>
      </c>
      <c r="T7075" s="2">
        <v>5</v>
      </c>
      <c r="U7075" s="25">
        <v>0.2</v>
      </c>
      <c r="V7075" s="25">
        <v>15.393000000000008</v>
      </c>
      <c r="W7075" s="11">
        <f>Table_1[[#This Row],[Discount]]/Table_1[[#This Row],[Sales]]</f>
        <v>1.1368804001819009E-3</v>
      </c>
      <c r="X7075" t="str">
        <f>IF(Table_1[[#This Row],[Discount %]]&lt;=0.1, "0-10%", IF(Table_1[[#This Row],[Discount %]]&lt;=0.2, "10-20%", IF(Table_1[[#This Row],[Discount %]]&lt;=0.3, "20-30%", IF(Table_1[[#This Row],[Discount %]]&lt;=0.4, "30-40%", "40%+"))))</f>
        <v>0-10%</v>
      </c>
    </row>
    <row r="7076" spans="1:24" ht="14.4" x14ac:dyDescent="0.3">
      <c r="A7076" s="2">
        <v>7075</v>
      </c>
      <c r="B7076" s="2" t="s">
        <v>9274</v>
      </c>
      <c r="C7076" s="2">
        <f>YEAR([1]Data!$D7076)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9">
        <v>4.7519999999999989</v>
      </c>
      <c r="T7076" s="2">
        <v>4</v>
      </c>
      <c r="U7076" s="25">
        <v>0.8</v>
      </c>
      <c r="V7076" s="25">
        <v>-8.3160000000000025</v>
      </c>
      <c r="W7076" s="11">
        <f>Table_1[[#This Row],[Discount]]/Table_1[[#This Row],[Sales]]</f>
        <v>0.16835016835016839</v>
      </c>
      <c r="X7076" t="str">
        <f>IF(Table_1[[#This Row],[Discount %]]&lt;=0.1, "0-10%", IF(Table_1[[#This Row],[Discount %]]&lt;=0.2, "10-20%", IF(Table_1[[#This Row],[Discount %]]&lt;=0.3, "20-30%", IF(Table_1[[#This Row],[Discount %]]&lt;=0.4, "30-40%", "40%+"))))</f>
        <v>10-20%</v>
      </c>
    </row>
    <row r="7077" spans="1:24" ht="14.4" x14ac:dyDescent="0.3">
      <c r="A7077" s="2">
        <v>7076</v>
      </c>
      <c r="B7077" s="2" t="s">
        <v>9274</v>
      </c>
      <c r="C7077" s="2">
        <f>YEAR([1]Data!$D7077)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9">
        <v>13.344000000000001</v>
      </c>
      <c r="T7077" s="2">
        <v>2</v>
      </c>
      <c r="U7077" s="25">
        <v>0.2</v>
      </c>
      <c r="V7077" s="25">
        <v>1.0007999999999999</v>
      </c>
      <c r="W7077" s="11">
        <f>Table_1[[#This Row],[Discount]]/Table_1[[#This Row],[Sales]]</f>
        <v>1.4988009592326138E-2</v>
      </c>
      <c r="X7077" t="str">
        <f>IF(Table_1[[#This Row],[Discount %]]&lt;=0.1, "0-10%", IF(Table_1[[#This Row],[Discount %]]&lt;=0.2, "10-20%", IF(Table_1[[#This Row],[Discount %]]&lt;=0.3, "20-30%", IF(Table_1[[#This Row],[Discount %]]&lt;=0.4, "30-40%", "40%+"))))</f>
        <v>0-10%</v>
      </c>
    </row>
    <row r="7078" spans="1:24" ht="14.4" x14ac:dyDescent="0.3">
      <c r="A7078" s="2">
        <v>7077</v>
      </c>
      <c r="B7078" s="2" t="s">
        <v>9275</v>
      </c>
      <c r="C7078" s="2">
        <f>YEAR([1]Data!$D7078)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9">
        <v>54.900000000000006</v>
      </c>
      <c r="T7078" s="2">
        <v>5</v>
      </c>
      <c r="U7078" s="25">
        <v>0</v>
      </c>
      <c r="V7078" s="25">
        <v>26.901000000000003</v>
      </c>
      <c r="W7078" s="11">
        <f>Table_1[[#This Row],[Discount]]/Table_1[[#This Row],[Sales]]</f>
        <v>0</v>
      </c>
      <c r="X7078" t="str">
        <f>IF(Table_1[[#This Row],[Discount %]]&lt;=0.1, "0-10%", IF(Table_1[[#This Row],[Discount %]]&lt;=0.2, "10-20%", IF(Table_1[[#This Row],[Discount %]]&lt;=0.3, "20-30%", IF(Table_1[[#This Row],[Discount %]]&lt;=0.4, "30-40%", "40%+"))))</f>
        <v>0-10%</v>
      </c>
    </row>
    <row r="7079" spans="1:24" ht="14.4" x14ac:dyDescent="0.3">
      <c r="A7079" s="2">
        <v>7078</v>
      </c>
      <c r="B7079" s="2" t="s">
        <v>9276</v>
      </c>
      <c r="C7079" s="2">
        <f>YEAR([1]Data!$D7079)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9">
        <v>22.911000000000005</v>
      </c>
      <c r="T7079" s="2">
        <v>7</v>
      </c>
      <c r="U7079" s="25">
        <v>0.7</v>
      </c>
      <c r="V7079" s="25">
        <v>-17.565099999999994</v>
      </c>
      <c r="W7079" s="11">
        <f>Table_1[[#This Row],[Discount]]/Table_1[[#This Row],[Sales]]</f>
        <v>3.0553009471432926E-2</v>
      </c>
      <c r="X7079" t="str">
        <f>IF(Table_1[[#This Row],[Discount %]]&lt;=0.1, "0-10%", IF(Table_1[[#This Row],[Discount %]]&lt;=0.2, "10-20%", IF(Table_1[[#This Row],[Discount %]]&lt;=0.3, "20-30%", IF(Table_1[[#This Row],[Discount %]]&lt;=0.4, "30-40%", "40%+"))))</f>
        <v>0-10%</v>
      </c>
    </row>
    <row r="7080" spans="1:24" ht="14.4" x14ac:dyDescent="0.3">
      <c r="A7080" s="2">
        <v>7079</v>
      </c>
      <c r="B7080" s="2" t="s">
        <v>9276</v>
      </c>
      <c r="C7080" s="2">
        <f>YEAR([1]Data!$D7080)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9">
        <v>309.45600000000002</v>
      </c>
      <c r="T7080" s="2">
        <v>9</v>
      </c>
      <c r="U7080" s="25">
        <v>0.2</v>
      </c>
      <c r="V7080" s="25">
        <v>34.813799999999944</v>
      </c>
      <c r="W7080" s="11">
        <f>Table_1[[#This Row],[Discount]]/Table_1[[#This Row],[Sales]]</f>
        <v>6.462954345690502E-4</v>
      </c>
      <c r="X7080" t="str">
        <f>IF(Table_1[[#This Row],[Discount %]]&lt;=0.1, "0-10%", IF(Table_1[[#This Row],[Discount %]]&lt;=0.2, "10-20%", IF(Table_1[[#This Row],[Discount %]]&lt;=0.3, "20-30%", IF(Table_1[[#This Row],[Discount %]]&lt;=0.4, "30-40%", "40%+"))))</f>
        <v>0-10%</v>
      </c>
    </row>
    <row r="7081" spans="1:24" ht="14.4" x14ac:dyDescent="0.3">
      <c r="A7081" s="2">
        <v>7080</v>
      </c>
      <c r="B7081" s="2" t="s">
        <v>9276</v>
      </c>
      <c r="C7081" s="2">
        <f>YEAR([1]Data!$D7081)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9">
        <v>19.456000000000003</v>
      </c>
      <c r="T7081" s="2">
        <v>4</v>
      </c>
      <c r="U7081" s="25">
        <v>0.2</v>
      </c>
      <c r="V7081" s="25">
        <v>3.4047999999999981</v>
      </c>
      <c r="W7081" s="11">
        <f>Table_1[[#This Row],[Discount]]/Table_1[[#This Row],[Sales]]</f>
        <v>1.0279605263157894E-2</v>
      </c>
      <c r="X7081" t="str">
        <f>IF(Table_1[[#This Row],[Discount %]]&lt;=0.1, "0-10%", IF(Table_1[[#This Row],[Discount %]]&lt;=0.2, "10-20%", IF(Table_1[[#This Row],[Discount %]]&lt;=0.3, "20-30%", IF(Table_1[[#This Row],[Discount %]]&lt;=0.4, "30-40%", "40%+"))))</f>
        <v>0-10%</v>
      </c>
    </row>
    <row r="7082" spans="1:24" ht="14.4" x14ac:dyDescent="0.3">
      <c r="A7082" s="2">
        <v>7081</v>
      </c>
      <c r="B7082" s="2" t="s">
        <v>9276</v>
      </c>
      <c r="C7082" s="2">
        <f>YEAR([1]Data!$D7082)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9">
        <v>472.51800000000003</v>
      </c>
      <c r="T7082" s="2">
        <v>3</v>
      </c>
      <c r="U7082" s="25">
        <v>0.4</v>
      </c>
      <c r="V7082" s="25">
        <v>-149.63070000000005</v>
      </c>
      <c r="W7082" s="11">
        <f>Table_1[[#This Row],[Discount]]/Table_1[[#This Row],[Sales]]</f>
        <v>8.4652859785235696E-4</v>
      </c>
      <c r="X7082" t="str">
        <f>IF(Table_1[[#This Row],[Discount %]]&lt;=0.1, "0-10%", IF(Table_1[[#This Row],[Discount %]]&lt;=0.2, "10-20%", IF(Table_1[[#This Row],[Discount %]]&lt;=0.3, "20-30%", IF(Table_1[[#This Row],[Discount %]]&lt;=0.4, "30-40%", "40%+"))))</f>
        <v>0-10%</v>
      </c>
    </row>
    <row r="7083" spans="1:24" ht="14.4" x14ac:dyDescent="0.3">
      <c r="A7083" s="2">
        <v>7082</v>
      </c>
      <c r="B7083" s="2" t="s">
        <v>9276</v>
      </c>
      <c r="C7083" s="2">
        <f>YEAR([1]Data!$D7083)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9">
        <v>1012.6800000000001</v>
      </c>
      <c r="T7083" s="2">
        <v>3</v>
      </c>
      <c r="U7083" s="25">
        <v>0.2</v>
      </c>
      <c r="V7083" s="25">
        <v>303.80400000000003</v>
      </c>
      <c r="W7083" s="11">
        <f>Table_1[[#This Row],[Discount]]/Table_1[[#This Row],[Sales]]</f>
        <v>1.974957538412924E-4</v>
      </c>
      <c r="X7083" t="str">
        <f>IF(Table_1[[#This Row],[Discount %]]&lt;=0.1, "0-10%", IF(Table_1[[#This Row],[Discount %]]&lt;=0.2, "10-20%", IF(Table_1[[#This Row],[Discount %]]&lt;=0.3, "20-30%", IF(Table_1[[#This Row],[Discount %]]&lt;=0.4, "30-40%", "40%+"))))</f>
        <v>0-10%</v>
      </c>
    </row>
    <row r="7084" spans="1:24" ht="14.4" x14ac:dyDescent="0.3">
      <c r="A7084" s="2">
        <v>7083</v>
      </c>
      <c r="B7084" s="2" t="s">
        <v>9276</v>
      </c>
      <c r="C7084" s="2">
        <f>YEAR([1]Data!$D7084)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9">
        <v>17.220000000000006</v>
      </c>
      <c r="T7084" s="2">
        <v>5</v>
      </c>
      <c r="U7084" s="25">
        <v>0.7</v>
      </c>
      <c r="V7084" s="25">
        <v>-12.628</v>
      </c>
      <c r="W7084" s="11">
        <f>Table_1[[#This Row],[Discount]]/Table_1[[#This Row],[Sales]]</f>
        <v>4.0650406504065026E-2</v>
      </c>
      <c r="X7084" t="str">
        <f>IF(Table_1[[#This Row],[Discount %]]&lt;=0.1, "0-10%", IF(Table_1[[#This Row],[Discount %]]&lt;=0.2, "10-20%", IF(Table_1[[#This Row],[Discount %]]&lt;=0.3, "20-30%", IF(Table_1[[#This Row],[Discount %]]&lt;=0.4, "30-40%", "40%+"))))</f>
        <v>0-10%</v>
      </c>
    </row>
    <row r="7085" spans="1:24" ht="14.4" x14ac:dyDescent="0.3">
      <c r="A7085" s="2">
        <v>7084</v>
      </c>
      <c r="B7085" s="2" t="s">
        <v>9277</v>
      </c>
      <c r="C7085" s="2">
        <f>YEAR([1]Data!$D7085)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9">
        <v>3.52</v>
      </c>
      <c r="T7085" s="2">
        <v>2</v>
      </c>
      <c r="U7085" s="25">
        <v>0</v>
      </c>
      <c r="V7085" s="25">
        <v>1.6896</v>
      </c>
      <c r="W7085" s="11">
        <f>Table_1[[#This Row],[Discount]]/Table_1[[#This Row],[Sales]]</f>
        <v>0</v>
      </c>
      <c r="X7085" t="str">
        <f>IF(Table_1[[#This Row],[Discount %]]&lt;=0.1, "0-10%", IF(Table_1[[#This Row],[Discount %]]&lt;=0.2, "10-20%", IF(Table_1[[#This Row],[Discount %]]&lt;=0.3, "20-30%", IF(Table_1[[#This Row],[Discount %]]&lt;=0.4, "30-40%", "40%+"))))</f>
        <v>0-10%</v>
      </c>
    </row>
    <row r="7086" spans="1:24" ht="14.4" x14ac:dyDescent="0.3">
      <c r="A7086" s="2">
        <v>7085</v>
      </c>
      <c r="B7086" s="2" t="s">
        <v>9277</v>
      </c>
      <c r="C7086" s="2">
        <f>YEAR([1]Data!$D7086)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9">
        <v>1626.1920000000002</v>
      </c>
      <c r="T7086" s="2">
        <v>9</v>
      </c>
      <c r="U7086" s="25">
        <v>0.2</v>
      </c>
      <c r="V7086" s="25">
        <v>121.96440000000001</v>
      </c>
      <c r="W7086" s="11">
        <f>Table_1[[#This Row],[Discount]]/Table_1[[#This Row],[Sales]]</f>
        <v>1.2298670759664293E-4</v>
      </c>
      <c r="X7086" t="str">
        <f>IF(Table_1[[#This Row],[Discount %]]&lt;=0.1, "0-10%", IF(Table_1[[#This Row],[Discount %]]&lt;=0.2, "10-20%", IF(Table_1[[#This Row],[Discount %]]&lt;=0.3, "20-30%", IF(Table_1[[#This Row],[Discount %]]&lt;=0.4, "30-40%", "40%+"))))</f>
        <v>0-10%</v>
      </c>
    </row>
    <row r="7087" spans="1:24" ht="14.4" x14ac:dyDescent="0.3">
      <c r="A7087" s="2">
        <v>7086</v>
      </c>
      <c r="B7087" s="2" t="s">
        <v>9278</v>
      </c>
      <c r="C7087" s="2">
        <f>YEAR([1]Data!$D7087)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9">
        <v>8.5950000000000024</v>
      </c>
      <c r="T7087" s="2">
        <v>5</v>
      </c>
      <c r="U7087" s="25">
        <v>0.7</v>
      </c>
      <c r="V7087" s="25">
        <v>-6.3030000000000008</v>
      </c>
      <c r="W7087" s="11">
        <f>Table_1[[#This Row],[Discount]]/Table_1[[#This Row],[Sales]]</f>
        <v>8.1442699243746336E-2</v>
      </c>
      <c r="X7087" t="str">
        <f>IF(Table_1[[#This Row],[Discount %]]&lt;=0.1, "0-10%", IF(Table_1[[#This Row],[Discount %]]&lt;=0.2, "10-20%", IF(Table_1[[#This Row],[Discount %]]&lt;=0.3, "20-30%", IF(Table_1[[#This Row],[Discount %]]&lt;=0.4, "30-40%", "40%+"))))</f>
        <v>0-10%</v>
      </c>
    </row>
    <row r="7088" spans="1:24" ht="14.4" x14ac:dyDescent="0.3">
      <c r="A7088" s="2">
        <v>7087</v>
      </c>
      <c r="B7088" s="2" t="s">
        <v>9278</v>
      </c>
      <c r="C7088" s="2">
        <f>YEAR([1]Data!$D7088)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9">
        <v>190.89600000000002</v>
      </c>
      <c r="T7088" s="2">
        <v>2</v>
      </c>
      <c r="U7088" s="25">
        <v>0.2</v>
      </c>
      <c r="V7088" s="25">
        <v>-42.951599999999999</v>
      </c>
      <c r="W7088" s="11">
        <f>Table_1[[#This Row],[Discount]]/Table_1[[#This Row],[Sales]]</f>
        <v>1.0476908892800268E-3</v>
      </c>
      <c r="X7088" t="str">
        <f>IF(Table_1[[#This Row],[Discount %]]&lt;=0.1, "0-10%", IF(Table_1[[#This Row],[Discount %]]&lt;=0.2, "10-20%", IF(Table_1[[#This Row],[Discount %]]&lt;=0.3, "20-30%", IF(Table_1[[#This Row],[Discount %]]&lt;=0.4, "30-40%", "40%+"))))</f>
        <v>0-10%</v>
      </c>
    </row>
    <row r="7089" spans="1:24" ht="14.4" x14ac:dyDescent="0.3">
      <c r="A7089" s="2">
        <v>7088</v>
      </c>
      <c r="B7089" s="2" t="s">
        <v>9279</v>
      </c>
      <c r="C7089" s="2">
        <f>YEAR([1]Data!$D7089)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9">
        <v>99.87</v>
      </c>
      <c r="T7089" s="2">
        <v>3</v>
      </c>
      <c r="U7089" s="25">
        <v>0</v>
      </c>
      <c r="V7089" s="25">
        <v>23.968799999999998</v>
      </c>
      <c r="W7089" s="11">
        <f>Table_1[[#This Row],[Discount]]/Table_1[[#This Row],[Sales]]</f>
        <v>0</v>
      </c>
      <c r="X7089" t="str">
        <f>IF(Table_1[[#This Row],[Discount %]]&lt;=0.1, "0-10%", IF(Table_1[[#This Row],[Discount %]]&lt;=0.2, "10-20%", IF(Table_1[[#This Row],[Discount %]]&lt;=0.3, "20-30%", IF(Table_1[[#This Row],[Discount %]]&lt;=0.4, "30-40%", "40%+"))))</f>
        <v>0-10%</v>
      </c>
    </row>
    <row r="7090" spans="1:24" ht="14.4" x14ac:dyDescent="0.3">
      <c r="A7090" s="2">
        <v>7089</v>
      </c>
      <c r="B7090" s="2" t="s">
        <v>9280</v>
      </c>
      <c r="C7090" s="2">
        <f>YEAR([1]Data!$D7090)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9">
        <v>79.36</v>
      </c>
      <c r="T7090" s="2">
        <v>4</v>
      </c>
      <c r="U7090" s="25">
        <v>0</v>
      </c>
      <c r="V7090" s="25">
        <v>23.807999999999993</v>
      </c>
      <c r="W7090" s="11">
        <f>Table_1[[#This Row],[Discount]]/Table_1[[#This Row],[Sales]]</f>
        <v>0</v>
      </c>
      <c r="X7090" t="str">
        <f>IF(Table_1[[#This Row],[Discount %]]&lt;=0.1, "0-10%", IF(Table_1[[#This Row],[Discount %]]&lt;=0.2, "10-20%", IF(Table_1[[#This Row],[Discount %]]&lt;=0.3, "20-30%", IF(Table_1[[#This Row],[Discount %]]&lt;=0.4, "30-40%", "40%+"))))</f>
        <v>0-10%</v>
      </c>
    </row>
    <row r="7091" spans="1:24" ht="14.4" x14ac:dyDescent="0.3">
      <c r="A7091" s="2">
        <v>7090</v>
      </c>
      <c r="B7091" s="2" t="s">
        <v>9281</v>
      </c>
      <c r="C7091" s="2">
        <f>YEAR([1]Data!$D7091)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9">
        <v>119.96</v>
      </c>
      <c r="T7091" s="2">
        <v>1</v>
      </c>
      <c r="U7091" s="25">
        <v>0.2</v>
      </c>
      <c r="V7091" s="25">
        <v>7.4974999999999987</v>
      </c>
      <c r="W7091" s="11">
        <f>Table_1[[#This Row],[Discount]]/Table_1[[#This Row],[Sales]]</f>
        <v>1.6672224074691566E-3</v>
      </c>
      <c r="X7091" t="str">
        <f>IF(Table_1[[#This Row],[Discount %]]&lt;=0.1, "0-10%", IF(Table_1[[#This Row],[Discount %]]&lt;=0.2, "10-20%", IF(Table_1[[#This Row],[Discount %]]&lt;=0.3, "20-30%", IF(Table_1[[#This Row],[Discount %]]&lt;=0.4, "30-40%", "40%+"))))</f>
        <v>0-10%</v>
      </c>
    </row>
    <row r="7092" spans="1:24" ht="14.4" x14ac:dyDescent="0.3">
      <c r="A7092" s="2">
        <v>7091</v>
      </c>
      <c r="B7092" s="2" t="s">
        <v>9282</v>
      </c>
      <c r="C7092" s="2">
        <f>YEAR([1]Data!$D7092)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9">
        <v>106.32</v>
      </c>
      <c r="T7092" s="2">
        <v>3</v>
      </c>
      <c r="U7092" s="25">
        <v>0</v>
      </c>
      <c r="V7092" s="25">
        <v>49.970399999999991</v>
      </c>
      <c r="W7092" s="11">
        <f>Table_1[[#This Row],[Discount]]/Table_1[[#This Row],[Sales]]</f>
        <v>0</v>
      </c>
      <c r="X7092" t="str">
        <f>IF(Table_1[[#This Row],[Discount %]]&lt;=0.1, "0-10%", IF(Table_1[[#This Row],[Discount %]]&lt;=0.2, "10-20%", IF(Table_1[[#This Row],[Discount %]]&lt;=0.3, "20-30%", IF(Table_1[[#This Row],[Discount %]]&lt;=0.4, "30-40%", "40%+"))))</f>
        <v>0-10%</v>
      </c>
    </row>
    <row r="7093" spans="1:24" ht="14.4" x14ac:dyDescent="0.3">
      <c r="A7093" s="2">
        <v>7092</v>
      </c>
      <c r="B7093" s="2" t="s">
        <v>9282</v>
      </c>
      <c r="C7093" s="2">
        <f>YEAR([1]Data!$D7093)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9">
        <v>163.44</v>
      </c>
      <c r="T7093" s="2">
        <v>3</v>
      </c>
      <c r="U7093" s="25">
        <v>0</v>
      </c>
      <c r="V7093" s="25">
        <v>45.763200000000012</v>
      </c>
      <c r="W7093" s="11">
        <f>Table_1[[#This Row],[Discount]]/Table_1[[#This Row],[Sales]]</f>
        <v>0</v>
      </c>
      <c r="X7093" t="str">
        <f>IF(Table_1[[#This Row],[Discount %]]&lt;=0.1, "0-10%", IF(Table_1[[#This Row],[Discount %]]&lt;=0.2, "10-20%", IF(Table_1[[#This Row],[Discount %]]&lt;=0.3, "20-30%", IF(Table_1[[#This Row],[Discount %]]&lt;=0.4, "30-40%", "40%+"))))</f>
        <v>0-10%</v>
      </c>
    </row>
    <row r="7094" spans="1:24" ht="14.4" x14ac:dyDescent="0.3">
      <c r="A7094" s="2">
        <v>7093</v>
      </c>
      <c r="B7094" s="2" t="s">
        <v>9282</v>
      </c>
      <c r="C7094" s="2">
        <f>YEAR([1]Data!$D7094)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9">
        <v>42.76</v>
      </c>
      <c r="T7094" s="2">
        <v>2</v>
      </c>
      <c r="U7094" s="25">
        <v>0</v>
      </c>
      <c r="V7094" s="25">
        <v>11.117599999999999</v>
      </c>
      <c r="W7094" s="11">
        <f>Table_1[[#This Row],[Discount]]/Table_1[[#This Row],[Sales]]</f>
        <v>0</v>
      </c>
      <c r="X7094" t="str">
        <f>IF(Table_1[[#This Row],[Discount %]]&lt;=0.1, "0-10%", IF(Table_1[[#This Row],[Discount %]]&lt;=0.2, "10-20%", IF(Table_1[[#This Row],[Discount %]]&lt;=0.3, "20-30%", IF(Table_1[[#This Row],[Discount %]]&lt;=0.4, "30-40%", "40%+"))))</f>
        <v>0-10%</v>
      </c>
    </row>
    <row r="7095" spans="1:24" ht="14.4" x14ac:dyDescent="0.3">
      <c r="A7095" s="2">
        <v>7094</v>
      </c>
      <c r="B7095" s="2" t="s">
        <v>9282</v>
      </c>
      <c r="C7095" s="2">
        <f>YEAR([1]Data!$D7095)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9">
        <v>51.550000000000004</v>
      </c>
      <c r="T7095" s="2">
        <v>5</v>
      </c>
      <c r="U7095" s="25">
        <v>0</v>
      </c>
      <c r="V7095" s="25">
        <v>24.2285</v>
      </c>
      <c r="W7095" s="11">
        <f>Table_1[[#This Row],[Discount]]/Table_1[[#This Row],[Sales]]</f>
        <v>0</v>
      </c>
      <c r="X7095" t="str">
        <f>IF(Table_1[[#This Row],[Discount %]]&lt;=0.1, "0-10%", IF(Table_1[[#This Row],[Discount %]]&lt;=0.2, "10-20%", IF(Table_1[[#This Row],[Discount %]]&lt;=0.3, "20-30%", IF(Table_1[[#This Row],[Discount %]]&lt;=0.4, "30-40%", "40%+"))))</f>
        <v>0-10%</v>
      </c>
    </row>
    <row r="7096" spans="1:24" ht="14.4" x14ac:dyDescent="0.3">
      <c r="A7096" s="2">
        <v>7095</v>
      </c>
      <c r="B7096" s="2" t="s">
        <v>9283</v>
      </c>
      <c r="C7096" s="2">
        <f>YEAR([1]Data!$D7096)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9">
        <v>479.952</v>
      </c>
      <c r="T7096" s="2">
        <v>6</v>
      </c>
      <c r="U7096" s="25">
        <v>0.2</v>
      </c>
      <c r="V7096" s="25">
        <v>89.990999999999985</v>
      </c>
      <c r="W7096" s="11">
        <f>Table_1[[#This Row],[Discount]]/Table_1[[#This Row],[Sales]]</f>
        <v>4.1670833750041673E-4</v>
      </c>
      <c r="X7096" t="str">
        <f>IF(Table_1[[#This Row],[Discount %]]&lt;=0.1, "0-10%", IF(Table_1[[#This Row],[Discount %]]&lt;=0.2, "10-20%", IF(Table_1[[#This Row],[Discount %]]&lt;=0.3, "20-30%", IF(Table_1[[#This Row],[Discount %]]&lt;=0.4, "30-40%", "40%+"))))</f>
        <v>0-10%</v>
      </c>
    </row>
    <row r="7097" spans="1:24" ht="14.4" x14ac:dyDescent="0.3">
      <c r="A7097" s="2">
        <v>7096</v>
      </c>
      <c r="B7097" s="2" t="s">
        <v>9284</v>
      </c>
      <c r="C7097" s="2">
        <f>YEAR([1]Data!$D7097)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9">
        <v>146.68799999999999</v>
      </c>
      <c r="T7097" s="2">
        <v>6</v>
      </c>
      <c r="U7097" s="25">
        <v>0.2</v>
      </c>
      <c r="V7097" s="25">
        <v>55.007999999999996</v>
      </c>
      <c r="W7097" s="11">
        <f>Table_1[[#This Row],[Discount]]/Table_1[[#This Row],[Sales]]</f>
        <v>1.3634380453752184E-3</v>
      </c>
      <c r="X7097" t="str">
        <f>IF(Table_1[[#This Row],[Discount %]]&lt;=0.1, "0-10%", IF(Table_1[[#This Row],[Discount %]]&lt;=0.2, "10-20%", IF(Table_1[[#This Row],[Discount %]]&lt;=0.3, "20-30%", IF(Table_1[[#This Row],[Discount %]]&lt;=0.4, "30-40%", "40%+"))))</f>
        <v>0-10%</v>
      </c>
    </row>
    <row r="7098" spans="1:24" ht="14.4" x14ac:dyDescent="0.3">
      <c r="A7098" s="2">
        <v>7097</v>
      </c>
      <c r="B7098" s="2" t="s">
        <v>9284</v>
      </c>
      <c r="C7098" s="2">
        <f>YEAR([1]Data!$D7098)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9">
        <v>276.78400000000005</v>
      </c>
      <c r="T7098" s="2">
        <v>2</v>
      </c>
      <c r="U7098" s="25">
        <v>0.2</v>
      </c>
      <c r="V7098" s="25">
        <v>89.954799999999992</v>
      </c>
      <c r="W7098" s="11">
        <f>Table_1[[#This Row],[Discount]]/Table_1[[#This Row],[Sales]]</f>
        <v>7.2258512052719801E-4</v>
      </c>
      <c r="X7098" t="str">
        <f>IF(Table_1[[#This Row],[Discount %]]&lt;=0.1, "0-10%", IF(Table_1[[#This Row],[Discount %]]&lt;=0.2, "10-20%", IF(Table_1[[#This Row],[Discount %]]&lt;=0.3, "20-30%", IF(Table_1[[#This Row],[Discount %]]&lt;=0.4, "30-40%", "40%+"))))</f>
        <v>0-10%</v>
      </c>
    </row>
    <row r="7099" spans="1:24" ht="14.4" x14ac:dyDescent="0.3">
      <c r="A7099" s="2">
        <v>7098</v>
      </c>
      <c r="B7099" s="2" t="s">
        <v>9284</v>
      </c>
      <c r="C7099" s="2">
        <f>YEAR([1]Data!$D7099)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9">
        <v>25.32</v>
      </c>
      <c r="T7099" s="2">
        <v>5</v>
      </c>
      <c r="U7099" s="25">
        <v>0.2</v>
      </c>
      <c r="V7099" s="25">
        <v>9.1785000000000014</v>
      </c>
      <c r="W7099" s="11">
        <f>Table_1[[#This Row],[Discount]]/Table_1[[#This Row],[Sales]]</f>
        <v>7.8988941548183266E-3</v>
      </c>
      <c r="X7099" t="str">
        <f>IF(Table_1[[#This Row],[Discount %]]&lt;=0.1, "0-10%", IF(Table_1[[#This Row],[Discount %]]&lt;=0.2, "10-20%", IF(Table_1[[#This Row],[Discount %]]&lt;=0.3, "20-30%", IF(Table_1[[#This Row],[Discount %]]&lt;=0.4, "30-40%", "40%+"))))</f>
        <v>0-10%</v>
      </c>
    </row>
    <row r="7100" spans="1:24" ht="14.4" x14ac:dyDescent="0.3">
      <c r="A7100" s="2">
        <v>7099</v>
      </c>
      <c r="B7100" s="2" t="s">
        <v>9285</v>
      </c>
      <c r="C7100" s="2">
        <f>YEAR([1]Data!$D7100)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9">
        <v>318.95999999999998</v>
      </c>
      <c r="T7100" s="2">
        <v>9</v>
      </c>
      <c r="U7100" s="25">
        <v>0</v>
      </c>
      <c r="V7100" s="25">
        <v>149.91119999999998</v>
      </c>
      <c r="W7100" s="11">
        <f>Table_1[[#This Row],[Discount]]/Table_1[[#This Row],[Sales]]</f>
        <v>0</v>
      </c>
      <c r="X7100" t="str">
        <f>IF(Table_1[[#This Row],[Discount %]]&lt;=0.1, "0-10%", IF(Table_1[[#This Row],[Discount %]]&lt;=0.2, "10-20%", IF(Table_1[[#This Row],[Discount %]]&lt;=0.3, "20-30%", IF(Table_1[[#This Row],[Discount %]]&lt;=0.4, "30-40%", "40%+"))))</f>
        <v>0-10%</v>
      </c>
    </row>
    <row r="7101" spans="1:24" ht="14.4" x14ac:dyDescent="0.3">
      <c r="A7101" s="2">
        <v>7100</v>
      </c>
      <c r="B7101" s="2" t="s">
        <v>9286</v>
      </c>
      <c r="C7101" s="2">
        <f>YEAR([1]Data!$D7101)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9">
        <v>212.64</v>
      </c>
      <c r="T7101" s="2">
        <v>6</v>
      </c>
      <c r="U7101" s="25">
        <v>0</v>
      </c>
      <c r="V7101" s="25">
        <v>99.940799999999982</v>
      </c>
      <c r="W7101" s="11">
        <f>Table_1[[#This Row],[Discount]]/Table_1[[#This Row],[Sales]]</f>
        <v>0</v>
      </c>
      <c r="X7101" t="str">
        <f>IF(Table_1[[#This Row],[Discount %]]&lt;=0.1, "0-10%", IF(Table_1[[#This Row],[Discount %]]&lt;=0.2, "10-20%", IF(Table_1[[#This Row],[Discount %]]&lt;=0.3, "20-30%", IF(Table_1[[#This Row],[Discount %]]&lt;=0.4, "30-40%", "40%+"))))</f>
        <v>0-10%</v>
      </c>
    </row>
    <row r="7102" spans="1:24" ht="14.4" x14ac:dyDescent="0.3">
      <c r="A7102" s="2">
        <v>7101</v>
      </c>
      <c r="B7102" s="2" t="s">
        <v>9287</v>
      </c>
      <c r="C7102" s="2">
        <f>YEAR([1]Data!$D7102)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9">
        <v>23.472000000000001</v>
      </c>
      <c r="T7102" s="2">
        <v>3</v>
      </c>
      <c r="U7102" s="25">
        <v>0.2</v>
      </c>
      <c r="V7102" s="25">
        <v>8.8019999999999978</v>
      </c>
      <c r="W7102" s="11">
        <f>Table_1[[#This Row],[Discount]]/Table_1[[#This Row],[Sales]]</f>
        <v>8.5207907293796872E-3</v>
      </c>
      <c r="X7102" t="str">
        <f>IF(Table_1[[#This Row],[Discount %]]&lt;=0.1, "0-10%", IF(Table_1[[#This Row],[Discount %]]&lt;=0.2, "10-20%", IF(Table_1[[#This Row],[Discount %]]&lt;=0.3, "20-30%", IF(Table_1[[#This Row],[Discount %]]&lt;=0.4, "30-40%", "40%+"))))</f>
        <v>0-10%</v>
      </c>
    </row>
    <row r="7103" spans="1:24" ht="14.4" x14ac:dyDescent="0.3">
      <c r="A7103" s="2">
        <v>7102</v>
      </c>
      <c r="B7103" s="2" t="s">
        <v>9288</v>
      </c>
      <c r="C7103" s="2">
        <f>YEAR([1]Data!$D7103)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9">
        <v>19.648</v>
      </c>
      <c r="T7103" s="2">
        <v>2</v>
      </c>
      <c r="U7103" s="25">
        <v>0.2</v>
      </c>
      <c r="V7103" s="25">
        <v>6.6311999999999989</v>
      </c>
      <c r="W7103" s="11">
        <f>Table_1[[#This Row],[Discount]]/Table_1[[#This Row],[Sales]]</f>
        <v>1.0179153094462542E-2</v>
      </c>
      <c r="X7103" t="str">
        <f>IF(Table_1[[#This Row],[Discount %]]&lt;=0.1, "0-10%", IF(Table_1[[#This Row],[Discount %]]&lt;=0.2, "10-20%", IF(Table_1[[#This Row],[Discount %]]&lt;=0.3, "20-30%", IF(Table_1[[#This Row],[Discount %]]&lt;=0.4, "30-40%", "40%+"))))</f>
        <v>0-10%</v>
      </c>
    </row>
    <row r="7104" spans="1:24" ht="14.4" x14ac:dyDescent="0.3">
      <c r="A7104" s="2">
        <v>7103</v>
      </c>
      <c r="B7104" s="2" t="s">
        <v>9289</v>
      </c>
      <c r="C7104" s="2">
        <f>YEAR([1]Data!$D7104)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9">
        <v>6.5700000000000012</v>
      </c>
      <c r="T7104" s="2">
        <v>3</v>
      </c>
      <c r="U7104" s="25">
        <v>0.7</v>
      </c>
      <c r="V7104" s="25">
        <v>-5.036999999999999</v>
      </c>
      <c r="W7104" s="11">
        <f>Table_1[[#This Row],[Discount]]/Table_1[[#This Row],[Sales]]</f>
        <v>0.10654490106544899</v>
      </c>
      <c r="X7104" t="str">
        <f>IF(Table_1[[#This Row],[Discount %]]&lt;=0.1, "0-10%", IF(Table_1[[#This Row],[Discount %]]&lt;=0.2, "10-20%", IF(Table_1[[#This Row],[Discount %]]&lt;=0.3, "20-30%", IF(Table_1[[#This Row],[Discount %]]&lt;=0.4, "30-40%", "40%+"))))</f>
        <v>10-20%</v>
      </c>
    </row>
    <row r="7105" spans="1:24" ht="14.4" x14ac:dyDescent="0.3">
      <c r="A7105" s="2">
        <v>7104</v>
      </c>
      <c r="B7105" s="2" t="s">
        <v>9290</v>
      </c>
      <c r="C7105" s="2">
        <f>YEAR([1]Data!$D7105)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9">
        <v>421.1</v>
      </c>
      <c r="T7105" s="2">
        <v>2</v>
      </c>
      <c r="U7105" s="25">
        <v>0</v>
      </c>
      <c r="V7105" s="25">
        <v>105.27499999999998</v>
      </c>
      <c r="W7105" s="11">
        <f>Table_1[[#This Row],[Discount]]/Table_1[[#This Row],[Sales]]</f>
        <v>0</v>
      </c>
      <c r="X7105" t="str">
        <f>IF(Table_1[[#This Row],[Discount %]]&lt;=0.1, "0-10%", IF(Table_1[[#This Row],[Discount %]]&lt;=0.2, "10-20%", IF(Table_1[[#This Row],[Discount %]]&lt;=0.3, "20-30%", IF(Table_1[[#This Row],[Discount %]]&lt;=0.4, "30-40%", "40%+"))))</f>
        <v>0-10%</v>
      </c>
    </row>
    <row r="7106" spans="1:24" ht="14.4" x14ac:dyDescent="0.3">
      <c r="A7106" s="2">
        <v>7105</v>
      </c>
      <c r="B7106" s="2" t="s">
        <v>9291</v>
      </c>
      <c r="C7106" s="2">
        <f>YEAR([1]Data!$D7106)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9">
        <v>760.11599999999987</v>
      </c>
      <c r="T7106" s="2">
        <v>6</v>
      </c>
      <c r="U7106" s="25">
        <v>0.3</v>
      </c>
      <c r="V7106" s="25">
        <v>-43.435200000000009</v>
      </c>
      <c r="W7106" s="11">
        <f>Table_1[[#This Row],[Discount]]/Table_1[[#This Row],[Sales]]</f>
        <v>3.9467660199232752E-4</v>
      </c>
      <c r="X7106" t="str">
        <f>IF(Table_1[[#This Row],[Discount %]]&lt;=0.1, "0-10%", IF(Table_1[[#This Row],[Discount %]]&lt;=0.2, "10-20%", IF(Table_1[[#This Row],[Discount %]]&lt;=0.3, "20-30%", IF(Table_1[[#This Row],[Discount %]]&lt;=0.4, "30-40%", "40%+"))))</f>
        <v>0-10%</v>
      </c>
    </row>
    <row r="7107" spans="1:24" ht="14.4" x14ac:dyDescent="0.3">
      <c r="A7107" s="2">
        <v>7106</v>
      </c>
      <c r="B7107" s="2" t="s">
        <v>9291</v>
      </c>
      <c r="C7107" s="2">
        <f>YEAR([1]Data!$D7107)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9">
        <v>38.784000000000006</v>
      </c>
      <c r="T7107" s="2">
        <v>3</v>
      </c>
      <c r="U7107" s="25">
        <v>0.2</v>
      </c>
      <c r="V7107" s="25">
        <v>7.2719999999999949</v>
      </c>
      <c r="W7107" s="11">
        <f>Table_1[[#This Row],[Discount]]/Table_1[[#This Row],[Sales]]</f>
        <v>5.1567656765676559E-3</v>
      </c>
      <c r="X7107" t="str">
        <f>IF(Table_1[[#This Row],[Discount %]]&lt;=0.1, "0-10%", IF(Table_1[[#This Row],[Discount %]]&lt;=0.2, "10-20%", IF(Table_1[[#This Row],[Discount %]]&lt;=0.3, "20-30%", IF(Table_1[[#This Row],[Discount %]]&lt;=0.4, "30-40%", "40%+"))))</f>
        <v>0-10%</v>
      </c>
    </row>
    <row r="7108" spans="1:24" ht="14.4" x14ac:dyDescent="0.3">
      <c r="A7108" s="2">
        <v>7107</v>
      </c>
      <c r="B7108" s="2" t="s">
        <v>9291</v>
      </c>
      <c r="C7108" s="2">
        <f>YEAR([1]Data!$D7108)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9">
        <v>122.32799999999999</v>
      </c>
      <c r="T7108" s="2">
        <v>9</v>
      </c>
      <c r="U7108" s="25">
        <v>0.2</v>
      </c>
      <c r="V7108" s="25">
        <v>1.5291000000000032</v>
      </c>
      <c r="W7108" s="11">
        <f>Table_1[[#This Row],[Discount]]/Table_1[[#This Row],[Sales]]</f>
        <v>1.6349486626119941E-3</v>
      </c>
      <c r="X7108" t="str">
        <f>IF(Table_1[[#This Row],[Discount %]]&lt;=0.1, "0-10%", IF(Table_1[[#This Row],[Discount %]]&lt;=0.2, "10-20%", IF(Table_1[[#This Row],[Discount %]]&lt;=0.3, "20-30%", IF(Table_1[[#This Row],[Discount %]]&lt;=0.4, "30-40%", "40%+"))))</f>
        <v>0-10%</v>
      </c>
    </row>
    <row r="7109" spans="1:24" ht="14.4" x14ac:dyDescent="0.3">
      <c r="A7109" s="2">
        <v>7108</v>
      </c>
      <c r="B7109" s="2" t="s">
        <v>9292</v>
      </c>
      <c r="C7109" s="2">
        <f>YEAR([1]Data!$D7109)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9">
        <v>25.98</v>
      </c>
      <c r="T7109" s="2">
        <v>2</v>
      </c>
      <c r="U7109" s="25">
        <v>0</v>
      </c>
      <c r="V7109" s="25">
        <v>0.77939999999999898</v>
      </c>
      <c r="W7109" s="11">
        <f>Table_1[[#This Row],[Discount]]/Table_1[[#This Row],[Sales]]</f>
        <v>0</v>
      </c>
      <c r="X7109" t="str">
        <f>IF(Table_1[[#This Row],[Discount %]]&lt;=0.1, "0-10%", IF(Table_1[[#This Row],[Discount %]]&lt;=0.2, "10-20%", IF(Table_1[[#This Row],[Discount %]]&lt;=0.3, "20-30%", IF(Table_1[[#This Row],[Discount %]]&lt;=0.4, "30-40%", "40%+"))))</f>
        <v>0-10%</v>
      </c>
    </row>
    <row r="7110" spans="1:24" ht="14.4" x14ac:dyDescent="0.3">
      <c r="A7110" s="2">
        <v>7109</v>
      </c>
      <c r="B7110" s="2" t="s">
        <v>9292</v>
      </c>
      <c r="C7110" s="2">
        <f>YEAR([1]Data!$D7110)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9">
        <v>3.28</v>
      </c>
      <c r="T7110" s="2">
        <v>2</v>
      </c>
      <c r="U7110" s="25">
        <v>0</v>
      </c>
      <c r="V7110" s="25">
        <v>1.4759999999999998</v>
      </c>
      <c r="W7110" s="11">
        <f>Table_1[[#This Row],[Discount]]/Table_1[[#This Row],[Sales]]</f>
        <v>0</v>
      </c>
      <c r="X7110" t="str">
        <f>IF(Table_1[[#This Row],[Discount %]]&lt;=0.1, "0-10%", IF(Table_1[[#This Row],[Discount %]]&lt;=0.2, "10-20%", IF(Table_1[[#This Row],[Discount %]]&lt;=0.3, "20-30%", IF(Table_1[[#This Row],[Discount %]]&lt;=0.4, "30-40%", "40%+"))))</f>
        <v>0-10%</v>
      </c>
    </row>
    <row r="7111" spans="1:24" ht="14.4" x14ac:dyDescent="0.3">
      <c r="A7111" s="2">
        <v>7110</v>
      </c>
      <c r="B7111" s="2" t="s">
        <v>9292</v>
      </c>
      <c r="C7111" s="2">
        <f>YEAR([1]Data!$D7111)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9">
        <v>459.88</v>
      </c>
      <c r="T7111" s="2">
        <v>4</v>
      </c>
      <c r="U7111" s="25">
        <v>0</v>
      </c>
      <c r="V7111" s="25">
        <v>13.796400000000006</v>
      </c>
      <c r="W7111" s="11">
        <f>Table_1[[#This Row],[Discount]]/Table_1[[#This Row],[Sales]]</f>
        <v>0</v>
      </c>
      <c r="X7111" t="str">
        <f>IF(Table_1[[#This Row],[Discount %]]&lt;=0.1, "0-10%", IF(Table_1[[#This Row],[Discount %]]&lt;=0.2, "10-20%", IF(Table_1[[#This Row],[Discount %]]&lt;=0.3, "20-30%", IF(Table_1[[#This Row],[Discount %]]&lt;=0.4, "30-40%", "40%+"))))</f>
        <v>0-10%</v>
      </c>
    </row>
    <row r="7112" spans="1:24" ht="14.4" x14ac:dyDescent="0.3">
      <c r="A7112" s="2">
        <v>7111</v>
      </c>
      <c r="B7112" s="2" t="s">
        <v>9292</v>
      </c>
      <c r="C7112" s="2">
        <f>YEAR([1]Data!$D7112)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9">
        <v>7.76</v>
      </c>
      <c r="T7112" s="2">
        <v>2</v>
      </c>
      <c r="U7112" s="25">
        <v>0</v>
      </c>
      <c r="V7112" s="25">
        <v>2.2503999999999991</v>
      </c>
      <c r="W7112" s="11">
        <f>Table_1[[#This Row],[Discount]]/Table_1[[#This Row],[Sales]]</f>
        <v>0</v>
      </c>
      <c r="X7112" t="str">
        <f>IF(Table_1[[#This Row],[Discount %]]&lt;=0.1, "0-10%", IF(Table_1[[#This Row],[Discount %]]&lt;=0.2, "10-20%", IF(Table_1[[#This Row],[Discount %]]&lt;=0.3, "20-30%", IF(Table_1[[#This Row],[Discount %]]&lt;=0.4, "30-40%", "40%+"))))</f>
        <v>0-10%</v>
      </c>
    </row>
    <row r="7113" spans="1:24" ht="14.4" x14ac:dyDescent="0.3">
      <c r="A7113" s="2">
        <v>7112</v>
      </c>
      <c r="B7113" s="2" t="s">
        <v>9292</v>
      </c>
      <c r="C7113" s="2">
        <f>YEAR([1]Data!$D7113)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9">
        <v>71.959999999999994</v>
      </c>
      <c r="T7113" s="2">
        <v>2</v>
      </c>
      <c r="U7113" s="25">
        <v>0</v>
      </c>
      <c r="V7113" s="25">
        <v>17.989999999999995</v>
      </c>
      <c r="W7113" s="11">
        <f>Table_1[[#This Row],[Discount]]/Table_1[[#This Row],[Sales]]</f>
        <v>0</v>
      </c>
      <c r="X7113" t="str">
        <f>IF(Table_1[[#This Row],[Discount %]]&lt;=0.1, "0-10%", IF(Table_1[[#This Row],[Discount %]]&lt;=0.2, "10-20%", IF(Table_1[[#This Row],[Discount %]]&lt;=0.3, "20-30%", IF(Table_1[[#This Row],[Discount %]]&lt;=0.4, "30-40%", "40%+"))))</f>
        <v>0-10%</v>
      </c>
    </row>
    <row r="7114" spans="1:24" ht="14.4" x14ac:dyDescent="0.3">
      <c r="A7114" s="2">
        <v>7113</v>
      </c>
      <c r="B7114" s="2" t="s">
        <v>9292</v>
      </c>
      <c r="C7114" s="2">
        <f>YEAR([1]Data!$D7114)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9">
        <v>54.900000000000006</v>
      </c>
      <c r="T7114" s="2">
        <v>5</v>
      </c>
      <c r="U7114" s="25">
        <v>0</v>
      </c>
      <c r="V7114" s="25">
        <v>15.372000000000003</v>
      </c>
      <c r="W7114" s="11">
        <f>Table_1[[#This Row],[Discount]]/Table_1[[#This Row],[Sales]]</f>
        <v>0</v>
      </c>
      <c r="X7114" t="str">
        <f>IF(Table_1[[#This Row],[Discount %]]&lt;=0.1, "0-10%", IF(Table_1[[#This Row],[Discount %]]&lt;=0.2, "10-20%", IF(Table_1[[#This Row],[Discount %]]&lt;=0.3, "20-30%", IF(Table_1[[#This Row],[Discount %]]&lt;=0.4, "30-40%", "40%+"))))</f>
        <v>0-10%</v>
      </c>
    </row>
    <row r="7115" spans="1:24" ht="14.4" x14ac:dyDescent="0.3">
      <c r="A7115" s="2">
        <v>7114</v>
      </c>
      <c r="B7115" s="2" t="s">
        <v>9292</v>
      </c>
      <c r="C7115" s="2">
        <f>YEAR([1]Data!$D7115)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9">
        <v>9.2799999999999994</v>
      </c>
      <c r="T7115" s="2">
        <v>2</v>
      </c>
      <c r="U7115" s="25">
        <v>0.2</v>
      </c>
      <c r="V7115" s="25">
        <v>3.2479999999999998</v>
      </c>
      <c r="W7115" s="11">
        <f>Table_1[[#This Row],[Discount]]/Table_1[[#This Row],[Sales]]</f>
        <v>2.1551724137931036E-2</v>
      </c>
      <c r="X7115" t="str">
        <f>IF(Table_1[[#This Row],[Discount %]]&lt;=0.1, "0-10%", IF(Table_1[[#This Row],[Discount %]]&lt;=0.2, "10-20%", IF(Table_1[[#This Row],[Discount %]]&lt;=0.3, "20-30%", IF(Table_1[[#This Row],[Discount %]]&lt;=0.4, "30-40%", "40%+"))))</f>
        <v>0-10%</v>
      </c>
    </row>
    <row r="7116" spans="1:24" ht="14.4" x14ac:dyDescent="0.3">
      <c r="A7116" s="2">
        <v>7115</v>
      </c>
      <c r="B7116" s="2" t="s">
        <v>9293</v>
      </c>
      <c r="C7116" s="2">
        <f>YEAR([1]Data!$D7116)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9">
        <v>1685.88</v>
      </c>
      <c r="T7116" s="2">
        <v>6</v>
      </c>
      <c r="U7116" s="25">
        <v>0</v>
      </c>
      <c r="V7116" s="25">
        <v>320.31720000000001</v>
      </c>
      <c r="W7116" s="11">
        <f>Table_1[[#This Row],[Discount]]/Table_1[[#This Row],[Sales]]</f>
        <v>0</v>
      </c>
      <c r="X7116" t="str">
        <f>IF(Table_1[[#This Row],[Discount %]]&lt;=0.1, "0-10%", IF(Table_1[[#This Row],[Discount %]]&lt;=0.2, "10-20%", IF(Table_1[[#This Row],[Discount %]]&lt;=0.3, "20-30%", IF(Table_1[[#This Row],[Discount %]]&lt;=0.4, "30-40%", "40%+"))))</f>
        <v>0-10%</v>
      </c>
    </row>
    <row r="7117" spans="1:24" ht="14.4" x14ac:dyDescent="0.3">
      <c r="A7117" s="2">
        <v>7116</v>
      </c>
      <c r="B7117" s="2" t="s">
        <v>9293</v>
      </c>
      <c r="C7117" s="2">
        <f>YEAR([1]Data!$D7117)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9">
        <v>5.7280000000000006</v>
      </c>
      <c r="T7117" s="2">
        <v>2</v>
      </c>
      <c r="U7117" s="25">
        <v>0.2</v>
      </c>
      <c r="V7117" s="25">
        <v>2.0047999999999995</v>
      </c>
      <c r="W7117" s="11">
        <f>Table_1[[#This Row],[Discount]]/Table_1[[#This Row],[Sales]]</f>
        <v>3.4916201117318434E-2</v>
      </c>
      <c r="X7117" t="str">
        <f>IF(Table_1[[#This Row],[Discount %]]&lt;=0.1, "0-10%", IF(Table_1[[#This Row],[Discount %]]&lt;=0.2, "10-20%", IF(Table_1[[#This Row],[Discount %]]&lt;=0.3, "20-30%", IF(Table_1[[#This Row],[Discount %]]&lt;=0.4, "30-40%", "40%+"))))</f>
        <v>0-10%</v>
      </c>
    </row>
    <row r="7118" spans="1:24" ht="14.4" x14ac:dyDescent="0.3">
      <c r="A7118" s="2">
        <v>7117</v>
      </c>
      <c r="B7118" s="2" t="s">
        <v>9294</v>
      </c>
      <c r="C7118" s="2">
        <f>YEAR([1]Data!$D7118)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9">
        <v>61.96</v>
      </c>
      <c r="T7118" s="2">
        <v>2</v>
      </c>
      <c r="U7118" s="25">
        <v>0</v>
      </c>
      <c r="V7118" s="25">
        <v>27.881999999999998</v>
      </c>
      <c r="W7118" s="11">
        <f>Table_1[[#This Row],[Discount]]/Table_1[[#This Row],[Sales]]</f>
        <v>0</v>
      </c>
      <c r="X7118" t="str">
        <f>IF(Table_1[[#This Row],[Discount %]]&lt;=0.1, "0-10%", IF(Table_1[[#This Row],[Discount %]]&lt;=0.2, "10-20%", IF(Table_1[[#This Row],[Discount %]]&lt;=0.3, "20-30%", IF(Table_1[[#This Row],[Discount %]]&lt;=0.4, "30-40%", "40%+"))))</f>
        <v>0-10%</v>
      </c>
    </row>
    <row r="7119" spans="1:24" ht="14.4" x14ac:dyDescent="0.3">
      <c r="A7119" s="2">
        <v>7118</v>
      </c>
      <c r="B7119" s="2" t="s">
        <v>9294</v>
      </c>
      <c r="C7119" s="2">
        <f>YEAR([1]Data!$D7119)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9">
        <v>1.3440000000000001</v>
      </c>
      <c r="T7119" s="2">
        <v>1</v>
      </c>
      <c r="U7119" s="25">
        <v>0.2</v>
      </c>
      <c r="V7119" s="25">
        <v>0.47039999999999987</v>
      </c>
      <c r="W7119" s="11">
        <f>Table_1[[#This Row],[Discount]]/Table_1[[#This Row],[Sales]]</f>
        <v>0.14880952380952381</v>
      </c>
      <c r="X7119" t="str">
        <f>IF(Table_1[[#This Row],[Discount %]]&lt;=0.1, "0-10%", IF(Table_1[[#This Row],[Discount %]]&lt;=0.2, "10-20%", IF(Table_1[[#This Row],[Discount %]]&lt;=0.3, "20-30%", IF(Table_1[[#This Row],[Discount %]]&lt;=0.4, "30-40%", "40%+"))))</f>
        <v>10-20%</v>
      </c>
    </row>
    <row r="7120" spans="1:24" ht="14.4" x14ac:dyDescent="0.3">
      <c r="A7120" s="2">
        <v>7119</v>
      </c>
      <c r="B7120" s="2" t="s">
        <v>9295</v>
      </c>
      <c r="C7120" s="2">
        <f>YEAR([1]Data!$D7120)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9">
        <v>17.940000000000001</v>
      </c>
      <c r="T7120" s="2">
        <v>3</v>
      </c>
      <c r="U7120" s="25">
        <v>0</v>
      </c>
      <c r="V7120" s="25">
        <v>8.7906000000000013</v>
      </c>
      <c r="W7120" s="11">
        <f>Table_1[[#This Row],[Discount]]/Table_1[[#This Row],[Sales]]</f>
        <v>0</v>
      </c>
      <c r="X7120" t="str">
        <f>IF(Table_1[[#This Row],[Discount %]]&lt;=0.1, "0-10%", IF(Table_1[[#This Row],[Discount %]]&lt;=0.2, "10-20%", IF(Table_1[[#This Row],[Discount %]]&lt;=0.3, "20-30%", IF(Table_1[[#This Row],[Discount %]]&lt;=0.4, "30-40%", "40%+"))))</f>
        <v>0-10%</v>
      </c>
    </row>
    <row r="7121" spans="1:24" ht="14.4" x14ac:dyDescent="0.3">
      <c r="A7121" s="2">
        <v>7120</v>
      </c>
      <c r="B7121" s="2" t="s">
        <v>9296</v>
      </c>
      <c r="C7121" s="2">
        <f>YEAR([1]Data!$D7121)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9">
        <v>13.904</v>
      </c>
      <c r="T7121" s="2">
        <v>2</v>
      </c>
      <c r="U7121" s="25">
        <v>0.2</v>
      </c>
      <c r="V7121" s="25">
        <v>4.5187999999999997</v>
      </c>
      <c r="W7121" s="11">
        <f>Table_1[[#This Row],[Discount]]/Table_1[[#This Row],[Sales]]</f>
        <v>1.4384349827387804E-2</v>
      </c>
      <c r="X7121" t="str">
        <f>IF(Table_1[[#This Row],[Discount %]]&lt;=0.1, "0-10%", IF(Table_1[[#This Row],[Discount %]]&lt;=0.2, "10-20%", IF(Table_1[[#This Row],[Discount %]]&lt;=0.3, "20-30%", IF(Table_1[[#This Row],[Discount %]]&lt;=0.4, "30-40%", "40%+"))))</f>
        <v>0-10%</v>
      </c>
    </row>
    <row r="7122" spans="1:24" ht="14.4" x14ac:dyDescent="0.3">
      <c r="A7122" s="2">
        <v>7121</v>
      </c>
      <c r="B7122" s="2" t="s">
        <v>9297</v>
      </c>
      <c r="C7122" s="2">
        <f>YEAR([1]Data!$D7122)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9">
        <v>67.194000000000003</v>
      </c>
      <c r="T7122" s="2">
        <v>1</v>
      </c>
      <c r="U7122" s="25">
        <v>0.7</v>
      </c>
      <c r="V7122" s="25">
        <v>-51.515399999999985</v>
      </c>
      <c r="W7122" s="11">
        <f>Table_1[[#This Row],[Discount]]/Table_1[[#This Row],[Sales]]</f>
        <v>1.0417596809238918E-2</v>
      </c>
      <c r="X7122" t="str">
        <f>IF(Table_1[[#This Row],[Discount %]]&lt;=0.1, "0-10%", IF(Table_1[[#This Row],[Discount %]]&lt;=0.2, "10-20%", IF(Table_1[[#This Row],[Discount %]]&lt;=0.3, "20-30%", IF(Table_1[[#This Row],[Discount %]]&lt;=0.4, "30-40%", "40%+"))))</f>
        <v>0-10%</v>
      </c>
    </row>
    <row r="7123" spans="1:24" ht="14.4" x14ac:dyDescent="0.3">
      <c r="A7123" s="2">
        <v>7122</v>
      </c>
      <c r="B7123" s="2" t="s">
        <v>9298</v>
      </c>
      <c r="C7123" s="2">
        <f>YEAR([1]Data!$D7123)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9">
        <v>41.86</v>
      </c>
      <c r="T7123" s="2">
        <v>7</v>
      </c>
      <c r="U7123" s="25">
        <v>0</v>
      </c>
      <c r="V7123" s="25">
        <v>18.837</v>
      </c>
      <c r="W7123" s="11">
        <f>Table_1[[#This Row],[Discount]]/Table_1[[#This Row],[Sales]]</f>
        <v>0</v>
      </c>
      <c r="X7123" t="str">
        <f>IF(Table_1[[#This Row],[Discount %]]&lt;=0.1, "0-10%", IF(Table_1[[#This Row],[Discount %]]&lt;=0.2, "10-20%", IF(Table_1[[#This Row],[Discount %]]&lt;=0.3, "20-30%", IF(Table_1[[#This Row],[Discount %]]&lt;=0.4, "30-40%", "40%+"))))</f>
        <v>0-10%</v>
      </c>
    </row>
    <row r="7124" spans="1:24" ht="14.4" x14ac:dyDescent="0.3">
      <c r="A7124" s="2">
        <v>7123</v>
      </c>
      <c r="B7124" s="2" t="s">
        <v>9298</v>
      </c>
      <c r="C7124" s="2">
        <f>YEAR([1]Data!$D7124)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9">
        <v>141.96</v>
      </c>
      <c r="T7124" s="2">
        <v>2</v>
      </c>
      <c r="U7124" s="25">
        <v>0</v>
      </c>
      <c r="V7124" s="25">
        <v>41.168399999999991</v>
      </c>
      <c r="W7124" s="11">
        <f>Table_1[[#This Row],[Discount]]/Table_1[[#This Row],[Sales]]</f>
        <v>0</v>
      </c>
      <c r="X7124" t="str">
        <f>IF(Table_1[[#This Row],[Discount %]]&lt;=0.1, "0-10%", IF(Table_1[[#This Row],[Discount %]]&lt;=0.2, "10-20%", IF(Table_1[[#This Row],[Discount %]]&lt;=0.3, "20-30%", IF(Table_1[[#This Row],[Discount %]]&lt;=0.4, "30-40%", "40%+"))))</f>
        <v>0-10%</v>
      </c>
    </row>
    <row r="7125" spans="1:24" ht="14.4" x14ac:dyDescent="0.3">
      <c r="A7125" s="2">
        <v>7124</v>
      </c>
      <c r="B7125" s="2" t="s">
        <v>9299</v>
      </c>
      <c r="C7125" s="2">
        <f>YEAR([1]Data!$D7125)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9">
        <v>10.02</v>
      </c>
      <c r="T7125" s="2">
        <v>3</v>
      </c>
      <c r="U7125" s="25">
        <v>0</v>
      </c>
      <c r="V7125" s="25">
        <v>4.4088000000000012</v>
      </c>
      <c r="W7125" s="11">
        <f>Table_1[[#This Row],[Discount]]/Table_1[[#This Row],[Sales]]</f>
        <v>0</v>
      </c>
      <c r="X7125" t="str">
        <f>IF(Table_1[[#This Row],[Discount %]]&lt;=0.1, "0-10%", IF(Table_1[[#This Row],[Discount %]]&lt;=0.2, "10-20%", IF(Table_1[[#This Row],[Discount %]]&lt;=0.3, "20-30%", IF(Table_1[[#This Row],[Discount %]]&lt;=0.4, "30-40%", "40%+"))))</f>
        <v>0-10%</v>
      </c>
    </row>
    <row r="7126" spans="1:24" ht="14.4" x14ac:dyDescent="0.3">
      <c r="A7126" s="2">
        <v>7125</v>
      </c>
      <c r="B7126" s="2" t="s">
        <v>9299</v>
      </c>
      <c r="C7126" s="2">
        <f>YEAR([1]Data!$D7126)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9">
        <v>144.12</v>
      </c>
      <c r="T7126" s="2">
        <v>3</v>
      </c>
      <c r="U7126" s="25">
        <v>0</v>
      </c>
      <c r="V7126" s="25">
        <v>69.177599999999984</v>
      </c>
      <c r="W7126" s="11">
        <f>Table_1[[#This Row],[Discount]]/Table_1[[#This Row],[Sales]]</f>
        <v>0</v>
      </c>
      <c r="X7126" t="str">
        <f>IF(Table_1[[#This Row],[Discount %]]&lt;=0.1, "0-10%", IF(Table_1[[#This Row],[Discount %]]&lt;=0.2, "10-20%", IF(Table_1[[#This Row],[Discount %]]&lt;=0.3, "20-30%", IF(Table_1[[#This Row],[Discount %]]&lt;=0.4, "30-40%", "40%+"))))</f>
        <v>0-10%</v>
      </c>
    </row>
    <row r="7127" spans="1:24" ht="14.4" x14ac:dyDescent="0.3">
      <c r="A7127" s="2">
        <v>7126</v>
      </c>
      <c r="B7127" s="2" t="s">
        <v>9300</v>
      </c>
      <c r="C7127" s="2">
        <f>YEAR([1]Data!$D7127)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9">
        <v>17.940000000000001</v>
      </c>
      <c r="T7127" s="2">
        <v>3</v>
      </c>
      <c r="U7127" s="25">
        <v>0</v>
      </c>
      <c r="V7127" s="25">
        <v>8.7906000000000013</v>
      </c>
      <c r="W7127" s="11">
        <f>Table_1[[#This Row],[Discount]]/Table_1[[#This Row],[Sales]]</f>
        <v>0</v>
      </c>
      <c r="X7127" t="str">
        <f>IF(Table_1[[#This Row],[Discount %]]&lt;=0.1, "0-10%", IF(Table_1[[#This Row],[Discount %]]&lt;=0.2, "10-20%", IF(Table_1[[#This Row],[Discount %]]&lt;=0.3, "20-30%", IF(Table_1[[#This Row],[Discount %]]&lt;=0.4, "30-40%", "40%+"))))</f>
        <v>0-10%</v>
      </c>
    </row>
    <row r="7128" spans="1:24" ht="14.4" x14ac:dyDescent="0.3">
      <c r="A7128" s="2">
        <v>7127</v>
      </c>
      <c r="B7128" s="2" t="s">
        <v>9300</v>
      </c>
      <c r="C7128" s="2">
        <f>YEAR([1]Data!$D7128)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9">
        <v>13.89</v>
      </c>
      <c r="T7128" s="2">
        <v>3</v>
      </c>
      <c r="U7128" s="25">
        <v>0</v>
      </c>
      <c r="V7128" s="25">
        <v>4.5836999999999994</v>
      </c>
      <c r="W7128" s="11">
        <f>Table_1[[#This Row],[Discount]]/Table_1[[#This Row],[Sales]]</f>
        <v>0</v>
      </c>
      <c r="X7128" t="str">
        <f>IF(Table_1[[#This Row],[Discount %]]&lt;=0.1, "0-10%", IF(Table_1[[#This Row],[Discount %]]&lt;=0.2, "10-20%", IF(Table_1[[#This Row],[Discount %]]&lt;=0.3, "20-30%", IF(Table_1[[#This Row],[Discount %]]&lt;=0.4, "30-40%", "40%+"))))</f>
        <v>0-10%</v>
      </c>
    </row>
    <row r="7129" spans="1:24" ht="14.4" x14ac:dyDescent="0.3">
      <c r="A7129" s="2">
        <v>7128</v>
      </c>
      <c r="B7129" s="2" t="s">
        <v>9301</v>
      </c>
      <c r="C7129" s="2">
        <f>YEAR([1]Data!$D7129)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9">
        <v>16.45</v>
      </c>
      <c r="T7129" s="2">
        <v>5</v>
      </c>
      <c r="U7129" s="25">
        <v>0</v>
      </c>
      <c r="V7129" s="25">
        <v>7.5669999999999993</v>
      </c>
      <c r="W7129" s="11">
        <f>Table_1[[#This Row],[Discount]]/Table_1[[#This Row],[Sales]]</f>
        <v>0</v>
      </c>
      <c r="X7129" t="str">
        <f>IF(Table_1[[#This Row],[Discount %]]&lt;=0.1, "0-10%", IF(Table_1[[#This Row],[Discount %]]&lt;=0.2, "10-20%", IF(Table_1[[#This Row],[Discount %]]&lt;=0.3, "20-30%", IF(Table_1[[#This Row],[Discount %]]&lt;=0.4, "30-40%", "40%+"))))</f>
        <v>0-10%</v>
      </c>
    </row>
    <row r="7130" spans="1:24" ht="14.4" x14ac:dyDescent="0.3">
      <c r="A7130" s="2">
        <v>7129</v>
      </c>
      <c r="B7130" s="2" t="s">
        <v>9301</v>
      </c>
      <c r="C7130" s="2">
        <f>YEAR([1]Data!$D7130)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9">
        <v>19.920000000000002</v>
      </c>
      <c r="T7130" s="2">
        <v>4</v>
      </c>
      <c r="U7130" s="25">
        <v>0</v>
      </c>
      <c r="V7130" s="25">
        <v>6.573599999999999</v>
      </c>
      <c r="W7130" s="11">
        <f>Table_1[[#This Row],[Discount]]/Table_1[[#This Row],[Sales]]</f>
        <v>0</v>
      </c>
      <c r="X7130" t="str">
        <f>IF(Table_1[[#This Row],[Discount %]]&lt;=0.1, "0-10%", IF(Table_1[[#This Row],[Discount %]]&lt;=0.2, "10-20%", IF(Table_1[[#This Row],[Discount %]]&lt;=0.3, "20-30%", IF(Table_1[[#This Row],[Discount %]]&lt;=0.4, "30-40%", "40%+"))))</f>
        <v>0-10%</v>
      </c>
    </row>
    <row r="7131" spans="1:24" ht="14.4" x14ac:dyDescent="0.3">
      <c r="A7131" s="2">
        <v>7130</v>
      </c>
      <c r="B7131" s="2" t="s">
        <v>9302</v>
      </c>
      <c r="C7131" s="2">
        <f>YEAR([1]Data!$D7131)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9">
        <v>35.167999999999999</v>
      </c>
      <c r="T7131" s="2">
        <v>4</v>
      </c>
      <c r="U7131" s="25">
        <v>0.2</v>
      </c>
      <c r="V7131" s="25">
        <v>8.3524000000000012</v>
      </c>
      <c r="W7131" s="11">
        <f>Table_1[[#This Row],[Discount]]/Table_1[[#This Row],[Sales]]</f>
        <v>5.6869881710646048E-3</v>
      </c>
      <c r="X7131" t="str">
        <f>IF(Table_1[[#This Row],[Discount %]]&lt;=0.1, "0-10%", IF(Table_1[[#This Row],[Discount %]]&lt;=0.2, "10-20%", IF(Table_1[[#This Row],[Discount %]]&lt;=0.3, "20-30%", IF(Table_1[[#This Row],[Discount %]]&lt;=0.4, "30-40%", "40%+"))))</f>
        <v>0-10%</v>
      </c>
    </row>
    <row r="7132" spans="1:24" ht="14.4" x14ac:dyDescent="0.3">
      <c r="A7132" s="2">
        <v>7131</v>
      </c>
      <c r="B7132" s="2" t="s">
        <v>9302</v>
      </c>
      <c r="C7132" s="2">
        <f>YEAR([1]Data!$D7132)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9">
        <v>123.08799999999999</v>
      </c>
      <c r="T7132" s="2">
        <v>7</v>
      </c>
      <c r="U7132" s="25">
        <v>0.2</v>
      </c>
      <c r="V7132" s="25">
        <v>40.003599999999999</v>
      </c>
      <c r="W7132" s="11">
        <f>Table_1[[#This Row],[Discount]]/Table_1[[#This Row],[Sales]]</f>
        <v>1.6248537631613157E-3</v>
      </c>
      <c r="X7132" t="str">
        <f>IF(Table_1[[#This Row],[Discount %]]&lt;=0.1, "0-10%", IF(Table_1[[#This Row],[Discount %]]&lt;=0.2, "10-20%", IF(Table_1[[#This Row],[Discount %]]&lt;=0.3, "20-30%", IF(Table_1[[#This Row],[Discount %]]&lt;=0.4, "30-40%", "40%+"))))</f>
        <v>0-10%</v>
      </c>
    </row>
    <row r="7133" spans="1:24" ht="14.4" x14ac:dyDescent="0.3">
      <c r="A7133" s="2">
        <v>7132</v>
      </c>
      <c r="B7133" s="2" t="s">
        <v>9303</v>
      </c>
      <c r="C7133" s="2">
        <f>YEAR([1]Data!$D7133)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9">
        <v>257.94</v>
      </c>
      <c r="T7133" s="2">
        <v>3</v>
      </c>
      <c r="U7133" s="25">
        <v>0</v>
      </c>
      <c r="V7133" s="25">
        <v>67.064400000000006</v>
      </c>
      <c r="W7133" s="11">
        <f>Table_1[[#This Row],[Discount]]/Table_1[[#This Row],[Sales]]</f>
        <v>0</v>
      </c>
      <c r="X7133" t="str">
        <f>IF(Table_1[[#This Row],[Discount %]]&lt;=0.1, "0-10%", IF(Table_1[[#This Row],[Discount %]]&lt;=0.2, "10-20%", IF(Table_1[[#This Row],[Discount %]]&lt;=0.3, "20-30%", IF(Table_1[[#This Row],[Discount %]]&lt;=0.4, "30-40%", "40%+"))))</f>
        <v>0-10%</v>
      </c>
    </row>
    <row r="7134" spans="1:24" ht="14.4" x14ac:dyDescent="0.3">
      <c r="A7134" s="2">
        <v>7133</v>
      </c>
      <c r="B7134" s="2" t="s">
        <v>9303</v>
      </c>
      <c r="C7134" s="2">
        <f>YEAR([1]Data!$D7134)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9">
        <v>1879.96</v>
      </c>
      <c r="T7134" s="2">
        <v>4</v>
      </c>
      <c r="U7134" s="25">
        <v>0</v>
      </c>
      <c r="V7134" s="25">
        <v>545.18839999999977</v>
      </c>
      <c r="W7134" s="11">
        <f>Table_1[[#This Row],[Discount]]/Table_1[[#This Row],[Sales]]</f>
        <v>0</v>
      </c>
      <c r="X7134" t="str">
        <f>IF(Table_1[[#This Row],[Discount %]]&lt;=0.1, "0-10%", IF(Table_1[[#This Row],[Discount %]]&lt;=0.2, "10-20%", IF(Table_1[[#This Row],[Discount %]]&lt;=0.3, "20-30%", IF(Table_1[[#This Row],[Discount %]]&lt;=0.4, "30-40%", "40%+"))))</f>
        <v>0-10%</v>
      </c>
    </row>
    <row r="7135" spans="1:24" ht="14.4" x14ac:dyDescent="0.3">
      <c r="A7135" s="2">
        <v>7134</v>
      </c>
      <c r="B7135" s="2" t="s">
        <v>9303</v>
      </c>
      <c r="C7135" s="2">
        <f>YEAR([1]Data!$D7135)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9">
        <v>27.46</v>
      </c>
      <c r="T7135" s="2">
        <v>2</v>
      </c>
      <c r="U7135" s="25">
        <v>0</v>
      </c>
      <c r="V7135" s="25">
        <v>9.8856000000000002</v>
      </c>
      <c r="W7135" s="11">
        <f>Table_1[[#This Row],[Discount]]/Table_1[[#This Row],[Sales]]</f>
        <v>0</v>
      </c>
      <c r="X7135" t="str">
        <f>IF(Table_1[[#This Row],[Discount %]]&lt;=0.1, "0-10%", IF(Table_1[[#This Row],[Discount %]]&lt;=0.2, "10-20%", IF(Table_1[[#This Row],[Discount %]]&lt;=0.3, "20-30%", IF(Table_1[[#This Row],[Discount %]]&lt;=0.4, "30-40%", "40%+"))))</f>
        <v>0-10%</v>
      </c>
    </row>
    <row r="7136" spans="1:24" ht="14.4" x14ac:dyDescent="0.3">
      <c r="A7136" s="2">
        <v>7135</v>
      </c>
      <c r="B7136" s="2" t="s">
        <v>9303</v>
      </c>
      <c r="C7136" s="2">
        <f>YEAR([1]Data!$D7136)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9">
        <v>89.98</v>
      </c>
      <c r="T7136" s="2">
        <v>2</v>
      </c>
      <c r="U7136" s="25">
        <v>0</v>
      </c>
      <c r="V7136" s="25">
        <v>43.190399999999997</v>
      </c>
      <c r="W7136" s="11">
        <f>Table_1[[#This Row],[Discount]]/Table_1[[#This Row],[Sales]]</f>
        <v>0</v>
      </c>
      <c r="X7136" t="str">
        <f>IF(Table_1[[#This Row],[Discount %]]&lt;=0.1, "0-10%", IF(Table_1[[#This Row],[Discount %]]&lt;=0.2, "10-20%", IF(Table_1[[#This Row],[Discount %]]&lt;=0.3, "20-30%", IF(Table_1[[#This Row],[Discount %]]&lt;=0.4, "30-40%", "40%+"))))</f>
        <v>0-10%</v>
      </c>
    </row>
    <row r="7137" spans="1:24" ht="14.4" x14ac:dyDescent="0.3">
      <c r="A7137" s="2">
        <v>7136</v>
      </c>
      <c r="B7137" s="2" t="s">
        <v>9303</v>
      </c>
      <c r="C7137" s="2">
        <f>YEAR([1]Data!$D7137)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9">
        <v>828.59999999999991</v>
      </c>
      <c r="T7137" s="2">
        <v>3</v>
      </c>
      <c r="U7137" s="25">
        <v>0</v>
      </c>
      <c r="V7137" s="25">
        <v>240.29399999999995</v>
      </c>
      <c r="W7137" s="11">
        <f>Table_1[[#This Row],[Discount]]/Table_1[[#This Row],[Sales]]</f>
        <v>0</v>
      </c>
      <c r="X7137" t="str">
        <f>IF(Table_1[[#This Row],[Discount %]]&lt;=0.1, "0-10%", IF(Table_1[[#This Row],[Discount %]]&lt;=0.2, "10-20%", IF(Table_1[[#This Row],[Discount %]]&lt;=0.3, "20-30%", IF(Table_1[[#This Row],[Discount %]]&lt;=0.4, "30-40%", "40%+"))))</f>
        <v>0-10%</v>
      </c>
    </row>
    <row r="7138" spans="1:24" ht="14.4" x14ac:dyDescent="0.3">
      <c r="A7138" s="2">
        <v>7137</v>
      </c>
      <c r="B7138" s="2" t="s">
        <v>9304</v>
      </c>
      <c r="C7138" s="2">
        <f>YEAR([1]Data!$D7138)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9">
        <v>7.2300000000000022</v>
      </c>
      <c r="T7138" s="2">
        <v>5</v>
      </c>
      <c r="U7138" s="25">
        <v>0.7</v>
      </c>
      <c r="V7138" s="25">
        <v>-5.7840000000000007</v>
      </c>
      <c r="W7138" s="11">
        <f>Table_1[[#This Row],[Discount]]/Table_1[[#This Row],[Sales]]</f>
        <v>9.6818810511756531E-2</v>
      </c>
      <c r="X7138" t="str">
        <f>IF(Table_1[[#This Row],[Discount %]]&lt;=0.1, "0-10%", IF(Table_1[[#This Row],[Discount %]]&lt;=0.2, "10-20%", IF(Table_1[[#This Row],[Discount %]]&lt;=0.3, "20-30%", IF(Table_1[[#This Row],[Discount %]]&lt;=0.4, "30-40%", "40%+"))))</f>
        <v>0-10%</v>
      </c>
    </row>
    <row r="7139" spans="1:24" ht="14.4" x14ac:dyDescent="0.3">
      <c r="A7139" s="2">
        <v>7138</v>
      </c>
      <c r="B7139" s="2" t="s">
        <v>9304</v>
      </c>
      <c r="C7139" s="2">
        <f>YEAR([1]Data!$D7139)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9">
        <v>17.440000000000001</v>
      </c>
      <c r="T7139" s="2">
        <v>2</v>
      </c>
      <c r="U7139" s="25">
        <v>0.2</v>
      </c>
      <c r="V7139" s="25">
        <v>1.3079999999999989</v>
      </c>
      <c r="W7139" s="11">
        <f>Table_1[[#This Row],[Discount]]/Table_1[[#This Row],[Sales]]</f>
        <v>1.1467889908256881E-2</v>
      </c>
      <c r="X7139" t="str">
        <f>IF(Table_1[[#This Row],[Discount %]]&lt;=0.1, "0-10%", IF(Table_1[[#This Row],[Discount %]]&lt;=0.2, "10-20%", IF(Table_1[[#This Row],[Discount %]]&lt;=0.3, "20-30%", IF(Table_1[[#This Row],[Discount %]]&lt;=0.4, "30-40%", "40%+"))))</f>
        <v>0-10%</v>
      </c>
    </row>
    <row r="7140" spans="1:24" ht="14.4" x14ac:dyDescent="0.3">
      <c r="A7140" s="2">
        <v>7139</v>
      </c>
      <c r="B7140" s="2" t="s">
        <v>9304</v>
      </c>
      <c r="C7140" s="2">
        <f>YEAR([1]Data!$D7140)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9">
        <v>62.88000000000001</v>
      </c>
      <c r="T7140" s="2">
        <v>4</v>
      </c>
      <c r="U7140" s="25">
        <v>0.7</v>
      </c>
      <c r="V7140" s="25">
        <v>-50.304000000000002</v>
      </c>
      <c r="W7140" s="11">
        <f>Table_1[[#This Row],[Discount]]/Table_1[[#This Row],[Sales]]</f>
        <v>1.1132315521628496E-2</v>
      </c>
      <c r="X7140" t="str">
        <f>IF(Table_1[[#This Row],[Discount %]]&lt;=0.1, "0-10%", IF(Table_1[[#This Row],[Discount %]]&lt;=0.2, "10-20%", IF(Table_1[[#This Row],[Discount %]]&lt;=0.3, "20-30%", IF(Table_1[[#This Row],[Discount %]]&lt;=0.4, "30-40%", "40%+"))))</f>
        <v>0-10%</v>
      </c>
    </row>
    <row r="7141" spans="1:24" ht="14.4" x14ac:dyDescent="0.3">
      <c r="A7141" s="2">
        <v>7140</v>
      </c>
      <c r="B7141" s="2" t="s">
        <v>9304</v>
      </c>
      <c r="C7141" s="2">
        <f>YEAR([1]Data!$D7141)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9">
        <v>290.35200000000003</v>
      </c>
      <c r="T7141" s="2">
        <v>3</v>
      </c>
      <c r="U7141" s="25">
        <v>0.2</v>
      </c>
      <c r="V7141" s="25">
        <v>-36.294000000000011</v>
      </c>
      <c r="W7141" s="11">
        <f>Table_1[[#This Row],[Discount]]/Table_1[[#This Row],[Sales]]</f>
        <v>6.8881908855458198E-4</v>
      </c>
      <c r="X7141" t="str">
        <f>IF(Table_1[[#This Row],[Discount %]]&lt;=0.1, "0-10%", IF(Table_1[[#This Row],[Discount %]]&lt;=0.2, "10-20%", IF(Table_1[[#This Row],[Discount %]]&lt;=0.3, "20-30%", IF(Table_1[[#This Row],[Discount %]]&lt;=0.4, "30-40%", "40%+"))))</f>
        <v>0-10%</v>
      </c>
    </row>
    <row r="7142" spans="1:24" ht="14.4" x14ac:dyDescent="0.3">
      <c r="A7142" s="2">
        <v>7141</v>
      </c>
      <c r="B7142" s="2" t="s">
        <v>9305</v>
      </c>
      <c r="C7142" s="2">
        <f>YEAR([1]Data!$D7142)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9">
        <v>113.52</v>
      </c>
      <c r="T7142" s="2">
        <v>4</v>
      </c>
      <c r="U7142" s="25">
        <v>0</v>
      </c>
      <c r="V7142" s="25">
        <v>46.543199999999999</v>
      </c>
      <c r="W7142" s="11">
        <f>Table_1[[#This Row],[Discount]]/Table_1[[#This Row],[Sales]]</f>
        <v>0</v>
      </c>
      <c r="X7142" t="str">
        <f>IF(Table_1[[#This Row],[Discount %]]&lt;=0.1, "0-10%", IF(Table_1[[#This Row],[Discount %]]&lt;=0.2, "10-20%", IF(Table_1[[#This Row],[Discount %]]&lt;=0.3, "20-30%", IF(Table_1[[#This Row],[Discount %]]&lt;=0.4, "30-40%", "40%+"))))</f>
        <v>0-10%</v>
      </c>
    </row>
    <row r="7143" spans="1:24" ht="14.4" x14ac:dyDescent="0.3">
      <c r="A7143" s="2">
        <v>7142</v>
      </c>
      <c r="B7143" s="2" t="s">
        <v>9305</v>
      </c>
      <c r="C7143" s="2">
        <f>YEAR([1]Data!$D7143)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9">
        <v>135.29999999999998</v>
      </c>
      <c r="T7143" s="2">
        <v>5</v>
      </c>
      <c r="U7143" s="25">
        <v>0</v>
      </c>
      <c r="V7143" s="25">
        <v>37.883999999999993</v>
      </c>
      <c r="W7143" s="11">
        <f>Table_1[[#This Row],[Discount]]/Table_1[[#This Row],[Sales]]</f>
        <v>0</v>
      </c>
      <c r="X7143" t="str">
        <f>IF(Table_1[[#This Row],[Discount %]]&lt;=0.1, "0-10%", IF(Table_1[[#This Row],[Discount %]]&lt;=0.2, "10-20%", IF(Table_1[[#This Row],[Discount %]]&lt;=0.3, "20-30%", IF(Table_1[[#This Row],[Discount %]]&lt;=0.4, "30-40%", "40%+"))))</f>
        <v>0-10%</v>
      </c>
    </row>
    <row r="7144" spans="1:24" ht="14.4" x14ac:dyDescent="0.3">
      <c r="A7144" s="2">
        <v>7143</v>
      </c>
      <c r="B7144" s="2" t="s">
        <v>9307</v>
      </c>
      <c r="C7144" s="2">
        <f>YEAR([1]Data!$D7144)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9">
        <v>111.15</v>
      </c>
      <c r="T7144" s="2">
        <v>5</v>
      </c>
      <c r="U7144" s="25">
        <v>0</v>
      </c>
      <c r="V7144" s="25">
        <v>48.906000000000006</v>
      </c>
      <c r="W7144" s="11">
        <f>Table_1[[#This Row],[Discount]]/Table_1[[#This Row],[Sales]]</f>
        <v>0</v>
      </c>
      <c r="X7144" t="str">
        <f>IF(Table_1[[#This Row],[Discount %]]&lt;=0.1, "0-10%", IF(Table_1[[#This Row],[Discount %]]&lt;=0.2, "10-20%", IF(Table_1[[#This Row],[Discount %]]&lt;=0.3, "20-30%", IF(Table_1[[#This Row],[Discount %]]&lt;=0.4, "30-40%", "40%+"))))</f>
        <v>0-10%</v>
      </c>
    </row>
    <row r="7145" spans="1:24" ht="14.4" x14ac:dyDescent="0.3">
      <c r="A7145" s="2">
        <v>7144</v>
      </c>
      <c r="B7145" s="2" t="s">
        <v>9308</v>
      </c>
      <c r="C7145" s="2">
        <f>YEAR([1]Data!$D7145)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9">
        <v>776.84999999999991</v>
      </c>
      <c r="T7145" s="2">
        <v>5</v>
      </c>
      <c r="U7145" s="25">
        <v>0.4</v>
      </c>
      <c r="V7145" s="25">
        <v>-181.26499999999999</v>
      </c>
      <c r="W7145" s="11">
        <f>Table_1[[#This Row],[Discount]]/Table_1[[#This Row],[Sales]]</f>
        <v>5.1489991632876371E-4</v>
      </c>
      <c r="X7145" t="str">
        <f>IF(Table_1[[#This Row],[Discount %]]&lt;=0.1, "0-10%", IF(Table_1[[#This Row],[Discount %]]&lt;=0.2, "10-20%", IF(Table_1[[#This Row],[Discount %]]&lt;=0.3, "20-30%", IF(Table_1[[#This Row],[Discount %]]&lt;=0.4, "30-40%", "40%+"))))</f>
        <v>0-10%</v>
      </c>
    </row>
    <row r="7146" spans="1:24" ht="14.4" x14ac:dyDescent="0.3">
      <c r="A7146" s="2">
        <v>7145</v>
      </c>
      <c r="B7146" s="2" t="s">
        <v>9308</v>
      </c>
      <c r="C7146" s="2">
        <f>YEAR([1]Data!$D7146)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9">
        <v>12.294</v>
      </c>
      <c r="T7146" s="2">
        <v>1</v>
      </c>
      <c r="U7146" s="25">
        <v>0.7</v>
      </c>
      <c r="V7146" s="25">
        <v>-8.6057999999999986</v>
      </c>
      <c r="W7146" s="11">
        <f>Table_1[[#This Row],[Discount]]/Table_1[[#This Row],[Sales]]</f>
        <v>5.6938343907597194E-2</v>
      </c>
      <c r="X7146" t="str">
        <f>IF(Table_1[[#This Row],[Discount %]]&lt;=0.1, "0-10%", IF(Table_1[[#This Row],[Discount %]]&lt;=0.2, "10-20%", IF(Table_1[[#This Row],[Discount %]]&lt;=0.3, "20-30%", IF(Table_1[[#This Row],[Discount %]]&lt;=0.4, "30-40%", "40%+"))))</f>
        <v>0-10%</v>
      </c>
    </row>
    <row r="7147" spans="1:24" ht="14.4" x14ac:dyDescent="0.3">
      <c r="A7147" s="2">
        <v>7146</v>
      </c>
      <c r="B7147" s="2" t="s">
        <v>9308</v>
      </c>
      <c r="C7147" s="2">
        <f>YEAR([1]Data!$D7147)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9">
        <v>154.76400000000001</v>
      </c>
      <c r="T7147" s="2">
        <v>3</v>
      </c>
      <c r="U7147" s="25">
        <v>0.4</v>
      </c>
      <c r="V7147" s="25">
        <v>-46.429200000000023</v>
      </c>
      <c r="W7147" s="11">
        <f>Table_1[[#This Row],[Discount]]/Table_1[[#This Row],[Sales]]</f>
        <v>2.5845803933731357E-3</v>
      </c>
      <c r="X7147" t="str">
        <f>IF(Table_1[[#This Row],[Discount %]]&lt;=0.1, "0-10%", IF(Table_1[[#This Row],[Discount %]]&lt;=0.2, "10-20%", IF(Table_1[[#This Row],[Discount %]]&lt;=0.3, "20-30%", IF(Table_1[[#This Row],[Discount %]]&lt;=0.4, "30-40%", "40%+"))))</f>
        <v>0-10%</v>
      </c>
    </row>
    <row r="7148" spans="1:24" ht="14.4" x14ac:dyDescent="0.3">
      <c r="A7148" s="2">
        <v>7147</v>
      </c>
      <c r="B7148" s="2" t="s">
        <v>9308</v>
      </c>
      <c r="C7148" s="2">
        <f>YEAR([1]Data!$D7148)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9">
        <v>43.28</v>
      </c>
      <c r="T7148" s="2">
        <v>1</v>
      </c>
      <c r="U7148" s="25">
        <v>0.2</v>
      </c>
      <c r="V7148" s="25">
        <v>3.2460000000000022</v>
      </c>
      <c r="W7148" s="11">
        <f>Table_1[[#This Row],[Discount]]/Table_1[[#This Row],[Sales]]</f>
        <v>4.6210720887245845E-3</v>
      </c>
      <c r="X7148" t="str">
        <f>IF(Table_1[[#This Row],[Discount %]]&lt;=0.1, "0-10%", IF(Table_1[[#This Row],[Discount %]]&lt;=0.2, "10-20%", IF(Table_1[[#This Row],[Discount %]]&lt;=0.3, "20-30%", IF(Table_1[[#This Row],[Discount %]]&lt;=0.4, "30-40%", "40%+"))))</f>
        <v>0-10%</v>
      </c>
    </row>
    <row r="7149" spans="1:24" ht="14.4" x14ac:dyDescent="0.3">
      <c r="A7149" s="2">
        <v>7148</v>
      </c>
      <c r="B7149" s="2" t="s">
        <v>9309</v>
      </c>
      <c r="C7149" s="2">
        <f>YEAR([1]Data!$D7149)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9">
        <v>92.94</v>
      </c>
      <c r="T7149" s="2">
        <v>3</v>
      </c>
      <c r="U7149" s="25">
        <v>0</v>
      </c>
      <c r="V7149" s="25">
        <v>41.822999999999993</v>
      </c>
      <c r="W7149" s="11">
        <f>Table_1[[#This Row],[Discount]]/Table_1[[#This Row],[Sales]]</f>
        <v>0</v>
      </c>
      <c r="X7149" t="str">
        <f>IF(Table_1[[#This Row],[Discount %]]&lt;=0.1, "0-10%", IF(Table_1[[#This Row],[Discount %]]&lt;=0.2, "10-20%", IF(Table_1[[#This Row],[Discount %]]&lt;=0.3, "20-30%", IF(Table_1[[#This Row],[Discount %]]&lt;=0.4, "30-40%", "40%+"))))</f>
        <v>0-10%</v>
      </c>
    </row>
    <row r="7150" spans="1:24" ht="14.4" x14ac:dyDescent="0.3">
      <c r="A7150" s="2">
        <v>7149</v>
      </c>
      <c r="B7150" s="2" t="s">
        <v>9309</v>
      </c>
      <c r="C7150" s="2">
        <f>YEAR([1]Data!$D7150)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9">
        <v>52.56</v>
      </c>
      <c r="T7150" s="2">
        <v>3</v>
      </c>
      <c r="U7150" s="25">
        <v>0</v>
      </c>
      <c r="V7150" s="25">
        <v>18.396000000000001</v>
      </c>
      <c r="W7150" s="11">
        <f>Table_1[[#This Row],[Discount]]/Table_1[[#This Row],[Sales]]</f>
        <v>0</v>
      </c>
      <c r="X7150" t="str">
        <f>IF(Table_1[[#This Row],[Discount %]]&lt;=0.1, "0-10%", IF(Table_1[[#This Row],[Discount %]]&lt;=0.2, "10-20%", IF(Table_1[[#This Row],[Discount %]]&lt;=0.3, "20-30%", IF(Table_1[[#This Row],[Discount %]]&lt;=0.4, "30-40%", "40%+"))))</f>
        <v>0-10%</v>
      </c>
    </row>
    <row r="7151" spans="1:24" ht="14.4" x14ac:dyDescent="0.3">
      <c r="A7151" s="2">
        <v>7150</v>
      </c>
      <c r="B7151" s="2" t="s">
        <v>9310</v>
      </c>
      <c r="C7151" s="2">
        <f>YEAR([1]Data!$D7151)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9">
        <v>971.88000000000011</v>
      </c>
      <c r="T7151" s="2">
        <v>3</v>
      </c>
      <c r="U7151" s="25">
        <v>0.2</v>
      </c>
      <c r="V7151" s="25">
        <v>109.33649999999994</v>
      </c>
      <c r="W7151" s="11">
        <f>Table_1[[#This Row],[Discount]]/Table_1[[#This Row],[Sales]]</f>
        <v>2.0578672264065523E-4</v>
      </c>
      <c r="X7151" t="str">
        <f>IF(Table_1[[#This Row],[Discount %]]&lt;=0.1, "0-10%", IF(Table_1[[#This Row],[Discount %]]&lt;=0.2, "10-20%", IF(Table_1[[#This Row],[Discount %]]&lt;=0.3, "20-30%", IF(Table_1[[#This Row],[Discount %]]&lt;=0.4, "30-40%", "40%+"))))</f>
        <v>0-10%</v>
      </c>
    </row>
    <row r="7152" spans="1:24" ht="14.4" x14ac:dyDescent="0.3">
      <c r="A7152" s="2">
        <v>7151</v>
      </c>
      <c r="B7152" s="2" t="s">
        <v>9311</v>
      </c>
      <c r="C7152" s="2">
        <f>YEAR([1]Data!$D7152)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9">
        <v>141.96</v>
      </c>
      <c r="T7152" s="2">
        <v>2</v>
      </c>
      <c r="U7152" s="25">
        <v>0</v>
      </c>
      <c r="V7152" s="25">
        <v>35.490000000000009</v>
      </c>
      <c r="W7152" s="11">
        <f>Table_1[[#This Row],[Discount]]/Table_1[[#This Row],[Sales]]</f>
        <v>0</v>
      </c>
      <c r="X7152" t="str">
        <f>IF(Table_1[[#This Row],[Discount %]]&lt;=0.1, "0-10%", IF(Table_1[[#This Row],[Discount %]]&lt;=0.2, "10-20%", IF(Table_1[[#This Row],[Discount %]]&lt;=0.3, "20-30%", IF(Table_1[[#This Row],[Discount %]]&lt;=0.4, "30-40%", "40%+"))))</f>
        <v>0-10%</v>
      </c>
    </row>
    <row r="7153" spans="1:24" ht="14.4" x14ac:dyDescent="0.3">
      <c r="A7153" s="2">
        <v>7152</v>
      </c>
      <c r="B7153" s="2" t="s">
        <v>9312</v>
      </c>
      <c r="C7153" s="2">
        <f>YEAR([1]Data!$D7153)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9">
        <v>182.55</v>
      </c>
      <c r="T7153" s="2">
        <v>2</v>
      </c>
      <c r="U7153" s="25">
        <v>0.5</v>
      </c>
      <c r="V7153" s="25">
        <v>-135.08699999999999</v>
      </c>
      <c r="W7153" s="11">
        <f>Table_1[[#This Row],[Discount]]/Table_1[[#This Row],[Sales]]</f>
        <v>2.7389756231169541E-3</v>
      </c>
      <c r="X7153" t="str">
        <f>IF(Table_1[[#This Row],[Discount %]]&lt;=0.1, "0-10%", IF(Table_1[[#This Row],[Discount %]]&lt;=0.2, "10-20%", IF(Table_1[[#This Row],[Discount %]]&lt;=0.3, "20-30%", IF(Table_1[[#This Row],[Discount %]]&lt;=0.4, "30-40%", "40%+"))))</f>
        <v>0-10%</v>
      </c>
    </row>
    <row r="7154" spans="1:24" ht="14.4" x14ac:dyDescent="0.3">
      <c r="A7154" s="2">
        <v>7153</v>
      </c>
      <c r="B7154" s="2" t="s">
        <v>9313</v>
      </c>
      <c r="C7154" s="2">
        <f>YEAR([1]Data!$D7154)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9">
        <v>88.768000000000001</v>
      </c>
      <c r="T7154" s="2">
        <v>2</v>
      </c>
      <c r="U7154" s="25">
        <v>0.2</v>
      </c>
      <c r="V7154" s="25">
        <v>31.068799999999996</v>
      </c>
      <c r="W7154" s="11">
        <f>Table_1[[#This Row],[Discount]]/Table_1[[#This Row],[Sales]]</f>
        <v>2.2530641672674841E-3</v>
      </c>
      <c r="X7154" t="str">
        <f>IF(Table_1[[#This Row],[Discount %]]&lt;=0.1, "0-10%", IF(Table_1[[#This Row],[Discount %]]&lt;=0.2, "10-20%", IF(Table_1[[#This Row],[Discount %]]&lt;=0.3, "20-30%", IF(Table_1[[#This Row],[Discount %]]&lt;=0.4, "30-40%", "40%+"))))</f>
        <v>0-10%</v>
      </c>
    </row>
    <row r="7155" spans="1:24" ht="14.4" x14ac:dyDescent="0.3">
      <c r="A7155" s="2">
        <v>7154</v>
      </c>
      <c r="B7155" s="2" t="s">
        <v>9314</v>
      </c>
      <c r="C7155" s="2">
        <f>YEAR([1]Data!$D7155)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9">
        <v>53.087999999999994</v>
      </c>
      <c r="T7155" s="2">
        <v>7</v>
      </c>
      <c r="U7155" s="25">
        <v>0.8</v>
      </c>
      <c r="V7155" s="25">
        <v>-108.8304</v>
      </c>
      <c r="W7155" s="11">
        <f>Table_1[[#This Row],[Discount]]/Table_1[[#This Row],[Sales]]</f>
        <v>1.5069318866787224E-2</v>
      </c>
      <c r="X7155" t="str">
        <f>IF(Table_1[[#This Row],[Discount %]]&lt;=0.1, "0-10%", IF(Table_1[[#This Row],[Discount %]]&lt;=0.2, "10-20%", IF(Table_1[[#This Row],[Discount %]]&lt;=0.3, "20-30%", IF(Table_1[[#This Row],[Discount %]]&lt;=0.4, "30-40%", "40%+"))))</f>
        <v>0-10%</v>
      </c>
    </row>
    <row r="7156" spans="1:24" ht="14.4" x14ac:dyDescent="0.3">
      <c r="A7156" s="2">
        <v>7155</v>
      </c>
      <c r="B7156" s="2" t="s">
        <v>9315</v>
      </c>
      <c r="C7156" s="2">
        <f>YEAR([1]Data!$D7156)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9">
        <v>275.88</v>
      </c>
      <c r="T7156" s="2">
        <v>6</v>
      </c>
      <c r="U7156" s="25">
        <v>0</v>
      </c>
      <c r="V7156" s="25">
        <v>46.899599999999964</v>
      </c>
      <c r="W7156" s="11">
        <f>Table_1[[#This Row],[Discount]]/Table_1[[#This Row],[Sales]]</f>
        <v>0</v>
      </c>
      <c r="X7156" t="str">
        <f>IF(Table_1[[#This Row],[Discount %]]&lt;=0.1, "0-10%", IF(Table_1[[#This Row],[Discount %]]&lt;=0.2, "10-20%", IF(Table_1[[#This Row],[Discount %]]&lt;=0.3, "20-30%", IF(Table_1[[#This Row],[Discount %]]&lt;=0.4, "30-40%", "40%+"))))</f>
        <v>0-10%</v>
      </c>
    </row>
    <row r="7157" spans="1:24" ht="14.4" x14ac:dyDescent="0.3">
      <c r="A7157" s="2">
        <v>7156</v>
      </c>
      <c r="B7157" s="2" t="s">
        <v>9315</v>
      </c>
      <c r="C7157" s="2">
        <f>YEAR([1]Data!$D7157)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9">
        <v>157.89999999999998</v>
      </c>
      <c r="T7157" s="2">
        <v>5</v>
      </c>
      <c r="U7157" s="25">
        <v>0</v>
      </c>
      <c r="V7157" s="25">
        <v>74.212999999999994</v>
      </c>
      <c r="W7157" s="11">
        <f>Table_1[[#This Row],[Discount]]/Table_1[[#This Row],[Sales]]</f>
        <v>0</v>
      </c>
      <c r="X7157" t="str">
        <f>IF(Table_1[[#This Row],[Discount %]]&lt;=0.1, "0-10%", IF(Table_1[[#This Row],[Discount %]]&lt;=0.2, "10-20%", IF(Table_1[[#This Row],[Discount %]]&lt;=0.3, "20-30%", IF(Table_1[[#This Row],[Discount %]]&lt;=0.4, "30-40%", "40%+"))))</f>
        <v>0-10%</v>
      </c>
    </row>
    <row r="7158" spans="1:24" ht="14.4" x14ac:dyDescent="0.3">
      <c r="A7158" s="2">
        <v>7157</v>
      </c>
      <c r="B7158" s="2" t="s">
        <v>9316</v>
      </c>
      <c r="C7158" s="2">
        <f>YEAR([1]Data!$D7158)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9">
        <v>4.91</v>
      </c>
      <c r="T7158" s="2">
        <v>1</v>
      </c>
      <c r="U7158" s="25">
        <v>0</v>
      </c>
      <c r="V7158" s="25">
        <v>2.4058999999999999</v>
      </c>
      <c r="W7158" s="11">
        <f>Table_1[[#This Row],[Discount]]/Table_1[[#This Row],[Sales]]</f>
        <v>0</v>
      </c>
      <c r="X7158" t="str">
        <f>IF(Table_1[[#This Row],[Discount %]]&lt;=0.1, "0-10%", IF(Table_1[[#This Row],[Discount %]]&lt;=0.2, "10-20%", IF(Table_1[[#This Row],[Discount %]]&lt;=0.3, "20-30%", IF(Table_1[[#This Row],[Discount %]]&lt;=0.4, "30-40%", "40%+"))))</f>
        <v>0-10%</v>
      </c>
    </row>
    <row r="7159" spans="1:24" ht="14.4" x14ac:dyDescent="0.3">
      <c r="A7159" s="2">
        <v>7158</v>
      </c>
      <c r="B7159" s="2" t="s">
        <v>9317</v>
      </c>
      <c r="C7159" s="2">
        <f>YEAR([1]Data!$D7159)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9">
        <v>87.92</v>
      </c>
      <c r="T7159" s="2">
        <v>4</v>
      </c>
      <c r="U7159" s="25">
        <v>0</v>
      </c>
      <c r="V7159" s="25">
        <v>0.87919999999999732</v>
      </c>
      <c r="W7159" s="11">
        <f>Table_1[[#This Row],[Discount]]/Table_1[[#This Row],[Sales]]</f>
        <v>0</v>
      </c>
      <c r="X7159" t="str">
        <f>IF(Table_1[[#This Row],[Discount %]]&lt;=0.1, "0-10%", IF(Table_1[[#This Row],[Discount %]]&lt;=0.2, "10-20%", IF(Table_1[[#This Row],[Discount %]]&lt;=0.3, "20-30%", IF(Table_1[[#This Row],[Discount %]]&lt;=0.4, "30-40%", "40%+"))))</f>
        <v>0-10%</v>
      </c>
    </row>
    <row r="7160" spans="1:24" ht="14.4" x14ac:dyDescent="0.3">
      <c r="A7160" s="2">
        <v>7159</v>
      </c>
      <c r="B7160" s="2" t="s">
        <v>9317</v>
      </c>
      <c r="C7160" s="2">
        <f>YEAR([1]Data!$D7160)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9">
        <v>5.98</v>
      </c>
      <c r="T7160" s="2">
        <v>1</v>
      </c>
      <c r="U7160" s="25">
        <v>0</v>
      </c>
      <c r="V7160" s="25">
        <v>2.9302000000000001</v>
      </c>
      <c r="W7160" s="11">
        <f>Table_1[[#This Row],[Discount]]/Table_1[[#This Row],[Sales]]</f>
        <v>0</v>
      </c>
      <c r="X7160" t="str">
        <f>IF(Table_1[[#This Row],[Discount %]]&lt;=0.1, "0-10%", IF(Table_1[[#This Row],[Discount %]]&lt;=0.2, "10-20%", IF(Table_1[[#This Row],[Discount %]]&lt;=0.3, "20-30%", IF(Table_1[[#This Row],[Discount %]]&lt;=0.4, "30-40%", "40%+"))))</f>
        <v>0-10%</v>
      </c>
    </row>
    <row r="7161" spans="1:24" ht="14.4" x14ac:dyDescent="0.3">
      <c r="A7161" s="2">
        <v>7160</v>
      </c>
      <c r="B7161" s="2" t="s">
        <v>9320</v>
      </c>
      <c r="C7161" s="2">
        <f>YEAR([1]Data!$D7161)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9">
        <v>222.38400000000001</v>
      </c>
      <c r="T7161" s="2">
        <v>2</v>
      </c>
      <c r="U7161" s="25">
        <v>0.2</v>
      </c>
      <c r="V7161" s="25">
        <v>16.678799999999995</v>
      </c>
      <c r="W7161" s="11">
        <f>Table_1[[#This Row],[Discount]]/Table_1[[#This Row],[Sales]]</f>
        <v>8.9934527663860706E-4</v>
      </c>
      <c r="X7161" t="str">
        <f>IF(Table_1[[#This Row],[Discount %]]&lt;=0.1, "0-10%", IF(Table_1[[#This Row],[Discount %]]&lt;=0.2, "10-20%", IF(Table_1[[#This Row],[Discount %]]&lt;=0.3, "20-30%", IF(Table_1[[#This Row],[Discount %]]&lt;=0.4, "30-40%", "40%+"))))</f>
        <v>0-10%</v>
      </c>
    </row>
    <row r="7162" spans="1:24" ht="14.4" x14ac:dyDescent="0.3">
      <c r="A7162" s="2">
        <v>7161</v>
      </c>
      <c r="B7162" s="2" t="s">
        <v>9320</v>
      </c>
      <c r="C7162" s="2">
        <f>YEAR([1]Data!$D7162)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9">
        <v>16</v>
      </c>
      <c r="T7162" s="2">
        <v>4</v>
      </c>
      <c r="U7162" s="25">
        <v>0.2</v>
      </c>
      <c r="V7162" s="25">
        <v>5.6</v>
      </c>
      <c r="W7162" s="11">
        <f>Table_1[[#This Row],[Discount]]/Table_1[[#This Row],[Sales]]</f>
        <v>1.2500000000000001E-2</v>
      </c>
      <c r="X7162" t="str">
        <f>IF(Table_1[[#This Row],[Discount %]]&lt;=0.1, "0-10%", IF(Table_1[[#This Row],[Discount %]]&lt;=0.2, "10-20%", IF(Table_1[[#This Row],[Discount %]]&lt;=0.3, "20-30%", IF(Table_1[[#This Row],[Discount %]]&lt;=0.4, "30-40%", "40%+"))))</f>
        <v>0-10%</v>
      </c>
    </row>
    <row r="7163" spans="1:24" ht="14.4" x14ac:dyDescent="0.3">
      <c r="A7163" s="2">
        <v>7162</v>
      </c>
      <c r="B7163" s="2" t="s">
        <v>9321</v>
      </c>
      <c r="C7163" s="2">
        <f>YEAR([1]Data!$D7163)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9">
        <v>21.84</v>
      </c>
      <c r="T7163" s="2">
        <v>3</v>
      </c>
      <c r="U7163" s="25">
        <v>0</v>
      </c>
      <c r="V7163" s="25">
        <v>10.92</v>
      </c>
      <c r="W7163" s="11">
        <f>Table_1[[#This Row],[Discount]]/Table_1[[#This Row],[Sales]]</f>
        <v>0</v>
      </c>
      <c r="X7163" t="str">
        <f>IF(Table_1[[#This Row],[Discount %]]&lt;=0.1, "0-10%", IF(Table_1[[#This Row],[Discount %]]&lt;=0.2, "10-20%", IF(Table_1[[#This Row],[Discount %]]&lt;=0.3, "20-30%", IF(Table_1[[#This Row],[Discount %]]&lt;=0.4, "30-40%", "40%+"))))</f>
        <v>0-10%</v>
      </c>
    </row>
    <row r="7164" spans="1:24" ht="14.4" x14ac:dyDescent="0.3">
      <c r="A7164" s="2">
        <v>7163</v>
      </c>
      <c r="B7164" s="2" t="s">
        <v>9321</v>
      </c>
      <c r="C7164" s="2">
        <f>YEAR([1]Data!$D7164)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9">
        <v>15.600000000000001</v>
      </c>
      <c r="T7164" s="2">
        <v>5</v>
      </c>
      <c r="U7164" s="25">
        <v>0</v>
      </c>
      <c r="V7164" s="25">
        <v>7.6440000000000001</v>
      </c>
      <c r="W7164" s="11">
        <f>Table_1[[#This Row],[Discount]]/Table_1[[#This Row],[Sales]]</f>
        <v>0</v>
      </c>
      <c r="X7164" t="str">
        <f>IF(Table_1[[#This Row],[Discount %]]&lt;=0.1, "0-10%", IF(Table_1[[#This Row],[Discount %]]&lt;=0.2, "10-20%", IF(Table_1[[#This Row],[Discount %]]&lt;=0.3, "20-30%", IF(Table_1[[#This Row],[Discount %]]&lt;=0.4, "30-40%", "40%+"))))</f>
        <v>0-10%</v>
      </c>
    </row>
    <row r="7165" spans="1:24" ht="14.4" x14ac:dyDescent="0.3">
      <c r="A7165" s="2">
        <v>7164</v>
      </c>
      <c r="B7165" s="2" t="s">
        <v>9322</v>
      </c>
      <c r="C7165" s="2">
        <f>YEAR([1]Data!$D7165)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9">
        <v>247.84</v>
      </c>
      <c r="T7165" s="2">
        <v>8</v>
      </c>
      <c r="U7165" s="25">
        <v>0</v>
      </c>
      <c r="V7165" s="25">
        <v>121.44159999999999</v>
      </c>
      <c r="W7165" s="11">
        <f>Table_1[[#This Row],[Discount]]/Table_1[[#This Row],[Sales]]</f>
        <v>0</v>
      </c>
      <c r="X7165" t="str">
        <f>IF(Table_1[[#This Row],[Discount %]]&lt;=0.1, "0-10%", IF(Table_1[[#This Row],[Discount %]]&lt;=0.2, "10-20%", IF(Table_1[[#This Row],[Discount %]]&lt;=0.3, "20-30%", IF(Table_1[[#This Row],[Discount %]]&lt;=0.4, "30-40%", "40%+"))))</f>
        <v>0-10%</v>
      </c>
    </row>
    <row r="7166" spans="1:24" ht="14.4" x14ac:dyDescent="0.3">
      <c r="A7166" s="2">
        <v>7165</v>
      </c>
      <c r="B7166" s="2" t="s">
        <v>9322</v>
      </c>
      <c r="C7166" s="2">
        <f>YEAR([1]Data!$D7166)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9">
        <v>9.9120000000000008</v>
      </c>
      <c r="T7166" s="2">
        <v>3</v>
      </c>
      <c r="U7166" s="25">
        <v>0.2</v>
      </c>
      <c r="V7166" s="25">
        <v>3.3452999999999995</v>
      </c>
      <c r="W7166" s="11">
        <f>Table_1[[#This Row],[Discount]]/Table_1[[#This Row],[Sales]]</f>
        <v>2.0177562550443905E-2</v>
      </c>
      <c r="X7166" t="str">
        <f>IF(Table_1[[#This Row],[Discount %]]&lt;=0.1, "0-10%", IF(Table_1[[#This Row],[Discount %]]&lt;=0.2, "10-20%", IF(Table_1[[#This Row],[Discount %]]&lt;=0.3, "20-30%", IF(Table_1[[#This Row],[Discount %]]&lt;=0.4, "30-40%", "40%+"))))</f>
        <v>0-10%</v>
      </c>
    </row>
    <row r="7167" spans="1:24" ht="14.4" x14ac:dyDescent="0.3">
      <c r="A7167" s="2">
        <v>7166</v>
      </c>
      <c r="B7167" s="2" t="s">
        <v>9323</v>
      </c>
      <c r="C7167" s="2">
        <f>YEAR([1]Data!$D7167)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9">
        <v>69.52</v>
      </c>
      <c r="T7167" s="2">
        <v>2</v>
      </c>
      <c r="U7167" s="25">
        <v>0</v>
      </c>
      <c r="V7167" s="25">
        <v>17.379999999999995</v>
      </c>
      <c r="W7167" s="11">
        <f>Table_1[[#This Row],[Discount]]/Table_1[[#This Row],[Sales]]</f>
        <v>0</v>
      </c>
      <c r="X7167" t="str">
        <f>IF(Table_1[[#This Row],[Discount %]]&lt;=0.1, "0-10%", IF(Table_1[[#This Row],[Discount %]]&lt;=0.2, "10-20%", IF(Table_1[[#This Row],[Discount %]]&lt;=0.3, "20-30%", IF(Table_1[[#This Row],[Discount %]]&lt;=0.4, "30-40%", "40%+"))))</f>
        <v>0-10%</v>
      </c>
    </row>
    <row r="7168" spans="1:24" ht="14.4" x14ac:dyDescent="0.3">
      <c r="A7168" s="2">
        <v>7167</v>
      </c>
      <c r="B7168" s="2" t="s">
        <v>9324</v>
      </c>
      <c r="C7168" s="2">
        <f>YEAR([1]Data!$D7168)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9">
        <v>11.52</v>
      </c>
      <c r="T7168" s="2">
        <v>4</v>
      </c>
      <c r="U7168" s="25">
        <v>0</v>
      </c>
      <c r="V7168" s="25">
        <v>3.2256</v>
      </c>
      <c r="W7168" s="11">
        <f>Table_1[[#This Row],[Discount]]/Table_1[[#This Row],[Sales]]</f>
        <v>0</v>
      </c>
      <c r="X7168" t="str">
        <f>IF(Table_1[[#This Row],[Discount %]]&lt;=0.1, "0-10%", IF(Table_1[[#This Row],[Discount %]]&lt;=0.2, "10-20%", IF(Table_1[[#This Row],[Discount %]]&lt;=0.3, "20-30%", IF(Table_1[[#This Row],[Discount %]]&lt;=0.4, "30-40%", "40%+"))))</f>
        <v>0-10%</v>
      </c>
    </row>
    <row r="7169" spans="1:24" ht="14.4" x14ac:dyDescent="0.3">
      <c r="A7169" s="2">
        <v>7168</v>
      </c>
      <c r="B7169" s="2" t="s">
        <v>9324</v>
      </c>
      <c r="C7169" s="2">
        <f>YEAR([1]Data!$D7169)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9">
        <v>717.72</v>
      </c>
      <c r="T7169" s="2">
        <v>3</v>
      </c>
      <c r="U7169" s="25">
        <v>0.2</v>
      </c>
      <c r="V7169" s="25">
        <v>71.77200000000002</v>
      </c>
      <c r="W7169" s="11">
        <f>Table_1[[#This Row],[Discount]]/Table_1[[#This Row],[Sales]]</f>
        <v>2.7866020174998609E-4</v>
      </c>
      <c r="X7169" t="str">
        <f>IF(Table_1[[#This Row],[Discount %]]&lt;=0.1, "0-10%", IF(Table_1[[#This Row],[Discount %]]&lt;=0.2, "10-20%", IF(Table_1[[#This Row],[Discount %]]&lt;=0.3, "20-30%", IF(Table_1[[#This Row],[Discount %]]&lt;=0.4, "30-40%", "40%+"))))</f>
        <v>0-10%</v>
      </c>
    </row>
    <row r="7170" spans="1:24" ht="14.4" x14ac:dyDescent="0.3">
      <c r="A7170" s="2">
        <v>7169</v>
      </c>
      <c r="B7170" s="2" t="s">
        <v>9324</v>
      </c>
      <c r="C7170" s="2">
        <f>YEAR([1]Data!$D7170)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9">
        <v>236.5</v>
      </c>
      <c r="T7170" s="2">
        <v>10</v>
      </c>
      <c r="U7170" s="25">
        <v>0</v>
      </c>
      <c r="V7170" s="25">
        <v>68.584999999999994</v>
      </c>
      <c r="W7170" s="11">
        <f>Table_1[[#This Row],[Discount]]/Table_1[[#This Row],[Sales]]</f>
        <v>0</v>
      </c>
      <c r="X7170" t="str">
        <f>IF(Table_1[[#This Row],[Discount %]]&lt;=0.1, "0-10%", IF(Table_1[[#This Row],[Discount %]]&lt;=0.2, "10-20%", IF(Table_1[[#This Row],[Discount %]]&lt;=0.3, "20-30%", IF(Table_1[[#This Row],[Discount %]]&lt;=0.4, "30-40%", "40%+"))))</f>
        <v>0-10%</v>
      </c>
    </row>
    <row r="7171" spans="1:24" ht="14.4" x14ac:dyDescent="0.3">
      <c r="A7171" s="2">
        <v>7170</v>
      </c>
      <c r="B7171" s="2" t="s">
        <v>9324</v>
      </c>
      <c r="C7171" s="2">
        <f>YEAR([1]Data!$D7171)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9">
        <v>170.35200000000003</v>
      </c>
      <c r="T7171" s="2">
        <v>3</v>
      </c>
      <c r="U7171" s="25">
        <v>0.2</v>
      </c>
      <c r="V7171" s="25">
        <v>19.164599999999979</v>
      </c>
      <c r="W7171" s="11">
        <f>Table_1[[#This Row],[Discount]]/Table_1[[#This Row],[Sales]]</f>
        <v>1.1740396355780969E-3</v>
      </c>
      <c r="X7171" t="str">
        <f>IF(Table_1[[#This Row],[Discount %]]&lt;=0.1, "0-10%", IF(Table_1[[#This Row],[Discount %]]&lt;=0.2, "10-20%", IF(Table_1[[#This Row],[Discount %]]&lt;=0.3, "20-30%", IF(Table_1[[#This Row],[Discount %]]&lt;=0.4, "30-40%", "40%+"))))</f>
        <v>0-10%</v>
      </c>
    </row>
    <row r="7172" spans="1:24" ht="14.4" x14ac:dyDescent="0.3">
      <c r="A7172" s="2">
        <v>7171</v>
      </c>
      <c r="B7172" s="2" t="s">
        <v>9325</v>
      </c>
      <c r="C7172" s="2">
        <f>YEAR([1]Data!$D7172)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9">
        <v>145.76400000000001</v>
      </c>
      <c r="T7172" s="2">
        <v>2</v>
      </c>
      <c r="U7172" s="25">
        <v>0.1</v>
      </c>
      <c r="V7172" s="25">
        <v>3.2392000000000074</v>
      </c>
      <c r="W7172" s="11">
        <f>Table_1[[#This Row],[Discount]]/Table_1[[#This Row],[Sales]]</f>
        <v>6.8604044894486974E-4</v>
      </c>
      <c r="X7172" t="str">
        <f>IF(Table_1[[#This Row],[Discount %]]&lt;=0.1, "0-10%", IF(Table_1[[#This Row],[Discount %]]&lt;=0.2, "10-20%", IF(Table_1[[#This Row],[Discount %]]&lt;=0.3, "20-30%", IF(Table_1[[#This Row],[Discount %]]&lt;=0.4, "30-40%", "40%+"))))</f>
        <v>0-10%</v>
      </c>
    </row>
    <row r="7173" spans="1:24" ht="14.4" x14ac:dyDescent="0.3">
      <c r="A7173" s="2">
        <v>7172</v>
      </c>
      <c r="B7173" s="2" t="s">
        <v>9326</v>
      </c>
      <c r="C7173" s="2">
        <f>YEAR([1]Data!$D7173)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9">
        <v>107.97</v>
      </c>
      <c r="T7173" s="2">
        <v>3</v>
      </c>
      <c r="U7173" s="25">
        <v>0</v>
      </c>
      <c r="V7173" s="25">
        <v>22.6737</v>
      </c>
      <c r="W7173" s="11">
        <f>Table_1[[#This Row],[Discount]]/Table_1[[#This Row],[Sales]]</f>
        <v>0</v>
      </c>
      <c r="X7173" t="str">
        <f>IF(Table_1[[#This Row],[Discount %]]&lt;=0.1, "0-10%", IF(Table_1[[#This Row],[Discount %]]&lt;=0.2, "10-20%", IF(Table_1[[#This Row],[Discount %]]&lt;=0.3, "20-30%", IF(Table_1[[#This Row],[Discount %]]&lt;=0.4, "30-40%", "40%+"))))</f>
        <v>0-10%</v>
      </c>
    </row>
    <row r="7174" spans="1:24" ht="14.4" x14ac:dyDescent="0.3">
      <c r="A7174" s="2">
        <v>7173</v>
      </c>
      <c r="B7174" s="2" t="s">
        <v>9327</v>
      </c>
      <c r="C7174" s="2">
        <f>YEAR([1]Data!$D7174)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9">
        <v>143.96</v>
      </c>
      <c r="T7174" s="2">
        <v>5</v>
      </c>
      <c r="U7174" s="25">
        <v>0.2</v>
      </c>
      <c r="V7174" s="25">
        <v>1.7995000000000019</v>
      </c>
      <c r="W7174" s="11">
        <f>Table_1[[#This Row],[Discount]]/Table_1[[#This Row],[Sales]]</f>
        <v>1.3892747985551543E-3</v>
      </c>
      <c r="X7174" t="str">
        <f>IF(Table_1[[#This Row],[Discount %]]&lt;=0.1, "0-10%", IF(Table_1[[#This Row],[Discount %]]&lt;=0.2, "10-20%", IF(Table_1[[#This Row],[Discount %]]&lt;=0.3, "20-30%", IF(Table_1[[#This Row],[Discount %]]&lt;=0.4, "30-40%", "40%+"))))</f>
        <v>0-10%</v>
      </c>
    </row>
    <row r="7175" spans="1:24" ht="14.4" x14ac:dyDescent="0.3">
      <c r="A7175" s="2">
        <v>7174</v>
      </c>
      <c r="B7175" s="2" t="s">
        <v>9327</v>
      </c>
      <c r="C7175" s="2">
        <f>YEAR([1]Data!$D7175)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9">
        <v>2399.96</v>
      </c>
      <c r="T7175" s="2">
        <v>5</v>
      </c>
      <c r="U7175" s="25">
        <v>0.2</v>
      </c>
      <c r="V7175" s="25">
        <v>569.99050000000011</v>
      </c>
      <c r="W7175" s="11">
        <f>Table_1[[#This Row],[Discount]]/Table_1[[#This Row],[Sales]]</f>
        <v>8.3334722245370754E-5</v>
      </c>
      <c r="X7175" t="str">
        <f>IF(Table_1[[#This Row],[Discount %]]&lt;=0.1, "0-10%", IF(Table_1[[#This Row],[Discount %]]&lt;=0.2, "10-20%", IF(Table_1[[#This Row],[Discount %]]&lt;=0.3, "20-30%", IF(Table_1[[#This Row],[Discount %]]&lt;=0.4, "30-40%", "40%+"))))</f>
        <v>0-10%</v>
      </c>
    </row>
    <row r="7176" spans="1:24" ht="14.4" x14ac:dyDescent="0.3">
      <c r="A7176" s="2">
        <v>7175</v>
      </c>
      <c r="B7176" s="2" t="s">
        <v>9327</v>
      </c>
      <c r="C7176" s="2">
        <f>YEAR([1]Data!$D7176)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9">
        <v>74.352000000000004</v>
      </c>
      <c r="T7176" s="2">
        <v>3</v>
      </c>
      <c r="U7176" s="25">
        <v>0.2</v>
      </c>
      <c r="V7176" s="25">
        <v>23.234999999999992</v>
      </c>
      <c r="W7176" s="11">
        <f>Table_1[[#This Row],[Discount]]/Table_1[[#This Row],[Sales]]</f>
        <v>2.6899074671831291E-3</v>
      </c>
      <c r="X7176" t="str">
        <f>IF(Table_1[[#This Row],[Discount %]]&lt;=0.1, "0-10%", IF(Table_1[[#This Row],[Discount %]]&lt;=0.2, "10-20%", IF(Table_1[[#This Row],[Discount %]]&lt;=0.3, "20-30%", IF(Table_1[[#This Row],[Discount %]]&lt;=0.4, "30-40%", "40%+"))))</f>
        <v>0-10%</v>
      </c>
    </row>
    <row r="7177" spans="1:24" ht="14.4" x14ac:dyDescent="0.3">
      <c r="A7177" s="2">
        <v>7176</v>
      </c>
      <c r="B7177" s="2" t="s">
        <v>9327</v>
      </c>
      <c r="C7177" s="2">
        <f>YEAR([1]Data!$D7177)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9">
        <v>87.167999999999978</v>
      </c>
      <c r="T7177" s="2">
        <v>8</v>
      </c>
      <c r="U7177" s="25">
        <v>0.8</v>
      </c>
      <c r="V7177" s="25">
        <v>-226.63679999999999</v>
      </c>
      <c r="W7177" s="11">
        <f>Table_1[[#This Row],[Discount]]/Table_1[[#This Row],[Sales]]</f>
        <v>9.1776798825257012E-3</v>
      </c>
      <c r="X7177" t="str">
        <f>IF(Table_1[[#This Row],[Discount %]]&lt;=0.1, "0-10%", IF(Table_1[[#This Row],[Discount %]]&lt;=0.2, "10-20%", IF(Table_1[[#This Row],[Discount %]]&lt;=0.3, "20-30%", IF(Table_1[[#This Row],[Discount %]]&lt;=0.4, "30-40%", "40%+"))))</f>
        <v>0-10%</v>
      </c>
    </row>
    <row r="7178" spans="1:24" ht="14.4" x14ac:dyDescent="0.3">
      <c r="A7178" s="2">
        <v>7177</v>
      </c>
      <c r="B7178" s="2" t="s">
        <v>9327</v>
      </c>
      <c r="C7178" s="2">
        <f>YEAR([1]Data!$D7178)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9">
        <v>32.231999999999999</v>
      </c>
      <c r="T7178" s="2">
        <v>3</v>
      </c>
      <c r="U7178" s="25">
        <v>0.2</v>
      </c>
      <c r="V7178" s="25">
        <v>2.4173999999999989</v>
      </c>
      <c r="W7178" s="11">
        <f>Table_1[[#This Row],[Discount]]/Table_1[[#This Row],[Sales]]</f>
        <v>6.2050136510300325E-3</v>
      </c>
      <c r="X7178" t="str">
        <f>IF(Table_1[[#This Row],[Discount %]]&lt;=0.1, "0-10%", IF(Table_1[[#This Row],[Discount %]]&lt;=0.2, "10-20%", IF(Table_1[[#This Row],[Discount %]]&lt;=0.3, "20-30%", IF(Table_1[[#This Row],[Discount %]]&lt;=0.4, "30-40%", "40%+"))))</f>
        <v>0-10%</v>
      </c>
    </row>
    <row r="7179" spans="1:24" ht="14.4" x14ac:dyDescent="0.3">
      <c r="A7179" s="2">
        <v>7178</v>
      </c>
      <c r="B7179" s="2" t="s">
        <v>9328</v>
      </c>
      <c r="C7179" s="2">
        <f>YEAR([1]Data!$D7179)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9">
        <v>2.2020000000000004</v>
      </c>
      <c r="T7179" s="2">
        <v>2</v>
      </c>
      <c r="U7179" s="25">
        <v>0.7</v>
      </c>
      <c r="V7179" s="25">
        <v>-1.5413999999999999</v>
      </c>
      <c r="W7179" s="11">
        <f>Table_1[[#This Row],[Discount]]/Table_1[[#This Row],[Sales]]</f>
        <v>0.31789282470481373</v>
      </c>
      <c r="X7179" t="str">
        <f>IF(Table_1[[#This Row],[Discount %]]&lt;=0.1, "0-10%", IF(Table_1[[#This Row],[Discount %]]&lt;=0.2, "10-20%", IF(Table_1[[#This Row],[Discount %]]&lt;=0.3, "20-30%", IF(Table_1[[#This Row],[Discount %]]&lt;=0.4, "30-40%", "40%+"))))</f>
        <v>30-40%</v>
      </c>
    </row>
    <row r="7180" spans="1:24" ht="14.4" x14ac:dyDescent="0.3">
      <c r="A7180" s="2">
        <v>7179</v>
      </c>
      <c r="B7180" s="2" t="s">
        <v>9328</v>
      </c>
      <c r="C7180" s="2">
        <f>YEAR([1]Data!$D7180)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9">
        <v>9.3960000000000008</v>
      </c>
      <c r="T7180" s="2">
        <v>3</v>
      </c>
      <c r="U7180" s="25">
        <v>0.7</v>
      </c>
      <c r="V7180" s="25">
        <v>-7.5167999999999964</v>
      </c>
      <c r="W7180" s="11">
        <f>Table_1[[#This Row],[Discount]]/Table_1[[#This Row],[Sales]]</f>
        <v>7.4499787143465293E-2</v>
      </c>
      <c r="X7180" t="str">
        <f>IF(Table_1[[#This Row],[Discount %]]&lt;=0.1, "0-10%", IF(Table_1[[#This Row],[Discount %]]&lt;=0.2, "10-20%", IF(Table_1[[#This Row],[Discount %]]&lt;=0.3, "20-30%", IF(Table_1[[#This Row],[Discount %]]&lt;=0.4, "30-40%", "40%+"))))</f>
        <v>0-10%</v>
      </c>
    </row>
    <row r="7181" spans="1:24" ht="14.4" x14ac:dyDescent="0.3">
      <c r="A7181" s="2">
        <v>7180</v>
      </c>
      <c r="B7181" s="2" t="s">
        <v>9329</v>
      </c>
      <c r="C7181" s="2">
        <f>YEAR([1]Data!$D7181)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9">
        <v>89.97</v>
      </c>
      <c r="T7181" s="2">
        <v>3</v>
      </c>
      <c r="U7181" s="25">
        <v>0</v>
      </c>
      <c r="V7181" s="25">
        <v>25.191600000000005</v>
      </c>
      <c r="W7181" s="11">
        <f>Table_1[[#This Row],[Discount]]/Table_1[[#This Row],[Sales]]</f>
        <v>0</v>
      </c>
      <c r="X7181" t="str">
        <f>IF(Table_1[[#This Row],[Discount %]]&lt;=0.1, "0-10%", IF(Table_1[[#This Row],[Discount %]]&lt;=0.2, "10-20%", IF(Table_1[[#This Row],[Discount %]]&lt;=0.3, "20-30%", IF(Table_1[[#This Row],[Discount %]]&lt;=0.4, "30-40%", "40%+"))))</f>
        <v>0-10%</v>
      </c>
    </row>
    <row r="7182" spans="1:24" ht="14.4" x14ac:dyDescent="0.3">
      <c r="A7182" s="2">
        <v>7181</v>
      </c>
      <c r="B7182" s="2" t="s">
        <v>9330</v>
      </c>
      <c r="C7182" s="2">
        <f>YEAR([1]Data!$D7182)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9">
        <v>12.78</v>
      </c>
      <c r="T7182" s="2">
        <v>3</v>
      </c>
      <c r="U7182" s="25">
        <v>0</v>
      </c>
      <c r="V7182" s="25">
        <v>5.2397999999999998</v>
      </c>
      <c r="W7182" s="11">
        <f>Table_1[[#This Row],[Discount]]/Table_1[[#This Row],[Sales]]</f>
        <v>0</v>
      </c>
      <c r="X7182" t="str">
        <f>IF(Table_1[[#This Row],[Discount %]]&lt;=0.1, "0-10%", IF(Table_1[[#This Row],[Discount %]]&lt;=0.2, "10-20%", IF(Table_1[[#This Row],[Discount %]]&lt;=0.3, "20-30%", IF(Table_1[[#This Row],[Discount %]]&lt;=0.4, "30-40%", "40%+"))))</f>
        <v>0-10%</v>
      </c>
    </row>
    <row r="7183" spans="1:24" ht="14.4" x14ac:dyDescent="0.3">
      <c r="A7183" s="2">
        <v>7182</v>
      </c>
      <c r="B7183" s="2" t="s">
        <v>9331</v>
      </c>
      <c r="C7183" s="2">
        <f>YEAR([1]Data!$D7183)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9">
        <v>40</v>
      </c>
      <c r="T7183" s="2">
        <v>2</v>
      </c>
      <c r="U7183" s="25">
        <v>0.2</v>
      </c>
      <c r="V7183" s="25">
        <v>0.5</v>
      </c>
      <c r="W7183" s="11">
        <f>Table_1[[#This Row],[Discount]]/Table_1[[#This Row],[Sales]]</f>
        <v>5.0000000000000001E-3</v>
      </c>
      <c r="X7183" t="str">
        <f>IF(Table_1[[#This Row],[Discount %]]&lt;=0.1, "0-10%", IF(Table_1[[#This Row],[Discount %]]&lt;=0.2, "10-20%", IF(Table_1[[#This Row],[Discount %]]&lt;=0.3, "20-30%", IF(Table_1[[#This Row],[Discount %]]&lt;=0.4, "30-40%", "40%+"))))</f>
        <v>0-10%</v>
      </c>
    </row>
    <row r="7184" spans="1:24" ht="14.4" x14ac:dyDescent="0.3">
      <c r="A7184" s="2">
        <v>7183</v>
      </c>
      <c r="B7184" s="2" t="s">
        <v>9332</v>
      </c>
      <c r="C7184" s="2">
        <f>YEAR([1]Data!$D7184)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9">
        <v>23.24</v>
      </c>
      <c r="T7184" s="2">
        <v>5</v>
      </c>
      <c r="U7184" s="25">
        <v>0.2</v>
      </c>
      <c r="V7184" s="25">
        <v>7.5529999999999982</v>
      </c>
      <c r="W7184" s="11">
        <f>Table_1[[#This Row],[Discount]]/Table_1[[#This Row],[Sales]]</f>
        <v>8.6058519793459562E-3</v>
      </c>
      <c r="X7184" t="str">
        <f>IF(Table_1[[#This Row],[Discount %]]&lt;=0.1, "0-10%", IF(Table_1[[#This Row],[Discount %]]&lt;=0.2, "10-20%", IF(Table_1[[#This Row],[Discount %]]&lt;=0.3, "20-30%", IF(Table_1[[#This Row],[Discount %]]&lt;=0.4, "30-40%", "40%+"))))</f>
        <v>0-10%</v>
      </c>
    </row>
    <row r="7185" spans="1:24" ht="14.4" x14ac:dyDescent="0.3">
      <c r="A7185" s="2">
        <v>7184</v>
      </c>
      <c r="B7185" s="2" t="s">
        <v>9333</v>
      </c>
      <c r="C7185" s="2">
        <f>YEAR([1]Data!$D7185)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9">
        <v>908.82</v>
      </c>
      <c r="T7185" s="2">
        <v>9</v>
      </c>
      <c r="U7185" s="25">
        <v>0</v>
      </c>
      <c r="V7185" s="25">
        <v>227.20500000000004</v>
      </c>
      <c r="W7185" s="11">
        <f>Table_1[[#This Row],[Discount]]/Table_1[[#This Row],[Sales]]</f>
        <v>0</v>
      </c>
      <c r="X7185" t="str">
        <f>IF(Table_1[[#This Row],[Discount %]]&lt;=0.1, "0-10%", IF(Table_1[[#This Row],[Discount %]]&lt;=0.2, "10-20%", IF(Table_1[[#This Row],[Discount %]]&lt;=0.3, "20-30%", IF(Table_1[[#This Row],[Discount %]]&lt;=0.4, "30-40%", "40%+"))))</f>
        <v>0-10%</v>
      </c>
    </row>
    <row r="7186" spans="1:24" ht="14.4" x14ac:dyDescent="0.3">
      <c r="A7186" s="2">
        <v>7185</v>
      </c>
      <c r="B7186" s="2" t="s">
        <v>9334</v>
      </c>
      <c r="C7186" s="2">
        <f>YEAR([1]Data!$D7186)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9">
        <v>5.5520000000000005</v>
      </c>
      <c r="T7186" s="2">
        <v>2</v>
      </c>
      <c r="U7186" s="25">
        <v>0.2</v>
      </c>
      <c r="V7186" s="25">
        <v>-1.0410000000000006</v>
      </c>
      <c r="W7186" s="11">
        <f>Table_1[[#This Row],[Discount]]/Table_1[[#This Row],[Sales]]</f>
        <v>3.6023054755043228E-2</v>
      </c>
      <c r="X7186" t="str">
        <f>IF(Table_1[[#This Row],[Discount %]]&lt;=0.1, "0-10%", IF(Table_1[[#This Row],[Discount %]]&lt;=0.2, "10-20%", IF(Table_1[[#This Row],[Discount %]]&lt;=0.3, "20-30%", IF(Table_1[[#This Row],[Discount %]]&lt;=0.4, "30-40%", "40%+"))))</f>
        <v>0-10%</v>
      </c>
    </row>
    <row r="7187" spans="1:24" ht="14.4" x14ac:dyDescent="0.3">
      <c r="A7187" s="2">
        <v>7186</v>
      </c>
      <c r="B7187" s="2" t="s">
        <v>9334</v>
      </c>
      <c r="C7187" s="2">
        <f>YEAR([1]Data!$D7187)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9">
        <v>8.016</v>
      </c>
      <c r="T7187" s="2">
        <v>3</v>
      </c>
      <c r="U7187" s="25">
        <v>0.2</v>
      </c>
      <c r="V7187" s="25">
        <v>1.0019999999999993</v>
      </c>
      <c r="W7187" s="11">
        <f>Table_1[[#This Row],[Discount]]/Table_1[[#This Row],[Sales]]</f>
        <v>2.4950099800399202E-2</v>
      </c>
      <c r="X7187" t="str">
        <f>IF(Table_1[[#This Row],[Discount %]]&lt;=0.1, "0-10%", IF(Table_1[[#This Row],[Discount %]]&lt;=0.2, "10-20%", IF(Table_1[[#This Row],[Discount %]]&lt;=0.3, "20-30%", IF(Table_1[[#This Row],[Discount %]]&lt;=0.4, "30-40%", "40%+"))))</f>
        <v>0-10%</v>
      </c>
    </row>
    <row r="7188" spans="1:24" ht="14.4" x14ac:dyDescent="0.3">
      <c r="A7188" s="2">
        <v>7187</v>
      </c>
      <c r="B7188" s="2" t="s">
        <v>9334</v>
      </c>
      <c r="C7188" s="2">
        <f>YEAR([1]Data!$D7188)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9">
        <v>74.591999999999999</v>
      </c>
      <c r="T7188" s="2">
        <v>4</v>
      </c>
      <c r="U7188" s="25">
        <v>0.3</v>
      </c>
      <c r="V7188" s="25">
        <v>-2.1312000000000033</v>
      </c>
      <c r="W7188" s="11">
        <f>Table_1[[#This Row],[Discount]]/Table_1[[#This Row],[Sales]]</f>
        <v>4.0218790218790219E-3</v>
      </c>
      <c r="X7188" t="str">
        <f>IF(Table_1[[#This Row],[Discount %]]&lt;=0.1, "0-10%", IF(Table_1[[#This Row],[Discount %]]&lt;=0.2, "10-20%", IF(Table_1[[#This Row],[Discount %]]&lt;=0.3, "20-30%", IF(Table_1[[#This Row],[Discount %]]&lt;=0.4, "30-40%", "40%+"))))</f>
        <v>0-10%</v>
      </c>
    </row>
    <row r="7189" spans="1:24" ht="14.4" x14ac:dyDescent="0.3">
      <c r="A7189" s="2">
        <v>7188</v>
      </c>
      <c r="B7189" s="2" t="s">
        <v>9334</v>
      </c>
      <c r="C7189" s="2">
        <f>YEAR([1]Data!$D7189)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9">
        <v>16.784000000000002</v>
      </c>
      <c r="T7189" s="2">
        <v>2</v>
      </c>
      <c r="U7189" s="25">
        <v>0.6</v>
      </c>
      <c r="V7189" s="25">
        <v>-22.238800000000001</v>
      </c>
      <c r="W7189" s="11">
        <f>Table_1[[#This Row],[Discount]]/Table_1[[#This Row],[Sales]]</f>
        <v>3.574833174451858E-2</v>
      </c>
      <c r="X7189" t="str">
        <f>IF(Table_1[[#This Row],[Discount %]]&lt;=0.1, "0-10%", IF(Table_1[[#This Row],[Discount %]]&lt;=0.2, "10-20%", IF(Table_1[[#This Row],[Discount %]]&lt;=0.3, "20-30%", IF(Table_1[[#This Row],[Discount %]]&lt;=0.4, "30-40%", "40%+"))))</f>
        <v>0-10%</v>
      </c>
    </row>
    <row r="7190" spans="1:24" ht="14.4" x14ac:dyDescent="0.3">
      <c r="A7190" s="2">
        <v>7189</v>
      </c>
      <c r="B7190" s="2" t="s">
        <v>9334</v>
      </c>
      <c r="C7190" s="2">
        <f>YEAR([1]Data!$D7190)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9">
        <v>38.86399999999999</v>
      </c>
      <c r="T7190" s="2">
        <v>4</v>
      </c>
      <c r="U7190" s="25">
        <v>0.8</v>
      </c>
      <c r="V7190" s="25">
        <v>-99.103200000000044</v>
      </c>
      <c r="W7190" s="11">
        <f>Table_1[[#This Row],[Discount]]/Table_1[[#This Row],[Sales]]</f>
        <v>2.0584602717167565E-2</v>
      </c>
      <c r="X7190" t="str">
        <f>IF(Table_1[[#This Row],[Discount %]]&lt;=0.1, "0-10%", IF(Table_1[[#This Row],[Discount %]]&lt;=0.2, "10-20%", IF(Table_1[[#This Row],[Discount %]]&lt;=0.3, "20-30%", IF(Table_1[[#This Row],[Discount %]]&lt;=0.4, "30-40%", "40%+"))))</f>
        <v>0-10%</v>
      </c>
    </row>
    <row r="7191" spans="1:24" ht="14.4" x14ac:dyDescent="0.3">
      <c r="A7191" s="2">
        <v>7190</v>
      </c>
      <c r="B7191" s="2" t="s">
        <v>9335</v>
      </c>
      <c r="C7191" s="2">
        <f>YEAR([1]Data!$D7191)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9">
        <v>203.976</v>
      </c>
      <c r="T7191" s="2">
        <v>3</v>
      </c>
      <c r="U7191" s="25">
        <v>0.2</v>
      </c>
      <c r="V7191" s="25">
        <v>25.496999999999986</v>
      </c>
      <c r="W7191" s="11">
        <f>Table_1[[#This Row],[Discount]]/Table_1[[#This Row],[Sales]]</f>
        <v>9.8050751068753201E-4</v>
      </c>
      <c r="X7191" t="str">
        <f>IF(Table_1[[#This Row],[Discount %]]&lt;=0.1, "0-10%", IF(Table_1[[#This Row],[Discount %]]&lt;=0.2, "10-20%", IF(Table_1[[#This Row],[Discount %]]&lt;=0.3, "20-30%", IF(Table_1[[#This Row],[Discount %]]&lt;=0.4, "30-40%", "40%+"))))</f>
        <v>0-10%</v>
      </c>
    </row>
    <row r="7192" spans="1:24" ht="14.4" x14ac:dyDescent="0.3">
      <c r="A7192" s="2">
        <v>7191</v>
      </c>
      <c r="B7192" s="2" t="s">
        <v>9335</v>
      </c>
      <c r="C7192" s="2">
        <f>YEAR([1]Data!$D7192)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9">
        <v>674.35200000000009</v>
      </c>
      <c r="T7192" s="2">
        <v>3</v>
      </c>
      <c r="U7192" s="25">
        <v>0.2</v>
      </c>
      <c r="V7192" s="25">
        <v>-8.4294000000000153</v>
      </c>
      <c r="W7192" s="11">
        <f>Table_1[[#This Row],[Discount]]/Table_1[[#This Row],[Sales]]</f>
        <v>2.9658101406980329E-4</v>
      </c>
      <c r="X7192" t="str">
        <f>IF(Table_1[[#This Row],[Discount %]]&lt;=0.1, "0-10%", IF(Table_1[[#This Row],[Discount %]]&lt;=0.2, "10-20%", IF(Table_1[[#This Row],[Discount %]]&lt;=0.3, "20-30%", IF(Table_1[[#This Row],[Discount %]]&lt;=0.4, "30-40%", "40%+"))))</f>
        <v>0-10%</v>
      </c>
    </row>
    <row r="7193" spans="1:24" ht="14.4" x14ac:dyDescent="0.3">
      <c r="A7193" s="2">
        <v>7192</v>
      </c>
      <c r="B7193" s="2" t="s">
        <v>9336</v>
      </c>
      <c r="C7193" s="2">
        <f>YEAR([1]Data!$D7193)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9">
        <v>5.3880000000000008</v>
      </c>
      <c r="T7193" s="2">
        <v>4</v>
      </c>
      <c r="U7193" s="25">
        <v>0.7</v>
      </c>
      <c r="V7193" s="25">
        <v>-4.49</v>
      </c>
      <c r="W7193" s="11">
        <f>Table_1[[#This Row],[Discount]]/Table_1[[#This Row],[Sales]]</f>
        <v>0.1299183370452858</v>
      </c>
      <c r="X7193" t="str">
        <f>IF(Table_1[[#This Row],[Discount %]]&lt;=0.1, "0-10%", IF(Table_1[[#This Row],[Discount %]]&lt;=0.2, "10-20%", IF(Table_1[[#This Row],[Discount %]]&lt;=0.3, "20-30%", IF(Table_1[[#This Row],[Discount %]]&lt;=0.4, "30-40%", "40%+"))))</f>
        <v>10-20%</v>
      </c>
    </row>
    <row r="7194" spans="1:24" ht="14.4" x14ac:dyDescent="0.3">
      <c r="A7194" s="2">
        <v>7193</v>
      </c>
      <c r="B7194" s="2" t="s">
        <v>9336</v>
      </c>
      <c r="C7194" s="2">
        <f>YEAR([1]Data!$D7194)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9">
        <v>30.975999999999999</v>
      </c>
      <c r="T7194" s="2">
        <v>8</v>
      </c>
      <c r="U7194" s="25">
        <v>0.2</v>
      </c>
      <c r="V7194" s="25">
        <v>5.0335999999999999</v>
      </c>
      <c r="W7194" s="11">
        <f>Table_1[[#This Row],[Discount]]/Table_1[[#This Row],[Sales]]</f>
        <v>6.4566115702479341E-3</v>
      </c>
      <c r="X7194" t="str">
        <f>IF(Table_1[[#This Row],[Discount %]]&lt;=0.1, "0-10%", IF(Table_1[[#This Row],[Discount %]]&lt;=0.2, "10-20%", IF(Table_1[[#This Row],[Discount %]]&lt;=0.3, "20-30%", IF(Table_1[[#This Row],[Discount %]]&lt;=0.4, "30-40%", "40%+"))))</f>
        <v>0-10%</v>
      </c>
    </row>
    <row r="7195" spans="1:24" ht="14.4" x14ac:dyDescent="0.3">
      <c r="A7195" s="2">
        <v>7194</v>
      </c>
      <c r="B7195" s="2" t="s">
        <v>9337</v>
      </c>
      <c r="C7195" s="2">
        <f>YEAR([1]Data!$D7195)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9">
        <v>1350.1200000000001</v>
      </c>
      <c r="T7195" s="2">
        <v>6</v>
      </c>
      <c r="U7195" s="25">
        <v>0</v>
      </c>
      <c r="V7195" s="25">
        <v>175.51560000000001</v>
      </c>
      <c r="W7195" s="11">
        <f>Table_1[[#This Row],[Discount]]/Table_1[[#This Row],[Sales]]</f>
        <v>0</v>
      </c>
      <c r="X7195" t="str">
        <f>IF(Table_1[[#This Row],[Discount %]]&lt;=0.1, "0-10%", IF(Table_1[[#This Row],[Discount %]]&lt;=0.2, "10-20%", IF(Table_1[[#This Row],[Discount %]]&lt;=0.3, "20-30%", IF(Table_1[[#This Row],[Discount %]]&lt;=0.4, "30-40%", "40%+"))))</f>
        <v>0-10%</v>
      </c>
    </row>
    <row r="7196" spans="1:24" ht="14.4" x14ac:dyDescent="0.3">
      <c r="A7196" s="2">
        <v>7195</v>
      </c>
      <c r="B7196" s="2" t="s">
        <v>9337</v>
      </c>
      <c r="C7196" s="2">
        <f>YEAR([1]Data!$D7196)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9">
        <v>15.92</v>
      </c>
      <c r="T7196" s="2">
        <v>4</v>
      </c>
      <c r="U7196" s="25">
        <v>0</v>
      </c>
      <c r="V7196" s="25">
        <v>7.4824000000000002</v>
      </c>
      <c r="W7196" s="11">
        <f>Table_1[[#This Row],[Discount]]/Table_1[[#This Row],[Sales]]</f>
        <v>0</v>
      </c>
      <c r="X7196" t="str">
        <f>IF(Table_1[[#This Row],[Discount %]]&lt;=0.1, "0-10%", IF(Table_1[[#This Row],[Discount %]]&lt;=0.2, "10-20%", IF(Table_1[[#This Row],[Discount %]]&lt;=0.3, "20-30%", IF(Table_1[[#This Row],[Discount %]]&lt;=0.4, "30-40%", "40%+"))))</f>
        <v>0-10%</v>
      </c>
    </row>
    <row r="7197" spans="1:24" ht="14.4" x14ac:dyDescent="0.3">
      <c r="A7197" s="2">
        <v>7196</v>
      </c>
      <c r="B7197" s="2" t="s">
        <v>9338</v>
      </c>
      <c r="C7197" s="2">
        <f>YEAR([1]Data!$D7197)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9">
        <v>19.54</v>
      </c>
      <c r="T7197" s="2">
        <v>2</v>
      </c>
      <c r="U7197" s="25">
        <v>0</v>
      </c>
      <c r="V7197" s="25">
        <v>7.2297999999999991</v>
      </c>
      <c r="W7197" s="11">
        <f>Table_1[[#This Row],[Discount]]/Table_1[[#This Row],[Sales]]</f>
        <v>0</v>
      </c>
      <c r="X7197" t="str">
        <f>IF(Table_1[[#This Row],[Discount %]]&lt;=0.1, "0-10%", IF(Table_1[[#This Row],[Discount %]]&lt;=0.2, "10-20%", IF(Table_1[[#This Row],[Discount %]]&lt;=0.3, "20-30%", IF(Table_1[[#This Row],[Discount %]]&lt;=0.4, "30-40%", "40%+"))))</f>
        <v>0-10%</v>
      </c>
    </row>
    <row r="7198" spans="1:24" ht="14.4" x14ac:dyDescent="0.3">
      <c r="A7198" s="2">
        <v>7197</v>
      </c>
      <c r="B7198" s="2" t="s">
        <v>9339</v>
      </c>
      <c r="C7198" s="2">
        <f>YEAR([1]Data!$D7198)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9">
        <v>21.400000000000002</v>
      </c>
      <c r="T7198" s="2">
        <v>5</v>
      </c>
      <c r="U7198" s="25">
        <v>0</v>
      </c>
      <c r="V7198" s="25">
        <v>6.2059999999999977</v>
      </c>
      <c r="W7198" s="11">
        <f>Table_1[[#This Row],[Discount]]/Table_1[[#This Row],[Sales]]</f>
        <v>0</v>
      </c>
      <c r="X7198" t="str">
        <f>IF(Table_1[[#This Row],[Discount %]]&lt;=0.1, "0-10%", IF(Table_1[[#This Row],[Discount %]]&lt;=0.2, "10-20%", IF(Table_1[[#This Row],[Discount %]]&lt;=0.3, "20-30%", IF(Table_1[[#This Row],[Discount %]]&lt;=0.4, "30-40%", "40%+"))))</f>
        <v>0-10%</v>
      </c>
    </row>
    <row r="7199" spans="1:24" ht="14.4" x14ac:dyDescent="0.3">
      <c r="A7199" s="2">
        <v>7198</v>
      </c>
      <c r="B7199" s="2" t="s">
        <v>9339</v>
      </c>
      <c r="C7199" s="2">
        <f>YEAR([1]Data!$D7199)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9">
        <v>12.6</v>
      </c>
      <c r="T7199" s="2">
        <v>2</v>
      </c>
      <c r="U7199" s="25">
        <v>0</v>
      </c>
      <c r="V7199" s="25">
        <v>5.7959999999999994</v>
      </c>
      <c r="W7199" s="11">
        <f>Table_1[[#This Row],[Discount]]/Table_1[[#This Row],[Sales]]</f>
        <v>0</v>
      </c>
      <c r="X7199" t="str">
        <f>IF(Table_1[[#This Row],[Discount %]]&lt;=0.1, "0-10%", IF(Table_1[[#This Row],[Discount %]]&lt;=0.2, "10-20%", IF(Table_1[[#This Row],[Discount %]]&lt;=0.3, "20-30%", IF(Table_1[[#This Row],[Discount %]]&lt;=0.4, "30-40%", "40%+"))))</f>
        <v>0-10%</v>
      </c>
    </row>
    <row r="7200" spans="1:24" ht="14.4" x14ac:dyDescent="0.3">
      <c r="A7200" s="2">
        <v>7199</v>
      </c>
      <c r="B7200" s="2" t="s">
        <v>9340</v>
      </c>
      <c r="C7200" s="2">
        <f>YEAR([1]Data!$D7200)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9">
        <v>11.96</v>
      </c>
      <c r="T7200" s="2">
        <v>2</v>
      </c>
      <c r="U7200" s="25">
        <v>0</v>
      </c>
      <c r="V7200" s="25">
        <v>3.1096000000000004</v>
      </c>
      <c r="W7200" s="11">
        <f>Table_1[[#This Row],[Discount]]/Table_1[[#This Row],[Sales]]</f>
        <v>0</v>
      </c>
      <c r="X7200" t="str">
        <f>IF(Table_1[[#This Row],[Discount %]]&lt;=0.1, "0-10%", IF(Table_1[[#This Row],[Discount %]]&lt;=0.2, "10-20%", IF(Table_1[[#This Row],[Discount %]]&lt;=0.3, "20-30%", IF(Table_1[[#This Row],[Discount %]]&lt;=0.4, "30-40%", "40%+"))))</f>
        <v>0-10%</v>
      </c>
    </row>
    <row r="7201" spans="1:24" ht="14.4" x14ac:dyDescent="0.3">
      <c r="A7201" s="2">
        <v>7200</v>
      </c>
      <c r="B7201" s="2" t="s">
        <v>9340</v>
      </c>
      <c r="C7201" s="2">
        <f>YEAR([1]Data!$D7201)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9">
        <v>138</v>
      </c>
      <c r="T7201" s="2">
        <v>2</v>
      </c>
      <c r="U7201" s="25">
        <v>0</v>
      </c>
      <c r="V7201" s="25">
        <v>34.5</v>
      </c>
      <c r="W7201" s="11">
        <f>Table_1[[#This Row],[Discount]]/Table_1[[#This Row],[Sales]]</f>
        <v>0</v>
      </c>
      <c r="X7201" t="str">
        <f>IF(Table_1[[#This Row],[Discount %]]&lt;=0.1, "0-10%", IF(Table_1[[#This Row],[Discount %]]&lt;=0.2, "10-20%", IF(Table_1[[#This Row],[Discount %]]&lt;=0.3, "20-30%", IF(Table_1[[#This Row],[Discount %]]&lt;=0.4, "30-40%", "40%+"))))</f>
        <v>0-10%</v>
      </c>
    </row>
    <row r="7202" spans="1:24" ht="14.4" x14ac:dyDescent="0.3">
      <c r="A7202" s="2">
        <v>7201</v>
      </c>
      <c r="B7202" s="2" t="s">
        <v>9341</v>
      </c>
      <c r="C7202" s="2">
        <f>YEAR([1]Data!$D7202)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9">
        <v>116.75999999999999</v>
      </c>
      <c r="T7202" s="2">
        <v>1</v>
      </c>
      <c r="U7202" s="25">
        <v>0.2</v>
      </c>
      <c r="V7202" s="25">
        <v>14.594999999999985</v>
      </c>
      <c r="W7202" s="11">
        <f>Table_1[[#This Row],[Discount]]/Table_1[[#This Row],[Sales]]</f>
        <v>1.7129153819801304E-3</v>
      </c>
      <c r="X7202" t="str">
        <f>IF(Table_1[[#This Row],[Discount %]]&lt;=0.1, "0-10%", IF(Table_1[[#This Row],[Discount %]]&lt;=0.2, "10-20%", IF(Table_1[[#This Row],[Discount %]]&lt;=0.3, "20-30%", IF(Table_1[[#This Row],[Discount %]]&lt;=0.4, "30-40%", "40%+"))))</f>
        <v>0-10%</v>
      </c>
    </row>
    <row r="7203" spans="1:24" ht="14.4" x14ac:dyDescent="0.3">
      <c r="A7203" s="2">
        <v>7202</v>
      </c>
      <c r="B7203" s="2" t="s">
        <v>9341</v>
      </c>
      <c r="C7203" s="2">
        <f>YEAR([1]Data!$D7203)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9">
        <v>331.02300000000008</v>
      </c>
      <c r="T7203" s="2">
        <v>7</v>
      </c>
      <c r="U7203" s="25">
        <v>0.45</v>
      </c>
      <c r="V7203" s="25">
        <v>-114.35339999999997</v>
      </c>
      <c r="W7203" s="11">
        <f>Table_1[[#This Row],[Discount]]/Table_1[[#This Row],[Sales]]</f>
        <v>1.3594221549559997E-3</v>
      </c>
      <c r="X7203" t="str">
        <f>IF(Table_1[[#This Row],[Discount %]]&lt;=0.1, "0-10%", IF(Table_1[[#This Row],[Discount %]]&lt;=0.2, "10-20%", IF(Table_1[[#This Row],[Discount %]]&lt;=0.3, "20-30%", IF(Table_1[[#This Row],[Discount %]]&lt;=0.4, "30-40%", "40%+"))))</f>
        <v>0-10%</v>
      </c>
    </row>
    <row r="7204" spans="1:24" ht="14.4" x14ac:dyDescent="0.3">
      <c r="A7204" s="2">
        <v>7203</v>
      </c>
      <c r="B7204" s="2" t="s">
        <v>9342</v>
      </c>
      <c r="C7204" s="2">
        <f>YEAR([1]Data!$D7204)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9">
        <v>756.80000000000007</v>
      </c>
      <c r="T7204" s="2">
        <v>5</v>
      </c>
      <c r="U7204" s="25">
        <v>0</v>
      </c>
      <c r="V7204" s="25">
        <v>75.679999999999978</v>
      </c>
      <c r="W7204" s="11">
        <f>Table_1[[#This Row],[Discount]]/Table_1[[#This Row],[Sales]]</f>
        <v>0</v>
      </c>
      <c r="X7204" t="str">
        <f>IF(Table_1[[#This Row],[Discount %]]&lt;=0.1, "0-10%", IF(Table_1[[#This Row],[Discount %]]&lt;=0.2, "10-20%", IF(Table_1[[#This Row],[Discount %]]&lt;=0.3, "20-30%", IF(Table_1[[#This Row],[Discount %]]&lt;=0.4, "30-40%", "40%+"))))</f>
        <v>0-10%</v>
      </c>
    </row>
    <row r="7205" spans="1:24" ht="14.4" x14ac:dyDescent="0.3">
      <c r="A7205" s="2">
        <v>7204</v>
      </c>
      <c r="B7205" s="2" t="s">
        <v>9345</v>
      </c>
      <c r="C7205" s="2">
        <f>YEAR([1]Data!$D7205)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9">
        <v>8.7360000000000007</v>
      </c>
      <c r="T7205" s="2">
        <v>3</v>
      </c>
      <c r="U7205" s="25">
        <v>0.6</v>
      </c>
      <c r="V7205" s="25">
        <v>-4.804800000000002</v>
      </c>
      <c r="W7205" s="11">
        <f>Table_1[[#This Row],[Discount]]/Table_1[[#This Row],[Sales]]</f>
        <v>6.8681318681318673E-2</v>
      </c>
      <c r="X7205" t="str">
        <f>IF(Table_1[[#This Row],[Discount %]]&lt;=0.1, "0-10%", IF(Table_1[[#This Row],[Discount %]]&lt;=0.2, "10-20%", IF(Table_1[[#This Row],[Discount %]]&lt;=0.3, "20-30%", IF(Table_1[[#This Row],[Discount %]]&lt;=0.4, "30-40%", "40%+"))))</f>
        <v>0-10%</v>
      </c>
    </row>
    <row r="7206" spans="1:24" ht="14.4" x14ac:dyDescent="0.3">
      <c r="A7206" s="2">
        <v>7205</v>
      </c>
      <c r="B7206" s="2" t="s">
        <v>9346</v>
      </c>
      <c r="C7206" s="2">
        <f>YEAR([1]Data!$D7206)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9">
        <v>6.08</v>
      </c>
      <c r="T7206" s="2">
        <v>2</v>
      </c>
      <c r="U7206" s="25">
        <v>0</v>
      </c>
      <c r="V7206" s="25">
        <v>2.0671999999999997</v>
      </c>
      <c r="W7206" s="11">
        <f>Table_1[[#This Row],[Discount]]/Table_1[[#This Row],[Sales]]</f>
        <v>0</v>
      </c>
      <c r="X7206" t="str">
        <f>IF(Table_1[[#This Row],[Discount %]]&lt;=0.1, "0-10%", IF(Table_1[[#This Row],[Discount %]]&lt;=0.2, "10-20%", IF(Table_1[[#This Row],[Discount %]]&lt;=0.3, "20-30%", IF(Table_1[[#This Row],[Discount %]]&lt;=0.4, "30-40%", "40%+"))))</f>
        <v>0-10%</v>
      </c>
    </row>
    <row r="7207" spans="1:24" ht="14.4" x14ac:dyDescent="0.3">
      <c r="A7207" s="2">
        <v>7206</v>
      </c>
      <c r="B7207" s="2" t="s">
        <v>9347</v>
      </c>
      <c r="C7207" s="2">
        <f>YEAR([1]Data!$D7207)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9">
        <v>17.46</v>
      </c>
      <c r="T7207" s="2">
        <v>2</v>
      </c>
      <c r="U7207" s="25">
        <v>0</v>
      </c>
      <c r="V7207" s="25">
        <v>5.936399999999999</v>
      </c>
      <c r="W7207" s="11">
        <f>Table_1[[#This Row],[Discount]]/Table_1[[#This Row],[Sales]]</f>
        <v>0</v>
      </c>
      <c r="X7207" t="str">
        <f>IF(Table_1[[#This Row],[Discount %]]&lt;=0.1, "0-10%", IF(Table_1[[#This Row],[Discount %]]&lt;=0.2, "10-20%", IF(Table_1[[#This Row],[Discount %]]&lt;=0.3, "20-30%", IF(Table_1[[#This Row],[Discount %]]&lt;=0.4, "30-40%", "40%+"))))</f>
        <v>0-10%</v>
      </c>
    </row>
    <row r="7208" spans="1:24" ht="14.4" x14ac:dyDescent="0.3">
      <c r="A7208" s="2">
        <v>7207</v>
      </c>
      <c r="B7208" s="2" t="s">
        <v>9347</v>
      </c>
      <c r="C7208" s="2">
        <f>YEAR([1]Data!$D7208)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9">
        <v>369.16</v>
      </c>
      <c r="T7208" s="2">
        <v>11</v>
      </c>
      <c r="U7208" s="25">
        <v>0.2</v>
      </c>
      <c r="V7208" s="25">
        <v>32.301500000000019</v>
      </c>
      <c r="W7208" s="11">
        <f>Table_1[[#This Row],[Discount]]/Table_1[[#This Row],[Sales]]</f>
        <v>5.4177050601365265E-4</v>
      </c>
      <c r="X7208" t="str">
        <f>IF(Table_1[[#This Row],[Discount %]]&lt;=0.1, "0-10%", IF(Table_1[[#This Row],[Discount %]]&lt;=0.2, "10-20%", IF(Table_1[[#This Row],[Discount %]]&lt;=0.3, "20-30%", IF(Table_1[[#This Row],[Discount %]]&lt;=0.4, "30-40%", "40%+"))))</f>
        <v>0-10%</v>
      </c>
    </row>
    <row r="7209" spans="1:24" ht="14.4" x14ac:dyDescent="0.3">
      <c r="A7209" s="2">
        <v>7208</v>
      </c>
      <c r="B7209" s="2" t="s">
        <v>9348</v>
      </c>
      <c r="C7209" s="2">
        <f>YEAR([1]Data!$D7209)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9">
        <v>2.9120000000000004</v>
      </c>
      <c r="T7209" s="2">
        <v>2</v>
      </c>
      <c r="U7209" s="25">
        <v>0.2</v>
      </c>
      <c r="V7209" s="25">
        <v>0.90999999999999981</v>
      </c>
      <c r="W7209" s="11">
        <f>Table_1[[#This Row],[Discount]]/Table_1[[#This Row],[Sales]]</f>
        <v>6.8681318681318673E-2</v>
      </c>
      <c r="X7209" t="str">
        <f>IF(Table_1[[#This Row],[Discount %]]&lt;=0.1, "0-10%", IF(Table_1[[#This Row],[Discount %]]&lt;=0.2, "10-20%", IF(Table_1[[#This Row],[Discount %]]&lt;=0.3, "20-30%", IF(Table_1[[#This Row],[Discount %]]&lt;=0.4, "30-40%", "40%+"))))</f>
        <v>0-10%</v>
      </c>
    </row>
    <row r="7210" spans="1:24" ht="14.4" x14ac:dyDescent="0.3">
      <c r="A7210" s="2">
        <v>7209</v>
      </c>
      <c r="B7210" s="2" t="s">
        <v>9348</v>
      </c>
      <c r="C7210" s="2">
        <f>YEAR([1]Data!$D7210)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9">
        <v>20.736000000000004</v>
      </c>
      <c r="T7210" s="2">
        <v>4</v>
      </c>
      <c r="U7210" s="25">
        <v>0.2</v>
      </c>
      <c r="V7210" s="25">
        <v>7.2576000000000001</v>
      </c>
      <c r="W7210" s="11">
        <f>Table_1[[#This Row],[Discount]]/Table_1[[#This Row],[Sales]]</f>
        <v>9.6450617283950595E-3</v>
      </c>
      <c r="X7210" t="str">
        <f>IF(Table_1[[#This Row],[Discount %]]&lt;=0.1, "0-10%", IF(Table_1[[#This Row],[Discount %]]&lt;=0.2, "10-20%", IF(Table_1[[#This Row],[Discount %]]&lt;=0.3, "20-30%", IF(Table_1[[#This Row],[Discount %]]&lt;=0.4, "30-40%", "40%+"))))</f>
        <v>0-10%</v>
      </c>
    </row>
    <row r="7211" spans="1:24" ht="14.4" x14ac:dyDescent="0.3">
      <c r="A7211" s="2">
        <v>7210</v>
      </c>
      <c r="B7211" s="2" t="s">
        <v>9348</v>
      </c>
      <c r="C7211" s="2">
        <f>YEAR([1]Data!$D7211)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9">
        <v>9.5680000000000014</v>
      </c>
      <c r="T7211" s="2">
        <v>2</v>
      </c>
      <c r="U7211" s="25">
        <v>0.2</v>
      </c>
      <c r="V7211" s="25">
        <v>2.9899999999999993</v>
      </c>
      <c r="W7211" s="11">
        <f>Table_1[[#This Row],[Discount]]/Table_1[[#This Row],[Sales]]</f>
        <v>2.0903010033444813E-2</v>
      </c>
      <c r="X7211" t="str">
        <f>IF(Table_1[[#This Row],[Discount %]]&lt;=0.1, "0-10%", IF(Table_1[[#This Row],[Discount %]]&lt;=0.2, "10-20%", IF(Table_1[[#This Row],[Discount %]]&lt;=0.3, "20-30%", IF(Table_1[[#This Row],[Discount %]]&lt;=0.4, "30-40%", "40%+"))))</f>
        <v>0-10%</v>
      </c>
    </row>
    <row r="7212" spans="1:24" ht="14.4" x14ac:dyDescent="0.3">
      <c r="A7212" s="2">
        <v>7211</v>
      </c>
      <c r="B7212" s="2" t="s">
        <v>9349</v>
      </c>
      <c r="C7212" s="2">
        <f>YEAR([1]Data!$D7212)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9">
        <v>30.18</v>
      </c>
      <c r="T7212" s="2">
        <v>3</v>
      </c>
      <c r="U7212" s="25">
        <v>0</v>
      </c>
      <c r="V7212" s="25">
        <v>13.8828</v>
      </c>
      <c r="W7212" s="11">
        <f>Table_1[[#This Row],[Discount]]/Table_1[[#This Row],[Sales]]</f>
        <v>0</v>
      </c>
      <c r="X7212" t="str">
        <f>IF(Table_1[[#This Row],[Discount %]]&lt;=0.1, "0-10%", IF(Table_1[[#This Row],[Discount %]]&lt;=0.2, "10-20%", IF(Table_1[[#This Row],[Discount %]]&lt;=0.3, "20-30%", IF(Table_1[[#This Row],[Discount %]]&lt;=0.4, "30-40%", "40%+"))))</f>
        <v>0-10%</v>
      </c>
    </row>
    <row r="7213" spans="1:24" ht="14.4" x14ac:dyDescent="0.3">
      <c r="A7213" s="2">
        <v>7212</v>
      </c>
      <c r="B7213" s="2" t="s">
        <v>9349</v>
      </c>
      <c r="C7213" s="2">
        <f>YEAR([1]Data!$D7213)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9">
        <v>51.648000000000003</v>
      </c>
      <c r="T7213" s="2">
        <v>12</v>
      </c>
      <c r="U7213" s="25">
        <v>0.2</v>
      </c>
      <c r="V7213" s="25">
        <v>18.7224</v>
      </c>
      <c r="W7213" s="11">
        <f>Table_1[[#This Row],[Discount]]/Table_1[[#This Row],[Sales]]</f>
        <v>3.8723667905824041E-3</v>
      </c>
      <c r="X7213" t="str">
        <f>IF(Table_1[[#This Row],[Discount %]]&lt;=0.1, "0-10%", IF(Table_1[[#This Row],[Discount %]]&lt;=0.2, "10-20%", IF(Table_1[[#This Row],[Discount %]]&lt;=0.3, "20-30%", IF(Table_1[[#This Row],[Discount %]]&lt;=0.4, "30-40%", "40%+"))))</f>
        <v>0-10%</v>
      </c>
    </row>
    <row r="7214" spans="1:24" ht="14.4" x14ac:dyDescent="0.3">
      <c r="A7214" s="2">
        <v>7213</v>
      </c>
      <c r="B7214" s="2" t="s">
        <v>9349</v>
      </c>
      <c r="C7214" s="2">
        <f>YEAR([1]Data!$D7214)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9">
        <v>11.231999999999999</v>
      </c>
      <c r="T7214" s="2">
        <v>3</v>
      </c>
      <c r="U7214" s="25">
        <v>0.2</v>
      </c>
      <c r="V7214" s="25">
        <v>3.9312000000000005</v>
      </c>
      <c r="W7214" s="11">
        <f>Table_1[[#This Row],[Discount]]/Table_1[[#This Row],[Sales]]</f>
        <v>1.7806267806267807E-2</v>
      </c>
      <c r="X7214" t="str">
        <f>IF(Table_1[[#This Row],[Discount %]]&lt;=0.1, "0-10%", IF(Table_1[[#This Row],[Discount %]]&lt;=0.2, "10-20%", IF(Table_1[[#This Row],[Discount %]]&lt;=0.3, "20-30%", IF(Table_1[[#This Row],[Discount %]]&lt;=0.4, "30-40%", "40%+"))))</f>
        <v>0-10%</v>
      </c>
    </row>
    <row r="7215" spans="1:24" ht="14.4" x14ac:dyDescent="0.3">
      <c r="A7215" s="2">
        <v>7214</v>
      </c>
      <c r="B7215" s="2" t="s">
        <v>9350</v>
      </c>
      <c r="C7215" s="2">
        <f>YEAR([1]Data!$D7215)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9">
        <v>14.73</v>
      </c>
      <c r="T7215" s="2">
        <v>3</v>
      </c>
      <c r="U7215" s="25">
        <v>0</v>
      </c>
      <c r="V7215" s="25">
        <v>7.2176999999999998</v>
      </c>
      <c r="W7215" s="11">
        <f>Table_1[[#This Row],[Discount]]/Table_1[[#This Row],[Sales]]</f>
        <v>0</v>
      </c>
      <c r="X7215" t="str">
        <f>IF(Table_1[[#This Row],[Discount %]]&lt;=0.1, "0-10%", IF(Table_1[[#This Row],[Discount %]]&lt;=0.2, "10-20%", IF(Table_1[[#This Row],[Discount %]]&lt;=0.3, "20-30%", IF(Table_1[[#This Row],[Discount %]]&lt;=0.4, "30-40%", "40%+"))))</f>
        <v>0-10%</v>
      </c>
    </row>
    <row r="7216" spans="1:24" ht="14.4" x14ac:dyDescent="0.3">
      <c r="A7216" s="2">
        <v>7215</v>
      </c>
      <c r="B7216" s="2" t="s">
        <v>9352</v>
      </c>
      <c r="C7216" s="2">
        <f>YEAR([1]Data!$D7216)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9">
        <v>16.399999999999999</v>
      </c>
      <c r="T7216" s="2">
        <v>5</v>
      </c>
      <c r="U7216" s="25">
        <v>0</v>
      </c>
      <c r="V7216" s="25">
        <v>4.7559999999999985</v>
      </c>
      <c r="W7216" s="11">
        <f>Table_1[[#This Row],[Discount]]/Table_1[[#This Row],[Sales]]</f>
        <v>0</v>
      </c>
      <c r="X7216" t="str">
        <f>IF(Table_1[[#This Row],[Discount %]]&lt;=0.1, "0-10%", IF(Table_1[[#This Row],[Discount %]]&lt;=0.2, "10-20%", IF(Table_1[[#This Row],[Discount %]]&lt;=0.3, "20-30%", IF(Table_1[[#This Row],[Discount %]]&lt;=0.4, "30-40%", "40%+"))))</f>
        <v>0-10%</v>
      </c>
    </row>
    <row r="7217" spans="1:24" ht="14.4" x14ac:dyDescent="0.3">
      <c r="A7217" s="2">
        <v>7216</v>
      </c>
      <c r="B7217" s="2" t="s">
        <v>9352</v>
      </c>
      <c r="C7217" s="2">
        <f>YEAR([1]Data!$D7217)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9">
        <v>25.92</v>
      </c>
      <c r="T7217" s="2">
        <v>4</v>
      </c>
      <c r="U7217" s="25">
        <v>0</v>
      </c>
      <c r="V7217" s="25">
        <v>12.441600000000001</v>
      </c>
      <c r="W7217" s="11">
        <f>Table_1[[#This Row],[Discount]]/Table_1[[#This Row],[Sales]]</f>
        <v>0</v>
      </c>
      <c r="X7217" t="str">
        <f>IF(Table_1[[#This Row],[Discount %]]&lt;=0.1, "0-10%", IF(Table_1[[#This Row],[Discount %]]&lt;=0.2, "10-20%", IF(Table_1[[#This Row],[Discount %]]&lt;=0.3, "20-30%", IF(Table_1[[#This Row],[Discount %]]&lt;=0.4, "30-40%", "40%+"))))</f>
        <v>0-10%</v>
      </c>
    </row>
    <row r="7218" spans="1:24" ht="14.4" x14ac:dyDescent="0.3">
      <c r="A7218" s="2">
        <v>7217</v>
      </c>
      <c r="B7218" s="2" t="s">
        <v>9353</v>
      </c>
      <c r="C7218" s="2">
        <f>YEAR([1]Data!$D7218)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9">
        <v>8.82</v>
      </c>
      <c r="T7218" s="2">
        <v>3</v>
      </c>
      <c r="U7218" s="25">
        <v>0</v>
      </c>
      <c r="V7218" s="25">
        <v>2.5577999999999994</v>
      </c>
      <c r="W7218" s="11">
        <f>Table_1[[#This Row],[Discount]]/Table_1[[#This Row],[Sales]]</f>
        <v>0</v>
      </c>
      <c r="X7218" t="str">
        <f>IF(Table_1[[#This Row],[Discount %]]&lt;=0.1, "0-10%", IF(Table_1[[#This Row],[Discount %]]&lt;=0.2, "10-20%", IF(Table_1[[#This Row],[Discount %]]&lt;=0.3, "20-30%", IF(Table_1[[#This Row],[Discount %]]&lt;=0.4, "30-40%", "40%+"))))</f>
        <v>0-10%</v>
      </c>
    </row>
    <row r="7219" spans="1:24" ht="14.4" x14ac:dyDescent="0.3">
      <c r="A7219" s="2">
        <v>7218</v>
      </c>
      <c r="B7219" s="2" t="s">
        <v>9353</v>
      </c>
      <c r="C7219" s="2">
        <f>YEAR([1]Data!$D7219)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9">
        <v>62.496000000000009</v>
      </c>
      <c r="T7219" s="2">
        <v>2</v>
      </c>
      <c r="U7219" s="25">
        <v>0.2</v>
      </c>
      <c r="V7219" s="25">
        <v>21.873599999999996</v>
      </c>
      <c r="W7219" s="11">
        <f>Table_1[[#This Row],[Discount]]/Table_1[[#This Row],[Sales]]</f>
        <v>3.2002048131080387E-3</v>
      </c>
      <c r="X7219" t="str">
        <f>IF(Table_1[[#This Row],[Discount %]]&lt;=0.1, "0-10%", IF(Table_1[[#This Row],[Discount %]]&lt;=0.2, "10-20%", IF(Table_1[[#This Row],[Discount %]]&lt;=0.3, "20-30%", IF(Table_1[[#This Row],[Discount %]]&lt;=0.4, "30-40%", "40%+"))))</f>
        <v>0-10%</v>
      </c>
    </row>
    <row r="7220" spans="1:24" ht="14.4" x14ac:dyDescent="0.3">
      <c r="A7220" s="2">
        <v>7219</v>
      </c>
      <c r="B7220" s="2" t="s">
        <v>9353</v>
      </c>
      <c r="C7220" s="2">
        <f>YEAR([1]Data!$D7220)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9">
        <v>339.96</v>
      </c>
      <c r="T7220" s="2">
        <v>4</v>
      </c>
      <c r="U7220" s="25">
        <v>0</v>
      </c>
      <c r="V7220" s="25">
        <v>122.38559999999998</v>
      </c>
      <c r="W7220" s="11">
        <f>Table_1[[#This Row],[Discount]]/Table_1[[#This Row],[Sales]]</f>
        <v>0</v>
      </c>
      <c r="X7220" t="str">
        <f>IF(Table_1[[#This Row],[Discount %]]&lt;=0.1, "0-10%", IF(Table_1[[#This Row],[Discount %]]&lt;=0.2, "10-20%", IF(Table_1[[#This Row],[Discount %]]&lt;=0.3, "20-30%", IF(Table_1[[#This Row],[Discount %]]&lt;=0.4, "30-40%", "40%+"))))</f>
        <v>0-10%</v>
      </c>
    </row>
    <row r="7221" spans="1:24" ht="14.4" x14ac:dyDescent="0.3">
      <c r="A7221" s="2">
        <v>7220</v>
      </c>
      <c r="B7221" s="2" t="s">
        <v>9353</v>
      </c>
      <c r="C7221" s="2">
        <f>YEAR([1]Data!$D7221)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9">
        <v>49.568000000000005</v>
      </c>
      <c r="T7221" s="2">
        <v>2</v>
      </c>
      <c r="U7221" s="25">
        <v>0.2</v>
      </c>
      <c r="V7221" s="25">
        <v>17.348799999999997</v>
      </c>
      <c r="W7221" s="11">
        <f>Table_1[[#This Row],[Discount]]/Table_1[[#This Row],[Sales]]</f>
        <v>4.0348612007746936E-3</v>
      </c>
      <c r="X7221" t="str">
        <f>IF(Table_1[[#This Row],[Discount %]]&lt;=0.1, "0-10%", IF(Table_1[[#This Row],[Discount %]]&lt;=0.2, "10-20%", IF(Table_1[[#This Row],[Discount %]]&lt;=0.3, "20-30%", IF(Table_1[[#This Row],[Discount %]]&lt;=0.4, "30-40%", "40%+"))))</f>
        <v>0-10%</v>
      </c>
    </row>
    <row r="7222" spans="1:24" ht="14.4" x14ac:dyDescent="0.3">
      <c r="A7222" s="2">
        <v>7221</v>
      </c>
      <c r="B7222" s="2" t="s">
        <v>9354</v>
      </c>
      <c r="C7222" s="2">
        <f>YEAR([1]Data!$D7222)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9">
        <v>274.49100000000004</v>
      </c>
      <c r="T7222" s="2">
        <v>3</v>
      </c>
      <c r="U7222" s="25">
        <v>0.7</v>
      </c>
      <c r="V7222" s="25">
        <v>-228.74250000000006</v>
      </c>
      <c r="W7222" s="11">
        <f>Table_1[[#This Row],[Discount]]/Table_1[[#This Row],[Sales]]</f>
        <v>2.5501746869660566E-3</v>
      </c>
      <c r="X7222" t="str">
        <f>IF(Table_1[[#This Row],[Discount %]]&lt;=0.1, "0-10%", IF(Table_1[[#This Row],[Discount %]]&lt;=0.2, "10-20%", IF(Table_1[[#This Row],[Discount %]]&lt;=0.3, "20-30%", IF(Table_1[[#This Row],[Discount %]]&lt;=0.4, "30-40%", "40%+"))))</f>
        <v>0-10%</v>
      </c>
    </row>
    <row r="7223" spans="1:24" ht="14.4" x14ac:dyDescent="0.3">
      <c r="A7223" s="2">
        <v>7222</v>
      </c>
      <c r="B7223" s="2" t="s">
        <v>9355</v>
      </c>
      <c r="C7223" s="2">
        <f>YEAR([1]Data!$D7223)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9">
        <v>137.94</v>
      </c>
      <c r="T7223" s="2">
        <v>3</v>
      </c>
      <c r="U7223" s="25">
        <v>0</v>
      </c>
      <c r="V7223" s="25">
        <v>35.864399999999996</v>
      </c>
      <c r="W7223" s="11">
        <f>Table_1[[#This Row],[Discount]]/Table_1[[#This Row],[Sales]]</f>
        <v>0</v>
      </c>
      <c r="X7223" t="str">
        <f>IF(Table_1[[#This Row],[Discount %]]&lt;=0.1, "0-10%", IF(Table_1[[#This Row],[Discount %]]&lt;=0.2, "10-20%", IF(Table_1[[#This Row],[Discount %]]&lt;=0.3, "20-30%", IF(Table_1[[#This Row],[Discount %]]&lt;=0.4, "30-40%", "40%+"))))</f>
        <v>0-10%</v>
      </c>
    </row>
    <row r="7224" spans="1:24" ht="14.4" x14ac:dyDescent="0.3">
      <c r="A7224" s="2">
        <v>7223</v>
      </c>
      <c r="B7224" s="2" t="s">
        <v>9356</v>
      </c>
      <c r="C7224" s="2">
        <f>YEAR([1]Data!$D7224)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9">
        <v>40.68</v>
      </c>
      <c r="T7224" s="2">
        <v>3</v>
      </c>
      <c r="U7224" s="25">
        <v>0.2</v>
      </c>
      <c r="V7224" s="25">
        <v>-7.1190000000000015</v>
      </c>
      <c r="W7224" s="11">
        <f>Table_1[[#This Row],[Discount]]/Table_1[[#This Row],[Sales]]</f>
        <v>4.916420845624386E-3</v>
      </c>
      <c r="X7224" t="str">
        <f>IF(Table_1[[#This Row],[Discount %]]&lt;=0.1, "0-10%", IF(Table_1[[#This Row],[Discount %]]&lt;=0.2, "10-20%", IF(Table_1[[#This Row],[Discount %]]&lt;=0.3, "20-30%", IF(Table_1[[#This Row],[Discount %]]&lt;=0.4, "30-40%", "40%+"))))</f>
        <v>0-10%</v>
      </c>
    </row>
    <row r="7225" spans="1:24" ht="14.4" x14ac:dyDescent="0.3">
      <c r="A7225" s="2">
        <v>7224</v>
      </c>
      <c r="B7225" s="2" t="s">
        <v>9357</v>
      </c>
      <c r="C7225" s="2">
        <f>YEAR([1]Data!$D7225)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9">
        <v>110.376</v>
      </c>
      <c r="T7225" s="2">
        <v>3</v>
      </c>
      <c r="U7225" s="25">
        <v>0.2</v>
      </c>
      <c r="V7225" s="25">
        <v>12.417299999999997</v>
      </c>
      <c r="W7225" s="11">
        <f>Table_1[[#This Row],[Discount]]/Table_1[[#This Row],[Sales]]</f>
        <v>1.8119881133579765E-3</v>
      </c>
      <c r="X7225" t="str">
        <f>IF(Table_1[[#This Row],[Discount %]]&lt;=0.1, "0-10%", IF(Table_1[[#This Row],[Discount %]]&lt;=0.2, "10-20%", IF(Table_1[[#This Row],[Discount %]]&lt;=0.3, "20-30%", IF(Table_1[[#This Row],[Discount %]]&lt;=0.4, "30-40%", "40%+"))))</f>
        <v>0-10%</v>
      </c>
    </row>
    <row r="7226" spans="1:24" ht="14.4" x14ac:dyDescent="0.3">
      <c r="A7226" s="2">
        <v>7225</v>
      </c>
      <c r="B7226" s="2" t="s">
        <v>9357</v>
      </c>
      <c r="C7226" s="2">
        <f>YEAR([1]Data!$D7226)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9">
        <v>151.62</v>
      </c>
      <c r="T7226" s="2">
        <v>7</v>
      </c>
      <c r="U7226" s="25">
        <v>0</v>
      </c>
      <c r="V7226" s="25">
        <v>50.03459999999999</v>
      </c>
      <c r="W7226" s="11">
        <f>Table_1[[#This Row],[Discount]]/Table_1[[#This Row],[Sales]]</f>
        <v>0</v>
      </c>
      <c r="X7226" t="str">
        <f>IF(Table_1[[#This Row],[Discount %]]&lt;=0.1, "0-10%", IF(Table_1[[#This Row],[Discount %]]&lt;=0.2, "10-20%", IF(Table_1[[#This Row],[Discount %]]&lt;=0.3, "20-30%", IF(Table_1[[#This Row],[Discount %]]&lt;=0.4, "30-40%", "40%+"))))</f>
        <v>0-10%</v>
      </c>
    </row>
    <row r="7227" spans="1:24" ht="14.4" x14ac:dyDescent="0.3">
      <c r="A7227" s="2">
        <v>7226</v>
      </c>
      <c r="B7227" s="2" t="s">
        <v>9357</v>
      </c>
      <c r="C7227" s="2">
        <f>YEAR([1]Data!$D7227)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9">
        <v>30.8</v>
      </c>
      <c r="T7227" s="2">
        <v>4</v>
      </c>
      <c r="U7227" s="25">
        <v>0</v>
      </c>
      <c r="V7227" s="25">
        <v>10.163999999999998</v>
      </c>
      <c r="W7227" s="11">
        <f>Table_1[[#This Row],[Discount]]/Table_1[[#This Row],[Sales]]</f>
        <v>0</v>
      </c>
      <c r="X7227" t="str">
        <f>IF(Table_1[[#This Row],[Discount %]]&lt;=0.1, "0-10%", IF(Table_1[[#This Row],[Discount %]]&lt;=0.2, "10-20%", IF(Table_1[[#This Row],[Discount %]]&lt;=0.3, "20-30%", IF(Table_1[[#This Row],[Discount %]]&lt;=0.4, "30-40%", "40%+"))))</f>
        <v>0-10%</v>
      </c>
    </row>
    <row r="7228" spans="1:24" ht="14.4" x14ac:dyDescent="0.3">
      <c r="A7228" s="2">
        <v>7227</v>
      </c>
      <c r="B7228" s="2" t="s">
        <v>9358</v>
      </c>
      <c r="C7228" s="2">
        <f>YEAR([1]Data!$D7228)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9">
        <v>123.92000000000002</v>
      </c>
      <c r="T7228" s="2">
        <v>5</v>
      </c>
      <c r="U7228" s="25">
        <v>0.2</v>
      </c>
      <c r="V7228" s="25">
        <v>38.724999999999994</v>
      </c>
      <c r="W7228" s="11">
        <f>Table_1[[#This Row],[Discount]]/Table_1[[#This Row],[Sales]]</f>
        <v>1.6139444803098771E-3</v>
      </c>
      <c r="X7228" t="str">
        <f>IF(Table_1[[#This Row],[Discount %]]&lt;=0.1, "0-10%", IF(Table_1[[#This Row],[Discount %]]&lt;=0.2, "10-20%", IF(Table_1[[#This Row],[Discount %]]&lt;=0.3, "20-30%", IF(Table_1[[#This Row],[Discount %]]&lt;=0.4, "30-40%", "40%+"))))</f>
        <v>0-10%</v>
      </c>
    </row>
    <row r="7229" spans="1:24" ht="14.4" x14ac:dyDescent="0.3">
      <c r="A7229" s="2">
        <v>7228</v>
      </c>
      <c r="B7229" s="2" t="s">
        <v>9358</v>
      </c>
      <c r="C7229" s="2">
        <f>YEAR([1]Data!$D7229)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9">
        <v>1319.8</v>
      </c>
      <c r="T7229" s="2">
        <v>5</v>
      </c>
      <c r="U7229" s="25">
        <v>0.2</v>
      </c>
      <c r="V7229" s="25">
        <v>214.4674999999998</v>
      </c>
      <c r="W7229" s="11">
        <f>Table_1[[#This Row],[Discount]]/Table_1[[#This Row],[Sales]]</f>
        <v>1.5153811183512655E-4</v>
      </c>
      <c r="X7229" t="str">
        <f>IF(Table_1[[#This Row],[Discount %]]&lt;=0.1, "0-10%", IF(Table_1[[#This Row],[Discount %]]&lt;=0.2, "10-20%", IF(Table_1[[#This Row],[Discount %]]&lt;=0.3, "20-30%", IF(Table_1[[#This Row],[Discount %]]&lt;=0.4, "30-40%", "40%+"))))</f>
        <v>0-10%</v>
      </c>
    </row>
    <row r="7230" spans="1:24" ht="14.4" x14ac:dyDescent="0.3">
      <c r="A7230" s="2">
        <v>7229</v>
      </c>
      <c r="B7230" s="2" t="s">
        <v>9359</v>
      </c>
      <c r="C7230" s="2">
        <f>YEAR([1]Data!$D7230)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9">
        <v>89.712000000000018</v>
      </c>
      <c r="T7230" s="2">
        <v>6</v>
      </c>
      <c r="U7230" s="25">
        <v>0.2</v>
      </c>
      <c r="V7230" s="25">
        <v>30.277799999999992</v>
      </c>
      <c r="W7230" s="11">
        <f>Table_1[[#This Row],[Discount]]/Table_1[[#This Row],[Sales]]</f>
        <v>2.2293561619404312E-3</v>
      </c>
      <c r="X7230" t="str">
        <f>IF(Table_1[[#This Row],[Discount %]]&lt;=0.1, "0-10%", IF(Table_1[[#This Row],[Discount %]]&lt;=0.2, "10-20%", IF(Table_1[[#This Row],[Discount %]]&lt;=0.3, "20-30%", IF(Table_1[[#This Row],[Discount %]]&lt;=0.4, "30-40%", "40%+"))))</f>
        <v>0-10%</v>
      </c>
    </row>
    <row r="7231" spans="1:24" ht="14.4" x14ac:dyDescent="0.3">
      <c r="A7231" s="2">
        <v>7230</v>
      </c>
      <c r="B7231" s="2" t="s">
        <v>9359</v>
      </c>
      <c r="C7231" s="2">
        <f>YEAR([1]Data!$D7231)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9">
        <v>22.830000000000002</v>
      </c>
      <c r="T7231" s="2">
        <v>3</v>
      </c>
      <c r="U7231" s="25">
        <v>0</v>
      </c>
      <c r="V7231" s="25">
        <v>10.7301</v>
      </c>
      <c r="W7231" s="11">
        <f>Table_1[[#This Row],[Discount]]/Table_1[[#This Row],[Sales]]</f>
        <v>0</v>
      </c>
      <c r="X7231" t="str">
        <f>IF(Table_1[[#This Row],[Discount %]]&lt;=0.1, "0-10%", IF(Table_1[[#This Row],[Discount %]]&lt;=0.2, "10-20%", IF(Table_1[[#This Row],[Discount %]]&lt;=0.3, "20-30%", IF(Table_1[[#This Row],[Discount %]]&lt;=0.4, "30-40%", "40%+"))))</f>
        <v>0-10%</v>
      </c>
    </row>
    <row r="7232" spans="1:24" ht="14.4" x14ac:dyDescent="0.3">
      <c r="A7232" s="2">
        <v>7231</v>
      </c>
      <c r="B7232" s="2" t="s">
        <v>9360</v>
      </c>
      <c r="C7232" s="2">
        <f>YEAR([1]Data!$D7232)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9">
        <v>30.88</v>
      </c>
      <c r="T7232" s="2">
        <v>2</v>
      </c>
      <c r="U7232" s="25">
        <v>0</v>
      </c>
      <c r="V7232" s="25">
        <v>15.44</v>
      </c>
      <c r="W7232" s="11">
        <f>Table_1[[#This Row],[Discount]]/Table_1[[#This Row],[Sales]]</f>
        <v>0</v>
      </c>
      <c r="X7232" t="str">
        <f>IF(Table_1[[#This Row],[Discount %]]&lt;=0.1, "0-10%", IF(Table_1[[#This Row],[Discount %]]&lt;=0.2, "10-20%", IF(Table_1[[#This Row],[Discount %]]&lt;=0.3, "20-30%", IF(Table_1[[#This Row],[Discount %]]&lt;=0.4, "30-40%", "40%+"))))</f>
        <v>0-10%</v>
      </c>
    </row>
    <row r="7233" spans="1:24" ht="14.4" x14ac:dyDescent="0.3">
      <c r="A7233" s="2">
        <v>7232</v>
      </c>
      <c r="B7233" s="2" t="s">
        <v>9360</v>
      </c>
      <c r="C7233" s="2">
        <f>YEAR([1]Data!$D7233)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9">
        <v>465.16</v>
      </c>
      <c r="T7233" s="2">
        <v>2</v>
      </c>
      <c r="U7233" s="25">
        <v>0</v>
      </c>
      <c r="V7233" s="25">
        <v>120.94159999999999</v>
      </c>
      <c r="W7233" s="11">
        <f>Table_1[[#This Row],[Discount]]/Table_1[[#This Row],[Sales]]</f>
        <v>0</v>
      </c>
      <c r="X7233" t="str">
        <f>IF(Table_1[[#This Row],[Discount %]]&lt;=0.1, "0-10%", IF(Table_1[[#This Row],[Discount %]]&lt;=0.2, "10-20%", IF(Table_1[[#This Row],[Discount %]]&lt;=0.3, "20-30%", IF(Table_1[[#This Row],[Discount %]]&lt;=0.4, "30-40%", "40%+"))))</f>
        <v>0-10%</v>
      </c>
    </row>
    <row r="7234" spans="1:24" ht="14.4" x14ac:dyDescent="0.3">
      <c r="A7234" s="2">
        <v>7233</v>
      </c>
      <c r="B7234" s="2" t="s">
        <v>9360</v>
      </c>
      <c r="C7234" s="2">
        <f>YEAR([1]Data!$D7234)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9">
        <v>27.12</v>
      </c>
      <c r="T7234" s="2">
        <v>4</v>
      </c>
      <c r="U7234" s="25">
        <v>0</v>
      </c>
      <c r="V7234" s="25">
        <v>12.475199999999999</v>
      </c>
      <c r="W7234" s="11">
        <f>Table_1[[#This Row],[Discount]]/Table_1[[#This Row],[Sales]]</f>
        <v>0</v>
      </c>
      <c r="X7234" t="str">
        <f>IF(Table_1[[#This Row],[Discount %]]&lt;=0.1, "0-10%", IF(Table_1[[#This Row],[Discount %]]&lt;=0.2, "10-20%", IF(Table_1[[#This Row],[Discount %]]&lt;=0.3, "20-30%", IF(Table_1[[#This Row],[Discount %]]&lt;=0.4, "30-40%", "40%+"))))</f>
        <v>0-10%</v>
      </c>
    </row>
    <row r="7235" spans="1:24" ht="14.4" x14ac:dyDescent="0.3">
      <c r="A7235" s="2">
        <v>7234</v>
      </c>
      <c r="B7235" s="2" t="s">
        <v>9361</v>
      </c>
      <c r="C7235" s="2">
        <f>YEAR([1]Data!$D7235)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9">
        <v>113.6</v>
      </c>
      <c r="T7235" s="2">
        <v>8</v>
      </c>
      <c r="U7235" s="25">
        <v>0</v>
      </c>
      <c r="V7235" s="25">
        <v>44.304000000000002</v>
      </c>
      <c r="W7235" s="11">
        <f>Table_1[[#This Row],[Discount]]/Table_1[[#This Row],[Sales]]</f>
        <v>0</v>
      </c>
      <c r="X7235" t="str">
        <f>IF(Table_1[[#This Row],[Discount %]]&lt;=0.1, "0-10%", IF(Table_1[[#This Row],[Discount %]]&lt;=0.2, "10-20%", IF(Table_1[[#This Row],[Discount %]]&lt;=0.3, "20-30%", IF(Table_1[[#This Row],[Discount %]]&lt;=0.4, "30-40%", "40%+"))))</f>
        <v>0-10%</v>
      </c>
    </row>
    <row r="7236" spans="1:24" ht="14.4" x14ac:dyDescent="0.3">
      <c r="A7236" s="2">
        <v>7235</v>
      </c>
      <c r="B7236" s="2" t="s">
        <v>9361</v>
      </c>
      <c r="C7236" s="2">
        <f>YEAR([1]Data!$D7236)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9">
        <v>12.96</v>
      </c>
      <c r="T7236" s="2">
        <v>2</v>
      </c>
      <c r="U7236" s="25">
        <v>0</v>
      </c>
      <c r="V7236" s="25">
        <v>6.3504000000000005</v>
      </c>
      <c r="W7236" s="11">
        <f>Table_1[[#This Row],[Discount]]/Table_1[[#This Row],[Sales]]</f>
        <v>0</v>
      </c>
      <c r="X7236" t="str">
        <f>IF(Table_1[[#This Row],[Discount %]]&lt;=0.1, "0-10%", IF(Table_1[[#This Row],[Discount %]]&lt;=0.2, "10-20%", IF(Table_1[[#This Row],[Discount %]]&lt;=0.3, "20-30%", IF(Table_1[[#This Row],[Discount %]]&lt;=0.4, "30-40%", "40%+"))))</f>
        <v>0-10%</v>
      </c>
    </row>
    <row r="7237" spans="1:24" ht="14.4" x14ac:dyDescent="0.3">
      <c r="A7237" s="2">
        <v>7236</v>
      </c>
      <c r="B7237" s="2" t="s">
        <v>9361</v>
      </c>
      <c r="C7237" s="2">
        <f>YEAR([1]Data!$D7237)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9">
        <v>69.456000000000003</v>
      </c>
      <c r="T7237" s="2">
        <v>2</v>
      </c>
      <c r="U7237" s="25">
        <v>0.2</v>
      </c>
      <c r="V7237" s="25">
        <v>22.573199999999996</v>
      </c>
      <c r="W7237" s="11">
        <f>Table_1[[#This Row],[Discount]]/Table_1[[#This Row],[Sales]]</f>
        <v>2.8795208477309375E-3</v>
      </c>
      <c r="X7237" t="str">
        <f>IF(Table_1[[#This Row],[Discount %]]&lt;=0.1, "0-10%", IF(Table_1[[#This Row],[Discount %]]&lt;=0.2, "10-20%", IF(Table_1[[#This Row],[Discount %]]&lt;=0.3, "20-30%", IF(Table_1[[#This Row],[Discount %]]&lt;=0.4, "30-40%", "40%+"))))</f>
        <v>0-10%</v>
      </c>
    </row>
    <row r="7238" spans="1:24" ht="14.4" x14ac:dyDescent="0.3">
      <c r="A7238" s="2">
        <v>7237</v>
      </c>
      <c r="B7238" s="2" t="s">
        <v>9362</v>
      </c>
      <c r="C7238" s="2">
        <f>YEAR([1]Data!$D7238)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9">
        <v>8.64</v>
      </c>
      <c r="T7238" s="2">
        <v>3</v>
      </c>
      <c r="U7238" s="25">
        <v>0</v>
      </c>
      <c r="V7238" s="25">
        <v>2.4192</v>
      </c>
      <c r="W7238" s="11">
        <f>Table_1[[#This Row],[Discount]]/Table_1[[#This Row],[Sales]]</f>
        <v>0</v>
      </c>
      <c r="X7238" t="str">
        <f>IF(Table_1[[#This Row],[Discount %]]&lt;=0.1, "0-10%", IF(Table_1[[#This Row],[Discount %]]&lt;=0.2, "10-20%", IF(Table_1[[#This Row],[Discount %]]&lt;=0.3, "20-30%", IF(Table_1[[#This Row],[Discount %]]&lt;=0.4, "30-40%", "40%+"))))</f>
        <v>0-10%</v>
      </c>
    </row>
    <row r="7239" spans="1:24" ht="14.4" x14ac:dyDescent="0.3">
      <c r="A7239" s="2">
        <v>7238</v>
      </c>
      <c r="B7239" s="2" t="s">
        <v>9363</v>
      </c>
      <c r="C7239" s="2">
        <f>YEAR([1]Data!$D7239)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9">
        <v>341.99100000000004</v>
      </c>
      <c r="T7239" s="2">
        <v>3</v>
      </c>
      <c r="U7239" s="25">
        <v>0.7</v>
      </c>
      <c r="V7239" s="25">
        <v>-319.19159999999999</v>
      </c>
      <c r="W7239" s="11">
        <f>Table_1[[#This Row],[Discount]]/Table_1[[#This Row],[Sales]]</f>
        <v>2.0468374898754641E-3</v>
      </c>
      <c r="X7239" t="str">
        <f>IF(Table_1[[#This Row],[Discount %]]&lt;=0.1, "0-10%", IF(Table_1[[#This Row],[Discount %]]&lt;=0.2, "10-20%", IF(Table_1[[#This Row],[Discount %]]&lt;=0.3, "20-30%", IF(Table_1[[#This Row],[Discount %]]&lt;=0.4, "30-40%", "40%+"))))</f>
        <v>0-10%</v>
      </c>
    </row>
    <row r="7240" spans="1:24" ht="14.4" x14ac:dyDescent="0.3">
      <c r="A7240" s="2">
        <v>7239</v>
      </c>
      <c r="B7240" s="2" t="s">
        <v>9366</v>
      </c>
      <c r="C7240" s="2">
        <f>YEAR([1]Data!$D7240)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9">
        <v>43.96</v>
      </c>
      <c r="T7240" s="2">
        <v>7</v>
      </c>
      <c r="U7240" s="25">
        <v>0</v>
      </c>
      <c r="V7240" s="25">
        <v>18.463200000000004</v>
      </c>
      <c r="W7240" s="11">
        <f>Table_1[[#This Row],[Discount]]/Table_1[[#This Row],[Sales]]</f>
        <v>0</v>
      </c>
      <c r="X7240" t="str">
        <f>IF(Table_1[[#This Row],[Discount %]]&lt;=0.1, "0-10%", IF(Table_1[[#This Row],[Discount %]]&lt;=0.2, "10-20%", IF(Table_1[[#This Row],[Discount %]]&lt;=0.3, "20-30%", IF(Table_1[[#This Row],[Discount %]]&lt;=0.4, "30-40%", "40%+"))))</f>
        <v>0-10%</v>
      </c>
    </row>
    <row r="7241" spans="1:24" ht="14.4" x14ac:dyDescent="0.3">
      <c r="A7241" s="2">
        <v>7240</v>
      </c>
      <c r="B7241" s="2" t="s">
        <v>9366</v>
      </c>
      <c r="C7241" s="2">
        <f>YEAR([1]Data!$D7241)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9">
        <v>39.76</v>
      </c>
      <c r="T7241" s="2">
        <v>7</v>
      </c>
      <c r="U7241" s="25">
        <v>0</v>
      </c>
      <c r="V7241" s="25">
        <v>18.687199999999997</v>
      </c>
      <c r="W7241" s="11">
        <f>Table_1[[#This Row],[Discount]]/Table_1[[#This Row],[Sales]]</f>
        <v>0</v>
      </c>
      <c r="X7241" t="str">
        <f>IF(Table_1[[#This Row],[Discount %]]&lt;=0.1, "0-10%", IF(Table_1[[#This Row],[Discount %]]&lt;=0.2, "10-20%", IF(Table_1[[#This Row],[Discount %]]&lt;=0.3, "20-30%", IF(Table_1[[#This Row],[Discount %]]&lt;=0.4, "30-40%", "40%+"))))</f>
        <v>0-10%</v>
      </c>
    </row>
    <row r="7242" spans="1:24" ht="14.4" x14ac:dyDescent="0.3">
      <c r="A7242" s="2">
        <v>7241</v>
      </c>
      <c r="B7242" s="2" t="s">
        <v>9367</v>
      </c>
      <c r="C7242" s="2">
        <f>YEAR([1]Data!$D7242)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9">
        <v>66.36</v>
      </c>
      <c r="T7242" s="2">
        <v>7</v>
      </c>
      <c r="U7242" s="25">
        <v>0</v>
      </c>
      <c r="V7242" s="25">
        <v>26.544000000000004</v>
      </c>
      <c r="W7242" s="11">
        <f>Table_1[[#This Row],[Discount]]/Table_1[[#This Row],[Sales]]</f>
        <v>0</v>
      </c>
      <c r="X7242" t="str">
        <f>IF(Table_1[[#This Row],[Discount %]]&lt;=0.1, "0-10%", IF(Table_1[[#This Row],[Discount %]]&lt;=0.2, "10-20%", IF(Table_1[[#This Row],[Discount %]]&lt;=0.3, "20-30%", IF(Table_1[[#This Row],[Discount %]]&lt;=0.4, "30-40%", "40%+"))))</f>
        <v>0-10%</v>
      </c>
    </row>
    <row r="7243" spans="1:24" ht="14.4" x14ac:dyDescent="0.3">
      <c r="A7243" s="2">
        <v>7242</v>
      </c>
      <c r="B7243" s="2" t="s">
        <v>9367</v>
      </c>
      <c r="C7243" s="2">
        <f>YEAR([1]Data!$D7243)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9">
        <v>92.88000000000001</v>
      </c>
      <c r="T7243" s="2">
        <v>6</v>
      </c>
      <c r="U7243" s="25">
        <v>0.2</v>
      </c>
      <c r="V7243" s="25">
        <v>30.185999999999996</v>
      </c>
      <c r="W7243" s="11">
        <f>Table_1[[#This Row],[Discount]]/Table_1[[#This Row],[Sales]]</f>
        <v>2.1533161068044786E-3</v>
      </c>
      <c r="X7243" t="str">
        <f>IF(Table_1[[#This Row],[Discount %]]&lt;=0.1, "0-10%", IF(Table_1[[#This Row],[Discount %]]&lt;=0.2, "10-20%", IF(Table_1[[#This Row],[Discount %]]&lt;=0.3, "20-30%", IF(Table_1[[#This Row],[Discount %]]&lt;=0.4, "30-40%", "40%+"))))</f>
        <v>0-10%</v>
      </c>
    </row>
    <row r="7244" spans="1:24" ht="14.4" x14ac:dyDescent="0.3">
      <c r="A7244" s="2">
        <v>7243</v>
      </c>
      <c r="B7244" s="2" t="s">
        <v>9367</v>
      </c>
      <c r="C7244" s="2">
        <f>YEAR([1]Data!$D7244)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9">
        <v>24.14</v>
      </c>
      <c r="T7244" s="2">
        <v>2</v>
      </c>
      <c r="U7244" s="25">
        <v>0</v>
      </c>
      <c r="V7244" s="25">
        <v>7.9662000000000006</v>
      </c>
      <c r="W7244" s="11">
        <f>Table_1[[#This Row],[Discount]]/Table_1[[#This Row],[Sales]]</f>
        <v>0</v>
      </c>
      <c r="X7244" t="str">
        <f>IF(Table_1[[#This Row],[Discount %]]&lt;=0.1, "0-10%", IF(Table_1[[#This Row],[Discount %]]&lt;=0.2, "10-20%", IF(Table_1[[#This Row],[Discount %]]&lt;=0.3, "20-30%", IF(Table_1[[#This Row],[Discount %]]&lt;=0.4, "30-40%", "40%+"))))</f>
        <v>0-10%</v>
      </c>
    </row>
    <row r="7245" spans="1:24" ht="14.4" x14ac:dyDescent="0.3">
      <c r="A7245" s="2">
        <v>7244</v>
      </c>
      <c r="B7245" s="2" t="s">
        <v>9368</v>
      </c>
      <c r="C7245" s="2">
        <f>YEAR([1]Data!$D7245)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9">
        <v>4416.174</v>
      </c>
      <c r="T7245" s="2">
        <v>9</v>
      </c>
      <c r="U7245" s="25">
        <v>0.3</v>
      </c>
      <c r="V7245" s="25">
        <v>-630.88200000000006</v>
      </c>
      <c r="W7245" s="11">
        <f>Table_1[[#This Row],[Discount]]/Table_1[[#This Row],[Sales]]</f>
        <v>6.7932105936043276E-5</v>
      </c>
      <c r="X7245" t="str">
        <f>IF(Table_1[[#This Row],[Discount %]]&lt;=0.1, "0-10%", IF(Table_1[[#This Row],[Discount %]]&lt;=0.2, "10-20%", IF(Table_1[[#This Row],[Discount %]]&lt;=0.3, "20-30%", IF(Table_1[[#This Row],[Discount %]]&lt;=0.4, "30-40%", "40%+"))))</f>
        <v>0-10%</v>
      </c>
    </row>
    <row r="7246" spans="1:24" ht="14.4" x14ac:dyDescent="0.3">
      <c r="A7246" s="2">
        <v>7245</v>
      </c>
      <c r="B7246" s="2" t="s">
        <v>9369</v>
      </c>
      <c r="C7246" s="2">
        <f>YEAR([1]Data!$D7246)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9">
        <v>49.56</v>
      </c>
      <c r="T7246" s="2">
        <v>7</v>
      </c>
      <c r="U7246" s="25">
        <v>0</v>
      </c>
      <c r="V7246" s="25">
        <v>18.832800000000002</v>
      </c>
      <c r="W7246" s="11">
        <f>Table_1[[#This Row],[Discount]]/Table_1[[#This Row],[Sales]]</f>
        <v>0</v>
      </c>
      <c r="X7246" t="str">
        <f>IF(Table_1[[#This Row],[Discount %]]&lt;=0.1, "0-10%", IF(Table_1[[#This Row],[Discount %]]&lt;=0.2, "10-20%", IF(Table_1[[#This Row],[Discount %]]&lt;=0.3, "20-30%", IF(Table_1[[#This Row],[Discount %]]&lt;=0.4, "30-40%", "40%+"))))</f>
        <v>0-10%</v>
      </c>
    </row>
    <row r="7247" spans="1:24" ht="14.4" x14ac:dyDescent="0.3">
      <c r="A7247" s="2">
        <v>7246</v>
      </c>
      <c r="B7247" s="2" t="s">
        <v>9370</v>
      </c>
      <c r="C7247" s="2">
        <f>YEAR([1]Data!$D7247)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9">
        <v>354.90000000000003</v>
      </c>
      <c r="T7247" s="2">
        <v>5</v>
      </c>
      <c r="U7247" s="25">
        <v>0</v>
      </c>
      <c r="V7247" s="25">
        <v>17.744999999999962</v>
      </c>
      <c r="W7247" s="11">
        <f>Table_1[[#This Row],[Discount]]/Table_1[[#This Row],[Sales]]</f>
        <v>0</v>
      </c>
      <c r="X7247" t="str">
        <f>IF(Table_1[[#This Row],[Discount %]]&lt;=0.1, "0-10%", IF(Table_1[[#This Row],[Discount %]]&lt;=0.2, "10-20%", IF(Table_1[[#This Row],[Discount %]]&lt;=0.3, "20-30%", IF(Table_1[[#This Row],[Discount %]]&lt;=0.4, "30-40%", "40%+"))))</f>
        <v>0-10%</v>
      </c>
    </row>
    <row r="7248" spans="1:24" ht="14.4" x14ac:dyDescent="0.3">
      <c r="A7248" s="2">
        <v>7247</v>
      </c>
      <c r="B7248" s="2" t="s">
        <v>9371</v>
      </c>
      <c r="C7248" s="2">
        <f>YEAR([1]Data!$D7248)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9">
        <v>15.120000000000001</v>
      </c>
      <c r="T7248" s="2">
        <v>3</v>
      </c>
      <c r="U7248" s="25">
        <v>0.2</v>
      </c>
      <c r="V7248" s="25">
        <v>4.9139999999999988</v>
      </c>
      <c r="W7248" s="11">
        <f>Table_1[[#This Row],[Discount]]/Table_1[[#This Row],[Sales]]</f>
        <v>1.3227513227513227E-2</v>
      </c>
      <c r="X7248" t="str">
        <f>IF(Table_1[[#This Row],[Discount %]]&lt;=0.1, "0-10%", IF(Table_1[[#This Row],[Discount %]]&lt;=0.2, "10-20%", IF(Table_1[[#This Row],[Discount %]]&lt;=0.3, "20-30%", IF(Table_1[[#This Row],[Discount %]]&lt;=0.4, "30-40%", "40%+"))))</f>
        <v>0-10%</v>
      </c>
    </row>
    <row r="7249" spans="1:24" ht="14.4" x14ac:dyDescent="0.3">
      <c r="A7249" s="2">
        <v>7248</v>
      </c>
      <c r="B7249" s="2" t="s">
        <v>9371</v>
      </c>
      <c r="C7249" s="2">
        <f>YEAR([1]Data!$D7249)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9">
        <v>302.45</v>
      </c>
      <c r="T7249" s="2">
        <v>5</v>
      </c>
      <c r="U7249" s="25">
        <v>0.5</v>
      </c>
      <c r="V7249" s="25">
        <v>-199.61700000000002</v>
      </c>
      <c r="W7249" s="11">
        <f>Table_1[[#This Row],[Discount]]/Table_1[[#This Row],[Sales]]</f>
        <v>1.653165812530997E-3</v>
      </c>
      <c r="X7249" t="str">
        <f>IF(Table_1[[#This Row],[Discount %]]&lt;=0.1, "0-10%", IF(Table_1[[#This Row],[Discount %]]&lt;=0.2, "10-20%", IF(Table_1[[#This Row],[Discount %]]&lt;=0.3, "20-30%", IF(Table_1[[#This Row],[Discount %]]&lt;=0.4, "30-40%", "40%+"))))</f>
        <v>0-10%</v>
      </c>
    </row>
    <row r="7250" spans="1:24" ht="14.4" x14ac:dyDescent="0.3">
      <c r="A7250" s="2">
        <v>7249</v>
      </c>
      <c r="B7250" s="2" t="s">
        <v>9371</v>
      </c>
      <c r="C7250" s="2">
        <f>YEAR([1]Data!$D7250)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9">
        <v>44.672000000000004</v>
      </c>
      <c r="T7250" s="2">
        <v>8</v>
      </c>
      <c r="U7250" s="25">
        <v>0.2</v>
      </c>
      <c r="V7250" s="25">
        <v>-10.051200000000003</v>
      </c>
      <c r="W7250" s="11">
        <f>Table_1[[#This Row],[Discount]]/Table_1[[#This Row],[Sales]]</f>
        <v>4.4770773638968479E-3</v>
      </c>
      <c r="X7250" t="str">
        <f>IF(Table_1[[#This Row],[Discount %]]&lt;=0.1, "0-10%", IF(Table_1[[#This Row],[Discount %]]&lt;=0.2, "10-20%", IF(Table_1[[#This Row],[Discount %]]&lt;=0.3, "20-30%", IF(Table_1[[#This Row],[Discount %]]&lt;=0.4, "30-40%", "40%+"))))</f>
        <v>0-10%</v>
      </c>
    </row>
    <row r="7251" spans="1:24" ht="14.4" x14ac:dyDescent="0.3">
      <c r="A7251" s="2">
        <v>7250</v>
      </c>
      <c r="B7251" s="2" t="s">
        <v>9372</v>
      </c>
      <c r="C7251" s="2">
        <f>YEAR([1]Data!$D7251)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9">
        <v>119.98</v>
      </c>
      <c r="T7251" s="2">
        <v>2</v>
      </c>
      <c r="U7251" s="25">
        <v>0</v>
      </c>
      <c r="V7251" s="25">
        <v>35.994</v>
      </c>
      <c r="W7251" s="11">
        <f>Table_1[[#This Row],[Discount]]/Table_1[[#This Row],[Sales]]</f>
        <v>0</v>
      </c>
      <c r="X7251" t="str">
        <f>IF(Table_1[[#This Row],[Discount %]]&lt;=0.1, "0-10%", IF(Table_1[[#This Row],[Discount %]]&lt;=0.2, "10-20%", IF(Table_1[[#This Row],[Discount %]]&lt;=0.3, "20-30%", IF(Table_1[[#This Row],[Discount %]]&lt;=0.4, "30-40%", "40%+"))))</f>
        <v>0-10%</v>
      </c>
    </row>
    <row r="7252" spans="1:24" ht="14.4" x14ac:dyDescent="0.3">
      <c r="A7252" s="2">
        <v>7251</v>
      </c>
      <c r="B7252" s="2" t="s">
        <v>9372</v>
      </c>
      <c r="C7252" s="2">
        <f>YEAR([1]Data!$D7252)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9">
        <v>989.97</v>
      </c>
      <c r="T7252" s="2">
        <v>3</v>
      </c>
      <c r="U7252" s="25">
        <v>0</v>
      </c>
      <c r="V7252" s="25">
        <v>395.98800000000006</v>
      </c>
      <c r="W7252" s="11">
        <f>Table_1[[#This Row],[Discount]]/Table_1[[#This Row],[Sales]]</f>
        <v>0</v>
      </c>
      <c r="X7252" t="str">
        <f>IF(Table_1[[#This Row],[Discount %]]&lt;=0.1, "0-10%", IF(Table_1[[#This Row],[Discount %]]&lt;=0.2, "10-20%", IF(Table_1[[#This Row],[Discount %]]&lt;=0.3, "20-30%", IF(Table_1[[#This Row],[Discount %]]&lt;=0.4, "30-40%", "40%+"))))</f>
        <v>0-10%</v>
      </c>
    </row>
    <row r="7253" spans="1:24" ht="14.4" x14ac:dyDescent="0.3">
      <c r="A7253" s="2">
        <v>7252</v>
      </c>
      <c r="B7253" s="2" t="s">
        <v>9373</v>
      </c>
      <c r="C7253" s="2">
        <f>YEAR([1]Data!$D7253)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9">
        <v>9.2159999999999993</v>
      </c>
      <c r="T7253" s="2">
        <v>4</v>
      </c>
      <c r="U7253" s="25">
        <v>0.2</v>
      </c>
      <c r="V7253" s="25">
        <v>3.3408000000000002</v>
      </c>
      <c r="W7253" s="11">
        <f>Table_1[[#This Row],[Discount]]/Table_1[[#This Row],[Sales]]</f>
        <v>2.1701388888888892E-2</v>
      </c>
      <c r="X7253" t="str">
        <f>IF(Table_1[[#This Row],[Discount %]]&lt;=0.1, "0-10%", IF(Table_1[[#This Row],[Discount %]]&lt;=0.2, "10-20%", IF(Table_1[[#This Row],[Discount %]]&lt;=0.3, "20-30%", IF(Table_1[[#This Row],[Discount %]]&lt;=0.4, "30-40%", "40%+"))))</f>
        <v>0-10%</v>
      </c>
    </row>
    <row r="7254" spans="1:24" ht="14.4" x14ac:dyDescent="0.3">
      <c r="A7254" s="2">
        <v>7253</v>
      </c>
      <c r="B7254" s="2" t="s">
        <v>9376</v>
      </c>
      <c r="C7254" s="2">
        <f>YEAR([1]Data!$D7254)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9">
        <v>68.52</v>
      </c>
      <c r="T7254" s="2">
        <v>3</v>
      </c>
      <c r="U7254" s="25">
        <v>0</v>
      </c>
      <c r="V7254" s="25">
        <v>31.519199999999998</v>
      </c>
      <c r="W7254" s="11">
        <f>Table_1[[#This Row],[Discount]]/Table_1[[#This Row],[Sales]]</f>
        <v>0</v>
      </c>
      <c r="X7254" t="str">
        <f>IF(Table_1[[#This Row],[Discount %]]&lt;=0.1, "0-10%", IF(Table_1[[#This Row],[Discount %]]&lt;=0.2, "10-20%", IF(Table_1[[#This Row],[Discount %]]&lt;=0.3, "20-30%", IF(Table_1[[#This Row],[Discount %]]&lt;=0.4, "30-40%", "40%+"))))</f>
        <v>0-10%</v>
      </c>
    </row>
    <row r="7255" spans="1:24" ht="14.4" x14ac:dyDescent="0.3">
      <c r="A7255" s="2">
        <v>7254</v>
      </c>
      <c r="B7255" s="2" t="s">
        <v>9377</v>
      </c>
      <c r="C7255" s="2">
        <f>YEAR([1]Data!$D7255)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9">
        <v>364.74</v>
      </c>
      <c r="T7255" s="2">
        <v>3</v>
      </c>
      <c r="U7255" s="25">
        <v>0</v>
      </c>
      <c r="V7255" s="25">
        <v>109.42199999999997</v>
      </c>
      <c r="W7255" s="11">
        <f>Table_1[[#This Row],[Discount]]/Table_1[[#This Row],[Sales]]</f>
        <v>0</v>
      </c>
      <c r="X7255" t="str">
        <f>IF(Table_1[[#This Row],[Discount %]]&lt;=0.1, "0-10%", IF(Table_1[[#This Row],[Discount %]]&lt;=0.2, "10-20%", IF(Table_1[[#This Row],[Discount %]]&lt;=0.3, "20-30%", IF(Table_1[[#This Row],[Discount %]]&lt;=0.4, "30-40%", "40%+"))))</f>
        <v>0-10%</v>
      </c>
    </row>
    <row r="7256" spans="1:24" ht="14.4" x14ac:dyDescent="0.3">
      <c r="A7256" s="2">
        <v>7255</v>
      </c>
      <c r="B7256" s="2" t="s">
        <v>9377</v>
      </c>
      <c r="C7256" s="2">
        <f>YEAR([1]Data!$D7256)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9">
        <v>47.400000000000006</v>
      </c>
      <c r="T7256" s="2">
        <v>5</v>
      </c>
      <c r="U7256" s="25">
        <v>0</v>
      </c>
      <c r="V7256" s="25">
        <v>21.33</v>
      </c>
      <c r="W7256" s="11">
        <f>Table_1[[#This Row],[Discount]]/Table_1[[#This Row],[Sales]]</f>
        <v>0</v>
      </c>
      <c r="X7256" t="str">
        <f>IF(Table_1[[#This Row],[Discount %]]&lt;=0.1, "0-10%", IF(Table_1[[#This Row],[Discount %]]&lt;=0.2, "10-20%", IF(Table_1[[#This Row],[Discount %]]&lt;=0.3, "20-30%", IF(Table_1[[#This Row],[Discount %]]&lt;=0.4, "30-40%", "40%+"))))</f>
        <v>0-10%</v>
      </c>
    </row>
    <row r="7257" spans="1:24" ht="14.4" x14ac:dyDescent="0.3">
      <c r="A7257" s="2">
        <v>7256</v>
      </c>
      <c r="B7257" s="2" t="s">
        <v>9377</v>
      </c>
      <c r="C7257" s="2">
        <f>YEAR([1]Data!$D7257)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9">
        <v>49.76</v>
      </c>
      <c r="T7257" s="2">
        <v>4</v>
      </c>
      <c r="U7257" s="25">
        <v>0</v>
      </c>
      <c r="V7257" s="25">
        <v>13.9328</v>
      </c>
      <c r="W7257" s="11">
        <f>Table_1[[#This Row],[Discount]]/Table_1[[#This Row],[Sales]]</f>
        <v>0</v>
      </c>
      <c r="X7257" t="str">
        <f>IF(Table_1[[#This Row],[Discount %]]&lt;=0.1, "0-10%", IF(Table_1[[#This Row],[Discount %]]&lt;=0.2, "10-20%", IF(Table_1[[#This Row],[Discount %]]&lt;=0.3, "20-30%", IF(Table_1[[#This Row],[Discount %]]&lt;=0.4, "30-40%", "40%+"))))</f>
        <v>0-10%</v>
      </c>
    </row>
    <row r="7258" spans="1:24" ht="14.4" x14ac:dyDescent="0.3">
      <c r="A7258" s="2">
        <v>7257</v>
      </c>
      <c r="B7258" s="2" t="s">
        <v>9377</v>
      </c>
      <c r="C7258" s="2">
        <f>YEAR([1]Data!$D7258)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9">
        <v>5.56</v>
      </c>
      <c r="T7258" s="2">
        <v>2</v>
      </c>
      <c r="U7258" s="25">
        <v>0</v>
      </c>
      <c r="V7258" s="25">
        <v>1.4455999999999998</v>
      </c>
      <c r="W7258" s="11">
        <f>Table_1[[#This Row],[Discount]]/Table_1[[#This Row],[Sales]]</f>
        <v>0</v>
      </c>
      <c r="X7258" t="str">
        <f>IF(Table_1[[#This Row],[Discount %]]&lt;=0.1, "0-10%", IF(Table_1[[#This Row],[Discount %]]&lt;=0.2, "10-20%", IF(Table_1[[#This Row],[Discount %]]&lt;=0.3, "20-30%", IF(Table_1[[#This Row],[Discount %]]&lt;=0.4, "30-40%", "40%+"))))</f>
        <v>0-10%</v>
      </c>
    </row>
    <row r="7259" spans="1:24" ht="14.4" x14ac:dyDescent="0.3">
      <c r="A7259" s="2">
        <v>7258</v>
      </c>
      <c r="B7259" s="2" t="s">
        <v>9377</v>
      </c>
      <c r="C7259" s="2">
        <f>YEAR([1]Data!$D7259)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9">
        <v>629.09999999999991</v>
      </c>
      <c r="T7259" s="2">
        <v>6</v>
      </c>
      <c r="U7259" s="25">
        <v>0</v>
      </c>
      <c r="V7259" s="25">
        <v>301.96799999999996</v>
      </c>
      <c r="W7259" s="11">
        <f>Table_1[[#This Row],[Discount]]/Table_1[[#This Row],[Sales]]</f>
        <v>0</v>
      </c>
      <c r="X7259" t="str">
        <f>IF(Table_1[[#This Row],[Discount %]]&lt;=0.1, "0-10%", IF(Table_1[[#This Row],[Discount %]]&lt;=0.2, "10-20%", IF(Table_1[[#This Row],[Discount %]]&lt;=0.3, "20-30%", IF(Table_1[[#This Row],[Discount %]]&lt;=0.4, "30-40%", "40%+"))))</f>
        <v>0-10%</v>
      </c>
    </row>
    <row r="7260" spans="1:24" ht="14.4" x14ac:dyDescent="0.3">
      <c r="A7260" s="2">
        <v>7259</v>
      </c>
      <c r="B7260" s="2" t="s">
        <v>9377</v>
      </c>
      <c r="C7260" s="2">
        <f>YEAR([1]Data!$D7260)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9">
        <v>14.7</v>
      </c>
      <c r="T7260" s="2">
        <v>5</v>
      </c>
      <c r="U7260" s="25">
        <v>0</v>
      </c>
      <c r="V7260" s="25">
        <v>3.9690000000000003</v>
      </c>
      <c r="W7260" s="11">
        <f>Table_1[[#This Row],[Discount]]/Table_1[[#This Row],[Sales]]</f>
        <v>0</v>
      </c>
      <c r="X7260" t="str">
        <f>IF(Table_1[[#This Row],[Discount %]]&lt;=0.1, "0-10%", IF(Table_1[[#This Row],[Discount %]]&lt;=0.2, "10-20%", IF(Table_1[[#This Row],[Discount %]]&lt;=0.3, "20-30%", IF(Table_1[[#This Row],[Discount %]]&lt;=0.4, "30-40%", "40%+"))))</f>
        <v>0-10%</v>
      </c>
    </row>
    <row r="7261" spans="1:24" ht="14.4" x14ac:dyDescent="0.3">
      <c r="A7261" s="2">
        <v>7260</v>
      </c>
      <c r="B7261" s="2" t="s">
        <v>9377</v>
      </c>
      <c r="C7261" s="2">
        <f>YEAR([1]Data!$D7261)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9">
        <v>45.36</v>
      </c>
      <c r="T7261" s="2">
        <v>7</v>
      </c>
      <c r="U7261" s="25">
        <v>0</v>
      </c>
      <c r="V7261" s="25">
        <v>21.772800000000004</v>
      </c>
      <c r="W7261" s="11">
        <f>Table_1[[#This Row],[Discount]]/Table_1[[#This Row],[Sales]]</f>
        <v>0</v>
      </c>
      <c r="X7261" t="str">
        <f>IF(Table_1[[#This Row],[Discount %]]&lt;=0.1, "0-10%", IF(Table_1[[#This Row],[Discount %]]&lt;=0.2, "10-20%", IF(Table_1[[#This Row],[Discount %]]&lt;=0.3, "20-30%", IF(Table_1[[#This Row],[Discount %]]&lt;=0.4, "30-40%", "40%+"))))</f>
        <v>0-10%</v>
      </c>
    </row>
    <row r="7262" spans="1:24" ht="14.4" x14ac:dyDescent="0.3">
      <c r="A7262" s="2">
        <v>7261</v>
      </c>
      <c r="B7262" s="2" t="s">
        <v>9377</v>
      </c>
      <c r="C7262" s="2">
        <f>YEAR([1]Data!$D7262)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9">
        <v>125.99</v>
      </c>
      <c r="T7262" s="2">
        <v>1</v>
      </c>
      <c r="U7262" s="25">
        <v>0</v>
      </c>
      <c r="V7262" s="25">
        <v>35.277200000000008</v>
      </c>
      <c r="W7262" s="11">
        <f>Table_1[[#This Row],[Discount]]/Table_1[[#This Row],[Sales]]</f>
        <v>0</v>
      </c>
      <c r="X7262" t="str">
        <f>IF(Table_1[[#This Row],[Discount %]]&lt;=0.1, "0-10%", IF(Table_1[[#This Row],[Discount %]]&lt;=0.2, "10-20%", IF(Table_1[[#This Row],[Discount %]]&lt;=0.3, "20-30%", IF(Table_1[[#This Row],[Discount %]]&lt;=0.4, "30-40%", "40%+"))))</f>
        <v>0-10%</v>
      </c>
    </row>
    <row r="7263" spans="1:24" ht="14.4" x14ac:dyDescent="0.3">
      <c r="A7263" s="2">
        <v>7262</v>
      </c>
      <c r="B7263" s="2" t="s">
        <v>9378</v>
      </c>
      <c r="C7263" s="2">
        <f>YEAR([1]Data!$D7263)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9">
        <v>14.700000000000001</v>
      </c>
      <c r="T7263" s="2">
        <v>7</v>
      </c>
      <c r="U7263" s="25">
        <v>0</v>
      </c>
      <c r="V7263" s="25">
        <v>4.1160000000000005</v>
      </c>
      <c r="W7263" s="11">
        <f>Table_1[[#This Row],[Discount]]/Table_1[[#This Row],[Sales]]</f>
        <v>0</v>
      </c>
      <c r="X7263" t="str">
        <f>IF(Table_1[[#This Row],[Discount %]]&lt;=0.1, "0-10%", IF(Table_1[[#This Row],[Discount %]]&lt;=0.2, "10-20%", IF(Table_1[[#This Row],[Discount %]]&lt;=0.3, "20-30%", IF(Table_1[[#This Row],[Discount %]]&lt;=0.4, "30-40%", "40%+"))))</f>
        <v>0-10%</v>
      </c>
    </row>
    <row r="7264" spans="1:24" ht="14.4" x14ac:dyDescent="0.3">
      <c r="A7264" s="2">
        <v>7263</v>
      </c>
      <c r="B7264" s="2" t="s">
        <v>9379</v>
      </c>
      <c r="C7264" s="2">
        <f>YEAR([1]Data!$D7264)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9">
        <v>32.700000000000003</v>
      </c>
      <c r="T7264" s="2">
        <v>5</v>
      </c>
      <c r="U7264" s="25">
        <v>0.4</v>
      </c>
      <c r="V7264" s="25">
        <v>-6.5399999999999991</v>
      </c>
      <c r="W7264" s="11">
        <f>Table_1[[#This Row],[Discount]]/Table_1[[#This Row],[Sales]]</f>
        <v>1.2232415902140673E-2</v>
      </c>
      <c r="X7264" t="str">
        <f>IF(Table_1[[#This Row],[Discount %]]&lt;=0.1, "0-10%", IF(Table_1[[#This Row],[Discount %]]&lt;=0.2, "10-20%", IF(Table_1[[#This Row],[Discount %]]&lt;=0.3, "20-30%", IF(Table_1[[#This Row],[Discount %]]&lt;=0.4, "30-40%", "40%+"))))</f>
        <v>0-10%</v>
      </c>
    </row>
    <row r="7265" spans="1:24" ht="14.4" x14ac:dyDescent="0.3">
      <c r="A7265" s="2">
        <v>7264</v>
      </c>
      <c r="B7265" s="2" t="s">
        <v>9379</v>
      </c>
      <c r="C7265" s="2">
        <f>YEAR([1]Data!$D7265)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9">
        <v>31.680000000000003</v>
      </c>
      <c r="T7265" s="2">
        <v>4</v>
      </c>
      <c r="U7265" s="25">
        <v>0.2</v>
      </c>
      <c r="V7265" s="25">
        <v>11.087999999999997</v>
      </c>
      <c r="W7265" s="11">
        <f>Table_1[[#This Row],[Discount]]/Table_1[[#This Row],[Sales]]</f>
        <v>6.313131313131313E-3</v>
      </c>
      <c r="X7265" t="str">
        <f>IF(Table_1[[#This Row],[Discount %]]&lt;=0.1, "0-10%", IF(Table_1[[#This Row],[Discount %]]&lt;=0.2, "10-20%", IF(Table_1[[#This Row],[Discount %]]&lt;=0.3, "20-30%", IF(Table_1[[#This Row],[Discount %]]&lt;=0.4, "30-40%", "40%+"))))</f>
        <v>0-10%</v>
      </c>
    </row>
    <row r="7266" spans="1:24" ht="14.4" x14ac:dyDescent="0.3">
      <c r="A7266" s="2">
        <v>7265</v>
      </c>
      <c r="B7266" s="2" t="s">
        <v>9380</v>
      </c>
      <c r="C7266" s="2">
        <f>YEAR([1]Data!$D7266)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9">
        <v>181.86</v>
      </c>
      <c r="T7266" s="2">
        <v>7</v>
      </c>
      <c r="U7266" s="25">
        <v>0</v>
      </c>
      <c r="V7266" s="25">
        <v>50.9208</v>
      </c>
      <c r="W7266" s="11">
        <f>Table_1[[#This Row],[Discount]]/Table_1[[#This Row],[Sales]]</f>
        <v>0</v>
      </c>
      <c r="X7266" t="str">
        <f>IF(Table_1[[#This Row],[Discount %]]&lt;=0.1, "0-10%", IF(Table_1[[#This Row],[Discount %]]&lt;=0.2, "10-20%", IF(Table_1[[#This Row],[Discount %]]&lt;=0.3, "20-30%", IF(Table_1[[#This Row],[Discount %]]&lt;=0.4, "30-40%", "40%+"))))</f>
        <v>0-10%</v>
      </c>
    </row>
    <row r="7267" spans="1:24" ht="14.4" x14ac:dyDescent="0.3">
      <c r="A7267" s="2">
        <v>7266</v>
      </c>
      <c r="B7267" s="2" t="s">
        <v>9381</v>
      </c>
      <c r="C7267" s="2">
        <f>YEAR([1]Data!$D7267)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9">
        <v>155.37199999999999</v>
      </c>
      <c r="T7267" s="2">
        <v>2</v>
      </c>
      <c r="U7267" s="25">
        <v>0.3</v>
      </c>
      <c r="V7267" s="25">
        <v>-35.513599999999997</v>
      </c>
      <c r="W7267" s="11">
        <f>Table_1[[#This Row],[Discount]]/Table_1[[#This Row],[Sales]]</f>
        <v>1.9308498313724482E-3</v>
      </c>
      <c r="X7267" t="str">
        <f>IF(Table_1[[#This Row],[Discount %]]&lt;=0.1, "0-10%", IF(Table_1[[#This Row],[Discount %]]&lt;=0.2, "10-20%", IF(Table_1[[#This Row],[Discount %]]&lt;=0.3, "20-30%", IF(Table_1[[#This Row],[Discount %]]&lt;=0.4, "30-40%", "40%+"))))</f>
        <v>0-10%</v>
      </c>
    </row>
    <row r="7268" spans="1:24" ht="14.4" x14ac:dyDescent="0.3">
      <c r="A7268" s="2">
        <v>7267</v>
      </c>
      <c r="B7268" s="2" t="s">
        <v>9382</v>
      </c>
      <c r="C7268" s="2">
        <f>YEAR([1]Data!$D7268)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9">
        <v>13.428000000000003</v>
      </c>
      <c r="T7268" s="2">
        <v>3</v>
      </c>
      <c r="U7268" s="25">
        <v>0.7</v>
      </c>
      <c r="V7268" s="25">
        <v>-11.190000000000001</v>
      </c>
      <c r="W7268" s="11">
        <f>Table_1[[#This Row],[Discount]]/Table_1[[#This Row],[Sales]]</f>
        <v>5.2129877867143272E-2</v>
      </c>
      <c r="X7268" t="str">
        <f>IF(Table_1[[#This Row],[Discount %]]&lt;=0.1, "0-10%", IF(Table_1[[#This Row],[Discount %]]&lt;=0.2, "10-20%", IF(Table_1[[#This Row],[Discount %]]&lt;=0.3, "20-30%", IF(Table_1[[#This Row],[Discount %]]&lt;=0.4, "30-40%", "40%+"))))</f>
        <v>0-10%</v>
      </c>
    </row>
    <row r="7269" spans="1:24" ht="14.4" x14ac:dyDescent="0.3">
      <c r="A7269" s="2">
        <v>7268</v>
      </c>
      <c r="B7269" s="2" t="s">
        <v>9382</v>
      </c>
      <c r="C7269" s="2">
        <f>YEAR([1]Data!$D7269)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9">
        <v>67.13600000000001</v>
      </c>
      <c r="T7269" s="2">
        <v>4</v>
      </c>
      <c r="U7269" s="25">
        <v>0.2</v>
      </c>
      <c r="V7269" s="25">
        <v>-0.83920000000000172</v>
      </c>
      <c r="W7269" s="11">
        <f>Table_1[[#This Row],[Discount]]/Table_1[[#This Row],[Sales]]</f>
        <v>2.9790276453765486E-3</v>
      </c>
      <c r="X7269" t="str">
        <f>IF(Table_1[[#This Row],[Discount %]]&lt;=0.1, "0-10%", IF(Table_1[[#This Row],[Discount %]]&lt;=0.2, "10-20%", IF(Table_1[[#This Row],[Discount %]]&lt;=0.3, "20-30%", IF(Table_1[[#This Row],[Discount %]]&lt;=0.4, "30-40%", "40%+"))))</f>
        <v>0-10%</v>
      </c>
    </row>
    <row r="7270" spans="1:24" ht="14.4" x14ac:dyDescent="0.3">
      <c r="A7270" s="2">
        <v>7269</v>
      </c>
      <c r="B7270" s="2" t="s">
        <v>9383</v>
      </c>
      <c r="C7270" s="2">
        <f>YEAR([1]Data!$D7270)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9">
        <v>89.567999999999998</v>
      </c>
      <c r="T7270" s="2">
        <v>2</v>
      </c>
      <c r="U7270" s="25">
        <v>0.2</v>
      </c>
      <c r="V7270" s="25">
        <v>32.468400000000003</v>
      </c>
      <c r="W7270" s="11">
        <f>Table_1[[#This Row],[Discount]]/Table_1[[#This Row],[Sales]]</f>
        <v>2.2329403358342268E-3</v>
      </c>
      <c r="X7270" t="str">
        <f>IF(Table_1[[#This Row],[Discount %]]&lt;=0.1, "0-10%", IF(Table_1[[#This Row],[Discount %]]&lt;=0.2, "10-20%", IF(Table_1[[#This Row],[Discount %]]&lt;=0.3, "20-30%", IF(Table_1[[#This Row],[Discount %]]&lt;=0.4, "30-40%", "40%+"))))</f>
        <v>0-10%</v>
      </c>
    </row>
    <row r="7271" spans="1:24" ht="14.4" x14ac:dyDescent="0.3">
      <c r="A7271" s="2">
        <v>7270</v>
      </c>
      <c r="B7271" s="2" t="s">
        <v>9383</v>
      </c>
      <c r="C7271" s="2">
        <f>YEAR([1]Data!$D7271)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9">
        <v>315.77600000000007</v>
      </c>
      <c r="T7271" s="2">
        <v>8</v>
      </c>
      <c r="U7271" s="25">
        <v>0.2</v>
      </c>
      <c r="V7271" s="25">
        <v>31.577600000000018</v>
      </c>
      <c r="W7271" s="11">
        <f>Table_1[[#This Row],[Discount]]/Table_1[[#This Row],[Sales]]</f>
        <v>6.333603567085528E-4</v>
      </c>
      <c r="X7271" t="str">
        <f>IF(Table_1[[#This Row],[Discount %]]&lt;=0.1, "0-10%", IF(Table_1[[#This Row],[Discount %]]&lt;=0.2, "10-20%", IF(Table_1[[#This Row],[Discount %]]&lt;=0.3, "20-30%", IF(Table_1[[#This Row],[Discount %]]&lt;=0.4, "30-40%", "40%+"))))</f>
        <v>0-10%</v>
      </c>
    </row>
    <row r="7272" spans="1:24" ht="14.4" x14ac:dyDescent="0.3">
      <c r="A7272" s="2">
        <v>7271</v>
      </c>
      <c r="B7272" s="2" t="s">
        <v>9386</v>
      </c>
      <c r="C7272" s="2">
        <f>YEAR([1]Data!$D7272)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9">
        <v>273.666</v>
      </c>
      <c r="T7272" s="2">
        <v>2</v>
      </c>
      <c r="U7272" s="25">
        <v>0.15</v>
      </c>
      <c r="V7272" s="25">
        <v>-12.878400000000013</v>
      </c>
      <c r="W7272" s="11">
        <f>Table_1[[#This Row],[Discount]]/Table_1[[#This Row],[Sales]]</f>
        <v>5.4811339369888841E-4</v>
      </c>
      <c r="X7272" t="str">
        <f>IF(Table_1[[#This Row],[Discount %]]&lt;=0.1, "0-10%", IF(Table_1[[#This Row],[Discount %]]&lt;=0.2, "10-20%", IF(Table_1[[#This Row],[Discount %]]&lt;=0.3, "20-30%", IF(Table_1[[#This Row],[Discount %]]&lt;=0.4, "30-40%", "40%+"))))</f>
        <v>0-10%</v>
      </c>
    </row>
    <row r="7273" spans="1:24" ht="14.4" x14ac:dyDescent="0.3">
      <c r="A7273" s="2">
        <v>7272</v>
      </c>
      <c r="B7273" s="2" t="s">
        <v>9386</v>
      </c>
      <c r="C7273" s="2">
        <f>YEAR([1]Data!$D7273)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9">
        <v>17.48</v>
      </c>
      <c r="T7273" s="2">
        <v>4</v>
      </c>
      <c r="U7273" s="25">
        <v>0</v>
      </c>
      <c r="V7273" s="25">
        <v>4.5448000000000004</v>
      </c>
      <c r="W7273" s="11">
        <f>Table_1[[#This Row],[Discount]]/Table_1[[#This Row],[Sales]]</f>
        <v>0</v>
      </c>
      <c r="X7273" t="str">
        <f>IF(Table_1[[#This Row],[Discount %]]&lt;=0.1, "0-10%", IF(Table_1[[#This Row],[Discount %]]&lt;=0.2, "10-20%", IF(Table_1[[#This Row],[Discount %]]&lt;=0.3, "20-30%", IF(Table_1[[#This Row],[Discount %]]&lt;=0.4, "30-40%", "40%+"))))</f>
        <v>0-10%</v>
      </c>
    </row>
    <row r="7274" spans="1:24" ht="14.4" x14ac:dyDescent="0.3">
      <c r="A7274" s="2">
        <v>7273</v>
      </c>
      <c r="B7274" s="2" t="s">
        <v>9387</v>
      </c>
      <c r="C7274" s="2">
        <f>YEAR([1]Data!$D7274)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9">
        <v>20.608000000000004</v>
      </c>
      <c r="T7274" s="2">
        <v>2</v>
      </c>
      <c r="U7274" s="25">
        <v>0.2</v>
      </c>
      <c r="V7274" s="25">
        <v>-4.3792000000000009</v>
      </c>
      <c r="W7274" s="11">
        <f>Table_1[[#This Row],[Discount]]/Table_1[[#This Row],[Sales]]</f>
        <v>9.7049689440993781E-3</v>
      </c>
      <c r="X7274" t="str">
        <f>IF(Table_1[[#This Row],[Discount %]]&lt;=0.1, "0-10%", IF(Table_1[[#This Row],[Discount %]]&lt;=0.2, "10-20%", IF(Table_1[[#This Row],[Discount %]]&lt;=0.3, "20-30%", IF(Table_1[[#This Row],[Discount %]]&lt;=0.4, "30-40%", "40%+"))))</f>
        <v>0-10%</v>
      </c>
    </row>
    <row r="7275" spans="1:24" ht="14.4" x14ac:dyDescent="0.3">
      <c r="A7275" s="2">
        <v>7274</v>
      </c>
      <c r="B7275" s="2" t="s">
        <v>9387</v>
      </c>
      <c r="C7275" s="2">
        <f>YEAR([1]Data!$D7275)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9">
        <v>4.0950000000000006</v>
      </c>
      <c r="T7275" s="2">
        <v>3</v>
      </c>
      <c r="U7275" s="25">
        <v>0.7</v>
      </c>
      <c r="V7275" s="25">
        <v>-2.7300000000000004</v>
      </c>
      <c r="W7275" s="11">
        <f>Table_1[[#This Row],[Discount]]/Table_1[[#This Row],[Sales]]</f>
        <v>0.17094017094017092</v>
      </c>
      <c r="X7275" t="str">
        <f>IF(Table_1[[#This Row],[Discount %]]&lt;=0.1, "0-10%", IF(Table_1[[#This Row],[Discount %]]&lt;=0.2, "10-20%", IF(Table_1[[#This Row],[Discount %]]&lt;=0.3, "20-30%", IF(Table_1[[#This Row],[Discount %]]&lt;=0.4, "30-40%", "40%+"))))</f>
        <v>10-20%</v>
      </c>
    </row>
    <row r="7276" spans="1:24" ht="14.4" x14ac:dyDescent="0.3">
      <c r="A7276" s="2">
        <v>7275</v>
      </c>
      <c r="B7276" s="2" t="s">
        <v>9388</v>
      </c>
      <c r="C7276" s="2">
        <f>YEAR([1]Data!$D7276)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9">
        <v>339.96000000000004</v>
      </c>
      <c r="T7276" s="2">
        <v>5</v>
      </c>
      <c r="U7276" s="25">
        <v>0.2</v>
      </c>
      <c r="V7276" s="25">
        <v>42.494999999999948</v>
      </c>
      <c r="W7276" s="11">
        <f>Table_1[[#This Row],[Discount]]/Table_1[[#This Row],[Sales]]</f>
        <v>5.8830450641251912E-4</v>
      </c>
      <c r="X7276" t="str">
        <f>IF(Table_1[[#This Row],[Discount %]]&lt;=0.1, "0-10%", IF(Table_1[[#This Row],[Discount %]]&lt;=0.2, "10-20%", IF(Table_1[[#This Row],[Discount %]]&lt;=0.3, "20-30%", IF(Table_1[[#This Row],[Discount %]]&lt;=0.4, "30-40%", "40%+"))))</f>
        <v>0-10%</v>
      </c>
    </row>
    <row r="7277" spans="1:24" ht="14.4" x14ac:dyDescent="0.3">
      <c r="A7277" s="2">
        <v>7276</v>
      </c>
      <c r="B7277" s="2" t="s">
        <v>9388</v>
      </c>
      <c r="C7277" s="2">
        <f>YEAR([1]Data!$D7277)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9">
        <v>63.980000000000004</v>
      </c>
      <c r="T7277" s="2">
        <v>7</v>
      </c>
      <c r="U7277" s="25">
        <v>0</v>
      </c>
      <c r="V7277" s="25">
        <v>21.7532</v>
      </c>
      <c r="W7277" s="11">
        <f>Table_1[[#This Row],[Discount]]/Table_1[[#This Row],[Sales]]</f>
        <v>0</v>
      </c>
      <c r="X7277" t="str">
        <f>IF(Table_1[[#This Row],[Discount %]]&lt;=0.1, "0-10%", IF(Table_1[[#This Row],[Discount %]]&lt;=0.2, "10-20%", IF(Table_1[[#This Row],[Discount %]]&lt;=0.3, "20-30%", IF(Table_1[[#This Row],[Discount %]]&lt;=0.4, "30-40%", "40%+"))))</f>
        <v>0-10%</v>
      </c>
    </row>
    <row r="7278" spans="1:24" ht="14.4" x14ac:dyDescent="0.3">
      <c r="A7278" s="2">
        <v>7277</v>
      </c>
      <c r="B7278" s="2" t="s">
        <v>9389</v>
      </c>
      <c r="C7278" s="2">
        <f>YEAR([1]Data!$D7278)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9">
        <v>799.92000000000007</v>
      </c>
      <c r="T7278" s="2">
        <v>10</v>
      </c>
      <c r="U7278" s="25">
        <v>0.2</v>
      </c>
      <c r="V7278" s="25">
        <v>239.976</v>
      </c>
      <c r="W7278" s="11">
        <f>Table_1[[#This Row],[Discount]]/Table_1[[#This Row],[Sales]]</f>
        <v>2.5002500250025003E-4</v>
      </c>
      <c r="X7278" t="str">
        <f>IF(Table_1[[#This Row],[Discount %]]&lt;=0.1, "0-10%", IF(Table_1[[#This Row],[Discount %]]&lt;=0.2, "10-20%", IF(Table_1[[#This Row],[Discount %]]&lt;=0.3, "20-30%", IF(Table_1[[#This Row],[Discount %]]&lt;=0.4, "30-40%", "40%+"))))</f>
        <v>0-10%</v>
      </c>
    </row>
    <row r="7279" spans="1:24" ht="14.4" x14ac:dyDescent="0.3">
      <c r="A7279" s="2">
        <v>7278</v>
      </c>
      <c r="B7279" s="2" t="s">
        <v>9390</v>
      </c>
      <c r="C7279" s="2">
        <f>YEAR([1]Data!$D7279)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9">
        <v>35.984000000000002</v>
      </c>
      <c r="T7279" s="2">
        <v>2</v>
      </c>
      <c r="U7279" s="25">
        <v>0.2</v>
      </c>
      <c r="V7279" s="25">
        <v>4.4979999999999958</v>
      </c>
      <c r="W7279" s="11">
        <f>Table_1[[#This Row],[Discount]]/Table_1[[#This Row],[Sales]]</f>
        <v>5.5580257892396618E-3</v>
      </c>
      <c r="X7279" t="str">
        <f>IF(Table_1[[#This Row],[Discount %]]&lt;=0.1, "0-10%", IF(Table_1[[#This Row],[Discount %]]&lt;=0.2, "10-20%", IF(Table_1[[#This Row],[Discount %]]&lt;=0.3, "20-30%", IF(Table_1[[#This Row],[Discount %]]&lt;=0.4, "30-40%", "40%+"))))</f>
        <v>0-10%</v>
      </c>
    </row>
    <row r="7280" spans="1:24" ht="14.4" x14ac:dyDescent="0.3">
      <c r="A7280" s="2">
        <v>7279</v>
      </c>
      <c r="B7280" s="2" t="s">
        <v>9390</v>
      </c>
      <c r="C7280" s="2">
        <f>YEAR([1]Data!$D7280)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9">
        <v>389.97</v>
      </c>
      <c r="T7280" s="2">
        <v>3</v>
      </c>
      <c r="U7280" s="25">
        <v>0</v>
      </c>
      <c r="V7280" s="25">
        <v>132.58980000000003</v>
      </c>
      <c r="W7280" s="11">
        <f>Table_1[[#This Row],[Discount]]/Table_1[[#This Row],[Sales]]</f>
        <v>0</v>
      </c>
      <c r="X7280" t="str">
        <f>IF(Table_1[[#This Row],[Discount %]]&lt;=0.1, "0-10%", IF(Table_1[[#This Row],[Discount %]]&lt;=0.2, "10-20%", IF(Table_1[[#This Row],[Discount %]]&lt;=0.3, "20-30%", IF(Table_1[[#This Row],[Discount %]]&lt;=0.4, "30-40%", "40%+"))))</f>
        <v>0-10%</v>
      </c>
    </row>
    <row r="7281" spans="1:24" ht="14.4" x14ac:dyDescent="0.3">
      <c r="A7281" s="2">
        <v>7280</v>
      </c>
      <c r="B7281" s="2" t="s">
        <v>9391</v>
      </c>
      <c r="C7281" s="2">
        <f>YEAR([1]Data!$D7281)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9">
        <v>185.52800000000002</v>
      </c>
      <c r="T7281" s="2">
        <v>7</v>
      </c>
      <c r="U7281" s="25">
        <v>0.2</v>
      </c>
      <c r="V7281" s="25">
        <v>48.701099999999997</v>
      </c>
      <c r="W7281" s="11">
        <f>Table_1[[#This Row],[Discount]]/Table_1[[#This Row],[Sales]]</f>
        <v>1.0780043982579449E-3</v>
      </c>
      <c r="X7281" t="str">
        <f>IF(Table_1[[#This Row],[Discount %]]&lt;=0.1, "0-10%", IF(Table_1[[#This Row],[Discount %]]&lt;=0.2, "10-20%", IF(Table_1[[#This Row],[Discount %]]&lt;=0.3, "20-30%", IF(Table_1[[#This Row],[Discount %]]&lt;=0.4, "30-40%", "40%+"))))</f>
        <v>0-10%</v>
      </c>
    </row>
    <row r="7282" spans="1:24" ht="14.4" x14ac:dyDescent="0.3">
      <c r="A7282" s="2">
        <v>7281</v>
      </c>
      <c r="B7282" s="2" t="s">
        <v>9392</v>
      </c>
      <c r="C7282" s="2">
        <f>YEAR([1]Data!$D7282)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9">
        <v>2541.98</v>
      </c>
      <c r="T7282" s="2">
        <v>2</v>
      </c>
      <c r="U7282" s="25">
        <v>0</v>
      </c>
      <c r="V7282" s="25">
        <v>1270.99</v>
      </c>
      <c r="W7282" s="11">
        <f>Table_1[[#This Row],[Discount]]/Table_1[[#This Row],[Sales]]</f>
        <v>0</v>
      </c>
      <c r="X7282" t="str">
        <f>IF(Table_1[[#This Row],[Discount %]]&lt;=0.1, "0-10%", IF(Table_1[[#This Row],[Discount %]]&lt;=0.2, "10-20%", IF(Table_1[[#This Row],[Discount %]]&lt;=0.3, "20-30%", IF(Table_1[[#This Row],[Discount %]]&lt;=0.4, "30-40%", "40%+"))))</f>
        <v>0-10%</v>
      </c>
    </row>
    <row r="7283" spans="1:24" ht="14.4" x14ac:dyDescent="0.3">
      <c r="A7283" s="2">
        <v>7282</v>
      </c>
      <c r="B7283" s="2" t="s">
        <v>9393</v>
      </c>
      <c r="C7283" s="2">
        <f>YEAR([1]Data!$D7283)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9">
        <v>599.98500000000013</v>
      </c>
      <c r="T7283" s="2">
        <v>5</v>
      </c>
      <c r="U7283" s="25">
        <v>0.7</v>
      </c>
      <c r="V7283" s="25">
        <v>-479.98799999999994</v>
      </c>
      <c r="W7283" s="11">
        <f>Table_1[[#This Row],[Discount]]/Table_1[[#This Row],[Sales]]</f>
        <v>1.166695834062518E-3</v>
      </c>
      <c r="X7283" t="str">
        <f>IF(Table_1[[#This Row],[Discount %]]&lt;=0.1, "0-10%", IF(Table_1[[#This Row],[Discount %]]&lt;=0.2, "10-20%", IF(Table_1[[#This Row],[Discount %]]&lt;=0.3, "20-30%", IF(Table_1[[#This Row],[Discount %]]&lt;=0.4, "30-40%", "40%+"))))</f>
        <v>0-10%</v>
      </c>
    </row>
    <row r="7284" spans="1:24" ht="14.4" x14ac:dyDescent="0.3">
      <c r="A7284" s="2">
        <v>7283</v>
      </c>
      <c r="B7284" s="2" t="s">
        <v>9394</v>
      </c>
      <c r="C7284" s="2">
        <f>YEAR([1]Data!$D7284)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9">
        <v>3.0359999999999996</v>
      </c>
      <c r="T7284" s="2">
        <v>3</v>
      </c>
      <c r="U7284" s="25">
        <v>0.8</v>
      </c>
      <c r="V7284" s="25">
        <v>-5.0094000000000012</v>
      </c>
      <c r="W7284" s="11">
        <f>Table_1[[#This Row],[Discount]]/Table_1[[#This Row],[Sales]]</f>
        <v>0.26350461133069836</v>
      </c>
      <c r="X7284" t="str">
        <f>IF(Table_1[[#This Row],[Discount %]]&lt;=0.1, "0-10%", IF(Table_1[[#This Row],[Discount %]]&lt;=0.2, "10-20%", IF(Table_1[[#This Row],[Discount %]]&lt;=0.3, "20-30%", IF(Table_1[[#This Row],[Discount %]]&lt;=0.4, "30-40%", "40%+"))))</f>
        <v>20-30%</v>
      </c>
    </row>
    <row r="7285" spans="1:24" ht="14.4" x14ac:dyDescent="0.3">
      <c r="A7285" s="2">
        <v>7284</v>
      </c>
      <c r="B7285" s="2" t="s">
        <v>9395</v>
      </c>
      <c r="C7285" s="2">
        <f>YEAR([1]Data!$D7285)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9">
        <v>25.920000000000005</v>
      </c>
      <c r="T7285" s="2">
        <v>5</v>
      </c>
      <c r="U7285" s="25">
        <v>0.2</v>
      </c>
      <c r="V7285" s="25">
        <v>3.8879999999999972</v>
      </c>
      <c r="W7285" s="11">
        <f>Table_1[[#This Row],[Discount]]/Table_1[[#This Row],[Sales]]</f>
        <v>7.7160493827160481E-3</v>
      </c>
      <c r="X7285" t="str">
        <f>IF(Table_1[[#This Row],[Discount %]]&lt;=0.1, "0-10%", IF(Table_1[[#This Row],[Discount %]]&lt;=0.2, "10-20%", IF(Table_1[[#This Row],[Discount %]]&lt;=0.3, "20-30%", IF(Table_1[[#This Row],[Discount %]]&lt;=0.4, "30-40%", "40%+"))))</f>
        <v>0-10%</v>
      </c>
    </row>
    <row r="7286" spans="1:24" ht="14.4" x14ac:dyDescent="0.3">
      <c r="A7286" s="2">
        <v>7285</v>
      </c>
      <c r="B7286" s="2" t="s">
        <v>9395</v>
      </c>
      <c r="C7286" s="2">
        <f>YEAR([1]Data!$D7286)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9">
        <v>66.112000000000009</v>
      </c>
      <c r="T7286" s="2">
        <v>2</v>
      </c>
      <c r="U7286" s="25">
        <v>0.2</v>
      </c>
      <c r="V7286" s="25">
        <v>-9.0903999999999989</v>
      </c>
      <c r="W7286" s="11">
        <f>Table_1[[#This Row],[Discount]]/Table_1[[#This Row],[Sales]]</f>
        <v>3.0251694094869312E-3</v>
      </c>
      <c r="X7286" t="str">
        <f>IF(Table_1[[#This Row],[Discount %]]&lt;=0.1, "0-10%", IF(Table_1[[#This Row],[Discount %]]&lt;=0.2, "10-20%", IF(Table_1[[#This Row],[Discount %]]&lt;=0.3, "20-30%", IF(Table_1[[#This Row],[Discount %]]&lt;=0.4, "30-40%", "40%+"))))</f>
        <v>0-10%</v>
      </c>
    </row>
    <row r="7287" spans="1:24" ht="14.4" x14ac:dyDescent="0.3">
      <c r="A7287" s="2">
        <v>7286</v>
      </c>
      <c r="B7287" s="2" t="s">
        <v>9396</v>
      </c>
      <c r="C7287" s="2">
        <f>YEAR([1]Data!$D7287)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9">
        <v>46.36</v>
      </c>
      <c r="T7287" s="2">
        <v>4</v>
      </c>
      <c r="U7287" s="25">
        <v>0</v>
      </c>
      <c r="V7287" s="25">
        <v>15.298799999999996</v>
      </c>
      <c r="W7287" s="11">
        <f>Table_1[[#This Row],[Discount]]/Table_1[[#This Row],[Sales]]</f>
        <v>0</v>
      </c>
      <c r="X7287" t="str">
        <f>IF(Table_1[[#This Row],[Discount %]]&lt;=0.1, "0-10%", IF(Table_1[[#This Row],[Discount %]]&lt;=0.2, "10-20%", IF(Table_1[[#This Row],[Discount %]]&lt;=0.3, "20-30%", IF(Table_1[[#This Row],[Discount %]]&lt;=0.4, "30-40%", "40%+"))))</f>
        <v>0-10%</v>
      </c>
    </row>
    <row r="7288" spans="1:24" ht="14.4" x14ac:dyDescent="0.3">
      <c r="A7288" s="2">
        <v>7287</v>
      </c>
      <c r="B7288" s="2" t="s">
        <v>9397</v>
      </c>
      <c r="C7288" s="2">
        <f>YEAR([1]Data!$D7288)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9">
        <v>6.9</v>
      </c>
      <c r="T7288" s="2">
        <v>1</v>
      </c>
      <c r="U7288" s="25">
        <v>0</v>
      </c>
      <c r="V7288" s="25">
        <v>0.5519999999999996</v>
      </c>
      <c r="W7288" s="11">
        <f>Table_1[[#This Row],[Discount]]/Table_1[[#This Row],[Sales]]</f>
        <v>0</v>
      </c>
      <c r="X7288" t="str">
        <f>IF(Table_1[[#This Row],[Discount %]]&lt;=0.1, "0-10%", IF(Table_1[[#This Row],[Discount %]]&lt;=0.2, "10-20%", IF(Table_1[[#This Row],[Discount %]]&lt;=0.3, "20-30%", IF(Table_1[[#This Row],[Discount %]]&lt;=0.4, "30-40%", "40%+"))))</f>
        <v>0-10%</v>
      </c>
    </row>
    <row r="7289" spans="1:24" ht="14.4" x14ac:dyDescent="0.3">
      <c r="A7289" s="2">
        <v>7288</v>
      </c>
      <c r="B7289" s="2" t="s">
        <v>9397</v>
      </c>
      <c r="C7289" s="2">
        <f>YEAR([1]Data!$D7289)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9">
        <v>57.69</v>
      </c>
      <c r="T7289" s="2">
        <v>3</v>
      </c>
      <c r="U7289" s="25">
        <v>0</v>
      </c>
      <c r="V7289" s="25">
        <v>23.652900000000002</v>
      </c>
      <c r="W7289" s="11">
        <f>Table_1[[#This Row],[Discount]]/Table_1[[#This Row],[Sales]]</f>
        <v>0</v>
      </c>
      <c r="X7289" t="str">
        <f>IF(Table_1[[#This Row],[Discount %]]&lt;=0.1, "0-10%", IF(Table_1[[#This Row],[Discount %]]&lt;=0.2, "10-20%", IF(Table_1[[#This Row],[Discount %]]&lt;=0.3, "20-30%", IF(Table_1[[#This Row],[Discount %]]&lt;=0.4, "30-40%", "40%+"))))</f>
        <v>0-10%</v>
      </c>
    </row>
    <row r="7290" spans="1:24" ht="14.4" x14ac:dyDescent="0.3">
      <c r="A7290" s="2">
        <v>7289</v>
      </c>
      <c r="B7290" s="2" t="s">
        <v>9398</v>
      </c>
      <c r="C7290" s="2">
        <f>YEAR([1]Data!$D7290)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9">
        <v>559.71</v>
      </c>
      <c r="T7290" s="2">
        <v>3</v>
      </c>
      <c r="U7290" s="25">
        <v>0.4</v>
      </c>
      <c r="V7290" s="25">
        <v>-121.27049999999997</v>
      </c>
      <c r="W7290" s="11">
        <f>Table_1[[#This Row],[Discount]]/Table_1[[#This Row],[Sales]]</f>
        <v>7.146558038984474E-4</v>
      </c>
      <c r="X7290" t="str">
        <f>IF(Table_1[[#This Row],[Discount %]]&lt;=0.1, "0-10%", IF(Table_1[[#This Row],[Discount %]]&lt;=0.2, "10-20%", IF(Table_1[[#This Row],[Discount %]]&lt;=0.3, "20-30%", IF(Table_1[[#This Row],[Discount %]]&lt;=0.4, "30-40%", "40%+"))))</f>
        <v>0-10%</v>
      </c>
    </row>
    <row r="7291" spans="1:24" ht="14.4" x14ac:dyDescent="0.3">
      <c r="A7291" s="2">
        <v>7290</v>
      </c>
      <c r="B7291" s="2" t="s">
        <v>9399</v>
      </c>
      <c r="C7291" s="2">
        <f>YEAR([1]Data!$D7291)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9">
        <v>305.01</v>
      </c>
      <c r="T7291" s="2">
        <v>9</v>
      </c>
      <c r="U7291" s="25">
        <v>0</v>
      </c>
      <c r="V7291" s="25">
        <v>76.252499999999998</v>
      </c>
      <c r="W7291" s="11">
        <f>Table_1[[#This Row],[Discount]]/Table_1[[#This Row],[Sales]]</f>
        <v>0</v>
      </c>
      <c r="X7291" t="str">
        <f>IF(Table_1[[#This Row],[Discount %]]&lt;=0.1, "0-10%", IF(Table_1[[#This Row],[Discount %]]&lt;=0.2, "10-20%", IF(Table_1[[#This Row],[Discount %]]&lt;=0.3, "20-30%", IF(Table_1[[#This Row],[Discount %]]&lt;=0.4, "30-40%", "40%+"))))</f>
        <v>0-10%</v>
      </c>
    </row>
    <row r="7292" spans="1:24" ht="14.4" x14ac:dyDescent="0.3">
      <c r="A7292" s="2">
        <v>7291</v>
      </c>
      <c r="B7292" s="2" t="s">
        <v>9399</v>
      </c>
      <c r="C7292" s="2">
        <f>YEAR([1]Data!$D7292)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9">
        <v>50.783999999999999</v>
      </c>
      <c r="T7292" s="2">
        <v>2</v>
      </c>
      <c r="U7292" s="25">
        <v>0.2</v>
      </c>
      <c r="V7292" s="25">
        <v>17.7744</v>
      </c>
      <c r="W7292" s="11">
        <f>Table_1[[#This Row],[Discount]]/Table_1[[#This Row],[Sales]]</f>
        <v>3.938248267170763E-3</v>
      </c>
      <c r="X7292" t="str">
        <f>IF(Table_1[[#This Row],[Discount %]]&lt;=0.1, "0-10%", IF(Table_1[[#This Row],[Discount %]]&lt;=0.2, "10-20%", IF(Table_1[[#This Row],[Discount %]]&lt;=0.3, "20-30%", IF(Table_1[[#This Row],[Discount %]]&lt;=0.4, "30-40%", "40%+"))))</f>
        <v>0-10%</v>
      </c>
    </row>
    <row r="7293" spans="1:24" ht="14.4" x14ac:dyDescent="0.3">
      <c r="A7293" s="2">
        <v>7292</v>
      </c>
      <c r="B7293" s="2" t="s">
        <v>9399</v>
      </c>
      <c r="C7293" s="2">
        <f>YEAR([1]Data!$D7293)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9">
        <v>26.01</v>
      </c>
      <c r="T7293" s="2">
        <v>9</v>
      </c>
      <c r="U7293" s="25">
        <v>0</v>
      </c>
      <c r="V7293" s="25">
        <v>12.2247</v>
      </c>
      <c r="W7293" s="11">
        <f>Table_1[[#This Row],[Discount]]/Table_1[[#This Row],[Sales]]</f>
        <v>0</v>
      </c>
      <c r="X7293" t="str">
        <f>IF(Table_1[[#This Row],[Discount %]]&lt;=0.1, "0-10%", IF(Table_1[[#This Row],[Discount %]]&lt;=0.2, "10-20%", IF(Table_1[[#This Row],[Discount %]]&lt;=0.3, "20-30%", IF(Table_1[[#This Row],[Discount %]]&lt;=0.4, "30-40%", "40%+"))))</f>
        <v>0-10%</v>
      </c>
    </row>
    <row r="7294" spans="1:24" ht="14.4" x14ac:dyDescent="0.3">
      <c r="A7294" s="2">
        <v>7293</v>
      </c>
      <c r="B7294" s="2" t="s">
        <v>9400</v>
      </c>
      <c r="C7294" s="2">
        <f>YEAR([1]Data!$D7294)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9">
        <v>649</v>
      </c>
      <c r="T7294" s="2">
        <v>2</v>
      </c>
      <c r="U7294" s="25">
        <v>0.5</v>
      </c>
      <c r="V7294" s="25">
        <v>-272.58000000000015</v>
      </c>
      <c r="W7294" s="11">
        <f>Table_1[[#This Row],[Discount]]/Table_1[[#This Row],[Sales]]</f>
        <v>7.7041602465331282E-4</v>
      </c>
      <c r="X7294" t="str">
        <f>IF(Table_1[[#This Row],[Discount %]]&lt;=0.1, "0-10%", IF(Table_1[[#This Row],[Discount %]]&lt;=0.2, "10-20%", IF(Table_1[[#This Row],[Discount %]]&lt;=0.3, "20-30%", IF(Table_1[[#This Row],[Discount %]]&lt;=0.4, "30-40%", "40%+"))))</f>
        <v>0-10%</v>
      </c>
    </row>
    <row r="7295" spans="1:24" ht="14.4" x14ac:dyDescent="0.3">
      <c r="A7295" s="2">
        <v>7294</v>
      </c>
      <c r="B7295" s="2" t="s">
        <v>9402</v>
      </c>
      <c r="C7295" s="2">
        <f>YEAR([1]Data!$D7295)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9">
        <v>59.99</v>
      </c>
      <c r="T7295" s="2">
        <v>7</v>
      </c>
      <c r="U7295" s="25">
        <v>0</v>
      </c>
      <c r="V7295" s="25">
        <v>21.596400000000003</v>
      </c>
      <c r="W7295" s="11">
        <f>Table_1[[#This Row],[Discount]]/Table_1[[#This Row],[Sales]]</f>
        <v>0</v>
      </c>
      <c r="X7295" t="str">
        <f>IF(Table_1[[#This Row],[Discount %]]&lt;=0.1, "0-10%", IF(Table_1[[#This Row],[Discount %]]&lt;=0.2, "10-20%", IF(Table_1[[#This Row],[Discount %]]&lt;=0.3, "20-30%", IF(Table_1[[#This Row],[Discount %]]&lt;=0.4, "30-40%", "40%+"))))</f>
        <v>0-10%</v>
      </c>
    </row>
    <row r="7296" spans="1:24" ht="14.4" x14ac:dyDescent="0.3">
      <c r="A7296" s="2">
        <v>7295</v>
      </c>
      <c r="B7296" s="2" t="s">
        <v>9403</v>
      </c>
      <c r="C7296" s="2">
        <f>YEAR([1]Data!$D7296)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9">
        <v>20.239999999999998</v>
      </c>
      <c r="T7296" s="2">
        <v>1</v>
      </c>
      <c r="U7296" s="25">
        <v>0</v>
      </c>
      <c r="V7296" s="25">
        <v>7.8935999999999993</v>
      </c>
      <c r="W7296" s="11">
        <f>Table_1[[#This Row],[Discount]]/Table_1[[#This Row],[Sales]]</f>
        <v>0</v>
      </c>
      <c r="X7296" t="str">
        <f>IF(Table_1[[#This Row],[Discount %]]&lt;=0.1, "0-10%", IF(Table_1[[#This Row],[Discount %]]&lt;=0.2, "10-20%", IF(Table_1[[#This Row],[Discount %]]&lt;=0.3, "20-30%", IF(Table_1[[#This Row],[Discount %]]&lt;=0.4, "30-40%", "40%+"))))</f>
        <v>0-10%</v>
      </c>
    </row>
    <row r="7297" spans="1:24" ht="14.4" x14ac:dyDescent="0.3">
      <c r="A7297" s="2">
        <v>7296</v>
      </c>
      <c r="B7297" s="2" t="s">
        <v>9404</v>
      </c>
      <c r="C7297" s="2">
        <f>YEAR([1]Data!$D7297)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9">
        <v>37.839999999999996</v>
      </c>
      <c r="T7297" s="2">
        <v>2</v>
      </c>
      <c r="U7297" s="25">
        <v>0.2</v>
      </c>
      <c r="V7297" s="25">
        <v>2.8380000000000027</v>
      </c>
      <c r="W7297" s="11">
        <f>Table_1[[#This Row],[Discount]]/Table_1[[#This Row],[Sales]]</f>
        <v>5.2854122621564491E-3</v>
      </c>
      <c r="X7297" t="str">
        <f>IF(Table_1[[#This Row],[Discount %]]&lt;=0.1, "0-10%", IF(Table_1[[#This Row],[Discount %]]&lt;=0.2, "10-20%", IF(Table_1[[#This Row],[Discount %]]&lt;=0.3, "20-30%", IF(Table_1[[#This Row],[Discount %]]&lt;=0.4, "30-40%", "40%+"))))</f>
        <v>0-10%</v>
      </c>
    </row>
    <row r="7298" spans="1:24" ht="14.4" x14ac:dyDescent="0.3">
      <c r="A7298" s="2">
        <v>7297</v>
      </c>
      <c r="B7298" s="2" t="s">
        <v>9404</v>
      </c>
      <c r="C7298" s="2">
        <f>YEAR([1]Data!$D7298)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9">
        <v>5.4719999999999995</v>
      </c>
      <c r="T7298" s="2">
        <v>6</v>
      </c>
      <c r="U7298" s="25">
        <v>0.2</v>
      </c>
      <c r="V7298" s="25">
        <v>1.8467999999999996</v>
      </c>
      <c r="W7298" s="11">
        <f>Table_1[[#This Row],[Discount]]/Table_1[[#This Row],[Sales]]</f>
        <v>3.6549707602339186E-2</v>
      </c>
      <c r="X7298" t="str">
        <f>IF(Table_1[[#This Row],[Discount %]]&lt;=0.1, "0-10%", IF(Table_1[[#This Row],[Discount %]]&lt;=0.2, "10-20%", IF(Table_1[[#This Row],[Discount %]]&lt;=0.3, "20-30%", IF(Table_1[[#This Row],[Discount %]]&lt;=0.4, "30-40%", "40%+"))))</f>
        <v>0-10%</v>
      </c>
    </row>
    <row r="7299" spans="1:24" ht="14.4" x14ac:dyDescent="0.3">
      <c r="A7299" s="2">
        <v>7298</v>
      </c>
      <c r="B7299" s="2" t="s">
        <v>9405</v>
      </c>
      <c r="C7299" s="2">
        <f>YEAR([1]Data!$D7299)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9">
        <v>77.240000000000009</v>
      </c>
      <c r="T7299" s="2">
        <v>5</v>
      </c>
      <c r="U7299" s="25">
        <v>0.2</v>
      </c>
      <c r="V7299" s="25">
        <v>7.7240000000000002</v>
      </c>
      <c r="W7299" s="11">
        <f>Table_1[[#This Row],[Discount]]/Table_1[[#This Row],[Sales]]</f>
        <v>2.5893319523562918E-3</v>
      </c>
      <c r="X7299" t="str">
        <f>IF(Table_1[[#This Row],[Discount %]]&lt;=0.1, "0-10%", IF(Table_1[[#This Row],[Discount %]]&lt;=0.2, "10-20%", IF(Table_1[[#This Row],[Discount %]]&lt;=0.3, "20-30%", IF(Table_1[[#This Row],[Discount %]]&lt;=0.4, "30-40%", "40%+"))))</f>
        <v>0-10%</v>
      </c>
    </row>
    <row r="7300" spans="1:24" ht="14.4" x14ac:dyDescent="0.3">
      <c r="A7300" s="2">
        <v>7299</v>
      </c>
      <c r="B7300" s="2" t="s">
        <v>9406</v>
      </c>
      <c r="C7300" s="2">
        <f>YEAR([1]Data!$D7300)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9">
        <v>292.10000000000002</v>
      </c>
      <c r="T7300" s="2">
        <v>4</v>
      </c>
      <c r="U7300" s="25">
        <v>0.5</v>
      </c>
      <c r="V7300" s="25">
        <v>-175.26000000000005</v>
      </c>
      <c r="W7300" s="11">
        <f>Table_1[[#This Row],[Discount]]/Table_1[[#This Row],[Sales]]</f>
        <v>1.7117425539198902E-3</v>
      </c>
      <c r="X7300" t="str">
        <f>IF(Table_1[[#This Row],[Discount %]]&lt;=0.1, "0-10%", IF(Table_1[[#This Row],[Discount %]]&lt;=0.2, "10-20%", IF(Table_1[[#This Row],[Discount %]]&lt;=0.3, "20-30%", IF(Table_1[[#This Row],[Discount %]]&lt;=0.4, "30-40%", "40%+"))))</f>
        <v>0-10%</v>
      </c>
    </row>
    <row r="7301" spans="1:24" ht="14.4" x14ac:dyDescent="0.3">
      <c r="A7301" s="2">
        <v>7300</v>
      </c>
      <c r="B7301" s="2" t="s">
        <v>9406</v>
      </c>
      <c r="C7301" s="2">
        <f>YEAR([1]Data!$D7301)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9">
        <v>8.5440000000000005</v>
      </c>
      <c r="T7301" s="2">
        <v>2</v>
      </c>
      <c r="U7301" s="25">
        <v>0.6</v>
      </c>
      <c r="V7301" s="25">
        <v>-7.4759999999999991</v>
      </c>
      <c r="W7301" s="11">
        <f>Table_1[[#This Row],[Discount]]/Table_1[[#This Row],[Sales]]</f>
        <v>7.0224719101123587E-2</v>
      </c>
      <c r="X7301" t="str">
        <f>IF(Table_1[[#This Row],[Discount %]]&lt;=0.1, "0-10%", IF(Table_1[[#This Row],[Discount %]]&lt;=0.2, "10-20%", IF(Table_1[[#This Row],[Discount %]]&lt;=0.3, "20-30%", IF(Table_1[[#This Row],[Discount %]]&lt;=0.4, "30-40%", "40%+"))))</f>
        <v>0-10%</v>
      </c>
    </row>
    <row r="7302" spans="1:24" ht="14.4" x14ac:dyDescent="0.3">
      <c r="A7302" s="2">
        <v>7301</v>
      </c>
      <c r="B7302" s="2" t="s">
        <v>9406</v>
      </c>
      <c r="C7302" s="2">
        <f>YEAR([1]Data!$D7302)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9">
        <v>424.11599999999999</v>
      </c>
      <c r="T7302" s="2">
        <v>6</v>
      </c>
      <c r="U7302" s="25">
        <v>0.3</v>
      </c>
      <c r="V7302" s="25">
        <v>-30.293999999999983</v>
      </c>
      <c r="W7302" s="11">
        <f>Table_1[[#This Row],[Discount]]/Table_1[[#This Row],[Sales]]</f>
        <v>7.0735364853011912E-4</v>
      </c>
      <c r="X7302" t="str">
        <f>IF(Table_1[[#This Row],[Discount %]]&lt;=0.1, "0-10%", IF(Table_1[[#This Row],[Discount %]]&lt;=0.2, "10-20%", IF(Table_1[[#This Row],[Discount %]]&lt;=0.3, "20-30%", IF(Table_1[[#This Row],[Discount %]]&lt;=0.4, "30-40%", "40%+"))))</f>
        <v>0-10%</v>
      </c>
    </row>
    <row r="7303" spans="1:24" ht="14.4" x14ac:dyDescent="0.3">
      <c r="A7303" s="2">
        <v>7302</v>
      </c>
      <c r="B7303" s="2" t="s">
        <v>9406</v>
      </c>
      <c r="C7303" s="2">
        <f>YEAR([1]Data!$D7303)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9">
        <v>2.8919999999999995</v>
      </c>
      <c r="T7303" s="2">
        <v>3</v>
      </c>
      <c r="U7303" s="25">
        <v>0.8</v>
      </c>
      <c r="V7303" s="25">
        <v>-4.9164000000000012</v>
      </c>
      <c r="W7303" s="11">
        <f>Table_1[[#This Row],[Discount]]/Table_1[[#This Row],[Sales]]</f>
        <v>0.27662517289073313</v>
      </c>
      <c r="X7303" t="str">
        <f>IF(Table_1[[#This Row],[Discount %]]&lt;=0.1, "0-10%", IF(Table_1[[#This Row],[Discount %]]&lt;=0.2, "10-20%", IF(Table_1[[#This Row],[Discount %]]&lt;=0.3, "20-30%", IF(Table_1[[#This Row],[Discount %]]&lt;=0.4, "30-40%", "40%+"))))</f>
        <v>20-30%</v>
      </c>
    </row>
    <row r="7304" spans="1:24" ht="14.4" x14ac:dyDescent="0.3">
      <c r="A7304" s="2">
        <v>7303</v>
      </c>
      <c r="B7304" s="2" t="s">
        <v>9406</v>
      </c>
      <c r="C7304" s="2">
        <f>YEAR([1]Data!$D7304)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9">
        <v>381.72</v>
      </c>
      <c r="T7304" s="2">
        <v>5</v>
      </c>
      <c r="U7304" s="25">
        <v>0.2</v>
      </c>
      <c r="V7304" s="25">
        <v>-66.801000000000045</v>
      </c>
      <c r="W7304" s="11">
        <f>Table_1[[#This Row],[Discount]]/Table_1[[#This Row],[Sales]]</f>
        <v>5.2394425233155196E-4</v>
      </c>
      <c r="X7304" t="str">
        <f>IF(Table_1[[#This Row],[Discount %]]&lt;=0.1, "0-10%", IF(Table_1[[#This Row],[Discount %]]&lt;=0.2, "10-20%", IF(Table_1[[#This Row],[Discount %]]&lt;=0.3, "20-30%", IF(Table_1[[#This Row],[Discount %]]&lt;=0.4, "30-40%", "40%+"))))</f>
        <v>0-10%</v>
      </c>
    </row>
    <row r="7305" spans="1:24" ht="14.4" x14ac:dyDescent="0.3">
      <c r="A7305" s="2">
        <v>7304</v>
      </c>
      <c r="B7305" s="2" t="s">
        <v>9407</v>
      </c>
      <c r="C7305" s="2">
        <f>YEAR([1]Data!$D7305)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9">
        <v>97.184000000000012</v>
      </c>
      <c r="T7305" s="2">
        <v>2</v>
      </c>
      <c r="U7305" s="25">
        <v>0.2</v>
      </c>
      <c r="V7305" s="25">
        <v>6.0740000000000016</v>
      </c>
      <c r="W7305" s="11">
        <f>Table_1[[#This Row],[Discount]]/Table_1[[#This Row],[Sales]]</f>
        <v>2.057951926243003E-3</v>
      </c>
      <c r="X7305" t="str">
        <f>IF(Table_1[[#This Row],[Discount %]]&lt;=0.1, "0-10%", IF(Table_1[[#This Row],[Discount %]]&lt;=0.2, "10-20%", IF(Table_1[[#This Row],[Discount %]]&lt;=0.3, "20-30%", IF(Table_1[[#This Row],[Discount %]]&lt;=0.4, "30-40%", "40%+"))))</f>
        <v>0-10%</v>
      </c>
    </row>
    <row r="7306" spans="1:24" ht="14.4" x14ac:dyDescent="0.3">
      <c r="A7306" s="2">
        <v>7305</v>
      </c>
      <c r="B7306" s="2" t="s">
        <v>9407</v>
      </c>
      <c r="C7306" s="2">
        <f>YEAR([1]Data!$D7306)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9">
        <v>10.368000000000002</v>
      </c>
      <c r="T7306" s="2">
        <v>2</v>
      </c>
      <c r="U7306" s="25">
        <v>0.2</v>
      </c>
      <c r="V7306" s="25">
        <v>3.6288</v>
      </c>
      <c r="W7306" s="11">
        <f>Table_1[[#This Row],[Discount]]/Table_1[[#This Row],[Sales]]</f>
        <v>1.9290123456790119E-2</v>
      </c>
      <c r="X7306" t="str">
        <f>IF(Table_1[[#This Row],[Discount %]]&lt;=0.1, "0-10%", IF(Table_1[[#This Row],[Discount %]]&lt;=0.2, "10-20%", IF(Table_1[[#This Row],[Discount %]]&lt;=0.3, "20-30%", IF(Table_1[[#This Row],[Discount %]]&lt;=0.4, "30-40%", "40%+"))))</f>
        <v>0-10%</v>
      </c>
    </row>
    <row r="7307" spans="1:24" ht="14.4" x14ac:dyDescent="0.3">
      <c r="A7307" s="2">
        <v>7306</v>
      </c>
      <c r="B7307" s="2" t="s">
        <v>9408</v>
      </c>
      <c r="C7307" s="2">
        <f>YEAR([1]Data!$D7307)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9">
        <v>890.84099999999989</v>
      </c>
      <c r="T7307" s="2">
        <v>3</v>
      </c>
      <c r="U7307" s="25">
        <v>0.3</v>
      </c>
      <c r="V7307" s="25">
        <v>-152.71559999999999</v>
      </c>
      <c r="W7307" s="11">
        <f>Table_1[[#This Row],[Discount]]/Table_1[[#This Row],[Sales]]</f>
        <v>3.3676043199628219E-4</v>
      </c>
      <c r="X7307" t="str">
        <f>IF(Table_1[[#This Row],[Discount %]]&lt;=0.1, "0-10%", IF(Table_1[[#This Row],[Discount %]]&lt;=0.2, "10-20%", IF(Table_1[[#This Row],[Discount %]]&lt;=0.3, "20-30%", IF(Table_1[[#This Row],[Discount %]]&lt;=0.4, "30-40%", "40%+"))))</f>
        <v>0-10%</v>
      </c>
    </row>
    <row r="7308" spans="1:24" ht="14.4" x14ac:dyDescent="0.3">
      <c r="A7308" s="2">
        <v>7307</v>
      </c>
      <c r="B7308" s="2" t="s">
        <v>9409</v>
      </c>
      <c r="C7308" s="2">
        <f>YEAR([1]Data!$D7308)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9">
        <v>72</v>
      </c>
      <c r="T7308" s="2">
        <v>4</v>
      </c>
      <c r="U7308" s="25">
        <v>0</v>
      </c>
      <c r="V7308" s="25">
        <v>12.959999999999994</v>
      </c>
      <c r="W7308" s="11">
        <f>Table_1[[#This Row],[Discount]]/Table_1[[#This Row],[Sales]]</f>
        <v>0</v>
      </c>
      <c r="X7308" t="str">
        <f>IF(Table_1[[#This Row],[Discount %]]&lt;=0.1, "0-10%", IF(Table_1[[#This Row],[Discount %]]&lt;=0.2, "10-20%", IF(Table_1[[#This Row],[Discount %]]&lt;=0.3, "20-30%", IF(Table_1[[#This Row],[Discount %]]&lt;=0.4, "30-40%", "40%+"))))</f>
        <v>0-10%</v>
      </c>
    </row>
    <row r="7309" spans="1:24" ht="14.4" x14ac:dyDescent="0.3">
      <c r="A7309" s="2">
        <v>7308</v>
      </c>
      <c r="B7309" s="2" t="s">
        <v>9409</v>
      </c>
      <c r="C7309" s="2">
        <f>YEAR([1]Data!$D7309)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9">
        <v>113.88800000000002</v>
      </c>
      <c r="T7309" s="2">
        <v>2</v>
      </c>
      <c r="U7309" s="25">
        <v>0.2</v>
      </c>
      <c r="V7309" s="25">
        <v>9.9651999999999994</v>
      </c>
      <c r="W7309" s="11">
        <f>Table_1[[#This Row],[Discount]]/Table_1[[#This Row],[Sales]]</f>
        <v>1.7561112672098902E-3</v>
      </c>
      <c r="X7309" t="str">
        <f>IF(Table_1[[#This Row],[Discount %]]&lt;=0.1, "0-10%", IF(Table_1[[#This Row],[Discount %]]&lt;=0.2, "10-20%", IF(Table_1[[#This Row],[Discount %]]&lt;=0.3, "20-30%", IF(Table_1[[#This Row],[Discount %]]&lt;=0.4, "30-40%", "40%+"))))</f>
        <v>0-10%</v>
      </c>
    </row>
    <row r="7310" spans="1:24" ht="14.4" x14ac:dyDescent="0.3">
      <c r="A7310" s="2">
        <v>7309</v>
      </c>
      <c r="B7310" s="2" t="s">
        <v>9409</v>
      </c>
      <c r="C7310" s="2">
        <f>YEAR([1]Data!$D7310)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9">
        <v>158.13</v>
      </c>
      <c r="T7310" s="2">
        <v>3</v>
      </c>
      <c r="U7310" s="25">
        <v>0</v>
      </c>
      <c r="V7310" s="25">
        <v>77.483699999999999</v>
      </c>
      <c r="W7310" s="11">
        <f>Table_1[[#This Row],[Discount]]/Table_1[[#This Row],[Sales]]</f>
        <v>0</v>
      </c>
      <c r="X7310" t="str">
        <f>IF(Table_1[[#This Row],[Discount %]]&lt;=0.1, "0-10%", IF(Table_1[[#This Row],[Discount %]]&lt;=0.2, "10-20%", IF(Table_1[[#This Row],[Discount %]]&lt;=0.3, "20-30%", IF(Table_1[[#This Row],[Discount %]]&lt;=0.4, "30-40%", "40%+"))))</f>
        <v>0-10%</v>
      </c>
    </row>
    <row r="7311" spans="1:24" ht="14.4" x14ac:dyDescent="0.3">
      <c r="A7311" s="2">
        <v>7310</v>
      </c>
      <c r="B7311" s="2" t="s">
        <v>9410</v>
      </c>
      <c r="C7311" s="2">
        <f>YEAR([1]Data!$D7311)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9">
        <v>14.129999999999999</v>
      </c>
      <c r="T7311" s="2">
        <v>3</v>
      </c>
      <c r="U7311" s="25">
        <v>0</v>
      </c>
      <c r="V7311" s="25">
        <v>0.70650000000000013</v>
      </c>
      <c r="W7311" s="11">
        <f>Table_1[[#This Row],[Discount]]/Table_1[[#This Row],[Sales]]</f>
        <v>0</v>
      </c>
      <c r="X7311" t="str">
        <f>IF(Table_1[[#This Row],[Discount %]]&lt;=0.1, "0-10%", IF(Table_1[[#This Row],[Discount %]]&lt;=0.2, "10-20%", IF(Table_1[[#This Row],[Discount %]]&lt;=0.3, "20-30%", IF(Table_1[[#This Row],[Discount %]]&lt;=0.4, "30-40%", "40%+"))))</f>
        <v>0-10%</v>
      </c>
    </row>
    <row r="7312" spans="1:24" ht="14.4" x14ac:dyDescent="0.3">
      <c r="A7312" s="2">
        <v>7311</v>
      </c>
      <c r="B7312" s="2" t="s">
        <v>9411</v>
      </c>
      <c r="C7312" s="2">
        <f>YEAR([1]Data!$D7312)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9">
        <v>64.75</v>
      </c>
      <c r="T7312" s="2">
        <v>5</v>
      </c>
      <c r="U7312" s="25">
        <v>0</v>
      </c>
      <c r="V7312" s="25">
        <v>29.137499999999996</v>
      </c>
      <c r="W7312" s="11">
        <f>Table_1[[#This Row],[Discount]]/Table_1[[#This Row],[Sales]]</f>
        <v>0</v>
      </c>
      <c r="X7312" t="str">
        <f>IF(Table_1[[#This Row],[Discount %]]&lt;=0.1, "0-10%", IF(Table_1[[#This Row],[Discount %]]&lt;=0.2, "10-20%", IF(Table_1[[#This Row],[Discount %]]&lt;=0.3, "20-30%", IF(Table_1[[#This Row],[Discount %]]&lt;=0.4, "30-40%", "40%+"))))</f>
        <v>0-10%</v>
      </c>
    </row>
    <row r="7313" spans="1:24" ht="14.4" x14ac:dyDescent="0.3">
      <c r="A7313" s="2">
        <v>7312</v>
      </c>
      <c r="B7313" s="2" t="s">
        <v>9412</v>
      </c>
      <c r="C7313" s="2">
        <f>YEAR([1]Data!$D7313)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9">
        <v>1.8720000000000003</v>
      </c>
      <c r="T7313" s="2">
        <v>2</v>
      </c>
      <c r="U7313" s="25">
        <v>0.7</v>
      </c>
      <c r="V7313" s="25">
        <v>-1.3103999999999996</v>
      </c>
      <c r="W7313" s="11">
        <f>Table_1[[#This Row],[Discount]]/Table_1[[#This Row],[Sales]]</f>
        <v>0.37393162393162382</v>
      </c>
      <c r="X7313" t="str">
        <f>IF(Table_1[[#This Row],[Discount %]]&lt;=0.1, "0-10%", IF(Table_1[[#This Row],[Discount %]]&lt;=0.2, "10-20%", IF(Table_1[[#This Row],[Discount %]]&lt;=0.3, "20-30%", IF(Table_1[[#This Row],[Discount %]]&lt;=0.4, "30-40%", "40%+"))))</f>
        <v>30-40%</v>
      </c>
    </row>
    <row r="7314" spans="1:24" ht="14.4" x14ac:dyDescent="0.3">
      <c r="A7314" s="2">
        <v>7313</v>
      </c>
      <c r="B7314" s="2" t="s">
        <v>9412</v>
      </c>
      <c r="C7314" s="2">
        <f>YEAR([1]Data!$D7314)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9">
        <v>11.214000000000002</v>
      </c>
      <c r="T7314" s="2">
        <v>2</v>
      </c>
      <c r="U7314" s="25">
        <v>0.7</v>
      </c>
      <c r="V7314" s="25">
        <v>-8.5974000000000004</v>
      </c>
      <c r="W7314" s="11">
        <f>Table_1[[#This Row],[Discount]]/Table_1[[#This Row],[Sales]]</f>
        <v>6.2421972534332071E-2</v>
      </c>
      <c r="X7314" t="str">
        <f>IF(Table_1[[#This Row],[Discount %]]&lt;=0.1, "0-10%", IF(Table_1[[#This Row],[Discount %]]&lt;=0.2, "10-20%", IF(Table_1[[#This Row],[Discount %]]&lt;=0.3, "20-30%", IF(Table_1[[#This Row],[Discount %]]&lt;=0.4, "30-40%", "40%+"))))</f>
        <v>0-10%</v>
      </c>
    </row>
    <row r="7315" spans="1:24" ht="14.4" x14ac:dyDescent="0.3">
      <c r="A7315" s="2">
        <v>7314</v>
      </c>
      <c r="B7315" s="2" t="s">
        <v>9412</v>
      </c>
      <c r="C7315" s="2">
        <f>YEAR([1]Data!$D7315)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9">
        <v>37.375999999999998</v>
      </c>
      <c r="T7315" s="2">
        <v>8</v>
      </c>
      <c r="U7315" s="25">
        <v>0.2</v>
      </c>
      <c r="V7315" s="25">
        <v>7.4751999999999992</v>
      </c>
      <c r="W7315" s="11">
        <f>Table_1[[#This Row],[Discount]]/Table_1[[#This Row],[Sales]]</f>
        <v>5.3510273972602745E-3</v>
      </c>
      <c r="X7315" t="str">
        <f>IF(Table_1[[#This Row],[Discount %]]&lt;=0.1, "0-10%", IF(Table_1[[#This Row],[Discount %]]&lt;=0.2, "10-20%", IF(Table_1[[#This Row],[Discount %]]&lt;=0.3, "20-30%", IF(Table_1[[#This Row],[Discount %]]&lt;=0.4, "30-40%", "40%+"))))</f>
        <v>0-10%</v>
      </c>
    </row>
    <row r="7316" spans="1:24" ht="14.4" x14ac:dyDescent="0.3">
      <c r="A7316" s="2">
        <v>7315</v>
      </c>
      <c r="B7316" s="2" t="s">
        <v>9413</v>
      </c>
      <c r="C7316" s="2">
        <f>YEAR([1]Data!$D7316)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9">
        <v>286.40000000000003</v>
      </c>
      <c r="T7316" s="2">
        <v>1</v>
      </c>
      <c r="U7316" s="25">
        <v>0.2</v>
      </c>
      <c r="V7316" s="25">
        <v>25.060000000000016</v>
      </c>
      <c r="W7316" s="11">
        <f>Table_1[[#This Row],[Discount]]/Table_1[[#This Row],[Sales]]</f>
        <v>6.9832402234636863E-4</v>
      </c>
      <c r="X7316" t="str">
        <f>IF(Table_1[[#This Row],[Discount %]]&lt;=0.1, "0-10%", IF(Table_1[[#This Row],[Discount %]]&lt;=0.2, "10-20%", IF(Table_1[[#This Row],[Discount %]]&lt;=0.3, "20-30%", IF(Table_1[[#This Row],[Discount %]]&lt;=0.4, "30-40%", "40%+"))))</f>
        <v>0-10%</v>
      </c>
    </row>
    <row r="7317" spans="1:24" ht="14.4" x14ac:dyDescent="0.3">
      <c r="A7317" s="2">
        <v>7316</v>
      </c>
      <c r="B7317" s="2" t="s">
        <v>9414</v>
      </c>
      <c r="C7317" s="2">
        <f>YEAR([1]Data!$D7317)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9">
        <v>43.92</v>
      </c>
      <c r="T7317" s="2">
        <v>3</v>
      </c>
      <c r="U7317" s="25">
        <v>0</v>
      </c>
      <c r="V7317" s="25">
        <v>12.736799999999999</v>
      </c>
      <c r="W7317" s="11">
        <f>Table_1[[#This Row],[Discount]]/Table_1[[#This Row],[Sales]]</f>
        <v>0</v>
      </c>
      <c r="X7317" t="str">
        <f>IF(Table_1[[#This Row],[Discount %]]&lt;=0.1, "0-10%", IF(Table_1[[#This Row],[Discount %]]&lt;=0.2, "10-20%", IF(Table_1[[#This Row],[Discount %]]&lt;=0.3, "20-30%", IF(Table_1[[#This Row],[Discount %]]&lt;=0.4, "30-40%", "40%+"))))</f>
        <v>0-10%</v>
      </c>
    </row>
    <row r="7318" spans="1:24" ht="14.4" x14ac:dyDescent="0.3">
      <c r="A7318" s="2">
        <v>7317</v>
      </c>
      <c r="B7318" s="2" t="s">
        <v>9415</v>
      </c>
      <c r="C7318" s="2">
        <f>YEAR([1]Data!$D7318)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9">
        <v>142.18199999999999</v>
      </c>
      <c r="T7318" s="2">
        <v>1</v>
      </c>
      <c r="U7318" s="25">
        <v>0.4</v>
      </c>
      <c r="V7318" s="25">
        <v>-37.915200000000027</v>
      </c>
      <c r="W7318" s="11">
        <f>Table_1[[#This Row],[Discount]]/Table_1[[#This Row],[Sales]]</f>
        <v>2.8132956351718226E-3</v>
      </c>
      <c r="X7318" t="str">
        <f>IF(Table_1[[#This Row],[Discount %]]&lt;=0.1, "0-10%", IF(Table_1[[#This Row],[Discount %]]&lt;=0.2, "10-20%", IF(Table_1[[#This Row],[Discount %]]&lt;=0.3, "20-30%", IF(Table_1[[#This Row],[Discount %]]&lt;=0.4, "30-40%", "40%+"))))</f>
        <v>0-10%</v>
      </c>
    </row>
    <row r="7319" spans="1:24" ht="14.4" x14ac:dyDescent="0.3">
      <c r="A7319" s="2">
        <v>7318</v>
      </c>
      <c r="B7319" s="2" t="s">
        <v>9416</v>
      </c>
      <c r="C7319" s="2">
        <f>YEAR([1]Data!$D7319)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9">
        <v>19.608000000000001</v>
      </c>
      <c r="T7319" s="2">
        <v>3</v>
      </c>
      <c r="U7319" s="25">
        <v>0.2</v>
      </c>
      <c r="V7319" s="25">
        <v>6.6177000000000001</v>
      </c>
      <c r="W7319" s="11">
        <f>Table_1[[#This Row],[Discount]]/Table_1[[#This Row],[Sales]]</f>
        <v>1.0199918400652794E-2</v>
      </c>
      <c r="X7319" t="str">
        <f>IF(Table_1[[#This Row],[Discount %]]&lt;=0.1, "0-10%", IF(Table_1[[#This Row],[Discount %]]&lt;=0.2, "10-20%", IF(Table_1[[#This Row],[Discount %]]&lt;=0.3, "20-30%", IF(Table_1[[#This Row],[Discount %]]&lt;=0.4, "30-40%", "40%+"))))</f>
        <v>0-10%</v>
      </c>
    </row>
    <row r="7320" spans="1:24" ht="14.4" x14ac:dyDescent="0.3">
      <c r="A7320" s="2">
        <v>7319</v>
      </c>
      <c r="B7320" s="2" t="s">
        <v>9416</v>
      </c>
      <c r="C7320" s="2">
        <f>YEAR([1]Data!$D7320)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9">
        <v>4.1580000000000004</v>
      </c>
      <c r="T7320" s="2">
        <v>7</v>
      </c>
      <c r="U7320" s="25">
        <v>0.7</v>
      </c>
      <c r="V7320" s="25">
        <v>-3.4649999999999999</v>
      </c>
      <c r="W7320" s="11">
        <f>Table_1[[#This Row],[Discount]]/Table_1[[#This Row],[Sales]]</f>
        <v>0.16835016835016833</v>
      </c>
      <c r="X7320" t="str">
        <f>IF(Table_1[[#This Row],[Discount %]]&lt;=0.1, "0-10%", IF(Table_1[[#This Row],[Discount %]]&lt;=0.2, "10-20%", IF(Table_1[[#This Row],[Discount %]]&lt;=0.3, "20-30%", IF(Table_1[[#This Row],[Discount %]]&lt;=0.4, "30-40%", "40%+"))))</f>
        <v>10-20%</v>
      </c>
    </row>
    <row r="7321" spans="1:24" ht="14.4" x14ac:dyDescent="0.3">
      <c r="A7321" s="2">
        <v>7320</v>
      </c>
      <c r="B7321" s="2" t="s">
        <v>9418</v>
      </c>
      <c r="C7321" s="2">
        <f>YEAR([1]Data!$D7321)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9">
        <v>979.95</v>
      </c>
      <c r="T7321" s="2">
        <v>5</v>
      </c>
      <c r="U7321" s="25">
        <v>0</v>
      </c>
      <c r="V7321" s="25">
        <v>264.58650000000006</v>
      </c>
      <c r="W7321" s="11">
        <f>Table_1[[#This Row],[Discount]]/Table_1[[#This Row],[Sales]]</f>
        <v>0</v>
      </c>
      <c r="X7321" t="str">
        <f>IF(Table_1[[#This Row],[Discount %]]&lt;=0.1, "0-10%", IF(Table_1[[#This Row],[Discount %]]&lt;=0.2, "10-20%", IF(Table_1[[#This Row],[Discount %]]&lt;=0.3, "20-30%", IF(Table_1[[#This Row],[Discount %]]&lt;=0.4, "30-40%", "40%+"))))</f>
        <v>0-10%</v>
      </c>
    </row>
    <row r="7322" spans="1:24" ht="14.4" x14ac:dyDescent="0.3">
      <c r="A7322" s="2">
        <v>7321</v>
      </c>
      <c r="B7322" s="2" t="s">
        <v>9418</v>
      </c>
      <c r="C7322" s="2">
        <f>YEAR([1]Data!$D7322)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9">
        <v>135.29999999999998</v>
      </c>
      <c r="T7322" s="2">
        <v>5</v>
      </c>
      <c r="U7322" s="25">
        <v>0</v>
      </c>
      <c r="V7322" s="25">
        <v>37.883999999999993</v>
      </c>
      <c r="W7322" s="11">
        <f>Table_1[[#This Row],[Discount]]/Table_1[[#This Row],[Sales]]</f>
        <v>0</v>
      </c>
      <c r="X7322" t="str">
        <f>IF(Table_1[[#This Row],[Discount %]]&lt;=0.1, "0-10%", IF(Table_1[[#This Row],[Discount %]]&lt;=0.2, "10-20%", IF(Table_1[[#This Row],[Discount %]]&lt;=0.3, "20-30%", IF(Table_1[[#This Row],[Discount %]]&lt;=0.4, "30-40%", "40%+"))))</f>
        <v>0-10%</v>
      </c>
    </row>
    <row r="7323" spans="1:24" ht="14.4" x14ac:dyDescent="0.3">
      <c r="A7323" s="2">
        <v>7322</v>
      </c>
      <c r="B7323" s="2" t="s">
        <v>9419</v>
      </c>
      <c r="C7323" s="2">
        <f>YEAR([1]Data!$D7323)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9">
        <v>8.9039999999999999</v>
      </c>
      <c r="T7323" s="2">
        <v>3</v>
      </c>
      <c r="U7323" s="25">
        <v>0.2</v>
      </c>
      <c r="V7323" s="25">
        <v>3.3389999999999995</v>
      </c>
      <c r="W7323" s="11">
        <f>Table_1[[#This Row],[Discount]]/Table_1[[#This Row],[Sales]]</f>
        <v>2.2461814914645106E-2</v>
      </c>
      <c r="X7323" t="str">
        <f>IF(Table_1[[#This Row],[Discount %]]&lt;=0.1, "0-10%", IF(Table_1[[#This Row],[Discount %]]&lt;=0.2, "10-20%", IF(Table_1[[#This Row],[Discount %]]&lt;=0.3, "20-30%", IF(Table_1[[#This Row],[Discount %]]&lt;=0.4, "30-40%", "40%+"))))</f>
        <v>0-10%</v>
      </c>
    </row>
    <row r="7324" spans="1:24" ht="14.4" x14ac:dyDescent="0.3">
      <c r="A7324" s="2">
        <v>7323</v>
      </c>
      <c r="B7324" s="2" t="s">
        <v>9419</v>
      </c>
      <c r="C7324" s="2">
        <f>YEAR([1]Data!$D7324)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9">
        <v>100.80000000000001</v>
      </c>
      <c r="T7324" s="2">
        <v>2</v>
      </c>
      <c r="U7324" s="25">
        <v>0.2</v>
      </c>
      <c r="V7324" s="25">
        <v>21.42</v>
      </c>
      <c r="W7324" s="11">
        <f>Table_1[[#This Row],[Discount]]/Table_1[[#This Row],[Sales]]</f>
        <v>1.984126984126984E-3</v>
      </c>
      <c r="X7324" t="str">
        <f>IF(Table_1[[#This Row],[Discount %]]&lt;=0.1, "0-10%", IF(Table_1[[#This Row],[Discount %]]&lt;=0.2, "10-20%", IF(Table_1[[#This Row],[Discount %]]&lt;=0.3, "20-30%", IF(Table_1[[#This Row],[Discount %]]&lt;=0.4, "30-40%", "40%+"))))</f>
        <v>0-10%</v>
      </c>
    </row>
    <row r="7325" spans="1:24" ht="14.4" x14ac:dyDescent="0.3">
      <c r="A7325" s="2">
        <v>7324</v>
      </c>
      <c r="B7325" s="2" t="s">
        <v>9420</v>
      </c>
      <c r="C7325" s="2">
        <f>YEAR([1]Data!$D7325)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9">
        <v>41.96</v>
      </c>
      <c r="T7325" s="2">
        <v>2</v>
      </c>
      <c r="U7325" s="25">
        <v>0</v>
      </c>
      <c r="V7325" s="25">
        <v>10.909600000000001</v>
      </c>
      <c r="W7325" s="11">
        <f>Table_1[[#This Row],[Discount]]/Table_1[[#This Row],[Sales]]</f>
        <v>0</v>
      </c>
      <c r="X7325" t="str">
        <f>IF(Table_1[[#This Row],[Discount %]]&lt;=0.1, "0-10%", IF(Table_1[[#This Row],[Discount %]]&lt;=0.2, "10-20%", IF(Table_1[[#This Row],[Discount %]]&lt;=0.3, "20-30%", IF(Table_1[[#This Row],[Discount %]]&lt;=0.4, "30-40%", "40%+"))))</f>
        <v>0-10%</v>
      </c>
    </row>
    <row r="7326" spans="1:24" ht="14.4" x14ac:dyDescent="0.3">
      <c r="A7326" s="2">
        <v>7325</v>
      </c>
      <c r="B7326" s="2" t="s">
        <v>9420</v>
      </c>
      <c r="C7326" s="2">
        <f>YEAR([1]Data!$D7326)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9">
        <v>9.4499999999999993</v>
      </c>
      <c r="T7326" s="2">
        <v>3</v>
      </c>
      <c r="U7326" s="25">
        <v>0</v>
      </c>
      <c r="V7326" s="25">
        <v>4.5359999999999996</v>
      </c>
      <c r="W7326" s="11">
        <f>Table_1[[#This Row],[Discount]]/Table_1[[#This Row],[Sales]]</f>
        <v>0</v>
      </c>
      <c r="X7326" t="str">
        <f>IF(Table_1[[#This Row],[Discount %]]&lt;=0.1, "0-10%", IF(Table_1[[#This Row],[Discount %]]&lt;=0.2, "10-20%", IF(Table_1[[#This Row],[Discount %]]&lt;=0.3, "20-30%", IF(Table_1[[#This Row],[Discount %]]&lt;=0.4, "30-40%", "40%+"))))</f>
        <v>0-10%</v>
      </c>
    </row>
    <row r="7327" spans="1:24" ht="14.4" x14ac:dyDescent="0.3">
      <c r="A7327" s="2">
        <v>7326</v>
      </c>
      <c r="B7327" s="2" t="s">
        <v>9421</v>
      </c>
      <c r="C7327" s="2">
        <f>YEAR([1]Data!$D7327)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9">
        <v>400.79999999999995</v>
      </c>
      <c r="T7327" s="2">
        <v>5</v>
      </c>
      <c r="U7327" s="25">
        <v>0</v>
      </c>
      <c r="V7327" s="25">
        <v>112.224</v>
      </c>
      <c r="W7327" s="11">
        <f>Table_1[[#This Row],[Discount]]/Table_1[[#This Row],[Sales]]</f>
        <v>0</v>
      </c>
      <c r="X7327" t="str">
        <f>IF(Table_1[[#This Row],[Discount %]]&lt;=0.1, "0-10%", IF(Table_1[[#This Row],[Discount %]]&lt;=0.2, "10-20%", IF(Table_1[[#This Row],[Discount %]]&lt;=0.3, "20-30%", IF(Table_1[[#This Row],[Discount %]]&lt;=0.4, "30-40%", "40%+"))))</f>
        <v>0-10%</v>
      </c>
    </row>
    <row r="7328" spans="1:24" ht="14.4" x14ac:dyDescent="0.3">
      <c r="A7328" s="2">
        <v>7327</v>
      </c>
      <c r="B7328" s="2" t="s">
        <v>9421</v>
      </c>
      <c r="C7328" s="2">
        <f>YEAR([1]Data!$D7328)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9">
        <v>28.792000000000002</v>
      </c>
      <c r="T7328" s="2">
        <v>1</v>
      </c>
      <c r="U7328" s="25">
        <v>0.2</v>
      </c>
      <c r="V7328" s="25">
        <v>10.077200000000001</v>
      </c>
      <c r="W7328" s="11">
        <f>Table_1[[#This Row],[Discount]]/Table_1[[#This Row],[Sales]]</f>
        <v>6.9463739927757709E-3</v>
      </c>
      <c r="X7328" t="str">
        <f>IF(Table_1[[#This Row],[Discount %]]&lt;=0.1, "0-10%", IF(Table_1[[#This Row],[Discount %]]&lt;=0.2, "10-20%", IF(Table_1[[#This Row],[Discount %]]&lt;=0.3, "20-30%", IF(Table_1[[#This Row],[Discount %]]&lt;=0.4, "30-40%", "40%+"))))</f>
        <v>0-10%</v>
      </c>
    </row>
    <row r="7329" spans="1:24" ht="14.4" x14ac:dyDescent="0.3">
      <c r="A7329" s="2">
        <v>7328</v>
      </c>
      <c r="B7329" s="2" t="s">
        <v>9422</v>
      </c>
      <c r="C7329" s="2">
        <f>YEAR([1]Data!$D7329)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9">
        <v>111</v>
      </c>
      <c r="T7329" s="2">
        <v>2</v>
      </c>
      <c r="U7329" s="25">
        <v>0</v>
      </c>
      <c r="V7329" s="25">
        <v>14.430000000000007</v>
      </c>
      <c r="W7329" s="11">
        <f>Table_1[[#This Row],[Discount]]/Table_1[[#This Row],[Sales]]</f>
        <v>0</v>
      </c>
      <c r="X7329" t="str">
        <f>IF(Table_1[[#This Row],[Discount %]]&lt;=0.1, "0-10%", IF(Table_1[[#This Row],[Discount %]]&lt;=0.2, "10-20%", IF(Table_1[[#This Row],[Discount %]]&lt;=0.3, "20-30%", IF(Table_1[[#This Row],[Discount %]]&lt;=0.4, "30-40%", "40%+"))))</f>
        <v>0-10%</v>
      </c>
    </row>
    <row r="7330" spans="1:24" ht="14.4" x14ac:dyDescent="0.3">
      <c r="A7330" s="2">
        <v>7329</v>
      </c>
      <c r="B7330" s="2" t="s">
        <v>9422</v>
      </c>
      <c r="C7330" s="2">
        <f>YEAR([1]Data!$D7330)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9">
        <v>1279.9680000000001</v>
      </c>
      <c r="T7330" s="2">
        <v>4</v>
      </c>
      <c r="U7330" s="25">
        <v>0.2</v>
      </c>
      <c r="V7330" s="25">
        <v>415.98959999999994</v>
      </c>
      <c r="W7330" s="11">
        <f>Table_1[[#This Row],[Discount]]/Table_1[[#This Row],[Sales]]</f>
        <v>1.5625390634765868E-4</v>
      </c>
      <c r="X7330" t="str">
        <f>IF(Table_1[[#This Row],[Discount %]]&lt;=0.1, "0-10%", IF(Table_1[[#This Row],[Discount %]]&lt;=0.2, "10-20%", IF(Table_1[[#This Row],[Discount %]]&lt;=0.3, "20-30%", IF(Table_1[[#This Row],[Discount %]]&lt;=0.4, "30-40%", "40%+"))))</f>
        <v>0-10%</v>
      </c>
    </row>
    <row r="7331" spans="1:24" ht="14.4" x14ac:dyDescent="0.3">
      <c r="A7331" s="2">
        <v>7330</v>
      </c>
      <c r="B7331" s="2" t="s">
        <v>9422</v>
      </c>
      <c r="C7331" s="2">
        <f>YEAR([1]Data!$D7331)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9">
        <v>1856.19</v>
      </c>
      <c r="T7331" s="2">
        <v>7</v>
      </c>
      <c r="U7331" s="25">
        <v>0</v>
      </c>
      <c r="V7331" s="25">
        <v>334.11419999999987</v>
      </c>
      <c r="W7331" s="11">
        <f>Table_1[[#This Row],[Discount]]/Table_1[[#This Row],[Sales]]</f>
        <v>0</v>
      </c>
      <c r="X7331" t="str">
        <f>IF(Table_1[[#This Row],[Discount %]]&lt;=0.1, "0-10%", IF(Table_1[[#This Row],[Discount %]]&lt;=0.2, "10-20%", IF(Table_1[[#This Row],[Discount %]]&lt;=0.3, "20-30%", IF(Table_1[[#This Row],[Discount %]]&lt;=0.4, "30-40%", "40%+"))))</f>
        <v>0-10%</v>
      </c>
    </row>
    <row r="7332" spans="1:24" ht="14.4" x14ac:dyDescent="0.3">
      <c r="A7332" s="2">
        <v>7331</v>
      </c>
      <c r="B7332" s="2" t="s">
        <v>9424</v>
      </c>
      <c r="C7332" s="2">
        <f>YEAR([1]Data!$D7332)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9">
        <v>22.752000000000002</v>
      </c>
      <c r="T7332" s="2">
        <v>6</v>
      </c>
      <c r="U7332" s="25">
        <v>0.6</v>
      </c>
      <c r="V7332" s="25">
        <v>-8.532</v>
      </c>
      <c r="W7332" s="11">
        <f>Table_1[[#This Row],[Discount]]/Table_1[[#This Row],[Sales]]</f>
        <v>2.6371308016877634E-2</v>
      </c>
      <c r="X7332" t="str">
        <f>IF(Table_1[[#This Row],[Discount %]]&lt;=0.1, "0-10%", IF(Table_1[[#This Row],[Discount %]]&lt;=0.2, "10-20%", IF(Table_1[[#This Row],[Discount %]]&lt;=0.3, "20-30%", IF(Table_1[[#This Row],[Discount %]]&lt;=0.4, "30-40%", "40%+"))))</f>
        <v>0-10%</v>
      </c>
    </row>
    <row r="7333" spans="1:24" ht="14.4" x14ac:dyDescent="0.3">
      <c r="A7333" s="2">
        <v>7332</v>
      </c>
      <c r="B7333" s="2" t="s">
        <v>9425</v>
      </c>
      <c r="C7333" s="2">
        <f>YEAR([1]Data!$D7333)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9">
        <v>61.541999999999994</v>
      </c>
      <c r="T7333" s="2">
        <v>1</v>
      </c>
      <c r="U7333" s="25">
        <v>0.4</v>
      </c>
      <c r="V7333" s="25">
        <v>-13.334099999999999</v>
      </c>
      <c r="W7333" s="11">
        <f>Table_1[[#This Row],[Discount]]/Table_1[[#This Row],[Sales]]</f>
        <v>6.4996262714893905E-3</v>
      </c>
      <c r="X7333" t="str">
        <f>IF(Table_1[[#This Row],[Discount %]]&lt;=0.1, "0-10%", IF(Table_1[[#This Row],[Discount %]]&lt;=0.2, "10-20%", IF(Table_1[[#This Row],[Discount %]]&lt;=0.3, "20-30%", IF(Table_1[[#This Row],[Discount %]]&lt;=0.4, "30-40%", "40%+"))))</f>
        <v>0-10%</v>
      </c>
    </row>
    <row r="7334" spans="1:24" ht="14.4" x14ac:dyDescent="0.3">
      <c r="A7334" s="2">
        <v>7333</v>
      </c>
      <c r="B7334" s="2" t="s">
        <v>9425</v>
      </c>
      <c r="C7334" s="2">
        <f>YEAR([1]Data!$D7334)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9">
        <v>81.438000000000017</v>
      </c>
      <c r="T7334" s="2">
        <v>7</v>
      </c>
      <c r="U7334" s="25">
        <v>0.7</v>
      </c>
      <c r="V7334" s="25">
        <v>-65.150399999999991</v>
      </c>
      <c r="W7334" s="11">
        <f>Table_1[[#This Row],[Discount]]/Table_1[[#This Row],[Sales]]</f>
        <v>8.5954959601168956E-3</v>
      </c>
      <c r="X7334" t="str">
        <f>IF(Table_1[[#This Row],[Discount %]]&lt;=0.1, "0-10%", IF(Table_1[[#This Row],[Discount %]]&lt;=0.2, "10-20%", IF(Table_1[[#This Row],[Discount %]]&lt;=0.3, "20-30%", IF(Table_1[[#This Row],[Discount %]]&lt;=0.4, "30-40%", "40%+"))))</f>
        <v>0-10%</v>
      </c>
    </row>
    <row r="7335" spans="1:24" ht="14.4" x14ac:dyDescent="0.3">
      <c r="A7335" s="2">
        <v>7334</v>
      </c>
      <c r="B7335" s="2" t="s">
        <v>9426</v>
      </c>
      <c r="C7335" s="2">
        <f>YEAR([1]Data!$D7335)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9">
        <v>67.36</v>
      </c>
      <c r="T7335" s="2">
        <v>2</v>
      </c>
      <c r="U7335" s="25">
        <v>0.2</v>
      </c>
      <c r="V7335" s="25">
        <v>10.103999999999996</v>
      </c>
      <c r="W7335" s="11">
        <f>Table_1[[#This Row],[Discount]]/Table_1[[#This Row],[Sales]]</f>
        <v>2.9691211401425182E-3</v>
      </c>
      <c r="X7335" t="str">
        <f>IF(Table_1[[#This Row],[Discount %]]&lt;=0.1, "0-10%", IF(Table_1[[#This Row],[Discount %]]&lt;=0.2, "10-20%", IF(Table_1[[#This Row],[Discount %]]&lt;=0.3, "20-30%", IF(Table_1[[#This Row],[Discount %]]&lt;=0.4, "30-40%", "40%+"))))</f>
        <v>0-10%</v>
      </c>
    </row>
    <row r="7336" spans="1:24" ht="14.4" x14ac:dyDescent="0.3">
      <c r="A7336" s="2">
        <v>7335</v>
      </c>
      <c r="B7336" s="2" t="s">
        <v>9426</v>
      </c>
      <c r="C7336" s="2">
        <f>YEAR([1]Data!$D7336)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9">
        <v>54.527999999999992</v>
      </c>
      <c r="T7336" s="2">
        <v>3</v>
      </c>
      <c r="U7336" s="25">
        <v>0.2</v>
      </c>
      <c r="V7336" s="25">
        <v>14.313600000000005</v>
      </c>
      <c r="W7336" s="11">
        <f>Table_1[[#This Row],[Discount]]/Table_1[[#This Row],[Sales]]</f>
        <v>3.6678403755868554E-3</v>
      </c>
      <c r="X7336" t="str">
        <f>IF(Table_1[[#This Row],[Discount %]]&lt;=0.1, "0-10%", IF(Table_1[[#This Row],[Discount %]]&lt;=0.2, "10-20%", IF(Table_1[[#This Row],[Discount %]]&lt;=0.3, "20-30%", IF(Table_1[[#This Row],[Discount %]]&lt;=0.4, "30-40%", "40%+"))))</f>
        <v>0-10%</v>
      </c>
    </row>
    <row r="7337" spans="1:24" ht="14.4" x14ac:dyDescent="0.3">
      <c r="A7337" s="2">
        <v>7336</v>
      </c>
      <c r="B7337" s="2" t="s">
        <v>9427</v>
      </c>
      <c r="C7337" s="2">
        <f>YEAR([1]Data!$D7337)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9">
        <v>843.9</v>
      </c>
      <c r="T7337" s="2">
        <v>2</v>
      </c>
      <c r="U7337" s="25">
        <v>0</v>
      </c>
      <c r="V7337" s="25">
        <v>371.31600000000003</v>
      </c>
      <c r="W7337" s="11">
        <f>Table_1[[#This Row],[Discount]]/Table_1[[#This Row],[Sales]]</f>
        <v>0</v>
      </c>
      <c r="X7337" t="str">
        <f>IF(Table_1[[#This Row],[Discount %]]&lt;=0.1, "0-10%", IF(Table_1[[#This Row],[Discount %]]&lt;=0.2, "10-20%", IF(Table_1[[#This Row],[Discount %]]&lt;=0.3, "20-30%", IF(Table_1[[#This Row],[Discount %]]&lt;=0.4, "30-40%", "40%+"))))</f>
        <v>0-10%</v>
      </c>
    </row>
    <row r="7338" spans="1:24" ht="14.4" x14ac:dyDescent="0.3">
      <c r="A7338" s="2">
        <v>7337</v>
      </c>
      <c r="B7338" s="2" t="s">
        <v>9427</v>
      </c>
      <c r="C7338" s="2">
        <f>YEAR([1]Data!$D7338)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9">
        <v>449.56800000000004</v>
      </c>
      <c r="T7338" s="2">
        <v>2</v>
      </c>
      <c r="U7338" s="25">
        <v>0.2</v>
      </c>
      <c r="V7338" s="25">
        <v>56.195999999999955</v>
      </c>
      <c r="W7338" s="11">
        <f>Table_1[[#This Row],[Discount]]/Table_1[[#This Row],[Sales]]</f>
        <v>4.4487152110470496E-4</v>
      </c>
      <c r="X7338" t="str">
        <f>IF(Table_1[[#This Row],[Discount %]]&lt;=0.1, "0-10%", IF(Table_1[[#This Row],[Discount %]]&lt;=0.2, "10-20%", IF(Table_1[[#This Row],[Discount %]]&lt;=0.3, "20-30%", IF(Table_1[[#This Row],[Discount %]]&lt;=0.4, "30-40%", "40%+"))))</f>
        <v>0-10%</v>
      </c>
    </row>
    <row r="7339" spans="1:24" ht="14.4" x14ac:dyDescent="0.3">
      <c r="A7339" s="2">
        <v>7338</v>
      </c>
      <c r="B7339" s="2" t="s">
        <v>9428</v>
      </c>
      <c r="C7339" s="2">
        <f>YEAR([1]Data!$D7339)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9">
        <v>15.51</v>
      </c>
      <c r="T7339" s="2">
        <v>1</v>
      </c>
      <c r="U7339" s="25">
        <v>0</v>
      </c>
      <c r="V7339" s="25">
        <v>3.8774999999999995</v>
      </c>
      <c r="W7339" s="11">
        <f>Table_1[[#This Row],[Discount]]/Table_1[[#This Row],[Sales]]</f>
        <v>0</v>
      </c>
      <c r="X7339" t="str">
        <f>IF(Table_1[[#This Row],[Discount %]]&lt;=0.1, "0-10%", IF(Table_1[[#This Row],[Discount %]]&lt;=0.2, "10-20%", IF(Table_1[[#This Row],[Discount %]]&lt;=0.3, "20-30%", IF(Table_1[[#This Row],[Discount %]]&lt;=0.4, "30-40%", "40%+"))))</f>
        <v>0-10%</v>
      </c>
    </row>
    <row r="7340" spans="1:24" ht="14.4" x14ac:dyDescent="0.3">
      <c r="A7340" s="2">
        <v>7339</v>
      </c>
      <c r="B7340" s="2" t="s">
        <v>9429</v>
      </c>
      <c r="C7340" s="2">
        <f>YEAR([1]Data!$D7340)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9">
        <v>192.18600000000004</v>
      </c>
      <c r="T7340" s="2">
        <v>3</v>
      </c>
      <c r="U7340" s="25">
        <v>0.1</v>
      </c>
      <c r="V7340" s="25">
        <v>36.3018</v>
      </c>
      <c r="W7340" s="11">
        <f>Table_1[[#This Row],[Discount]]/Table_1[[#This Row],[Sales]]</f>
        <v>5.2032926435848599E-4</v>
      </c>
      <c r="X7340" t="str">
        <f>IF(Table_1[[#This Row],[Discount %]]&lt;=0.1, "0-10%", IF(Table_1[[#This Row],[Discount %]]&lt;=0.2, "10-20%", IF(Table_1[[#This Row],[Discount %]]&lt;=0.3, "20-30%", IF(Table_1[[#This Row],[Discount %]]&lt;=0.4, "30-40%", "40%+"))))</f>
        <v>0-10%</v>
      </c>
    </row>
    <row r="7341" spans="1:24" ht="14.4" x14ac:dyDescent="0.3">
      <c r="A7341" s="2">
        <v>7340</v>
      </c>
      <c r="B7341" s="2" t="s">
        <v>9430</v>
      </c>
      <c r="C7341" s="2">
        <f>YEAR([1]Data!$D7341)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9">
        <v>5.76</v>
      </c>
      <c r="T7341" s="2">
        <v>2</v>
      </c>
      <c r="U7341" s="25">
        <v>0</v>
      </c>
      <c r="V7341" s="25">
        <v>1.6128</v>
      </c>
      <c r="W7341" s="11">
        <f>Table_1[[#This Row],[Discount]]/Table_1[[#This Row],[Sales]]</f>
        <v>0</v>
      </c>
      <c r="X7341" t="str">
        <f>IF(Table_1[[#This Row],[Discount %]]&lt;=0.1, "0-10%", IF(Table_1[[#This Row],[Discount %]]&lt;=0.2, "10-20%", IF(Table_1[[#This Row],[Discount %]]&lt;=0.3, "20-30%", IF(Table_1[[#This Row],[Discount %]]&lt;=0.4, "30-40%", "40%+"))))</f>
        <v>0-10%</v>
      </c>
    </row>
    <row r="7342" spans="1:24" ht="14.4" x14ac:dyDescent="0.3">
      <c r="A7342" s="2">
        <v>7341</v>
      </c>
      <c r="B7342" s="2" t="s">
        <v>9431</v>
      </c>
      <c r="C7342" s="2">
        <f>YEAR([1]Data!$D7342)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9">
        <v>67.88</v>
      </c>
      <c r="T7342" s="2">
        <v>2</v>
      </c>
      <c r="U7342" s="25">
        <v>0</v>
      </c>
      <c r="V7342" s="25">
        <v>18.327599999999997</v>
      </c>
      <c r="W7342" s="11">
        <f>Table_1[[#This Row],[Discount]]/Table_1[[#This Row],[Sales]]</f>
        <v>0</v>
      </c>
      <c r="X7342" t="str">
        <f>IF(Table_1[[#This Row],[Discount %]]&lt;=0.1, "0-10%", IF(Table_1[[#This Row],[Discount %]]&lt;=0.2, "10-20%", IF(Table_1[[#This Row],[Discount %]]&lt;=0.3, "20-30%", IF(Table_1[[#This Row],[Discount %]]&lt;=0.4, "30-40%", "40%+"))))</f>
        <v>0-10%</v>
      </c>
    </row>
    <row r="7343" spans="1:24" ht="14.4" x14ac:dyDescent="0.3">
      <c r="A7343" s="2">
        <v>7342</v>
      </c>
      <c r="B7343" s="2" t="s">
        <v>9431</v>
      </c>
      <c r="C7343" s="2">
        <f>YEAR([1]Data!$D7343)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9">
        <v>162.88999999999999</v>
      </c>
      <c r="T7343" s="2">
        <v>13</v>
      </c>
      <c r="U7343" s="25">
        <v>0</v>
      </c>
      <c r="V7343" s="25">
        <v>76.558299999999988</v>
      </c>
      <c r="W7343" s="11">
        <f>Table_1[[#This Row],[Discount]]/Table_1[[#This Row],[Sales]]</f>
        <v>0</v>
      </c>
      <c r="X7343" t="str">
        <f>IF(Table_1[[#This Row],[Discount %]]&lt;=0.1, "0-10%", IF(Table_1[[#This Row],[Discount %]]&lt;=0.2, "10-20%", IF(Table_1[[#This Row],[Discount %]]&lt;=0.3, "20-30%", IF(Table_1[[#This Row],[Discount %]]&lt;=0.4, "30-40%", "40%+"))))</f>
        <v>0-10%</v>
      </c>
    </row>
    <row r="7344" spans="1:24" ht="14.4" x14ac:dyDescent="0.3">
      <c r="A7344" s="2">
        <v>7343</v>
      </c>
      <c r="B7344" s="2" t="s">
        <v>9431</v>
      </c>
      <c r="C7344" s="2">
        <f>YEAR([1]Data!$D7344)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9">
        <v>25.71</v>
      </c>
      <c r="T7344" s="2">
        <v>3</v>
      </c>
      <c r="U7344" s="25">
        <v>0</v>
      </c>
      <c r="V7344" s="25">
        <v>9.2556000000000012</v>
      </c>
      <c r="W7344" s="11">
        <f>Table_1[[#This Row],[Discount]]/Table_1[[#This Row],[Sales]]</f>
        <v>0</v>
      </c>
      <c r="X7344" t="str">
        <f>IF(Table_1[[#This Row],[Discount %]]&lt;=0.1, "0-10%", IF(Table_1[[#This Row],[Discount %]]&lt;=0.2, "10-20%", IF(Table_1[[#This Row],[Discount %]]&lt;=0.3, "20-30%", IF(Table_1[[#This Row],[Discount %]]&lt;=0.4, "30-40%", "40%+"))))</f>
        <v>0-10%</v>
      </c>
    </row>
    <row r="7345" spans="1:24" ht="14.4" x14ac:dyDescent="0.3">
      <c r="A7345" s="2">
        <v>7344</v>
      </c>
      <c r="B7345" s="2" t="s">
        <v>9432</v>
      </c>
      <c r="C7345" s="2">
        <f>YEAR([1]Data!$D7345)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9">
        <v>191.88</v>
      </c>
      <c r="T7345" s="2">
        <v>6</v>
      </c>
      <c r="U7345" s="25">
        <v>0</v>
      </c>
      <c r="V7345" s="25">
        <v>19.188000000000002</v>
      </c>
      <c r="W7345" s="11">
        <f>Table_1[[#This Row],[Discount]]/Table_1[[#This Row],[Sales]]</f>
        <v>0</v>
      </c>
      <c r="X7345" t="str">
        <f>IF(Table_1[[#This Row],[Discount %]]&lt;=0.1, "0-10%", IF(Table_1[[#This Row],[Discount %]]&lt;=0.2, "10-20%", IF(Table_1[[#This Row],[Discount %]]&lt;=0.3, "20-30%", IF(Table_1[[#This Row],[Discount %]]&lt;=0.4, "30-40%", "40%+"))))</f>
        <v>0-10%</v>
      </c>
    </row>
    <row r="7346" spans="1:24" ht="14.4" x14ac:dyDescent="0.3">
      <c r="A7346" s="2">
        <v>7345</v>
      </c>
      <c r="B7346" s="2" t="s">
        <v>9433</v>
      </c>
      <c r="C7346" s="2">
        <f>YEAR([1]Data!$D7346)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9">
        <v>721.87500000000011</v>
      </c>
      <c r="T7346" s="2">
        <v>6</v>
      </c>
      <c r="U7346" s="25">
        <v>0.45</v>
      </c>
      <c r="V7346" s="25">
        <v>-420</v>
      </c>
      <c r="W7346" s="11">
        <f>Table_1[[#This Row],[Discount]]/Table_1[[#This Row],[Sales]]</f>
        <v>6.2337662337662325E-4</v>
      </c>
      <c r="X7346" t="str">
        <f>IF(Table_1[[#This Row],[Discount %]]&lt;=0.1, "0-10%", IF(Table_1[[#This Row],[Discount %]]&lt;=0.2, "10-20%", IF(Table_1[[#This Row],[Discount %]]&lt;=0.3, "20-30%", IF(Table_1[[#This Row],[Discount %]]&lt;=0.4, "30-40%", "40%+"))))</f>
        <v>0-10%</v>
      </c>
    </row>
    <row r="7347" spans="1:24" ht="14.4" x14ac:dyDescent="0.3">
      <c r="A7347" s="2">
        <v>7346</v>
      </c>
      <c r="B7347" s="2" t="s">
        <v>9433</v>
      </c>
      <c r="C7347" s="2">
        <f>YEAR([1]Data!$D7347)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9">
        <v>73.567999999999998</v>
      </c>
      <c r="T7347" s="2">
        <v>4</v>
      </c>
      <c r="U7347" s="25">
        <v>0.2</v>
      </c>
      <c r="V7347" s="25">
        <v>-16.552799999999994</v>
      </c>
      <c r="W7347" s="11">
        <f>Table_1[[#This Row],[Discount]]/Table_1[[#This Row],[Sales]]</f>
        <v>2.7185732927359724E-3</v>
      </c>
      <c r="X7347" t="str">
        <f>IF(Table_1[[#This Row],[Discount %]]&lt;=0.1, "0-10%", IF(Table_1[[#This Row],[Discount %]]&lt;=0.2, "10-20%", IF(Table_1[[#This Row],[Discount %]]&lt;=0.3, "20-30%", IF(Table_1[[#This Row],[Discount %]]&lt;=0.4, "30-40%", "40%+"))))</f>
        <v>0-10%</v>
      </c>
    </row>
    <row r="7348" spans="1:24" ht="14.4" x14ac:dyDescent="0.3">
      <c r="A7348" s="2">
        <v>7347</v>
      </c>
      <c r="B7348" s="2" t="s">
        <v>9433</v>
      </c>
      <c r="C7348" s="2">
        <f>YEAR([1]Data!$D7348)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9">
        <v>13.584000000000001</v>
      </c>
      <c r="T7348" s="2">
        <v>1</v>
      </c>
      <c r="U7348" s="25">
        <v>0.2</v>
      </c>
      <c r="V7348" s="25">
        <v>1.3584000000000001</v>
      </c>
      <c r="W7348" s="11">
        <f>Table_1[[#This Row],[Discount]]/Table_1[[#This Row],[Sales]]</f>
        <v>1.4723203769140164E-2</v>
      </c>
      <c r="X7348" t="str">
        <f>IF(Table_1[[#This Row],[Discount %]]&lt;=0.1, "0-10%", IF(Table_1[[#This Row],[Discount %]]&lt;=0.2, "10-20%", IF(Table_1[[#This Row],[Discount %]]&lt;=0.3, "20-30%", IF(Table_1[[#This Row],[Discount %]]&lt;=0.4, "30-40%", "40%+"))))</f>
        <v>0-10%</v>
      </c>
    </row>
    <row r="7349" spans="1:24" ht="14.4" x14ac:dyDescent="0.3">
      <c r="A7349" s="2">
        <v>7348</v>
      </c>
      <c r="B7349" s="2" t="s">
        <v>9433</v>
      </c>
      <c r="C7349" s="2">
        <f>YEAR([1]Data!$D7349)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9">
        <v>64.784000000000006</v>
      </c>
      <c r="T7349" s="2">
        <v>1</v>
      </c>
      <c r="U7349" s="25">
        <v>0.2</v>
      </c>
      <c r="V7349" s="25">
        <v>-12.147000000000009</v>
      </c>
      <c r="W7349" s="11">
        <f>Table_1[[#This Row],[Discount]]/Table_1[[#This Row],[Sales]]</f>
        <v>3.0871820202519138E-3</v>
      </c>
      <c r="X7349" t="str">
        <f>IF(Table_1[[#This Row],[Discount %]]&lt;=0.1, "0-10%", IF(Table_1[[#This Row],[Discount %]]&lt;=0.2, "10-20%", IF(Table_1[[#This Row],[Discount %]]&lt;=0.3, "20-30%", IF(Table_1[[#This Row],[Discount %]]&lt;=0.4, "30-40%", "40%+"))))</f>
        <v>0-10%</v>
      </c>
    </row>
    <row r="7350" spans="1:24" ht="14.4" x14ac:dyDescent="0.3">
      <c r="A7350" s="2">
        <v>7349</v>
      </c>
      <c r="B7350" s="2" t="s">
        <v>9434</v>
      </c>
      <c r="C7350" s="2">
        <f>YEAR([1]Data!$D7350)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9">
        <v>176.77199999999996</v>
      </c>
      <c r="T7350" s="2">
        <v>3</v>
      </c>
      <c r="U7350" s="25">
        <v>0.8</v>
      </c>
      <c r="V7350" s="25">
        <v>-459.60720000000003</v>
      </c>
      <c r="W7350" s="11">
        <f>Table_1[[#This Row],[Discount]]/Table_1[[#This Row],[Sales]]</f>
        <v>4.5256036023804689E-3</v>
      </c>
      <c r="X7350" t="str">
        <f>IF(Table_1[[#This Row],[Discount %]]&lt;=0.1, "0-10%", IF(Table_1[[#This Row],[Discount %]]&lt;=0.2, "10-20%", IF(Table_1[[#This Row],[Discount %]]&lt;=0.3, "20-30%", IF(Table_1[[#This Row],[Discount %]]&lt;=0.4, "30-40%", "40%+"))))</f>
        <v>0-10%</v>
      </c>
    </row>
    <row r="7351" spans="1:24" ht="14.4" x14ac:dyDescent="0.3">
      <c r="A7351" s="2">
        <v>7350</v>
      </c>
      <c r="B7351" s="2" t="s">
        <v>9435</v>
      </c>
      <c r="C7351" s="2">
        <f>YEAR([1]Data!$D7351)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9">
        <v>38.82</v>
      </c>
      <c r="T7351" s="2">
        <v>6</v>
      </c>
      <c r="U7351" s="25">
        <v>0</v>
      </c>
      <c r="V7351" s="25">
        <v>19.41</v>
      </c>
      <c r="W7351" s="11">
        <f>Table_1[[#This Row],[Discount]]/Table_1[[#This Row],[Sales]]</f>
        <v>0</v>
      </c>
      <c r="X7351" t="str">
        <f>IF(Table_1[[#This Row],[Discount %]]&lt;=0.1, "0-10%", IF(Table_1[[#This Row],[Discount %]]&lt;=0.2, "10-20%", IF(Table_1[[#This Row],[Discount %]]&lt;=0.3, "20-30%", IF(Table_1[[#This Row],[Discount %]]&lt;=0.4, "30-40%", "40%+"))))</f>
        <v>0-10%</v>
      </c>
    </row>
    <row r="7352" spans="1:24" ht="14.4" x14ac:dyDescent="0.3">
      <c r="A7352" s="2">
        <v>7351</v>
      </c>
      <c r="B7352" s="2" t="s">
        <v>9435</v>
      </c>
      <c r="C7352" s="2">
        <f>YEAR([1]Data!$D7352)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9">
        <v>21.9</v>
      </c>
      <c r="T7352" s="2">
        <v>5</v>
      </c>
      <c r="U7352" s="25">
        <v>0</v>
      </c>
      <c r="V7352" s="25">
        <v>10.511999999999999</v>
      </c>
      <c r="W7352" s="11">
        <f>Table_1[[#This Row],[Discount]]/Table_1[[#This Row],[Sales]]</f>
        <v>0</v>
      </c>
      <c r="X7352" t="str">
        <f>IF(Table_1[[#This Row],[Discount %]]&lt;=0.1, "0-10%", IF(Table_1[[#This Row],[Discount %]]&lt;=0.2, "10-20%", IF(Table_1[[#This Row],[Discount %]]&lt;=0.3, "20-30%", IF(Table_1[[#This Row],[Discount %]]&lt;=0.4, "30-40%", "40%+"))))</f>
        <v>0-10%</v>
      </c>
    </row>
    <row r="7353" spans="1:24" ht="14.4" x14ac:dyDescent="0.3">
      <c r="A7353" s="2">
        <v>7352</v>
      </c>
      <c r="B7353" s="2" t="s">
        <v>9436</v>
      </c>
      <c r="C7353" s="2">
        <f>YEAR([1]Data!$D7353)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9">
        <v>111.79</v>
      </c>
      <c r="T7353" s="2">
        <v>7</v>
      </c>
      <c r="U7353" s="25">
        <v>0</v>
      </c>
      <c r="V7353" s="25">
        <v>43.598100000000002</v>
      </c>
      <c r="W7353" s="11">
        <f>Table_1[[#This Row],[Discount]]/Table_1[[#This Row],[Sales]]</f>
        <v>0</v>
      </c>
      <c r="X7353" t="str">
        <f>IF(Table_1[[#This Row],[Discount %]]&lt;=0.1, "0-10%", IF(Table_1[[#This Row],[Discount %]]&lt;=0.2, "10-20%", IF(Table_1[[#This Row],[Discount %]]&lt;=0.3, "20-30%", IF(Table_1[[#This Row],[Discount %]]&lt;=0.4, "30-40%", "40%+"))))</f>
        <v>0-10%</v>
      </c>
    </row>
    <row r="7354" spans="1:24" ht="14.4" x14ac:dyDescent="0.3">
      <c r="A7354" s="2">
        <v>7353</v>
      </c>
      <c r="B7354" s="2" t="s">
        <v>9438</v>
      </c>
      <c r="C7354" s="2">
        <f>YEAR([1]Data!$D7354)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9">
        <v>445.44</v>
      </c>
      <c r="T7354" s="2">
        <v>8</v>
      </c>
      <c r="U7354" s="25">
        <v>0.4</v>
      </c>
      <c r="V7354" s="25">
        <v>-81.664000000000044</v>
      </c>
      <c r="W7354" s="11">
        <f>Table_1[[#This Row],[Discount]]/Table_1[[#This Row],[Sales]]</f>
        <v>8.9798850574712653E-4</v>
      </c>
      <c r="X7354" t="str">
        <f>IF(Table_1[[#This Row],[Discount %]]&lt;=0.1, "0-10%", IF(Table_1[[#This Row],[Discount %]]&lt;=0.2, "10-20%", IF(Table_1[[#This Row],[Discount %]]&lt;=0.3, "20-30%", IF(Table_1[[#This Row],[Discount %]]&lt;=0.4, "30-40%", "40%+"))))</f>
        <v>0-10%</v>
      </c>
    </row>
    <row r="7355" spans="1:24" ht="14.4" x14ac:dyDescent="0.3">
      <c r="A7355" s="2">
        <v>7354</v>
      </c>
      <c r="B7355" s="2" t="s">
        <v>9439</v>
      </c>
      <c r="C7355" s="2">
        <f>YEAR([1]Data!$D7355)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9">
        <v>16.520000000000003</v>
      </c>
      <c r="T7355" s="2">
        <v>5</v>
      </c>
      <c r="U7355" s="25">
        <v>0.2</v>
      </c>
      <c r="V7355" s="25">
        <v>5.368999999999998</v>
      </c>
      <c r="W7355" s="11">
        <f>Table_1[[#This Row],[Discount]]/Table_1[[#This Row],[Sales]]</f>
        <v>1.2106537530266342E-2</v>
      </c>
      <c r="X7355" t="str">
        <f>IF(Table_1[[#This Row],[Discount %]]&lt;=0.1, "0-10%", IF(Table_1[[#This Row],[Discount %]]&lt;=0.2, "10-20%", IF(Table_1[[#This Row],[Discount %]]&lt;=0.3, "20-30%", IF(Table_1[[#This Row],[Discount %]]&lt;=0.4, "30-40%", "40%+"))))</f>
        <v>0-10%</v>
      </c>
    </row>
    <row r="7356" spans="1:24" ht="14.4" x14ac:dyDescent="0.3">
      <c r="A7356" s="2">
        <v>7355</v>
      </c>
      <c r="B7356" s="2" t="s">
        <v>9440</v>
      </c>
      <c r="C7356" s="2">
        <f>YEAR([1]Data!$D7356)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9">
        <v>29.900000000000002</v>
      </c>
      <c r="T7356" s="2">
        <v>5</v>
      </c>
      <c r="U7356" s="25">
        <v>0</v>
      </c>
      <c r="V7356" s="25">
        <v>13.454999999999998</v>
      </c>
      <c r="W7356" s="11">
        <f>Table_1[[#This Row],[Discount]]/Table_1[[#This Row],[Sales]]</f>
        <v>0</v>
      </c>
      <c r="X7356" t="str">
        <f>IF(Table_1[[#This Row],[Discount %]]&lt;=0.1, "0-10%", IF(Table_1[[#This Row],[Discount %]]&lt;=0.2, "10-20%", IF(Table_1[[#This Row],[Discount %]]&lt;=0.3, "20-30%", IF(Table_1[[#This Row],[Discount %]]&lt;=0.4, "30-40%", "40%+"))))</f>
        <v>0-10%</v>
      </c>
    </row>
    <row r="7357" spans="1:24" ht="14.4" x14ac:dyDescent="0.3">
      <c r="A7357" s="2">
        <v>7356</v>
      </c>
      <c r="B7357" s="2" t="s">
        <v>9441</v>
      </c>
      <c r="C7357" s="2">
        <f>YEAR([1]Data!$D7357)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9">
        <v>116.4</v>
      </c>
      <c r="T7357" s="2">
        <v>8</v>
      </c>
      <c r="U7357" s="25">
        <v>0</v>
      </c>
      <c r="V7357" s="25">
        <v>52.379999999999995</v>
      </c>
      <c r="W7357" s="11">
        <f>Table_1[[#This Row],[Discount]]/Table_1[[#This Row],[Sales]]</f>
        <v>0</v>
      </c>
      <c r="X7357" t="str">
        <f>IF(Table_1[[#This Row],[Discount %]]&lt;=0.1, "0-10%", IF(Table_1[[#This Row],[Discount %]]&lt;=0.2, "10-20%", IF(Table_1[[#This Row],[Discount %]]&lt;=0.3, "20-30%", IF(Table_1[[#This Row],[Discount %]]&lt;=0.4, "30-40%", "40%+"))))</f>
        <v>0-10%</v>
      </c>
    </row>
    <row r="7358" spans="1:24" ht="14.4" x14ac:dyDescent="0.3">
      <c r="A7358" s="2">
        <v>7357</v>
      </c>
      <c r="B7358" s="2" t="s">
        <v>9442</v>
      </c>
      <c r="C7358" s="2">
        <f>YEAR([1]Data!$D7358)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9">
        <v>1.4080000000000001</v>
      </c>
      <c r="T7358" s="2">
        <v>1</v>
      </c>
      <c r="U7358" s="25">
        <v>0.2</v>
      </c>
      <c r="V7358" s="25">
        <v>0.15839999999999993</v>
      </c>
      <c r="W7358" s="11">
        <f>Table_1[[#This Row],[Discount]]/Table_1[[#This Row],[Sales]]</f>
        <v>0.14204545454545453</v>
      </c>
      <c r="X7358" t="str">
        <f>IF(Table_1[[#This Row],[Discount %]]&lt;=0.1, "0-10%", IF(Table_1[[#This Row],[Discount %]]&lt;=0.2, "10-20%", IF(Table_1[[#This Row],[Discount %]]&lt;=0.3, "20-30%", IF(Table_1[[#This Row],[Discount %]]&lt;=0.4, "30-40%", "40%+"))))</f>
        <v>10-20%</v>
      </c>
    </row>
    <row r="7359" spans="1:24" ht="14.4" x14ac:dyDescent="0.3">
      <c r="A7359" s="2">
        <v>7358</v>
      </c>
      <c r="B7359" s="2" t="s">
        <v>9442</v>
      </c>
      <c r="C7359" s="2">
        <f>YEAR([1]Data!$D7359)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9">
        <v>169.56800000000001</v>
      </c>
      <c r="T7359" s="2">
        <v>2</v>
      </c>
      <c r="U7359" s="25">
        <v>0.2</v>
      </c>
      <c r="V7359" s="25">
        <v>0</v>
      </c>
      <c r="W7359" s="11">
        <f>Table_1[[#This Row],[Discount]]/Table_1[[#This Row],[Sales]]</f>
        <v>1.179467824117758E-3</v>
      </c>
      <c r="X7359" t="str">
        <f>IF(Table_1[[#This Row],[Discount %]]&lt;=0.1, "0-10%", IF(Table_1[[#This Row],[Discount %]]&lt;=0.2, "10-20%", IF(Table_1[[#This Row],[Discount %]]&lt;=0.3, "20-30%", IF(Table_1[[#This Row],[Discount %]]&lt;=0.4, "30-40%", "40%+"))))</f>
        <v>0-10%</v>
      </c>
    </row>
    <row r="7360" spans="1:24" ht="14.4" x14ac:dyDescent="0.3">
      <c r="A7360" s="2">
        <v>7359</v>
      </c>
      <c r="B7360" s="2" t="s">
        <v>9443</v>
      </c>
      <c r="C7360" s="2">
        <f>YEAR([1]Data!$D7360)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9">
        <v>251.96399999999994</v>
      </c>
      <c r="T7360" s="2">
        <v>6</v>
      </c>
      <c r="U7360" s="25">
        <v>0.4</v>
      </c>
      <c r="V7360" s="25">
        <v>-50.392799999999994</v>
      </c>
      <c r="W7360" s="11">
        <f>Table_1[[#This Row],[Discount]]/Table_1[[#This Row],[Sales]]</f>
        <v>1.5875283770697406E-3</v>
      </c>
      <c r="X7360" t="str">
        <f>IF(Table_1[[#This Row],[Discount %]]&lt;=0.1, "0-10%", IF(Table_1[[#This Row],[Discount %]]&lt;=0.2, "10-20%", IF(Table_1[[#This Row],[Discount %]]&lt;=0.3, "20-30%", IF(Table_1[[#This Row],[Discount %]]&lt;=0.4, "30-40%", "40%+"))))</f>
        <v>0-10%</v>
      </c>
    </row>
    <row r="7361" spans="1:24" ht="14.4" x14ac:dyDescent="0.3">
      <c r="A7361" s="2">
        <v>7360</v>
      </c>
      <c r="B7361" s="2" t="s">
        <v>9443</v>
      </c>
      <c r="C7361" s="2">
        <f>YEAR([1]Data!$D7361)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9">
        <v>523.76400000000001</v>
      </c>
      <c r="T7361" s="2">
        <v>3</v>
      </c>
      <c r="U7361" s="25">
        <v>0.4</v>
      </c>
      <c r="V7361" s="25">
        <v>-192.04680000000008</v>
      </c>
      <c r="W7361" s="11">
        <f>Table_1[[#This Row],[Discount]]/Table_1[[#This Row],[Sales]]</f>
        <v>7.6370273634690435E-4</v>
      </c>
      <c r="X7361" t="str">
        <f>IF(Table_1[[#This Row],[Discount %]]&lt;=0.1, "0-10%", IF(Table_1[[#This Row],[Discount %]]&lt;=0.2, "10-20%", IF(Table_1[[#This Row],[Discount %]]&lt;=0.3, "20-30%", IF(Table_1[[#This Row],[Discount %]]&lt;=0.4, "30-40%", "40%+"))))</f>
        <v>0-10%</v>
      </c>
    </row>
    <row r="7362" spans="1:24" ht="14.4" x14ac:dyDescent="0.3">
      <c r="A7362" s="2">
        <v>7361</v>
      </c>
      <c r="B7362" s="2" t="s">
        <v>9444</v>
      </c>
      <c r="C7362" s="2">
        <f>YEAR([1]Data!$D7362)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9">
        <v>19.440000000000001</v>
      </c>
      <c r="T7362" s="2">
        <v>3</v>
      </c>
      <c r="U7362" s="25">
        <v>0</v>
      </c>
      <c r="V7362" s="25">
        <v>9.3312000000000008</v>
      </c>
      <c r="W7362" s="11">
        <f>Table_1[[#This Row],[Discount]]/Table_1[[#This Row],[Sales]]</f>
        <v>0</v>
      </c>
      <c r="X7362" t="str">
        <f>IF(Table_1[[#This Row],[Discount %]]&lt;=0.1, "0-10%", IF(Table_1[[#This Row],[Discount %]]&lt;=0.2, "10-20%", IF(Table_1[[#This Row],[Discount %]]&lt;=0.3, "20-30%", IF(Table_1[[#This Row],[Discount %]]&lt;=0.4, "30-40%", "40%+"))))</f>
        <v>0-10%</v>
      </c>
    </row>
    <row r="7363" spans="1:24" ht="14.4" x14ac:dyDescent="0.3">
      <c r="A7363" s="2">
        <v>7362</v>
      </c>
      <c r="B7363" s="2" t="s">
        <v>9444</v>
      </c>
      <c r="C7363" s="2">
        <f>YEAR([1]Data!$D7363)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9">
        <v>194.35200000000003</v>
      </c>
      <c r="T7363" s="2">
        <v>3</v>
      </c>
      <c r="U7363" s="25">
        <v>0.2</v>
      </c>
      <c r="V7363" s="25">
        <v>-36.441000000000031</v>
      </c>
      <c r="W7363" s="11">
        <f>Table_1[[#This Row],[Discount]]/Table_1[[#This Row],[Sales]]</f>
        <v>1.0290606734173046E-3</v>
      </c>
      <c r="X7363" t="str">
        <f>IF(Table_1[[#This Row],[Discount %]]&lt;=0.1, "0-10%", IF(Table_1[[#This Row],[Discount %]]&lt;=0.2, "10-20%", IF(Table_1[[#This Row],[Discount %]]&lt;=0.3, "20-30%", IF(Table_1[[#This Row],[Discount %]]&lt;=0.4, "30-40%", "40%+"))))</f>
        <v>0-10%</v>
      </c>
    </row>
    <row r="7364" spans="1:24" ht="14.4" x14ac:dyDescent="0.3">
      <c r="A7364" s="2">
        <v>7363</v>
      </c>
      <c r="B7364" s="2" t="s">
        <v>9444</v>
      </c>
      <c r="C7364" s="2">
        <f>YEAR([1]Data!$D7364)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9">
        <v>36.624000000000002</v>
      </c>
      <c r="T7364" s="2">
        <v>3</v>
      </c>
      <c r="U7364" s="25">
        <v>0.2</v>
      </c>
      <c r="V7364" s="25">
        <v>13.734</v>
      </c>
      <c r="W7364" s="11">
        <f>Table_1[[#This Row],[Discount]]/Table_1[[#This Row],[Sales]]</f>
        <v>5.4608999563128006E-3</v>
      </c>
      <c r="X7364" t="str">
        <f>IF(Table_1[[#This Row],[Discount %]]&lt;=0.1, "0-10%", IF(Table_1[[#This Row],[Discount %]]&lt;=0.2, "10-20%", IF(Table_1[[#This Row],[Discount %]]&lt;=0.3, "20-30%", IF(Table_1[[#This Row],[Discount %]]&lt;=0.4, "30-40%", "40%+"))))</f>
        <v>0-10%</v>
      </c>
    </row>
    <row r="7365" spans="1:24" ht="14.4" x14ac:dyDescent="0.3">
      <c r="A7365" s="2">
        <v>7364</v>
      </c>
      <c r="B7365" s="2" t="s">
        <v>9445</v>
      </c>
      <c r="C7365" s="2">
        <f>YEAR([1]Data!$D7365)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9">
        <v>340.18200000000002</v>
      </c>
      <c r="T7365" s="2">
        <v>3</v>
      </c>
      <c r="U7365" s="25">
        <v>0.4</v>
      </c>
      <c r="V7365" s="25">
        <v>-73.706100000000021</v>
      </c>
      <c r="W7365" s="11">
        <f>Table_1[[#This Row],[Discount]]/Table_1[[#This Row],[Sales]]</f>
        <v>1.1758411673751109E-3</v>
      </c>
      <c r="X7365" t="str">
        <f>IF(Table_1[[#This Row],[Discount %]]&lt;=0.1, "0-10%", IF(Table_1[[#This Row],[Discount %]]&lt;=0.2, "10-20%", IF(Table_1[[#This Row],[Discount %]]&lt;=0.3, "20-30%", IF(Table_1[[#This Row],[Discount %]]&lt;=0.4, "30-40%", "40%+"))))</f>
        <v>0-10%</v>
      </c>
    </row>
    <row r="7366" spans="1:24" ht="14.4" x14ac:dyDescent="0.3">
      <c r="A7366" s="2">
        <v>7365</v>
      </c>
      <c r="B7366" s="2" t="s">
        <v>9445</v>
      </c>
      <c r="C7366" s="2">
        <f>YEAR([1]Data!$D7366)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9">
        <v>12.672000000000001</v>
      </c>
      <c r="T7366" s="2">
        <v>8</v>
      </c>
      <c r="U7366" s="25">
        <v>0.2</v>
      </c>
      <c r="V7366" s="25">
        <v>2.6927999999999992</v>
      </c>
      <c r="W7366" s="11">
        <f>Table_1[[#This Row],[Discount]]/Table_1[[#This Row],[Sales]]</f>
        <v>1.5782828282828284E-2</v>
      </c>
      <c r="X7366" t="str">
        <f>IF(Table_1[[#This Row],[Discount %]]&lt;=0.1, "0-10%", IF(Table_1[[#This Row],[Discount %]]&lt;=0.2, "10-20%", IF(Table_1[[#This Row],[Discount %]]&lt;=0.3, "20-30%", IF(Table_1[[#This Row],[Discount %]]&lt;=0.4, "30-40%", "40%+"))))</f>
        <v>0-10%</v>
      </c>
    </row>
    <row r="7367" spans="1:24" ht="14.4" x14ac:dyDescent="0.3">
      <c r="A7367" s="2">
        <v>7366</v>
      </c>
      <c r="B7367" s="2" t="s">
        <v>9445</v>
      </c>
      <c r="C7367" s="2">
        <f>YEAR([1]Data!$D7367)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9">
        <v>6.8880000000000017</v>
      </c>
      <c r="T7367" s="2">
        <v>2</v>
      </c>
      <c r="U7367" s="25">
        <v>0.7</v>
      </c>
      <c r="V7367" s="25">
        <v>-5.0511999999999997</v>
      </c>
      <c r="W7367" s="11">
        <f>Table_1[[#This Row],[Discount]]/Table_1[[#This Row],[Sales]]</f>
        <v>0.10162601626016257</v>
      </c>
      <c r="X7367" t="str">
        <f>IF(Table_1[[#This Row],[Discount %]]&lt;=0.1, "0-10%", IF(Table_1[[#This Row],[Discount %]]&lt;=0.2, "10-20%", IF(Table_1[[#This Row],[Discount %]]&lt;=0.3, "20-30%", IF(Table_1[[#This Row],[Discount %]]&lt;=0.4, "30-40%", "40%+"))))</f>
        <v>10-20%</v>
      </c>
    </row>
    <row r="7368" spans="1:24" ht="14.4" x14ac:dyDescent="0.3">
      <c r="A7368" s="2">
        <v>7367</v>
      </c>
      <c r="B7368" s="2" t="s">
        <v>9445</v>
      </c>
      <c r="C7368" s="2">
        <f>YEAR([1]Data!$D7368)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9">
        <v>32.544000000000004</v>
      </c>
      <c r="T7368" s="2">
        <v>2</v>
      </c>
      <c r="U7368" s="25">
        <v>0.2</v>
      </c>
      <c r="V7368" s="25">
        <v>-7.7292000000000041</v>
      </c>
      <c r="W7368" s="11">
        <f>Table_1[[#This Row],[Discount]]/Table_1[[#This Row],[Sales]]</f>
        <v>6.1455260570304811E-3</v>
      </c>
      <c r="X7368" t="str">
        <f>IF(Table_1[[#This Row],[Discount %]]&lt;=0.1, "0-10%", IF(Table_1[[#This Row],[Discount %]]&lt;=0.2, "10-20%", IF(Table_1[[#This Row],[Discount %]]&lt;=0.3, "20-30%", IF(Table_1[[#This Row],[Discount %]]&lt;=0.4, "30-40%", "40%+"))))</f>
        <v>0-10%</v>
      </c>
    </row>
    <row r="7369" spans="1:24" ht="14.4" x14ac:dyDescent="0.3">
      <c r="A7369" s="2">
        <v>7368</v>
      </c>
      <c r="B7369" s="2" t="s">
        <v>9445</v>
      </c>
      <c r="C7369" s="2">
        <f>YEAR([1]Data!$D7369)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9">
        <v>347.80200000000002</v>
      </c>
      <c r="T7369" s="2">
        <v>7</v>
      </c>
      <c r="U7369" s="25">
        <v>0.3</v>
      </c>
      <c r="V7369" s="25">
        <v>-24.842999999999961</v>
      </c>
      <c r="W7369" s="11">
        <f>Table_1[[#This Row],[Discount]]/Table_1[[#This Row],[Sales]]</f>
        <v>8.6255973226145898E-4</v>
      </c>
      <c r="X7369" t="str">
        <f>IF(Table_1[[#This Row],[Discount %]]&lt;=0.1, "0-10%", IF(Table_1[[#This Row],[Discount %]]&lt;=0.2, "10-20%", IF(Table_1[[#This Row],[Discount %]]&lt;=0.3, "20-30%", IF(Table_1[[#This Row],[Discount %]]&lt;=0.4, "30-40%", "40%+"))))</f>
        <v>0-10%</v>
      </c>
    </row>
    <row r="7370" spans="1:24" ht="14.4" x14ac:dyDescent="0.3">
      <c r="A7370" s="2">
        <v>7369</v>
      </c>
      <c r="B7370" s="2" t="s">
        <v>9446</v>
      </c>
      <c r="C7370" s="2">
        <f>YEAR([1]Data!$D7370)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9">
        <v>15.570000000000004</v>
      </c>
      <c r="T7370" s="2">
        <v>3</v>
      </c>
      <c r="U7370" s="25">
        <v>0.7</v>
      </c>
      <c r="V7370" s="25">
        <v>-11.936999999999998</v>
      </c>
      <c r="W7370" s="11">
        <f>Table_1[[#This Row],[Discount]]/Table_1[[#This Row],[Sales]]</f>
        <v>4.4958253050738584E-2</v>
      </c>
      <c r="X7370" t="str">
        <f>IF(Table_1[[#This Row],[Discount %]]&lt;=0.1, "0-10%", IF(Table_1[[#This Row],[Discount %]]&lt;=0.2, "10-20%", IF(Table_1[[#This Row],[Discount %]]&lt;=0.3, "20-30%", IF(Table_1[[#This Row],[Discount %]]&lt;=0.4, "30-40%", "40%+"))))</f>
        <v>0-10%</v>
      </c>
    </row>
    <row r="7371" spans="1:24" ht="14.4" x14ac:dyDescent="0.3">
      <c r="A7371" s="2">
        <v>7370</v>
      </c>
      <c r="B7371" s="2" t="s">
        <v>9447</v>
      </c>
      <c r="C7371" s="2">
        <f>YEAR([1]Data!$D7371)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9">
        <v>4.6079999999999997</v>
      </c>
      <c r="T7371" s="2">
        <v>2</v>
      </c>
      <c r="U7371" s="25">
        <v>0.2</v>
      </c>
      <c r="V7371" s="25">
        <v>1.6704000000000001</v>
      </c>
      <c r="W7371" s="11">
        <f>Table_1[[#This Row],[Discount]]/Table_1[[#This Row],[Sales]]</f>
        <v>4.3402777777777783E-2</v>
      </c>
      <c r="X7371" t="str">
        <f>IF(Table_1[[#This Row],[Discount %]]&lt;=0.1, "0-10%", IF(Table_1[[#This Row],[Discount %]]&lt;=0.2, "10-20%", IF(Table_1[[#This Row],[Discount %]]&lt;=0.3, "20-30%", IF(Table_1[[#This Row],[Discount %]]&lt;=0.4, "30-40%", "40%+"))))</f>
        <v>0-10%</v>
      </c>
    </row>
    <row r="7372" spans="1:24" ht="14.4" x14ac:dyDescent="0.3">
      <c r="A7372" s="2">
        <v>7371</v>
      </c>
      <c r="B7372" s="2" t="s">
        <v>9448</v>
      </c>
      <c r="C7372" s="2">
        <f>YEAR([1]Data!$D7372)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9">
        <v>257.98</v>
      </c>
      <c r="T7372" s="2">
        <v>2</v>
      </c>
      <c r="U7372" s="25">
        <v>0</v>
      </c>
      <c r="V7372" s="25">
        <v>74.8142</v>
      </c>
      <c r="W7372" s="11">
        <f>Table_1[[#This Row],[Discount]]/Table_1[[#This Row],[Sales]]</f>
        <v>0</v>
      </c>
      <c r="X7372" t="str">
        <f>IF(Table_1[[#This Row],[Discount %]]&lt;=0.1, "0-10%", IF(Table_1[[#This Row],[Discount %]]&lt;=0.2, "10-20%", IF(Table_1[[#This Row],[Discount %]]&lt;=0.3, "20-30%", IF(Table_1[[#This Row],[Discount %]]&lt;=0.4, "30-40%", "40%+"))))</f>
        <v>0-10%</v>
      </c>
    </row>
    <row r="7373" spans="1:24" ht="14.4" x14ac:dyDescent="0.3">
      <c r="A7373" s="2">
        <v>7372</v>
      </c>
      <c r="B7373" s="2" t="s">
        <v>9450</v>
      </c>
      <c r="C7373" s="2">
        <f>YEAR([1]Data!$D7373)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9">
        <v>153.78</v>
      </c>
      <c r="T7373" s="2">
        <v>11</v>
      </c>
      <c r="U7373" s="25">
        <v>0</v>
      </c>
      <c r="V7373" s="25">
        <v>44.596199999999996</v>
      </c>
      <c r="W7373" s="11">
        <f>Table_1[[#This Row],[Discount]]/Table_1[[#This Row],[Sales]]</f>
        <v>0</v>
      </c>
      <c r="X7373" t="str">
        <f>IF(Table_1[[#This Row],[Discount %]]&lt;=0.1, "0-10%", IF(Table_1[[#This Row],[Discount %]]&lt;=0.2, "10-20%", IF(Table_1[[#This Row],[Discount %]]&lt;=0.3, "20-30%", IF(Table_1[[#This Row],[Discount %]]&lt;=0.4, "30-40%", "40%+"))))</f>
        <v>0-10%</v>
      </c>
    </row>
    <row r="7374" spans="1:24" ht="14.4" x14ac:dyDescent="0.3">
      <c r="A7374" s="2">
        <v>7373</v>
      </c>
      <c r="B7374" s="2" t="s">
        <v>9450</v>
      </c>
      <c r="C7374" s="2">
        <f>YEAR([1]Data!$D7374)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9">
        <v>61.019999999999996</v>
      </c>
      <c r="T7374" s="2">
        <v>3</v>
      </c>
      <c r="U7374" s="25">
        <v>0</v>
      </c>
      <c r="V7374" s="25">
        <v>0.61019999999999541</v>
      </c>
      <c r="W7374" s="11">
        <f>Table_1[[#This Row],[Discount]]/Table_1[[#This Row],[Sales]]</f>
        <v>0</v>
      </c>
      <c r="X7374" t="str">
        <f>IF(Table_1[[#This Row],[Discount %]]&lt;=0.1, "0-10%", IF(Table_1[[#This Row],[Discount %]]&lt;=0.2, "10-20%", IF(Table_1[[#This Row],[Discount %]]&lt;=0.3, "20-30%", IF(Table_1[[#This Row],[Discount %]]&lt;=0.4, "30-40%", "40%+"))))</f>
        <v>0-10%</v>
      </c>
    </row>
    <row r="7375" spans="1:24" ht="14.4" x14ac:dyDescent="0.3">
      <c r="A7375" s="2">
        <v>7374</v>
      </c>
      <c r="B7375" s="2" t="s">
        <v>9450</v>
      </c>
      <c r="C7375" s="2">
        <f>YEAR([1]Data!$D7375)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9">
        <v>110.11</v>
      </c>
      <c r="T7375" s="2">
        <v>7</v>
      </c>
      <c r="U7375" s="25">
        <v>0</v>
      </c>
      <c r="V7375" s="25">
        <v>31.931899999999988</v>
      </c>
      <c r="W7375" s="11">
        <f>Table_1[[#This Row],[Discount]]/Table_1[[#This Row],[Sales]]</f>
        <v>0</v>
      </c>
      <c r="X7375" t="str">
        <f>IF(Table_1[[#This Row],[Discount %]]&lt;=0.1, "0-10%", IF(Table_1[[#This Row],[Discount %]]&lt;=0.2, "10-20%", IF(Table_1[[#This Row],[Discount %]]&lt;=0.3, "20-30%", IF(Table_1[[#This Row],[Discount %]]&lt;=0.4, "30-40%", "40%+"))))</f>
        <v>0-10%</v>
      </c>
    </row>
    <row r="7376" spans="1:24" ht="14.4" x14ac:dyDescent="0.3">
      <c r="A7376" s="2">
        <v>7375</v>
      </c>
      <c r="B7376" s="2" t="s">
        <v>9450</v>
      </c>
      <c r="C7376" s="2">
        <f>YEAR([1]Data!$D7376)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9">
        <v>7.89</v>
      </c>
      <c r="T7376" s="2">
        <v>1</v>
      </c>
      <c r="U7376" s="25">
        <v>0</v>
      </c>
      <c r="V7376" s="25">
        <v>3.5504999999999995</v>
      </c>
      <c r="W7376" s="11">
        <f>Table_1[[#This Row],[Discount]]/Table_1[[#This Row],[Sales]]</f>
        <v>0</v>
      </c>
      <c r="X7376" t="str">
        <f>IF(Table_1[[#This Row],[Discount %]]&lt;=0.1, "0-10%", IF(Table_1[[#This Row],[Discount %]]&lt;=0.2, "10-20%", IF(Table_1[[#This Row],[Discount %]]&lt;=0.3, "20-30%", IF(Table_1[[#This Row],[Discount %]]&lt;=0.4, "30-40%", "40%+"))))</f>
        <v>0-10%</v>
      </c>
    </row>
    <row r="7377" spans="1:24" ht="14.4" x14ac:dyDescent="0.3">
      <c r="A7377" s="2">
        <v>7376</v>
      </c>
      <c r="B7377" s="2" t="s">
        <v>9451</v>
      </c>
      <c r="C7377" s="2">
        <f>YEAR([1]Data!$D7377)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9">
        <v>36.024000000000001</v>
      </c>
      <c r="T7377" s="2">
        <v>3</v>
      </c>
      <c r="U7377" s="25">
        <v>0.2</v>
      </c>
      <c r="V7377" s="25">
        <v>11.707799999999995</v>
      </c>
      <c r="W7377" s="11">
        <f>Table_1[[#This Row],[Discount]]/Table_1[[#This Row],[Sales]]</f>
        <v>5.551854319342661E-3</v>
      </c>
      <c r="X7377" t="str">
        <f>IF(Table_1[[#This Row],[Discount %]]&lt;=0.1, "0-10%", IF(Table_1[[#This Row],[Discount %]]&lt;=0.2, "10-20%", IF(Table_1[[#This Row],[Discount %]]&lt;=0.3, "20-30%", IF(Table_1[[#This Row],[Discount %]]&lt;=0.4, "30-40%", "40%+"))))</f>
        <v>0-10%</v>
      </c>
    </row>
    <row r="7378" spans="1:24" ht="14.4" x14ac:dyDescent="0.3">
      <c r="A7378" s="2">
        <v>7377</v>
      </c>
      <c r="B7378" s="2" t="s">
        <v>9452</v>
      </c>
      <c r="C7378" s="2">
        <f>YEAR([1]Data!$D7378)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9">
        <v>54.336000000000006</v>
      </c>
      <c r="T7378" s="2">
        <v>4</v>
      </c>
      <c r="U7378" s="25">
        <v>0.2</v>
      </c>
      <c r="V7378" s="25">
        <v>5.4336000000000002</v>
      </c>
      <c r="W7378" s="11">
        <f>Table_1[[#This Row],[Discount]]/Table_1[[#This Row],[Sales]]</f>
        <v>3.6808009422850409E-3</v>
      </c>
      <c r="X7378" t="str">
        <f>IF(Table_1[[#This Row],[Discount %]]&lt;=0.1, "0-10%", IF(Table_1[[#This Row],[Discount %]]&lt;=0.2, "10-20%", IF(Table_1[[#This Row],[Discount %]]&lt;=0.3, "20-30%", IF(Table_1[[#This Row],[Discount %]]&lt;=0.4, "30-40%", "40%+"))))</f>
        <v>0-10%</v>
      </c>
    </row>
    <row r="7379" spans="1:24" ht="14.4" x14ac:dyDescent="0.3">
      <c r="A7379" s="2">
        <v>7378</v>
      </c>
      <c r="B7379" s="2" t="s">
        <v>9453</v>
      </c>
      <c r="C7379" s="2">
        <f>YEAR([1]Data!$D7379)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9">
        <v>92.52</v>
      </c>
      <c r="T7379" s="2">
        <v>6</v>
      </c>
      <c r="U7379" s="25">
        <v>0</v>
      </c>
      <c r="V7379" s="25">
        <v>24.980400000000007</v>
      </c>
      <c r="W7379" s="11">
        <f>Table_1[[#This Row],[Discount]]/Table_1[[#This Row],[Sales]]</f>
        <v>0</v>
      </c>
      <c r="X7379" t="str">
        <f>IF(Table_1[[#This Row],[Discount %]]&lt;=0.1, "0-10%", IF(Table_1[[#This Row],[Discount %]]&lt;=0.2, "10-20%", IF(Table_1[[#This Row],[Discount %]]&lt;=0.3, "20-30%", IF(Table_1[[#This Row],[Discount %]]&lt;=0.4, "30-40%", "40%+"))))</f>
        <v>0-10%</v>
      </c>
    </row>
    <row r="7380" spans="1:24" ht="14.4" x14ac:dyDescent="0.3">
      <c r="A7380" s="2">
        <v>7379</v>
      </c>
      <c r="B7380" s="2" t="s">
        <v>9454</v>
      </c>
      <c r="C7380" s="2">
        <f>YEAR([1]Data!$D7380)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9">
        <v>10.272000000000002</v>
      </c>
      <c r="T7380" s="2">
        <v>3</v>
      </c>
      <c r="U7380" s="25">
        <v>0.2</v>
      </c>
      <c r="V7380" s="25">
        <v>1.1555999999999984</v>
      </c>
      <c r="W7380" s="11">
        <f>Table_1[[#This Row],[Discount]]/Table_1[[#This Row],[Sales]]</f>
        <v>1.9470404984423675E-2</v>
      </c>
      <c r="X7380" t="str">
        <f>IF(Table_1[[#This Row],[Discount %]]&lt;=0.1, "0-10%", IF(Table_1[[#This Row],[Discount %]]&lt;=0.2, "10-20%", IF(Table_1[[#This Row],[Discount %]]&lt;=0.3, "20-30%", IF(Table_1[[#This Row],[Discount %]]&lt;=0.4, "30-40%", "40%+"))))</f>
        <v>0-10%</v>
      </c>
    </row>
    <row r="7381" spans="1:24" ht="14.4" x14ac:dyDescent="0.3">
      <c r="A7381" s="2">
        <v>7380</v>
      </c>
      <c r="B7381" s="2" t="s">
        <v>9455</v>
      </c>
      <c r="C7381" s="2">
        <f>YEAR([1]Data!$D7381)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9">
        <v>40.74</v>
      </c>
      <c r="T7381" s="2">
        <v>3</v>
      </c>
      <c r="U7381" s="25">
        <v>0</v>
      </c>
      <c r="V7381" s="25">
        <v>0.4073999999999991</v>
      </c>
      <c r="W7381" s="11">
        <f>Table_1[[#This Row],[Discount]]/Table_1[[#This Row],[Sales]]</f>
        <v>0</v>
      </c>
      <c r="X7381" t="str">
        <f>IF(Table_1[[#This Row],[Discount %]]&lt;=0.1, "0-10%", IF(Table_1[[#This Row],[Discount %]]&lt;=0.2, "10-20%", IF(Table_1[[#This Row],[Discount %]]&lt;=0.3, "20-30%", IF(Table_1[[#This Row],[Discount %]]&lt;=0.4, "30-40%", "40%+"))))</f>
        <v>0-10%</v>
      </c>
    </row>
    <row r="7382" spans="1:24" ht="14.4" x14ac:dyDescent="0.3">
      <c r="A7382" s="2">
        <v>7381</v>
      </c>
      <c r="B7382" s="2" t="s">
        <v>9455</v>
      </c>
      <c r="C7382" s="2">
        <f>YEAR([1]Data!$D7382)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9">
        <v>14.399999999999999</v>
      </c>
      <c r="T7382" s="2">
        <v>5</v>
      </c>
      <c r="U7382" s="25">
        <v>0</v>
      </c>
      <c r="V7382" s="25">
        <v>7.056</v>
      </c>
      <c r="W7382" s="11">
        <f>Table_1[[#This Row],[Discount]]/Table_1[[#This Row],[Sales]]</f>
        <v>0</v>
      </c>
      <c r="X7382" t="str">
        <f>IF(Table_1[[#This Row],[Discount %]]&lt;=0.1, "0-10%", IF(Table_1[[#This Row],[Discount %]]&lt;=0.2, "10-20%", IF(Table_1[[#This Row],[Discount %]]&lt;=0.3, "20-30%", IF(Table_1[[#This Row],[Discount %]]&lt;=0.4, "30-40%", "40%+"))))</f>
        <v>0-10%</v>
      </c>
    </row>
    <row r="7383" spans="1:24" ht="14.4" x14ac:dyDescent="0.3">
      <c r="A7383" s="2">
        <v>7382</v>
      </c>
      <c r="B7383" s="2" t="s">
        <v>9455</v>
      </c>
      <c r="C7383" s="2">
        <f>YEAR([1]Data!$D7383)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9">
        <v>149.94999999999999</v>
      </c>
      <c r="T7383" s="2">
        <v>5</v>
      </c>
      <c r="U7383" s="25">
        <v>0</v>
      </c>
      <c r="V7383" s="25">
        <v>41.986000000000004</v>
      </c>
      <c r="W7383" s="11">
        <f>Table_1[[#This Row],[Discount]]/Table_1[[#This Row],[Sales]]</f>
        <v>0</v>
      </c>
      <c r="X7383" t="str">
        <f>IF(Table_1[[#This Row],[Discount %]]&lt;=0.1, "0-10%", IF(Table_1[[#This Row],[Discount %]]&lt;=0.2, "10-20%", IF(Table_1[[#This Row],[Discount %]]&lt;=0.3, "20-30%", IF(Table_1[[#This Row],[Discount %]]&lt;=0.4, "30-40%", "40%+"))))</f>
        <v>0-10%</v>
      </c>
    </row>
    <row r="7384" spans="1:24" ht="14.4" x14ac:dyDescent="0.3">
      <c r="A7384" s="2">
        <v>7383</v>
      </c>
      <c r="B7384" s="2" t="s">
        <v>9455</v>
      </c>
      <c r="C7384" s="2">
        <f>YEAR([1]Data!$D7384)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9">
        <v>16.899999999999999</v>
      </c>
      <c r="T7384" s="2">
        <v>2</v>
      </c>
      <c r="U7384" s="25">
        <v>0</v>
      </c>
      <c r="V7384" s="25">
        <v>5.0699999999999985</v>
      </c>
      <c r="W7384" s="11">
        <f>Table_1[[#This Row],[Discount]]/Table_1[[#This Row],[Sales]]</f>
        <v>0</v>
      </c>
      <c r="X7384" t="str">
        <f>IF(Table_1[[#This Row],[Discount %]]&lt;=0.1, "0-10%", IF(Table_1[[#This Row],[Discount %]]&lt;=0.2, "10-20%", IF(Table_1[[#This Row],[Discount %]]&lt;=0.3, "20-30%", IF(Table_1[[#This Row],[Discount %]]&lt;=0.4, "30-40%", "40%+"))))</f>
        <v>0-10%</v>
      </c>
    </row>
    <row r="7385" spans="1:24" ht="14.4" x14ac:dyDescent="0.3">
      <c r="A7385" s="2">
        <v>7384</v>
      </c>
      <c r="B7385" s="2" t="s">
        <v>9455</v>
      </c>
      <c r="C7385" s="2">
        <f>YEAR([1]Data!$D7385)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9">
        <v>17.61</v>
      </c>
      <c r="T7385" s="2">
        <v>3</v>
      </c>
      <c r="U7385" s="25">
        <v>0</v>
      </c>
      <c r="V7385" s="25">
        <v>8.4527999999999999</v>
      </c>
      <c r="W7385" s="11">
        <f>Table_1[[#This Row],[Discount]]/Table_1[[#This Row],[Sales]]</f>
        <v>0</v>
      </c>
      <c r="X7385" t="str">
        <f>IF(Table_1[[#This Row],[Discount %]]&lt;=0.1, "0-10%", IF(Table_1[[#This Row],[Discount %]]&lt;=0.2, "10-20%", IF(Table_1[[#This Row],[Discount %]]&lt;=0.3, "20-30%", IF(Table_1[[#This Row],[Discount %]]&lt;=0.4, "30-40%", "40%+"))))</f>
        <v>0-10%</v>
      </c>
    </row>
    <row r="7386" spans="1:24" ht="14.4" x14ac:dyDescent="0.3">
      <c r="A7386" s="2">
        <v>7385</v>
      </c>
      <c r="B7386" s="2" t="s">
        <v>9455</v>
      </c>
      <c r="C7386" s="2">
        <f>YEAR([1]Data!$D7386)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9">
        <v>378</v>
      </c>
      <c r="T7386" s="2">
        <v>2</v>
      </c>
      <c r="U7386" s="25">
        <v>0</v>
      </c>
      <c r="V7386" s="25">
        <v>136.07999999999998</v>
      </c>
      <c r="W7386" s="11">
        <f>Table_1[[#This Row],[Discount]]/Table_1[[#This Row],[Sales]]</f>
        <v>0</v>
      </c>
      <c r="X7386" t="str">
        <f>IF(Table_1[[#This Row],[Discount %]]&lt;=0.1, "0-10%", IF(Table_1[[#This Row],[Discount %]]&lt;=0.2, "10-20%", IF(Table_1[[#This Row],[Discount %]]&lt;=0.3, "20-30%", IF(Table_1[[#This Row],[Discount %]]&lt;=0.4, "30-40%", "40%+"))))</f>
        <v>0-10%</v>
      </c>
    </row>
    <row r="7387" spans="1:24" ht="14.4" x14ac:dyDescent="0.3">
      <c r="A7387" s="2">
        <v>7386</v>
      </c>
      <c r="B7387" s="2" t="s">
        <v>9455</v>
      </c>
      <c r="C7387" s="2">
        <f>YEAR([1]Data!$D7387)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9">
        <v>17.64</v>
      </c>
      <c r="T7387" s="2">
        <v>3</v>
      </c>
      <c r="U7387" s="25">
        <v>0</v>
      </c>
      <c r="V7387" s="25">
        <v>8.6435999999999993</v>
      </c>
      <c r="W7387" s="11">
        <f>Table_1[[#This Row],[Discount]]/Table_1[[#This Row],[Sales]]</f>
        <v>0</v>
      </c>
      <c r="X7387" t="str">
        <f>IF(Table_1[[#This Row],[Discount %]]&lt;=0.1, "0-10%", IF(Table_1[[#This Row],[Discount %]]&lt;=0.2, "10-20%", IF(Table_1[[#This Row],[Discount %]]&lt;=0.3, "20-30%", IF(Table_1[[#This Row],[Discount %]]&lt;=0.4, "30-40%", "40%+"))))</f>
        <v>0-10%</v>
      </c>
    </row>
    <row r="7388" spans="1:24" ht="14.4" x14ac:dyDescent="0.3">
      <c r="A7388" s="2">
        <v>7387</v>
      </c>
      <c r="B7388" s="2" t="s">
        <v>9455</v>
      </c>
      <c r="C7388" s="2">
        <f>YEAR([1]Data!$D7388)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9">
        <v>373.08</v>
      </c>
      <c r="T7388" s="2">
        <v>6</v>
      </c>
      <c r="U7388" s="25">
        <v>0</v>
      </c>
      <c r="V7388" s="25">
        <v>100.73160000000001</v>
      </c>
      <c r="W7388" s="11">
        <f>Table_1[[#This Row],[Discount]]/Table_1[[#This Row],[Sales]]</f>
        <v>0</v>
      </c>
      <c r="X7388" t="str">
        <f>IF(Table_1[[#This Row],[Discount %]]&lt;=0.1, "0-10%", IF(Table_1[[#This Row],[Discount %]]&lt;=0.2, "10-20%", IF(Table_1[[#This Row],[Discount %]]&lt;=0.3, "20-30%", IF(Table_1[[#This Row],[Discount %]]&lt;=0.4, "30-40%", "40%+"))))</f>
        <v>0-10%</v>
      </c>
    </row>
    <row r="7389" spans="1:24" ht="14.4" x14ac:dyDescent="0.3">
      <c r="A7389" s="2">
        <v>7388</v>
      </c>
      <c r="B7389" s="2" t="s">
        <v>9455</v>
      </c>
      <c r="C7389" s="2">
        <f>YEAR([1]Data!$D7389)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9">
        <v>1336.4399999999998</v>
      </c>
      <c r="T7389" s="2">
        <v>14</v>
      </c>
      <c r="U7389" s="25">
        <v>0</v>
      </c>
      <c r="V7389" s="25">
        <v>387.56759999999986</v>
      </c>
      <c r="W7389" s="11">
        <f>Table_1[[#This Row],[Discount]]/Table_1[[#This Row],[Sales]]</f>
        <v>0</v>
      </c>
      <c r="X7389" t="str">
        <f>IF(Table_1[[#This Row],[Discount %]]&lt;=0.1, "0-10%", IF(Table_1[[#This Row],[Discount %]]&lt;=0.2, "10-20%", IF(Table_1[[#This Row],[Discount %]]&lt;=0.3, "20-30%", IF(Table_1[[#This Row],[Discount %]]&lt;=0.4, "30-40%", "40%+"))))</f>
        <v>0-10%</v>
      </c>
    </row>
    <row r="7390" spans="1:24" ht="14.4" x14ac:dyDescent="0.3">
      <c r="A7390" s="2">
        <v>7389</v>
      </c>
      <c r="B7390" s="2" t="s">
        <v>9455</v>
      </c>
      <c r="C7390" s="2">
        <f>YEAR([1]Data!$D7390)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9">
        <v>29.97</v>
      </c>
      <c r="T7390" s="2">
        <v>3</v>
      </c>
      <c r="U7390" s="25">
        <v>0</v>
      </c>
      <c r="V7390" s="25">
        <v>0.29969999999999963</v>
      </c>
      <c r="W7390" s="11">
        <f>Table_1[[#This Row],[Discount]]/Table_1[[#This Row],[Sales]]</f>
        <v>0</v>
      </c>
      <c r="X7390" t="str">
        <f>IF(Table_1[[#This Row],[Discount %]]&lt;=0.1, "0-10%", IF(Table_1[[#This Row],[Discount %]]&lt;=0.2, "10-20%", IF(Table_1[[#This Row],[Discount %]]&lt;=0.3, "20-30%", IF(Table_1[[#This Row],[Discount %]]&lt;=0.4, "30-40%", "40%+"))))</f>
        <v>0-10%</v>
      </c>
    </row>
    <row r="7391" spans="1:24" ht="14.4" x14ac:dyDescent="0.3">
      <c r="A7391" s="2">
        <v>7390</v>
      </c>
      <c r="B7391" s="2" t="s">
        <v>9456</v>
      </c>
      <c r="C7391" s="2">
        <f>YEAR([1]Data!$D7391)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9">
        <v>390.36799999999999</v>
      </c>
      <c r="T7391" s="2">
        <v>2</v>
      </c>
      <c r="U7391" s="25">
        <v>0.2</v>
      </c>
      <c r="V7391" s="25">
        <v>48.795999999999978</v>
      </c>
      <c r="W7391" s="11">
        <f>Table_1[[#This Row],[Discount]]/Table_1[[#This Row],[Sales]]</f>
        <v>5.1233707680957462E-4</v>
      </c>
      <c r="X7391" t="str">
        <f>IF(Table_1[[#This Row],[Discount %]]&lt;=0.1, "0-10%", IF(Table_1[[#This Row],[Discount %]]&lt;=0.2, "10-20%", IF(Table_1[[#This Row],[Discount %]]&lt;=0.3, "20-30%", IF(Table_1[[#This Row],[Discount %]]&lt;=0.4, "30-40%", "40%+"))))</f>
        <v>0-10%</v>
      </c>
    </row>
    <row r="7392" spans="1:24" ht="14.4" x14ac:dyDescent="0.3">
      <c r="A7392" s="2">
        <v>7391</v>
      </c>
      <c r="B7392" s="2" t="s">
        <v>9456</v>
      </c>
      <c r="C7392" s="2">
        <f>YEAR([1]Data!$D7392)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9">
        <v>101.52000000000001</v>
      </c>
      <c r="T7392" s="2">
        <v>5</v>
      </c>
      <c r="U7392" s="25">
        <v>0.2</v>
      </c>
      <c r="V7392" s="25">
        <v>19.034999999999989</v>
      </c>
      <c r="W7392" s="11">
        <f>Table_1[[#This Row],[Discount]]/Table_1[[#This Row],[Sales]]</f>
        <v>1.9700551615445231E-3</v>
      </c>
      <c r="X7392" t="str">
        <f>IF(Table_1[[#This Row],[Discount %]]&lt;=0.1, "0-10%", IF(Table_1[[#This Row],[Discount %]]&lt;=0.2, "10-20%", IF(Table_1[[#This Row],[Discount %]]&lt;=0.3, "20-30%", IF(Table_1[[#This Row],[Discount %]]&lt;=0.4, "30-40%", "40%+"))))</f>
        <v>0-10%</v>
      </c>
    </row>
    <row r="7393" spans="1:24" ht="14.4" x14ac:dyDescent="0.3">
      <c r="A7393" s="2">
        <v>7392</v>
      </c>
      <c r="B7393" s="2" t="s">
        <v>9457</v>
      </c>
      <c r="C7393" s="2">
        <f>YEAR([1]Data!$D7393)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9">
        <v>74.352000000000004</v>
      </c>
      <c r="T7393" s="2">
        <v>3</v>
      </c>
      <c r="U7393" s="25">
        <v>0.2</v>
      </c>
      <c r="V7393" s="25">
        <v>23.234999999999992</v>
      </c>
      <c r="W7393" s="11">
        <f>Table_1[[#This Row],[Discount]]/Table_1[[#This Row],[Sales]]</f>
        <v>2.6899074671831291E-3</v>
      </c>
      <c r="X7393" t="str">
        <f>IF(Table_1[[#This Row],[Discount %]]&lt;=0.1, "0-10%", IF(Table_1[[#This Row],[Discount %]]&lt;=0.2, "10-20%", IF(Table_1[[#This Row],[Discount %]]&lt;=0.3, "20-30%", IF(Table_1[[#This Row],[Discount %]]&lt;=0.4, "30-40%", "40%+"))))</f>
        <v>0-10%</v>
      </c>
    </row>
    <row r="7394" spans="1:24" ht="14.4" x14ac:dyDescent="0.3">
      <c r="A7394" s="2">
        <v>7393</v>
      </c>
      <c r="B7394" s="2" t="s">
        <v>9458</v>
      </c>
      <c r="C7394" s="2">
        <f>YEAR([1]Data!$D7394)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9">
        <v>15.700000000000001</v>
      </c>
      <c r="T7394" s="2">
        <v>5</v>
      </c>
      <c r="U7394" s="25">
        <v>0</v>
      </c>
      <c r="V7394" s="25">
        <v>7.0649999999999995</v>
      </c>
      <c r="W7394" s="11">
        <f>Table_1[[#This Row],[Discount]]/Table_1[[#This Row],[Sales]]</f>
        <v>0</v>
      </c>
      <c r="X7394" t="str">
        <f>IF(Table_1[[#This Row],[Discount %]]&lt;=0.1, "0-10%", IF(Table_1[[#This Row],[Discount %]]&lt;=0.2, "10-20%", IF(Table_1[[#This Row],[Discount %]]&lt;=0.3, "20-30%", IF(Table_1[[#This Row],[Discount %]]&lt;=0.4, "30-40%", "40%+"))))</f>
        <v>0-10%</v>
      </c>
    </row>
    <row r="7395" spans="1:24" ht="14.4" x14ac:dyDescent="0.3">
      <c r="A7395" s="2">
        <v>7394</v>
      </c>
      <c r="B7395" s="2" t="s">
        <v>9458</v>
      </c>
      <c r="C7395" s="2">
        <f>YEAR([1]Data!$D7395)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9">
        <v>59.519999999999996</v>
      </c>
      <c r="T7395" s="2">
        <v>3</v>
      </c>
      <c r="U7395" s="25">
        <v>0</v>
      </c>
      <c r="V7395" s="25">
        <v>15.475200000000001</v>
      </c>
      <c r="W7395" s="11">
        <f>Table_1[[#This Row],[Discount]]/Table_1[[#This Row],[Sales]]</f>
        <v>0</v>
      </c>
      <c r="X7395" t="str">
        <f>IF(Table_1[[#This Row],[Discount %]]&lt;=0.1, "0-10%", IF(Table_1[[#This Row],[Discount %]]&lt;=0.2, "10-20%", IF(Table_1[[#This Row],[Discount %]]&lt;=0.3, "20-30%", IF(Table_1[[#This Row],[Discount %]]&lt;=0.4, "30-40%", "40%+"))))</f>
        <v>0-10%</v>
      </c>
    </row>
    <row r="7396" spans="1:24" ht="14.4" x14ac:dyDescent="0.3">
      <c r="A7396" s="2">
        <v>7395</v>
      </c>
      <c r="B7396" s="2" t="s">
        <v>9458</v>
      </c>
      <c r="C7396" s="2">
        <f>YEAR([1]Data!$D7396)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9">
        <v>34.4</v>
      </c>
      <c r="T7396" s="2">
        <v>5</v>
      </c>
      <c r="U7396" s="25">
        <v>0</v>
      </c>
      <c r="V7396" s="25">
        <v>15.823999999999998</v>
      </c>
      <c r="W7396" s="11">
        <f>Table_1[[#This Row],[Discount]]/Table_1[[#This Row],[Sales]]</f>
        <v>0</v>
      </c>
      <c r="X7396" t="str">
        <f>IF(Table_1[[#This Row],[Discount %]]&lt;=0.1, "0-10%", IF(Table_1[[#This Row],[Discount %]]&lt;=0.2, "10-20%", IF(Table_1[[#This Row],[Discount %]]&lt;=0.3, "20-30%", IF(Table_1[[#This Row],[Discount %]]&lt;=0.4, "30-40%", "40%+"))))</f>
        <v>0-10%</v>
      </c>
    </row>
    <row r="7397" spans="1:24" ht="14.4" x14ac:dyDescent="0.3">
      <c r="A7397" s="2">
        <v>7396</v>
      </c>
      <c r="B7397" s="2" t="s">
        <v>9459</v>
      </c>
      <c r="C7397" s="2">
        <f>YEAR([1]Data!$D7397)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9">
        <v>313.17599999999999</v>
      </c>
      <c r="T7397" s="2">
        <v>2</v>
      </c>
      <c r="U7397" s="25">
        <v>0.4</v>
      </c>
      <c r="V7397" s="25">
        <v>-120.05080000000007</v>
      </c>
      <c r="W7397" s="11">
        <f>Table_1[[#This Row],[Discount]]/Table_1[[#This Row],[Sales]]</f>
        <v>1.2772370807469283E-3</v>
      </c>
      <c r="X7397" t="str">
        <f>IF(Table_1[[#This Row],[Discount %]]&lt;=0.1, "0-10%", IF(Table_1[[#This Row],[Discount %]]&lt;=0.2, "10-20%", IF(Table_1[[#This Row],[Discount %]]&lt;=0.3, "20-30%", IF(Table_1[[#This Row],[Discount %]]&lt;=0.4, "30-40%", "40%+"))))</f>
        <v>0-10%</v>
      </c>
    </row>
    <row r="7398" spans="1:24" ht="14.4" x14ac:dyDescent="0.3">
      <c r="A7398" s="2">
        <v>7397</v>
      </c>
      <c r="B7398" s="2" t="s">
        <v>9459</v>
      </c>
      <c r="C7398" s="2">
        <f>YEAR([1]Data!$D7398)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9">
        <v>866.64599999999996</v>
      </c>
      <c r="T7398" s="2">
        <v>3</v>
      </c>
      <c r="U7398" s="25">
        <v>0.1</v>
      </c>
      <c r="V7398" s="25">
        <v>173.32919999999999</v>
      </c>
      <c r="W7398" s="11">
        <f>Table_1[[#This Row],[Discount]]/Table_1[[#This Row],[Sales]]</f>
        <v>1.153873669295191E-4</v>
      </c>
      <c r="X7398" t="str">
        <f>IF(Table_1[[#This Row],[Discount %]]&lt;=0.1, "0-10%", IF(Table_1[[#This Row],[Discount %]]&lt;=0.2, "10-20%", IF(Table_1[[#This Row],[Discount %]]&lt;=0.3, "20-30%", IF(Table_1[[#This Row],[Discount %]]&lt;=0.4, "30-40%", "40%+"))))</f>
        <v>0-10%</v>
      </c>
    </row>
    <row r="7399" spans="1:24" ht="14.4" x14ac:dyDescent="0.3">
      <c r="A7399" s="2">
        <v>7398</v>
      </c>
      <c r="B7399" s="2" t="s">
        <v>9460</v>
      </c>
      <c r="C7399" s="2">
        <f>YEAR([1]Data!$D7399)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9">
        <v>795.40800000000013</v>
      </c>
      <c r="T7399" s="2">
        <v>6</v>
      </c>
      <c r="U7399" s="25">
        <v>0.2</v>
      </c>
      <c r="V7399" s="25">
        <v>59.655599999999993</v>
      </c>
      <c r="W7399" s="11">
        <f>Table_1[[#This Row],[Discount]]/Table_1[[#This Row],[Sales]]</f>
        <v>2.5144328445275883E-4</v>
      </c>
      <c r="X7399" t="str">
        <f>IF(Table_1[[#This Row],[Discount %]]&lt;=0.1, "0-10%", IF(Table_1[[#This Row],[Discount %]]&lt;=0.2, "10-20%", IF(Table_1[[#This Row],[Discount %]]&lt;=0.3, "20-30%", IF(Table_1[[#This Row],[Discount %]]&lt;=0.4, "30-40%", "40%+"))))</f>
        <v>0-10%</v>
      </c>
    </row>
    <row r="7400" spans="1:24" ht="14.4" x14ac:dyDescent="0.3">
      <c r="A7400" s="2">
        <v>7399</v>
      </c>
      <c r="B7400" s="2" t="s">
        <v>9461</v>
      </c>
      <c r="C7400" s="2">
        <f>YEAR([1]Data!$D7400)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9">
        <v>35.856000000000002</v>
      </c>
      <c r="T7400" s="2">
        <v>9</v>
      </c>
      <c r="U7400" s="25">
        <v>0.2</v>
      </c>
      <c r="V7400" s="25">
        <v>12.997800000000003</v>
      </c>
      <c r="W7400" s="11">
        <f>Table_1[[#This Row],[Discount]]/Table_1[[#This Row],[Sales]]</f>
        <v>5.5778670236501559E-3</v>
      </c>
      <c r="X7400" t="str">
        <f>IF(Table_1[[#This Row],[Discount %]]&lt;=0.1, "0-10%", IF(Table_1[[#This Row],[Discount %]]&lt;=0.2, "10-20%", IF(Table_1[[#This Row],[Discount %]]&lt;=0.3, "20-30%", IF(Table_1[[#This Row],[Discount %]]&lt;=0.4, "30-40%", "40%+"))))</f>
        <v>0-10%</v>
      </c>
    </row>
    <row r="7401" spans="1:24" ht="14.4" x14ac:dyDescent="0.3">
      <c r="A7401" s="2">
        <v>7400</v>
      </c>
      <c r="B7401" s="2" t="s">
        <v>9461</v>
      </c>
      <c r="C7401" s="2">
        <f>YEAR([1]Data!$D7401)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9">
        <v>23.840000000000003</v>
      </c>
      <c r="T7401" s="2">
        <v>4</v>
      </c>
      <c r="U7401" s="25">
        <v>0.2</v>
      </c>
      <c r="V7401" s="25">
        <v>3.2779999999999987</v>
      </c>
      <c r="W7401" s="11">
        <f>Table_1[[#This Row],[Discount]]/Table_1[[#This Row],[Sales]]</f>
        <v>8.389261744966443E-3</v>
      </c>
      <c r="X7401" t="str">
        <f>IF(Table_1[[#This Row],[Discount %]]&lt;=0.1, "0-10%", IF(Table_1[[#This Row],[Discount %]]&lt;=0.2, "10-20%", IF(Table_1[[#This Row],[Discount %]]&lt;=0.3, "20-30%", IF(Table_1[[#This Row],[Discount %]]&lt;=0.4, "30-40%", "40%+"))))</f>
        <v>0-10%</v>
      </c>
    </row>
    <row r="7402" spans="1:24" ht="14.4" x14ac:dyDescent="0.3">
      <c r="A7402" s="2">
        <v>7401</v>
      </c>
      <c r="B7402" s="2" t="s">
        <v>9462</v>
      </c>
      <c r="C7402" s="2">
        <f>YEAR([1]Data!$D7402)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9">
        <v>43.13</v>
      </c>
      <c r="T7402" s="2">
        <v>1</v>
      </c>
      <c r="U7402" s="25">
        <v>0</v>
      </c>
      <c r="V7402" s="25">
        <v>14.664200000000001</v>
      </c>
      <c r="W7402" s="11">
        <f>Table_1[[#This Row],[Discount]]/Table_1[[#This Row],[Sales]]</f>
        <v>0</v>
      </c>
      <c r="X7402" t="str">
        <f>IF(Table_1[[#This Row],[Discount %]]&lt;=0.1, "0-10%", IF(Table_1[[#This Row],[Discount %]]&lt;=0.2, "10-20%", IF(Table_1[[#This Row],[Discount %]]&lt;=0.3, "20-30%", IF(Table_1[[#This Row],[Discount %]]&lt;=0.4, "30-40%", "40%+"))))</f>
        <v>0-10%</v>
      </c>
    </row>
    <row r="7403" spans="1:24" ht="14.4" x14ac:dyDescent="0.3">
      <c r="A7403" s="2">
        <v>7402</v>
      </c>
      <c r="B7403" s="2" t="s">
        <v>9462</v>
      </c>
      <c r="C7403" s="2">
        <f>YEAR([1]Data!$D7403)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9">
        <v>30.87</v>
      </c>
      <c r="T7403" s="2">
        <v>7</v>
      </c>
      <c r="U7403" s="25">
        <v>0</v>
      </c>
      <c r="V7403" s="25">
        <v>14.200199999999999</v>
      </c>
      <c r="W7403" s="11">
        <f>Table_1[[#This Row],[Discount]]/Table_1[[#This Row],[Sales]]</f>
        <v>0</v>
      </c>
      <c r="X7403" t="str">
        <f>IF(Table_1[[#This Row],[Discount %]]&lt;=0.1, "0-10%", IF(Table_1[[#This Row],[Discount %]]&lt;=0.2, "10-20%", IF(Table_1[[#This Row],[Discount %]]&lt;=0.3, "20-30%", IF(Table_1[[#This Row],[Discount %]]&lt;=0.4, "30-40%", "40%+"))))</f>
        <v>0-10%</v>
      </c>
    </row>
    <row r="7404" spans="1:24" ht="14.4" x14ac:dyDescent="0.3">
      <c r="A7404" s="2">
        <v>7403</v>
      </c>
      <c r="B7404" s="2" t="s">
        <v>9463</v>
      </c>
      <c r="C7404" s="2">
        <f>YEAR([1]Data!$D7404)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9">
        <v>70.12</v>
      </c>
      <c r="T7404" s="2">
        <v>4</v>
      </c>
      <c r="U7404" s="25">
        <v>0</v>
      </c>
      <c r="V7404" s="25">
        <v>21.035999999999994</v>
      </c>
      <c r="W7404" s="11">
        <f>Table_1[[#This Row],[Discount]]/Table_1[[#This Row],[Sales]]</f>
        <v>0</v>
      </c>
      <c r="X7404" t="str">
        <f>IF(Table_1[[#This Row],[Discount %]]&lt;=0.1, "0-10%", IF(Table_1[[#This Row],[Discount %]]&lt;=0.2, "10-20%", IF(Table_1[[#This Row],[Discount %]]&lt;=0.3, "20-30%", IF(Table_1[[#This Row],[Discount %]]&lt;=0.4, "30-40%", "40%+"))))</f>
        <v>0-10%</v>
      </c>
    </row>
    <row r="7405" spans="1:24" ht="14.4" x14ac:dyDescent="0.3">
      <c r="A7405" s="2">
        <v>7404</v>
      </c>
      <c r="B7405" s="2" t="s">
        <v>9464</v>
      </c>
      <c r="C7405" s="2">
        <f>YEAR([1]Data!$D7405)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9">
        <v>509.95749999999992</v>
      </c>
      <c r="T7405" s="2">
        <v>5</v>
      </c>
      <c r="U7405" s="25">
        <v>0.15</v>
      </c>
      <c r="V7405" s="25">
        <v>41.996499999999941</v>
      </c>
      <c r="W7405" s="11">
        <f>Table_1[[#This Row],[Discount]]/Table_1[[#This Row],[Sales]]</f>
        <v>2.9414215890539899E-4</v>
      </c>
      <c r="X7405" t="str">
        <f>IF(Table_1[[#This Row],[Discount %]]&lt;=0.1, "0-10%", IF(Table_1[[#This Row],[Discount %]]&lt;=0.2, "10-20%", IF(Table_1[[#This Row],[Discount %]]&lt;=0.3, "20-30%", IF(Table_1[[#This Row],[Discount %]]&lt;=0.4, "30-40%", "40%+"))))</f>
        <v>0-10%</v>
      </c>
    </row>
    <row r="7406" spans="1:24" ht="14.4" x14ac:dyDescent="0.3">
      <c r="A7406" s="2">
        <v>7405</v>
      </c>
      <c r="B7406" s="2" t="s">
        <v>9464</v>
      </c>
      <c r="C7406" s="2">
        <f>YEAR([1]Data!$D7406)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9">
        <v>122.91</v>
      </c>
      <c r="T7406" s="2">
        <v>3</v>
      </c>
      <c r="U7406" s="25">
        <v>0</v>
      </c>
      <c r="V7406" s="25">
        <v>34.414800000000007</v>
      </c>
      <c r="W7406" s="11">
        <f>Table_1[[#This Row],[Discount]]/Table_1[[#This Row],[Sales]]</f>
        <v>0</v>
      </c>
      <c r="X7406" t="str">
        <f>IF(Table_1[[#This Row],[Discount %]]&lt;=0.1, "0-10%", IF(Table_1[[#This Row],[Discount %]]&lt;=0.2, "10-20%", IF(Table_1[[#This Row],[Discount %]]&lt;=0.3, "20-30%", IF(Table_1[[#This Row],[Discount %]]&lt;=0.4, "30-40%", "40%+"))))</f>
        <v>0-10%</v>
      </c>
    </row>
    <row r="7407" spans="1:24" ht="14.4" x14ac:dyDescent="0.3">
      <c r="A7407" s="2">
        <v>7406</v>
      </c>
      <c r="B7407" s="2" t="s">
        <v>9464</v>
      </c>
      <c r="C7407" s="2">
        <f>YEAR([1]Data!$D7407)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9">
        <v>97.567999999999998</v>
      </c>
      <c r="T7407" s="2">
        <v>2</v>
      </c>
      <c r="U7407" s="25">
        <v>0.2</v>
      </c>
      <c r="V7407" s="25">
        <v>-6.0980000000000025</v>
      </c>
      <c r="W7407" s="11">
        <f>Table_1[[#This Row],[Discount]]/Table_1[[#This Row],[Sales]]</f>
        <v>2.0498524106264352E-3</v>
      </c>
      <c r="X7407" t="str">
        <f>IF(Table_1[[#This Row],[Discount %]]&lt;=0.1, "0-10%", IF(Table_1[[#This Row],[Discount %]]&lt;=0.2, "10-20%", IF(Table_1[[#This Row],[Discount %]]&lt;=0.3, "20-30%", IF(Table_1[[#This Row],[Discount %]]&lt;=0.4, "30-40%", "40%+"))))</f>
        <v>0-10%</v>
      </c>
    </row>
    <row r="7408" spans="1:24" ht="14.4" x14ac:dyDescent="0.3">
      <c r="A7408" s="2">
        <v>7407</v>
      </c>
      <c r="B7408" s="2" t="s">
        <v>9464</v>
      </c>
      <c r="C7408" s="2">
        <f>YEAR([1]Data!$D7408)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9">
        <v>722.35200000000009</v>
      </c>
      <c r="T7408" s="2">
        <v>3</v>
      </c>
      <c r="U7408" s="25">
        <v>0.2</v>
      </c>
      <c r="V7408" s="25">
        <v>81.264599999999916</v>
      </c>
      <c r="W7408" s="11">
        <f>Table_1[[#This Row],[Discount]]/Table_1[[#This Row],[Sales]]</f>
        <v>2.7687332491638423E-4</v>
      </c>
      <c r="X7408" t="str">
        <f>IF(Table_1[[#This Row],[Discount %]]&lt;=0.1, "0-10%", IF(Table_1[[#This Row],[Discount %]]&lt;=0.2, "10-20%", IF(Table_1[[#This Row],[Discount %]]&lt;=0.3, "20-30%", IF(Table_1[[#This Row],[Discount %]]&lt;=0.4, "30-40%", "40%+"))))</f>
        <v>0-10%</v>
      </c>
    </row>
    <row r="7409" spans="1:24" ht="14.4" x14ac:dyDescent="0.3">
      <c r="A7409" s="2">
        <v>7408</v>
      </c>
      <c r="B7409" s="2" t="s">
        <v>9465</v>
      </c>
      <c r="C7409" s="2">
        <f>YEAR([1]Data!$D7409)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9">
        <v>11.52</v>
      </c>
      <c r="T7409" s="2">
        <v>5</v>
      </c>
      <c r="U7409" s="25">
        <v>0.2</v>
      </c>
      <c r="V7409" s="25">
        <v>4.1760000000000002</v>
      </c>
      <c r="W7409" s="11">
        <f>Table_1[[#This Row],[Discount]]/Table_1[[#This Row],[Sales]]</f>
        <v>1.7361111111111112E-2</v>
      </c>
      <c r="X7409" t="str">
        <f>IF(Table_1[[#This Row],[Discount %]]&lt;=0.1, "0-10%", IF(Table_1[[#This Row],[Discount %]]&lt;=0.2, "10-20%", IF(Table_1[[#This Row],[Discount %]]&lt;=0.3, "20-30%", IF(Table_1[[#This Row],[Discount %]]&lt;=0.4, "30-40%", "40%+"))))</f>
        <v>0-10%</v>
      </c>
    </row>
    <row r="7410" spans="1:24" ht="14.4" x14ac:dyDescent="0.3">
      <c r="A7410" s="2">
        <v>7409</v>
      </c>
      <c r="B7410" s="2" t="s">
        <v>9466</v>
      </c>
      <c r="C7410" s="2">
        <f>YEAR([1]Data!$D7410)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9">
        <v>167.84</v>
      </c>
      <c r="T7410" s="2">
        <v>8</v>
      </c>
      <c r="U7410" s="25">
        <v>0</v>
      </c>
      <c r="V7410" s="25">
        <v>11.748799999999989</v>
      </c>
      <c r="W7410" s="11">
        <f>Table_1[[#This Row],[Discount]]/Table_1[[#This Row],[Sales]]</f>
        <v>0</v>
      </c>
      <c r="X7410" t="str">
        <f>IF(Table_1[[#This Row],[Discount %]]&lt;=0.1, "0-10%", IF(Table_1[[#This Row],[Discount %]]&lt;=0.2, "10-20%", IF(Table_1[[#This Row],[Discount %]]&lt;=0.3, "20-30%", IF(Table_1[[#This Row],[Discount %]]&lt;=0.4, "30-40%", "40%+"))))</f>
        <v>0-10%</v>
      </c>
    </row>
    <row r="7411" spans="1:24" ht="14.4" x14ac:dyDescent="0.3">
      <c r="A7411" s="2">
        <v>7410</v>
      </c>
      <c r="B7411" s="2" t="s">
        <v>9467</v>
      </c>
      <c r="C7411" s="2">
        <f>YEAR([1]Data!$D7411)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9">
        <v>172.11</v>
      </c>
      <c r="T7411" s="2">
        <v>1</v>
      </c>
      <c r="U7411" s="25">
        <v>0.4</v>
      </c>
      <c r="V7411" s="25">
        <v>-94.660500000000013</v>
      </c>
      <c r="W7411" s="11">
        <f>Table_1[[#This Row],[Discount]]/Table_1[[#This Row],[Sales]]</f>
        <v>2.3240950554877693E-3</v>
      </c>
      <c r="X7411" t="str">
        <f>IF(Table_1[[#This Row],[Discount %]]&lt;=0.1, "0-10%", IF(Table_1[[#This Row],[Discount %]]&lt;=0.2, "10-20%", IF(Table_1[[#This Row],[Discount %]]&lt;=0.3, "20-30%", IF(Table_1[[#This Row],[Discount %]]&lt;=0.4, "30-40%", "40%+"))))</f>
        <v>0-10%</v>
      </c>
    </row>
    <row r="7412" spans="1:24" ht="14.4" x14ac:dyDescent="0.3">
      <c r="A7412" s="2">
        <v>7411</v>
      </c>
      <c r="B7412" s="2" t="s">
        <v>9468</v>
      </c>
      <c r="C7412" s="2">
        <f>YEAR([1]Data!$D7412)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9">
        <v>99.98</v>
      </c>
      <c r="T7412" s="2">
        <v>2</v>
      </c>
      <c r="U7412" s="25">
        <v>0</v>
      </c>
      <c r="V7412" s="25">
        <v>7.9983999999999895</v>
      </c>
      <c r="W7412" s="11">
        <f>Table_1[[#This Row],[Discount]]/Table_1[[#This Row],[Sales]]</f>
        <v>0</v>
      </c>
      <c r="X7412" t="str">
        <f>IF(Table_1[[#This Row],[Discount %]]&lt;=0.1, "0-10%", IF(Table_1[[#This Row],[Discount %]]&lt;=0.2, "10-20%", IF(Table_1[[#This Row],[Discount %]]&lt;=0.3, "20-30%", IF(Table_1[[#This Row],[Discount %]]&lt;=0.4, "30-40%", "40%+"))))</f>
        <v>0-10%</v>
      </c>
    </row>
    <row r="7413" spans="1:24" ht="14.4" x14ac:dyDescent="0.3">
      <c r="A7413" s="2">
        <v>7412</v>
      </c>
      <c r="B7413" s="2" t="s">
        <v>9469</v>
      </c>
      <c r="C7413" s="2">
        <f>YEAR([1]Data!$D7413)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9">
        <v>156.79200000000003</v>
      </c>
      <c r="T7413" s="2">
        <v>1</v>
      </c>
      <c r="U7413" s="25">
        <v>0.2</v>
      </c>
      <c r="V7413" s="25">
        <v>17.639099999999985</v>
      </c>
      <c r="W7413" s="11">
        <f>Table_1[[#This Row],[Discount]]/Table_1[[#This Row],[Sales]]</f>
        <v>1.2755752844532883E-3</v>
      </c>
      <c r="X7413" t="str">
        <f>IF(Table_1[[#This Row],[Discount %]]&lt;=0.1, "0-10%", IF(Table_1[[#This Row],[Discount %]]&lt;=0.2, "10-20%", IF(Table_1[[#This Row],[Discount %]]&lt;=0.3, "20-30%", IF(Table_1[[#This Row],[Discount %]]&lt;=0.4, "30-40%", "40%+"))))</f>
        <v>0-10%</v>
      </c>
    </row>
    <row r="7414" spans="1:24" ht="14.4" x14ac:dyDescent="0.3">
      <c r="A7414" s="2">
        <v>7413</v>
      </c>
      <c r="B7414" s="2" t="s">
        <v>9469</v>
      </c>
      <c r="C7414" s="2">
        <f>YEAR([1]Data!$D7414)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9">
        <v>35.360000000000007</v>
      </c>
      <c r="T7414" s="2">
        <v>2</v>
      </c>
      <c r="U7414" s="25">
        <v>0.2</v>
      </c>
      <c r="V7414" s="25">
        <v>-3.0939999999999994</v>
      </c>
      <c r="W7414" s="11">
        <f>Table_1[[#This Row],[Discount]]/Table_1[[#This Row],[Sales]]</f>
        <v>5.6561085972850669E-3</v>
      </c>
      <c r="X7414" t="str">
        <f>IF(Table_1[[#This Row],[Discount %]]&lt;=0.1, "0-10%", IF(Table_1[[#This Row],[Discount %]]&lt;=0.2, "10-20%", IF(Table_1[[#This Row],[Discount %]]&lt;=0.3, "20-30%", IF(Table_1[[#This Row],[Discount %]]&lt;=0.4, "30-40%", "40%+"))))</f>
        <v>0-10%</v>
      </c>
    </row>
    <row r="7415" spans="1:24" ht="14.4" x14ac:dyDescent="0.3">
      <c r="A7415" s="2">
        <v>7414</v>
      </c>
      <c r="B7415" s="2" t="s">
        <v>9469</v>
      </c>
      <c r="C7415" s="2">
        <f>YEAR([1]Data!$D7415)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9">
        <v>13.591999999999999</v>
      </c>
      <c r="T7415" s="2">
        <v>1</v>
      </c>
      <c r="U7415" s="25">
        <v>0.2</v>
      </c>
      <c r="V7415" s="25">
        <v>-0.33980000000000032</v>
      </c>
      <c r="W7415" s="11">
        <f>Table_1[[#This Row],[Discount]]/Table_1[[#This Row],[Sales]]</f>
        <v>1.4714537963507949E-2</v>
      </c>
      <c r="X7415" t="str">
        <f>IF(Table_1[[#This Row],[Discount %]]&lt;=0.1, "0-10%", IF(Table_1[[#This Row],[Discount %]]&lt;=0.2, "10-20%", IF(Table_1[[#This Row],[Discount %]]&lt;=0.3, "20-30%", IF(Table_1[[#This Row],[Discount %]]&lt;=0.4, "30-40%", "40%+"))))</f>
        <v>0-10%</v>
      </c>
    </row>
    <row r="7416" spans="1:24" ht="14.4" x14ac:dyDescent="0.3">
      <c r="A7416" s="2">
        <v>7415</v>
      </c>
      <c r="B7416" s="2" t="s">
        <v>9470</v>
      </c>
      <c r="C7416" s="2">
        <f>YEAR([1]Data!$D7416)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9">
        <v>386.67999999999995</v>
      </c>
      <c r="T7416" s="2">
        <v>2</v>
      </c>
      <c r="U7416" s="25">
        <v>0.3</v>
      </c>
      <c r="V7416" s="25">
        <v>-5.5240000000000293</v>
      </c>
      <c r="W7416" s="11">
        <f>Table_1[[#This Row],[Discount]]/Table_1[[#This Row],[Sales]]</f>
        <v>7.7583531602358545E-4</v>
      </c>
      <c r="X7416" t="str">
        <f>IF(Table_1[[#This Row],[Discount %]]&lt;=0.1, "0-10%", IF(Table_1[[#This Row],[Discount %]]&lt;=0.2, "10-20%", IF(Table_1[[#This Row],[Discount %]]&lt;=0.3, "20-30%", IF(Table_1[[#This Row],[Discount %]]&lt;=0.4, "30-40%", "40%+"))))</f>
        <v>0-10%</v>
      </c>
    </row>
    <row r="7417" spans="1:24" ht="14.4" x14ac:dyDescent="0.3">
      <c r="A7417" s="2">
        <v>7416</v>
      </c>
      <c r="B7417" s="2" t="s">
        <v>9470</v>
      </c>
      <c r="C7417" s="2">
        <f>YEAR([1]Data!$D7417)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9">
        <v>379.96000000000004</v>
      </c>
      <c r="T7417" s="2">
        <v>5</v>
      </c>
      <c r="U7417" s="25">
        <v>0.2</v>
      </c>
      <c r="V7417" s="25">
        <v>47.494999999999919</v>
      </c>
      <c r="W7417" s="11">
        <f>Table_1[[#This Row],[Discount]]/Table_1[[#This Row],[Sales]]</f>
        <v>5.2637119696810186E-4</v>
      </c>
      <c r="X7417" t="str">
        <f>IF(Table_1[[#This Row],[Discount %]]&lt;=0.1, "0-10%", IF(Table_1[[#This Row],[Discount %]]&lt;=0.2, "10-20%", IF(Table_1[[#This Row],[Discount %]]&lt;=0.3, "20-30%", IF(Table_1[[#This Row],[Discount %]]&lt;=0.4, "30-40%", "40%+"))))</f>
        <v>0-10%</v>
      </c>
    </row>
    <row r="7418" spans="1:24" ht="14.4" x14ac:dyDescent="0.3">
      <c r="A7418" s="2">
        <v>7417</v>
      </c>
      <c r="B7418" s="2" t="s">
        <v>9470</v>
      </c>
      <c r="C7418" s="2">
        <f>YEAR([1]Data!$D7418)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9">
        <v>539.91</v>
      </c>
      <c r="T7418" s="2">
        <v>3</v>
      </c>
      <c r="U7418" s="25">
        <v>0.4</v>
      </c>
      <c r="V7418" s="25">
        <v>-116.98049999999998</v>
      </c>
      <c r="W7418" s="11">
        <f>Table_1[[#This Row],[Discount]]/Table_1[[#This Row],[Sales]]</f>
        <v>7.4086421811042592E-4</v>
      </c>
      <c r="X7418" t="str">
        <f>IF(Table_1[[#This Row],[Discount %]]&lt;=0.1, "0-10%", IF(Table_1[[#This Row],[Discount %]]&lt;=0.2, "10-20%", IF(Table_1[[#This Row],[Discount %]]&lt;=0.3, "20-30%", IF(Table_1[[#This Row],[Discount %]]&lt;=0.4, "30-40%", "40%+"))))</f>
        <v>0-10%</v>
      </c>
    </row>
    <row r="7419" spans="1:24" ht="14.4" x14ac:dyDescent="0.3">
      <c r="A7419" s="2">
        <v>7418</v>
      </c>
      <c r="B7419" s="2" t="s">
        <v>9470</v>
      </c>
      <c r="C7419" s="2">
        <f>YEAR([1]Data!$D7419)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9">
        <v>41.240000000000009</v>
      </c>
      <c r="T7419" s="2">
        <v>5</v>
      </c>
      <c r="U7419" s="25">
        <v>0.2</v>
      </c>
      <c r="V7419" s="25">
        <v>13.918499999999998</v>
      </c>
      <c r="W7419" s="11">
        <f>Table_1[[#This Row],[Discount]]/Table_1[[#This Row],[Sales]]</f>
        <v>4.8496605237633361E-3</v>
      </c>
      <c r="X7419" t="str">
        <f>IF(Table_1[[#This Row],[Discount %]]&lt;=0.1, "0-10%", IF(Table_1[[#This Row],[Discount %]]&lt;=0.2, "10-20%", IF(Table_1[[#This Row],[Discount %]]&lt;=0.3, "20-30%", IF(Table_1[[#This Row],[Discount %]]&lt;=0.4, "30-40%", "40%+"))))</f>
        <v>0-10%</v>
      </c>
    </row>
    <row r="7420" spans="1:24" ht="14.4" x14ac:dyDescent="0.3">
      <c r="A7420" s="2">
        <v>7419</v>
      </c>
      <c r="B7420" s="2" t="s">
        <v>9470</v>
      </c>
      <c r="C7420" s="2">
        <f>YEAR([1]Data!$D7420)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9">
        <v>51.897000000000013</v>
      </c>
      <c r="T7420" s="2">
        <v>1</v>
      </c>
      <c r="U7420" s="25">
        <v>0.7</v>
      </c>
      <c r="V7420" s="25">
        <v>-41.517600000000002</v>
      </c>
      <c r="W7420" s="11">
        <f>Table_1[[#This Row],[Discount]]/Table_1[[#This Row],[Sales]]</f>
        <v>1.3488255583174361E-2</v>
      </c>
      <c r="X7420" t="str">
        <f>IF(Table_1[[#This Row],[Discount %]]&lt;=0.1, "0-10%", IF(Table_1[[#This Row],[Discount %]]&lt;=0.2, "10-20%", IF(Table_1[[#This Row],[Discount %]]&lt;=0.3, "20-30%", IF(Table_1[[#This Row],[Discount %]]&lt;=0.4, "30-40%", "40%+"))))</f>
        <v>0-10%</v>
      </c>
    </row>
    <row r="7421" spans="1:24" ht="14.4" x14ac:dyDescent="0.3">
      <c r="A7421" s="2">
        <v>7420</v>
      </c>
      <c r="B7421" s="2" t="s">
        <v>9470</v>
      </c>
      <c r="C7421" s="2">
        <f>YEAR([1]Data!$D7421)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9">
        <v>552.55999999999995</v>
      </c>
      <c r="T7421" s="2">
        <v>5</v>
      </c>
      <c r="U7421" s="25">
        <v>0.2</v>
      </c>
      <c r="V7421" s="25">
        <v>-138.13999999999999</v>
      </c>
      <c r="W7421" s="11">
        <f>Table_1[[#This Row],[Discount]]/Table_1[[#This Row],[Sales]]</f>
        <v>3.6195164326046047E-4</v>
      </c>
      <c r="X7421" t="str">
        <f>IF(Table_1[[#This Row],[Discount %]]&lt;=0.1, "0-10%", IF(Table_1[[#This Row],[Discount %]]&lt;=0.2, "10-20%", IF(Table_1[[#This Row],[Discount %]]&lt;=0.3, "20-30%", IF(Table_1[[#This Row],[Discount %]]&lt;=0.4, "30-40%", "40%+"))))</f>
        <v>0-10%</v>
      </c>
    </row>
    <row r="7422" spans="1:24" ht="14.4" x14ac:dyDescent="0.3">
      <c r="A7422" s="2">
        <v>7421</v>
      </c>
      <c r="B7422" s="2" t="s">
        <v>9470</v>
      </c>
      <c r="C7422" s="2">
        <f>YEAR([1]Data!$D7422)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9">
        <v>23.160000000000004</v>
      </c>
      <c r="T7422" s="2">
        <v>5</v>
      </c>
      <c r="U7422" s="25">
        <v>0.7</v>
      </c>
      <c r="V7422" s="25">
        <v>-15.439999999999998</v>
      </c>
      <c r="W7422" s="11">
        <f>Table_1[[#This Row],[Discount]]/Table_1[[#This Row],[Sales]]</f>
        <v>3.0224525043177887E-2</v>
      </c>
      <c r="X7422" t="str">
        <f>IF(Table_1[[#This Row],[Discount %]]&lt;=0.1, "0-10%", IF(Table_1[[#This Row],[Discount %]]&lt;=0.2, "10-20%", IF(Table_1[[#This Row],[Discount %]]&lt;=0.3, "20-30%", IF(Table_1[[#This Row],[Discount %]]&lt;=0.4, "30-40%", "40%+"))))</f>
        <v>0-10%</v>
      </c>
    </row>
    <row r="7423" spans="1:24" ht="14.4" x14ac:dyDescent="0.3">
      <c r="A7423" s="2">
        <v>7422</v>
      </c>
      <c r="B7423" s="2" t="s">
        <v>9470</v>
      </c>
      <c r="C7423" s="2">
        <f>YEAR([1]Data!$D7423)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9">
        <v>126.08</v>
      </c>
      <c r="T7423" s="2">
        <v>2</v>
      </c>
      <c r="U7423" s="25">
        <v>0.2</v>
      </c>
      <c r="V7423" s="25">
        <v>-28.367999999999984</v>
      </c>
      <c r="W7423" s="11">
        <f>Table_1[[#This Row],[Discount]]/Table_1[[#This Row],[Sales]]</f>
        <v>1.586294416243655E-3</v>
      </c>
      <c r="X7423" t="str">
        <f>IF(Table_1[[#This Row],[Discount %]]&lt;=0.1, "0-10%", IF(Table_1[[#This Row],[Discount %]]&lt;=0.2, "10-20%", IF(Table_1[[#This Row],[Discount %]]&lt;=0.3, "20-30%", IF(Table_1[[#This Row],[Discount %]]&lt;=0.4, "30-40%", "40%+"))))</f>
        <v>0-10%</v>
      </c>
    </row>
    <row r="7424" spans="1:24" ht="14.4" x14ac:dyDescent="0.3">
      <c r="A7424" s="2">
        <v>7423</v>
      </c>
      <c r="B7424" s="2" t="s">
        <v>9470</v>
      </c>
      <c r="C7424" s="2">
        <f>YEAR([1]Data!$D7424)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9">
        <v>449.1</v>
      </c>
      <c r="T7424" s="2">
        <v>3</v>
      </c>
      <c r="U7424" s="25">
        <v>0.7</v>
      </c>
      <c r="V7424" s="25">
        <v>-643.70999999999981</v>
      </c>
      <c r="W7424" s="11">
        <f>Table_1[[#This Row],[Discount]]/Table_1[[#This Row],[Sales]]</f>
        <v>1.558672901358272E-3</v>
      </c>
      <c r="X7424" t="str">
        <f>IF(Table_1[[#This Row],[Discount %]]&lt;=0.1, "0-10%", IF(Table_1[[#This Row],[Discount %]]&lt;=0.2, "10-20%", IF(Table_1[[#This Row],[Discount %]]&lt;=0.3, "20-30%", IF(Table_1[[#This Row],[Discount %]]&lt;=0.4, "30-40%", "40%+"))))</f>
        <v>0-10%</v>
      </c>
    </row>
    <row r="7425" spans="1:24" ht="14.4" x14ac:dyDescent="0.3">
      <c r="A7425" s="2">
        <v>7424</v>
      </c>
      <c r="B7425" s="2" t="s">
        <v>9473</v>
      </c>
      <c r="C7425" s="2">
        <f>YEAR([1]Data!$D7425)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9">
        <v>195.10400000000001</v>
      </c>
      <c r="T7425" s="2">
        <v>4</v>
      </c>
      <c r="U7425" s="25">
        <v>0.2</v>
      </c>
      <c r="V7425" s="25">
        <v>21.949199999999969</v>
      </c>
      <c r="W7425" s="11">
        <f>Table_1[[#This Row],[Discount]]/Table_1[[#This Row],[Sales]]</f>
        <v>1.0250943086763983E-3</v>
      </c>
      <c r="X7425" t="str">
        <f>IF(Table_1[[#This Row],[Discount %]]&lt;=0.1, "0-10%", IF(Table_1[[#This Row],[Discount %]]&lt;=0.2, "10-20%", IF(Table_1[[#This Row],[Discount %]]&lt;=0.3, "20-30%", IF(Table_1[[#This Row],[Discount %]]&lt;=0.4, "30-40%", "40%+"))))</f>
        <v>0-10%</v>
      </c>
    </row>
    <row r="7426" spans="1:24" ht="14.4" x14ac:dyDescent="0.3">
      <c r="A7426" s="2">
        <v>7425</v>
      </c>
      <c r="B7426" s="2" t="s">
        <v>9473</v>
      </c>
      <c r="C7426" s="2">
        <f>YEAR([1]Data!$D7426)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9">
        <v>36.671999999999997</v>
      </c>
      <c r="T7426" s="2">
        <v>3</v>
      </c>
      <c r="U7426" s="25">
        <v>0.2</v>
      </c>
      <c r="V7426" s="25">
        <v>6.4176000000000002</v>
      </c>
      <c r="W7426" s="11">
        <f>Table_1[[#This Row],[Discount]]/Table_1[[#This Row],[Sales]]</f>
        <v>5.4537521815008734E-3</v>
      </c>
      <c r="X7426" t="str">
        <f>IF(Table_1[[#This Row],[Discount %]]&lt;=0.1, "0-10%", IF(Table_1[[#This Row],[Discount %]]&lt;=0.2, "10-20%", IF(Table_1[[#This Row],[Discount %]]&lt;=0.3, "20-30%", IF(Table_1[[#This Row],[Discount %]]&lt;=0.4, "30-40%", "40%+"))))</f>
        <v>0-10%</v>
      </c>
    </row>
    <row r="7427" spans="1:24" ht="14.4" x14ac:dyDescent="0.3">
      <c r="A7427" s="2">
        <v>7426</v>
      </c>
      <c r="B7427" s="2" t="s">
        <v>9474</v>
      </c>
      <c r="C7427" s="2">
        <f>YEAR([1]Data!$D7427)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9">
        <v>85.245999999999995</v>
      </c>
      <c r="T7427" s="2">
        <v>2</v>
      </c>
      <c r="U7427" s="25">
        <v>0.3</v>
      </c>
      <c r="V7427" s="25">
        <v>-6.0890000000000057</v>
      </c>
      <c r="W7427" s="11">
        <f>Table_1[[#This Row],[Discount]]/Table_1[[#This Row],[Sales]]</f>
        <v>3.5192267085845672E-3</v>
      </c>
      <c r="X7427" t="str">
        <f>IF(Table_1[[#This Row],[Discount %]]&lt;=0.1, "0-10%", IF(Table_1[[#This Row],[Discount %]]&lt;=0.2, "10-20%", IF(Table_1[[#This Row],[Discount %]]&lt;=0.3, "20-30%", IF(Table_1[[#This Row],[Discount %]]&lt;=0.4, "30-40%", "40%+"))))</f>
        <v>0-10%</v>
      </c>
    </row>
    <row r="7428" spans="1:24" ht="14.4" x14ac:dyDescent="0.3">
      <c r="A7428" s="2">
        <v>7427</v>
      </c>
      <c r="B7428" s="2" t="s">
        <v>9474</v>
      </c>
      <c r="C7428" s="2">
        <f>YEAR([1]Data!$D7428)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9">
        <v>32.712000000000003</v>
      </c>
      <c r="T7428" s="2">
        <v>2</v>
      </c>
      <c r="U7428" s="25">
        <v>0.6</v>
      </c>
      <c r="V7428" s="25">
        <v>-26.169599999999996</v>
      </c>
      <c r="W7428" s="11">
        <f>Table_1[[#This Row],[Discount]]/Table_1[[#This Row],[Sales]]</f>
        <v>1.8341892883345558E-2</v>
      </c>
      <c r="X7428" t="str">
        <f>IF(Table_1[[#This Row],[Discount %]]&lt;=0.1, "0-10%", IF(Table_1[[#This Row],[Discount %]]&lt;=0.2, "10-20%", IF(Table_1[[#This Row],[Discount %]]&lt;=0.3, "20-30%", IF(Table_1[[#This Row],[Discount %]]&lt;=0.4, "30-40%", "40%+"))))</f>
        <v>0-10%</v>
      </c>
    </row>
    <row r="7429" spans="1:24" ht="14.4" x14ac:dyDescent="0.3">
      <c r="A7429" s="2">
        <v>7428</v>
      </c>
      <c r="B7429" s="2" t="s">
        <v>9475</v>
      </c>
      <c r="C7429" s="2">
        <f>YEAR([1]Data!$D7429)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9">
        <v>11.43</v>
      </c>
      <c r="T7429" s="2">
        <v>3</v>
      </c>
      <c r="U7429" s="25">
        <v>0</v>
      </c>
      <c r="V7429" s="25">
        <v>5.3720999999999997</v>
      </c>
      <c r="W7429" s="11">
        <f>Table_1[[#This Row],[Discount]]/Table_1[[#This Row],[Sales]]</f>
        <v>0</v>
      </c>
      <c r="X7429" t="str">
        <f>IF(Table_1[[#This Row],[Discount %]]&lt;=0.1, "0-10%", IF(Table_1[[#This Row],[Discount %]]&lt;=0.2, "10-20%", IF(Table_1[[#This Row],[Discount %]]&lt;=0.3, "20-30%", IF(Table_1[[#This Row],[Discount %]]&lt;=0.4, "30-40%", "40%+"))))</f>
        <v>0-10%</v>
      </c>
    </row>
    <row r="7430" spans="1:24" ht="14.4" x14ac:dyDescent="0.3">
      <c r="A7430" s="2">
        <v>7429</v>
      </c>
      <c r="B7430" s="2" t="s">
        <v>9475</v>
      </c>
      <c r="C7430" s="2">
        <f>YEAR([1]Data!$D7430)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9">
        <v>30.44</v>
      </c>
      <c r="T7430" s="2">
        <v>2</v>
      </c>
      <c r="U7430" s="25">
        <v>0</v>
      </c>
      <c r="V7430" s="25">
        <v>14.9156</v>
      </c>
      <c r="W7430" s="11">
        <f>Table_1[[#This Row],[Discount]]/Table_1[[#This Row],[Sales]]</f>
        <v>0</v>
      </c>
      <c r="X7430" t="str">
        <f>IF(Table_1[[#This Row],[Discount %]]&lt;=0.1, "0-10%", IF(Table_1[[#This Row],[Discount %]]&lt;=0.2, "10-20%", IF(Table_1[[#This Row],[Discount %]]&lt;=0.3, "20-30%", IF(Table_1[[#This Row],[Discount %]]&lt;=0.4, "30-40%", "40%+"))))</f>
        <v>0-10%</v>
      </c>
    </row>
    <row r="7431" spans="1:24" ht="14.4" x14ac:dyDescent="0.3">
      <c r="A7431" s="2">
        <v>7430</v>
      </c>
      <c r="B7431" s="2" t="s">
        <v>9475</v>
      </c>
      <c r="C7431" s="2">
        <f>YEAR([1]Data!$D7431)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9">
        <v>12.96</v>
      </c>
      <c r="T7431" s="2">
        <v>2</v>
      </c>
      <c r="U7431" s="25">
        <v>0</v>
      </c>
      <c r="V7431" s="25">
        <v>6.3504000000000005</v>
      </c>
      <c r="W7431" s="11">
        <f>Table_1[[#This Row],[Discount]]/Table_1[[#This Row],[Sales]]</f>
        <v>0</v>
      </c>
      <c r="X7431" t="str">
        <f>IF(Table_1[[#This Row],[Discount %]]&lt;=0.1, "0-10%", IF(Table_1[[#This Row],[Discount %]]&lt;=0.2, "10-20%", IF(Table_1[[#This Row],[Discount %]]&lt;=0.3, "20-30%", IF(Table_1[[#This Row],[Discount %]]&lt;=0.4, "30-40%", "40%+"))))</f>
        <v>0-10%</v>
      </c>
    </row>
    <row r="7432" spans="1:24" ht="14.4" x14ac:dyDescent="0.3">
      <c r="A7432" s="2">
        <v>7431</v>
      </c>
      <c r="B7432" s="2" t="s">
        <v>9475</v>
      </c>
      <c r="C7432" s="2">
        <f>YEAR([1]Data!$D7432)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9">
        <v>16</v>
      </c>
      <c r="T7432" s="2">
        <v>4</v>
      </c>
      <c r="U7432" s="25">
        <v>0</v>
      </c>
      <c r="V7432" s="25">
        <v>7.68</v>
      </c>
      <c r="W7432" s="11">
        <f>Table_1[[#This Row],[Discount]]/Table_1[[#This Row],[Sales]]</f>
        <v>0</v>
      </c>
      <c r="X7432" t="str">
        <f>IF(Table_1[[#This Row],[Discount %]]&lt;=0.1, "0-10%", IF(Table_1[[#This Row],[Discount %]]&lt;=0.2, "10-20%", IF(Table_1[[#This Row],[Discount %]]&lt;=0.3, "20-30%", IF(Table_1[[#This Row],[Discount %]]&lt;=0.4, "30-40%", "40%+"))))</f>
        <v>0-10%</v>
      </c>
    </row>
    <row r="7433" spans="1:24" ht="14.4" x14ac:dyDescent="0.3">
      <c r="A7433" s="2">
        <v>7432</v>
      </c>
      <c r="B7433" s="2" t="s">
        <v>9475</v>
      </c>
      <c r="C7433" s="2">
        <f>YEAR([1]Data!$D7433)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9">
        <v>32.67</v>
      </c>
      <c r="T7433" s="2">
        <v>3</v>
      </c>
      <c r="U7433" s="25">
        <v>0</v>
      </c>
      <c r="V7433" s="25">
        <v>8.4942000000000011</v>
      </c>
      <c r="W7433" s="11">
        <f>Table_1[[#This Row],[Discount]]/Table_1[[#This Row],[Sales]]</f>
        <v>0</v>
      </c>
      <c r="X7433" t="str">
        <f>IF(Table_1[[#This Row],[Discount %]]&lt;=0.1, "0-10%", IF(Table_1[[#This Row],[Discount %]]&lt;=0.2, "10-20%", IF(Table_1[[#This Row],[Discount %]]&lt;=0.3, "20-30%", IF(Table_1[[#This Row],[Discount %]]&lt;=0.4, "30-40%", "40%+"))))</f>
        <v>0-10%</v>
      </c>
    </row>
    <row r="7434" spans="1:24" ht="14.4" x14ac:dyDescent="0.3">
      <c r="A7434" s="2">
        <v>7433</v>
      </c>
      <c r="B7434" s="2" t="s">
        <v>9476</v>
      </c>
      <c r="C7434" s="2">
        <f>YEAR([1]Data!$D7434)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9">
        <v>4.4640000000000004</v>
      </c>
      <c r="T7434" s="2">
        <v>3</v>
      </c>
      <c r="U7434" s="25">
        <v>0.2</v>
      </c>
      <c r="V7434" s="25">
        <v>-0.94859999999999989</v>
      </c>
      <c r="W7434" s="11">
        <f>Table_1[[#This Row],[Discount]]/Table_1[[#This Row],[Sales]]</f>
        <v>4.4802867383512544E-2</v>
      </c>
      <c r="X7434" t="str">
        <f>IF(Table_1[[#This Row],[Discount %]]&lt;=0.1, "0-10%", IF(Table_1[[#This Row],[Discount %]]&lt;=0.2, "10-20%", IF(Table_1[[#This Row],[Discount %]]&lt;=0.3, "20-30%", IF(Table_1[[#This Row],[Discount %]]&lt;=0.4, "30-40%", "40%+"))))</f>
        <v>0-10%</v>
      </c>
    </row>
    <row r="7435" spans="1:24" ht="14.4" x14ac:dyDescent="0.3">
      <c r="A7435" s="2">
        <v>7434</v>
      </c>
      <c r="B7435" s="2" t="s">
        <v>9476</v>
      </c>
      <c r="C7435" s="2">
        <f>YEAR([1]Data!$D7435)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9">
        <v>9.3450000000000024</v>
      </c>
      <c r="T7435" s="2">
        <v>5</v>
      </c>
      <c r="U7435" s="25">
        <v>0.7</v>
      </c>
      <c r="V7435" s="25">
        <v>-6.5414999999999992</v>
      </c>
      <c r="W7435" s="11">
        <f>Table_1[[#This Row],[Discount]]/Table_1[[#This Row],[Sales]]</f>
        <v>7.4906367041198477E-2</v>
      </c>
      <c r="X7435" t="str">
        <f>IF(Table_1[[#This Row],[Discount %]]&lt;=0.1, "0-10%", IF(Table_1[[#This Row],[Discount %]]&lt;=0.2, "10-20%", IF(Table_1[[#This Row],[Discount %]]&lt;=0.3, "20-30%", IF(Table_1[[#This Row],[Discount %]]&lt;=0.4, "30-40%", "40%+"))))</f>
        <v>0-10%</v>
      </c>
    </row>
    <row r="7436" spans="1:24" ht="14.4" x14ac:dyDescent="0.3">
      <c r="A7436" s="2">
        <v>7435</v>
      </c>
      <c r="B7436" s="2" t="s">
        <v>9477</v>
      </c>
      <c r="C7436" s="2">
        <f>YEAR([1]Data!$D7436)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9">
        <v>9.1440000000000001</v>
      </c>
      <c r="T7436" s="2">
        <v>3</v>
      </c>
      <c r="U7436" s="25">
        <v>0.2</v>
      </c>
      <c r="V7436" s="25">
        <v>3.0860999999999996</v>
      </c>
      <c r="W7436" s="11">
        <f>Table_1[[#This Row],[Discount]]/Table_1[[#This Row],[Sales]]</f>
        <v>2.1872265966754158E-2</v>
      </c>
      <c r="X7436" t="str">
        <f>IF(Table_1[[#This Row],[Discount %]]&lt;=0.1, "0-10%", IF(Table_1[[#This Row],[Discount %]]&lt;=0.2, "10-20%", IF(Table_1[[#This Row],[Discount %]]&lt;=0.3, "20-30%", IF(Table_1[[#This Row],[Discount %]]&lt;=0.4, "30-40%", "40%+"))))</f>
        <v>0-10%</v>
      </c>
    </row>
    <row r="7437" spans="1:24" ht="14.4" x14ac:dyDescent="0.3">
      <c r="A7437" s="2">
        <v>7436</v>
      </c>
      <c r="B7437" s="2" t="s">
        <v>9477</v>
      </c>
      <c r="C7437" s="2">
        <f>YEAR([1]Data!$D7437)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9">
        <v>23.136000000000003</v>
      </c>
      <c r="T7437" s="2">
        <v>6</v>
      </c>
      <c r="U7437" s="25">
        <v>0.2</v>
      </c>
      <c r="V7437" s="25">
        <v>8.3867999999999991</v>
      </c>
      <c r="W7437" s="11">
        <f>Table_1[[#This Row],[Discount]]/Table_1[[#This Row],[Sales]]</f>
        <v>8.6445366528354068E-3</v>
      </c>
      <c r="X7437" t="str">
        <f>IF(Table_1[[#This Row],[Discount %]]&lt;=0.1, "0-10%", IF(Table_1[[#This Row],[Discount %]]&lt;=0.2, "10-20%", IF(Table_1[[#This Row],[Discount %]]&lt;=0.3, "20-30%", IF(Table_1[[#This Row],[Discount %]]&lt;=0.4, "30-40%", "40%+"))))</f>
        <v>0-10%</v>
      </c>
    </row>
    <row r="7438" spans="1:24" ht="14.4" x14ac:dyDescent="0.3">
      <c r="A7438" s="2">
        <v>7437</v>
      </c>
      <c r="B7438" s="2" t="s">
        <v>9477</v>
      </c>
      <c r="C7438" s="2">
        <f>YEAR([1]Data!$D7438)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9">
        <v>99.2</v>
      </c>
      <c r="T7438" s="2">
        <v>5</v>
      </c>
      <c r="U7438" s="25">
        <v>0</v>
      </c>
      <c r="V7438" s="25">
        <v>25.792000000000002</v>
      </c>
      <c r="W7438" s="11">
        <f>Table_1[[#This Row],[Discount]]/Table_1[[#This Row],[Sales]]</f>
        <v>0</v>
      </c>
      <c r="X7438" t="str">
        <f>IF(Table_1[[#This Row],[Discount %]]&lt;=0.1, "0-10%", IF(Table_1[[#This Row],[Discount %]]&lt;=0.2, "10-20%", IF(Table_1[[#This Row],[Discount %]]&lt;=0.3, "20-30%", IF(Table_1[[#This Row],[Discount %]]&lt;=0.4, "30-40%", "40%+"))))</f>
        <v>0-10%</v>
      </c>
    </row>
    <row r="7439" spans="1:24" ht="14.4" x14ac:dyDescent="0.3">
      <c r="A7439" s="2">
        <v>7438</v>
      </c>
      <c r="B7439" s="2" t="s">
        <v>9478</v>
      </c>
      <c r="C7439" s="2">
        <f>YEAR([1]Data!$D7439)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9">
        <v>21.36</v>
      </c>
      <c r="T7439" s="2">
        <v>5</v>
      </c>
      <c r="U7439" s="25">
        <v>0.2</v>
      </c>
      <c r="V7439" s="25">
        <v>7.2089999999999996</v>
      </c>
      <c r="W7439" s="11">
        <f>Table_1[[#This Row],[Discount]]/Table_1[[#This Row],[Sales]]</f>
        <v>9.3632958801498131E-3</v>
      </c>
      <c r="X7439" t="str">
        <f>IF(Table_1[[#This Row],[Discount %]]&lt;=0.1, "0-10%", IF(Table_1[[#This Row],[Discount %]]&lt;=0.2, "10-20%", IF(Table_1[[#This Row],[Discount %]]&lt;=0.3, "20-30%", IF(Table_1[[#This Row],[Discount %]]&lt;=0.4, "30-40%", "40%+"))))</f>
        <v>0-10%</v>
      </c>
    </row>
    <row r="7440" spans="1:24" ht="14.4" x14ac:dyDescent="0.3">
      <c r="A7440" s="2">
        <v>7439</v>
      </c>
      <c r="B7440" s="2" t="s">
        <v>9479</v>
      </c>
      <c r="C7440" s="2">
        <f>YEAR([1]Data!$D7440)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9">
        <v>46.900000000000006</v>
      </c>
      <c r="T7440" s="2">
        <v>5</v>
      </c>
      <c r="U7440" s="25">
        <v>0</v>
      </c>
      <c r="V7440" s="25">
        <v>13.132000000000001</v>
      </c>
      <c r="W7440" s="11">
        <f>Table_1[[#This Row],[Discount]]/Table_1[[#This Row],[Sales]]</f>
        <v>0</v>
      </c>
      <c r="X7440" t="str">
        <f>IF(Table_1[[#This Row],[Discount %]]&lt;=0.1, "0-10%", IF(Table_1[[#This Row],[Discount %]]&lt;=0.2, "10-20%", IF(Table_1[[#This Row],[Discount %]]&lt;=0.3, "20-30%", IF(Table_1[[#This Row],[Discount %]]&lt;=0.4, "30-40%", "40%+"))))</f>
        <v>0-10%</v>
      </c>
    </row>
    <row r="7441" spans="1:24" ht="14.4" x14ac:dyDescent="0.3">
      <c r="A7441" s="2">
        <v>7440</v>
      </c>
      <c r="B7441" s="2" t="s">
        <v>9480</v>
      </c>
      <c r="C7441" s="2">
        <f>YEAR([1]Data!$D7441)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9">
        <v>18.72</v>
      </c>
      <c r="T7441" s="2">
        <v>5</v>
      </c>
      <c r="U7441" s="25">
        <v>0.2</v>
      </c>
      <c r="V7441" s="25">
        <v>6.5519999999999996</v>
      </c>
      <c r="W7441" s="11">
        <f>Table_1[[#This Row],[Discount]]/Table_1[[#This Row],[Sales]]</f>
        <v>1.0683760683760686E-2</v>
      </c>
      <c r="X7441" t="str">
        <f>IF(Table_1[[#This Row],[Discount %]]&lt;=0.1, "0-10%", IF(Table_1[[#This Row],[Discount %]]&lt;=0.2, "10-20%", IF(Table_1[[#This Row],[Discount %]]&lt;=0.3, "20-30%", IF(Table_1[[#This Row],[Discount %]]&lt;=0.4, "30-40%", "40%+"))))</f>
        <v>0-10%</v>
      </c>
    </row>
    <row r="7442" spans="1:24" ht="14.4" x14ac:dyDescent="0.3">
      <c r="A7442" s="2">
        <v>7441</v>
      </c>
      <c r="B7442" s="2" t="s">
        <v>9480</v>
      </c>
      <c r="C7442" s="2">
        <f>YEAR([1]Data!$D7442)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9">
        <v>236.52800000000002</v>
      </c>
      <c r="T7442" s="2">
        <v>2</v>
      </c>
      <c r="U7442" s="25">
        <v>0.2</v>
      </c>
      <c r="V7442" s="25">
        <v>-2.9566000000000088</v>
      </c>
      <c r="W7442" s="11">
        <f>Table_1[[#This Row],[Discount]]/Table_1[[#This Row],[Sales]]</f>
        <v>8.4556585266860581E-4</v>
      </c>
      <c r="X7442" t="str">
        <f>IF(Table_1[[#This Row],[Discount %]]&lt;=0.1, "0-10%", IF(Table_1[[#This Row],[Discount %]]&lt;=0.2, "10-20%", IF(Table_1[[#This Row],[Discount %]]&lt;=0.3, "20-30%", IF(Table_1[[#This Row],[Discount %]]&lt;=0.4, "30-40%", "40%+"))))</f>
        <v>0-10%</v>
      </c>
    </row>
    <row r="7443" spans="1:24" ht="14.4" x14ac:dyDescent="0.3">
      <c r="A7443" s="2">
        <v>7442</v>
      </c>
      <c r="B7443" s="2" t="s">
        <v>9481</v>
      </c>
      <c r="C7443" s="2">
        <f>YEAR([1]Data!$D7443)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9">
        <v>18.899999999999999</v>
      </c>
      <c r="T7443" s="2">
        <v>3</v>
      </c>
      <c r="U7443" s="25">
        <v>0</v>
      </c>
      <c r="V7443" s="25">
        <v>8.6939999999999991</v>
      </c>
      <c r="W7443" s="11">
        <f>Table_1[[#This Row],[Discount]]/Table_1[[#This Row],[Sales]]</f>
        <v>0</v>
      </c>
      <c r="X7443" t="str">
        <f>IF(Table_1[[#This Row],[Discount %]]&lt;=0.1, "0-10%", IF(Table_1[[#This Row],[Discount %]]&lt;=0.2, "10-20%", IF(Table_1[[#This Row],[Discount %]]&lt;=0.3, "20-30%", IF(Table_1[[#This Row],[Discount %]]&lt;=0.4, "30-40%", "40%+"))))</f>
        <v>0-10%</v>
      </c>
    </row>
    <row r="7444" spans="1:24" ht="14.4" x14ac:dyDescent="0.3">
      <c r="A7444" s="2">
        <v>7443</v>
      </c>
      <c r="B7444" s="2" t="s">
        <v>9482</v>
      </c>
      <c r="C7444" s="2">
        <f>YEAR([1]Data!$D7444)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9">
        <v>10.688000000000001</v>
      </c>
      <c r="T7444" s="2">
        <v>2</v>
      </c>
      <c r="U7444" s="25">
        <v>0.2</v>
      </c>
      <c r="V7444" s="25">
        <v>3.7407999999999997</v>
      </c>
      <c r="W7444" s="11">
        <f>Table_1[[#This Row],[Discount]]/Table_1[[#This Row],[Sales]]</f>
        <v>1.87125748502994E-2</v>
      </c>
      <c r="X7444" t="str">
        <f>IF(Table_1[[#This Row],[Discount %]]&lt;=0.1, "0-10%", IF(Table_1[[#This Row],[Discount %]]&lt;=0.2, "10-20%", IF(Table_1[[#This Row],[Discount %]]&lt;=0.3, "20-30%", IF(Table_1[[#This Row],[Discount %]]&lt;=0.4, "30-40%", "40%+"))))</f>
        <v>0-10%</v>
      </c>
    </row>
    <row r="7445" spans="1:24" ht="14.4" x14ac:dyDescent="0.3">
      <c r="A7445" s="2">
        <v>7444</v>
      </c>
      <c r="B7445" s="2" t="s">
        <v>9482</v>
      </c>
      <c r="C7445" s="2">
        <f>YEAR([1]Data!$D7445)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9">
        <v>237.09600000000003</v>
      </c>
      <c r="T7445" s="2">
        <v>3</v>
      </c>
      <c r="U7445" s="25">
        <v>0.2</v>
      </c>
      <c r="V7445" s="25">
        <v>20.745899999999985</v>
      </c>
      <c r="W7445" s="11">
        <f>Table_1[[#This Row],[Discount]]/Table_1[[#This Row],[Sales]]</f>
        <v>8.4354016938286596E-4</v>
      </c>
      <c r="X7445" t="str">
        <f>IF(Table_1[[#This Row],[Discount %]]&lt;=0.1, "0-10%", IF(Table_1[[#This Row],[Discount %]]&lt;=0.2, "10-20%", IF(Table_1[[#This Row],[Discount %]]&lt;=0.3, "20-30%", IF(Table_1[[#This Row],[Discount %]]&lt;=0.4, "30-40%", "40%+"))))</f>
        <v>0-10%</v>
      </c>
    </row>
    <row r="7446" spans="1:24" ht="14.4" x14ac:dyDescent="0.3">
      <c r="A7446" s="2">
        <v>7445</v>
      </c>
      <c r="B7446" s="2" t="s">
        <v>9483</v>
      </c>
      <c r="C7446" s="2">
        <f>YEAR([1]Data!$D7446)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9">
        <v>5.1840000000000011</v>
      </c>
      <c r="T7446" s="2">
        <v>1</v>
      </c>
      <c r="U7446" s="25">
        <v>0.2</v>
      </c>
      <c r="V7446" s="25">
        <v>1.8144</v>
      </c>
      <c r="W7446" s="11">
        <f>Table_1[[#This Row],[Discount]]/Table_1[[#This Row],[Sales]]</f>
        <v>3.8580246913580238E-2</v>
      </c>
      <c r="X7446" t="str">
        <f>IF(Table_1[[#This Row],[Discount %]]&lt;=0.1, "0-10%", IF(Table_1[[#This Row],[Discount %]]&lt;=0.2, "10-20%", IF(Table_1[[#This Row],[Discount %]]&lt;=0.3, "20-30%", IF(Table_1[[#This Row],[Discount %]]&lt;=0.4, "30-40%", "40%+"))))</f>
        <v>0-10%</v>
      </c>
    </row>
    <row r="7447" spans="1:24" ht="14.4" x14ac:dyDescent="0.3">
      <c r="A7447" s="2">
        <v>7446</v>
      </c>
      <c r="B7447" s="2" t="s">
        <v>9483</v>
      </c>
      <c r="C7447" s="2">
        <f>YEAR([1]Data!$D7447)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9">
        <v>65.584000000000003</v>
      </c>
      <c r="T7447" s="2">
        <v>2</v>
      </c>
      <c r="U7447" s="25">
        <v>0.2</v>
      </c>
      <c r="V7447" s="25">
        <v>23.7742</v>
      </c>
      <c r="W7447" s="11">
        <f>Table_1[[#This Row],[Discount]]/Table_1[[#This Row],[Sales]]</f>
        <v>3.0495242742132229E-3</v>
      </c>
      <c r="X7447" t="str">
        <f>IF(Table_1[[#This Row],[Discount %]]&lt;=0.1, "0-10%", IF(Table_1[[#This Row],[Discount %]]&lt;=0.2, "10-20%", IF(Table_1[[#This Row],[Discount %]]&lt;=0.3, "20-30%", IF(Table_1[[#This Row],[Discount %]]&lt;=0.4, "30-40%", "40%+"))))</f>
        <v>0-10%</v>
      </c>
    </row>
    <row r="7448" spans="1:24" ht="14.4" x14ac:dyDescent="0.3">
      <c r="A7448" s="2">
        <v>7447</v>
      </c>
      <c r="B7448" s="2" t="s">
        <v>9483</v>
      </c>
      <c r="C7448" s="2">
        <f>YEAR([1]Data!$D7448)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9">
        <v>22.200000000000003</v>
      </c>
      <c r="T7448" s="2">
        <v>1</v>
      </c>
      <c r="U7448" s="25">
        <v>0.6</v>
      </c>
      <c r="V7448" s="25">
        <v>-26.084999999999994</v>
      </c>
      <c r="W7448" s="11">
        <f>Table_1[[#This Row],[Discount]]/Table_1[[#This Row],[Sales]]</f>
        <v>2.7027027027027022E-2</v>
      </c>
      <c r="X7448" t="str">
        <f>IF(Table_1[[#This Row],[Discount %]]&lt;=0.1, "0-10%", IF(Table_1[[#This Row],[Discount %]]&lt;=0.2, "10-20%", IF(Table_1[[#This Row],[Discount %]]&lt;=0.3, "20-30%", IF(Table_1[[#This Row],[Discount %]]&lt;=0.4, "30-40%", "40%+"))))</f>
        <v>0-10%</v>
      </c>
    </row>
    <row r="7449" spans="1:24" ht="14.4" x14ac:dyDescent="0.3">
      <c r="A7449" s="2">
        <v>7448</v>
      </c>
      <c r="B7449" s="2" t="s">
        <v>9483</v>
      </c>
      <c r="C7449" s="2">
        <f>YEAR([1]Data!$D7449)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9">
        <v>419.4</v>
      </c>
      <c r="T7449" s="2">
        <v>5</v>
      </c>
      <c r="U7449" s="25">
        <v>0.2</v>
      </c>
      <c r="V7449" s="25">
        <v>146.79</v>
      </c>
      <c r="W7449" s="11">
        <f>Table_1[[#This Row],[Discount]]/Table_1[[#This Row],[Sales]]</f>
        <v>4.7687172150691467E-4</v>
      </c>
      <c r="X7449" t="str">
        <f>IF(Table_1[[#This Row],[Discount %]]&lt;=0.1, "0-10%", IF(Table_1[[#This Row],[Discount %]]&lt;=0.2, "10-20%", IF(Table_1[[#This Row],[Discount %]]&lt;=0.3, "20-30%", IF(Table_1[[#This Row],[Discount %]]&lt;=0.4, "30-40%", "40%+"))))</f>
        <v>0-10%</v>
      </c>
    </row>
    <row r="7450" spans="1:24" ht="14.4" x14ac:dyDescent="0.3">
      <c r="A7450" s="2">
        <v>7449</v>
      </c>
      <c r="B7450" s="2" t="s">
        <v>9484</v>
      </c>
      <c r="C7450" s="2">
        <f>YEAR([1]Data!$D7450)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9">
        <v>88.920000000000016</v>
      </c>
      <c r="T7450" s="2">
        <v>5</v>
      </c>
      <c r="U7450" s="25">
        <v>0.2</v>
      </c>
      <c r="V7450" s="25">
        <v>14.449499999999986</v>
      </c>
      <c r="W7450" s="11">
        <f>Table_1[[#This Row],[Discount]]/Table_1[[#This Row],[Sales]]</f>
        <v>2.2492127755285645E-3</v>
      </c>
      <c r="X7450" t="str">
        <f>IF(Table_1[[#This Row],[Discount %]]&lt;=0.1, "0-10%", IF(Table_1[[#This Row],[Discount %]]&lt;=0.2, "10-20%", IF(Table_1[[#This Row],[Discount %]]&lt;=0.3, "20-30%", IF(Table_1[[#This Row],[Discount %]]&lt;=0.4, "30-40%", "40%+"))))</f>
        <v>0-10%</v>
      </c>
    </row>
    <row r="7451" spans="1:24" ht="14.4" x14ac:dyDescent="0.3">
      <c r="A7451" s="2">
        <v>7450</v>
      </c>
      <c r="B7451" s="2" t="s">
        <v>9485</v>
      </c>
      <c r="C7451" s="2">
        <f>YEAR([1]Data!$D7451)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9">
        <v>9.9120000000000008</v>
      </c>
      <c r="T7451" s="2">
        <v>3</v>
      </c>
      <c r="U7451" s="25">
        <v>0.2</v>
      </c>
      <c r="V7451" s="25">
        <v>3.2213999999999996</v>
      </c>
      <c r="W7451" s="11">
        <f>Table_1[[#This Row],[Discount]]/Table_1[[#This Row],[Sales]]</f>
        <v>2.0177562550443905E-2</v>
      </c>
      <c r="X7451" t="str">
        <f>IF(Table_1[[#This Row],[Discount %]]&lt;=0.1, "0-10%", IF(Table_1[[#This Row],[Discount %]]&lt;=0.2, "10-20%", IF(Table_1[[#This Row],[Discount %]]&lt;=0.3, "20-30%", IF(Table_1[[#This Row],[Discount %]]&lt;=0.4, "30-40%", "40%+"))))</f>
        <v>0-10%</v>
      </c>
    </row>
    <row r="7452" spans="1:24" ht="14.4" x14ac:dyDescent="0.3">
      <c r="A7452" s="2">
        <v>7451</v>
      </c>
      <c r="B7452" s="2" t="s">
        <v>9485</v>
      </c>
      <c r="C7452" s="2">
        <f>YEAR([1]Data!$D7452)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9">
        <v>318.43</v>
      </c>
      <c r="T7452" s="2">
        <v>5</v>
      </c>
      <c r="U7452" s="25">
        <v>0.3</v>
      </c>
      <c r="V7452" s="25">
        <v>-77.333000000000013</v>
      </c>
      <c r="W7452" s="11">
        <f>Table_1[[#This Row],[Discount]]/Table_1[[#This Row],[Sales]]</f>
        <v>9.4212228747291395E-4</v>
      </c>
      <c r="X7452" t="str">
        <f>IF(Table_1[[#This Row],[Discount %]]&lt;=0.1, "0-10%", IF(Table_1[[#This Row],[Discount %]]&lt;=0.2, "10-20%", IF(Table_1[[#This Row],[Discount %]]&lt;=0.3, "20-30%", IF(Table_1[[#This Row],[Discount %]]&lt;=0.4, "30-40%", "40%+"))))</f>
        <v>0-10%</v>
      </c>
    </row>
    <row r="7453" spans="1:24" ht="14.4" x14ac:dyDescent="0.3">
      <c r="A7453" s="2">
        <v>7452</v>
      </c>
      <c r="B7453" s="2" t="s">
        <v>9485</v>
      </c>
      <c r="C7453" s="2">
        <f>YEAR([1]Data!$D7453)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9">
        <v>5.7999999999999989</v>
      </c>
      <c r="T7453" s="2">
        <v>5</v>
      </c>
      <c r="U7453" s="25">
        <v>0.8</v>
      </c>
      <c r="V7453" s="25">
        <v>-10.15</v>
      </c>
      <c r="W7453" s="11">
        <f>Table_1[[#This Row],[Discount]]/Table_1[[#This Row],[Sales]]</f>
        <v>0.13793103448275865</v>
      </c>
      <c r="X7453" t="str">
        <f>IF(Table_1[[#This Row],[Discount %]]&lt;=0.1, "0-10%", IF(Table_1[[#This Row],[Discount %]]&lt;=0.2, "10-20%", IF(Table_1[[#This Row],[Discount %]]&lt;=0.3, "20-30%", IF(Table_1[[#This Row],[Discount %]]&lt;=0.4, "30-40%", "40%+"))))</f>
        <v>10-20%</v>
      </c>
    </row>
    <row r="7454" spans="1:24" ht="14.4" x14ac:dyDescent="0.3">
      <c r="A7454" s="2">
        <v>7453</v>
      </c>
      <c r="B7454" s="2" t="s">
        <v>9485</v>
      </c>
      <c r="C7454" s="2">
        <f>YEAR([1]Data!$D7454)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9">
        <v>1415.76</v>
      </c>
      <c r="T7454" s="2">
        <v>6</v>
      </c>
      <c r="U7454" s="25">
        <v>0.2</v>
      </c>
      <c r="V7454" s="25">
        <v>88.48500000000007</v>
      </c>
      <c r="W7454" s="11">
        <f>Table_1[[#This Row],[Discount]]/Table_1[[#This Row],[Sales]]</f>
        <v>1.4126688139232639E-4</v>
      </c>
      <c r="X7454" t="str">
        <f>IF(Table_1[[#This Row],[Discount %]]&lt;=0.1, "0-10%", IF(Table_1[[#This Row],[Discount %]]&lt;=0.2, "10-20%", IF(Table_1[[#This Row],[Discount %]]&lt;=0.3, "20-30%", IF(Table_1[[#This Row],[Discount %]]&lt;=0.4, "30-40%", "40%+"))))</f>
        <v>0-10%</v>
      </c>
    </row>
    <row r="7455" spans="1:24" ht="14.4" x14ac:dyDescent="0.3">
      <c r="A7455" s="2">
        <v>7454</v>
      </c>
      <c r="B7455" s="2" t="s">
        <v>9486</v>
      </c>
      <c r="C7455" s="2">
        <f>YEAR([1]Data!$D7455)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9">
        <v>148.47999999999999</v>
      </c>
      <c r="T7455" s="2">
        <v>2</v>
      </c>
      <c r="U7455" s="25">
        <v>0.2</v>
      </c>
      <c r="V7455" s="25">
        <v>16.703999999999986</v>
      </c>
      <c r="W7455" s="11">
        <f>Table_1[[#This Row],[Discount]]/Table_1[[#This Row],[Sales]]</f>
        <v>1.3469827586206897E-3</v>
      </c>
      <c r="X7455" t="str">
        <f>IF(Table_1[[#This Row],[Discount %]]&lt;=0.1, "0-10%", IF(Table_1[[#This Row],[Discount %]]&lt;=0.2, "10-20%", IF(Table_1[[#This Row],[Discount %]]&lt;=0.3, "20-30%", IF(Table_1[[#This Row],[Discount %]]&lt;=0.4, "30-40%", "40%+"))))</f>
        <v>0-10%</v>
      </c>
    </row>
    <row r="7456" spans="1:24" ht="14.4" x14ac:dyDescent="0.3">
      <c r="A7456" s="2">
        <v>7455</v>
      </c>
      <c r="B7456" s="2" t="s">
        <v>9487</v>
      </c>
      <c r="C7456" s="2">
        <f>YEAR([1]Data!$D7456)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9">
        <v>9.2480000000000011</v>
      </c>
      <c r="T7456" s="2">
        <v>4</v>
      </c>
      <c r="U7456" s="25">
        <v>0.2</v>
      </c>
      <c r="V7456" s="25">
        <v>3.1212</v>
      </c>
      <c r="W7456" s="11">
        <f>Table_1[[#This Row],[Discount]]/Table_1[[#This Row],[Sales]]</f>
        <v>2.162629757785467E-2</v>
      </c>
      <c r="X7456" t="str">
        <f>IF(Table_1[[#This Row],[Discount %]]&lt;=0.1, "0-10%", IF(Table_1[[#This Row],[Discount %]]&lt;=0.2, "10-20%", IF(Table_1[[#This Row],[Discount %]]&lt;=0.3, "20-30%", IF(Table_1[[#This Row],[Discount %]]&lt;=0.4, "30-40%", "40%+"))))</f>
        <v>0-10%</v>
      </c>
    </row>
    <row r="7457" spans="1:24" ht="14.4" x14ac:dyDescent="0.3">
      <c r="A7457" s="2">
        <v>7456</v>
      </c>
      <c r="B7457" s="2" t="s">
        <v>9487</v>
      </c>
      <c r="C7457" s="2">
        <f>YEAR([1]Data!$D7457)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9">
        <v>1036.624</v>
      </c>
      <c r="T7457" s="2">
        <v>2</v>
      </c>
      <c r="U7457" s="25">
        <v>0.2</v>
      </c>
      <c r="V7457" s="25">
        <v>51.831200000000024</v>
      </c>
      <c r="W7457" s="11">
        <f>Table_1[[#This Row],[Discount]]/Table_1[[#This Row],[Sales]]</f>
        <v>1.9293398570745035E-4</v>
      </c>
      <c r="X7457" t="str">
        <f>IF(Table_1[[#This Row],[Discount %]]&lt;=0.1, "0-10%", IF(Table_1[[#This Row],[Discount %]]&lt;=0.2, "10-20%", IF(Table_1[[#This Row],[Discount %]]&lt;=0.3, "20-30%", IF(Table_1[[#This Row],[Discount %]]&lt;=0.4, "30-40%", "40%+"))))</f>
        <v>0-10%</v>
      </c>
    </row>
    <row r="7458" spans="1:24" ht="14.4" x14ac:dyDescent="0.3">
      <c r="A7458" s="2">
        <v>7457</v>
      </c>
      <c r="B7458" s="2" t="s">
        <v>9488</v>
      </c>
      <c r="C7458" s="2">
        <f>YEAR([1]Data!$D7458)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9">
        <v>569.64</v>
      </c>
      <c r="T7458" s="2">
        <v>2</v>
      </c>
      <c r="U7458" s="25">
        <v>0</v>
      </c>
      <c r="V7458" s="25">
        <v>148.10640000000001</v>
      </c>
      <c r="W7458" s="11">
        <f>Table_1[[#This Row],[Discount]]/Table_1[[#This Row],[Sales]]</f>
        <v>0</v>
      </c>
      <c r="X7458" t="str">
        <f>IF(Table_1[[#This Row],[Discount %]]&lt;=0.1, "0-10%", IF(Table_1[[#This Row],[Discount %]]&lt;=0.2, "10-20%", IF(Table_1[[#This Row],[Discount %]]&lt;=0.3, "20-30%", IF(Table_1[[#This Row],[Discount %]]&lt;=0.4, "30-40%", "40%+"))))</f>
        <v>0-10%</v>
      </c>
    </row>
    <row r="7459" spans="1:24" ht="14.4" x14ac:dyDescent="0.3">
      <c r="A7459" s="2">
        <v>7458</v>
      </c>
      <c r="B7459" s="2" t="s">
        <v>9488</v>
      </c>
      <c r="C7459" s="2">
        <f>YEAR([1]Data!$D7459)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9">
        <v>9.14</v>
      </c>
      <c r="T7459" s="2">
        <v>1</v>
      </c>
      <c r="U7459" s="25">
        <v>0</v>
      </c>
      <c r="V7459" s="25">
        <v>4.57</v>
      </c>
      <c r="W7459" s="11">
        <f>Table_1[[#This Row],[Discount]]/Table_1[[#This Row],[Sales]]</f>
        <v>0</v>
      </c>
      <c r="X7459" t="str">
        <f>IF(Table_1[[#This Row],[Discount %]]&lt;=0.1, "0-10%", IF(Table_1[[#This Row],[Discount %]]&lt;=0.2, "10-20%", IF(Table_1[[#This Row],[Discount %]]&lt;=0.3, "20-30%", IF(Table_1[[#This Row],[Discount %]]&lt;=0.4, "30-40%", "40%+"))))</f>
        <v>0-10%</v>
      </c>
    </row>
    <row r="7460" spans="1:24" ht="14.4" x14ac:dyDescent="0.3">
      <c r="A7460" s="2">
        <v>7459</v>
      </c>
      <c r="B7460" s="2" t="s">
        <v>9488</v>
      </c>
      <c r="C7460" s="2">
        <f>YEAR([1]Data!$D7460)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9">
        <v>1196.8599999999999</v>
      </c>
      <c r="T7460" s="2">
        <v>7</v>
      </c>
      <c r="U7460" s="25">
        <v>0</v>
      </c>
      <c r="V7460" s="25">
        <v>119.68599999999989</v>
      </c>
      <c r="W7460" s="11">
        <f>Table_1[[#This Row],[Discount]]/Table_1[[#This Row],[Sales]]</f>
        <v>0</v>
      </c>
      <c r="X7460" t="str">
        <f>IF(Table_1[[#This Row],[Discount %]]&lt;=0.1, "0-10%", IF(Table_1[[#This Row],[Discount %]]&lt;=0.2, "10-20%", IF(Table_1[[#This Row],[Discount %]]&lt;=0.3, "20-30%", IF(Table_1[[#This Row],[Discount %]]&lt;=0.4, "30-40%", "40%+"))))</f>
        <v>0-10%</v>
      </c>
    </row>
    <row r="7461" spans="1:24" ht="14.4" x14ac:dyDescent="0.3">
      <c r="A7461" s="2">
        <v>7460</v>
      </c>
      <c r="B7461" s="2" t="s">
        <v>9488</v>
      </c>
      <c r="C7461" s="2">
        <f>YEAR([1]Data!$D7461)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9">
        <v>523.26</v>
      </c>
      <c r="T7461" s="2">
        <v>9</v>
      </c>
      <c r="U7461" s="25">
        <v>0</v>
      </c>
      <c r="V7461" s="25">
        <v>125.58240000000001</v>
      </c>
      <c r="W7461" s="11">
        <f>Table_1[[#This Row],[Discount]]/Table_1[[#This Row],[Sales]]</f>
        <v>0</v>
      </c>
      <c r="X7461" t="str">
        <f>IF(Table_1[[#This Row],[Discount %]]&lt;=0.1, "0-10%", IF(Table_1[[#This Row],[Discount %]]&lt;=0.2, "10-20%", IF(Table_1[[#This Row],[Discount %]]&lt;=0.3, "20-30%", IF(Table_1[[#This Row],[Discount %]]&lt;=0.4, "30-40%", "40%+"))))</f>
        <v>0-10%</v>
      </c>
    </row>
    <row r="7462" spans="1:24" ht="14.4" x14ac:dyDescent="0.3">
      <c r="A7462" s="2">
        <v>7461</v>
      </c>
      <c r="B7462" s="2" t="s">
        <v>9489</v>
      </c>
      <c r="C7462" s="2">
        <f>YEAR([1]Data!$D7462)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9">
        <v>639.96800000000007</v>
      </c>
      <c r="T7462" s="2">
        <v>4</v>
      </c>
      <c r="U7462" s="25">
        <v>0.2</v>
      </c>
      <c r="V7462" s="25">
        <v>215.98919999999998</v>
      </c>
      <c r="W7462" s="11">
        <f>Table_1[[#This Row],[Discount]]/Table_1[[#This Row],[Sales]]</f>
        <v>3.1251562578128906E-4</v>
      </c>
      <c r="X7462" t="str">
        <f>IF(Table_1[[#This Row],[Discount %]]&lt;=0.1, "0-10%", IF(Table_1[[#This Row],[Discount %]]&lt;=0.2, "10-20%", IF(Table_1[[#This Row],[Discount %]]&lt;=0.3, "20-30%", IF(Table_1[[#This Row],[Discount %]]&lt;=0.4, "30-40%", "40%+"))))</f>
        <v>0-10%</v>
      </c>
    </row>
    <row r="7463" spans="1:24" ht="14.4" x14ac:dyDescent="0.3">
      <c r="A7463" s="2">
        <v>7462</v>
      </c>
      <c r="B7463" s="2" t="s">
        <v>9489</v>
      </c>
      <c r="C7463" s="2">
        <f>YEAR([1]Data!$D7463)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9">
        <v>52.76</v>
      </c>
      <c r="T7463" s="2">
        <v>2</v>
      </c>
      <c r="U7463" s="25">
        <v>0</v>
      </c>
      <c r="V7463" s="25">
        <v>24.269599999999997</v>
      </c>
      <c r="W7463" s="11">
        <f>Table_1[[#This Row],[Discount]]/Table_1[[#This Row],[Sales]]</f>
        <v>0</v>
      </c>
      <c r="X7463" t="str">
        <f>IF(Table_1[[#This Row],[Discount %]]&lt;=0.1, "0-10%", IF(Table_1[[#This Row],[Discount %]]&lt;=0.2, "10-20%", IF(Table_1[[#This Row],[Discount %]]&lt;=0.3, "20-30%", IF(Table_1[[#This Row],[Discount %]]&lt;=0.4, "30-40%", "40%+"))))</f>
        <v>0-10%</v>
      </c>
    </row>
    <row r="7464" spans="1:24" ht="14.4" x14ac:dyDescent="0.3">
      <c r="A7464" s="2">
        <v>7463</v>
      </c>
      <c r="B7464" s="2" t="s">
        <v>9490</v>
      </c>
      <c r="C7464" s="2">
        <f>YEAR([1]Data!$D7464)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9">
        <v>538.92000000000007</v>
      </c>
      <c r="T7464" s="2">
        <v>9</v>
      </c>
      <c r="U7464" s="25">
        <v>0</v>
      </c>
      <c r="V7464" s="25">
        <v>80.837999999999994</v>
      </c>
      <c r="W7464" s="11">
        <f>Table_1[[#This Row],[Discount]]/Table_1[[#This Row],[Sales]]</f>
        <v>0</v>
      </c>
      <c r="X7464" t="str">
        <f>IF(Table_1[[#This Row],[Discount %]]&lt;=0.1, "0-10%", IF(Table_1[[#This Row],[Discount %]]&lt;=0.2, "10-20%", IF(Table_1[[#This Row],[Discount %]]&lt;=0.3, "20-30%", IF(Table_1[[#This Row],[Discount %]]&lt;=0.4, "30-40%", "40%+"))))</f>
        <v>0-10%</v>
      </c>
    </row>
    <row r="7465" spans="1:24" ht="14.4" x14ac:dyDescent="0.3">
      <c r="A7465" s="2">
        <v>7464</v>
      </c>
      <c r="B7465" s="2" t="s">
        <v>9491</v>
      </c>
      <c r="C7465" s="2">
        <f>YEAR([1]Data!$D7465)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9">
        <v>14.88</v>
      </c>
      <c r="T7465" s="2">
        <v>2</v>
      </c>
      <c r="U7465" s="25">
        <v>0</v>
      </c>
      <c r="V7465" s="25">
        <v>3.7200000000000006</v>
      </c>
      <c r="W7465" s="11">
        <f>Table_1[[#This Row],[Discount]]/Table_1[[#This Row],[Sales]]</f>
        <v>0</v>
      </c>
      <c r="X7465" t="str">
        <f>IF(Table_1[[#This Row],[Discount %]]&lt;=0.1, "0-10%", IF(Table_1[[#This Row],[Discount %]]&lt;=0.2, "10-20%", IF(Table_1[[#This Row],[Discount %]]&lt;=0.3, "20-30%", IF(Table_1[[#This Row],[Discount %]]&lt;=0.4, "30-40%", "40%+"))))</f>
        <v>0-10%</v>
      </c>
    </row>
    <row r="7466" spans="1:24" ht="14.4" x14ac:dyDescent="0.3">
      <c r="A7466" s="2">
        <v>7465</v>
      </c>
      <c r="B7466" s="2" t="s">
        <v>9491</v>
      </c>
      <c r="C7466" s="2">
        <f>YEAR([1]Data!$D7466)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9">
        <v>34.24</v>
      </c>
      <c r="T7466" s="2">
        <v>8</v>
      </c>
      <c r="U7466" s="25">
        <v>0</v>
      </c>
      <c r="V7466" s="25">
        <v>15.407999999999998</v>
      </c>
      <c r="W7466" s="11">
        <f>Table_1[[#This Row],[Discount]]/Table_1[[#This Row],[Sales]]</f>
        <v>0</v>
      </c>
      <c r="X7466" t="str">
        <f>IF(Table_1[[#This Row],[Discount %]]&lt;=0.1, "0-10%", IF(Table_1[[#This Row],[Discount %]]&lt;=0.2, "10-20%", IF(Table_1[[#This Row],[Discount %]]&lt;=0.3, "20-30%", IF(Table_1[[#This Row],[Discount %]]&lt;=0.4, "30-40%", "40%+"))))</f>
        <v>0-10%</v>
      </c>
    </row>
    <row r="7467" spans="1:24" ht="14.4" x14ac:dyDescent="0.3">
      <c r="A7467" s="2">
        <v>7466</v>
      </c>
      <c r="B7467" s="2" t="s">
        <v>9491</v>
      </c>
      <c r="C7467" s="2">
        <f>YEAR([1]Data!$D7467)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9">
        <v>261.74</v>
      </c>
      <c r="T7467" s="2">
        <v>2</v>
      </c>
      <c r="U7467" s="25">
        <v>0</v>
      </c>
      <c r="V7467" s="25">
        <v>65.435000000000002</v>
      </c>
      <c r="W7467" s="11">
        <f>Table_1[[#This Row],[Discount]]/Table_1[[#This Row],[Sales]]</f>
        <v>0</v>
      </c>
      <c r="X7467" t="str">
        <f>IF(Table_1[[#This Row],[Discount %]]&lt;=0.1, "0-10%", IF(Table_1[[#This Row],[Discount %]]&lt;=0.2, "10-20%", IF(Table_1[[#This Row],[Discount %]]&lt;=0.3, "20-30%", IF(Table_1[[#This Row],[Discount %]]&lt;=0.4, "30-40%", "40%+"))))</f>
        <v>0-10%</v>
      </c>
    </row>
    <row r="7468" spans="1:24" ht="14.4" x14ac:dyDescent="0.3">
      <c r="A7468" s="2">
        <v>7467</v>
      </c>
      <c r="B7468" s="2" t="s">
        <v>9492</v>
      </c>
      <c r="C7468" s="2">
        <f>YEAR([1]Data!$D7468)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9">
        <v>87.84</v>
      </c>
      <c r="T7468" s="2">
        <v>8</v>
      </c>
      <c r="U7468" s="25">
        <v>0</v>
      </c>
      <c r="V7468" s="25">
        <v>23.716800000000006</v>
      </c>
      <c r="W7468" s="11">
        <f>Table_1[[#This Row],[Discount]]/Table_1[[#This Row],[Sales]]</f>
        <v>0</v>
      </c>
      <c r="X7468" t="str">
        <f>IF(Table_1[[#This Row],[Discount %]]&lt;=0.1, "0-10%", IF(Table_1[[#This Row],[Discount %]]&lt;=0.2, "10-20%", IF(Table_1[[#This Row],[Discount %]]&lt;=0.3, "20-30%", IF(Table_1[[#This Row],[Discount %]]&lt;=0.4, "30-40%", "40%+"))))</f>
        <v>0-10%</v>
      </c>
    </row>
    <row r="7469" spans="1:24" ht="14.4" x14ac:dyDescent="0.3">
      <c r="A7469" s="2">
        <v>7468</v>
      </c>
      <c r="B7469" s="2" t="s">
        <v>9493</v>
      </c>
      <c r="C7469" s="2">
        <f>YEAR([1]Data!$D7469)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9">
        <v>34.92</v>
      </c>
      <c r="T7469" s="2">
        <v>4</v>
      </c>
      <c r="U7469" s="25">
        <v>0</v>
      </c>
      <c r="V7469" s="25">
        <v>11.872799999999998</v>
      </c>
      <c r="W7469" s="11">
        <f>Table_1[[#This Row],[Discount]]/Table_1[[#This Row],[Sales]]</f>
        <v>0</v>
      </c>
      <c r="X7469" t="str">
        <f>IF(Table_1[[#This Row],[Discount %]]&lt;=0.1, "0-10%", IF(Table_1[[#This Row],[Discount %]]&lt;=0.2, "10-20%", IF(Table_1[[#This Row],[Discount %]]&lt;=0.3, "20-30%", IF(Table_1[[#This Row],[Discount %]]&lt;=0.4, "30-40%", "40%+"))))</f>
        <v>0-10%</v>
      </c>
    </row>
    <row r="7470" spans="1:24" ht="14.4" x14ac:dyDescent="0.3">
      <c r="A7470" s="2">
        <v>7469</v>
      </c>
      <c r="B7470" s="2" t="s">
        <v>9494</v>
      </c>
      <c r="C7470" s="2">
        <f>YEAR([1]Data!$D7470)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9">
        <v>14.940000000000001</v>
      </c>
      <c r="T7470" s="2">
        <v>3</v>
      </c>
      <c r="U7470" s="25">
        <v>0</v>
      </c>
      <c r="V7470" s="25">
        <v>7.0218000000000007</v>
      </c>
      <c r="W7470" s="11">
        <f>Table_1[[#This Row],[Discount]]/Table_1[[#This Row],[Sales]]</f>
        <v>0</v>
      </c>
      <c r="X7470" t="str">
        <f>IF(Table_1[[#This Row],[Discount %]]&lt;=0.1, "0-10%", IF(Table_1[[#This Row],[Discount %]]&lt;=0.2, "10-20%", IF(Table_1[[#This Row],[Discount %]]&lt;=0.3, "20-30%", IF(Table_1[[#This Row],[Discount %]]&lt;=0.4, "30-40%", "40%+"))))</f>
        <v>0-10%</v>
      </c>
    </row>
    <row r="7471" spans="1:24" ht="14.4" x14ac:dyDescent="0.3">
      <c r="A7471" s="2">
        <v>7470</v>
      </c>
      <c r="B7471" s="2" t="s">
        <v>9494</v>
      </c>
      <c r="C7471" s="2">
        <f>YEAR([1]Data!$D7471)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9">
        <v>14.56</v>
      </c>
      <c r="T7471" s="2">
        <v>2</v>
      </c>
      <c r="U7471" s="25">
        <v>0</v>
      </c>
      <c r="V7471" s="25">
        <v>6.2608000000000015</v>
      </c>
      <c r="W7471" s="11">
        <f>Table_1[[#This Row],[Discount]]/Table_1[[#This Row],[Sales]]</f>
        <v>0</v>
      </c>
      <c r="X7471" t="str">
        <f>IF(Table_1[[#This Row],[Discount %]]&lt;=0.1, "0-10%", IF(Table_1[[#This Row],[Discount %]]&lt;=0.2, "10-20%", IF(Table_1[[#This Row],[Discount %]]&lt;=0.3, "20-30%", IF(Table_1[[#This Row],[Discount %]]&lt;=0.4, "30-40%", "40%+"))))</f>
        <v>0-10%</v>
      </c>
    </row>
    <row r="7472" spans="1:24" ht="14.4" x14ac:dyDescent="0.3">
      <c r="A7472" s="2">
        <v>7471</v>
      </c>
      <c r="B7472" s="2" t="s">
        <v>9495</v>
      </c>
      <c r="C7472" s="2">
        <f>YEAR([1]Data!$D7472)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9">
        <v>3.5760000000000005</v>
      </c>
      <c r="T7472" s="2">
        <v>4</v>
      </c>
      <c r="U7472" s="25">
        <v>0.7</v>
      </c>
      <c r="V7472" s="25">
        <v>-2.8608000000000002</v>
      </c>
      <c r="W7472" s="11">
        <f>Table_1[[#This Row],[Discount]]/Table_1[[#This Row],[Sales]]</f>
        <v>0.19574944071588363</v>
      </c>
      <c r="X7472" t="str">
        <f>IF(Table_1[[#This Row],[Discount %]]&lt;=0.1, "0-10%", IF(Table_1[[#This Row],[Discount %]]&lt;=0.2, "10-20%", IF(Table_1[[#This Row],[Discount %]]&lt;=0.3, "20-30%", IF(Table_1[[#This Row],[Discount %]]&lt;=0.4, "30-40%", "40%+"))))</f>
        <v>10-20%</v>
      </c>
    </row>
    <row r="7473" spans="1:24" ht="14.4" x14ac:dyDescent="0.3">
      <c r="A7473" s="2">
        <v>7472</v>
      </c>
      <c r="B7473" s="2" t="s">
        <v>9495</v>
      </c>
      <c r="C7473" s="2">
        <f>YEAR([1]Data!$D7473)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9">
        <v>147.184</v>
      </c>
      <c r="T7473" s="2">
        <v>2</v>
      </c>
      <c r="U7473" s="25">
        <v>0.2</v>
      </c>
      <c r="V7473" s="25">
        <v>-29.436800000000012</v>
      </c>
      <c r="W7473" s="11">
        <f>Table_1[[#This Row],[Discount]]/Table_1[[#This Row],[Sales]]</f>
        <v>1.3588433525383195E-3</v>
      </c>
      <c r="X7473" t="str">
        <f>IF(Table_1[[#This Row],[Discount %]]&lt;=0.1, "0-10%", IF(Table_1[[#This Row],[Discount %]]&lt;=0.2, "10-20%", IF(Table_1[[#This Row],[Discount %]]&lt;=0.3, "20-30%", IF(Table_1[[#This Row],[Discount %]]&lt;=0.4, "30-40%", "40%+"))))</f>
        <v>0-10%</v>
      </c>
    </row>
    <row r="7474" spans="1:24" ht="14.4" x14ac:dyDescent="0.3">
      <c r="A7474" s="2">
        <v>7473</v>
      </c>
      <c r="B7474" s="2" t="s">
        <v>9496</v>
      </c>
      <c r="C7474" s="2">
        <f>YEAR([1]Data!$D7474)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9">
        <v>1499.95</v>
      </c>
      <c r="T7474" s="2">
        <v>5</v>
      </c>
      <c r="U7474" s="25">
        <v>0</v>
      </c>
      <c r="V7474" s="25">
        <v>449.9849999999999</v>
      </c>
      <c r="W7474" s="11">
        <f>Table_1[[#This Row],[Discount]]/Table_1[[#This Row],[Sales]]</f>
        <v>0</v>
      </c>
      <c r="X7474" t="str">
        <f>IF(Table_1[[#This Row],[Discount %]]&lt;=0.1, "0-10%", IF(Table_1[[#This Row],[Discount %]]&lt;=0.2, "10-20%", IF(Table_1[[#This Row],[Discount %]]&lt;=0.3, "20-30%", IF(Table_1[[#This Row],[Discount %]]&lt;=0.4, "30-40%", "40%+"))))</f>
        <v>0-10%</v>
      </c>
    </row>
    <row r="7475" spans="1:24" ht="14.4" x14ac:dyDescent="0.3">
      <c r="A7475" s="2">
        <v>7474</v>
      </c>
      <c r="B7475" s="2" t="s">
        <v>9497</v>
      </c>
      <c r="C7475" s="2">
        <f>YEAR([1]Data!$D7475)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9">
        <v>13.568000000000001</v>
      </c>
      <c r="T7475" s="2">
        <v>4</v>
      </c>
      <c r="U7475" s="25">
        <v>0.2</v>
      </c>
      <c r="V7475" s="25">
        <v>3.2223999999999995</v>
      </c>
      <c r="W7475" s="11">
        <f>Table_1[[#This Row],[Discount]]/Table_1[[#This Row],[Sales]]</f>
        <v>1.4740566037735848E-2</v>
      </c>
      <c r="X7475" t="str">
        <f>IF(Table_1[[#This Row],[Discount %]]&lt;=0.1, "0-10%", IF(Table_1[[#This Row],[Discount %]]&lt;=0.2, "10-20%", IF(Table_1[[#This Row],[Discount %]]&lt;=0.3, "20-30%", IF(Table_1[[#This Row],[Discount %]]&lt;=0.4, "30-40%", "40%+"))))</f>
        <v>0-10%</v>
      </c>
    </row>
    <row r="7476" spans="1:24" ht="14.4" x14ac:dyDescent="0.3">
      <c r="A7476" s="2">
        <v>7475</v>
      </c>
      <c r="B7476" s="2" t="s">
        <v>9498</v>
      </c>
      <c r="C7476" s="2">
        <f>YEAR([1]Data!$D7476)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9">
        <v>2573.8200000000002</v>
      </c>
      <c r="T7476" s="2">
        <v>9</v>
      </c>
      <c r="U7476" s="25">
        <v>0</v>
      </c>
      <c r="V7476" s="25">
        <v>746.40779999999972</v>
      </c>
      <c r="W7476" s="11">
        <f>Table_1[[#This Row],[Discount]]/Table_1[[#This Row],[Sales]]</f>
        <v>0</v>
      </c>
      <c r="X7476" t="str">
        <f>IF(Table_1[[#This Row],[Discount %]]&lt;=0.1, "0-10%", IF(Table_1[[#This Row],[Discount %]]&lt;=0.2, "10-20%", IF(Table_1[[#This Row],[Discount %]]&lt;=0.3, "20-30%", IF(Table_1[[#This Row],[Discount %]]&lt;=0.4, "30-40%", "40%+"))))</f>
        <v>0-10%</v>
      </c>
    </row>
    <row r="7477" spans="1:24" ht="14.4" x14ac:dyDescent="0.3">
      <c r="A7477" s="2">
        <v>7476</v>
      </c>
      <c r="B7477" s="2" t="s">
        <v>9498</v>
      </c>
      <c r="C7477" s="2">
        <f>YEAR([1]Data!$D7477)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9">
        <v>609.98</v>
      </c>
      <c r="T7477" s="2">
        <v>2</v>
      </c>
      <c r="U7477" s="25">
        <v>0</v>
      </c>
      <c r="V7477" s="25">
        <v>274.49099999999999</v>
      </c>
      <c r="W7477" s="11">
        <f>Table_1[[#This Row],[Discount]]/Table_1[[#This Row],[Sales]]</f>
        <v>0</v>
      </c>
      <c r="X7477" t="str">
        <f>IF(Table_1[[#This Row],[Discount %]]&lt;=0.1, "0-10%", IF(Table_1[[#This Row],[Discount %]]&lt;=0.2, "10-20%", IF(Table_1[[#This Row],[Discount %]]&lt;=0.3, "20-30%", IF(Table_1[[#This Row],[Discount %]]&lt;=0.4, "30-40%", "40%+"))))</f>
        <v>0-10%</v>
      </c>
    </row>
    <row r="7478" spans="1:24" ht="14.4" x14ac:dyDescent="0.3">
      <c r="A7478" s="2">
        <v>7477</v>
      </c>
      <c r="B7478" s="2" t="s">
        <v>9498</v>
      </c>
      <c r="C7478" s="2">
        <f>YEAR([1]Data!$D7478)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9">
        <v>5.48</v>
      </c>
      <c r="T7478" s="2">
        <v>2</v>
      </c>
      <c r="U7478" s="25">
        <v>0</v>
      </c>
      <c r="V7478" s="25">
        <v>1.4796000000000005</v>
      </c>
      <c r="W7478" s="11">
        <f>Table_1[[#This Row],[Discount]]/Table_1[[#This Row],[Sales]]</f>
        <v>0</v>
      </c>
      <c r="X7478" t="str">
        <f>IF(Table_1[[#This Row],[Discount %]]&lt;=0.1, "0-10%", IF(Table_1[[#This Row],[Discount %]]&lt;=0.2, "10-20%", IF(Table_1[[#This Row],[Discount %]]&lt;=0.3, "20-30%", IF(Table_1[[#This Row],[Discount %]]&lt;=0.4, "30-40%", "40%+"))))</f>
        <v>0-10%</v>
      </c>
    </row>
    <row r="7479" spans="1:24" ht="14.4" x14ac:dyDescent="0.3">
      <c r="A7479" s="2">
        <v>7478</v>
      </c>
      <c r="B7479" s="2" t="s">
        <v>9498</v>
      </c>
      <c r="C7479" s="2">
        <f>YEAR([1]Data!$D7479)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9">
        <v>391.98</v>
      </c>
      <c r="T7479" s="2">
        <v>2</v>
      </c>
      <c r="U7479" s="25">
        <v>0</v>
      </c>
      <c r="V7479" s="25">
        <v>113.67419999999998</v>
      </c>
      <c r="W7479" s="11">
        <f>Table_1[[#This Row],[Discount]]/Table_1[[#This Row],[Sales]]</f>
        <v>0</v>
      </c>
      <c r="X7479" t="str">
        <f>IF(Table_1[[#This Row],[Discount %]]&lt;=0.1, "0-10%", IF(Table_1[[#This Row],[Discount %]]&lt;=0.2, "10-20%", IF(Table_1[[#This Row],[Discount %]]&lt;=0.3, "20-30%", IF(Table_1[[#This Row],[Discount %]]&lt;=0.4, "30-40%", "40%+"))))</f>
        <v>0-10%</v>
      </c>
    </row>
    <row r="7480" spans="1:24" ht="14.4" x14ac:dyDescent="0.3">
      <c r="A7480" s="2">
        <v>7479</v>
      </c>
      <c r="B7480" s="2" t="s">
        <v>9498</v>
      </c>
      <c r="C7480" s="2">
        <f>YEAR([1]Data!$D7480)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9">
        <v>755.96</v>
      </c>
      <c r="T7480" s="2">
        <v>4</v>
      </c>
      <c r="U7480" s="25">
        <v>0</v>
      </c>
      <c r="V7480" s="25">
        <v>204.10919999999999</v>
      </c>
      <c r="W7480" s="11">
        <f>Table_1[[#This Row],[Discount]]/Table_1[[#This Row],[Sales]]</f>
        <v>0</v>
      </c>
      <c r="X7480" t="str">
        <f>IF(Table_1[[#This Row],[Discount %]]&lt;=0.1, "0-10%", IF(Table_1[[#This Row],[Discount %]]&lt;=0.2, "10-20%", IF(Table_1[[#This Row],[Discount %]]&lt;=0.3, "20-30%", IF(Table_1[[#This Row],[Discount %]]&lt;=0.4, "30-40%", "40%+"))))</f>
        <v>0-10%</v>
      </c>
    </row>
    <row r="7481" spans="1:24" ht="14.4" x14ac:dyDescent="0.3">
      <c r="A7481" s="2">
        <v>7480</v>
      </c>
      <c r="B7481" s="2" t="s">
        <v>9498</v>
      </c>
      <c r="C7481" s="2">
        <f>YEAR([1]Data!$D7481)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9">
        <v>31.12</v>
      </c>
      <c r="T7481" s="2">
        <v>4</v>
      </c>
      <c r="U7481" s="25">
        <v>0</v>
      </c>
      <c r="V7481" s="25">
        <v>0.31119999999999948</v>
      </c>
      <c r="W7481" s="11">
        <f>Table_1[[#This Row],[Discount]]/Table_1[[#This Row],[Sales]]</f>
        <v>0</v>
      </c>
      <c r="X7481" t="str">
        <f>IF(Table_1[[#This Row],[Discount %]]&lt;=0.1, "0-10%", IF(Table_1[[#This Row],[Discount %]]&lt;=0.2, "10-20%", IF(Table_1[[#This Row],[Discount %]]&lt;=0.3, "20-30%", IF(Table_1[[#This Row],[Discount %]]&lt;=0.4, "30-40%", "40%+"))))</f>
        <v>0-10%</v>
      </c>
    </row>
    <row r="7482" spans="1:24" ht="14.4" x14ac:dyDescent="0.3">
      <c r="A7482" s="2">
        <v>7481</v>
      </c>
      <c r="B7482" s="2" t="s">
        <v>9498</v>
      </c>
      <c r="C7482" s="2">
        <f>YEAR([1]Data!$D7482)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9">
        <v>6.54</v>
      </c>
      <c r="T7482" s="2">
        <v>1</v>
      </c>
      <c r="U7482" s="25">
        <v>0</v>
      </c>
      <c r="V7482" s="25">
        <v>3.0084</v>
      </c>
      <c r="W7482" s="11">
        <f>Table_1[[#This Row],[Discount]]/Table_1[[#This Row],[Sales]]</f>
        <v>0</v>
      </c>
      <c r="X7482" t="str">
        <f>IF(Table_1[[#This Row],[Discount %]]&lt;=0.1, "0-10%", IF(Table_1[[#This Row],[Discount %]]&lt;=0.2, "10-20%", IF(Table_1[[#This Row],[Discount %]]&lt;=0.3, "20-30%", IF(Table_1[[#This Row],[Discount %]]&lt;=0.4, "30-40%", "40%+"))))</f>
        <v>0-10%</v>
      </c>
    </row>
    <row r="7483" spans="1:24" ht="14.4" x14ac:dyDescent="0.3">
      <c r="A7483" s="2">
        <v>7482</v>
      </c>
      <c r="B7483" s="2" t="s">
        <v>9499</v>
      </c>
      <c r="C7483" s="2">
        <f>YEAR([1]Data!$D7483)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9">
        <v>12.78</v>
      </c>
      <c r="T7483" s="2">
        <v>1</v>
      </c>
      <c r="U7483" s="25">
        <v>0</v>
      </c>
      <c r="V7483" s="25">
        <v>5.7509999999999994</v>
      </c>
      <c r="W7483" s="11">
        <f>Table_1[[#This Row],[Discount]]/Table_1[[#This Row],[Sales]]</f>
        <v>0</v>
      </c>
      <c r="X7483" t="str">
        <f>IF(Table_1[[#This Row],[Discount %]]&lt;=0.1, "0-10%", IF(Table_1[[#This Row],[Discount %]]&lt;=0.2, "10-20%", IF(Table_1[[#This Row],[Discount %]]&lt;=0.3, "20-30%", IF(Table_1[[#This Row],[Discount %]]&lt;=0.4, "30-40%", "40%+"))))</f>
        <v>0-10%</v>
      </c>
    </row>
    <row r="7484" spans="1:24" ht="14.4" x14ac:dyDescent="0.3">
      <c r="A7484" s="2">
        <v>7483</v>
      </c>
      <c r="B7484" s="2" t="s">
        <v>9500</v>
      </c>
      <c r="C7484" s="2">
        <f>YEAR([1]Data!$D7484)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9">
        <v>18.463999999999999</v>
      </c>
      <c r="T7484" s="2">
        <v>4</v>
      </c>
      <c r="U7484" s="25">
        <v>0.2</v>
      </c>
      <c r="V7484" s="25">
        <v>6.9239999999999995</v>
      </c>
      <c r="W7484" s="11">
        <f>Table_1[[#This Row],[Discount]]/Table_1[[#This Row],[Sales]]</f>
        <v>1.0831889081455806E-2</v>
      </c>
      <c r="X7484" t="str">
        <f>IF(Table_1[[#This Row],[Discount %]]&lt;=0.1, "0-10%", IF(Table_1[[#This Row],[Discount %]]&lt;=0.2, "10-20%", IF(Table_1[[#This Row],[Discount %]]&lt;=0.3, "20-30%", IF(Table_1[[#This Row],[Discount %]]&lt;=0.4, "30-40%", "40%+"))))</f>
        <v>0-10%</v>
      </c>
    </row>
    <row r="7485" spans="1:24" ht="14.4" x14ac:dyDescent="0.3">
      <c r="A7485" s="2">
        <v>7484</v>
      </c>
      <c r="B7485" s="2" t="s">
        <v>9501</v>
      </c>
      <c r="C7485" s="2">
        <f>YEAR([1]Data!$D7485)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9">
        <v>445.80200000000002</v>
      </c>
      <c r="T7485" s="2">
        <v>7</v>
      </c>
      <c r="U7485" s="25">
        <v>0.3</v>
      </c>
      <c r="V7485" s="25">
        <v>-108.26620000000001</v>
      </c>
      <c r="W7485" s="11">
        <f>Table_1[[#This Row],[Discount]]/Table_1[[#This Row],[Sales]]</f>
        <v>6.7294449105208135E-4</v>
      </c>
      <c r="X7485" t="str">
        <f>IF(Table_1[[#This Row],[Discount %]]&lt;=0.1, "0-10%", IF(Table_1[[#This Row],[Discount %]]&lt;=0.2, "10-20%", IF(Table_1[[#This Row],[Discount %]]&lt;=0.3, "20-30%", IF(Table_1[[#This Row],[Discount %]]&lt;=0.4, "30-40%", "40%+"))))</f>
        <v>0-10%</v>
      </c>
    </row>
    <row r="7486" spans="1:24" ht="14.4" x14ac:dyDescent="0.3">
      <c r="A7486" s="2">
        <v>7485</v>
      </c>
      <c r="B7486" s="2" t="s">
        <v>9502</v>
      </c>
      <c r="C7486" s="2">
        <f>YEAR([1]Data!$D7486)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9">
        <v>2.48</v>
      </c>
      <c r="T7486" s="2">
        <v>1</v>
      </c>
      <c r="U7486" s="25">
        <v>0</v>
      </c>
      <c r="V7486" s="25">
        <v>0.86799999999999988</v>
      </c>
      <c r="W7486" s="11">
        <f>Table_1[[#This Row],[Discount]]/Table_1[[#This Row],[Sales]]</f>
        <v>0</v>
      </c>
      <c r="X7486" t="str">
        <f>IF(Table_1[[#This Row],[Discount %]]&lt;=0.1, "0-10%", IF(Table_1[[#This Row],[Discount %]]&lt;=0.2, "10-20%", IF(Table_1[[#This Row],[Discount %]]&lt;=0.3, "20-30%", IF(Table_1[[#This Row],[Discount %]]&lt;=0.4, "30-40%", "40%+"))))</f>
        <v>0-10%</v>
      </c>
    </row>
    <row r="7487" spans="1:24" ht="14.4" x14ac:dyDescent="0.3">
      <c r="A7487" s="2">
        <v>7486</v>
      </c>
      <c r="B7487" s="2" t="s">
        <v>9502</v>
      </c>
      <c r="C7487" s="2">
        <f>YEAR([1]Data!$D7487)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9">
        <v>25.9</v>
      </c>
      <c r="T7487" s="2">
        <v>5</v>
      </c>
      <c r="U7487" s="25">
        <v>0</v>
      </c>
      <c r="V7487" s="25">
        <v>12.690999999999999</v>
      </c>
      <c r="W7487" s="11">
        <f>Table_1[[#This Row],[Discount]]/Table_1[[#This Row],[Sales]]</f>
        <v>0</v>
      </c>
      <c r="X7487" t="str">
        <f>IF(Table_1[[#This Row],[Discount %]]&lt;=0.1, "0-10%", IF(Table_1[[#This Row],[Discount %]]&lt;=0.2, "10-20%", IF(Table_1[[#This Row],[Discount %]]&lt;=0.3, "20-30%", IF(Table_1[[#This Row],[Discount %]]&lt;=0.4, "30-40%", "40%+"))))</f>
        <v>0-10%</v>
      </c>
    </row>
    <row r="7488" spans="1:24" ht="14.4" x14ac:dyDescent="0.3">
      <c r="A7488" s="2">
        <v>7487</v>
      </c>
      <c r="B7488" s="2" t="s">
        <v>9504</v>
      </c>
      <c r="C7488" s="2">
        <f>YEAR([1]Data!$D7488)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9">
        <v>29.900000000000002</v>
      </c>
      <c r="T7488" s="2">
        <v>5</v>
      </c>
      <c r="U7488" s="25">
        <v>0</v>
      </c>
      <c r="V7488" s="25">
        <v>14.651</v>
      </c>
      <c r="W7488" s="11">
        <f>Table_1[[#This Row],[Discount]]/Table_1[[#This Row],[Sales]]</f>
        <v>0</v>
      </c>
      <c r="X7488" t="str">
        <f>IF(Table_1[[#This Row],[Discount %]]&lt;=0.1, "0-10%", IF(Table_1[[#This Row],[Discount %]]&lt;=0.2, "10-20%", IF(Table_1[[#This Row],[Discount %]]&lt;=0.3, "20-30%", IF(Table_1[[#This Row],[Discount %]]&lt;=0.4, "30-40%", "40%+"))))</f>
        <v>0-10%</v>
      </c>
    </row>
    <row r="7489" spans="1:24" ht="14.4" x14ac:dyDescent="0.3">
      <c r="A7489" s="2">
        <v>7488</v>
      </c>
      <c r="B7489" s="2" t="s">
        <v>9504</v>
      </c>
      <c r="C7489" s="2">
        <f>YEAR([1]Data!$D7489)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9">
        <v>2249.91</v>
      </c>
      <c r="T7489" s="2">
        <v>9</v>
      </c>
      <c r="U7489" s="25">
        <v>0</v>
      </c>
      <c r="V7489" s="25">
        <v>517.47930000000008</v>
      </c>
      <c r="W7489" s="11">
        <f>Table_1[[#This Row],[Discount]]/Table_1[[#This Row],[Sales]]</f>
        <v>0</v>
      </c>
      <c r="X7489" t="str">
        <f>IF(Table_1[[#This Row],[Discount %]]&lt;=0.1, "0-10%", IF(Table_1[[#This Row],[Discount %]]&lt;=0.2, "10-20%", IF(Table_1[[#This Row],[Discount %]]&lt;=0.3, "20-30%", IF(Table_1[[#This Row],[Discount %]]&lt;=0.4, "30-40%", "40%+"))))</f>
        <v>0-10%</v>
      </c>
    </row>
    <row r="7490" spans="1:24" ht="14.4" x14ac:dyDescent="0.3">
      <c r="A7490" s="2">
        <v>7489</v>
      </c>
      <c r="B7490" s="2" t="s">
        <v>9504</v>
      </c>
      <c r="C7490" s="2">
        <f>YEAR([1]Data!$D7490)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9">
        <v>1053.164</v>
      </c>
      <c r="T7490" s="2">
        <v>4</v>
      </c>
      <c r="U7490" s="25">
        <v>0.3</v>
      </c>
      <c r="V7490" s="25">
        <v>-105.31639999999993</v>
      </c>
      <c r="W7490" s="11">
        <f>Table_1[[#This Row],[Discount]]/Table_1[[#This Row],[Sales]]</f>
        <v>2.8485591987572684E-4</v>
      </c>
      <c r="X7490" t="str">
        <f>IF(Table_1[[#This Row],[Discount %]]&lt;=0.1, "0-10%", IF(Table_1[[#This Row],[Discount %]]&lt;=0.2, "10-20%", IF(Table_1[[#This Row],[Discount %]]&lt;=0.3, "20-30%", IF(Table_1[[#This Row],[Discount %]]&lt;=0.4, "30-40%", "40%+"))))</f>
        <v>0-10%</v>
      </c>
    </row>
    <row r="7491" spans="1:24" ht="14.4" x14ac:dyDescent="0.3">
      <c r="A7491" s="2">
        <v>7490</v>
      </c>
      <c r="B7491" s="2" t="s">
        <v>9505</v>
      </c>
      <c r="C7491" s="2">
        <f>YEAR([1]Data!$D7491)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9">
        <v>12.96</v>
      </c>
      <c r="T7491" s="2">
        <v>2</v>
      </c>
      <c r="U7491" s="25">
        <v>0</v>
      </c>
      <c r="V7491" s="25">
        <v>6.2208000000000006</v>
      </c>
      <c r="W7491" s="11">
        <f>Table_1[[#This Row],[Discount]]/Table_1[[#This Row],[Sales]]</f>
        <v>0</v>
      </c>
      <c r="X7491" t="str">
        <f>IF(Table_1[[#This Row],[Discount %]]&lt;=0.1, "0-10%", IF(Table_1[[#This Row],[Discount %]]&lt;=0.2, "10-20%", IF(Table_1[[#This Row],[Discount %]]&lt;=0.3, "20-30%", IF(Table_1[[#This Row],[Discount %]]&lt;=0.4, "30-40%", "40%+"))))</f>
        <v>0-10%</v>
      </c>
    </row>
    <row r="7492" spans="1:24" ht="14.4" x14ac:dyDescent="0.3">
      <c r="A7492" s="2">
        <v>7491</v>
      </c>
      <c r="B7492" s="2" t="s">
        <v>9506</v>
      </c>
      <c r="C7492" s="2">
        <f>YEAR([1]Data!$D7492)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9">
        <v>106.68</v>
      </c>
      <c r="T7492" s="2">
        <v>6</v>
      </c>
      <c r="U7492" s="25">
        <v>0</v>
      </c>
      <c r="V7492" s="25">
        <v>33.070799999999991</v>
      </c>
      <c r="W7492" s="11">
        <f>Table_1[[#This Row],[Discount]]/Table_1[[#This Row],[Sales]]</f>
        <v>0</v>
      </c>
      <c r="X7492" t="str">
        <f>IF(Table_1[[#This Row],[Discount %]]&lt;=0.1, "0-10%", IF(Table_1[[#This Row],[Discount %]]&lt;=0.2, "10-20%", IF(Table_1[[#This Row],[Discount %]]&lt;=0.3, "20-30%", IF(Table_1[[#This Row],[Discount %]]&lt;=0.4, "30-40%", "40%+"))))</f>
        <v>0-10%</v>
      </c>
    </row>
    <row r="7493" spans="1:24" ht="14.4" x14ac:dyDescent="0.3">
      <c r="A7493" s="2">
        <v>7492</v>
      </c>
      <c r="B7493" s="2" t="s">
        <v>9507</v>
      </c>
      <c r="C7493" s="2">
        <f>YEAR([1]Data!$D7493)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9">
        <v>119.94</v>
      </c>
      <c r="T7493" s="2">
        <v>6</v>
      </c>
      <c r="U7493" s="25">
        <v>0</v>
      </c>
      <c r="V7493" s="25">
        <v>5.9969999999999857</v>
      </c>
      <c r="W7493" s="11">
        <f>Table_1[[#This Row],[Discount]]/Table_1[[#This Row],[Sales]]</f>
        <v>0</v>
      </c>
      <c r="X7493" t="str">
        <f>IF(Table_1[[#This Row],[Discount %]]&lt;=0.1, "0-10%", IF(Table_1[[#This Row],[Discount %]]&lt;=0.2, "10-20%", IF(Table_1[[#This Row],[Discount %]]&lt;=0.3, "20-30%", IF(Table_1[[#This Row],[Discount %]]&lt;=0.4, "30-40%", "40%+"))))</f>
        <v>0-10%</v>
      </c>
    </row>
    <row r="7494" spans="1:24" ht="14.4" x14ac:dyDescent="0.3">
      <c r="A7494" s="2">
        <v>7493</v>
      </c>
      <c r="B7494" s="2" t="s">
        <v>9508</v>
      </c>
      <c r="C7494" s="2">
        <f>YEAR([1]Data!$D7494)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9">
        <v>10.272000000000002</v>
      </c>
      <c r="T7494" s="2">
        <v>3</v>
      </c>
      <c r="U7494" s="25">
        <v>0.2</v>
      </c>
      <c r="V7494" s="25">
        <v>3.2099999999999982</v>
      </c>
      <c r="W7494" s="11">
        <f>Table_1[[#This Row],[Discount]]/Table_1[[#This Row],[Sales]]</f>
        <v>1.9470404984423675E-2</v>
      </c>
      <c r="X7494" t="str">
        <f>IF(Table_1[[#This Row],[Discount %]]&lt;=0.1, "0-10%", IF(Table_1[[#This Row],[Discount %]]&lt;=0.2, "10-20%", IF(Table_1[[#This Row],[Discount %]]&lt;=0.3, "20-30%", IF(Table_1[[#This Row],[Discount %]]&lt;=0.4, "30-40%", "40%+"))))</f>
        <v>0-10%</v>
      </c>
    </row>
    <row r="7495" spans="1:24" ht="14.4" x14ac:dyDescent="0.3">
      <c r="A7495" s="2">
        <v>7494</v>
      </c>
      <c r="B7495" s="2" t="s">
        <v>9508</v>
      </c>
      <c r="C7495" s="2">
        <f>YEAR([1]Data!$D7495)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9">
        <v>512.19000000000005</v>
      </c>
      <c r="T7495" s="2">
        <v>5</v>
      </c>
      <c r="U7495" s="25">
        <v>0.3</v>
      </c>
      <c r="V7495" s="25">
        <v>-65.853000000000009</v>
      </c>
      <c r="W7495" s="11">
        <f>Table_1[[#This Row],[Discount]]/Table_1[[#This Row],[Sales]]</f>
        <v>5.8572014291571482E-4</v>
      </c>
      <c r="X7495" t="str">
        <f>IF(Table_1[[#This Row],[Discount %]]&lt;=0.1, "0-10%", IF(Table_1[[#This Row],[Discount %]]&lt;=0.2, "10-20%", IF(Table_1[[#This Row],[Discount %]]&lt;=0.3, "20-30%", IF(Table_1[[#This Row],[Discount %]]&lt;=0.4, "30-40%", "40%+"))))</f>
        <v>0-10%</v>
      </c>
    </row>
    <row r="7496" spans="1:24" ht="14.4" x14ac:dyDescent="0.3">
      <c r="A7496" s="2">
        <v>7495</v>
      </c>
      <c r="B7496" s="2" t="s">
        <v>9508</v>
      </c>
      <c r="C7496" s="2">
        <f>YEAR([1]Data!$D7496)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9">
        <v>1.5559999999999996</v>
      </c>
      <c r="T7496" s="2">
        <v>2</v>
      </c>
      <c r="U7496" s="25">
        <v>0.8</v>
      </c>
      <c r="V7496" s="25">
        <v>-4.2012</v>
      </c>
      <c r="W7496" s="11">
        <f>Table_1[[#This Row],[Discount]]/Table_1[[#This Row],[Sales]]</f>
        <v>0.51413881748071999</v>
      </c>
      <c r="X7496" t="str">
        <f>IF(Table_1[[#This Row],[Discount %]]&lt;=0.1, "0-10%", IF(Table_1[[#This Row],[Discount %]]&lt;=0.2, "10-20%", IF(Table_1[[#This Row],[Discount %]]&lt;=0.3, "20-30%", IF(Table_1[[#This Row],[Discount %]]&lt;=0.4, "30-40%", "40%+"))))</f>
        <v>40%+</v>
      </c>
    </row>
    <row r="7497" spans="1:24" ht="14.4" x14ac:dyDescent="0.3">
      <c r="A7497" s="2">
        <v>7496</v>
      </c>
      <c r="B7497" s="2" t="s">
        <v>9509</v>
      </c>
      <c r="C7497" s="2">
        <f>YEAR([1]Data!$D7497)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9">
        <v>4.4479999999999995</v>
      </c>
      <c r="T7497" s="2">
        <v>2</v>
      </c>
      <c r="U7497" s="25">
        <v>0.2</v>
      </c>
      <c r="V7497" s="25">
        <v>1.4455999999999996</v>
      </c>
      <c r="W7497" s="11">
        <f>Table_1[[#This Row],[Discount]]/Table_1[[#This Row],[Sales]]</f>
        <v>4.4964028776978422E-2</v>
      </c>
      <c r="X7497" t="str">
        <f>IF(Table_1[[#This Row],[Discount %]]&lt;=0.1, "0-10%", IF(Table_1[[#This Row],[Discount %]]&lt;=0.2, "10-20%", IF(Table_1[[#This Row],[Discount %]]&lt;=0.3, "20-30%", IF(Table_1[[#This Row],[Discount %]]&lt;=0.4, "30-40%", "40%+"))))</f>
        <v>0-10%</v>
      </c>
    </row>
    <row r="7498" spans="1:24" ht="14.4" x14ac:dyDescent="0.3">
      <c r="A7498" s="2">
        <v>7497</v>
      </c>
      <c r="B7498" s="2" t="s">
        <v>9509</v>
      </c>
      <c r="C7498" s="2">
        <f>YEAR([1]Data!$D7498)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9">
        <v>276.69</v>
      </c>
      <c r="T7498" s="2">
        <v>3</v>
      </c>
      <c r="U7498" s="25">
        <v>0</v>
      </c>
      <c r="V7498" s="25">
        <v>49.804199999999994</v>
      </c>
      <c r="W7498" s="11">
        <f>Table_1[[#This Row],[Discount]]/Table_1[[#This Row],[Sales]]</f>
        <v>0</v>
      </c>
      <c r="X7498" t="str">
        <f>IF(Table_1[[#This Row],[Discount %]]&lt;=0.1, "0-10%", IF(Table_1[[#This Row],[Discount %]]&lt;=0.2, "10-20%", IF(Table_1[[#This Row],[Discount %]]&lt;=0.3, "20-30%", IF(Table_1[[#This Row],[Discount %]]&lt;=0.4, "30-40%", "40%+"))))</f>
        <v>0-10%</v>
      </c>
    </row>
    <row r="7499" spans="1:24" ht="14.4" x14ac:dyDescent="0.3">
      <c r="A7499" s="2">
        <v>7498</v>
      </c>
      <c r="B7499" s="2" t="s">
        <v>9509</v>
      </c>
      <c r="C7499" s="2">
        <f>YEAR([1]Data!$D7499)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9">
        <v>4.96</v>
      </c>
      <c r="T7499" s="2">
        <v>4</v>
      </c>
      <c r="U7499" s="25">
        <v>0</v>
      </c>
      <c r="V7499" s="25">
        <v>2.3311999999999999</v>
      </c>
      <c r="W7499" s="11">
        <f>Table_1[[#This Row],[Discount]]/Table_1[[#This Row],[Sales]]</f>
        <v>0</v>
      </c>
      <c r="X7499" t="str">
        <f>IF(Table_1[[#This Row],[Discount %]]&lt;=0.1, "0-10%", IF(Table_1[[#This Row],[Discount %]]&lt;=0.2, "10-20%", IF(Table_1[[#This Row],[Discount %]]&lt;=0.3, "20-30%", IF(Table_1[[#This Row],[Discount %]]&lt;=0.4, "30-40%", "40%+"))))</f>
        <v>0-10%</v>
      </c>
    </row>
    <row r="7500" spans="1:24" ht="14.4" x14ac:dyDescent="0.3">
      <c r="A7500" s="2">
        <v>7499</v>
      </c>
      <c r="B7500" s="2" t="s">
        <v>9509</v>
      </c>
      <c r="C7500" s="2">
        <f>YEAR([1]Data!$D7500)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9">
        <v>71.92</v>
      </c>
      <c r="T7500" s="2">
        <v>4</v>
      </c>
      <c r="U7500" s="25">
        <v>0</v>
      </c>
      <c r="V7500" s="25">
        <v>20.856799999999993</v>
      </c>
      <c r="W7500" s="11">
        <f>Table_1[[#This Row],[Discount]]/Table_1[[#This Row],[Sales]]</f>
        <v>0</v>
      </c>
      <c r="X7500" t="str">
        <f>IF(Table_1[[#This Row],[Discount %]]&lt;=0.1, "0-10%", IF(Table_1[[#This Row],[Discount %]]&lt;=0.2, "10-20%", IF(Table_1[[#This Row],[Discount %]]&lt;=0.3, "20-30%", IF(Table_1[[#This Row],[Discount %]]&lt;=0.4, "30-40%", "40%+"))))</f>
        <v>0-10%</v>
      </c>
    </row>
    <row r="7501" spans="1:24" ht="14.4" x14ac:dyDescent="0.3">
      <c r="A7501" s="2">
        <v>7500</v>
      </c>
      <c r="B7501" s="2" t="s">
        <v>9509</v>
      </c>
      <c r="C7501" s="2">
        <f>YEAR([1]Data!$D7501)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9">
        <v>18.84</v>
      </c>
      <c r="T7501" s="2">
        <v>3</v>
      </c>
      <c r="U7501" s="25">
        <v>0</v>
      </c>
      <c r="V7501" s="25">
        <v>7.9128000000000007</v>
      </c>
      <c r="W7501" s="11">
        <f>Table_1[[#This Row],[Discount]]/Table_1[[#This Row],[Sales]]</f>
        <v>0</v>
      </c>
      <c r="X7501" t="str">
        <f>IF(Table_1[[#This Row],[Discount %]]&lt;=0.1, "0-10%", IF(Table_1[[#This Row],[Discount %]]&lt;=0.2, "10-20%", IF(Table_1[[#This Row],[Discount %]]&lt;=0.3, "20-30%", IF(Table_1[[#This Row],[Discount %]]&lt;=0.4, "30-40%", "40%+"))))</f>
        <v>0-10%</v>
      </c>
    </row>
    <row r="7502" spans="1:24" ht="14.4" x14ac:dyDescent="0.3">
      <c r="A7502" s="2">
        <v>7501</v>
      </c>
      <c r="B7502" s="2" t="s">
        <v>9509</v>
      </c>
      <c r="C7502" s="2">
        <f>YEAR([1]Data!$D7502)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9">
        <v>140.97</v>
      </c>
      <c r="T7502" s="2">
        <v>3</v>
      </c>
      <c r="U7502" s="25">
        <v>0</v>
      </c>
      <c r="V7502" s="25">
        <v>19.735800000000005</v>
      </c>
      <c r="W7502" s="11">
        <f>Table_1[[#This Row],[Discount]]/Table_1[[#This Row],[Sales]]</f>
        <v>0</v>
      </c>
      <c r="X7502" t="str">
        <f>IF(Table_1[[#This Row],[Discount %]]&lt;=0.1, "0-10%", IF(Table_1[[#This Row],[Discount %]]&lt;=0.2, "10-20%", IF(Table_1[[#This Row],[Discount %]]&lt;=0.3, "20-30%", IF(Table_1[[#This Row],[Discount %]]&lt;=0.4, "30-40%", "40%+"))))</f>
        <v>0-10%</v>
      </c>
    </row>
    <row r="7503" spans="1:24" ht="14.4" x14ac:dyDescent="0.3">
      <c r="A7503" s="2">
        <v>7502</v>
      </c>
      <c r="B7503" s="2" t="s">
        <v>9509</v>
      </c>
      <c r="C7503" s="2">
        <f>YEAR([1]Data!$D7503)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9">
        <v>470.37600000000009</v>
      </c>
      <c r="T7503" s="2">
        <v>3</v>
      </c>
      <c r="U7503" s="25">
        <v>0.2</v>
      </c>
      <c r="V7503" s="25">
        <v>52.917299999999955</v>
      </c>
      <c r="W7503" s="11">
        <f>Table_1[[#This Row],[Discount]]/Table_1[[#This Row],[Sales]]</f>
        <v>4.2519176148442944E-4</v>
      </c>
      <c r="X7503" t="str">
        <f>IF(Table_1[[#This Row],[Discount %]]&lt;=0.1, "0-10%", IF(Table_1[[#This Row],[Discount %]]&lt;=0.2, "10-20%", IF(Table_1[[#This Row],[Discount %]]&lt;=0.3, "20-30%", IF(Table_1[[#This Row],[Discount %]]&lt;=0.4, "30-40%", "40%+"))))</f>
        <v>0-10%</v>
      </c>
    </row>
    <row r="7504" spans="1:24" ht="14.4" x14ac:dyDescent="0.3">
      <c r="A7504" s="2">
        <v>7503</v>
      </c>
      <c r="B7504" s="2" t="s">
        <v>9510</v>
      </c>
      <c r="C7504" s="2">
        <f>YEAR([1]Data!$D7504)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9">
        <v>6.08</v>
      </c>
      <c r="T7504" s="2">
        <v>2</v>
      </c>
      <c r="U7504" s="25">
        <v>0</v>
      </c>
      <c r="V7504" s="25">
        <v>2.0671999999999997</v>
      </c>
      <c r="W7504" s="11">
        <f>Table_1[[#This Row],[Discount]]/Table_1[[#This Row],[Sales]]</f>
        <v>0</v>
      </c>
      <c r="X7504" t="str">
        <f>IF(Table_1[[#This Row],[Discount %]]&lt;=0.1, "0-10%", IF(Table_1[[#This Row],[Discount %]]&lt;=0.2, "10-20%", IF(Table_1[[#This Row],[Discount %]]&lt;=0.3, "20-30%", IF(Table_1[[#This Row],[Discount %]]&lt;=0.4, "30-40%", "40%+"))))</f>
        <v>0-10%</v>
      </c>
    </row>
    <row r="7505" spans="1:24" ht="14.4" x14ac:dyDescent="0.3">
      <c r="A7505" s="2">
        <v>7504</v>
      </c>
      <c r="B7505" s="2" t="s">
        <v>9510</v>
      </c>
      <c r="C7505" s="2">
        <f>YEAR([1]Data!$D7505)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9">
        <v>164.79200000000003</v>
      </c>
      <c r="T7505" s="2">
        <v>1</v>
      </c>
      <c r="U7505" s="25">
        <v>0.2</v>
      </c>
      <c r="V7505" s="25">
        <v>18.539099999999991</v>
      </c>
      <c r="W7505" s="11">
        <f>Table_1[[#This Row],[Discount]]/Table_1[[#This Row],[Sales]]</f>
        <v>1.213651148113986E-3</v>
      </c>
      <c r="X7505" t="str">
        <f>IF(Table_1[[#This Row],[Discount %]]&lt;=0.1, "0-10%", IF(Table_1[[#This Row],[Discount %]]&lt;=0.2, "10-20%", IF(Table_1[[#This Row],[Discount %]]&lt;=0.3, "20-30%", IF(Table_1[[#This Row],[Discount %]]&lt;=0.4, "30-40%", "40%+"))))</f>
        <v>0-10%</v>
      </c>
    </row>
    <row r="7506" spans="1:24" ht="14.4" x14ac:dyDescent="0.3">
      <c r="A7506" s="2">
        <v>7505</v>
      </c>
      <c r="B7506" s="2" t="s">
        <v>9511</v>
      </c>
      <c r="C7506" s="2">
        <f>YEAR([1]Data!$D7506)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9">
        <v>23.36</v>
      </c>
      <c r="T7506" s="2">
        <v>2</v>
      </c>
      <c r="U7506" s="25">
        <v>0</v>
      </c>
      <c r="V7506" s="25">
        <v>11.68</v>
      </c>
      <c r="W7506" s="11">
        <f>Table_1[[#This Row],[Discount]]/Table_1[[#This Row],[Sales]]</f>
        <v>0</v>
      </c>
      <c r="X7506" t="str">
        <f>IF(Table_1[[#This Row],[Discount %]]&lt;=0.1, "0-10%", IF(Table_1[[#This Row],[Discount %]]&lt;=0.2, "10-20%", IF(Table_1[[#This Row],[Discount %]]&lt;=0.3, "20-30%", IF(Table_1[[#This Row],[Discount %]]&lt;=0.4, "30-40%", "40%+"))))</f>
        <v>0-10%</v>
      </c>
    </row>
    <row r="7507" spans="1:24" ht="14.4" x14ac:dyDescent="0.3">
      <c r="A7507" s="2">
        <v>7506</v>
      </c>
      <c r="B7507" s="2" t="s">
        <v>9513</v>
      </c>
      <c r="C7507" s="2">
        <f>YEAR([1]Data!$D7507)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9">
        <v>12.175999999999998</v>
      </c>
      <c r="T7507" s="2">
        <v>4</v>
      </c>
      <c r="U7507" s="25">
        <v>0.8</v>
      </c>
      <c r="V7507" s="25">
        <v>-18.872800000000009</v>
      </c>
      <c r="W7507" s="11">
        <f>Table_1[[#This Row],[Discount]]/Table_1[[#This Row],[Sales]]</f>
        <v>6.5703022339027611E-2</v>
      </c>
      <c r="X7507" t="str">
        <f>IF(Table_1[[#This Row],[Discount %]]&lt;=0.1, "0-10%", IF(Table_1[[#This Row],[Discount %]]&lt;=0.2, "10-20%", IF(Table_1[[#This Row],[Discount %]]&lt;=0.3, "20-30%", IF(Table_1[[#This Row],[Discount %]]&lt;=0.4, "30-40%", "40%+"))))</f>
        <v>0-10%</v>
      </c>
    </row>
    <row r="7508" spans="1:24" ht="14.4" x14ac:dyDescent="0.3">
      <c r="A7508" s="2">
        <v>7507</v>
      </c>
      <c r="B7508" s="2" t="s">
        <v>9514</v>
      </c>
      <c r="C7508" s="2">
        <f>YEAR([1]Data!$D7508)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9">
        <v>46.384</v>
      </c>
      <c r="T7508" s="2">
        <v>2</v>
      </c>
      <c r="U7508" s="25">
        <v>0.2</v>
      </c>
      <c r="V7508" s="25">
        <v>5.2181999999999924</v>
      </c>
      <c r="W7508" s="11">
        <f>Table_1[[#This Row],[Discount]]/Table_1[[#This Row],[Sales]]</f>
        <v>4.3118316660917559E-3</v>
      </c>
      <c r="X7508" t="str">
        <f>IF(Table_1[[#This Row],[Discount %]]&lt;=0.1, "0-10%", IF(Table_1[[#This Row],[Discount %]]&lt;=0.2, "10-20%", IF(Table_1[[#This Row],[Discount %]]&lt;=0.3, "20-30%", IF(Table_1[[#This Row],[Discount %]]&lt;=0.4, "30-40%", "40%+"))))</f>
        <v>0-10%</v>
      </c>
    </row>
    <row r="7509" spans="1:24" ht="14.4" x14ac:dyDescent="0.3">
      <c r="A7509" s="2">
        <v>7508</v>
      </c>
      <c r="B7509" s="2" t="s">
        <v>9514</v>
      </c>
      <c r="C7509" s="2">
        <f>YEAR([1]Data!$D7509)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9">
        <v>362.92</v>
      </c>
      <c r="T7509" s="2">
        <v>2</v>
      </c>
      <c r="U7509" s="25">
        <v>0</v>
      </c>
      <c r="V7509" s="25">
        <v>105.24679999999995</v>
      </c>
      <c r="W7509" s="11">
        <f>Table_1[[#This Row],[Discount]]/Table_1[[#This Row],[Sales]]</f>
        <v>0</v>
      </c>
      <c r="X7509" t="str">
        <f>IF(Table_1[[#This Row],[Discount %]]&lt;=0.1, "0-10%", IF(Table_1[[#This Row],[Discount %]]&lt;=0.2, "10-20%", IF(Table_1[[#This Row],[Discount %]]&lt;=0.3, "20-30%", IF(Table_1[[#This Row],[Discount %]]&lt;=0.4, "30-40%", "40%+"))))</f>
        <v>0-10%</v>
      </c>
    </row>
    <row r="7510" spans="1:24" ht="14.4" x14ac:dyDescent="0.3">
      <c r="A7510" s="2">
        <v>7509</v>
      </c>
      <c r="B7510" s="2" t="s">
        <v>9515</v>
      </c>
      <c r="C7510" s="2">
        <f>YEAR([1]Data!$D7510)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9">
        <v>9.2480000000000011</v>
      </c>
      <c r="T7510" s="2">
        <v>2</v>
      </c>
      <c r="U7510" s="25">
        <v>0.2</v>
      </c>
      <c r="V7510" s="25">
        <v>3.3524000000000003</v>
      </c>
      <c r="W7510" s="11">
        <f>Table_1[[#This Row],[Discount]]/Table_1[[#This Row],[Sales]]</f>
        <v>2.162629757785467E-2</v>
      </c>
      <c r="X7510" t="str">
        <f>IF(Table_1[[#This Row],[Discount %]]&lt;=0.1, "0-10%", IF(Table_1[[#This Row],[Discount %]]&lt;=0.2, "10-20%", IF(Table_1[[#This Row],[Discount %]]&lt;=0.3, "20-30%", IF(Table_1[[#This Row],[Discount %]]&lt;=0.4, "30-40%", "40%+"))))</f>
        <v>0-10%</v>
      </c>
    </row>
    <row r="7511" spans="1:24" ht="14.4" x14ac:dyDescent="0.3">
      <c r="A7511" s="2">
        <v>7510</v>
      </c>
      <c r="B7511" s="2" t="s">
        <v>9515</v>
      </c>
      <c r="C7511" s="2">
        <f>YEAR([1]Data!$D7511)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9">
        <v>1889.9459999999999</v>
      </c>
      <c r="T7511" s="2">
        <v>9</v>
      </c>
      <c r="U7511" s="25">
        <v>0.4</v>
      </c>
      <c r="V7511" s="25">
        <v>-377.98919999999998</v>
      </c>
      <c r="W7511" s="11">
        <f>Table_1[[#This Row],[Discount]]/Table_1[[#This Row],[Sales]]</f>
        <v>2.1164625867617384E-4</v>
      </c>
      <c r="X7511" t="str">
        <f>IF(Table_1[[#This Row],[Discount %]]&lt;=0.1, "0-10%", IF(Table_1[[#This Row],[Discount %]]&lt;=0.2, "10-20%", IF(Table_1[[#This Row],[Discount %]]&lt;=0.3, "20-30%", IF(Table_1[[#This Row],[Discount %]]&lt;=0.4, "30-40%", "40%+"))))</f>
        <v>0-10%</v>
      </c>
    </row>
    <row r="7512" spans="1:24" ht="14.4" x14ac:dyDescent="0.3">
      <c r="A7512" s="2">
        <v>7511</v>
      </c>
      <c r="B7512" s="2" t="s">
        <v>9515</v>
      </c>
      <c r="C7512" s="2">
        <f>YEAR([1]Data!$D7512)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9">
        <v>62.040000000000006</v>
      </c>
      <c r="T7512" s="2">
        <v>5</v>
      </c>
      <c r="U7512" s="25">
        <v>0.2</v>
      </c>
      <c r="V7512" s="25">
        <v>4.6530000000000022</v>
      </c>
      <c r="W7512" s="11">
        <f>Table_1[[#This Row],[Discount]]/Table_1[[#This Row],[Sales]]</f>
        <v>3.2237266279819469E-3</v>
      </c>
      <c r="X7512" t="str">
        <f>IF(Table_1[[#This Row],[Discount %]]&lt;=0.1, "0-10%", IF(Table_1[[#This Row],[Discount %]]&lt;=0.2, "10-20%", IF(Table_1[[#This Row],[Discount %]]&lt;=0.3, "20-30%", IF(Table_1[[#This Row],[Discount %]]&lt;=0.4, "30-40%", "40%+"))))</f>
        <v>0-10%</v>
      </c>
    </row>
    <row r="7513" spans="1:24" ht="14.4" x14ac:dyDescent="0.3">
      <c r="A7513" s="2">
        <v>7512</v>
      </c>
      <c r="B7513" s="2" t="s">
        <v>9515</v>
      </c>
      <c r="C7513" s="2">
        <f>YEAR([1]Data!$D7513)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9">
        <v>396.92000000000007</v>
      </c>
      <c r="T7513" s="2">
        <v>5</v>
      </c>
      <c r="U7513" s="25">
        <v>0.2</v>
      </c>
      <c r="V7513" s="25">
        <v>148.845</v>
      </c>
      <c r="W7513" s="11">
        <f>Table_1[[#This Row],[Discount]]/Table_1[[#This Row],[Sales]]</f>
        <v>5.0387987503779097E-4</v>
      </c>
      <c r="X7513" t="str">
        <f>IF(Table_1[[#This Row],[Discount %]]&lt;=0.1, "0-10%", IF(Table_1[[#This Row],[Discount %]]&lt;=0.2, "10-20%", IF(Table_1[[#This Row],[Discount %]]&lt;=0.3, "20-30%", IF(Table_1[[#This Row],[Discount %]]&lt;=0.4, "30-40%", "40%+"))))</f>
        <v>0-10%</v>
      </c>
    </row>
    <row r="7514" spans="1:24" ht="14.4" x14ac:dyDescent="0.3">
      <c r="A7514" s="2">
        <v>7513</v>
      </c>
      <c r="B7514" s="2" t="s">
        <v>9515</v>
      </c>
      <c r="C7514" s="2">
        <f>YEAR([1]Data!$D7514)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9">
        <v>239.45599999999999</v>
      </c>
      <c r="T7514" s="2">
        <v>7</v>
      </c>
      <c r="U7514" s="25">
        <v>0.2</v>
      </c>
      <c r="V7514" s="25">
        <v>17.959200000000003</v>
      </c>
      <c r="W7514" s="11">
        <f>Table_1[[#This Row],[Discount]]/Table_1[[#This Row],[Sales]]</f>
        <v>8.3522651343044237E-4</v>
      </c>
      <c r="X7514" t="str">
        <f>IF(Table_1[[#This Row],[Discount %]]&lt;=0.1, "0-10%", IF(Table_1[[#This Row],[Discount %]]&lt;=0.2, "10-20%", IF(Table_1[[#This Row],[Discount %]]&lt;=0.3, "20-30%", IF(Table_1[[#This Row],[Discount %]]&lt;=0.4, "30-40%", "40%+"))))</f>
        <v>0-10%</v>
      </c>
    </row>
    <row r="7515" spans="1:24" ht="14.4" x14ac:dyDescent="0.3">
      <c r="A7515" s="2">
        <v>7514</v>
      </c>
      <c r="B7515" s="2" t="s">
        <v>9515</v>
      </c>
      <c r="C7515" s="2">
        <f>YEAR([1]Data!$D7515)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9">
        <v>13.120000000000001</v>
      </c>
      <c r="T7515" s="2">
        <v>5</v>
      </c>
      <c r="U7515" s="25">
        <v>0.2</v>
      </c>
      <c r="V7515" s="25">
        <v>2.1319999999999988</v>
      </c>
      <c r="W7515" s="11">
        <f>Table_1[[#This Row],[Discount]]/Table_1[[#This Row],[Sales]]</f>
        <v>1.524390243902439E-2</v>
      </c>
      <c r="X7515" t="str">
        <f>IF(Table_1[[#This Row],[Discount %]]&lt;=0.1, "0-10%", IF(Table_1[[#This Row],[Discount %]]&lt;=0.2, "10-20%", IF(Table_1[[#This Row],[Discount %]]&lt;=0.3, "20-30%", IF(Table_1[[#This Row],[Discount %]]&lt;=0.4, "30-40%", "40%+"))))</f>
        <v>0-10%</v>
      </c>
    </row>
    <row r="7516" spans="1:24" ht="14.4" x14ac:dyDescent="0.3">
      <c r="A7516" s="2">
        <v>7515</v>
      </c>
      <c r="B7516" s="2" t="s">
        <v>9516</v>
      </c>
      <c r="C7516" s="2">
        <f>YEAR([1]Data!$D7516)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9">
        <v>29.36</v>
      </c>
      <c r="T7516" s="2">
        <v>2</v>
      </c>
      <c r="U7516" s="25">
        <v>0</v>
      </c>
      <c r="V7516" s="25">
        <v>13.505599999999999</v>
      </c>
      <c r="W7516" s="11">
        <f>Table_1[[#This Row],[Discount]]/Table_1[[#This Row],[Sales]]</f>
        <v>0</v>
      </c>
      <c r="X7516" t="str">
        <f>IF(Table_1[[#This Row],[Discount %]]&lt;=0.1, "0-10%", IF(Table_1[[#This Row],[Discount %]]&lt;=0.2, "10-20%", IF(Table_1[[#This Row],[Discount %]]&lt;=0.3, "20-30%", IF(Table_1[[#This Row],[Discount %]]&lt;=0.4, "30-40%", "40%+"))))</f>
        <v>0-10%</v>
      </c>
    </row>
    <row r="7517" spans="1:24" ht="14.4" x14ac:dyDescent="0.3">
      <c r="A7517" s="2">
        <v>7516</v>
      </c>
      <c r="B7517" s="2" t="s">
        <v>9516</v>
      </c>
      <c r="C7517" s="2">
        <f>YEAR([1]Data!$D7517)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9">
        <v>214.89999999999998</v>
      </c>
      <c r="T7517" s="2">
        <v>5</v>
      </c>
      <c r="U7517" s="25">
        <v>0</v>
      </c>
      <c r="V7517" s="25">
        <v>62.32099999999997</v>
      </c>
      <c r="W7517" s="11">
        <f>Table_1[[#This Row],[Discount]]/Table_1[[#This Row],[Sales]]</f>
        <v>0</v>
      </c>
      <c r="X7517" t="str">
        <f>IF(Table_1[[#This Row],[Discount %]]&lt;=0.1, "0-10%", IF(Table_1[[#This Row],[Discount %]]&lt;=0.2, "10-20%", IF(Table_1[[#This Row],[Discount %]]&lt;=0.3, "20-30%", IF(Table_1[[#This Row],[Discount %]]&lt;=0.4, "30-40%", "40%+"))))</f>
        <v>0-10%</v>
      </c>
    </row>
    <row r="7518" spans="1:24" ht="14.4" x14ac:dyDescent="0.3">
      <c r="A7518" s="2">
        <v>7517</v>
      </c>
      <c r="B7518" s="2" t="s">
        <v>9516</v>
      </c>
      <c r="C7518" s="2">
        <f>YEAR([1]Data!$D7518)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9">
        <v>15.92</v>
      </c>
      <c r="T7518" s="2">
        <v>4</v>
      </c>
      <c r="U7518" s="25">
        <v>0</v>
      </c>
      <c r="V7518" s="25">
        <v>7.4824000000000002</v>
      </c>
      <c r="W7518" s="11">
        <f>Table_1[[#This Row],[Discount]]/Table_1[[#This Row],[Sales]]</f>
        <v>0</v>
      </c>
      <c r="X7518" t="str">
        <f>IF(Table_1[[#This Row],[Discount %]]&lt;=0.1, "0-10%", IF(Table_1[[#This Row],[Discount %]]&lt;=0.2, "10-20%", IF(Table_1[[#This Row],[Discount %]]&lt;=0.3, "20-30%", IF(Table_1[[#This Row],[Discount %]]&lt;=0.4, "30-40%", "40%+"))))</f>
        <v>0-10%</v>
      </c>
    </row>
    <row r="7519" spans="1:24" ht="14.4" x14ac:dyDescent="0.3">
      <c r="A7519" s="2">
        <v>7518</v>
      </c>
      <c r="B7519" s="2" t="s">
        <v>9516</v>
      </c>
      <c r="C7519" s="2">
        <f>YEAR([1]Data!$D7519)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9">
        <v>146.44999999999999</v>
      </c>
      <c r="T7519" s="2">
        <v>5</v>
      </c>
      <c r="U7519" s="25">
        <v>0</v>
      </c>
      <c r="V7519" s="25">
        <v>48.328499999999991</v>
      </c>
      <c r="W7519" s="11">
        <f>Table_1[[#This Row],[Discount]]/Table_1[[#This Row],[Sales]]</f>
        <v>0</v>
      </c>
      <c r="X7519" t="str">
        <f>IF(Table_1[[#This Row],[Discount %]]&lt;=0.1, "0-10%", IF(Table_1[[#This Row],[Discount %]]&lt;=0.2, "10-20%", IF(Table_1[[#This Row],[Discount %]]&lt;=0.3, "20-30%", IF(Table_1[[#This Row],[Discount %]]&lt;=0.4, "30-40%", "40%+"))))</f>
        <v>0-10%</v>
      </c>
    </row>
    <row r="7520" spans="1:24" ht="14.4" x14ac:dyDescent="0.3">
      <c r="A7520" s="2">
        <v>7519</v>
      </c>
      <c r="B7520" s="2" t="s">
        <v>9516</v>
      </c>
      <c r="C7520" s="2">
        <f>YEAR([1]Data!$D7520)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9">
        <v>15.14</v>
      </c>
      <c r="T7520" s="2">
        <v>1</v>
      </c>
      <c r="U7520" s="25">
        <v>0</v>
      </c>
      <c r="V7520" s="25">
        <v>0.60559999999999903</v>
      </c>
      <c r="W7520" s="11">
        <f>Table_1[[#This Row],[Discount]]/Table_1[[#This Row],[Sales]]</f>
        <v>0</v>
      </c>
      <c r="X7520" t="str">
        <f>IF(Table_1[[#This Row],[Discount %]]&lt;=0.1, "0-10%", IF(Table_1[[#This Row],[Discount %]]&lt;=0.2, "10-20%", IF(Table_1[[#This Row],[Discount %]]&lt;=0.3, "20-30%", IF(Table_1[[#This Row],[Discount %]]&lt;=0.4, "30-40%", "40%+"))))</f>
        <v>0-10%</v>
      </c>
    </row>
    <row r="7521" spans="1:24" ht="14.4" x14ac:dyDescent="0.3">
      <c r="A7521" s="2">
        <v>7520</v>
      </c>
      <c r="B7521" s="2" t="s">
        <v>9516</v>
      </c>
      <c r="C7521" s="2">
        <f>YEAR([1]Data!$D7521)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9">
        <v>5.76</v>
      </c>
      <c r="T7521" s="2">
        <v>2</v>
      </c>
      <c r="U7521" s="25">
        <v>0</v>
      </c>
      <c r="V7521" s="25">
        <v>2.6495999999999995</v>
      </c>
      <c r="W7521" s="11">
        <f>Table_1[[#This Row],[Discount]]/Table_1[[#This Row],[Sales]]</f>
        <v>0</v>
      </c>
      <c r="X7521" t="str">
        <f>IF(Table_1[[#This Row],[Discount %]]&lt;=0.1, "0-10%", IF(Table_1[[#This Row],[Discount %]]&lt;=0.2, "10-20%", IF(Table_1[[#This Row],[Discount %]]&lt;=0.3, "20-30%", IF(Table_1[[#This Row],[Discount %]]&lt;=0.4, "30-40%", "40%+"))))</f>
        <v>0-10%</v>
      </c>
    </row>
    <row r="7522" spans="1:24" ht="14.4" x14ac:dyDescent="0.3">
      <c r="A7522" s="2">
        <v>7521</v>
      </c>
      <c r="B7522" s="2" t="s">
        <v>9516</v>
      </c>
      <c r="C7522" s="2">
        <f>YEAR([1]Data!$D7522)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9">
        <v>1399.98</v>
      </c>
      <c r="T7522" s="2">
        <v>2</v>
      </c>
      <c r="U7522" s="25">
        <v>0</v>
      </c>
      <c r="V7522" s="25">
        <v>629.99099999999999</v>
      </c>
      <c r="W7522" s="11">
        <f>Table_1[[#This Row],[Discount]]/Table_1[[#This Row],[Sales]]</f>
        <v>0</v>
      </c>
      <c r="X7522" t="str">
        <f>IF(Table_1[[#This Row],[Discount %]]&lt;=0.1, "0-10%", IF(Table_1[[#This Row],[Discount %]]&lt;=0.2, "10-20%", IF(Table_1[[#This Row],[Discount %]]&lt;=0.3, "20-30%", IF(Table_1[[#This Row],[Discount %]]&lt;=0.4, "30-40%", "40%+"))))</f>
        <v>0-10%</v>
      </c>
    </row>
    <row r="7523" spans="1:24" ht="14.4" x14ac:dyDescent="0.3">
      <c r="A7523" s="2">
        <v>7522</v>
      </c>
      <c r="B7523" s="2" t="s">
        <v>9517</v>
      </c>
      <c r="C7523" s="2">
        <f>YEAR([1]Data!$D7523)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9">
        <v>8.9520000000000017</v>
      </c>
      <c r="T7523" s="2">
        <v>2</v>
      </c>
      <c r="U7523" s="25">
        <v>0.7</v>
      </c>
      <c r="V7523" s="25">
        <v>-7.4600000000000009</v>
      </c>
      <c r="W7523" s="11">
        <f>Table_1[[#This Row],[Discount]]/Table_1[[#This Row],[Sales]]</f>
        <v>7.8194816800714897E-2</v>
      </c>
      <c r="X7523" t="str">
        <f>IF(Table_1[[#This Row],[Discount %]]&lt;=0.1, "0-10%", IF(Table_1[[#This Row],[Discount %]]&lt;=0.2, "10-20%", IF(Table_1[[#This Row],[Discount %]]&lt;=0.3, "20-30%", IF(Table_1[[#This Row],[Discount %]]&lt;=0.4, "30-40%", "40%+"))))</f>
        <v>0-10%</v>
      </c>
    </row>
    <row r="7524" spans="1:24" ht="14.4" x14ac:dyDescent="0.3">
      <c r="A7524" s="2">
        <v>7523</v>
      </c>
      <c r="B7524" s="2" t="s">
        <v>9517</v>
      </c>
      <c r="C7524" s="2">
        <f>YEAR([1]Data!$D7524)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9">
        <v>8.8560000000000016</v>
      </c>
      <c r="T7524" s="2">
        <v>6</v>
      </c>
      <c r="U7524" s="25">
        <v>0.7</v>
      </c>
      <c r="V7524" s="25">
        <v>-6.4944000000000024</v>
      </c>
      <c r="W7524" s="11">
        <f>Table_1[[#This Row],[Discount]]/Table_1[[#This Row],[Sales]]</f>
        <v>7.9042457091237556E-2</v>
      </c>
      <c r="X7524" t="str">
        <f>IF(Table_1[[#This Row],[Discount %]]&lt;=0.1, "0-10%", IF(Table_1[[#This Row],[Discount %]]&lt;=0.2, "10-20%", IF(Table_1[[#This Row],[Discount %]]&lt;=0.3, "20-30%", IF(Table_1[[#This Row],[Discount %]]&lt;=0.4, "30-40%", "40%+"))))</f>
        <v>0-10%</v>
      </c>
    </row>
    <row r="7525" spans="1:24" ht="14.4" x14ac:dyDescent="0.3">
      <c r="A7525" s="2">
        <v>7524</v>
      </c>
      <c r="B7525" s="2" t="s">
        <v>9517</v>
      </c>
      <c r="C7525" s="2">
        <f>YEAR([1]Data!$D7525)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9">
        <v>85.245999999999995</v>
      </c>
      <c r="T7525" s="2">
        <v>2</v>
      </c>
      <c r="U7525" s="25">
        <v>0.3</v>
      </c>
      <c r="V7525" s="25">
        <v>-1.217800000000004</v>
      </c>
      <c r="W7525" s="11">
        <f>Table_1[[#This Row],[Discount]]/Table_1[[#This Row],[Sales]]</f>
        <v>3.5192267085845672E-3</v>
      </c>
      <c r="X7525" t="str">
        <f>IF(Table_1[[#This Row],[Discount %]]&lt;=0.1, "0-10%", IF(Table_1[[#This Row],[Discount %]]&lt;=0.2, "10-20%", IF(Table_1[[#This Row],[Discount %]]&lt;=0.3, "20-30%", IF(Table_1[[#This Row],[Discount %]]&lt;=0.4, "30-40%", "40%+"))))</f>
        <v>0-10%</v>
      </c>
    </row>
    <row r="7526" spans="1:24" ht="14.4" x14ac:dyDescent="0.3">
      <c r="A7526" s="2">
        <v>7525</v>
      </c>
      <c r="B7526" s="2" t="s">
        <v>9518</v>
      </c>
      <c r="C7526" s="2">
        <f>YEAR([1]Data!$D7526)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9">
        <v>21.728000000000002</v>
      </c>
      <c r="T7526" s="2">
        <v>7</v>
      </c>
      <c r="U7526" s="25">
        <v>0.2</v>
      </c>
      <c r="V7526" s="25">
        <v>7.6047999999999991</v>
      </c>
      <c r="W7526" s="11">
        <f>Table_1[[#This Row],[Discount]]/Table_1[[#This Row],[Sales]]</f>
        <v>9.2047128129602359E-3</v>
      </c>
      <c r="X7526" t="str">
        <f>IF(Table_1[[#This Row],[Discount %]]&lt;=0.1, "0-10%", IF(Table_1[[#This Row],[Discount %]]&lt;=0.2, "10-20%", IF(Table_1[[#This Row],[Discount %]]&lt;=0.3, "20-30%", IF(Table_1[[#This Row],[Discount %]]&lt;=0.4, "30-40%", "40%+"))))</f>
        <v>0-10%</v>
      </c>
    </row>
    <row r="7527" spans="1:24" ht="14.4" x14ac:dyDescent="0.3">
      <c r="A7527" s="2">
        <v>7526</v>
      </c>
      <c r="B7527" s="2" t="s">
        <v>9518</v>
      </c>
      <c r="C7527" s="2">
        <f>YEAR([1]Data!$D7527)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9">
        <v>1487.04</v>
      </c>
      <c r="T7527" s="2">
        <v>5</v>
      </c>
      <c r="U7527" s="25">
        <v>0.2</v>
      </c>
      <c r="V7527" s="25">
        <v>148.70400000000006</v>
      </c>
      <c r="W7527" s="11">
        <f>Table_1[[#This Row],[Discount]]/Table_1[[#This Row],[Sales]]</f>
        <v>1.3449537335915646E-4</v>
      </c>
      <c r="X7527" t="str">
        <f>IF(Table_1[[#This Row],[Discount %]]&lt;=0.1, "0-10%", IF(Table_1[[#This Row],[Discount %]]&lt;=0.2, "10-20%", IF(Table_1[[#This Row],[Discount %]]&lt;=0.3, "20-30%", IF(Table_1[[#This Row],[Discount %]]&lt;=0.4, "30-40%", "40%+"))))</f>
        <v>0-10%</v>
      </c>
    </row>
    <row r="7528" spans="1:24" ht="14.4" x14ac:dyDescent="0.3">
      <c r="A7528" s="2">
        <v>7527</v>
      </c>
      <c r="B7528" s="2" t="s">
        <v>9519</v>
      </c>
      <c r="C7528" s="2">
        <f>YEAR([1]Data!$D7528)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9">
        <v>71.88</v>
      </c>
      <c r="T7528" s="2">
        <v>6</v>
      </c>
      <c r="U7528" s="25">
        <v>0</v>
      </c>
      <c r="V7528" s="25">
        <v>33.064799999999998</v>
      </c>
      <c r="W7528" s="11">
        <f>Table_1[[#This Row],[Discount]]/Table_1[[#This Row],[Sales]]</f>
        <v>0</v>
      </c>
      <c r="X7528" t="str">
        <f>IF(Table_1[[#This Row],[Discount %]]&lt;=0.1, "0-10%", IF(Table_1[[#This Row],[Discount %]]&lt;=0.2, "10-20%", IF(Table_1[[#This Row],[Discount %]]&lt;=0.3, "20-30%", IF(Table_1[[#This Row],[Discount %]]&lt;=0.4, "30-40%", "40%+"))))</f>
        <v>0-10%</v>
      </c>
    </row>
    <row r="7529" spans="1:24" ht="14.4" x14ac:dyDescent="0.3">
      <c r="A7529" s="2">
        <v>7528</v>
      </c>
      <c r="B7529" s="2" t="s">
        <v>9519</v>
      </c>
      <c r="C7529" s="2">
        <f>YEAR([1]Data!$D7529)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9">
        <v>9.24</v>
      </c>
      <c r="T7529" s="2">
        <v>3</v>
      </c>
      <c r="U7529" s="25">
        <v>0</v>
      </c>
      <c r="V7529" s="25">
        <v>2.9567999999999994</v>
      </c>
      <c r="W7529" s="11">
        <f>Table_1[[#This Row],[Discount]]/Table_1[[#This Row],[Sales]]</f>
        <v>0</v>
      </c>
      <c r="X7529" t="str">
        <f>IF(Table_1[[#This Row],[Discount %]]&lt;=0.1, "0-10%", IF(Table_1[[#This Row],[Discount %]]&lt;=0.2, "10-20%", IF(Table_1[[#This Row],[Discount %]]&lt;=0.3, "20-30%", IF(Table_1[[#This Row],[Discount %]]&lt;=0.4, "30-40%", "40%+"))))</f>
        <v>0-10%</v>
      </c>
    </row>
    <row r="7530" spans="1:24" ht="14.4" x14ac:dyDescent="0.3">
      <c r="A7530" s="2">
        <v>7529</v>
      </c>
      <c r="B7530" s="2" t="s">
        <v>9519</v>
      </c>
      <c r="C7530" s="2">
        <f>YEAR([1]Data!$D7530)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9">
        <v>35.880000000000003</v>
      </c>
      <c r="T7530" s="2">
        <v>6</v>
      </c>
      <c r="U7530" s="25">
        <v>0</v>
      </c>
      <c r="V7530" s="25">
        <v>16.146000000000001</v>
      </c>
      <c r="W7530" s="11">
        <f>Table_1[[#This Row],[Discount]]/Table_1[[#This Row],[Sales]]</f>
        <v>0</v>
      </c>
      <c r="X7530" t="str">
        <f>IF(Table_1[[#This Row],[Discount %]]&lt;=0.1, "0-10%", IF(Table_1[[#This Row],[Discount %]]&lt;=0.2, "10-20%", IF(Table_1[[#This Row],[Discount %]]&lt;=0.3, "20-30%", IF(Table_1[[#This Row],[Discount %]]&lt;=0.4, "30-40%", "40%+"))))</f>
        <v>0-10%</v>
      </c>
    </row>
    <row r="7531" spans="1:24" ht="14.4" x14ac:dyDescent="0.3">
      <c r="A7531" s="2">
        <v>7530</v>
      </c>
      <c r="B7531" s="2" t="s">
        <v>9519</v>
      </c>
      <c r="C7531" s="2">
        <f>YEAR([1]Data!$D7531)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9">
        <v>17.04</v>
      </c>
      <c r="T7531" s="2">
        <v>3</v>
      </c>
      <c r="U7531" s="25">
        <v>0.2</v>
      </c>
      <c r="V7531" s="25">
        <v>5.5379999999999985</v>
      </c>
      <c r="W7531" s="11">
        <f>Table_1[[#This Row],[Discount]]/Table_1[[#This Row],[Sales]]</f>
        <v>1.1737089201877935E-2</v>
      </c>
      <c r="X7531" t="str">
        <f>IF(Table_1[[#This Row],[Discount %]]&lt;=0.1, "0-10%", IF(Table_1[[#This Row],[Discount %]]&lt;=0.2, "10-20%", IF(Table_1[[#This Row],[Discount %]]&lt;=0.3, "20-30%", IF(Table_1[[#This Row],[Discount %]]&lt;=0.4, "30-40%", "40%+"))))</f>
        <v>0-10%</v>
      </c>
    </row>
    <row r="7532" spans="1:24" ht="14.4" x14ac:dyDescent="0.3">
      <c r="A7532" s="2">
        <v>7531</v>
      </c>
      <c r="B7532" s="2" t="s">
        <v>9519</v>
      </c>
      <c r="C7532" s="2">
        <f>YEAR([1]Data!$D7532)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9">
        <v>931.17600000000016</v>
      </c>
      <c r="T7532" s="2">
        <v>3</v>
      </c>
      <c r="U7532" s="25">
        <v>0.2</v>
      </c>
      <c r="V7532" s="25">
        <v>314.27190000000002</v>
      </c>
      <c r="W7532" s="11">
        <f>Table_1[[#This Row],[Discount]]/Table_1[[#This Row],[Sales]]</f>
        <v>2.1478216792529013E-4</v>
      </c>
      <c r="X7532" t="str">
        <f>IF(Table_1[[#This Row],[Discount %]]&lt;=0.1, "0-10%", IF(Table_1[[#This Row],[Discount %]]&lt;=0.2, "10-20%", IF(Table_1[[#This Row],[Discount %]]&lt;=0.3, "20-30%", IF(Table_1[[#This Row],[Discount %]]&lt;=0.4, "30-40%", "40%+"))))</f>
        <v>0-10%</v>
      </c>
    </row>
    <row r="7533" spans="1:24" ht="14.4" x14ac:dyDescent="0.3">
      <c r="A7533" s="2">
        <v>7532</v>
      </c>
      <c r="B7533" s="2" t="s">
        <v>9520</v>
      </c>
      <c r="C7533" s="2">
        <f>YEAR([1]Data!$D7533)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9">
        <v>266.35200000000003</v>
      </c>
      <c r="T7533" s="2">
        <v>3</v>
      </c>
      <c r="U7533" s="25">
        <v>0.2</v>
      </c>
      <c r="V7533" s="25">
        <v>-13.317600000000013</v>
      </c>
      <c r="W7533" s="11">
        <f>Table_1[[#This Row],[Discount]]/Table_1[[#This Row],[Sales]]</f>
        <v>7.5088604553372976E-4</v>
      </c>
      <c r="X7533" t="str">
        <f>IF(Table_1[[#This Row],[Discount %]]&lt;=0.1, "0-10%", IF(Table_1[[#This Row],[Discount %]]&lt;=0.2, "10-20%", IF(Table_1[[#This Row],[Discount %]]&lt;=0.3, "20-30%", IF(Table_1[[#This Row],[Discount %]]&lt;=0.4, "30-40%", "40%+"))))</f>
        <v>0-10%</v>
      </c>
    </row>
    <row r="7534" spans="1:24" ht="14.4" x14ac:dyDescent="0.3">
      <c r="A7534" s="2">
        <v>7533</v>
      </c>
      <c r="B7534" s="2" t="s">
        <v>9520</v>
      </c>
      <c r="C7534" s="2">
        <f>YEAR([1]Data!$D7534)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9">
        <v>483.13599999999997</v>
      </c>
      <c r="T7534" s="2">
        <v>4</v>
      </c>
      <c r="U7534" s="25">
        <v>0.2</v>
      </c>
      <c r="V7534" s="25">
        <v>54.352799999999945</v>
      </c>
      <c r="W7534" s="11">
        <f>Table_1[[#This Row],[Discount]]/Table_1[[#This Row],[Sales]]</f>
        <v>4.1396211418730965E-4</v>
      </c>
      <c r="X7534" t="str">
        <f>IF(Table_1[[#This Row],[Discount %]]&lt;=0.1, "0-10%", IF(Table_1[[#This Row],[Discount %]]&lt;=0.2, "10-20%", IF(Table_1[[#This Row],[Discount %]]&lt;=0.3, "20-30%", IF(Table_1[[#This Row],[Discount %]]&lt;=0.4, "30-40%", "40%+"))))</f>
        <v>0-10%</v>
      </c>
    </row>
    <row r="7535" spans="1:24" ht="14.4" x14ac:dyDescent="0.3">
      <c r="A7535" s="2">
        <v>7534</v>
      </c>
      <c r="B7535" s="2" t="s">
        <v>9522</v>
      </c>
      <c r="C7535" s="2">
        <f>YEAR([1]Data!$D7535)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9">
        <v>196.78399999999999</v>
      </c>
      <c r="T7535" s="2">
        <v>2</v>
      </c>
      <c r="U7535" s="25">
        <v>0.2</v>
      </c>
      <c r="V7535" s="25">
        <v>-22.138200000000012</v>
      </c>
      <c r="W7535" s="11">
        <f>Table_1[[#This Row],[Discount]]/Table_1[[#This Row],[Sales]]</f>
        <v>1.0163427920969186E-3</v>
      </c>
      <c r="X7535" t="str">
        <f>IF(Table_1[[#This Row],[Discount %]]&lt;=0.1, "0-10%", IF(Table_1[[#This Row],[Discount %]]&lt;=0.2, "10-20%", IF(Table_1[[#This Row],[Discount %]]&lt;=0.3, "20-30%", IF(Table_1[[#This Row],[Discount %]]&lt;=0.4, "30-40%", "40%+"))))</f>
        <v>0-10%</v>
      </c>
    </row>
    <row r="7536" spans="1:24" ht="14.4" x14ac:dyDescent="0.3">
      <c r="A7536" s="2">
        <v>7535</v>
      </c>
      <c r="B7536" s="2" t="s">
        <v>9522</v>
      </c>
      <c r="C7536" s="2">
        <f>YEAR([1]Data!$D7536)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9">
        <v>231.92000000000002</v>
      </c>
      <c r="T7536" s="2">
        <v>5</v>
      </c>
      <c r="U7536" s="25">
        <v>0.2</v>
      </c>
      <c r="V7536" s="25">
        <v>5.7980000000000018</v>
      </c>
      <c r="W7536" s="11">
        <f>Table_1[[#This Row],[Discount]]/Table_1[[#This Row],[Sales]]</f>
        <v>8.6236633321835118E-4</v>
      </c>
      <c r="X7536" t="str">
        <f>IF(Table_1[[#This Row],[Discount %]]&lt;=0.1, "0-10%", IF(Table_1[[#This Row],[Discount %]]&lt;=0.2, "10-20%", IF(Table_1[[#This Row],[Discount %]]&lt;=0.3, "20-30%", IF(Table_1[[#This Row],[Discount %]]&lt;=0.4, "30-40%", "40%+"))))</f>
        <v>0-10%</v>
      </c>
    </row>
    <row r="7537" spans="1:24" ht="14.4" x14ac:dyDescent="0.3">
      <c r="A7537" s="2">
        <v>7536</v>
      </c>
      <c r="B7537" s="2" t="s">
        <v>9523</v>
      </c>
      <c r="C7537" s="2">
        <f>YEAR([1]Data!$D7537)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9">
        <v>29.700000000000003</v>
      </c>
      <c r="T7537" s="2">
        <v>3</v>
      </c>
      <c r="U7537" s="25">
        <v>0</v>
      </c>
      <c r="V7537" s="25">
        <v>8.0190000000000001</v>
      </c>
      <c r="W7537" s="11">
        <f>Table_1[[#This Row],[Discount]]/Table_1[[#This Row],[Sales]]</f>
        <v>0</v>
      </c>
      <c r="X7537" t="str">
        <f>IF(Table_1[[#This Row],[Discount %]]&lt;=0.1, "0-10%", IF(Table_1[[#This Row],[Discount %]]&lt;=0.2, "10-20%", IF(Table_1[[#This Row],[Discount %]]&lt;=0.3, "20-30%", IF(Table_1[[#This Row],[Discount %]]&lt;=0.4, "30-40%", "40%+"))))</f>
        <v>0-10%</v>
      </c>
    </row>
    <row r="7538" spans="1:24" ht="14.4" x14ac:dyDescent="0.3">
      <c r="A7538" s="2">
        <v>7537</v>
      </c>
      <c r="B7538" s="2" t="s">
        <v>9524</v>
      </c>
      <c r="C7538" s="2">
        <f>YEAR([1]Data!$D7538)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9">
        <v>13.591999999999999</v>
      </c>
      <c r="T7538" s="2">
        <v>2</v>
      </c>
      <c r="U7538" s="25">
        <v>0.6</v>
      </c>
      <c r="V7538" s="25">
        <v>-14.271599999999999</v>
      </c>
      <c r="W7538" s="11">
        <f>Table_1[[#This Row],[Discount]]/Table_1[[#This Row],[Sales]]</f>
        <v>4.414361389052384E-2</v>
      </c>
      <c r="X7538" t="str">
        <f>IF(Table_1[[#This Row],[Discount %]]&lt;=0.1, "0-10%", IF(Table_1[[#This Row],[Discount %]]&lt;=0.2, "10-20%", IF(Table_1[[#This Row],[Discount %]]&lt;=0.3, "20-30%", IF(Table_1[[#This Row],[Discount %]]&lt;=0.4, "30-40%", "40%+"))))</f>
        <v>0-10%</v>
      </c>
    </row>
    <row r="7539" spans="1:24" ht="14.4" x14ac:dyDescent="0.3">
      <c r="A7539" s="2">
        <v>7538</v>
      </c>
      <c r="B7539" s="2" t="s">
        <v>9525</v>
      </c>
      <c r="C7539" s="2">
        <f>YEAR([1]Data!$D7539)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9">
        <v>70.88</v>
      </c>
      <c r="T7539" s="2">
        <v>2</v>
      </c>
      <c r="U7539" s="25">
        <v>0</v>
      </c>
      <c r="V7539" s="25">
        <v>33.313599999999994</v>
      </c>
      <c r="W7539" s="11">
        <f>Table_1[[#This Row],[Discount]]/Table_1[[#This Row],[Sales]]</f>
        <v>0</v>
      </c>
      <c r="X7539" t="str">
        <f>IF(Table_1[[#This Row],[Discount %]]&lt;=0.1, "0-10%", IF(Table_1[[#This Row],[Discount %]]&lt;=0.2, "10-20%", IF(Table_1[[#This Row],[Discount %]]&lt;=0.3, "20-30%", IF(Table_1[[#This Row],[Discount %]]&lt;=0.4, "30-40%", "40%+"))))</f>
        <v>0-10%</v>
      </c>
    </row>
    <row r="7540" spans="1:24" ht="14.4" x14ac:dyDescent="0.3">
      <c r="A7540" s="2">
        <v>7539</v>
      </c>
      <c r="B7540" s="2" t="s">
        <v>9526</v>
      </c>
      <c r="C7540" s="2">
        <f>YEAR([1]Data!$D7540)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9">
        <v>114.28800000000001</v>
      </c>
      <c r="T7540" s="2">
        <v>1</v>
      </c>
      <c r="U7540" s="25">
        <v>0.2</v>
      </c>
      <c r="V7540" s="25">
        <v>12.857399999999984</v>
      </c>
      <c r="W7540" s="11">
        <f>Table_1[[#This Row],[Discount]]/Table_1[[#This Row],[Sales]]</f>
        <v>1.7499650006999859E-3</v>
      </c>
      <c r="X7540" t="str">
        <f>IF(Table_1[[#This Row],[Discount %]]&lt;=0.1, "0-10%", IF(Table_1[[#This Row],[Discount %]]&lt;=0.2, "10-20%", IF(Table_1[[#This Row],[Discount %]]&lt;=0.3, "20-30%", IF(Table_1[[#This Row],[Discount %]]&lt;=0.4, "30-40%", "40%+"))))</f>
        <v>0-10%</v>
      </c>
    </row>
    <row r="7541" spans="1:24" ht="14.4" x14ac:dyDescent="0.3">
      <c r="A7541" s="2">
        <v>7540</v>
      </c>
      <c r="B7541" s="2" t="s">
        <v>9526</v>
      </c>
      <c r="C7541" s="2">
        <f>YEAR([1]Data!$D7541)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9">
        <v>36.624000000000002</v>
      </c>
      <c r="T7541" s="2">
        <v>8</v>
      </c>
      <c r="U7541" s="25">
        <v>0.7</v>
      </c>
      <c r="V7541" s="25">
        <v>-24.41599999999999</v>
      </c>
      <c r="W7541" s="11">
        <f>Table_1[[#This Row],[Discount]]/Table_1[[#This Row],[Sales]]</f>
        <v>1.91131498470948E-2</v>
      </c>
      <c r="X7541" t="str">
        <f>IF(Table_1[[#This Row],[Discount %]]&lt;=0.1, "0-10%", IF(Table_1[[#This Row],[Discount %]]&lt;=0.2, "10-20%", IF(Table_1[[#This Row],[Discount %]]&lt;=0.3, "20-30%", IF(Table_1[[#This Row],[Discount %]]&lt;=0.4, "30-40%", "40%+"))))</f>
        <v>0-10%</v>
      </c>
    </row>
    <row r="7542" spans="1:24" ht="14.4" x14ac:dyDescent="0.3">
      <c r="A7542" s="2">
        <v>7541</v>
      </c>
      <c r="B7542" s="2" t="s">
        <v>9526</v>
      </c>
      <c r="C7542" s="2">
        <f>YEAR([1]Data!$D7542)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9">
        <v>242.35200000000003</v>
      </c>
      <c r="T7542" s="2">
        <v>8</v>
      </c>
      <c r="U7542" s="25">
        <v>0.7</v>
      </c>
      <c r="V7542" s="25">
        <v>-363.52799999999991</v>
      </c>
      <c r="W7542" s="11">
        <f>Table_1[[#This Row],[Discount]]/Table_1[[#This Row],[Sales]]</f>
        <v>2.8883607314979859E-3</v>
      </c>
      <c r="X7542" t="str">
        <f>IF(Table_1[[#This Row],[Discount %]]&lt;=0.1, "0-10%", IF(Table_1[[#This Row],[Discount %]]&lt;=0.2, "10-20%", IF(Table_1[[#This Row],[Discount %]]&lt;=0.3, "20-30%", IF(Table_1[[#This Row],[Discount %]]&lt;=0.4, "30-40%", "40%+"))))</f>
        <v>0-10%</v>
      </c>
    </row>
    <row r="7543" spans="1:24" ht="14.4" x14ac:dyDescent="0.3">
      <c r="A7543" s="2">
        <v>7542</v>
      </c>
      <c r="B7543" s="2" t="s">
        <v>9526</v>
      </c>
      <c r="C7543" s="2">
        <f>YEAR([1]Data!$D7543)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9">
        <v>49.616000000000007</v>
      </c>
      <c r="T7543" s="2">
        <v>2</v>
      </c>
      <c r="U7543" s="25">
        <v>0.2</v>
      </c>
      <c r="V7543" s="25">
        <v>4.9615999999999989</v>
      </c>
      <c r="W7543" s="11">
        <f>Table_1[[#This Row],[Discount]]/Table_1[[#This Row],[Sales]]</f>
        <v>4.0309577555627217E-3</v>
      </c>
      <c r="X7543" t="str">
        <f>IF(Table_1[[#This Row],[Discount %]]&lt;=0.1, "0-10%", IF(Table_1[[#This Row],[Discount %]]&lt;=0.2, "10-20%", IF(Table_1[[#This Row],[Discount %]]&lt;=0.3, "20-30%", IF(Table_1[[#This Row],[Discount %]]&lt;=0.4, "30-40%", "40%+"))))</f>
        <v>0-10%</v>
      </c>
    </row>
    <row r="7544" spans="1:24" ht="14.4" x14ac:dyDescent="0.3">
      <c r="A7544" s="2">
        <v>7543</v>
      </c>
      <c r="B7544" s="2" t="s">
        <v>9526</v>
      </c>
      <c r="C7544" s="2">
        <f>YEAR([1]Data!$D7544)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9">
        <v>508.70400000000006</v>
      </c>
      <c r="T7544" s="2">
        <v>6</v>
      </c>
      <c r="U7544" s="25">
        <v>0.2</v>
      </c>
      <c r="V7544" s="25">
        <v>0</v>
      </c>
      <c r="W7544" s="11">
        <f>Table_1[[#This Row],[Discount]]/Table_1[[#This Row],[Sales]]</f>
        <v>3.9315594137258602E-4</v>
      </c>
      <c r="X7544" t="str">
        <f>IF(Table_1[[#This Row],[Discount %]]&lt;=0.1, "0-10%", IF(Table_1[[#This Row],[Discount %]]&lt;=0.2, "10-20%", IF(Table_1[[#This Row],[Discount %]]&lt;=0.3, "20-30%", IF(Table_1[[#This Row],[Discount %]]&lt;=0.4, "30-40%", "40%+"))))</f>
        <v>0-10%</v>
      </c>
    </row>
    <row r="7545" spans="1:24" ht="14.4" x14ac:dyDescent="0.3">
      <c r="A7545" s="2">
        <v>7544</v>
      </c>
      <c r="B7545" s="2" t="s">
        <v>9526</v>
      </c>
      <c r="C7545" s="2">
        <f>YEAR([1]Data!$D7545)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9">
        <v>57.36</v>
      </c>
      <c r="T7545" s="2">
        <v>6</v>
      </c>
      <c r="U7545" s="25">
        <v>0.2</v>
      </c>
      <c r="V7545" s="25">
        <v>-14.34</v>
      </c>
      <c r="W7545" s="11">
        <f>Table_1[[#This Row],[Discount]]/Table_1[[#This Row],[Sales]]</f>
        <v>3.4867503486750353E-3</v>
      </c>
      <c r="X7545" t="str">
        <f>IF(Table_1[[#This Row],[Discount %]]&lt;=0.1, "0-10%", IF(Table_1[[#This Row],[Discount %]]&lt;=0.2, "10-20%", IF(Table_1[[#This Row],[Discount %]]&lt;=0.3, "20-30%", IF(Table_1[[#This Row],[Discount %]]&lt;=0.4, "30-40%", "40%+"))))</f>
        <v>0-10%</v>
      </c>
    </row>
    <row r="7546" spans="1:24" ht="14.4" x14ac:dyDescent="0.3">
      <c r="A7546" s="2">
        <v>7545</v>
      </c>
      <c r="B7546" s="2" t="s">
        <v>9526</v>
      </c>
      <c r="C7546" s="2">
        <f>YEAR([1]Data!$D7546)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9">
        <v>906.68000000000006</v>
      </c>
      <c r="T7546" s="2">
        <v>5</v>
      </c>
      <c r="U7546" s="25">
        <v>0.2</v>
      </c>
      <c r="V7546" s="25">
        <v>68.001000000000033</v>
      </c>
      <c r="W7546" s="11">
        <f>Table_1[[#This Row],[Discount]]/Table_1[[#This Row],[Sales]]</f>
        <v>2.2058499139718533E-4</v>
      </c>
      <c r="X7546" t="str">
        <f>IF(Table_1[[#This Row],[Discount %]]&lt;=0.1, "0-10%", IF(Table_1[[#This Row],[Discount %]]&lt;=0.2, "10-20%", IF(Table_1[[#This Row],[Discount %]]&lt;=0.3, "20-30%", IF(Table_1[[#This Row],[Discount %]]&lt;=0.4, "30-40%", "40%+"))))</f>
        <v>0-10%</v>
      </c>
    </row>
    <row r="7547" spans="1:24" ht="14.4" x14ac:dyDescent="0.3">
      <c r="A7547" s="2">
        <v>7546</v>
      </c>
      <c r="B7547" s="2" t="s">
        <v>9527</v>
      </c>
      <c r="C7547" s="2">
        <f>YEAR([1]Data!$D7547)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9">
        <v>719.95200000000011</v>
      </c>
      <c r="T7547" s="2">
        <v>6</v>
      </c>
      <c r="U7547" s="25">
        <v>0.2</v>
      </c>
      <c r="V7547" s="25">
        <v>71.995200000000011</v>
      </c>
      <c r="W7547" s="11">
        <f>Table_1[[#This Row],[Discount]]/Table_1[[#This Row],[Sales]]</f>
        <v>2.7779629753094646E-4</v>
      </c>
      <c r="X7547" t="str">
        <f>IF(Table_1[[#This Row],[Discount %]]&lt;=0.1, "0-10%", IF(Table_1[[#This Row],[Discount %]]&lt;=0.2, "10-20%", IF(Table_1[[#This Row],[Discount %]]&lt;=0.3, "20-30%", IF(Table_1[[#This Row],[Discount %]]&lt;=0.4, "30-40%", "40%+"))))</f>
        <v>0-10%</v>
      </c>
    </row>
    <row r="7548" spans="1:24" ht="14.4" x14ac:dyDescent="0.3">
      <c r="A7548" s="2">
        <v>7547</v>
      </c>
      <c r="B7548" s="2" t="s">
        <v>9527</v>
      </c>
      <c r="C7548" s="2">
        <f>YEAR([1]Data!$D7548)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9">
        <v>755.94400000000019</v>
      </c>
      <c r="T7548" s="2">
        <v>7</v>
      </c>
      <c r="U7548" s="25">
        <v>0.2</v>
      </c>
      <c r="V7548" s="25">
        <v>66.145099999999957</v>
      </c>
      <c r="W7548" s="11">
        <f>Table_1[[#This Row],[Discount]]/Table_1[[#This Row],[Sales]]</f>
        <v>2.6456986231784358E-4</v>
      </c>
      <c r="X7548" t="str">
        <f>IF(Table_1[[#This Row],[Discount %]]&lt;=0.1, "0-10%", IF(Table_1[[#This Row],[Discount %]]&lt;=0.2, "10-20%", IF(Table_1[[#This Row],[Discount %]]&lt;=0.3, "20-30%", IF(Table_1[[#This Row],[Discount %]]&lt;=0.4, "30-40%", "40%+"))))</f>
        <v>0-10%</v>
      </c>
    </row>
    <row r="7549" spans="1:24" ht="14.4" x14ac:dyDescent="0.3">
      <c r="A7549" s="2">
        <v>7548</v>
      </c>
      <c r="B7549" s="2" t="s">
        <v>9527</v>
      </c>
      <c r="C7549" s="2">
        <f>YEAR([1]Data!$D7549)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9">
        <v>11.979999999999997</v>
      </c>
      <c r="T7549" s="2">
        <v>5</v>
      </c>
      <c r="U7549" s="25">
        <v>0.8</v>
      </c>
      <c r="V7549" s="25">
        <v>-19.16800000000001</v>
      </c>
      <c r="W7549" s="11">
        <f>Table_1[[#This Row],[Discount]]/Table_1[[#This Row],[Sales]]</f>
        <v>6.6777963272120225E-2</v>
      </c>
      <c r="X7549" t="str">
        <f>IF(Table_1[[#This Row],[Discount %]]&lt;=0.1, "0-10%", IF(Table_1[[#This Row],[Discount %]]&lt;=0.2, "10-20%", IF(Table_1[[#This Row],[Discount %]]&lt;=0.3, "20-30%", IF(Table_1[[#This Row],[Discount %]]&lt;=0.4, "30-40%", "40%+"))))</f>
        <v>0-10%</v>
      </c>
    </row>
    <row r="7550" spans="1:24" ht="14.4" x14ac:dyDescent="0.3">
      <c r="A7550" s="2">
        <v>7549</v>
      </c>
      <c r="B7550" s="2" t="s">
        <v>9527</v>
      </c>
      <c r="C7550" s="2">
        <f>YEAR([1]Data!$D7550)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9">
        <v>0.8979999999999998</v>
      </c>
      <c r="T7550" s="2">
        <v>1</v>
      </c>
      <c r="U7550" s="25">
        <v>0.8</v>
      </c>
      <c r="V7550" s="25">
        <v>-1.5715000000000008</v>
      </c>
      <c r="W7550" s="11">
        <f>Table_1[[#This Row],[Discount]]/Table_1[[#This Row],[Sales]]</f>
        <v>0.89086859688196018</v>
      </c>
      <c r="X7550" t="str">
        <f>IF(Table_1[[#This Row],[Discount %]]&lt;=0.1, "0-10%", IF(Table_1[[#This Row],[Discount %]]&lt;=0.2, "10-20%", IF(Table_1[[#This Row],[Discount %]]&lt;=0.3, "20-30%", IF(Table_1[[#This Row],[Discount %]]&lt;=0.4, "30-40%", "40%+"))))</f>
        <v>40%+</v>
      </c>
    </row>
    <row r="7551" spans="1:24" ht="14.4" x14ac:dyDescent="0.3">
      <c r="A7551" s="2">
        <v>7550</v>
      </c>
      <c r="B7551" s="2" t="s">
        <v>9530</v>
      </c>
      <c r="C7551" s="2">
        <f>YEAR([1]Data!$D7551)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9">
        <v>21.204000000000004</v>
      </c>
      <c r="T7551" s="2">
        <v>3</v>
      </c>
      <c r="U7551" s="25">
        <v>0.6</v>
      </c>
      <c r="V7551" s="25">
        <v>-11.662199999999999</v>
      </c>
      <c r="W7551" s="11">
        <f>Table_1[[#This Row],[Discount]]/Table_1[[#This Row],[Sales]]</f>
        <v>2.8296547821165811E-2</v>
      </c>
      <c r="X7551" t="str">
        <f>IF(Table_1[[#This Row],[Discount %]]&lt;=0.1, "0-10%", IF(Table_1[[#This Row],[Discount %]]&lt;=0.2, "10-20%", IF(Table_1[[#This Row],[Discount %]]&lt;=0.3, "20-30%", IF(Table_1[[#This Row],[Discount %]]&lt;=0.4, "30-40%", "40%+"))))</f>
        <v>0-10%</v>
      </c>
    </row>
    <row r="7552" spans="1:24" ht="14.4" x14ac:dyDescent="0.3">
      <c r="A7552" s="2">
        <v>7551</v>
      </c>
      <c r="B7552" s="2" t="s">
        <v>9531</v>
      </c>
      <c r="C7552" s="2">
        <f>YEAR([1]Data!$D7552)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9">
        <v>34.74</v>
      </c>
      <c r="T7552" s="2">
        <v>3</v>
      </c>
      <c r="U7552" s="25">
        <v>0</v>
      </c>
      <c r="V7552" s="25">
        <v>17.37</v>
      </c>
      <c r="W7552" s="11">
        <f>Table_1[[#This Row],[Discount]]/Table_1[[#This Row],[Sales]]</f>
        <v>0</v>
      </c>
      <c r="X7552" t="str">
        <f>IF(Table_1[[#This Row],[Discount %]]&lt;=0.1, "0-10%", IF(Table_1[[#This Row],[Discount %]]&lt;=0.2, "10-20%", IF(Table_1[[#This Row],[Discount %]]&lt;=0.3, "20-30%", IF(Table_1[[#This Row],[Discount %]]&lt;=0.4, "30-40%", "40%+"))))</f>
        <v>0-10%</v>
      </c>
    </row>
    <row r="7553" spans="1:24" ht="14.4" x14ac:dyDescent="0.3">
      <c r="A7553" s="2">
        <v>7552</v>
      </c>
      <c r="B7553" s="2" t="s">
        <v>9531</v>
      </c>
      <c r="C7553" s="2">
        <f>YEAR([1]Data!$D7553)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9">
        <v>833.94</v>
      </c>
      <c r="T7553" s="2">
        <v>6</v>
      </c>
      <c r="U7553" s="25">
        <v>0</v>
      </c>
      <c r="V7553" s="25">
        <v>216.8244</v>
      </c>
      <c r="W7553" s="11">
        <f>Table_1[[#This Row],[Discount]]/Table_1[[#This Row],[Sales]]</f>
        <v>0</v>
      </c>
      <c r="X7553" t="str">
        <f>IF(Table_1[[#This Row],[Discount %]]&lt;=0.1, "0-10%", IF(Table_1[[#This Row],[Discount %]]&lt;=0.2, "10-20%", IF(Table_1[[#This Row],[Discount %]]&lt;=0.3, "20-30%", IF(Table_1[[#This Row],[Discount %]]&lt;=0.4, "30-40%", "40%+"))))</f>
        <v>0-10%</v>
      </c>
    </row>
    <row r="7554" spans="1:24" ht="14.4" x14ac:dyDescent="0.3">
      <c r="A7554" s="2">
        <v>7553</v>
      </c>
      <c r="B7554" s="2" t="s">
        <v>9531</v>
      </c>
      <c r="C7554" s="2">
        <f>YEAR([1]Data!$D7554)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9">
        <v>12.96</v>
      </c>
      <c r="T7554" s="2">
        <v>3</v>
      </c>
      <c r="U7554" s="25">
        <v>0.2</v>
      </c>
      <c r="V7554" s="25">
        <v>4.5359999999999996</v>
      </c>
      <c r="W7554" s="11">
        <f>Table_1[[#This Row],[Discount]]/Table_1[[#This Row],[Sales]]</f>
        <v>1.5432098765432098E-2</v>
      </c>
      <c r="X7554" t="str">
        <f>IF(Table_1[[#This Row],[Discount %]]&lt;=0.1, "0-10%", IF(Table_1[[#This Row],[Discount %]]&lt;=0.2, "10-20%", IF(Table_1[[#This Row],[Discount %]]&lt;=0.3, "20-30%", IF(Table_1[[#This Row],[Discount %]]&lt;=0.4, "30-40%", "40%+"))))</f>
        <v>0-10%</v>
      </c>
    </row>
    <row r="7555" spans="1:24" ht="14.4" x14ac:dyDescent="0.3">
      <c r="A7555" s="2">
        <v>7554</v>
      </c>
      <c r="B7555" s="2" t="s">
        <v>9531</v>
      </c>
      <c r="C7555" s="2">
        <f>YEAR([1]Data!$D7555)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9">
        <v>25.92</v>
      </c>
      <c r="T7555" s="2">
        <v>4</v>
      </c>
      <c r="U7555" s="25">
        <v>0</v>
      </c>
      <c r="V7555" s="25">
        <v>12.441600000000001</v>
      </c>
      <c r="W7555" s="11">
        <f>Table_1[[#This Row],[Discount]]/Table_1[[#This Row],[Sales]]</f>
        <v>0</v>
      </c>
      <c r="X7555" t="str">
        <f>IF(Table_1[[#This Row],[Discount %]]&lt;=0.1, "0-10%", IF(Table_1[[#This Row],[Discount %]]&lt;=0.2, "10-20%", IF(Table_1[[#This Row],[Discount %]]&lt;=0.3, "20-30%", IF(Table_1[[#This Row],[Discount %]]&lt;=0.4, "30-40%", "40%+"))))</f>
        <v>0-10%</v>
      </c>
    </row>
    <row r="7556" spans="1:24" ht="14.4" x14ac:dyDescent="0.3">
      <c r="A7556" s="2">
        <v>7555</v>
      </c>
      <c r="B7556" s="2" t="s">
        <v>9532</v>
      </c>
      <c r="C7556" s="2">
        <f>YEAR([1]Data!$D7556)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9">
        <v>349.96499999999997</v>
      </c>
      <c r="T7556" s="2">
        <v>7</v>
      </c>
      <c r="U7556" s="25">
        <v>0.5</v>
      </c>
      <c r="V7556" s="25">
        <v>-216.97830000000002</v>
      </c>
      <c r="W7556" s="11">
        <f>Table_1[[#This Row],[Discount]]/Table_1[[#This Row],[Sales]]</f>
        <v>1.4287143000014288E-3</v>
      </c>
      <c r="X7556" t="str">
        <f>IF(Table_1[[#This Row],[Discount %]]&lt;=0.1, "0-10%", IF(Table_1[[#This Row],[Discount %]]&lt;=0.2, "10-20%", IF(Table_1[[#This Row],[Discount %]]&lt;=0.3, "20-30%", IF(Table_1[[#This Row],[Discount %]]&lt;=0.4, "30-40%", "40%+"))))</f>
        <v>0-10%</v>
      </c>
    </row>
    <row r="7557" spans="1:24" ht="14.4" x14ac:dyDescent="0.3">
      <c r="A7557" s="2">
        <v>7556</v>
      </c>
      <c r="B7557" s="2" t="s">
        <v>9532</v>
      </c>
      <c r="C7557" s="2">
        <f>YEAR([1]Data!$D7557)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9">
        <v>22.32</v>
      </c>
      <c r="T7557" s="2">
        <v>5</v>
      </c>
      <c r="U7557" s="25">
        <v>0.2</v>
      </c>
      <c r="V7557" s="25">
        <v>5.3010000000000002</v>
      </c>
      <c r="W7557" s="11">
        <f>Table_1[[#This Row],[Discount]]/Table_1[[#This Row],[Sales]]</f>
        <v>8.9605734767025085E-3</v>
      </c>
      <c r="X7557" t="str">
        <f>IF(Table_1[[#This Row],[Discount %]]&lt;=0.1, "0-10%", IF(Table_1[[#This Row],[Discount %]]&lt;=0.2, "10-20%", IF(Table_1[[#This Row],[Discount %]]&lt;=0.3, "20-30%", IF(Table_1[[#This Row],[Discount %]]&lt;=0.4, "30-40%", "40%+"))))</f>
        <v>0-10%</v>
      </c>
    </row>
    <row r="7558" spans="1:24" ht="14.4" x14ac:dyDescent="0.3">
      <c r="A7558" s="2">
        <v>7557</v>
      </c>
      <c r="B7558" s="2" t="s">
        <v>9533</v>
      </c>
      <c r="C7558" s="2">
        <f>YEAR([1]Data!$D7558)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9">
        <v>158.28</v>
      </c>
      <c r="T7558" s="2">
        <v>6</v>
      </c>
      <c r="U7558" s="25">
        <v>0</v>
      </c>
      <c r="V7558" s="25">
        <v>72.808799999999991</v>
      </c>
      <c r="W7558" s="11">
        <f>Table_1[[#This Row],[Discount]]/Table_1[[#This Row],[Sales]]</f>
        <v>0</v>
      </c>
      <c r="X7558" t="str">
        <f>IF(Table_1[[#This Row],[Discount %]]&lt;=0.1, "0-10%", IF(Table_1[[#This Row],[Discount %]]&lt;=0.2, "10-20%", IF(Table_1[[#This Row],[Discount %]]&lt;=0.3, "20-30%", IF(Table_1[[#This Row],[Discount %]]&lt;=0.4, "30-40%", "40%+"))))</f>
        <v>0-10%</v>
      </c>
    </row>
    <row r="7559" spans="1:24" ht="14.4" x14ac:dyDescent="0.3">
      <c r="A7559" s="2">
        <v>7558</v>
      </c>
      <c r="B7559" s="2" t="s">
        <v>9533</v>
      </c>
      <c r="C7559" s="2">
        <f>YEAR([1]Data!$D7559)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9">
        <v>497.93999999999994</v>
      </c>
      <c r="T7559" s="2">
        <v>3</v>
      </c>
      <c r="U7559" s="25">
        <v>0</v>
      </c>
      <c r="V7559" s="25">
        <v>224.07299999999998</v>
      </c>
      <c r="W7559" s="11">
        <f>Table_1[[#This Row],[Discount]]/Table_1[[#This Row],[Sales]]</f>
        <v>0</v>
      </c>
      <c r="X7559" t="str">
        <f>IF(Table_1[[#This Row],[Discount %]]&lt;=0.1, "0-10%", IF(Table_1[[#This Row],[Discount %]]&lt;=0.2, "10-20%", IF(Table_1[[#This Row],[Discount %]]&lt;=0.3, "20-30%", IF(Table_1[[#This Row],[Discount %]]&lt;=0.4, "30-40%", "40%+"))))</f>
        <v>0-10%</v>
      </c>
    </row>
    <row r="7560" spans="1:24" ht="14.4" x14ac:dyDescent="0.3">
      <c r="A7560" s="2">
        <v>7559</v>
      </c>
      <c r="B7560" s="2" t="s">
        <v>9534</v>
      </c>
      <c r="C7560" s="2">
        <f>YEAR([1]Data!$D7560)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9">
        <v>533.93999999999994</v>
      </c>
      <c r="T7560" s="2">
        <v>3</v>
      </c>
      <c r="U7560" s="25">
        <v>0</v>
      </c>
      <c r="V7560" s="25">
        <v>154.84259999999995</v>
      </c>
      <c r="W7560" s="11">
        <f>Table_1[[#This Row],[Discount]]/Table_1[[#This Row],[Sales]]</f>
        <v>0</v>
      </c>
      <c r="X7560" t="str">
        <f>IF(Table_1[[#This Row],[Discount %]]&lt;=0.1, "0-10%", IF(Table_1[[#This Row],[Discount %]]&lt;=0.2, "10-20%", IF(Table_1[[#This Row],[Discount %]]&lt;=0.3, "20-30%", IF(Table_1[[#This Row],[Discount %]]&lt;=0.4, "30-40%", "40%+"))))</f>
        <v>0-10%</v>
      </c>
    </row>
    <row r="7561" spans="1:24" ht="14.4" x14ac:dyDescent="0.3">
      <c r="A7561" s="2">
        <v>7560</v>
      </c>
      <c r="B7561" s="2" t="s">
        <v>9534</v>
      </c>
      <c r="C7561" s="2">
        <f>YEAR([1]Data!$D7561)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9">
        <v>167.94</v>
      </c>
      <c r="T7561" s="2">
        <v>3</v>
      </c>
      <c r="U7561" s="25">
        <v>0</v>
      </c>
      <c r="V7561" s="25">
        <v>82.290599999999998</v>
      </c>
      <c r="W7561" s="11">
        <f>Table_1[[#This Row],[Discount]]/Table_1[[#This Row],[Sales]]</f>
        <v>0</v>
      </c>
      <c r="X7561" t="str">
        <f>IF(Table_1[[#This Row],[Discount %]]&lt;=0.1, "0-10%", IF(Table_1[[#This Row],[Discount %]]&lt;=0.2, "10-20%", IF(Table_1[[#This Row],[Discount %]]&lt;=0.3, "20-30%", IF(Table_1[[#This Row],[Discount %]]&lt;=0.4, "30-40%", "40%+"))))</f>
        <v>0-10%</v>
      </c>
    </row>
    <row r="7562" spans="1:24" ht="14.4" x14ac:dyDescent="0.3">
      <c r="A7562" s="2">
        <v>7561</v>
      </c>
      <c r="B7562" s="2" t="s">
        <v>9534</v>
      </c>
      <c r="C7562" s="2">
        <f>YEAR([1]Data!$D7562)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9">
        <v>31.68</v>
      </c>
      <c r="T7562" s="2">
        <v>6</v>
      </c>
      <c r="U7562" s="25">
        <v>0</v>
      </c>
      <c r="V7562" s="25">
        <v>9.8207999999999984</v>
      </c>
      <c r="W7562" s="11">
        <f>Table_1[[#This Row],[Discount]]/Table_1[[#This Row],[Sales]]</f>
        <v>0</v>
      </c>
      <c r="X7562" t="str">
        <f>IF(Table_1[[#This Row],[Discount %]]&lt;=0.1, "0-10%", IF(Table_1[[#This Row],[Discount %]]&lt;=0.2, "10-20%", IF(Table_1[[#This Row],[Discount %]]&lt;=0.3, "20-30%", IF(Table_1[[#This Row],[Discount %]]&lt;=0.4, "30-40%", "40%+"))))</f>
        <v>0-10%</v>
      </c>
    </row>
    <row r="7563" spans="1:24" ht="14.4" x14ac:dyDescent="0.3">
      <c r="A7563" s="2">
        <v>7562</v>
      </c>
      <c r="B7563" s="2" t="s">
        <v>9535</v>
      </c>
      <c r="C7563" s="2">
        <f>YEAR([1]Data!$D7563)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9">
        <v>170.78599999999997</v>
      </c>
      <c r="T7563" s="2">
        <v>1</v>
      </c>
      <c r="U7563" s="25">
        <v>0.3</v>
      </c>
      <c r="V7563" s="25">
        <v>0</v>
      </c>
      <c r="W7563" s="11">
        <f>Table_1[[#This Row],[Discount]]/Table_1[[#This Row],[Sales]]</f>
        <v>1.7565842633471131E-3</v>
      </c>
      <c r="X7563" t="str">
        <f>IF(Table_1[[#This Row],[Discount %]]&lt;=0.1, "0-10%", IF(Table_1[[#This Row],[Discount %]]&lt;=0.2, "10-20%", IF(Table_1[[#This Row],[Discount %]]&lt;=0.3, "20-30%", IF(Table_1[[#This Row],[Discount %]]&lt;=0.4, "30-40%", "40%+"))))</f>
        <v>0-10%</v>
      </c>
    </row>
    <row r="7564" spans="1:24" ht="14.4" x14ac:dyDescent="0.3">
      <c r="A7564" s="2">
        <v>7563</v>
      </c>
      <c r="B7564" s="2" t="s">
        <v>9536</v>
      </c>
      <c r="C7564" s="2">
        <f>YEAR([1]Data!$D7564)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9">
        <v>198.744</v>
      </c>
      <c r="T7564" s="2">
        <v>4</v>
      </c>
      <c r="U7564" s="25">
        <v>0.3</v>
      </c>
      <c r="V7564" s="25">
        <v>0</v>
      </c>
      <c r="W7564" s="11">
        <f>Table_1[[#This Row],[Discount]]/Table_1[[#This Row],[Sales]]</f>
        <v>1.5094795314575533E-3</v>
      </c>
      <c r="X7564" t="str">
        <f>IF(Table_1[[#This Row],[Discount %]]&lt;=0.1, "0-10%", IF(Table_1[[#This Row],[Discount %]]&lt;=0.2, "10-20%", IF(Table_1[[#This Row],[Discount %]]&lt;=0.3, "20-30%", IF(Table_1[[#This Row],[Discount %]]&lt;=0.4, "30-40%", "40%+"))))</f>
        <v>0-10%</v>
      </c>
    </row>
    <row r="7565" spans="1:24" ht="14.4" x14ac:dyDescent="0.3">
      <c r="A7565" s="2">
        <v>7564</v>
      </c>
      <c r="B7565" s="2" t="s">
        <v>9537</v>
      </c>
      <c r="C7565" s="2">
        <f>YEAR([1]Data!$D7565)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9">
        <v>63.824000000000005</v>
      </c>
      <c r="T7565" s="2">
        <v>2</v>
      </c>
      <c r="U7565" s="25">
        <v>0.2</v>
      </c>
      <c r="V7565" s="25">
        <v>13.562599999999998</v>
      </c>
      <c r="W7565" s="11">
        <f>Table_1[[#This Row],[Discount]]/Table_1[[#This Row],[Sales]]</f>
        <v>3.1336174479819501E-3</v>
      </c>
      <c r="X7565" t="str">
        <f>IF(Table_1[[#This Row],[Discount %]]&lt;=0.1, "0-10%", IF(Table_1[[#This Row],[Discount %]]&lt;=0.2, "10-20%", IF(Table_1[[#This Row],[Discount %]]&lt;=0.3, "20-30%", IF(Table_1[[#This Row],[Discount %]]&lt;=0.4, "30-40%", "40%+"))))</f>
        <v>0-10%</v>
      </c>
    </row>
    <row r="7566" spans="1:24" ht="14.4" x14ac:dyDescent="0.3">
      <c r="A7566" s="2">
        <v>7565</v>
      </c>
      <c r="B7566" s="2" t="s">
        <v>9538</v>
      </c>
      <c r="C7566" s="2">
        <f>YEAR([1]Data!$D7566)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9">
        <v>435.16800000000006</v>
      </c>
      <c r="T7566" s="2">
        <v>4</v>
      </c>
      <c r="U7566" s="25">
        <v>0.2</v>
      </c>
      <c r="V7566" s="25">
        <v>-59.835600000000042</v>
      </c>
      <c r="W7566" s="11">
        <f>Table_1[[#This Row],[Discount]]/Table_1[[#This Row],[Sales]]</f>
        <v>4.5959261710419878E-4</v>
      </c>
      <c r="X7566" t="str">
        <f>IF(Table_1[[#This Row],[Discount %]]&lt;=0.1, "0-10%", IF(Table_1[[#This Row],[Discount %]]&lt;=0.2, "10-20%", IF(Table_1[[#This Row],[Discount %]]&lt;=0.3, "20-30%", IF(Table_1[[#This Row],[Discount %]]&lt;=0.4, "30-40%", "40%+"))))</f>
        <v>0-10%</v>
      </c>
    </row>
    <row r="7567" spans="1:24" ht="14.4" x14ac:dyDescent="0.3">
      <c r="A7567" s="2">
        <v>7566</v>
      </c>
      <c r="B7567" s="2" t="s">
        <v>9538</v>
      </c>
      <c r="C7567" s="2">
        <f>YEAR([1]Data!$D7567)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9">
        <v>48.58</v>
      </c>
      <c r="T7567" s="2">
        <v>1</v>
      </c>
      <c r="U7567" s="25">
        <v>0</v>
      </c>
      <c r="V7567" s="25">
        <v>7.7728000000000037</v>
      </c>
      <c r="W7567" s="11">
        <f>Table_1[[#This Row],[Discount]]/Table_1[[#This Row],[Sales]]</f>
        <v>0</v>
      </c>
      <c r="X7567" t="str">
        <f>IF(Table_1[[#This Row],[Discount %]]&lt;=0.1, "0-10%", IF(Table_1[[#This Row],[Discount %]]&lt;=0.2, "10-20%", IF(Table_1[[#This Row],[Discount %]]&lt;=0.3, "20-30%", IF(Table_1[[#This Row],[Discount %]]&lt;=0.4, "30-40%", "40%+"))))</f>
        <v>0-10%</v>
      </c>
    </row>
    <row r="7568" spans="1:24" ht="14.4" x14ac:dyDescent="0.3">
      <c r="A7568" s="2">
        <v>7567</v>
      </c>
      <c r="B7568" s="2" t="s">
        <v>9539</v>
      </c>
      <c r="C7568" s="2">
        <f>YEAR([1]Data!$D7568)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9">
        <v>47.975999999999999</v>
      </c>
      <c r="T7568" s="2">
        <v>3</v>
      </c>
      <c r="U7568" s="25">
        <v>0.2</v>
      </c>
      <c r="V7568" s="25">
        <v>8.3957999999999942</v>
      </c>
      <c r="W7568" s="11">
        <f>Table_1[[#This Row],[Discount]]/Table_1[[#This Row],[Sales]]</f>
        <v>4.1687510421877612E-3</v>
      </c>
      <c r="X7568" t="str">
        <f>IF(Table_1[[#This Row],[Discount %]]&lt;=0.1, "0-10%", IF(Table_1[[#This Row],[Discount %]]&lt;=0.2, "10-20%", IF(Table_1[[#This Row],[Discount %]]&lt;=0.3, "20-30%", IF(Table_1[[#This Row],[Discount %]]&lt;=0.4, "30-40%", "40%+"))))</f>
        <v>0-10%</v>
      </c>
    </row>
    <row r="7569" spans="1:24" ht="14.4" x14ac:dyDescent="0.3">
      <c r="A7569" s="2">
        <v>7568</v>
      </c>
      <c r="B7569" s="2" t="s">
        <v>9539</v>
      </c>
      <c r="C7569" s="2">
        <f>YEAR([1]Data!$D7569)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9">
        <v>20.736000000000004</v>
      </c>
      <c r="T7569" s="2">
        <v>4</v>
      </c>
      <c r="U7569" s="25">
        <v>0.2</v>
      </c>
      <c r="V7569" s="25">
        <v>7.2576000000000001</v>
      </c>
      <c r="W7569" s="11">
        <f>Table_1[[#This Row],[Discount]]/Table_1[[#This Row],[Sales]]</f>
        <v>9.6450617283950595E-3</v>
      </c>
      <c r="X7569" t="str">
        <f>IF(Table_1[[#This Row],[Discount %]]&lt;=0.1, "0-10%", IF(Table_1[[#This Row],[Discount %]]&lt;=0.2, "10-20%", IF(Table_1[[#This Row],[Discount %]]&lt;=0.3, "20-30%", IF(Table_1[[#This Row],[Discount %]]&lt;=0.4, "30-40%", "40%+"))))</f>
        <v>0-10%</v>
      </c>
    </row>
    <row r="7570" spans="1:24" ht="14.4" x14ac:dyDescent="0.3">
      <c r="A7570" s="2">
        <v>7569</v>
      </c>
      <c r="B7570" s="2" t="s">
        <v>9540</v>
      </c>
      <c r="C7570" s="2">
        <f>YEAR([1]Data!$D7570)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9">
        <v>26.46</v>
      </c>
      <c r="T7570" s="2">
        <v>9</v>
      </c>
      <c r="U7570" s="25">
        <v>0</v>
      </c>
      <c r="V7570" s="25">
        <v>11.907</v>
      </c>
      <c r="W7570" s="11">
        <f>Table_1[[#This Row],[Discount]]/Table_1[[#This Row],[Sales]]</f>
        <v>0</v>
      </c>
      <c r="X7570" t="str">
        <f>IF(Table_1[[#This Row],[Discount %]]&lt;=0.1, "0-10%", IF(Table_1[[#This Row],[Discount %]]&lt;=0.2, "10-20%", IF(Table_1[[#This Row],[Discount %]]&lt;=0.3, "20-30%", IF(Table_1[[#This Row],[Discount %]]&lt;=0.4, "30-40%", "40%+"))))</f>
        <v>0-10%</v>
      </c>
    </row>
    <row r="7571" spans="1:24" ht="14.4" x14ac:dyDescent="0.3">
      <c r="A7571" s="2">
        <v>7570</v>
      </c>
      <c r="B7571" s="2" t="s">
        <v>9540</v>
      </c>
      <c r="C7571" s="2">
        <f>YEAR([1]Data!$D7571)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9">
        <v>49.12</v>
      </c>
      <c r="T7571" s="2">
        <v>4</v>
      </c>
      <c r="U7571" s="25">
        <v>0</v>
      </c>
      <c r="V7571" s="25">
        <v>23.086399999999998</v>
      </c>
      <c r="W7571" s="11">
        <f>Table_1[[#This Row],[Discount]]/Table_1[[#This Row],[Sales]]</f>
        <v>0</v>
      </c>
      <c r="X7571" t="str">
        <f>IF(Table_1[[#This Row],[Discount %]]&lt;=0.1, "0-10%", IF(Table_1[[#This Row],[Discount %]]&lt;=0.2, "10-20%", IF(Table_1[[#This Row],[Discount %]]&lt;=0.3, "20-30%", IF(Table_1[[#This Row],[Discount %]]&lt;=0.4, "30-40%", "40%+"))))</f>
        <v>0-10%</v>
      </c>
    </row>
    <row r="7572" spans="1:24" ht="14.4" x14ac:dyDescent="0.3">
      <c r="A7572" s="2">
        <v>7571</v>
      </c>
      <c r="B7572" s="2" t="s">
        <v>9540</v>
      </c>
      <c r="C7572" s="2">
        <f>YEAR([1]Data!$D7572)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9">
        <v>15</v>
      </c>
      <c r="T7572" s="2">
        <v>3</v>
      </c>
      <c r="U7572" s="25">
        <v>0</v>
      </c>
      <c r="V7572" s="25">
        <v>7.1999999999999993</v>
      </c>
      <c r="W7572" s="11">
        <f>Table_1[[#This Row],[Discount]]/Table_1[[#This Row],[Sales]]</f>
        <v>0</v>
      </c>
      <c r="X7572" t="str">
        <f>IF(Table_1[[#This Row],[Discount %]]&lt;=0.1, "0-10%", IF(Table_1[[#This Row],[Discount %]]&lt;=0.2, "10-20%", IF(Table_1[[#This Row],[Discount %]]&lt;=0.3, "20-30%", IF(Table_1[[#This Row],[Discount %]]&lt;=0.4, "30-40%", "40%+"))))</f>
        <v>0-10%</v>
      </c>
    </row>
    <row r="7573" spans="1:24" ht="14.4" x14ac:dyDescent="0.3">
      <c r="A7573" s="2">
        <v>7572</v>
      </c>
      <c r="B7573" s="2" t="s">
        <v>9541</v>
      </c>
      <c r="C7573" s="2">
        <f>YEAR([1]Data!$D7573)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9">
        <v>194.7</v>
      </c>
      <c r="T7573" s="2">
        <v>5</v>
      </c>
      <c r="U7573" s="25">
        <v>0</v>
      </c>
      <c r="V7573" s="25">
        <v>9.7349999999999781</v>
      </c>
      <c r="W7573" s="11">
        <f>Table_1[[#This Row],[Discount]]/Table_1[[#This Row],[Sales]]</f>
        <v>0</v>
      </c>
      <c r="X7573" t="str">
        <f>IF(Table_1[[#This Row],[Discount %]]&lt;=0.1, "0-10%", IF(Table_1[[#This Row],[Discount %]]&lt;=0.2, "10-20%", IF(Table_1[[#This Row],[Discount %]]&lt;=0.3, "20-30%", IF(Table_1[[#This Row],[Discount %]]&lt;=0.4, "30-40%", "40%+"))))</f>
        <v>0-10%</v>
      </c>
    </row>
    <row r="7574" spans="1:24" ht="14.4" x14ac:dyDescent="0.3">
      <c r="A7574" s="2">
        <v>7573</v>
      </c>
      <c r="B7574" s="2" t="s">
        <v>9541</v>
      </c>
      <c r="C7574" s="2">
        <f>YEAR([1]Data!$D7574)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9">
        <v>591.32000000000005</v>
      </c>
      <c r="T7574" s="2">
        <v>4</v>
      </c>
      <c r="U7574" s="25">
        <v>0</v>
      </c>
      <c r="V7574" s="25">
        <v>112.35079999999999</v>
      </c>
      <c r="W7574" s="11">
        <f>Table_1[[#This Row],[Discount]]/Table_1[[#This Row],[Sales]]</f>
        <v>0</v>
      </c>
      <c r="X7574" t="str">
        <f>IF(Table_1[[#This Row],[Discount %]]&lt;=0.1, "0-10%", IF(Table_1[[#This Row],[Discount %]]&lt;=0.2, "10-20%", IF(Table_1[[#This Row],[Discount %]]&lt;=0.3, "20-30%", IF(Table_1[[#This Row],[Discount %]]&lt;=0.4, "30-40%", "40%+"))))</f>
        <v>0-10%</v>
      </c>
    </row>
    <row r="7575" spans="1:24" ht="14.4" x14ac:dyDescent="0.3">
      <c r="A7575" s="2">
        <v>7574</v>
      </c>
      <c r="B7575" s="2" t="s">
        <v>9541</v>
      </c>
      <c r="C7575" s="2">
        <f>YEAR([1]Data!$D7575)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9">
        <v>2.84</v>
      </c>
      <c r="T7575" s="2">
        <v>1</v>
      </c>
      <c r="U7575" s="25">
        <v>0</v>
      </c>
      <c r="V7575" s="25">
        <v>0.88039999999999985</v>
      </c>
      <c r="W7575" s="11">
        <f>Table_1[[#This Row],[Discount]]/Table_1[[#This Row],[Sales]]</f>
        <v>0</v>
      </c>
      <c r="X7575" t="str">
        <f>IF(Table_1[[#This Row],[Discount %]]&lt;=0.1, "0-10%", IF(Table_1[[#This Row],[Discount %]]&lt;=0.2, "10-20%", IF(Table_1[[#This Row],[Discount %]]&lt;=0.3, "20-30%", IF(Table_1[[#This Row],[Discount %]]&lt;=0.4, "30-40%", "40%+"))))</f>
        <v>0-10%</v>
      </c>
    </row>
    <row r="7576" spans="1:24" ht="14.4" x14ac:dyDescent="0.3">
      <c r="A7576" s="2">
        <v>7575</v>
      </c>
      <c r="B7576" s="2" t="s">
        <v>9542</v>
      </c>
      <c r="C7576" s="2">
        <f>YEAR([1]Data!$D7576)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9">
        <v>221.96</v>
      </c>
      <c r="T7576" s="2">
        <v>2</v>
      </c>
      <c r="U7576" s="25">
        <v>0</v>
      </c>
      <c r="V7576" s="25">
        <v>4.4391999999999996</v>
      </c>
      <c r="W7576" s="11">
        <f>Table_1[[#This Row],[Discount]]/Table_1[[#This Row],[Sales]]</f>
        <v>0</v>
      </c>
      <c r="X7576" t="str">
        <f>IF(Table_1[[#This Row],[Discount %]]&lt;=0.1, "0-10%", IF(Table_1[[#This Row],[Discount %]]&lt;=0.2, "10-20%", IF(Table_1[[#This Row],[Discount %]]&lt;=0.3, "20-30%", IF(Table_1[[#This Row],[Discount %]]&lt;=0.4, "30-40%", "40%+"))))</f>
        <v>0-10%</v>
      </c>
    </row>
    <row r="7577" spans="1:24" ht="14.4" x14ac:dyDescent="0.3">
      <c r="A7577" s="2">
        <v>7576</v>
      </c>
      <c r="B7577" s="2" t="s">
        <v>9542</v>
      </c>
      <c r="C7577" s="2">
        <f>YEAR([1]Data!$D7577)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9">
        <v>236</v>
      </c>
      <c r="T7577" s="2">
        <v>4</v>
      </c>
      <c r="U7577" s="25">
        <v>0</v>
      </c>
      <c r="V7577" s="25">
        <v>40.119999999999976</v>
      </c>
      <c r="W7577" s="11">
        <f>Table_1[[#This Row],[Discount]]/Table_1[[#This Row],[Sales]]</f>
        <v>0</v>
      </c>
      <c r="X7577" t="str">
        <f>IF(Table_1[[#This Row],[Discount %]]&lt;=0.1, "0-10%", IF(Table_1[[#This Row],[Discount %]]&lt;=0.2, "10-20%", IF(Table_1[[#This Row],[Discount %]]&lt;=0.3, "20-30%", IF(Table_1[[#This Row],[Discount %]]&lt;=0.4, "30-40%", "40%+"))))</f>
        <v>0-10%</v>
      </c>
    </row>
    <row r="7578" spans="1:24" ht="14.4" x14ac:dyDescent="0.3">
      <c r="A7578" s="2">
        <v>7577</v>
      </c>
      <c r="B7578" s="2" t="s">
        <v>9543</v>
      </c>
      <c r="C7578" s="2">
        <f>YEAR([1]Data!$D7578)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9">
        <v>41.94</v>
      </c>
      <c r="T7578" s="2">
        <v>2</v>
      </c>
      <c r="U7578" s="25">
        <v>0</v>
      </c>
      <c r="V7578" s="25">
        <v>15.098399999999998</v>
      </c>
      <c r="W7578" s="11">
        <f>Table_1[[#This Row],[Discount]]/Table_1[[#This Row],[Sales]]</f>
        <v>0</v>
      </c>
      <c r="X7578" t="str">
        <f>IF(Table_1[[#This Row],[Discount %]]&lt;=0.1, "0-10%", IF(Table_1[[#This Row],[Discount %]]&lt;=0.2, "10-20%", IF(Table_1[[#This Row],[Discount %]]&lt;=0.3, "20-30%", IF(Table_1[[#This Row],[Discount %]]&lt;=0.4, "30-40%", "40%+"))))</f>
        <v>0-10%</v>
      </c>
    </row>
    <row r="7579" spans="1:24" ht="14.4" x14ac:dyDescent="0.3">
      <c r="A7579" s="2">
        <v>7578</v>
      </c>
      <c r="B7579" s="2" t="s">
        <v>9543</v>
      </c>
      <c r="C7579" s="2">
        <f>YEAR([1]Data!$D7579)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9">
        <v>52.792000000000002</v>
      </c>
      <c r="T7579" s="2">
        <v>1</v>
      </c>
      <c r="U7579" s="25">
        <v>0.2</v>
      </c>
      <c r="V7579" s="25">
        <v>4.6193000000000026</v>
      </c>
      <c r="W7579" s="11">
        <f>Table_1[[#This Row],[Discount]]/Table_1[[#This Row],[Sales]]</f>
        <v>3.7884527958781636E-3</v>
      </c>
      <c r="X7579" t="str">
        <f>IF(Table_1[[#This Row],[Discount %]]&lt;=0.1, "0-10%", IF(Table_1[[#This Row],[Discount %]]&lt;=0.2, "10-20%", IF(Table_1[[#This Row],[Discount %]]&lt;=0.3, "20-30%", IF(Table_1[[#This Row],[Discount %]]&lt;=0.4, "30-40%", "40%+"))))</f>
        <v>0-10%</v>
      </c>
    </row>
    <row r="7580" spans="1:24" ht="14.4" x14ac:dyDescent="0.3">
      <c r="A7580" s="2">
        <v>7579</v>
      </c>
      <c r="B7580" s="2" t="s">
        <v>9544</v>
      </c>
      <c r="C7580" s="2">
        <f>YEAR([1]Data!$D7580)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9">
        <v>563.93999999999994</v>
      </c>
      <c r="T7580" s="2">
        <v>3</v>
      </c>
      <c r="U7580" s="25">
        <v>0</v>
      </c>
      <c r="V7580" s="25">
        <v>112.78800000000001</v>
      </c>
      <c r="W7580" s="11">
        <f>Table_1[[#This Row],[Discount]]/Table_1[[#This Row],[Sales]]</f>
        <v>0</v>
      </c>
      <c r="X7580" t="str">
        <f>IF(Table_1[[#This Row],[Discount %]]&lt;=0.1, "0-10%", IF(Table_1[[#This Row],[Discount %]]&lt;=0.2, "10-20%", IF(Table_1[[#This Row],[Discount %]]&lt;=0.3, "20-30%", IF(Table_1[[#This Row],[Discount %]]&lt;=0.4, "30-40%", "40%+"))))</f>
        <v>0-10%</v>
      </c>
    </row>
    <row r="7581" spans="1:24" ht="14.4" x14ac:dyDescent="0.3">
      <c r="A7581" s="2">
        <v>7580</v>
      </c>
      <c r="B7581" s="2" t="s">
        <v>9545</v>
      </c>
      <c r="C7581" s="2">
        <f>YEAR([1]Data!$D7581)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9">
        <v>2625.12</v>
      </c>
      <c r="T7581" s="2">
        <v>8</v>
      </c>
      <c r="U7581" s="25">
        <v>0</v>
      </c>
      <c r="V7581" s="25">
        <v>735.03359999999998</v>
      </c>
      <c r="W7581" s="11">
        <f>Table_1[[#This Row],[Discount]]/Table_1[[#This Row],[Sales]]</f>
        <v>0</v>
      </c>
      <c r="X7581" t="str">
        <f>IF(Table_1[[#This Row],[Discount %]]&lt;=0.1, "0-10%", IF(Table_1[[#This Row],[Discount %]]&lt;=0.2, "10-20%", IF(Table_1[[#This Row],[Discount %]]&lt;=0.3, "20-30%", IF(Table_1[[#This Row],[Discount %]]&lt;=0.4, "30-40%", "40%+"))))</f>
        <v>0-10%</v>
      </c>
    </row>
    <row r="7582" spans="1:24" ht="14.4" x14ac:dyDescent="0.3">
      <c r="A7582" s="2">
        <v>7581</v>
      </c>
      <c r="B7582" s="2" t="s">
        <v>9545</v>
      </c>
      <c r="C7582" s="2">
        <f>YEAR([1]Data!$D7582)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9">
        <v>17.940000000000001</v>
      </c>
      <c r="T7582" s="2">
        <v>3</v>
      </c>
      <c r="U7582" s="25">
        <v>0</v>
      </c>
      <c r="V7582" s="25">
        <v>4.4850000000000003</v>
      </c>
      <c r="W7582" s="11">
        <f>Table_1[[#This Row],[Discount]]/Table_1[[#This Row],[Sales]]</f>
        <v>0</v>
      </c>
      <c r="X7582" t="str">
        <f>IF(Table_1[[#This Row],[Discount %]]&lt;=0.1, "0-10%", IF(Table_1[[#This Row],[Discount %]]&lt;=0.2, "10-20%", IF(Table_1[[#This Row],[Discount %]]&lt;=0.3, "20-30%", IF(Table_1[[#This Row],[Discount %]]&lt;=0.4, "30-40%", "40%+"))))</f>
        <v>0-10%</v>
      </c>
    </row>
    <row r="7583" spans="1:24" ht="14.4" x14ac:dyDescent="0.3">
      <c r="A7583" s="2">
        <v>7582</v>
      </c>
      <c r="B7583" s="2" t="s">
        <v>9546</v>
      </c>
      <c r="C7583" s="2">
        <f>YEAR([1]Data!$D7583)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9">
        <v>422.85599999999999</v>
      </c>
      <c r="T7583" s="2">
        <v>3</v>
      </c>
      <c r="U7583" s="25">
        <v>0.2</v>
      </c>
      <c r="V7583" s="25">
        <v>15.857099999999974</v>
      </c>
      <c r="W7583" s="11">
        <f>Table_1[[#This Row],[Discount]]/Table_1[[#This Row],[Sales]]</f>
        <v>4.7297425128176024E-4</v>
      </c>
      <c r="X7583" t="str">
        <f>IF(Table_1[[#This Row],[Discount %]]&lt;=0.1, "0-10%", IF(Table_1[[#This Row],[Discount %]]&lt;=0.2, "10-20%", IF(Table_1[[#This Row],[Discount %]]&lt;=0.3, "20-30%", IF(Table_1[[#This Row],[Discount %]]&lt;=0.4, "30-40%", "40%+"))))</f>
        <v>0-10%</v>
      </c>
    </row>
    <row r="7584" spans="1:24" ht="14.4" x14ac:dyDescent="0.3">
      <c r="A7584" s="2">
        <v>7583</v>
      </c>
      <c r="B7584" s="2" t="s">
        <v>9547</v>
      </c>
      <c r="C7584" s="2">
        <f>YEAR([1]Data!$D7584)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9">
        <v>127.76400000000001</v>
      </c>
      <c r="T7584" s="2">
        <v>2</v>
      </c>
      <c r="U7584" s="25">
        <v>0.1</v>
      </c>
      <c r="V7584" s="25">
        <v>2.8392000000000017</v>
      </c>
      <c r="W7584" s="11">
        <f>Table_1[[#This Row],[Discount]]/Table_1[[#This Row],[Sales]]</f>
        <v>7.8269309038539805E-4</v>
      </c>
      <c r="X7584" t="str">
        <f>IF(Table_1[[#This Row],[Discount %]]&lt;=0.1, "0-10%", IF(Table_1[[#This Row],[Discount %]]&lt;=0.2, "10-20%", IF(Table_1[[#This Row],[Discount %]]&lt;=0.3, "20-30%", IF(Table_1[[#This Row],[Discount %]]&lt;=0.4, "30-40%", "40%+"))))</f>
        <v>0-10%</v>
      </c>
    </row>
    <row r="7585" spans="1:24" ht="14.4" x14ac:dyDescent="0.3">
      <c r="A7585" s="2">
        <v>7584</v>
      </c>
      <c r="B7585" s="2" t="s">
        <v>9548</v>
      </c>
      <c r="C7585" s="2">
        <f>YEAR([1]Data!$D7585)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9">
        <v>3499.9300000000003</v>
      </c>
      <c r="T7585" s="2">
        <v>7</v>
      </c>
      <c r="U7585" s="25">
        <v>0</v>
      </c>
      <c r="V7585" s="25">
        <v>909.98180000000025</v>
      </c>
      <c r="W7585" s="11">
        <f>Table_1[[#This Row],[Discount]]/Table_1[[#This Row],[Sales]]</f>
        <v>0</v>
      </c>
      <c r="X7585" t="str">
        <f>IF(Table_1[[#This Row],[Discount %]]&lt;=0.1, "0-10%", IF(Table_1[[#This Row],[Discount %]]&lt;=0.2, "10-20%", IF(Table_1[[#This Row],[Discount %]]&lt;=0.3, "20-30%", IF(Table_1[[#This Row],[Discount %]]&lt;=0.4, "30-40%", "40%+"))))</f>
        <v>0-10%</v>
      </c>
    </row>
    <row r="7586" spans="1:24" ht="14.4" x14ac:dyDescent="0.3">
      <c r="A7586" s="2">
        <v>7585</v>
      </c>
      <c r="B7586" s="2" t="s">
        <v>9548</v>
      </c>
      <c r="C7586" s="2">
        <f>YEAR([1]Data!$D7586)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9">
        <v>14.399999999999999</v>
      </c>
      <c r="T7586" s="2">
        <v>5</v>
      </c>
      <c r="U7586" s="25">
        <v>0</v>
      </c>
      <c r="V7586" s="25">
        <v>6.6239999999999988</v>
      </c>
      <c r="W7586" s="11">
        <f>Table_1[[#This Row],[Discount]]/Table_1[[#This Row],[Sales]]</f>
        <v>0</v>
      </c>
      <c r="X7586" t="str">
        <f>IF(Table_1[[#This Row],[Discount %]]&lt;=0.1, "0-10%", IF(Table_1[[#This Row],[Discount %]]&lt;=0.2, "10-20%", IF(Table_1[[#This Row],[Discount %]]&lt;=0.3, "20-30%", IF(Table_1[[#This Row],[Discount %]]&lt;=0.4, "30-40%", "40%+"))))</f>
        <v>0-10%</v>
      </c>
    </row>
    <row r="7587" spans="1:24" ht="14.4" x14ac:dyDescent="0.3">
      <c r="A7587" s="2">
        <v>7586</v>
      </c>
      <c r="B7587" s="2" t="s">
        <v>9548</v>
      </c>
      <c r="C7587" s="2">
        <f>YEAR([1]Data!$D7587)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9">
        <v>122.97</v>
      </c>
      <c r="T7587" s="2">
        <v>3</v>
      </c>
      <c r="U7587" s="25">
        <v>0</v>
      </c>
      <c r="V7587" s="25">
        <v>60.255300000000005</v>
      </c>
      <c r="W7587" s="11">
        <f>Table_1[[#This Row],[Discount]]/Table_1[[#This Row],[Sales]]</f>
        <v>0</v>
      </c>
      <c r="X7587" t="str">
        <f>IF(Table_1[[#This Row],[Discount %]]&lt;=0.1, "0-10%", IF(Table_1[[#This Row],[Discount %]]&lt;=0.2, "10-20%", IF(Table_1[[#This Row],[Discount %]]&lt;=0.3, "20-30%", IF(Table_1[[#This Row],[Discount %]]&lt;=0.4, "30-40%", "40%+"))))</f>
        <v>0-10%</v>
      </c>
    </row>
    <row r="7588" spans="1:24" ht="14.4" x14ac:dyDescent="0.3">
      <c r="A7588" s="2">
        <v>7587</v>
      </c>
      <c r="B7588" s="2" t="s">
        <v>9548</v>
      </c>
      <c r="C7588" s="2">
        <f>YEAR([1]Data!$D7588)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9">
        <v>9.32</v>
      </c>
      <c r="T7588" s="2">
        <v>4</v>
      </c>
      <c r="U7588" s="25">
        <v>0</v>
      </c>
      <c r="V7588" s="25">
        <v>2.702799999999999</v>
      </c>
      <c r="W7588" s="11">
        <f>Table_1[[#This Row],[Discount]]/Table_1[[#This Row],[Sales]]</f>
        <v>0</v>
      </c>
      <c r="X7588" t="str">
        <f>IF(Table_1[[#This Row],[Discount %]]&lt;=0.1, "0-10%", IF(Table_1[[#This Row],[Discount %]]&lt;=0.2, "10-20%", IF(Table_1[[#This Row],[Discount %]]&lt;=0.3, "20-30%", IF(Table_1[[#This Row],[Discount %]]&lt;=0.4, "30-40%", "40%+"))))</f>
        <v>0-10%</v>
      </c>
    </row>
    <row r="7589" spans="1:24" ht="14.4" x14ac:dyDescent="0.3">
      <c r="A7589" s="2">
        <v>7588</v>
      </c>
      <c r="B7589" s="2" t="s">
        <v>9548</v>
      </c>
      <c r="C7589" s="2">
        <f>YEAR([1]Data!$D7589)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9">
        <v>122.94</v>
      </c>
      <c r="T7589" s="2">
        <v>3</v>
      </c>
      <c r="U7589" s="25">
        <v>0</v>
      </c>
      <c r="V7589" s="25">
        <v>59.011199999999988</v>
      </c>
      <c r="W7589" s="11">
        <f>Table_1[[#This Row],[Discount]]/Table_1[[#This Row],[Sales]]</f>
        <v>0</v>
      </c>
      <c r="X7589" t="str">
        <f>IF(Table_1[[#This Row],[Discount %]]&lt;=0.1, "0-10%", IF(Table_1[[#This Row],[Discount %]]&lt;=0.2, "10-20%", IF(Table_1[[#This Row],[Discount %]]&lt;=0.3, "20-30%", IF(Table_1[[#This Row],[Discount %]]&lt;=0.4, "30-40%", "40%+"))))</f>
        <v>0-10%</v>
      </c>
    </row>
    <row r="7590" spans="1:24" ht="14.4" x14ac:dyDescent="0.3">
      <c r="A7590" s="2">
        <v>7589</v>
      </c>
      <c r="B7590" s="2" t="s">
        <v>9549</v>
      </c>
      <c r="C7590" s="2">
        <f>YEAR([1]Data!$D7590)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9">
        <v>17.309999999999999</v>
      </c>
      <c r="T7590" s="2">
        <v>3</v>
      </c>
      <c r="U7590" s="25">
        <v>0</v>
      </c>
      <c r="V7590" s="25">
        <v>5.1929999999999996</v>
      </c>
      <c r="W7590" s="11">
        <f>Table_1[[#This Row],[Discount]]/Table_1[[#This Row],[Sales]]</f>
        <v>0</v>
      </c>
      <c r="X7590" t="str">
        <f>IF(Table_1[[#This Row],[Discount %]]&lt;=0.1, "0-10%", IF(Table_1[[#This Row],[Discount %]]&lt;=0.2, "10-20%", IF(Table_1[[#This Row],[Discount %]]&lt;=0.3, "20-30%", IF(Table_1[[#This Row],[Discount %]]&lt;=0.4, "30-40%", "40%+"))))</f>
        <v>0-10%</v>
      </c>
    </row>
    <row r="7591" spans="1:24" ht="14.4" x14ac:dyDescent="0.3">
      <c r="A7591" s="2">
        <v>7590</v>
      </c>
      <c r="B7591" s="2" t="s">
        <v>9550</v>
      </c>
      <c r="C7591" s="2">
        <f>YEAR([1]Data!$D7591)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9">
        <v>128.744</v>
      </c>
      <c r="T7591" s="2">
        <v>7</v>
      </c>
      <c r="U7591" s="25">
        <v>0.2</v>
      </c>
      <c r="V7591" s="25">
        <v>12.874400000000001</v>
      </c>
      <c r="W7591" s="11">
        <f>Table_1[[#This Row],[Discount]]/Table_1[[#This Row],[Sales]]</f>
        <v>1.5534704529919841E-3</v>
      </c>
      <c r="X7591" t="str">
        <f>IF(Table_1[[#This Row],[Discount %]]&lt;=0.1, "0-10%", IF(Table_1[[#This Row],[Discount %]]&lt;=0.2, "10-20%", IF(Table_1[[#This Row],[Discount %]]&lt;=0.3, "20-30%", IF(Table_1[[#This Row],[Discount %]]&lt;=0.4, "30-40%", "40%+"))))</f>
        <v>0-10%</v>
      </c>
    </row>
    <row r="7592" spans="1:24" ht="14.4" x14ac:dyDescent="0.3">
      <c r="A7592" s="2">
        <v>7591</v>
      </c>
      <c r="B7592" s="2" t="s">
        <v>9551</v>
      </c>
      <c r="C7592" s="2">
        <f>YEAR([1]Data!$D7592)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9">
        <v>58.248000000000005</v>
      </c>
      <c r="T7592" s="2">
        <v>9</v>
      </c>
      <c r="U7592" s="25">
        <v>0.2</v>
      </c>
      <c r="V7592" s="25">
        <v>11.649599999999996</v>
      </c>
      <c r="W7592" s="11">
        <f>Table_1[[#This Row],[Discount]]/Table_1[[#This Row],[Sales]]</f>
        <v>3.4335942864991073E-3</v>
      </c>
      <c r="X7592" t="str">
        <f>IF(Table_1[[#This Row],[Discount %]]&lt;=0.1, "0-10%", IF(Table_1[[#This Row],[Discount %]]&lt;=0.2, "10-20%", IF(Table_1[[#This Row],[Discount %]]&lt;=0.3, "20-30%", IF(Table_1[[#This Row],[Discount %]]&lt;=0.4, "30-40%", "40%+"))))</f>
        <v>0-10%</v>
      </c>
    </row>
    <row r="7593" spans="1:24" ht="14.4" x14ac:dyDescent="0.3">
      <c r="A7593" s="2">
        <v>7592</v>
      </c>
      <c r="B7593" s="2" t="s">
        <v>9551</v>
      </c>
      <c r="C7593" s="2">
        <f>YEAR([1]Data!$D7593)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9">
        <v>71.245999999999995</v>
      </c>
      <c r="T7593" s="2">
        <v>2</v>
      </c>
      <c r="U7593" s="25">
        <v>0.3</v>
      </c>
      <c r="V7593" s="25">
        <v>-19.338199999999993</v>
      </c>
      <c r="W7593" s="11">
        <f>Table_1[[#This Row],[Discount]]/Table_1[[#This Row],[Sales]]</f>
        <v>4.2107627094854451E-3</v>
      </c>
      <c r="X7593" t="str">
        <f>IF(Table_1[[#This Row],[Discount %]]&lt;=0.1, "0-10%", IF(Table_1[[#This Row],[Discount %]]&lt;=0.2, "10-20%", IF(Table_1[[#This Row],[Discount %]]&lt;=0.3, "20-30%", IF(Table_1[[#This Row],[Discount %]]&lt;=0.4, "30-40%", "40%+"))))</f>
        <v>0-10%</v>
      </c>
    </row>
    <row r="7594" spans="1:24" ht="14.4" x14ac:dyDescent="0.3">
      <c r="A7594" s="2">
        <v>7593</v>
      </c>
      <c r="B7594" s="2" t="s">
        <v>9551</v>
      </c>
      <c r="C7594" s="2">
        <f>YEAR([1]Data!$D7594)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9">
        <v>7.8719999999999999</v>
      </c>
      <c r="T7594" s="2">
        <v>3</v>
      </c>
      <c r="U7594" s="25">
        <v>0.2</v>
      </c>
      <c r="V7594" s="25">
        <v>0.59039999999999937</v>
      </c>
      <c r="W7594" s="11">
        <f>Table_1[[#This Row],[Discount]]/Table_1[[#This Row],[Sales]]</f>
        <v>2.5406504065040653E-2</v>
      </c>
      <c r="X7594" t="str">
        <f>IF(Table_1[[#This Row],[Discount %]]&lt;=0.1, "0-10%", IF(Table_1[[#This Row],[Discount %]]&lt;=0.2, "10-20%", IF(Table_1[[#This Row],[Discount %]]&lt;=0.3, "20-30%", IF(Table_1[[#This Row],[Discount %]]&lt;=0.4, "30-40%", "40%+"))))</f>
        <v>0-10%</v>
      </c>
    </row>
    <row r="7595" spans="1:24" ht="14.4" x14ac:dyDescent="0.3">
      <c r="A7595" s="2">
        <v>7594</v>
      </c>
      <c r="B7595" s="2" t="s">
        <v>9551</v>
      </c>
      <c r="C7595" s="2">
        <f>YEAR([1]Data!$D7595)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9">
        <v>887.27099999999984</v>
      </c>
      <c r="T7595" s="2">
        <v>3</v>
      </c>
      <c r="U7595" s="25">
        <v>0.3</v>
      </c>
      <c r="V7595" s="25">
        <v>-63.376499999999965</v>
      </c>
      <c r="W7595" s="11">
        <f>Table_1[[#This Row],[Discount]]/Table_1[[#This Row],[Sales]]</f>
        <v>3.381154123148396E-4</v>
      </c>
      <c r="X7595" t="str">
        <f>IF(Table_1[[#This Row],[Discount %]]&lt;=0.1, "0-10%", IF(Table_1[[#This Row],[Discount %]]&lt;=0.2, "10-20%", IF(Table_1[[#This Row],[Discount %]]&lt;=0.3, "20-30%", IF(Table_1[[#This Row],[Discount %]]&lt;=0.4, "30-40%", "40%+"))))</f>
        <v>0-10%</v>
      </c>
    </row>
    <row r="7596" spans="1:24" ht="14.4" x14ac:dyDescent="0.3">
      <c r="A7596" s="2">
        <v>7595</v>
      </c>
      <c r="B7596" s="2" t="s">
        <v>9552</v>
      </c>
      <c r="C7596" s="2">
        <f>YEAR([1]Data!$D7596)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9">
        <v>146.86000000000001</v>
      </c>
      <c r="T7596" s="2">
        <v>7</v>
      </c>
      <c r="U7596" s="25">
        <v>0</v>
      </c>
      <c r="V7596" s="25">
        <v>70.492799999999988</v>
      </c>
      <c r="W7596" s="11">
        <f>Table_1[[#This Row],[Discount]]/Table_1[[#This Row],[Sales]]</f>
        <v>0</v>
      </c>
      <c r="X7596" t="str">
        <f>IF(Table_1[[#This Row],[Discount %]]&lt;=0.1, "0-10%", IF(Table_1[[#This Row],[Discount %]]&lt;=0.2, "10-20%", IF(Table_1[[#This Row],[Discount %]]&lt;=0.3, "20-30%", IF(Table_1[[#This Row],[Discount %]]&lt;=0.4, "30-40%", "40%+"))))</f>
        <v>0-10%</v>
      </c>
    </row>
    <row r="7597" spans="1:24" ht="14.4" x14ac:dyDescent="0.3">
      <c r="A7597" s="2">
        <v>7596</v>
      </c>
      <c r="B7597" s="2" t="s">
        <v>9552</v>
      </c>
      <c r="C7597" s="2">
        <f>YEAR([1]Data!$D7597)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9">
        <v>36.56</v>
      </c>
      <c r="T7597" s="2">
        <v>4</v>
      </c>
      <c r="U7597" s="25">
        <v>0</v>
      </c>
      <c r="V7597" s="25">
        <v>18.28</v>
      </c>
      <c r="W7597" s="11">
        <f>Table_1[[#This Row],[Discount]]/Table_1[[#This Row],[Sales]]</f>
        <v>0</v>
      </c>
      <c r="X7597" t="str">
        <f>IF(Table_1[[#This Row],[Discount %]]&lt;=0.1, "0-10%", IF(Table_1[[#This Row],[Discount %]]&lt;=0.2, "10-20%", IF(Table_1[[#This Row],[Discount %]]&lt;=0.3, "20-30%", IF(Table_1[[#This Row],[Discount %]]&lt;=0.4, "30-40%", "40%+"))))</f>
        <v>0-10%</v>
      </c>
    </row>
    <row r="7598" spans="1:24" ht="14.4" x14ac:dyDescent="0.3">
      <c r="A7598" s="2">
        <v>7597</v>
      </c>
      <c r="B7598" s="2" t="s">
        <v>9553</v>
      </c>
      <c r="C7598" s="2">
        <f>YEAR([1]Data!$D7598)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9">
        <v>225.57599999999996</v>
      </c>
      <c r="T7598" s="2">
        <v>3</v>
      </c>
      <c r="U7598" s="25">
        <v>0.2</v>
      </c>
      <c r="V7598" s="25">
        <v>22.557600000000008</v>
      </c>
      <c r="W7598" s="11">
        <f>Table_1[[#This Row],[Discount]]/Table_1[[#This Row],[Sales]]</f>
        <v>8.8661914388055488E-4</v>
      </c>
      <c r="X7598" t="str">
        <f>IF(Table_1[[#This Row],[Discount %]]&lt;=0.1, "0-10%", IF(Table_1[[#This Row],[Discount %]]&lt;=0.2, "10-20%", IF(Table_1[[#This Row],[Discount %]]&lt;=0.3, "20-30%", IF(Table_1[[#This Row],[Discount %]]&lt;=0.4, "30-40%", "40%+"))))</f>
        <v>0-10%</v>
      </c>
    </row>
    <row r="7599" spans="1:24" ht="14.4" x14ac:dyDescent="0.3">
      <c r="A7599" s="2">
        <v>7598</v>
      </c>
      <c r="B7599" s="2" t="s">
        <v>9554</v>
      </c>
      <c r="C7599" s="2">
        <f>YEAR([1]Data!$D7599)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9">
        <v>5.2480000000000002</v>
      </c>
      <c r="T7599" s="2">
        <v>2</v>
      </c>
      <c r="U7599" s="25">
        <v>0.2</v>
      </c>
      <c r="V7599" s="25">
        <v>0.45920000000000027</v>
      </c>
      <c r="W7599" s="11">
        <f>Table_1[[#This Row],[Discount]]/Table_1[[#This Row],[Sales]]</f>
        <v>3.8109756097560975E-2</v>
      </c>
      <c r="X7599" t="str">
        <f>IF(Table_1[[#This Row],[Discount %]]&lt;=0.1, "0-10%", IF(Table_1[[#This Row],[Discount %]]&lt;=0.2, "10-20%", IF(Table_1[[#This Row],[Discount %]]&lt;=0.3, "20-30%", IF(Table_1[[#This Row],[Discount %]]&lt;=0.4, "30-40%", "40%+"))))</f>
        <v>0-10%</v>
      </c>
    </row>
    <row r="7600" spans="1:24" ht="14.4" x14ac:dyDescent="0.3">
      <c r="A7600" s="2">
        <v>7599</v>
      </c>
      <c r="B7600" s="2" t="s">
        <v>9554</v>
      </c>
      <c r="C7600" s="2">
        <f>YEAR([1]Data!$D7600)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9">
        <v>38.256</v>
      </c>
      <c r="T7600" s="2">
        <v>3</v>
      </c>
      <c r="U7600" s="25">
        <v>0.2</v>
      </c>
      <c r="V7600" s="25">
        <v>4.7819999999999947</v>
      </c>
      <c r="W7600" s="11">
        <f>Table_1[[#This Row],[Discount]]/Table_1[[#This Row],[Sales]]</f>
        <v>5.2279381012128815E-3</v>
      </c>
      <c r="X7600" t="str">
        <f>IF(Table_1[[#This Row],[Discount %]]&lt;=0.1, "0-10%", IF(Table_1[[#This Row],[Discount %]]&lt;=0.2, "10-20%", IF(Table_1[[#This Row],[Discount %]]&lt;=0.3, "20-30%", IF(Table_1[[#This Row],[Discount %]]&lt;=0.4, "30-40%", "40%+"))))</f>
        <v>0-10%</v>
      </c>
    </row>
    <row r="7601" spans="1:24" ht="14.4" x14ac:dyDescent="0.3">
      <c r="A7601" s="2">
        <v>7600</v>
      </c>
      <c r="B7601" s="2" t="s">
        <v>9554</v>
      </c>
      <c r="C7601" s="2">
        <f>YEAR([1]Data!$D7601)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9">
        <v>40.24</v>
      </c>
      <c r="T7601" s="2">
        <v>5</v>
      </c>
      <c r="U7601" s="25">
        <v>0.2</v>
      </c>
      <c r="V7601" s="25">
        <v>13.078000000000001</v>
      </c>
      <c r="W7601" s="11">
        <f>Table_1[[#This Row],[Discount]]/Table_1[[#This Row],[Sales]]</f>
        <v>4.970178926441352E-3</v>
      </c>
      <c r="X7601" t="str">
        <f>IF(Table_1[[#This Row],[Discount %]]&lt;=0.1, "0-10%", IF(Table_1[[#This Row],[Discount %]]&lt;=0.2, "10-20%", IF(Table_1[[#This Row],[Discount %]]&lt;=0.3, "20-30%", IF(Table_1[[#This Row],[Discount %]]&lt;=0.4, "30-40%", "40%+"))))</f>
        <v>0-10%</v>
      </c>
    </row>
    <row r="7602" spans="1:24" ht="14.4" x14ac:dyDescent="0.3">
      <c r="A7602" s="2">
        <v>7601</v>
      </c>
      <c r="B7602" s="2" t="s">
        <v>9554</v>
      </c>
      <c r="C7602" s="2">
        <f>YEAR([1]Data!$D7602)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9">
        <v>29.925000000000001</v>
      </c>
      <c r="T7602" s="2">
        <v>5</v>
      </c>
      <c r="U7602" s="25">
        <v>0.7</v>
      </c>
      <c r="V7602" s="25">
        <v>-21.944999999999993</v>
      </c>
      <c r="W7602" s="11">
        <f>Table_1[[#This Row],[Discount]]/Table_1[[#This Row],[Sales]]</f>
        <v>2.3391812865497075E-2</v>
      </c>
      <c r="X7602" t="str">
        <f>IF(Table_1[[#This Row],[Discount %]]&lt;=0.1, "0-10%", IF(Table_1[[#This Row],[Discount %]]&lt;=0.2, "10-20%", IF(Table_1[[#This Row],[Discount %]]&lt;=0.3, "20-30%", IF(Table_1[[#This Row],[Discount %]]&lt;=0.4, "30-40%", "40%+"))))</f>
        <v>0-10%</v>
      </c>
    </row>
    <row r="7603" spans="1:24" ht="14.4" x14ac:dyDescent="0.3">
      <c r="A7603" s="2">
        <v>7602</v>
      </c>
      <c r="B7603" s="2" t="s">
        <v>9554</v>
      </c>
      <c r="C7603" s="2">
        <f>YEAR([1]Data!$D7603)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9">
        <v>148.70400000000001</v>
      </c>
      <c r="T7603" s="2">
        <v>6</v>
      </c>
      <c r="U7603" s="25">
        <v>0.2</v>
      </c>
      <c r="V7603" s="25">
        <v>46.469999999999985</v>
      </c>
      <c r="W7603" s="11">
        <f>Table_1[[#This Row],[Discount]]/Table_1[[#This Row],[Sales]]</f>
        <v>1.3449537335915645E-3</v>
      </c>
      <c r="X7603" t="str">
        <f>IF(Table_1[[#This Row],[Discount %]]&lt;=0.1, "0-10%", IF(Table_1[[#This Row],[Discount %]]&lt;=0.2, "10-20%", IF(Table_1[[#This Row],[Discount %]]&lt;=0.3, "20-30%", IF(Table_1[[#This Row],[Discount %]]&lt;=0.4, "30-40%", "40%+"))))</f>
        <v>0-10%</v>
      </c>
    </row>
    <row r="7604" spans="1:24" ht="14.4" x14ac:dyDescent="0.3">
      <c r="A7604" s="2">
        <v>7603</v>
      </c>
      <c r="B7604" s="2" t="s">
        <v>9554</v>
      </c>
      <c r="C7604" s="2">
        <f>YEAR([1]Data!$D7604)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9">
        <v>55.92</v>
      </c>
      <c r="T7604" s="2">
        <v>10</v>
      </c>
      <c r="U7604" s="25">
        <v>0.2</v>
      </c>
      <c r="V7604" s="25">
        <v>16.776000000000007</v>
      </c>
      <c r="W7604" s="11">
        <f>Table_1[[#This Row],[Discount]]/Table_1[[#This Row],[Sales]]</f>
        <v>3.5765379113018598E-3</v>
      </c>
      <c r="X7604" t="str">
        <f>IF(Table_1[[#This Row],[Discount %]]&lt;=0.1, "0-10%", IF(Table_1[[#This Row],[Discount %]]&lt;=0.2, "10-20%", IF(Table_1[[#This Row],[Discount %]]&lt;=0.3, "20-30%", IF(Table_1[[#This Row],[Discount %]]&lt;=0.4, "30-40%", "40%+"))))</f>
        <v>0-10%</v>
      </c>
    </row>
    <row r="7605" spans="1:24" ht="14.4" x14ac:dyDescent="0.3">
      <c r="A7605" s="2">
        <v>7604</v>
      </c>
      <c r="B7605" s="2" t="s">
        <v>9557</v>
      </c>
      <c r="C7605" s="2">
        <f>YEAR([1]Data!$D7605)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9">
        <v>12.96</v>
      </c>
      <c r="T7605" s="2">
        <v>2</v>
      </c>
      <c r="U7605" s="25">
        <v>0</v>
      </c>
      <c r="V7605" s="25">
        <v>6.2208000000000006</v>
      </c>
      <c r="W7605" s="11">
        <f>Table_1[[#This Row],[Discount]]/Table_1[[#This Row],[Sales]]</f>
        <v>0</v>
      </c>
      <c r="X7605" t="str">
        <f>IF(Table_1[[#This Row],[Discount %]]&lt;=0.1, "0-10%", IF(Table_1[[#This Row],[Discount %]]&lt;=0.2, "10-20%", IF(Table_1[[#This Row],[Discount %]]&lt;=0.3, "20-30%", IF(Table_1[[#This Row],[Discount %]]&lt;=0.4, "30-40%", "40%+"))))</f>
        <v>0-10%</v>
      </c>
    </row>
    <row r="7606" spans="1:24" ht="14.4" x14ac:dyDescent="0.3">
      <c r="A7606" s="2">
        <v>7605</v>
      </c>
      <c r="B7606" s="2" t="s">
        <v>9558</v>
      </c>
      <c r="C7606" s="2">
        <f>YEAR([1]Data!$D7606)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9">
        <v>25.176000000000002</v>
      </c>
      <c r="T7606" s="2">
        <v>3</v>
      </c>
      <c r="U7606" s="25">
        <v>0.6</v>
      </c>
      <c r="V7606" s="25">
        <v>-33.358199999999997</v>
      </c>
      <c r="W7606" s="11">
        <f>Table_1[[#This Row],[Discount]]/Table_1[[#This Row],[Sales]]</f>
        <v>2.3832221163012389E-2</v>
      </c>
      <c r="X7606" t="str">
        <f>IF(Table_1[[#This Row],[Discount %]]&lt;=0.1, "0-10%", IF(Table_1[[#This Row],[Discount %]]&lt;=0.2, "10-20%", IF(Table_1[[#This Row],[Discount %]]&lt;=0.3, "20-30%", IF(Table_1[[#This Row],[Discount %]]&lt;=0.4, "30-40%", "40%+"))))</f>
        <v>0-10%</v>
      </c>
    </row>
    <row r="7607" spans="1:24" ht="14.4" x14ac:dyDescent="0.3">
      <c r="A7607" s="2">
        <v>7606</v>
      </c>
      <c r="B7607" s="2" t="s">
        <v>9558</v>
      </c>
      <c r="C7607" s="2">
        <f>YEAR([1]Data!$D7607)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9">
        <v>5.5840000000000005</v>
      </c>
      <c r="T7607" s="2">
        <v>2</v>
      </c>
      <c r="U7607" s="25">
        <v>0.6</v>
      </c>
      <c r="V7607" s="25">
        <v>-1.6751999999999994</v>
      </c>
      <c r="W7607" s="11">
        <f>Table_1[[#This Row],[Discount]]/Table_1[[#This Row],[Sales]]</f>
        <v>0.10744985673352433</v>
      </c>
      <c r="X7607" t="str">
        <f>IF(Table_1[[#This Row],[Discount %]]&lt;=0.1, "0-10%", IF(Table_1[[#This Row],[Discount %]]&lt;=0.2, "10-20%", IF(Table_1[[#This Row],[Discount %]]&lt;=0.3, "20-30%", IF(Table_1[[#This Row],[Discount %]]&lt;=0.4, "30-40%", "40%+"))))</f>
        <v>10-20%</v>
      </c>
    </row>
    <row r="7608" spans="1:24" ht="14.4" x14ac:dyDescent="0.3">
      <c r="A7608" s="2">
        <v>7607</v>
      </c>
      <c r="B7608" s="2" t="s">
        <v>9558</v>
      </c>
      <c r="C7608" s="2">
        <f>YEAR([1]Data!$D7608)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9">
        <v>1297.3680000000002</v>
      </c>
      <c r="T7608" s="2">
        <v>9</v>
      </c>
      <c r="U7608" s="25">
        <v>0.2</v>
      </c>
      <c r="V7608" s="25">
        <v>97.302599999999984</v>
      </c>
      <c r="W7608" s="11">
        <f>Table_1[[#This Row],[Discount]]/Table_1[[#This Row],[Sales]]</f>
        <v>1.541582650412219E-4</v>
      </c>
      <c r="X7608" t="str">
        <f>IF(Table_1[[#This Row],[Discount %]]&lt;=0.1, "0-10%", IF(Table_1[[#This Row],[Discount %]]&lt;=0.2, "10-20%", IF(Table_1[[#This Row],[Discount %]]&lt;=0.3, "20-30%", IF(Table_1[[#This Row],[Discount %]]&lt;=0.4, "30-40%", "40%+"))))</f>
        <v>0-10%</v>
      </c>
    </row>
    <row r="7609" spans="1:24" ht="14.4" x14ac:dyDescent="0.3">
      <c r="A7609" s="2">
        <v>7608</v>
      </c>
      <c r="B7609" s="2" t="s">
        <v>9559</v>
      </c>
      <c r="C7609" s="2">
        <f>YEAR([1]Data!$D7609)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9">
        <v>264.32</v>
      </c>
      <c r="T7609" s="2">
        <v>2</v>
      </c>
      <c r="U7609" s="25">
        <v>0.2</v>
      </c>
      <c r="V7609" s="25">
        <v>19.823999999999998</v>
      </c>
      <c r="W7609" s="11">
        <f>Table_1[[#This Row],[Discount]]/Table_1[[#This Row],[Sales]]</f>
        <v>7.5665859564164658E-4</v>
      </c>
      <c r="X7609" t="str">
        <f>IF(Table_1[[#This Row],[Discount %]]&lt;=0.1, "0-10%", IF(Table_1[[#This Row],[Discount %]]&lt;=0.2, "10-20%", IF(Table_1[[#This Row],[Discount %]]&lt;=0.3, "20-30%", IF(Table_1[[#This Row],[Discount %]]&lt;=0.4, "30-40%", "40%+"))))</f>
        <v>0-10%</v>
      </c>
    </row>
    <row r="7610" spans="1:24" ht="14.4" x14ac:dyDescent="0.3">
      <c r="A7610" s="2">
        <v>7609</v>
      </c>
      <c r="B7610" s="2" t="s">
        <v>9560</v>
      </c>
      <c r="C7610" s="2">
        <f>YEAR([1]Data!$D7610)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9">
        <v>25.92</v>
      </c>
      <c r="T7610" s="2">
        <v>4</v>
      </c>
      <c r="U7610" s="25">
        <v>0</v>
      </c>
      <c r="V7610" s="25">
        <v>12.441600000000001</v>
      </c>
      <c r="W7610" s="11">
        <f>Table_1[[#This Row],[Discount]]/Table_1[[#This Row],[Sales]]</f>
        <v>0</v>
      </c>
      <c r="X7610" t="str">
        <f>IF(Table_1[[#This Row],[Discount %]]&lt;=0.1, "0-10%", IF(Table_1[[#This Row],[Discount %]]&lt;=0.2, "10-20%", IF(Table_1[[#This Row],[Discount %]]&lt;=0.3, "20-30%", IF(Table_1[[#This Row],[Discount %]]&lt;=0.4, "30-40%", "40%+"))))</f>
        <v>0-10%</v>
      </c>
    </row>
    <row r="7611" spans="1:24" ht="14.4" x14ac:dyDescent="0.3">
      <c r="A7611" s="2">
        <v>7610</v>
      </c>
      <c r="B7611" s="2" t="s">
        <v>9560</v>
      </c>
      <c r="C7611" s="2">
        <f>YEAR([1]Data!$D7611)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9">
        <v>22.959999999999997</v>
      </c>
      <c r="T7611" s="2">
        <v>7</v>
      </c>
      <c r="U7611" s="25">
        <v>0</v>
      </c>
      <c r="V7611" s="25">
        <v>6.6583999999999968</v>
      </c>
      <c r="W7611" s="11">
        <f>Table_1[[#This Row],[Discount]]/Table_1[[#This Row],[Sales]]</f>
        <v>0</v>
      </c>
      <c r="X7611" t="str">
        <f>IF(Table_1[[#This Row],[Discount %]]&lt;=0.1, "0-10%", IF(Table_1[[#This Row],[Discount %]]&lt;=0.2, "10-20%", IF(Table_1[[#This Row],[Discount %]]&lt;=0.3, "20-30%", IF(Table_1[[#This Row],[Discount %]]&lt;=0.4, "30-40%", "40%+"))))</f>
        <v>0-10%</v>
      </c>
    </row>
    <row r="7612" spans="1:24" ht="14.4" x14ac:dyDescent="0.3">
      <c r="A7612" s="2">
        <v>7611</v>
      </c>
      <c r="B7612" s="2" t="s">
        <v>9561</v>
      </c>
      <c r="C7612" s="2">
        <f>YEAR([1]Data!$D7612)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9">
        <v>19.440000000000001</v>
      </c>
      <c r="T7612" s="2">
        <v>3</v>
      </c>
      <c r="U7612" s="25">
        <v>0</v>
      </c>
      <c r="V7612" s="25">
        <v>9.3312000000000008</v>
      </c>
      <c r="W7612" s="11">
        <f>Table_1[[#This Row],[Discount]]/Table_1[[#This Row],[Sales]]</f>
        <v>0</v>
      </c>
      <c r="X7612" t="str">
        <f>IF(Table_1[[#This Row],[Discount %]]&lt;=0.1, "0-10%", IF(Table_1[[#This Row],[Discount %]]&lt;=0.2, "10-20%", IF(Table_1[[#This Row],[Discount %]]&lt;=0.3, "20-30%", IF(Table_1[[#This Row],[Discount %]]&lt;=0.4, "30-40%", "40%+"))))</f>
        <v>0-10%</v>
      </c>
    </row>
    <row r="7613" spans="1:24" ht="14.4" x14ac:dyDescent="0.3">
      <c r="A7613" s="2">
        <v>7612</v>
      </c>
      <c r="B7613" s="2" t="s">
        <v>9562</v>
      </c>
      <c r="C7613" s="2">
        <f>YEAR([1]Data!$D7613)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9">
        <v>9.5399999999999991</v>
      </c>
      <c r="T7613" s="2">
        <v>2</v>
      </c>
      <c r="U7613" s="25">
        <v>0</v>
      </c>
      <c r="V7613" s="25">
        <v>4.2929999999999993</v>
      </c>
      <c r="W7613" s="11">
        <f>Table_1[[#This Row],[Discount]]/Table_1[[#This Row],[Sales]]</f>
        <v>0</v>
      </c>
      <c r="X7613" t="str">
        <f>IF(Table_1[[#This Row],[Discount %]]&lt;=0.1, "0-10%", IF(Table_1[[#This Row],[Discount %]]&lt;=0.2, "10-20%", IF(Table_1[[#This Row],[Discount %]]&lt;=0.3, "20-30%", IF(Table_1[[#This Row],[Discount %]]&lt;=0.4, "30-40%", "40%+"))))</f>
        <v>0-10%</v>
      </c>
    </row>
    <row r="7614" spans="1:24" ht="14.4" x14ac:dyDescent="0.3">
      <c r="A7614" s="2">
        <v>7613</v>
      </c>
      <c r="B7614" s="2" t="s">
        <v>9562</v>
      </c>
      <c r="C7614" s="2">
        <f>YEAR([1]Data!$D7614)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9">
        <v>5.81</v>
      </c>
      <c r="T7614" s="2">
        <v>1</v>
      </c>
      <c r="U7614" s="25">
        <v>0</v>
      </c>
      <c r="V7614" s="25">
        <v>1.8010999999999999</v>
      </c>
      <c r="W7614" s="11">
        <f>Table_1[[#This Row],[Discount]]/Table_1[[#This Row],[Sales]]</f>
        <v>0</v>
      </c>
      <c r="X7614" t="str">
        <f>IF(Table_1[[#This Row],[Discount %]]&lt;=0.1, "0-10%", IF(Table_1[[#This Row],[Discount %]]&lt;=0.2, "10-20%", IF(Table_1[[#This Row],[Discount %]]&lt;=0.3, "20-30%", IF(Table_1[[#This Row],[Discount %]]&lt;=0.4, "30-40%", "40%+"))))</f>
        <v>0-10%</v>
      </c>
    </row>
    <row r="7615" spans="1:24" ht="14.4" x14ac:dyDescent="0.3">
      <c r="A7615" s="2">
        <v>7614</v>
      </c>
      <c r="B7615" s="2" t="s">
        <v>9562</v>
      </c>
      <c r="C7615" s="2">
        <f>YEAR([1]Data!$D7615)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9">
        <v>5.76</v>
      </c>
      <c r="T7615" s="2">
        <v>2</v>
      </c>
      <c r="U7615" s="25">
        <v>0</v>
      </c>
      <c r="V7615" s="25">
        <v>1.7279999999999998</v>
      </c>
      <c r="W7615" s="11">
        <f>Table_1[[#This Row],[Discount]]/Table_1[[#This Row],[Sales]]</f>
        <v>0</v>
      </c>
      <c r="X7615" t="str">
        <f>IF(Table_1[[#This Row],[Discount %]]&lt;=0.1, "0-10%", IF(Table_1[[#This Row],[Discount %]]&lt;=0.2, "10-20%", IF(Table_1[[#This Row],[Discount %]]&lt;=0.3, "20-30%", IF(Table_1[[#This Row],[Discount %]]&lt;=0.4, "30-40%", "40%+"))))</f>
        <v>0-10%</v>
      </c>
    </row>
    <row r="7616" spans="1:24" ht="14.4" x14ac:dyDescent="0.3">
      <c r="A7616" s="2">
        <v>7615</v>
      </c>
      <c r="B7616" s="2" t="s">
        <v>9563</v>
      </c>
      <c r="C7616" s="2">
        <f>YEAR([1]Data!$D7616)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9">
        <v>14.91</v>
      </c>
      <c r="T7616" s="2">
        <v>3</v>
      </c>
      <c r="U7616" s="25">
        <v>0</v>
      </c>
      <c r="V7616" s="25">
        <v>4.6220999999999997</v>
      </c>
      <c r="W7616" s="11">
        <f>Table_1[[#This Row],[Discount]]/Table_1[[#This Row],[Sales]]</f>
        <v>0</v>
      </c>
      <c r="X7616" t="str">
        <f>IF(Table_1[[#This Row],[Discount %]]&lt;=0.1, "0-10%", IF(Table_1[[#This Row],[Discount %]]&lt;=0.2, "10-20%", IF(Table_1[[#This Row],[Discount %]]&lt;=0.3, "20-30%", IF(Table_1[[#This Row],[Discount %]]&lt;=0.4, "30-40%", "40%+"))))</f>
        <v>0-10%</v>
      </c>
    </row>
    <row r="7617" spans="1:24" ht="14.4" x14ac:dyDescent="0.3">
      <c r="A7617" s="2">
        <v>7616</v>
      </c>
      <c r="B7617" s="2" t="s">
        <v>9564</v>
      </c>
      <c r="C7617" s="2">
        <f>YEAR([1]Data!$D7617)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9">
        <v>6.6420000000000012</v>
      </c>
      <c r="T7617" s="2">
        <v>9</v>
      </c>
      <c r="U7617" s="25">
        <v>0.7</v>
      </c>
      <c r="V7617" s="25">
        <v>-4.427999999999999</v>
      </c>
      <c r="W7617" s="11">
        <f>Table_1[[#This Row],[Discount]]/Table_1[[#This Row],[Sales]]</f>
        <v>0.10538994278831675</v>
      </c>
      <c r="X7617" t="str">
        <f>IF(Table_1[[#This Row],[Discount %]]&lt;=0.1, "0-10%", IF(Table_1[[#This Row],[Discount %]]&lt;=0.2, "10-20%", IF(Table_1[[#This Row],[Discount %]]&lt;=0.3, "20-30%", IF(Table_1[[#This Row],[Discount %]]&lt;=0.4, "30-40%", "40%+"))))</f>
        <v>10-20%</v>
      </c>
    </row>
    <row r="7618" spans="1:24" ht="14.4" x14ac:dyDescent="0.3">
      <c r="A7618" s="2">
        <v>7617</v>
      </c>
      <c r="B7618" s="2" t="s">
        <v>9565</v>
      </c>
      <c r="C7618" s="2">
        <f>YEAR([1]Data!$D7618)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9">
        <v>18.54</v>
      </c>
      <c r="T7618" s="2">
        <v>2</v>
      </c>
      <c r="U7618" s="25">
        <v>0</v>
      </c>
      <c r="V7618" s="25">
        <v>8.7137999999999991</v>
      </c>
      <c r="W7618" s="11">
        <f>Table_1[[#This Row],[Discount]]/Table_1[[#This Row],[Sales]]</f>
        <v>0</v>
      </c>
      <c r="X7618" t="str">
        <f>IF(Table_1[[#This Row],[Discount %]]&lt;=0.1, "0-10%", IF(Table_1[[#This Row],[Discount %]]&lt;=0.2, "10-20%", IF(Table_1[[#This Row],[Discount %]]&lt;=0.3, "20-30%", IF(Table_1[[#This Row],[Discount %]]&lt;=0.4, "30-40%", "40%+"))))</f>
        <v>0-10%</v>
      </c>
    </row>
    <row r="7619" spans="1:24" ht="14.4" x14ac:dyDescent="0.3">
      <c r="A7619" s="2">
        <v>7618</v>
      </c>
      <c r="B7619" s="2" t="s">
        <v>9565</v>
      </c>
      <c r="C7619" s="2">
        <f>YEAR([1]Data!$D7619)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9">
        <v>679.96</v>
      </c>
      <c r="T7619" s="2">
        <v>5</v>
      </c>
      <c r="U7619" s="25">
        <v>0.2</v>
      </c>
      <c r="V7619" s="25">
        <v>220.98699999999997</v>
      </c>
      <c r="W7619" s="11">
        <f>Table_1[[#This Row],[Discount]]/Table_1[[#This Row],[Sales]]</f>
        <v>2.9413494911465383E-4</v>
      </c>
      <c r="X7619" t="str">
        <f>IF(Table_1[[#This Row],[Discount %]]&lt;=0.1, "0-10%", IF(Table_1[[#This Row],[Discount %]]&lt;=0.2, "10-20%", IF(Table_1[[#This Row],[Discount %]]&lt;=0.3, "20-30%", IF(Table_1[[#This Row],[Discount %]]&lt;=0.4, "30-40%", "40%+"))))</f>
        <v>0-10%</v>
      </c>
    </row>
    <row r="7620" spans="1:24" ht="14.4" x14ac:dyDescent="0.3">
      <c r="A7620" s="2">
        <v>7619</v>
      </c>
      <c r="B7620" s="2" t="s">
        <v>9566</v>
      </c>
      <c r="C7620" s="2">
        <f>YEAR([1]Data!$D7620)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9">
        <v>189.57600000000002</v>
      </c>
      <c r="T7620" s="2">
        <v>1</v>
      </c>
      <c r="U7620" s="25">
        <v>0.2</v>
      </c>
      <c r="V7620" s="25">
        <v>9.4787999999999784</v>
      </c>
      <c r="W7620" s="11">
        <f>Table_1[[#This Row],[Discount]]/Table_1[[#This Row],[Sales]]</f>
        <v>1.0549858631894332E-3</v>
      </c>
      <c r="X7620" t="str">
        <f>IF(Table_1[[#This Row],[Discount %]]&lt;=0.1, "0-10%", IF(Table_1[[#This Row],[Discount %]]&lt;=0.2, "10-20%", IF(Table_1[[#This Row],[Discount %]]&lt;=0.3, "20-30%", IF(Table_1[[#This Row],[Discount %]]&lt;=0.4, "30-40%", "40%+"))))</f>
        <v>0-10%</v>
      </c>
    </row>
    <row r="7621" spans="1:24" ht="14.4" x14ac:dyDescent="0.3">
      <c r="A7621" s="2">
        <v>7620</v>
      </c>
      <c r="B7621" s="2" t="s">
        <v>9566</v>
      </c>
      <c r="C7621" s="2">
        <f>YEAR([1]Data!$D7621)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9">
        <v>71.959999999999994</v>
      </c>
      <c r="T7621" s="2">
        <v>5</v>
      </c>
      <c r="U7621" s="25">
        <v>0.2</v>
      </c>
      <c r="V7621" s="25">
        <v>7.1960000000000015</v>
      </c>
      <c r="W7621" s="11">
        <f>Table_1[[#This Row],[Discount]]/Table_1[[#This Row],[Sales]]</f>
        <v>2.7793218454697059E-3</v>
      </c>
      <c r="X7621" t="str">
        <f>IF(Table_1[[#This Row],[Discount %]]&lt;=0.1, "0-10%", IF(Table_1[[#This Row],[Discount %]]&lt;=0.2, "10-20%", IF(Table_1[[#This Row],[Discount %]]&lt;=0.3, "20-30%", IF(Table_1[[#This Row],[Discount %]]&lt;=0.4, "30-40%", "40%+"))))</f>
        <v>0-10%</v>
      </c>
    </row>
    <row r="7622" spans="1:24" ht="14.4" x14ac:dyDescent="0.3">
      <c r="A7622" s="2">
        <v>7621</v>
      </c>
      <c r="B7622" s="2" t="s">
        <v>9567</v>
      </c>
      <c r="C7622" s="2">
        <f>YEAR([1]Data!$D7622)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9">
        <v>539.91999999999996</v>
      </c>
      <c r="T7622" s="2">
        <v>5</v>
      </c>
      <c r="U7622" s="25">
        <v>0.2</v>
      </c>
      <c r="V7622" s="25">
        <v>47.242999999999967</v>
      </c>
      <c r="W7622" s="11">
        <f>Table_1[[#This Row],[Discount]]/Table_1[[#This Row],[Sales]]</f>
        <v>3.7042524818491632E-4</v>
      </c>
      <c r="X7622" t="str">
        <f>IF(Table_1[[#This Row],[Discount %]]&lt;=0.1, "0-10%", IF(Table_1[[#This Row],[Discount %]]&lt;=0.2, "10-20%", IF(Table_1[[#This Row],[Discount %]]&lt;=0.3, "20-30%", IF(Table_1[[#This Row],[Discount %]]&lt;=0.4, "30-40%", "40%+"))))</f>
        <v>0-10%</v>
      </c>
    </row>
    <row r="7623" spans="1:24" ht="14.4" x14ac:dyDescent="0.3">
      <c r="A7623" s="2">
        <v>7622</v>
      </c>
      <c r="B7623" s="2" t="s">
        <v>9567</v>
      </c>
      <c r="C7623" s="2">
        <f>YEAR([1]Data!$D7623)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9">
        <v>725.34400000000005</v>
      </c>
      <c r="T7623" s="2">
        <v>4</v>
      </c>
      <c r="U7623" s="25">
        <v>0.2</v>
      </c>
      <c r="V7623" s="25">
        <v>54.400800000000004</v>
      </c>
      <c r="W7623" s="11">
        <f>Table_1[[#This Row],[Discount]]/Table_1[[#This Row],[Sales]]</f>
        <v>2.7573123924648165E-4</v>
      </c>
      <c r="X7623" t="str">
        <f>IF(Table_1[[#This Row],[Discount %]]&lt;=0.1, "0-10%", IF(Table_1[[#This Row],[Discount %]]&lt;=0.2, "10-20%", IF(Table_1[[#This Row],[Discount %]]&lt;=0.3, "20-30%", IF(Table_1[[#This Row],[Discount %]]&lt;=0.4, "30-40%", "40%+"))))</f>
        <v>0-10%</v>
      </c>
    </row>
    <row r="7624" spans="1:24" ht="14.4" x14ac:dyDescent="0.3">
      <c r="A7624" s="2">
        <v>7623</v>
      </c>
      <c r="B7624" s="2" t="s">
        <v>9567</v>
      </c>
      <c r="C7624" s="2">
        <f>YEAR([1]Data!$D7624)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9">
        <v>7.4399999999999995</v>
      </c>
      <c r="T7624" s="2">
        <v>3</v>
      </c>
      <c r="U7624" s="25">
        <v>0</v>
      </c>
      <c r="V7624" s="25">
        <v>2.6039999999999996</v>
      </c>
      <c r="W7624" s="11">
        <f>Table_1[[#This Row],[Discount]]/Table_1[[#This Row],[Sales]]</f>
        <v>0</v>
      </c>
      <c r="X7624" t="str">
        <f>IF(Table_1[[#This Row],[Discount %]]&lt;=0.1, "0-10%", IF(Table_1[[#This Row],[Discount %]]&lt;=0.2, "10-20%", IF(Table_1[[#This Row],[Discount %]]&lt;=0.3, "20-30%", IF(Table_1[[#This Row],[Discount %]]&lt;=0.4, "30-40%", "40%+"))))</f>
        <v>0-10%</v>
      </c>
    </row>
    <row r="7625" spans="1:24" ht="14.4" x14ac:dyDescent="0.3">
      <c r="A7625" s="2">
        <v>7624</v>
      </c>
      <c r="B7625" s="2" t="s">
        <v>9568</v>
      </c>
      <c r="C7625" s="2">
        <f>YEAR([1]Data!$D7625)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9">
        <v>39.479999999999997</v>
      </c>
      <c r="T7625" s="2">
        <v>1</v>
      </c>
      <c r="U7625" s="25">
        <v>0</v>
      </c>
      <c r="V7625" s="25">
        <v>11.054400000000001</v>
      </c>
      <c r="W7625" s="11">
        <f>Table_1[[#This Row],[Discount]]/Table_1[[#This Row],[Sales]]</f>
        <v>0</v>
      </c>
      <c r="X7625" t="str">
        <f>IF(Table_1[[#This Row],[Discount %]]&lt;=0.1, "0-10%", IF(Table_1[[#This Row],[Discount %]]&lt;=0.2, "10-20%", IF(Table_1[[#This Row],[Discount %]]&lt;=0.3, "20-30%", IF(Table_1[[#This Row],[Discount %]]&lt;=0.4, "30-40%", "40%+"))))</f>
        <v>0-10%</v>
      </c>
    </row>
    <row r="7626" spans="1:24" ht="14.4" x14ac:dyDescent="0.3">
      <c r="A7626" s="2">
        <v>7625</v>
      </c>
      <c r="B7626" s="2" t="s">
        <v>9569</v>
      </c>
      <c r="C7626" s="2">
        <f>YEAR([1]Data!$D7626)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9">
        <v>850.5</v>
      </c>
      <c r="T7626" s="2">
        <v>5</v>
      </c>
      <c r="U7626" s="25">
        <v>0.1</v>
      </c>
      <c r="V7626" s="25">
        <v>245.69999999999993</v>
      </c>
      <c r="W7626" s="11">
        <f>Table_1[[#This Row],[Discount]]/Table_1[[#This Row],[Sales]]</f>
        <v>1.1757789535567314E-4</v>
      </c>
      <c r="X7626" t="str">
        <f>IF(Table_1[[#This Row],[Discount %]]&lt;=0.1, "0-10%", IF(Table_1[[#This Row],[Discount %]]&lt;=0.2, "10-20%", IF(Table_1[[#This Row],[Discount %]]&lt;=0.3, "20-30%", IF(Table_1[[#This Row],[Discount %]]&lt;=0.4, "30-40%", "40%+"))))</f>
        <v>0-10%</v>
      </c>
    </row>
    <row r="7627" spans="1:24" ht="14.4" x14ac:dyDescent="0.3">
      <c r="A7627" s="2">
        <v>7626</v>
      </c>
      <c r="B7627" s="2" t="s">
        <v>9569</v>
      </c>
      <c r="C7627" s="2">
        <f>YEAR([1]Data!$D7627)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9">
        <v>75.33</v>
      </c>
      <c r="T7627" s="2">
        <v>9</v>
      </c>
      <c r="U7627" s="25">
        <v>0</v>
      </c>
      <c r="V7627" s="25">
        <v>19.585799999999999</v>
      </c>
      <c r="W7627" s="11">
        <f>Table_1[[#This Row],[Discount]]/Table_1[[#This Row],[Sales]]</f>
        <v>0</v>
      </c>
      <c r="X7627" t="str">
        <f>IF(Table_1[[#This Row],[Discount %]]&lt;=0.1, "0-10%", IF(Table_1[[#This Row],[Discount %]]&lt;=0.2, "10-20%", IF(Table_1[[#This Row],[Discount %]]&lt;=0.3, "20-30%", IF(Table_1[[#This Row],[Discount %]]&lt;=0.4, "30-40%", "40%+"))))</f>
        <v>0-10%</v>
      </c>
    </row>
    <row r="7628" spans="1:24" ht="14.4" x14ac:dyDescent="0.3">
      <c r="A7628" s="2">
        <v>7627</v>
      </c>
      <c r="B7628" s="2" t="s">
        <v>9570</v>
      </c>
      <c r="C7628" s="2">
        <f>YEAR([1]Data!$D7628)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9">
        <v>325.63200000000006</v>
      </c>
      <c r="T7628" s="2">
        <v>6</v>
      </c>
      <c r="U7628" s="25">
        <v>0.2</v>
      </c>
      <c r="V7628" s="25">
        <v>28.492799999999988</v>
      </c>
      <c r="W7628" s="11">
        <f>Table_1[[#This Row],[Discount]]/Table_1[[#This Row],[Sales]]</f>
        <v>6.1419025157232691E-4</v>
      </c>
      <c r="X7628" t="str">
        <f>IF(Table_1[[#This Row],[Discount %]]&lt;=0.1, "0-10%", IF(Table_1[[#This Row],[Discount %]]&lt;=0.2, "10-20%", IF(Table_1[[#This Row],[Discount %]]&lt;=0.3, "20-30%", IF(Table_1[[#This Row],[Discount %]]&lt;=0.4, "30-40%", "40%+"))))</f>
        <v>0-10%</v>
      </c>
    </row>
    <row r="7629" spans="1:24" ht="14.4" x14ac:dyDescent="0.3">
      <c r="A7629" s="2">
        <v>7628</v>
      </c>
      <c r="B7629" s="2" t="s">
        <v>9570</v>
      </c>
      <c r="C7629" s="2">
        <f>YEAR([1]Data!$D7629)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9">
        <v>23.344000000000001</v>
      </c>
      <c r="T7629" s="2">
        <v>2</v>
      </c>
      <c r="U7629" s="25">
        <v>0.2</v>
      </c>
      <c r="V7629" s="25">
        <v>-1.4590000000000014</v>
      </c>
      <c r="W7629" s="11">
        <f>Table_1[[#This Row],[Discount]]/Table_1[[#This Row],[Sales]]</f>
        <v>8.5675119945167917E-3</v>
      </c>
      <c r="X7629" t="str">
        <f>IF(Table_1[[#This Row],[Discount %]]&lt;=0.1, "0-10%", IF(Table_1[[#This Row],[Discount %]]&lt;=0.2, "10-20%", IF(Table_1[[#This Row],[Discount %]]&lt;=0.3, "20-30%", IF(Table_1[[#This Row],[Discount %]]&lt;=0.4, "30-40%", "40%+"))))</f>
        <v>0-10%</v>
      </c>
    </row>
    <row r="7630" spans="1:24" ht="14.4" x14ac:dyDescent="0.3">
      <c r="A7630" s="2">
        <v>7629</v>
      </c>
      <c r="B7630" s="2" t="s">
        <v>9570</v>
      </c>
      <c r="C7630" s="2">
        <f>YEAR([1]Data!$D7630)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9">
        <v>16.520000000000003</v>
      </c>
      <c r="T7630" s="2">
        <v>5</v>
      </c>
      <c r="U7630" s="25">
        <v>0.2</v>
      </c>
      <c r="V7630" s="25">
        <v>5.368999999999998</v>
      </c>
      <c r="W7630" s="11">
        <f>Table_1[[#This Row],[Discount]]/Table_1[[#This Row],[Sales]]</f>
        <v>1.2106537530266342E-2</v>
      </c>
      <c r="X7630" t="str">
        <f>IF(Table_1[[#This Row],[Discount %]]&lt;=0.1, "0-10%", IF(Table_1[[#This Row],[Discount %]]&lt;=0.2, "10-20%", IF(Table_1[[#This Row],[Discount %]]&lt;=0.3, "20-30%", IF(Table_1[[#This Row],[Discount %]]&lt;=0.4, "30-40%", "40%+"))))</f>
        <v>0-10%</v>
      </c>
    </row>
    <row r="7631" spans="1:24" ht="14.4" x14ac:dyDescent="0.3">
      <c r="A7631" s="2">
        <v>7630</v>
      </c>
      <c r="B7631" s="2" t="s">
        <v>9571</v>
      </c>
      <c r="C7631" s="2">
        <f>YEAR([1]Data!$D7631)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9">
        <v>335.72</v>
      </c>
      <c r="T7631" s="2">
        <v>5</v>
      </c>
      <c r="U7631" s="25">
        <v>0.2</v>
      </c>
      <c r="V7631" s="25">
        <v>113.30549999999999</v>
      </c>
      <c r="W7631" s="11">
        <f>Table_1[[#This Row],[Discount]]/Table_1[[#This Row],[Sales]]</f>
        <v>5.9573454068866907E-4</v>
      </c>
      <c r="X7631" t="str">
        <f>IF(Table_1[[#This Row],[Discount %]]&lt;=0.1, "0-10%", IF(Table_1[[#This Row],[Discount %]]&lt;=0.2, "10-20%", IF(Table_1[[#This Row],[Discount %]]&lt;=0.3, "20-30%", IF(Table_1[[#This Row],[Discount %]]&lt;=0.4, "30-40%", "40%+"))))</f>
        <v>0-10%</v>
      </c>
    </row>
    <row r="7632" spans="1:24" ht="14.4" x14ac:dyDescent="0.3">
      <c r="A7632" s="2">
        <v>7631</v>
      </c>
      <c r="B7632" s="2" t="s">
        <v>9571</v>
      </c>
      <c r="C7632" s="2">
        <f>YEAR([1]Data!$D7632)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9">
        <v>251.94400000000002</v>
      </c>
      <c r="T7632" s="2">
        <v>7</v>
      </c>
      <c r="U7632" s="25">
        <v>0.2</v>
      </c>
      <c r="V7632" s="25">
        <v>88.180399999999977</v>
      </c>
      <c r="W7632" s="11">
        <f>Table_1[[#This Row],[Discount]]/Table_1[[#This Row],[Sales]]</f>
        <v>7.9382719969517033E-4</v>
      </c>
      <c r="X7632" t="str">
        <f>IF(Table_1[[#This Row],[Discount %]]&lt;=0.1, "0-10%", IF(Table_1[[#This Row],[Discount %]]&lt;=0.2, "10-20%", IF(Table_1[[#This Row],[Discount %]]&lt;=0.3, "20-30%", IF(Table_1[[#This Row],[Discount %]]&lt;=0.4, "30-40%", "40%+"))))</f>
        <v>0-10%</v>
      </c>
    </row>
    <row r="7633" spans="1:24" ht="14.4" x14ac:dyDescent="0.3">
      <c r="A7633" s="2">
        <v>7632</v>
      </c>
      <c r="B7633" s="2" t="s">
        <v>9571</v>
      </c>
      <c r="C7633" s="2">
        <f>YEAR([1]Data!$D7633)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9">
        <v>127.30199999999999</v>
      </c>
      <c r="T7633" s="2">
        <v>7</v>
      </c>
      <c r="U7633" s="25">
        <v>0.3</v>
      </c>
      <c r="V7633" s="25">
        <v>-9.0929999999999964</v>
      </c>
      <c r="W7633" s="11">
        <f>Table_1[[#This Row],[Discount]]/Table_1[[#This Row],[Sales]]</f>
        <v>2.3566008389498986E-3</v>
      </c>
      <c r="X7633" t="str">
        <f>IF(Table_1[[#This Row],[Discount %]]&lt;=0.1, "0-10%", IF(Table_1[[#This Row],[Discount %]]&lt;=0.2, "10-20%", IF(Table_1[[#This Row],[Discount %]]&lt;=0.3, "20-30%", IF(Table_1[[#This Row],[Discount %]]&lt;=0.4, "30-40%", "40%+"))))</f>
        <v>0-10%</v>
      </c>
    </row>
    <row r="7634" spans="1:24" ht="14.4" x14ac:dyDescent="0.3">
      <c r="A7634" s="2">
        <v>7633</v>
      </c>
      <c r="B7634" s="2" t="s">
        <v>9572</v>
      </c>
      <c r="C7634" s="2">
        <f>YEAR([1]Data!$D7634)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9">
        <v>1207.8399999999999</v>
      </c>
      <c r="T7634" s="2">
        <v>8</v>
      </c>
      <c r="U7634" s="25">
        <v>0</v>
      </c>
      <c r="V7634" s="25">
        <v>314.03840000000002</v>
      </c>
      <c r="W7634" s="11">
        <f>Table_1[[#This Row],[Discount]]/Table_1[[#This Row],[Sales]]</f>
        <v>0</v>
      </c>
      <c r="X7634" t="str">
        <f>IF(Table_1[[#This Row],[Discount %]]&lt;=0.1, "0-10%", IF(Table_1[[#This Row],[Discount %]]&lt;=0.2, "10-20%", IF(Table_1[[#This Row],[Discount %]]&lt;=0.3, "20-30%", IF(Table_1[[#This Row],[Discount %]]&lt;=0.4, "30-40%", "40%+"))))</f>
        <v>0-10%</v>
      </c>
    </row>
    <row r="7635" spans="1:24" ht="14.4" x14ac:dyDescent="0.3">
      <c r="A7635" s="2">
        <v>7634</v>
      </c>
      <c r="B7635" s="2" t="s">
        <v>9572</v>
      </c>
      <c r="C7635" s="2">
        <f>YEAR([1]Data!$D7635)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9">
        <v>12.53</v>
      </c>
      <c r="T7635" s="2">
        <v>1</v>
      </c>
      <c r="U7635" s="25">
        <v>0</v>
      </c>
      <c r="V7635" s="25">
        <v>5.8890999999999991</v>
      </c>
      <c r="W7635" s="11">
        <f>Table_1[[#This Row],[Discount]]/Table_1[[#This Row],[Sales]]</f>
        <v>0</v>
      </c>
      <c r="X7635" t="str">
        <f>IF(Table_1[[#This Row],[Discount %]]&lt;=0.1, "0-10%", IF(Table_1[[#This Row],[Discount %]]&lt;=0.2, "10-20%", IF(Table_1[[#This Row],[Discount %]]&lt;=0.3, "20-30%", IF(Table_1[[#This Row],[Discount %]]&lt;=0.4, "30-40%", "40%+"))))</f>
        <v>0-10%</v>
      </c>
    </row>
    <row r="7636" spans="1:24" ht="14.4" x14ac:dyDescent="0.3">
      <c r="A7636" s="2">
        <v>7635</v>
      </c>
      <c r="B7636" s="2" t="s">
        <v>9572</v>
      </c>
      <c r="C7636" s="2">
        <f>YEAR([1]Data!$D7636)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9">
        <v>34.58</v>
      </c>
      <c r="T7636" s="2">
        <v>1</v>
      </c>
      <c r="U7636" s="25">
        <v>0</v>
      </c>
      <c r="V7636" s="25">
        <v>10.028199999999998</v>
      </c>
      <c r="W7636" s="11">
        <f>Table_1[[#This Row],[Discount]]/Table_1[[#This Row],[Sales]]</f>
        <v>0</v>
      </c>
      <c r="X7636" t="str">
        <f>IF(Table_1[[#This Row],[Discount %]]&lt;=0.1, "0-10%", IF(Table_1[[#This Row],[Discount %]]&lt;=0.2, "10-20%", IF(Table_1[[#This Row],[Discount %]]&lt;=0.3, "20-30%", IF(Table_1[[#This Row],[Discount %]]&lt;=0.4, "30-40%", "40%+"))))</f>
        <v>0-10%</v>
      </c>
    </row>
    <row r="7637" spans="1:24" ht="14.4" x14ac:dyDescent="0.3">
      <c r="A7637" s="2">
        <v>7636</v>
      </c>
      <c r="B7637" s="2" t="s">
        <v>9572</v>
      </c>
      <c r="C7637" s="2">
        <f>YEAR([1]Data!$D7637)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9">
        <v>300.98</v>
      </c>
      <c r="T7637" s="2">
        <v>1</v>
      </c>
      <c r="U7637" s="25">
        <v>0</v>
      </c>
      <c r="V7637" s="25">
        <v>87.28419999999997</v>
      </c>
      <c r="W7637" s="11">
        <f>Table_1[[#This Row],[Discount]]/Table_1[[#This Row],[Sales]]</f>
        <v>0</v>
      </c>
      <c r="X7637" t="str">
        <f>IF(Table_1[[#This Row],[Discount %]]&lt;=0.1, "0-10%", IF(Table_1[[#This Row],[Discount %]]&lt;=0.2, "10-20%", IF(Table_1[[#This Row],[Discount %]]&lt;=0.3, "20-30%", IF(Table_1[[#This Row],[Discount %]]&lt;=0.4, "30-40%", "40%+"))))</f>
        <v>0-10%</v>
      </c>
    </row>
    <row r="7638" spans="1:24" ht="14.4" x14ac:dyDescent="0.3">
      <c r="A7638" s="2">
        <v>7637</v>
      </c>
      <c r="B7638" s="2" t="s">
        <v>9572</v>
      </c>
      <c r="C7638" s="2">
        <f>YEAR([1]Data!$D7638)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9">
        <v>258.75</v>
      </c>
      <c r="T7638" s="2">
        <v>3</v>
      </c>
      <c r="U7638" s="25">
        <v>0</v>
      </c>
      <c r="V7638" s="25">
        <v>77.624999999999972</v>
      </c>
      <c r="W7638" s="11">
        <f>Table_1[[#This Row],[Discount]]/Table_1[[#This Row],[Sales]]</f>
        <v>0</v>
      </c>
      <c r="X7638" t="str">
        <f>IF(Table_1[[#This Row],[Discount %]]&lt;=0.1, "0-10%", IF(Table_1[[#This Row],[Discount %]]&lt;=0.2, "10-20%", IF(Table_1[[#This Row],[Discount %]]&lt;=0.3, "20-30%", IF(Table_1[[#This Row],[Discount %]]&lt;=0.4, "30-40%", "40%+"))))</f>
        <v>0-10%</v>
      </c>
    </row>
    <row r="7639" spans="1:24" ht="14.4" x14ac:dyDescent="0.3">
      <c r="A7639" s="2">
        <v>7638</v>
      </c>
      <c r="B7639" s="2" t="s">
        <v>9573</v>
      </c>
      <c r="C7639" s="2">
        <f>YEAR([1]Data!$D7639)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9">
        <v>59.519999999999996</v>
      </c>
      <c r="T7639" s="2">
        <v>3</v>
      </c>
      <c r="U7639" s="25">
        <v>0</v>
      </c>
      <c r="V7639" s="25">
        <v>15.475200000000001</v>
      </c>
      <c r="W7639" s="11">
        <f>Table_1[[#This Row],[Discount]]/Table_1[[#This Row],[Sales]]</f>
        <v>0</v>
      </c>
      <c r="X7639" t="str">
        <f>IF(Table_1[[#This Row],[Discount %]]&lt;=0.1, "0-10%", IF(Table_1[[#This Row],[Discount %]]&lt;=0.2, "10-20%", IF(Table_1[[#This Row],[Discount %]]&lt;=0.3, "20-30%", IF(Table_1[[#This Row],[Discount %]]&lt;=0.4, "30-40%", "40%+"))))</f>
        <v>0-10%</v>
      </c>
    </row>
    <row r="7640" spans="1:24" ht="14.4" x14ac:dyDescent="0.3">
      <c r="A7640" s="2">
        <v>7639</v>
      </c>
      <c r="B7640" s="2" t="s">
        <v>9573</v>
      </c>
      <c r="C7640" s="2">
        <f>YEAR([1]Data!$D7640)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9">
        <v>57.959999999999994</v>
      </c>
      <c r="T7640" s="2">
        <v>7</v>
      </c>
      <c r="U7640" s="25">
        <v>0</v>
      </c>
      <c r="V7640" s="25">
        <v>27.241199999999996</v>
      </c>
      <c r="W7640" s="11">
        <f>Table_1[[#This Row],[Discount]]/Table_1[[#This Row],[Sales]]</f>
        <v>0</v>
      </c>
      <c r="X7640" t="str">
        <f>IF(Table_1[[#This Row],[Discount %]]&lt;=0.1, "0-10%", IF(Table_1[[#This Row],[Discount %]]&lt;=0.2, "10-20%", IF(Table_1[[#This Row],[Discount %]]&lt;=0.3, "20-30%", IF(Table_1[[#This Row],[Discount %]]&lt;=0.4, "30-40%", "40%+"))))</f>
        <v>0-10%</v>
      </c>
    </row>
    <row r="7641" spans="1:24" ht="14.4" x14ac:dyDescent="0.3">
      <c r="A7641" s="2">
        <v>7640</v>
      </c>
      <c r="B7641" s="2" t="s">
        <v>9573</v>
      </c>
      <c r="C7641" s="2">
        <f>YEAR([1]Data!$D7641)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9">
        <v>441.96</v>
      </c>
      <c r="T7641" s="2">
        <v>2</v>
      </c>
      <c r="U7641" s="25">
        <v>0</v>
      </c>
      <c r="V7641" s="25">
        <v>101.6508</v>
      </c>
      <c r="W7641" s="11">
        <f>Table_1[[#This Row],[Discount]]/Table_1[[#This Row],[Sales]]</f>
        <v>0</v>
      </c>
      <c r="X7641" t="str">
        <f>IF(Table_1[[#This Row],[Discount %]]&lt;=0.1, "0-10%", IF(Table_1[[#This Row],[Discount %]]&lt;=0.2, "10-20%", IF(Table_1[[#This Row],[Discount %]]&lt;=0.3, "20-30%", IF(Table_1[[#This Row],[Discount %]]&lt;=0.4, "30-40%", "40%+"))))</f>
        <v>0-10%</v>
      </c>
    </row>
    <row r="7642" spans="1:24" ht="14.4" x14ac:dyDescent="0.3">
      <c r="A7642" s="2">
        <v>7641</v>
      </c>
      <c r="B7642" s="2" t="s">
        <v>9573</v>
      </c>
      <c r="C7642" s="2">
        <f>YEAR([1]Data!$D7642)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9">
        <v>68.039999999999992</v>
      </c>
      <c r="T7642" s="2">
        <v>6</v>
      </c>
      <c r="U7642" s="25">
        <v>0</v>
      </c>
      <c r="V7642" s="25">
        <v>33.339599999999997</v>
      </c>
      <c r="W7642" s="11">
        <f>Table_1[[#This Row],[Discount]]/Table_1[[#This Row],[Sales]]</f>
        <v>0</v>
      </c>
      <c r="X7642" t="str">
        <f>IF(Table_1[[#This Row],[Discount %]]&lt;=0.1, "0-10%", IF(Table_1[[#This Row],[Discount %]]&lt;=0.2, "10-20%", IF(Table_1[[#This Row],[Discount %]]&lt;=0.3, "20-30%", IF(Table_1[[#This Row],[Discount %]]&lt;=0.4, "30-40%", "40%+"))))</f>
        <v>0-10%</v>
      </c>
    </row>
    <row r="7643" spans="1:24" ht="14.4" x14ac:dyDescent="0.3">
      <c r="A7643" s="2">
        <v>7642</v>
      </c>
      <c r="B7643" s="2" t="s">
        <v>9574</v>
      </c>
      <c r="C7643" s="2">
        <f>YEAR([1]Data!$D7643)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9">
        <v>703.71</v>
      </c>
      <c r="T7643" s="2">
        <v>6</v>
      </c>
      <c r="U7643" s="25">
        <v>0.7</v>
      </c>
      <c r="V7643" s="25">
        <v>-938.28</v>
      </c>
      <c r="W7643" s="11">
        <f>Table_1[[#This Row],[Discount]]/Table_1[[#This Row],[Sales]]</f>
        <v>9.9472794190788799E-4</v>
      </c>
      <c r="X7643" t="str">
        <f>IF(Table_1[[#This Row],[Discount %]]&lt;=0.1, "0-10%", IF(Table_1[[#This Row],[Discount %]]&lt;=0.2, "10-20%", IF(Table_1[[#This Row],[Discount %]]&lt;=0.3, "20-30%", IF(Table_1[[#This Row],[Discount %]]&lt;=0.4, "30-40%", "40%+"))))</f>
        <v>0-10%</v>
      </c>
    </row>
    <row r="7644" spans="1:24" ht="14.4" x14ac:dyDescent="0.3">
      <c r="A7644" s="2">
        <v>7643</v>
      </c>
      <c r="B7644" s="2" t="s">
        <v>9574</v>
      </c>
      <c r="C7644" s="2">
        <f>YEAR([1]Data!$D7644)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9">
        <v>17.904000000000003</v>
      </c>
      <c r="T7644" s="2">
        <v>4</v>
      </c>
      <c r="U7644" s="25">
        <v>0.7</v>
      </c>
      <c r="V7644" s="25">
        <v>-14.920000000000002</v>
      </c>
      <c r="W7644" s="11">
        <f>Table_1[[#This Row],[Discount]]/Table_1[[#This Row],[Sales]]</f>
        <v>3.9097408400357449E-2</v>
      </c>
      <c r="X7644" t="str">
        <f>IF(Table_1[[#This Row],[Discount %]]&lt;=0.1, "0-10%", IF(Table_1[[#This Row],[Discount %]]&lt;=0.2, "10-20%", IF(Table_1[[#This Row],[Discount %]]&lt;=0.3, "20-30%", IF(Table_1[[#This Row],[Discount %]]&lt;=0.4, "30-40%", "40%+"))))</f>
        <v>0-10%</v>
      </c>
    </row>
    <row r="7645" spans="1:24" ht="14.4" x14ac:dyDescent="0.3">
      <c r="A7645" s="2">
        <v>7644</v>
      </c>
      <c r="B7645" s="2" t="s">
        <v>9574</v>
      </c>
      <c r="C7645" s="2">
        <f>YEAR([1]Data!$D7645)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9">
        <v>11.976000000000003</v>
      </c>
      <c r="T7645" s="2">
        <v>4</v>
      </c>
      <c r="U7645" s="25">
        <v>0.7</v>
      </c>
      <c r="V7645" s="25">
        <v>-9.1815999999999995</v>
      </c>
      <c r="W7645" s="11">
        <f>Table_1[[#This Row],[Discount]]/Table_1[[#This Row],[Sales]]</f>
        <v>5.845023380093519E-2</v>
      </c>
      <c r="X7645" t="str">
        <f>IF(Table_1[[#This Row],[Discount %]]&lt;=0.1, "0-10%", IF(Table_1[[#This Row],[Discount %]]&lt;=0.2, "10-20%", IF(Table_1[[#This Row],[Discount %]]&lt;=0.3, "20-30%", IF(Table_1[[#This Row],[Discount %]]&lt;=0.4, "30-40%", "40%+"))))</f>
        <v>0-10%</v>
      </c>
    </row>
    <row r="7646" spans="1:24" ht="14.4" x14ac:dyDescent="0.3">
      <c r="A7646" s="2">
        <v>7645</v>
      </c>
      <c r="B7646" s="2" t="s">
        <v>9574</v>
      </c>
      <c r="C7646" s="2">
        <f>YEAR([1]Data!$D7646)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9">
        <v>67.959999999999994</v>
      </c>
      <c r="T7646" s="2">
        <v>5</v>
      </c>
      <c r="U7646" s="25">
        <v>0.2</v>
      </c>
      <c r="V7646" s="25">
        <v>0.84950000000000259</v>
      </c>
      <c r="W7646" s="11">
        <f>Table_1[[#This Row],[Discount]]/Table_1[[#This Row],[Sales]]</f>
        <v>2.9429075927015894E-3</v>
      </c>
      <c r="X7646" t="str">
        <f>IF(Table_1[[#This Row],[Discount %]]&lt;=0.1, "0-10%", IF(Table_1[[#This Row],[Discount %]]&lt;=0.2, "10-20%", IF(Table_1[[#This Row],[Discount %]]&lt;=0.3, "20-30%", IF(Table_1[[#This Row],[Discount %]]&lt;=0.4, "30-40%", "40%+"))))</f>
        <v>0-10%</v>
      </c>
    </row>
    <row r="7647" spans="1:24" ht="14.4" x14ac:dyDescent="0.3">
      <c r="A7647" s="2">
        <v>7646</v>
      </c>
      <c r="B7647" s="2" t="s">
        <v>9577</v>
      </c>
      <c r="C7647" s="2">
        <f>YEAR([1]Data!$D7647)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9">
        <v>892.22400000000005</v>
      </c>
      <c r="T7647" s="2">
        <v>3</v>
      </c>
      <c r="U7647" s="25">
        <v>0.2</v>
      </c>
      <c r="V7647" s="25">
        <v>89.222400000000022</v>
      </c>
      <c r="W7647" s="11">
        <f>Table_1[[#This Row],[Discount]]/Table_1[[#This Row],[Sales]]</f>
        <v>2.2415895559859409E-4</v>
      </c>
      <c r="X7647" t="str">
        <f>IF(Table_1[[#This Row],[Discount %]]&lt;=0.1, "0-10%", IF(Table_1[[#This Row],[Discount %]]&lt;=0.2, "10-20%", IF(Table_1[[#This Row],[Discount %]]&lt;=0.3, "20-30%", IF(Table_1[[#This Row],[Discount %]]&lt;=0.4, "30-40%", "40%+"))))</f>
        <v>0-10%</v>
      </c>
    </row>
    <row r="7648" spans="1:24" ht="14.4" x14ac:dyDescent="0.3">
      <c r="A7648" s="2">
        <v>7647</v>
      </c>
      <c r="B7648" s="2" t="s">
        <v>9578</v>
      </c>
      <c r="C7648" s="2">
        <f>YEAR([1]Data!$D7648)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9">
        <v>1299.99</v>
      </c>
      <c r="T7648" s="2">
        <v>2</v>
      </c>
      <c r="U7648" s="25">
        <v>0.5</v>
      </c>
      <c r="V7648" s="25">
        <v>-571.99559999999997</v>
      </c>
      <c r="W7648" s="11">
        <f>Table_1[[#This Row],[Discount]]/Table_1[[#This Row],[Sales]]</f>
        <v>3.8461834321802473E-4</v>
      </c>
      <c r="X7648" t="str">
        <f>IF(Table_1[[#This Row],[Discount %]]&lt;=0.1, "0-10%", IF(Table_1[[#This Row],[Discount %]]&lt;=0.2, "10-20%", IF(Table_1[[#This Row],[Discount %]]&lt;=0.3, "20-30%", IF(Table_1[[#This Row],[Discount %]]&lt;=0.4, "30-40%", "40%+"))))</f>
        <v>0-10%</v>
      </c>
    </row>
    <row r="7649" spans="1:24" ht="14.4" x14ac:dyDescent="0.3">
      <c r="A7649" s="2">
        <v>7648</v>
      </c>
      <c r="B7649" s="2" t="s">
        <v>9579</v>
      </c>
      <c r="C7649" s="2">
        <f>YEAR([1]Data!$D7649)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9">
        <v>4.5439999999999996</v>
      </c>
      <c r="T7649" s="2">
        <v>2</v>
      </c>
      <c r="U7649" s="25">
        <v>0.2</v>
      </c>
      <c r="V7649" s="25">
        <v>1.6472</v>
      </c>
      <c r="W7649" s="11">
        <f>Table_1[[#This Row],[Discount]]/Table_1[[#This Row],[Sales]]</f>
        <v>4.4014084507042257E-2</v>
      </c>
      <c r="X7649" t="str">
        <f>IF(Table_1[[#This Row],[Discount %]]&lt;=0.1, "0-10%", IF(Table_1[[#This Row],[Discount %]]&lt;=0.2, "10-20%", IF(Table_1[[#This Row],[Discount %]]&lt;=0.3, "20-30%", IF(Table_1[[#This Row],[Discount %]]&lt;=0.4, "30-40%", "40%+"))))</f>
        <v>0-10%</v>
      </c>
    </row>
    <row r="7650" spans="1:24" ht="14.4" x14ac:dyDescent="0.3">
      <c r="A7650" s="2">
        <v>7649</v>
      </c>
      <c r="B7650" s="2" t="s">
        <v>9579</v>
      </c>
      <c r="C7650" s="2">
        <f>YEAR([1]Data!$D7650)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9">
        <v>1352.0320000000002</v>
      </c>
      <c r="T7650" s="2">
        <v>4</v>
      </c>
      <c r="U7650" s="25">
        <v>0.2</v>
      </c>
      <c r="V7650" s="25">
        <v>84.501999999999953</v>
      </c>
      <c r="W7650" s="11">
        <f>Table_1[[#This Row],[Discount]]/Table_1[[#This Row],[Sales]]</f>
        <v>1.4792549288774229E-4</v>
      </c>
      <c r="X7650" t="str">
        <f>IF(Table_1[[#This Row],[Discount %]]&lt;=0.1, "0-10%", IF(Table_1[[#This Row],[Discount %]]&lt;=0.2, "10-20%", IF(Table_1[[#This Row],[Discount %]]&lt;=0.3, "20-30%", IF(Table_1[[#This Row],[Discount %]]&lt;=0.4, "30-40%", "40%+"))))</f>
        <v>0-10%</v>
      </c>
    </row>
    <row r="7651" spans="1:24" ht="14.4" x14ac:dyDescent="0.3">
      <c r="A7651" s="2">
        <v>7650</v>
      </c>
      <c r="B7651" s="2" t="s">
        <v>9580</v>
      </c>
      <c r="C7651" s="2">
        <f>YEAR([1]Data!$D7651)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9">
        <v>1548.9900000000002</v>
      </c>
      <c r="T7651" s="2">
        <v>9</v>
      </c>
      <c r="U7651" s="25">
        <v>0.4</v>
      </c>
      <c r="V7651" s="25">
        <v>-464.69700000000012</v>
      </c>
      <c r="W7651" s="11">
        <f>Table_1[[#This Row],[Discount]]/Table_1[[#This Row],[Sales]]</f>
        <v>2.5823278394308547E-4</v>
      </c>
      <c r="X7651" t="str">
        <f>IF(Table_1[[#This Row],[Discount %]]&lt;=0.1, "0-10%", IF(Table_1[[#This Row],[Discount %]]&lt;=0.2, "10-20%", IF(Table_1[[#This Row],[Discount %]]&lt;=0.3, "20-30%", IF(Table_1[[#This Row],[Discount %]]&lt;=0.4, "30-40%", "40%+"))))</f>
        <v>0-10%</v>
      </c>
    </row>
    <row r="7652" spans="1:24" ht="14.4" x14ac:dyDescent="0.3">
      <c r="A7652" s="2">
        <v>7651</v>
      </c>
      <c r="B7652" s="2" t="s">
        <v>9580</v>
      </c>
      <c r="C7652" s="2">
        <f>YEAR([1]Data!$D7652)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9">
        <v>19.872</v>
      </c>
      <c r="T7652" s="2">
        <v>3</v>
      </c>
      <c r="U7652" s="25">
        <v>0.2</v>
      </c>
      <c r="V7652" s="25">
        <v>6.7067999999999977</v>
      </c>
      <c r="W7652" s="11">
        <f>Table_1[[#This Row],[Discount]]/Table_1[[#This Row],[Sales]]</f>
        <v>1.0064412238325283E-2</v>
      </c>
      <c r="X7652" t="str">
        <f>IF(Table_1[[#This Row],[Discount %]]&lt;=0.1, "0-10%", IF(Table_1[[#This Row],[Discount %]]&lt;=0.2, "10-20%", IF(Table_1[[#This Row],[Discount %]]&lt;=0.3, "20-30%", IF(Table_1[[#This Row],[Discount %]]&lt;=0.4, "30-40%", "40%+"))))</f>
        <v>0-10%</v>
      </c>
    </row>
    <row r="7653" spans="1:24" ht="14.4" x14ac:dyDescent="0.3">
      <c r="A7653" s="2">
        <v>7652</v>
      </c>
      <c r="B7653" s="2" t="s">
        <v>9581</v>
      </c>
      <c r="C7653" s="2">
        <f>YEAR([1]Data!$D7653)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9">
        <v>119.44800000000001</v>
      </c>
      <c r="T7653" s="2">
        <v>3</v>
      </c>
      <c r="U7653" s="25">
        <v>0.2</v>
      </c>
      <c r="V7653" s="25">
        <v>-13.437900000000006</v>
      </c>
      <c r="W7653" s="11">
        <f>Table_1[[#This Row],[Discount]]/Table_1[[#This Row],[Sales]]</f>
        <v>1.674368762976358E-3</v>
      </c>
      <c r="X7653" t="str">
        <f>IF(Table_1[[#This Row],[Discount %]]&lt;=0.1, "0-10%", IF(Table_1[[#This Row],[Discount %]]&lt;=0.2, "10-20%", IF(Table_1[[#This Row],[Discount %]]&lt;=0.3, "20-30%", IF(Table_1[[#This Row],[Discount %]]&lt;=0.4, "30-40%", "40%+"))))</f>
        <v>0-10%</v>
      </c>
    </row>
    <row r="7654" spans="1:24" ht="14.4" x14ac:dyDescent="0.3">
      <c r="A7654" s="2">
        <v>7653</v>
      </c>
      <c r="B7654" s="2" t="s">
        <v>9581</v>
      </c>
      <c r="C7654" s="2">
        <f>YEAR([1]Data!$D7654)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9">
        <v>118.16</v>
      </c>
      <c r="T7654" s="2">
        <v>2</v>
      </c>
      <c r="U7654" s="25">
        <v>0.2</v>
      </c>
      <c r="V7654" s="25">
        <v>-25.108999999999988</v>
      </c>
      <c r="W7654" s="11">
        <f>Table_1[[#This Row],[Discount]]/Table_1[[#This Row],[Sales]]</f>
        <v>1.6926201760324984E-3</v>
      </c>
      <c r="X7654" t="str">
        <f>IF(Table_1[[#This Row],[Discount %]]&lt;=0.1, "0-10%", IF(Table_1[[#This Row],[Discount %]]&lt;=0.2, "10-20%", IF(Table_1[[#This Row],[Discount %]]&lt;=0.3, "20-30%", IF(Table_1[[#This Row],[Discount %]]&lt;=0.4, "30-40%", "40%+"))))</f>
        <v>0-10%</v>
      </c>
    </row>
    <row r="7655" spans="1:24" ht="14.4" x14ac:dyDescent="0.3">
      <c r="A7655" s="2">
        <v>7654</v>
      </c>
      <c r="B7655" s="2" t="s">
        <v>9582</v>
      </c>
      <c r="C7655" s="2">
        <f>YEAR([1]Data!$D7655)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9">
        <v>19.559999999999999</v>
      </c>
      <c r="T7655" s="2">
        <v>4</v>
      </c>
      <c r="U7655" s="25">
        <v>0</v>
      </c>
      <c r="V7655" s="25">
        <v>5.4768000000000008</v>
      </c>
      <c r="W7655" s="11">
        <f>Table_1[[#This Row],[Discount]]/Table_1[[#This Row],[Sales]]</f>
        <v>0</v>
      </c>
      <c r="X7655" t="str">
        <f>IF(Table_1[[#This Row],[Discount %]]&lt;=0.1, "0-10%", IF(Table_1[[#This Row],[Discount %]]&lt;=0.2, "10-20%", IF(Table_1[[#This Row],[Discount %]]&lt;=0.3, "20-30%", IF(Table_1[[#This Row],[Discount %]]&lt;=0.4, "30-40%", "40%+"))))</f>
        <v>0-10%</v>
      </c>
    </row>
    <row r="7656" spans="1:24" ht="14.4" x14ac:dyDescent="0.3">
      <c r="A7656" s="2">
        <v>7655</v>
      </c>
      <c r="B7656" s="2" t="s">
        <v>9585</v>
      </c>
      <c r="C7656" s="2">
        <f>YEAR([1]Data!$D7656)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9">
        <v>80.959999999999994</v>
      </c>
      <c r="T7656" s="2">
        <v>4</v>
      </c>
      <c r="U7656" s="25">
        <v>0</v>
      </c>
      <c r="V7656" s="25">
        <v>29.145599999999995</v>
      </c>
      <c r="W7656" s="11">
        <f>Table_1[[#This Row],[Discount]]/Table_1[[#This Row],[Sales]]</f>
        <v>0</v>
      </c>
      <c r="X7656" t="str">
        <f>IF(Table_1[[#This Row],[Discount %]]&lt;=0.1, "0-10%", IF(Table_1[[#This Row],[Discount %]]&lt;=0.2, "10-20%", IF(Table_1[[#This Row],[Discount %]]&lt;=0.3, "20-30%", IF(Table_1[[#This Row],[Discount %]]&lt;=0.4, "30-40%", "40%+"))))</f>
        <v>0-10%</v>
      </c>
    </row>
    <row r="7657" spans="1:24" ht="14.4" x14ac:dyDescent="0.3">
      <c r="A7657" s="2">
        <v>7656</v>
      </c>
      <c r="B7657" s="2" t="s">
        <v>9585</v>
      </c>
      <c r="C7657" s="2">
        <f>YEAR([1]Data!$D7657)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9">
        <v>25.92</v>
      </c>
      <c r="T7657" s="2">
        <v>4</v>
      </c>
      <c r="U7657" s="25">
        <v>0</v>
      </c>
      <c r="V7657" s="25">
        <v>12.441600000000001</v>
      </c>
      <c r="W7657" s="11">
        <f>Table_1[[#This Row],[Discount]]/Table_1[[#This Row],[Sales]]</f>
        <v>0</v>
      </c>
      <c r="X7657" t="str">
        <f>IF(Table_1[[#This Row],[Discount %]]&lt;=0.1, "0-10%", IF(Table_1[[#This Row],[Discount %]]&lt;=0.2, "10-20%", IF(Table_1[[#This Row],[Discount %]]&lt;=0.3, "20-30%", IF(Table_1[[#This Row],[Discount %]]&lt;=0.4, "30-40%", "40%+"))))</f>
        <v>0-10%</v>
      </c>
    </row>
    <row r="7658" spans="1:24" ht="14.4" x14ac:dyDescent="0.3">
      <c r="A7658" s="2">
        <v>7657</v>
      </c>
      <c r="B7658" s="2" t="s">
        <v>9586</v>
      </c>
      <c r="C7658" s="2">
        <f>YEAR([1]Data!$D7658)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9">
        <v>106.96</v>
      </c>
      <c r="T7658" s="2">
        <v>2</v>
      </c>
      <c r="U7658" s="25">
        <v>0</v>
      </c>
      <c r="V7658" s="25">
        <v>31.018399999999986</v>
      </c>
      <c r="W7658" s="11">
        <f>Table_1[[#This Row],[Discount]]/Table_1[[#This Row],[Sales]]</f>
        <v>0</v>
      </c>
      <c r="X7658" t="str">
        <f>IF(Table_1[[#This Row],[Discount %]]&lt;=0.1, "0-10%", IF(Table_1[[#This Row],[Discount %]]&lt;=0.2, "10-20%", IF(Table_1[[#This Row],[Discount %]]&lt;=0.3, "20-30%", IF(Table_1[[#This Row],[Discount %]]&lt;=0.4, "30-40%", "40%+"))))</f>
        <v>0-10%</v>
      </c>
    </row>
    <row r="7659" spans="1:24" ht="14.4" x14ac:dyDescent="0.3">
      <c r="A7659" s="2">
        <v>7658</v>
      </c>
      <c r="B7659" s="2" t="s">
        <v>9586</v>
      </c>
      <c r="C7659" s="2">
        <f>YEAR([1]Data!$D7659)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9">
        <v>187.76</v>
      </c>
      <c r="T7659" s="2">
        <v>4</v>
      </c>
      <c r="U7659" s="25">
        <v>0</v>
      </c>
      <c r="V7659" s="25">
        <v>76.9816</v>
      </c>
      <c r="W7659" s="11">
        <f>Table_1[[#This Row],[Discount]]/Table_1[[#This Row],[Sales]]</f>
        <v>0</v>
      </c>
      <c r="X7659" t="str">
        <f>IF(Table_1[[#This Row],[Discount %]]&lt;=0.1, "0-10%", IF(Table_1[[#This Row],[Discount %]]&lt;=0.2, "10-20%", IF(Table_1[[#This Row],[Discount %]]&lt;=0.3, "20-30%", IF(Table_1[[#This Row],[Discount %]]&lt;=0.4, "30-40%", "40%+"))))</f>
        <v>0-10%</v>
      </c>
    </row>
    <row r="7660" spans="1:24" ht="14.4" x14ac:dyDescent="0.3">
      <c r="A7660" s="2">
        <v>7659</v>
      </c>
      <c r="B7660" s="2" t="s">
        <v>9587</v>
      </c>
      <c r="C7660" s="2">
        <f>YEAR([1]Data!$D7660)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9">
        <v>76.77600000000001</v>
      </c>
      <c r="T7660" s="2">
        <v>4</v>
      </c>
      <c r="U7660" s="25">
        <v>0.7</v>
      </c>
      <c r="V7660" s="25">
        <v>-53.743199999999973</v>
      </c>
      <c r="W7660" s="11">
        <f>Table_1[[#This Row],[Discount]]/Table_1[[#This Row],[Sales]]</f>
        <v>9.1174325309992688E-3</v>
      </c>
      <c r="X7660" t="str">
        <f>IF(Table_1[[#This Row],[Discount %]]&lt;=0.1, "0-10%", IF(Table_1[[#This Row],[Discount %]]&lt;=0.2, "10-20%", IF(Table_1[[#This Row],[Discount %]]&lt;=0.3, "20-30%", IF(Table_1[[#This Row],[Discount %]]&lt;=0.4, "30-40%", "40%+"))))</f>
        <v>0-10%</v>
      </c>
    </row>
    <row r="7661" spans="1:24" ht="14.4" x14ac:dyDescent="0.3">
      <c r="A7661" s="2">
        <v>7660</v>
      </c>
      <c r="B7661" s="2" t="s">
        <v>9588</v>
      </c>
      <c r="C7661" s="2">
        <f>YEAR([1]Data!$D7661)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9">
        <v>53.9</v>
      </c>
      <c r="T7661" s="2">
        <v>5</v>
      </c>
      <c r="U7661" s="25">
        <v>0</v>
      </c>
      <c r="V7661" s="25">
        <v>25.871999999999996</v>
      </c>
      <c r="W7661" s="11">
        <f>Table_1[[#This Row],[Discount]]/Table_1[[#This Row],[Sales]]</f>
        <v>0</v>
      </c>
      <c r="X7661" t="str">
        <f>IF(Table_1[[#This Row],[Discount %]]&lt;=0.1, "0-10%", IF(Table_1[[#This Row],[Discount %]]&lt;=0.2, "10-20%", IF(Table_1[[#This Row],[Discount %]]&lt;=0.3, "20-30%", IF(Table_1[[#This Row],[Discount %]]&lt;=0.4, "30-40%", "40%+"))))</f>
        <v>0-10%</v>
      </c>
    </row>
    <row r="7662" spans="1:24" ht="14.4" x14ac:dyDescent="0.3">
      <c r="A7662" s="2">
        <v>7661</v>
      </c>
      <c r="B7662" s="2" t="s">
        <v>9589</v>
      </c>
      <c r="C7662" s="2">
        <f>YEAR([1]Data!$D7662)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9">
        <v>76.728000000000009</v>
      </c>
      <c r="T7662" s="2">
        <v>3</v>
      </c>
      <c r="U7662" s="25">
        <v>0.6</v>
      </c>
      <c r="V7662" s="25">
        <v>-53.709599999999988</v>
      </c>
      <c r="W7662" s="11">
        <f>Table_1[[#This Row],[Discount]]/Table_1[[#This Row],[Sales]]</f>
        <v>7.8198310916484191E-3</v>
      </c>
      <c r="X7662" t="str">
        <f>IF(Table_1[[#This Row],[Discount %]]&lt;=0.1, "0-10%", IF(Table_1[[#This Row],[Discount %]]&lt;=0.2, "10-20%", IF(Table_1[[#This Row],[Discount %]]&lt;=0.3, "20-30%", IF(Table_1[[#This Row],[Discount %]]&lt;=0.4, "30-40%", "40%+"))))</f>
        <v>0-10%</v>
      </c>
    </row>
    <row r="7663" spans="1:24" ht="14.4" x14ac:dyDescent="0.3">
      <c r="A7663" s="2">
        <v>7662</v>
      </c>
      <c r="B7663" s="2" t="s">
        <v>9589</v>
      </c>
      <c r="C7663" s="2">
        <f>YEAR([1]Data!$D7663)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9">
        <v>10.429999999999998</v>
      </c>
      <c r="T7663" s="2">
        <v>7</v>
      </c>
      <c r="U7663" s="25">
        <v>0.8</v>
      </c>
      <c r="V7663" s="25">
        <v>-18.252500000000005</v>
      </c>
      <c r="W7663" s="11">
        <f>Table_1[[#This Row],[Discount]]/Table_1[[#This Row],[Sales]]</f>
        <v>7.6701821668264641E-2</v>
      </c>
      <c r="X7663" t="str">
        <f>IF(Table_1[[#This Row],[Discount %]]&lt;=0.1, "0-10%", IF(Table_1[[#This Row],[Discount %]]&lt;=0.2, "10-20%", IF(Table_1[[#This Row],[Discount %]]&lt;=0.3, "20-30%", IF(Table_1[[#This Row],[Discount %]]&lt;=0.4, "30-40%", "40%+"))))</f>
        <v>0-10%</v>
      </c>
    </row>
    <row r="7664" spans="1:24" ht="14.4" x14ac:dyDescent="0.3">
      <c r="A7664" s="2">
        <v>7663</v>
      </c>
      <c r="B7664" s="2" t="s">
        <v>9590</v>
      </c>
      <c r="C7664" s="2">
        <f>YEAR([1]Data!$D7664)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9">
        <v>99.2</v>
      </c>
      <c r="T7664" s="2">
        <v>5</v>
      </c>
      <c r="U7664" s="25">
        <v>0</v>
      </c>
      <c r="V7664" s="25">
        <v>25.792000000000002</v>
      </c>
      <c r="W7664" s="11">
        <f>Table_1[[#This Row],[Discount]]/Table_1[[#This Row],[Sales]]</f>
        <v>0</v>
      </c>
      <c r="X7664" t="str">
        <f>IF(Table_1[[#This Row],[Discount %]]&lt;=0.1, "0-10%", IF(Table_1[[#This Row],[Discount %]]&lt;=0.2, "10-20%", IF(Table_1[[#This Row],[Discount %]]&lt;=0.3, "20-30%", IF(Table_1[[#This Row],[Discount %]]&lt;=0.4, "30-40%", "40%+"))))</f>
        <v>0-10%</v>
      </c>
    </row>
    <row r="7665" spans="1:24" ht="14.4" x14ac:dyDescent="0.3">
      <c r="A7665" s="2">
        <v>7664</v>
      </c>
      <c r="B7665" s="2" t="s">
        <v>9591</v>
      </c>
      <c r="C7665" s="2">
        <f>YEAR([1]Data!$D7665)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9">
        <v>15.920000000000002</v>
      </c>
      <c r="T7665" s="2">
        <v>5</v>
      </c>
      <c r="U7665" s="25">
        <v>0.2</v>
      </c>
      <c r="V7665" s="25">
        <v>2.7859999999999978</v>
      </c>
      <c r="W7665" s="11">
        <f>Table_1[[#This Row],[Discount]]/Table_1[[#This Row],[Sales]]</f>
        <v>1.2562814070351758E-2</v>
      </c>
      <c r="X7665" t="str">
        <f>IF(Table_1[[#This Row],[Discount %]]&lt;=0.1, "0-10%", IF(Table_1[[#This Row],[Discount %]]&lt;=0.2, "10-20%", IF(Table_1[[#This Row],[Discount %]]&lt;=0.3, "20-30%", IF(Table_1[[#This Row],[Discount %]]&lt;=0.4, "30-40%", "40%+"))))</f>
        <v>0-10%</v>
      </c>
    </row>
    <row r="7666" spans="1:24" ht="14.4" x14ac:dyDescent="0.3">
      <c r="A7666" s="2">
        <v>7665</v>
      </c>
      <c r="B7666" s="2" t="s">
        <v>9592</v>
      </c>
      <c r="C7666" s="2">
        <f>YEAR([1]Data!$D7666)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9">
        <v>129.91999999999999</v>
      </c>
      <c r="T7666" s="2">
        <v>4</v>
      </c>
      <c r="U7666" s="25">
        <v>0</v>
      </c>
      <c r="V7666" s="25">
        <v>10.393599999999992</v>
      </c>
      <c r="W7666" s="11">
        <f>Table_1[[#This Row],[Discount]]/Table_1[[#This Row],[Sales]]</f>
        <v>0</v>
      </c>
      <c r="X7666" t="str">
        <f>IF(Table_1[[#This Row],[Discount %]]&lt;=0.1, "0-10%", IF(Table_1[[#This Row],[Discount %]]&lt;=0.2, "10-20%", IF(Table_1[[#This Row],[Discount %]]&lt;=0.3, "20-30%", IF(Table_1[[#This Row],[Discount %]]&lt;=0.4, "30-40%", "40%+"))))</f>
        <v>0-10%</v>
      </c>
    </row>
    <row r="7667" spans="1:24" ht="14.4" x14ac:dyDescent="0.3">
      <c r="A7667" s="2">
        <v>7666</v>
      </c>
      <c r="B7667" s="2" t="s">
        <v>9593</v>
      </c>
      <c r="C7667" s="2">
        <f>YEAR([1]Data!$D7667)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9">
        <v>30.4</v>
      </c>
      <c r="T7667" s="2">
        <v>1</v>
      </c>
      <c r="U7667" s="25">
        <v>0</v>
      </c>
      <c r="V7667" s="25">
        <v>13.983999999999998</v>
      </c>
      <c r="W7667" s="11">
        <f>Table_1[[#This Row],[Discount]]/Table_1[[#This Row],[Sales]]</f>
        <v>0</v>
      </c>
      <c r="X7667" t="str">
        <f>IF(Table_1[[#This Row],[Discount %]]&lt;=0.1, "0-10%", IF(Table_1[[#This Row],[Discount %]]&lt;=0.2, "10-20%", IF(Table_1[[#This Row],[Discount %]]&lt;=0.3, "20-30%", IF(Table_1[[#This Row],[Discount %]]&lt;=0.4, "30-40%", "40%+"))))</f>
        <v>0-10%</v>
      </c>
    </row>
    <row r="7668" spans="1:24" ht="14.4" x14ac:dyDescent="0.3">
      <c r="A7668" s="2">
        <v>7667</v>
      </c>
      <c r="B7668" s="2" t="s">
        <v>9593</v>
      </c>
      <c r="C7668" s="2">
        <f>YEAR([1]Data!$D7668)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9">
        <v>5399.91</v>
      </c>
      <c r="T7668" s="2">
        <v>9</v>
      </c>
      <c r="U7668" s="25">
        <v>0</v>
      </c>
      <c r="V7668" s="25">
        <v>2591.9567999999999</v>
      </c>
      <c r="W7668" s="11">
        <f>Table_1[[#This Row],[Discount]]/Table_1[[#This Row],[Sales]]</f>
        <v>0</v>
      </c>
      <c r="X7668" t="str">
        <f>IF(Table_1[[#This Row],[Discount %]]&lt;=0.1, "0-10%", IF(Table_1[[#This Row],[Discount %]]&lt;=0.2, "10-20%", IF(Table_1[[#This Row],[Discount %]]&lt;=0.3, "20-30%", IF(Table_1[[#This Row],[Discount %]]&lt;=0.4, "30-40%", "40%+"))))</f>
        <v>0-10%</v>
      </c>
    </row>
    <row r="7669" spans="1:24" ht="14.4" x14ac:dyDescent="0.3">
      <c r="A7669" s="2">
        <v>7668</v>
      </c>
      <c r="B7669" s="2" t="s">
        <v>9593</v>
      </c>
      <c r="C7669" s="2">
        <f>YEAR([1]Data!$D7669)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9">
        <v>119.10000000000001</v>
      </c>
      <c r="T7669" s="2">
        <v>3</v>
      </c>
      <c r="U7669" s="25">
        <v>0</v>
      </c>
      <c r="V7669" s="25">
        <v>34.538999999999994</v>
      </c>
      <c r="W7669" s="11">
        <f>Table_1[[#This Row],[Discount]]/Table_1[[#This Row],[Sales]]</f>
        <v>0</v>
      </c>
      <c r="X7669" t="str">
        <f>IF(Table_1[[#This Row],[Discount %]]&lt;=0.1, "0-10%", IF(Table_1[[#This Row],[Discount %]]&lt;=0.2, "10-20%", IF(Table_1[[#This Row],[Discount %]]&lt;=0.3, "20-30%", IF(Table_1[[#This Row],[Discount %]]&lt;=0.4, "30-40%", "40%+"))))</f>
        <v>0-10%</v>
      </c>
    </row>
    <row r="7670" spans="1:24" ht="14.4" x14ac:dyDescent="0.3">
      <c r="A7670" s="2">
        <v>7669</v>
      </c>
      <c r="B7670" s="2" t="s">
        <v>9594</v>
      </c>
      <c r="C7670" s="2">
        <f>YEAR([1]Data!$D7670)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9">
        <v>40.08</v>
      </c>
      <c r="T7670" s="2">
        <v>6</v>
      </c>
      <c r="U7670" s="25">
        <v>0</v>
      </c>
      <c r="V7670" s="25">
        <v>19.238399999999999</v>
      </c>
      <c r="W7670" s="11">
        <f>Table_1[[#This Row],[Discount]]/Table_1[[#This Row],[Sales]]</f>
        <v>0</v>
      </c>
      <c r="X7670" t="str">
        <f>IF(Table_1[[#This Row],[Discount %]]&lt;=0.1, "0-10%", IF(Table_1[[#This Row],[Discount %]]&lt;=0.2, "10-20%", IF(Table_1[[#This Row],[Discount %]]&lt;=0.3, "20-30%", IF(Table_1[[#This Row],[Discount %]]&lt;=0.4, "30-40%", "40%+"))))</f>
        <v>0-10%</v>
      </c>
    </row>
    <row r="7671" spans="1:24" ht="14.4" x14ac:dyDescent="0.3">
      <c r="A7671" s="2">
        <v>7670</v>
      </c>
      <c r="B7671" s="2" t="s">
        <v>9594</v>
      </c>
      <c r="C7671" s="2">
        <f>YEAR([1]Data!$D7671)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9">
        <v>59.94</v>
      </c>
      <c r="T7671" s="2">
        <v>3</v>
      </c>
      <c r="U7671" s="25">
        <v>0</v>
      </c>
      <c r="V7671" s="25">
        <v>28.171799999999998</v>
      </c>
      <c r="W7671" s="11">
        <f>Table_1[[#This Row],[Discount]]/Table_1[[#This Row],[Sales]]</f>
        <v>0</v>
      </c>
      <c r="X7671" t="str">
        <f>IF(Table_1[[#This Row],[Discount %]]&lt;=0.1, "0-10%", IF(Table_1[[#This Row],[Discount %]]&lt;=0.2, "10-20%", IF(Table_1[[#This Row],[Discount %]]&lt;=0.3, "20-30%", IF(Table_1[[#This Row],[Discount %]]&lt;=0.4, "30-40%", "40%+"))))</f>
        <v>0-10%</v>
      </c>
    </row>
    <row r="7672" spans="1:24" ht="14.4" x14ac:dyDescent="0.3">
      <c r="A7672" s="2">
        <v>7671</v>
      </c>
      <c r="B7672" s="2" t="s">
        <v>9594</v>
      </c>
      <c r="C7672" s="2">
        <f>YEAR([1]Data!$D7672)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9">
        <v>259.98</v>
      </c>
      <c r="T7672" s="2">
        <v>2</v>
      </c>
      <c r="U7672" s="25">
        <v>0</v>
      </c>
      <c r="V7672" s="25">
        <v>88.393200000000007</v>
      </c>
      <c r="W7672" s="11">
        <f>Table_1[[#This Row],[Discount]]/Table_1[[#This Row],[Sales]]</f>
        <v>0</v>
      </c>
      <c r="X7672" t="str">
        <f>IF(Table_1[[#This Row],[Discount %]]&lt;=0.1, "0-10%", IF(Table_1[[#This Row],[Discount %]]&lt;=0.2, "10-20%", IF(Table_1[[#This Row],[Discount %]]&lt;=0.3, "20-30%", IF(Table_1[[#This Row],[Discount %]]&lt;=0.4, "30-40%", "40%+"))))</f>
        <v>0-10%</v>
      </c>
    </row>
    <row r="7673" spans="1:24" ht="14.4" x14ac:dyDescent="0.3">
      <c r="A7673" s="2">
        <v>7672</v>
      </c>
      <c r="B7673" s="2" t="s">
        <v>9594</v>
      </c>
      <c r="C7673" s="2">
        <f>YEAR([1]Data!$D7673)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9">
        <v>170.98</v>
      </c>
      <c r="T7673" s="2">
        <v>1</v>
      </c>
      <c r="U7673" s="25">
        <v>0</v>
      </c>
      <c r="V7673" s="25">
        <v>32.486199999999997</v>
      </c>
      <c r="W7673" s="11">
        <f>Table_1[[#This Row],[Discount]]/Table_1[[#This Row],[Sales]]</f>
        <v>0</v>
      </c>
      <c r="X7673" t="str">
        <f>IF(Table_1[[#This Row],[Discount %]]&lt;=0.1, "0-10%", IF(Table_1[[#This Row],[Discount %]]&lt;=0.2, "10-20%", IF(Table_1[[#This Row],[Discount %]]&lt;=0.3, "20-30%", IF(Table_1[[#This Row],[Discount %]]&lt;=0.4, "30-40%", "40%+"))))</f>
        <v>0-10%</v>
      </c>
    </row>
    <row r="7674" spans="1:24" ht="14.4" x14ac:dyDescent="0.3">
      <c r="A7674" s="2">
        <v>7673</v>
      </c>
      <c r="B7674" s="2" t="s">
        <v>9594</v>
      </c>
      <c r="C7674" s="2">
        <f>YEAR([1]Data!$D7674)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9">
        <v>38.97</v>
      </c>
      <c r="T7674" s="2">
        <v>3</v>
      </c>
      <c r="U7674" s="25">
        <v>0</v>
      </c>
      <c r="V7674" s="25">
        <v>4.6763999999999992</v>
      </c>
      <c r="W7674" s="11">
        <f>Table_1[[#This Row],[Discount]]/Table_1[[#This Row],[Sales]]</f>
        <v>0</v>
      </c>
      <c r="X7674" t="str">
        <f>IF(Table_1[[#This Row],[Discount %]]&lt;=0.1, "0-10%", IF(Table_1[[#This Row],[Discount %]]&lt;=0.2, "10-20%", IF(Table_1[[#This Row],[Discount %]]&lt;=0.3, "20-30%", IF(Table_1[[#This Row],[Discount %]]&lt;=0.4, "30-40%", "40%+"))))</f>
        <v>0-10%</v>
      </c>
    </row>
    <row r="7675" spans="1:24" ht="14.4" x14ac:dyDescent="0.3">
      <c r="A7675" s="2">
        <v>7674</v>
      </c>
      <c r="B7675" s="2" t="s">
        <v>9594</v>
      </c>
      <c r="C7675" s="2">
        <f>YEAR([1]Data!$D7675)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9">
        <v>154.9</v>
      </c>
      <c r="T7675" s="2">
        <v>5</v>
      </c>
      <c r="U7675" s="25">
        <v>0</v>
      </c>
      <c r="V7675" s="25">
        <v>69.704999999999998</v>
      </c>
      <c r="W7675" s="11">
        <f>Table_1[[#This Row],[Discount]]/Table_1[[#This Row],[Sales]]</f>
        <v>0</v>
      </c>
      <c r="X7675" t="str">
        <f>IF(Table_1[[#This Row],[Discount %]]&lt;=0.1, "0-10%", IF(Table_1[[#This Row],[Discount %]]&lt;=0.2, "10-20%", IF(Table_1[[#This Row],[Discount %]]&lt;=0.3, "20-30%", IF(Table_1[[#This Row],[Discount %]]&lt;=0.4, "30-40%", "40%+"))))</f>
        <v>0-10%</v>
      </c>
    </row>
    <row r="7676" spans="1:24" ht="14.4" x14ac:dyDescent="0.3">
      <c r="A7676" s="2">
        <v>7675</v>
      </c>
      <c r="B7676" s="2" t="s">
        <v>9594</v>
      </c>
      <c r="C7676" s="2">
        <f>YEAR([1]Data!$D7676)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9">
        <v>446.06799999999998</v>
      </c>
      <c r="T7676" s="2">
        <v>4</v>
      </c>
      <c r="U7676" s="25">
        <v>0.3</v>
      </c>
      <c r="V7676" s="25">
        <v>0</v>
      </c>
      <c r="W7676" s="11">
        <f>Table_1[[#This Row],[Discount]]/Table_1[[#This Row],[Sales]]</f>
        <v>6.7254319969152682E-4</v>
      </c>
      <c r="X7676" t="str">
        <f>IF(Table_1[[#This Row],[Discount %]]&lt;=0.1, "0-10%", IF(Table_1[[#This Row],[Discount %]]&lt;=0.2, "10-20%", IF(Table_1[[#This Row],[Discount %]]&lt;=0.3, "20-30%", IF(Table_1[[#This Row],[Discount %]]&lt;=0.4, "30-40%", "40%+"))))</f>
        <v>0-10%</v>
      </c>
    </row>
    <row r="7677" spans="1:24" ht="14.4" x14ac:dyDescent="0.3">
      <c r="A7677" s="2">
        <v>7676</v>
      </c>
      <c r="B7677" s="2" t="s">
        <v>9597</v>
      </c>
      <c r="C7677" s="2">
        <f>YEAR([1]Data!$D7677)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9">
        <v>152.94</v>
      </c>
      <c r="T7677" s="2">
        <v>3</v>
      </c>
      <c r="U7677" s="25">
        <v>0</v>
      </c>
      <c r="V7677" s="25">
        <v>41.293800000000005</v>
      </c>
      <c r="W7677" s="11">
        <f>Table_1[[#This Row],[Discount]]/Table_1[[#This Row],[Sales]]</f>
        <v>0</v>
      </c>
      <c r="X7677" t="str">
        <f>IF(Table_1[[#This Row],[Discount %]]&lt;=0.1, "0-10%", IF(Table_1[[#This Row],[Discount %]]&lt;=0.2, "10-20%", IF(Table_1[[#This Row],[Discount %]]&lt;=0.3, "20-30%", IF(Table_1[[#This Row],[Discount %]]&lt;=0.4, "30-40%", "40%+"))))</f>
        <v>0-10%</v>
      </c>
    </row>
    <row r="7678" spans="1:24" ht="14.4" x14ac:dyDescent="0.3">
      <c r="A7678" s="2">
        <v>7677</v>
      </c>
      <c r="B7678" s="2" t="s">
        <v>9598</v>
      </c>
      <c r="C7678" s="2">
        <f>YEAR([1]Data!$D7678)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9">
        <v>23.472000000000001</v>
      </c>
      <c r="T7678" s="2">
        <v>3</v>
      </c>
      <c r="U7678" s="25">
        <v>0.2</v>
      </c>
      <c r="V7678" s="25">
        <v>4.9877999999999982</v>
      </c>
      <c r="W7678" s="11">
        <f>Table_1[[#This Row],[Discount]]/Table_1[[#This Row],[Sales]]</f>
        <v>8.5207907293796872E-3</v>
      </c>
      <c r="X7678" t="str">
        <f>IF(Table_1[[#This Row],[Discount %]]&lt;=0.1, "0-10%", IF(Table_1[[#This Row],[Discount %]]&lt;=0.2, "10-20%", IF(Table_1[[#This Row],[Discount %]]&lt;=0.3, "20-30%", IF(Table_1[[#This Row],[Discount %]]&lt;=0.4, "30-40%", "40%+"))))</f>
        <v>0-10%</v>
      </c>
    </row>
    <row r="7679" spans="1:24" ht="14.4" x14ac:dyDescent="0.3">
      <c r="A7679" s="2">
        <v>7678</v>
      </c>
      <c r="B7679" s="2" t="s">
        <v>9599</v>
      </c>
      <c r="C7679" s="2">
        <f>YEAR([1]Data!$D7679)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9">
        <v>195.64</v>
      </c>
      <c r="T7679" s="2">
        <v>4</v>
      </c>
      <c r="U7679" s="25">
        <v>0</v>
      </c>
      <c r="V7679" s="25">
        <v>91.950799999999987</v>
      </c>
      <c r="W7679" s="11">
        <f>Table_1[[#This Row],[Discount]]/Table_1[[#This Row],[Sales]]</f>
        <v>0</v>
      </c>
      <c r="X7679" t="str">
        <f>IF(Table_1[[#This Row],[Discount %]]&lt;=0.1, "0-10%", IF(Table_1[[#This Row],[Discount %]]&lt;=0.2, "10-20%", IF(Table_1[[#This Row],[Discount %]]&lt;=0.3, "20-30%", IF(Table_1[[#This Row],[Discount %]]&lt;=0.4, "30-40%", "40%+"))))</f>
        <v>0-10%</v>
      </c>
    </row>
    <row r="7680" spans="1:24" ht="14.4" x14ac:dyDescent="0.3">
      <c r="A7680" s="2">
        <v>7679</v>
      </c>
      <c r="B7680" s="2" t="s">
        <v>9599</v>
      </c>
      <c r="C7680" s="2">
        <f>YEAR([1]Data!$D7680)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9">
        <v>14.940000000000001</v>
      </c>
      <c r="T7680" s="2">
        <v>3</v>
      </c>
      <c r="U7680" s="25">
        <v>0</v>
      </c>
      <c r="V7680" s="25">
        <v>7.0218000000000007</v>
      </c>
      <c r="W7680" s="11">
        <f>Table_1[[#This Row],[Discount]]/Table_1[[#This Row],[Sales]]</f>
        <v>0</v>
      </c>
      <c r="X7680" t="str">
        <f>IF(Table_1[[#This Row],[Discount %]]&lt;=0.1, "0-10%", IF(Table_1[[#This Row],[Discount %]]&lt;=0.2, "10-20%", IF(Table_1[[#This Row],[Discount %]]&lt;=0.3, "20-30%", IF(Table_1[[#This Row],[Discount %]]&lt;=0.4, "30-40%", "40%+"))))</f>
        <v>0-10%</v>
      </c>
    </row>
    <row r="7681" spans="1:24" ht="14.4" x14ac:dyDescent="0.3">
      <c r="A7681" s="2">
        <v>7680</v>
      </c>
      <c r="B7681" s="2" t="s">
        <v>9599</v>
      </c>
      <c r="C7681" s="2">
        <f>YEAR([1]Data!$D7681)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9">
        <v>1687.8</v>
      </c>
      <c r="T7681" s="2">
        <v>4</v>
      </c>
      <c r="U7681" s="25">
        <v>0</v>
      </c>
      <c r="V7681" s="25">
        <v>742.63200000000006</v>
      </c>
      <c r="W7681" s="11">
        <f>Table_1[[#This Row],[Discount]]/Table_1[[#This Row],[Sales]]</f>
        <v>0</v>
      </c>
      <c r="X7681" t="str">
        <f>IF(Table_1[[#This Row],[Discount %]]&lt;=0.1, "0-10%", IF(Table_1[[#This Row],[Discount %]]&lt;=0.2, "10-20%", IF(Table_1[[#This Row],[Discount %]]&lt;=0.3, "20-30%", IF(Table_1[[#This Row],[Discount %]]&lt;=0.4, "30-40%", "40%+"))))</f>
        <v>0-10%</v>
      </c>
    </row>
    <row r="7682" spans="1:24" ht="14.4" x14ac:dyDescent="0.3">
      <c r="A7682" s="2">
        <v>7681</v>
      </c>
      <c r="B7682" s="2" t="s">
        <v>9599</v>
      </c>
      <c r="C7682" s="2">
        <f>YEAR([1]Data!$D7682)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9">
        <v>341.96</v>
      </c>
      <c r="T7682" s="2">
        <v>2</v>
      </c>
      <c r="U7682" s="25">
        <v>0</v>
      </c>
      <c r="V7682" s="25">
        <v>78.650800000000004</v>
      </c>
      <c r="W7682" s="11">
        <f>Table_1[[#This Row],[Discount]]/Table_1[[#This Row],[Sales]]</f>
        <v>0</v>
      </c>
      <c r="X7682" t="str">
        <f>IF(Table_1[[#This Row],[Discount %]]&lt;=0.1, "0-10%", IF(Table_1[[#This Row],[Discount %]]&lt;=0.2, "10-20%", IF(Table_1[[#This Row],[Discount %]]&lt;=0.3, "20-30%", IF(Table_1[[#This Row],[Discount %]]&lt;=0.4, "30-40%", "40%+"))))</f>
        <v>0-10%</v>
      </c>
    </row>
    <row r="7683" spans="1:24" ht="14.4" x14ac:dyDescent="0.3">
      <c r="A7683" s="2">
        <v>7682</v>
      </c>
      <c r="B7683" s="2" t="s">
        <v>9599</v>
      </c>
      <c r="C7683" s="2">
        <f>YEAR([1]Data!$D7683)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9">
        <v>605.88</v>
      </c>
      <c r="T7683" s="2">
        <v>6</v>
      </c>
      <c r="U7683" s="25">
        <v>0</v>
      </c>
      <c r="V7683" s="25">
        <v>151.47000000000003</v>
      </c>
      <c r="W7683" s="11">
        <f>Table_1[[#This Row],[Discount]]/Table_1[[#This Row],[Sales]]</f>
        <v>0</v>
      </c>
      <c r="X7683" t="str">
        <f>IF(Table_1[[#This Row],[Discount %]]&lt;=0.1, "0-10%", IF(Table_1[[#This Row],[Discount %]]&lt;=0.2, "10-20%", IF(Table_1[[#This Row],[Discount %]]&lt;=0.3, "20-30%", IF(Table_1[[#This Row],[Discount %]]&lt;=0.4, "30-40%", "40%+"))))</f>
        <v>0-10%</v>
      </c>
    </row>
    <row r="7684" spans="1:24" ht="14.4" x14ac:dyDescent="0.3">
      <c r="A7684" s="2">
        <v>7683</v>
      </c>
      <c r="B7684" s="2" t="s">
        <v>9600</v>
      </c>
      <c r="C7684" s="2">
        <f>YEAR([1]Data!$D7684)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9">
        <v>186.732</v>
      </c>
      <c r="T7684" s="2">
        <v>1</v>
      </c>
      <c r="U7684" s="25">
        <v>0.1</v>
      </c>
      <c r="V7684" s="25">
        <v>41.495999999999967</v>
      </c>
      <c r="W7684" s="11">
        <f>Table_1[[#This Row],[Discount]]/Table_1[[#This Row],[Sales]]</f>
        <v>5.3552685131632498E-4</v>
      </c>
      <c r="X7684" t="str">
        <f>IF(Table_1[[#This Row],[Discount %]]&lt;=0.1, "0-10%", IF(Table_1[[#This Row],[Discount %]]&lt;=0.2, "10-20%", IF(Table_1[[#This Row],[Discount %]]&lt;=0.3, "20-30%", IF(Table_1[[#This Row],[Discount %]]&lt;=0.4, "30-40%", "40%+"))))</f>
        <v>0-10%</v>
      </c>
    </row>
    <row r="7685" spans="1:24" ht="14.4" x14ac:dyDescent="0.3">
      <c r="A7685" s="2">
        <v>7684</v>
      </c>
      <c r="B7685" s="2" t="s">
        <v>9600</v>
      </c>
      <c r="C7685" s="2">
        <f>YEAR([1]Data!$D7685)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9">
        <v>3812.9700000000003</v>
      </c>
      <c r="T7685" s="2">
        <v>3</v>
      </c>
      <c r="U7685" s="25">
        <v>0</v>
      </c>
      <c r="V7685" s="25">
        <v>1906.4850000000001</v>
      </c>
      <c r="W7685" s="11">
        <f>Table_1[[#This Row],[Discount]]/Table_1[[#This Row],[Sales]]</f>
        <v>0</v>
      </c>
      <c r="X7685" t="str">
        <f>IF(Table_1[[#This Row],[Discount %]]&lt;=0.1, "0-10%", IF(Table_1[[#This Row],[Discount %]]&lt;=0.2, "10-20%", IF(Table_1[[#This Row],[Discount %]]&lt;=0.3, "20-30%", IF(Table_1[[#This Row],[Discount %]]&lt;=0.4, "30-40%", "40%+"))))</f>
        <v>0-10%</v>
      </c>
    </row>
    <row r="7686" spans="1:24" ht="14.4" x14ac:dyDescent="0.3">
      <c r="A7686" s="2">
        <v>7685</v>
      </c>
      <c r="B7686" s="2" t="s">
        <v>9601</v>
      </c>
      <c r="C7686" s="2">
        <f>YEAR([1]Data!$D7686)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9">
        <v>26.423999999999999</v>
      </c>
      <c r="T7686" s="2">
        <v>9</v>
      </c>
      <c r="U7686" s="25">
        <v>0.2</v>
      </c>
      <c r="V7686" s="25">
        <v>9.5786999999999995</v>
      </c>
      <c r="W7686" s="11">
        <f>Table_1[[#This Row],[Discount]]/Table_1[[#This Row],[Sales]]</f>
        <v>7.5688767786860432E-3</v>
      </c>
      <c r="X7686" t="str">
        <f>IF(Table_1[[#This Row],[Discount %]]&lt;=0.1, "0-10%", IF(Table_1[[#This Row],[Discount %]]&lt;=0.2, "10-20%", IF(Table_1[[#This Row],[Discount %]]&lt;=0.3, "20-30%", IF(Table_1[[#This Row],[Discount %]]&lt;=0.4, "30-40%", "40%+"))))</f>
        <v>0-10%</v>
      </c>
    </row>
    <row r="7687" spans="1:24" ht="14.4" x14ac:dyDescent="0.3">
      <c r="A7687" s="2">
        <v>7686</v>
      </c>
      <c r="B7687" s="2" t="s">
        <v>9601</v>
      </c>
      <c r="C7687" s="2">
        <f>YEAR([1]Data!$D7687)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9">
        <v>625.99</v>
      </c>
      <c r="T7687" s="2">
        <v>1</v>
      </c>
      <c r="U7687" s="25">
        <v>0</v>
      </c>
      <c r="V7687" s="25">
        <v>187.79699999999997</v>
      </c>
      <c r="W7687" s="11">
        <f>Table_1[[#This Row],[Discount]]/Table_1[[#This Row],[Sales]]</f>
        <v>0</v>
      </c>
      <c r="X7687" t="str">
        <f>IF(Table_1[[#This Row],[Discount %]]&lt;=0.1, "0-10%", IF(Table_1[[#This Row],[Discount %]]&lt;=0.2, "10-20%", IF(Table_1[[#This Row],[Discount %]]&lt;=0.3, "20-30%", IF(Table_1[[#This Row],[Discount %]]&lt;=0.4, "30-40%", "40%+"))))</f>
        <v>0-10%</v>
      </c>
    </row>
    <row r="7688" spans="1:24" ht="14.4" x14ac:dyDescent="0.3">
      <c r="A7688" s="2">
        <v>7687</v>
      </c>
      <c r="B7688" s="2" t="s">
        <v>9602</v>
      </c>
      <c r="C7688" s="2">
        <f>YEAR([1]Data!$D7688)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9">
        <v>1568.61</v>
      </c>
      <c r="T7688" s="2">
        <v>9</v>
      </c>
      <c r="U7688" s="25">
        <v>0</v>
      </c>
      <c r="V7688" s="25">
        <v>329.40809999999999</v>
      </c>
      <c r="W7688" s="11">
        <f>Table_1[[#This Row],[Discount]]/Table_1[[#This Row],[Sales]]</f>
        <v>0</v>
      </c>
      <c r="X7688" t="str">
        <f>IF(Table_1[[#This Row],[Discount %]]&lt;=0.1, "0-10%", IF(Table_1[[#This Row],[Discount %]]&lt;=0.2, "10-20%", IF(Table_1[[#This Row],[Discount %]]&lt;=0.3, "20-30%", IF(Table_1[[#This Row],[Discount %]]&lt;=0.4, "30-40%", "40%+"))))</f>
        <v>0-10%</v>
      </c>
    </row>
    <row r="7689" spans="1:24" ht="14.4" x14ac:dyDescent="0.3">
      <c r="A7689" s="2">
        <v>7688</v>
      </c>
      <c r="B7689" s="2" t="s">
        <v>9602</v>
      </c>
      <c r="C7689" s="2">
        <f>YEAR([1]Data!$D7689)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9">
        <v>17.3</v>
      </c>
      <c r="T7689" s="2">
        <v>1</v>
      </c>
      <c r="U7689" s="25">
        <v>0</v>
      </c>
      <c r="V7689" s="25">
        <v>8.3040000000000003</v>
      </c>
      <c r="W7689" s="11">
        <f>Table_1[[#This Row],[Discount]]/Table_1[[#This Row],[Sales]]</f>
        <v>0</v>
      </c>
      <c r="X7689" t="str">
        <f>IF(Table_1[[#This Row],[Discount %]]&lt;=0.1, "0-10%", IF(Table_1[[#This Row],[Discount %]]&lt;=0.2, "10-20%", IF(Table_1[[#This Row],[Discount %]]&lt;=0.3, "20-30%", IF(Table_1[[#This Row],[Discount %]]&lt;=0.4, "30-40%", "40%+"))))</f>
        <v>0-10%</v>
      </c>
    </row>
    <row r="7690" spans="1:24" ht="14.4" x14ac:dyDescent="0.3">
      <c r="A7690" s="2">
        <v>7689</v>
      </c>
      <c r="B7690" s="2" t="s">
        <v>9602</v>
      </c>
      <c r="C7690" s="2">
        <f>YEAR([1]Data!$D7690)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9">
        <v>160</v>
      </c>
      <c r="T7690" s="2">
        <v>8</v>
      </c>
      <c r="U7690" s="25">
        <v>0</v>
      </c>
      <c r="V7690" s="25">
        <v>62.400000000000006</v>
      </c>
      <c r="W7690" s="11">
        <f>Table_1[[#This Row],[Discount]]/Table_1[[#This Row],[Sales]]</f>
        <v>0</v>
      </c>
      <c r="X7690" t="str">
        <f>IF(Table_1[[#This Row],[Discount %]]&lt;=0.1, "0-10%", IF(Table_1[[#This Row],[Discount %]]&lt;=0.2, "10-20%", IF(Table_1[[#This Row],[Discount %]]&lt;=0.3, "20-30%", IF(Table_1[[#This Row],[Discount %]]&lt;=0.4, "30-40%", "40%+"))))</f>
        <v>0-10%</v>
      </c>
    </row>
    <row r="7691" spans="1:24" ht="14.4" x14ac:dyDescent="0.3">
      <c r="A7691" s="2">
        <v>7690</v>
      </c>
      <c r="B7691" s="2" t="s">
        <v>9605</v>
      </c>
      <c r="C7691" s="2">
        <f>YEAR([1]Data!$D7691)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9">
        <v>179.94</v>
      </c>
      <c r="T7691" s="2">
        <v>3</v>
      </c>
      <c r="U7691" s="25">
        <v>0</v>
      </c>
      <c r="V7691" s="25">
        <v>50.383200000000009</v>
      </c>
      <c r="W7691" s="11">
        <f>Table_1[[#This Row],[Discount]]/Table_1[[#This Row],[Sales]]</f>
        <v>0</v>
      </c>
      <c r="X7691" t="str">
        <f>IF(Table_1[[#This Row],[Discount %]]&lt;=0.1, "0-10%", IF(Table_1[[#This Row],[Discount %]]&lt;=0.2, "10-20%", IF(Table_1[[#This Row],[Discount %]]&lt;=0.3, "20-30%", IF(Table_1[[#This Row],[Discount %]]&lt;=0.4, "30-40%", "40%+"))))</f>
        <v>0-10%</v>
      </c>
    </row>
    <row r="7692" spans="1:24" ht="14.4" x14ac:dyDescent="0.3">
      <c r="A7692" s="2">
        <v>7691</v>
      </c>
      <c r="B7692" s="2" t="s">
        <v>9605</v>
      </c>
      <c r="C7692" s="2">
        <f>YEAR([1]Data!$D7692)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9">
        <v>872.94</v>
      </c>
      <c r="T7692" s="2">
        <v>3</v>
      </c>
      <c r="U7692" s="25">
        <v>0</v>
      </c>
      <c r="V7692" s="25">
        <v>157.12919999999997</v>
      </c>
      <c r="W7692" s="11">
        <f>Table_1[[#This Row],[Discount]]/Table_1[[#This Row],[Sales]]</f>
        <v>0</v>
      </c>
      <c r="X7692" t="str">
        <f>IF(Table_1[[#This Row],[Discount %]]&lt;=0.1, "0-10%", IF(Table_1[[#This Row],[Discount %]]&lt;=0.2, "10-20%", IF(Table_1[[#This Row],[Discount %]]&lt;=0.3, "20-30%", IF(Table_1[[#This Row],[Discount %]]&lt;=0.4, "30-40%", "40%+"))))</f>
        <v>0-10%</v>
      </c>
    </row>
    <row r="7693" spans="1:24" ht="14.4" x14ac:dyDescent="0.3">
      <c r="A7693" s="2">
        <v>7692</v>
      </c>
      <c r="B7693" s="2" t="s">
        <v>9605</v>
      </c>
      <c r="C7693" s="2">
        <f>YEAR([1]Data!$D7693)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9">
        <v>12.96</v>
      </c>
      <c r="T7693" s="2">
        <v>2</v>
      </c>
      <c r="U7693" s="25">
        <v>0</v>
      </c>
      <c r="V7693" s="25">
        <v>6.2208000000000006</v>
      </c>
      <c r="W7693" s="11">
        <f>Table_1[[#This Row],[Discount]]/Table_1[[#This Row],[Sales]]</f>
        <v>0</v>
      </c>
      <c r="X7693" t="str">
        <f>IF(Table_1[[#This Row],[Discount %]]&lt;=0.1, "0-10%", IF(Table_1[[#This Row],[Discount %]]&lt;=0.2, "10-20%", IF(Table_1[[#This Row],[Discount %]]&lt;=0.3, "20-30%", IF(Table_1[[#This Row],[Discount %]]&lt;=0.4, "30-40%", "40%+"))))</f>
        <v>0-10%</v>
      </c>
    </row>
    <row r="7694" spans="1:24" ht="14.4" x14ac:dyDescent="0.3">
      <c r="A7694" s="2">
        <v>7693</v>
      </c>
      <c r="B7694" s="2" t="s">
        <v>9606</v>
      </c>
      <c r="C7694" s="2">
        <f>YEAR([1]Data!$D7694)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9">
        <v>88.800000000000011</v>
      </c>
      <c r="T7694" s="2">
        <v>6</v>
      </c>
      <c r="U7694" s="25">
        <v>0</v>
      </c>
      <c r="V7694" s="25">
        <v>44.400000000000006</v>
      </c>
      <c r="W7694" s="11">
        <f>Table_1[[#This Row],[Discount]]/Table_1[[#This Row],[Sales]]</f>
        <v>0</v>
      </c>
      <c r="X7694" t="str">
        <f>IF(Table_1[[#This Row],[Discount %]]&lt;=0.1, "0-10%", IF(Table_1[[#This Row],[Discount %]]&lt;=0.2, "10-20%", IF(Table_1[[#This Row],[Discount %]]&lt;=0.3, "20-30%", IF(Table_1[[#This Row],[Discount %]]&lt;=0.4, "30-40%", "40%+"))))</f>
        <v>0-10%</v>
      </c>
    </row>
    <row r="7695" spans="1:24" ht="14.4" x14ac:dyDescent="0.3">
      <c r="A7695" s="2">
        <v>7694</v>
      </c>
      <c r="B7695" s="2" t="s">
        <v>9606</v>
      </c>
      <c r="C7695" s="2">
        <f>YEAR([1]Data!$D7695)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9">
        <v>319.96800000000002</v>
      </c>
      <c r="T7695" s="2">
        <v>4</v>
      </c>
      <c r="U7695" s="25">
        <v>0.2</v>
      </c>
      <c r="V7695" s="25">
        <v>35.996399999999952</v>
      </c>
      <c r="W7695" s="11">
        <f>Table_1[[#This Row],[Discount]]/Table_1[[#This Row],[Sales]]</f>
        <v>6.2506250625062509E-4</v>
      </c>
      <c r="X7695" t="str">
        <f>IF(Table_1[[#This Row],[Discount %]]&lt;=0.1, "0-10%", IF(Table_1[[#This Row],[Discount %]]&lt;=0.2, "10-20%", IF(Table_1[[#This Row],[Discount %]]&lt;=0.3, "20-30%", IF(Table_1[[#This Row],[Discount %]]&lt;=0.4, "30-40%", "40%+"))))</f>
        <v>0-10%</v>
      </c>
    </row>
    <row r="7696" spans="1:24" ht="14.4" x14ac:dyDescent="0.3">
      <c r="A7696" s="2">
        <v>7695</v>
      </c>
      <c r="B7696" s="2" t="s">
        <v>9607</v>
      </c>
      <c r="C7696" s="2">
        <f>YEAR([1]Data!$D7696)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9">
        <v>167.88800000000001</v>
      </c>
      <c r="T7696" s="2">
        <v>7</v>
      </c>
      <c r="U7696" s="25">
        <v>0.2</v>
      </c>
      <c r="V7696" s="25">
        <v>14.690199999999997</v>
      </c>
      <c r="W7696" s="11">
        <f>Table_1[[#This Row],[Discount]]/Table_1[[#This Row],[Sales]]</f>
        <v>1.1912703707233393E-3</v>
      </c>
      <c r="X7696" t="str">
        <f>IF(Table_1[[#This Row],[Discount %]]&lt;=0.1, "0-10%", IF(Table_1[[#This Row],[Discount %]]&lt;=0.2, "10-20%", IF(Table_1[[#This Row],[Discount %]]&lt;=0.3, "20-30%", IF(Table_1[[#This Row],[Discount %]]&lt;=0.4, "30-40%", "40%+"))))</f>
        <v>0-10%</v>
      </c>
    </row>
    <row r="7697" spans="1:24" ht="14.4" x14ac:dyDescent="0.3">
      <c r="A7697" s="2">
        <v>7696</v>
      </c>
      <c r="B7697" s="2" t="s">
        <v>9608</v>
      </c>
      <c r="C7697" s="2">
        <f>YEAR([1]Data!$D7697)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9">
        <v>163.96</v>
      </c>
      <c r="T7697" s="2">
        <v>5</v>
      </c>
      <c r="U7697" s="25">
        <v>0.2</v>
      </c>
      <c r="V7697" s="25">
        <v>59.435499999999998</v>
      </c>
      <c r="W7697" s="11">
        <f>Table_1[[#This Row],[Discount]]/Table_1[[#This Row],[Sales]]</f>
        <v>1.2198097096852891E-3</v>
      </c>
      <c r="X7697" t="str">
        <f>IF(Table_1[[#This Row],[Discount %]]&lt;=0.1, "0-10%", IF(Table_1[[#This Row],[Discount %]]&lt;=0.2, "10-20%", IF(Table_1[[#This Row],[Discount %]]&lt;=0.3, "20-30%", IF(Table_1[[#This Row],[Discount %]]&lt;=0.4, "30-40%", "40%+"))))</f>
        <v>0-10%</v>
      </c>
    </row>
    <row r="7698" spans="1:24" ht="14.4" x14ac:dyDescent="0.3">
      <c r="A7698" s="2">
        <v>7697</v>
      </c>
      <c r="B7698" s="2" t="s">
        <v>9608</v>
      </c>
      <c r="C7698" s="2">
        <f>YEAR([1]Data!$D7698)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9">
        <v>5.2319999999999984</v>
      </c>
      <c r="T7698" s="2">
        <v>4</v>
      </c>
      <c r="U7698" s="25">
        <v>0.8</v>
      </c>
      <c r="V7698" s="25">
        <v>-8.1096000000000004</v>
      </c>
      <c r="W7698" s="11">
        <f>Table_1[[#This Row],[Discount]]/Table_1[[#This Row],[Sales]]</f>
        <v>0.15290519877675846</v>
      </c>
      <c r="X7698" t="str">
        <f>IF(Table_1[[#This Row],[Discount %]]&lt;=0.1, "0-10%", IF(Table_1[[#This Row],[Discount %]]&lt;=0.2, "10-20%", IF(Table_1[[#This Row],[Discount %]]&lt;=0.3, "20-30%", IF(Table_1[[#This Row],[Discount %]]&lt;=0.4, "30-40%", "40%+"))))</f>
        <v>10-20%</v>
      </c>
    </row>
    <row r="7699" spans="1:24" ht="14.4" x14ac:dyDescent="0.3">
      <c r="A7699" s="2">
        <v>7698</v>
      </c>
      <c r="B7699" s="2" t="s">
        <v>9609</v>
      </c>
      <c r="C7699" s="2">
        <f>YEAR([1]Data!$D7699)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9">
        <v>1199.98</v>
      </c>
      <c r="T7699" s="2">
        <v>2</v>
      </c>
      <c r="U7699" s="25">
        <v>0</v>
      </c>
      <c r="V7699" s="25">
        <v>467.99220000000003</v>
      </c>
      <c r="W7699" s="11">
        <f>Table_1[[#This Row],[Discount]]/Table_1[[#This Row],[Sales]]</f>
        <v>0</v>
      </c>
      <c r="X7699" t="str">
        <f>IF(Table_1[[#This Row],[Discount %]]&lt;=0.1, "0-10%", IF(Table_1[[#This Row],[Discount %]]&lt;=0.2, "10-20%", IF(Table_1[[#This Row],[Discount %]]&lt;=0.3, "20-30%", IF(Table_1[[#This Row],[Discount %]]&lt;=0.4, "30-40%", "40%+"))))</f>
        <v>0-10%</v>
      </c>
    </row>
    <row r="7700" spans="1:24" ht="14.4" x14ac:dyDescent="0.3">
      <c r="A7700" s="2">
        <v>7699</v>
      </c>
      <c r="B7700" s="2" t="s">
        <v>9609</v>
      </c>
      <c r="C7700" s="2">
        <f>YEAR([1]Data!$D7700)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9">
        <v>73.849999999999994</v>
      </c>
      <c r="T7700" s="2">
        <v>1</v>
      </c>
      <c r="U7700" s="25">
        <v>0</v>
      </c>
      <c r="V7700" s="25">
        <v>2.2155000000000058</v>
      </c>
      <c r="W7700" s="11">
        <f>Table_1[[#This Row],[Discount]]/Table_1[[#This Row],[Sales]]</f>
        <v>0</v>
      </c>
      <c r="X7700" t="str">
        <f>IF(Table_1[[#This Row],[Discount %]]&lt;=0.1, "0-10%", IF(Table_1[[#This Row],[Discount %]]&lt;=0.2, "10-20%", IF(Table_1[[#This Row],[Discount %]]&lt;=0.3, "20-30%", IF(Table_1[[#This Row],[Discount %]]&lt;=0.4, "30-40%", "40%+"))))</f>
        <v>0-10%</v>
      </c>
    </row>
    <row r="7701" spans="1:24" ht="14.4" x14ac:dyDescent="0.3">
      <c r="A7701" s="2">
        <v>7700</v>
      </c>
      <c r="B7701" s="2" t="s">
        <v>9609</v>
      </c>
      <c r="C7701" s="2">
        <f>YEAR([1]Data!$D7701)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9">
        <v>25.71</v>
      </c>
      <c r="T7701" s="2">
        <v>3</v>
      </c>
      <c r="U7701" s="25">
        <v>0</v>
      </c>
      <c r="V7701" s="25">
        <v>6.6846000000000005</v>
      </c>
      <c r="W7701" s="11">
        <f>Table_1[[#This Row],[Discount]]/Table_1[[#This Row],[Sales]]</f>
        <v>0</v>
      </c>
      <c r="X7701" t="str">
        <f>IF(Table_1[[#This Row],[Discount %]]&lt;=0.1, "0-10%", IF(Table_1[[#This Row],[Discount %]]&lt;=0.2, "10-20%", IF(Table_1[[#This Row],[Discount %]]&lt;=0.3, "20-30%", IF(Table_1[[#This Row],[Discount %]]&lt;=0.4, "30-40%", "40%+"))))</f>
        <v>0-10%</v>
      </c>
    </row>
    <row r="7702" spans="1:24" ht="14.4" x14ac:dyDescent="0.3">
      <c r="A7702" s="2">
        <v>7701</v>
      </c>
      <c r="B7702" s="2" t="s">
        <v>9609</v>
      </c>
      <c r="C7702" s="2">
        <f>YEAR([1]Data!$D7702)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9">
        <v>17.28</v>
      </c>
      <c r="T7702" s="2">
        <v>6</v>
      </c>
      <c r="U7702" s="25">
        <v>0</v>
      </c>
      <c r="V7702" s="25">
        <v>8.121599999999999</v>
      </c>
      <c r="W7702" s="11">
        <f>Table_1[[#This Row],[Discount]]/Table_1[[#This Row],[Sales]]</f>
        <v>0</v>
      </c>
      <c r="X7702" t="str">
        <f>IF(Table_1[[#This Row],[Discount %]]&lt;=0.1, "0-10%", IF(Table_1[[#This Row],[Discount %]]&lt;=0.2, "10-20%", IF(Table_1[[#This Row],[Discount %]]&lt;=0.3, "20-30%", IF(Table_1[[#This Row],[Discount %]]&lt;=0.4, "30-40%", "40%+"))))</f>
        <v>0-10%</v>
      </c>
    </row>
    <row r="7703" spans="1:24" ht="14.4" x14ac:dyDescent="0.3">
      <c r="A7703" s="2">
        <v>7702</v>
      </c>
      <c r="B7703" s="2" t="s">
        <v>9609</v>
      </c>
      <c r="C7703" s="2">
        <f>YEAR([1]Data!$D7703)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9">
        <v>526.58199999999999</v>
      </c>
      <c r="T7703" s="2">
        <v>2</v>
      </c>
      <c r="U7703" s="25">
        <v>0.3</v>
      </c>
      <c r="V7703" s="25">
        <v>-52.658199999999965</v>
      </c>
      <c r="W7703" s="11">
        <f>Table_1[[#This Row],[Discount]]/Table_1[[#This Row],[Sales]]</f>
        <v>5.6971183975145368E-4</v>
      </c>
      <c r="X7703" t="str">
        <f>IF(Table_1[[#This Row],[Discount %]]&lt;=0.1, "0-10%", IF(Table_1[[#This Row],[Discount %]]&lt;=0.2, "10-20%", IF(Table_1[[#This Row],[Discount %]]&lt;=0.3, "20-30%", IF(Table_1[[#This Row],[Discount %]]&lt;=0.4, "30-40%", "40%+"))))</f>
        <v>0-10%</v>
      </c>
    </row>
    <row r="7704" spans="1:24" ht="14.4" x14ac:dyDescent="0.3">
      <c r="A7704" s="2">
        <v>7703</v>
      </c>
      <c r="B7704" s="2" t="s">
        <v>9610</v>
      </c>
      <c r="C7704" s="2">
        <f>YEAR([1]Data!$D7704)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9">
        <v>11.56</v>
      </c>
      <c r="T7704" s="2">
        <v>2</v>
      </c>
      <c r="U7704" s="25">
        <v>0</v>
      </c>
      <c r="V7704" s="25">
        <v>5.6644000000000005</v>
      </c>
      <c r="W7704" s="11">
        <f>Table_1[[#This Row],[Discount]]/Table_1[[#This Row],[Sales]]</f>
        <v>0</v>
      </c>
      <c r="X7704" t="str">
        <f>IF(Table_1[[#This Row],[Discount %]]&lt;=0.1, "0-10%", IF(Table_1[[#This Row],[Discount %]]&lt;=0.2, "10-20%", IF(Table_1[[#This Row],[Discount %]]&lt;=0.3, "20-30%", IF(Table_1[[#This Row],[Discount %]]&lt;=0.4, "30-40%", "40%+"))))</f>
        <v>0-10%</v>
      </c>
    </row>
    <row r="7705" spans="1:24" ht="14.4" x14ac:dyDescent="0.3">
      <c r="A7705" s="2">
        <v>7704</v>
      </c>
      <c r="B7705" s="2" t="s">
        <v>9610</v>
      </c>
      <c r="C7705" s="2">
        <f>YEAR([1]Data!$D7705)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9">
        <v>209.96999999999997</v>
      </c>
      <c r="T7705" s="2">
        <v>3</v>
      </c>
      <c r="U7705" s="25">
        <v>0</v>
      </c>
      <c r="V7705" s="25">
        <v>58.791600000000003</v>
      </c>
      <c r="W7705" s="11">
        <f>Table_1[[#This Row],[Discount]]/Table_1[[#This Row],[Sales]]</f>
        <v>0</v>
      </c>
      <c r="X7705" t="str">
        <f>IF(Table_1[[#This Row],[Discount %]]&lt;=0.1, "0-10%", IF(Table_1[[#This Row],[Discount %]]&lt;=0.2, "10-20%", IF(Table_1[[#This Row],[Discount %]]&lt;=0.3, "20-30%", IF(Table_1[[#This Row],[Discount %]]&lt;=0.4, "30-40%", "40%+"))))</f>
        <v>0-10%</v>
      </c>
    </row>
    <row r="7706" spans="1:24" ht="14.4" x14ac:dyDescent="0.3">
      <c r="A7706" s="2">
        <v>7705</v>
      </c>
      <c r="B7706" s="2" t="s">
        <v>9610</v>
      </c>
      <c r="C7706" s="2">
        <f>YEAR([1]Data!$D7706)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9">
        <v>447.84</v>
      </c>
      <c r="T7706" s="2">
        <v>4</v>
      </c>
      <c r="U7706" s="25">
        <v>0</v>
      </c>
      <c r="V7706" s="25">
        <v>98.524799999999971</v>
      </c>
      <c r="W7706" s="11">
        <f>Table_1[[#This Row],[Discount]]/Table_1[[#This Row],[Sales]]</f>
        <v>0</v>
      </c>
      <c r="X7706" t="str">
        <f>IF(Table_1[[#This Row],[Discount %]]&lt;=0.1, "0-10%", IF(Table_1[[#This Row],[Discount %]]&lt;=0.2, "10-20%", IF(Table_1[[#This Row],[Discount %]]&lt;=0.3, "20-30%", IF(Table_1[[#This Row],[Discount %]]&lt;=0.4, "30-40%", "40%+"))))</f>
        <v>0-10%</v>
      </c>
    </row>
    <row r="7707" spans="1:24" ht="14.4" x14ac:dyDescent="0.3">
      <c r="A7707" s="2">
        <v>7706</v>
      </c>
      <c r="B7707" s="2" t="s">
        <v>9610</v>
      </c>
      <c r="C7707" s="2">
        <f>YEAR([1]Data!$D7707)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9">
        <v>479.97</v>
      </c>
      <c r="T7707" s="2">
        <v>3</v>
      </c>
      <c r="U7707" s="25">
        <v>0</v>
      </c>
      <c r="V7707" s="25">
        <v>163.18979999999999</v>
      </c>
      <c r="W7707" s="11">
        <f>Table_1[[#This Row],[Discount]]/Table_1[[#This Row],[Sales]]</f>
        <v>0</v>
      </c>
      <c r="X7707" t="str">
        <f>IF(Table_1[[#This Row],[Discount %]]&lt;=0.1, "0-10%", IF(Table_1[[#This Row],[Discount %]]&lt;=0.2, "10-20%", IF(Table_1[[#This Row],[Discount %]]&lt;=0.3, "20-30%", IF(Table_1[[#This Row],[Discount %]]&lt;=0.4, "30-40%", "40%+"))))</f>
        <v>0-10%</v>
      </c>
    </row>
    <row r="7708" spans="1:24" ht="14.4" x14ac:dyDescent="0.3">
      <c r="A7708" s="2">
        <v>7707</v>
      </c>
      <c r="B7708" s="2" t="s">
        <v>9610</v>
      </c>
      <c r="C7708" s="2">
        <f>YEAR([1]Data!$D7708)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9">
        <v>8.64</v>
      </c>
      <c r="T7708" s="2">
        <v>3</v>
      </c>
      <c r="U7708" s="25">
        <v>0</v>
      </c>
      <c r="V7708" s="25">
        <v>2.5055999999999998</v>
      </c>
      <c r="W7708" s="11">
        <f>Table_1[[#This Row],[Discount]]/Table_1[[#This Row],[Sales]]</f>
        <v>0</v>
      </c>
      <c r="X7708" t="str">
        <f>IF(Table_1[[#This Row],[Discount %]]&lt;=0.1, "0-10%", IF(Table_1[[#This Row],[Discount %]]&lt;=0.2, "10-20%", IF(Table_1[[#This Row],[Discount %]]&lt;=0.3, "20-30%", IF(Table_1[[#This Row],[Discount %]]&lt;=0.4, "30-40%", "40%+"))))</f>
        <v>0-10%</v>
      </c>
    </row>
    <row r="7709" spans="1:24" ht="14.4" x14ac:dyDescent="0.3">
      <c r="A7709" s="2">
        <v>7708</v>
      </c>
      <c r="B7709" s="2" t="s">
        <v>9611</v>
      </c>
      <c r="C7709" s="2">
        <f>YEAR([1]Data!$D7709)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9">
        <v>11.68</v>
      </c>
      <c r="T7709" s="2">
        <v>2</v>
      </c>
      <c r="U7709" s="25">
        <v>0</v>
      </c>
      <c r="V7709" s="25">
        <v>4.2047999999999996</v>
      </c>
      <c r="W7709" s="11">
        <f>Table_1[[#This Row],[Discount]]/Table_1[[#This Row],[Sales]]</f>
        <v>0</v>
      </c>
      <c r="X7709" t="str">
        <f>IF(Table_1[[#This Row],[Discount %]]&lt;=0.1, "0-10%", IF(Table_1[[#This Row],[Discount %]]&lt;=0.2, "10-20%", IF(Table_1[[#This Row],[Discount %]]&lt;=0.3, "20-30%", IF(Table_1[[#This Row],[Discount %]]&lt;=0.4, "30-40%", "40%+"))))</f>
        <v>0-10%</v>
      </c>
    </row>
    <row r="7710" spans="1:24" ht="14.4" x14ac:dyDescent="0.3">
      <c r="A7710" s="2">
        <v>7709</v>
      </c>
      <c r="B7710" s="2" t="s">
        <v>9612</v>
      </c>
      <c r="C7710" s="2">
        <f>YEAR([1]Data!$D7710)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9">
        <v>40.775999999999996</v>
      </c>
      <c r="T7710" s="2">
        <v>3</v>
      </c>
      <c r="U7710" s="25">
        <v>0.2</v>
      </c>
      <c r="V7710" s="25">
        <v>0.50970000000000049</v>
      </c>
      <c r="W7710" s="11">
        <f>Table_1[[#This Row],[Discount]]/Table_1[[#This Row],[Sales]]</f>
        <v>4.9048459878359828E-3</v>
      </c>
      <c r="X7710" t="str">
        <f>IF(Table_1[[#This Row],[Discount %]]&lt;=0.1, "0-10%", IF(Table_1[[#This Row],[Discount %]]&lt;=0.2, "10-20%", IF(Table_1[[#This Row],[Discount %]]&lt;=0.3, "20-30%", IF(Table_1[[#This Row],[Discount %]]&lt;=0.4, "30-40%", "40%+"))))</f>
        <v>0-10%</v>
      </c>
    </row>
    <row r="7711" spans="1:24" ht="14.4" x14ac:dyDescent="0.3">
      <c r="A7711" s="2">
        <v>7710</v>
      </c>
      <c r="B7711" s="2" t="s">
        <v>9612</v>
      </c>
      <c r="C7711" s="2">
        <f>YEAR([1]Data!$D7711)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9">
        <v>13.698000000000002</v>
      </c>
      <c r="T7711" s="2">
        <v>3</v>
      </c>
      <c r="U7711" s="25">
        <v>0.7</v>
      </c>
      <c r="V7711" s="25">
        <v>-9.5885999999999996</v>
      </c>
      <c r="W7711" s="11">
        <f>Table_1[[#This Row],[Discount]]/Table_1[[#This Row],[Sales]]</f>
        <v>5.1102350708132564E-2</v>
      </c>
      <c r="X7711" t="str">
        <f>IF(Table_1[[#This Row],[Discount %]]&lt;=0.1, "0-10%", IF(Table_1[[#This Row],[Discount %]]&lt;=0.2, "10-20%", IF(Table_1[[#This Row],[Discount %]]&lt;=0.3, "20-30%", IF(Table_1[[#This Row],[Discount %]]&lt;=0.4, "30-40%", "40%+"))))</f>
        <v>0-10%</v>
      </c>
    </row>
    <row r="7712" spans="1:24" ht="14.4" x14ac:dyDescent="0.3">
      <c r="A7712" s="2">
        <v>7711</v>
      </c>
      <c r="B7712" s="2" t="s">
        <v>9613</v>
      </c>
      <c r="C7712" s="2">
        <f>YEAR([1]Data!$D7712)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9">
        <v>87.8</v>
      </c>
      <c r="T7712" s="2">
        <v>5</v>
      </c>
      <c r="U7712" s="25">
        <v>0.2</v>
      </c>
      <c r="V7712" s="25">
        <v>32.924999999999997</v>
      </c>
      <c r="W7712" s="11">
        <f>Table_1[[#This Row],[Discount]]/Table_1[[#This Row],[Sales]]</f>
        <v>2.2779043280182236E-3</v>
      </c>
      <c r="X7712" t="str">
        <f>IF(Table_1[[#This Row],[Discount %]]&lt;=0.1, "0-10%", IF(Table_1[[#This Row],[Discount %]]&lt;=0.2, "10-20%", IF(Table_1[[#This Row],[Discount %]]&lt;=0.3, "20-30%", IF(Table_1[[#This Row],[Discount %]]&lt;=0.4, "30-40%", "40%+"))))</f>
        <v>0-10%</v>
      </c>
    </row>
    <row r="7713" spans="1:24" ht="14.4" x14ac:dyDescent="0.3">
      <c r="A7713" s="2">
        <v>7712</v>
      </c>
      <c r="B7713" s="2" t="s">
        <v>9614</v>
      </c>
      <c r="C7713" s="2">
        <f>YEAR([1]Data!$D7713)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9">
        <v>77.951999999999998</v>
      </c>
      <c r="T7713" s="2">
        <v>3</v>
      </c>
      <c r="U7713" s="25">
        <v>0.2</v>
      </c>
      <c r="V7713" s="25">
        <v>15.590399999999995</v>
      </c>
      <c r="W7713" s="11">
        <f>Table_1[[#This Row],[Discount]]/Table_1[[#This Row],[Sales]]</f>
        <v>2.5656814449917902E-3</v>
      </c>
      <c r="X7713" t="str">
        <f>IF(Table_1[[#This Row],[Discount %]]&lt;=0.1, "0-10%", IF(Table_1[[#This Row],[Discount %]]&lt;=0.2, "10-20%", IF(Table_1[[#This Row],[Discount %]]&lt;=0.3, "20-30%", IF(Table_1[[#This Row],[Discount %]]&lt;=0.4, "30-40%", "40%+"))))</f>
        <v>0-10%</v>
      </c>
    </row>
    <row r="7714" spans="1:24" ht="14.4" x14ac:dyDescent="0.3">
      <c r="A7714" s="2">
        <v>7713</v>
      </c>
      <c r="B7714" s="2" t="s">
        <v>9614</v>
      </c>
      <c r="C7714" s="2">
        <f>YEAR([1]Data!$D7714)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9">
        <v>147.184</v>
      </c>
      <c r="T7714" s="2">
        <v>2</v>
      </c>
      <c r="U7714" s="25">
        <v>0.2</v>
      </c>
      <c r="V7714" s="25">
        <v>-29.436800000000012</v>
      </c>
      <c r="W7714" s="11">
        <f>Table_1[[#This Row],[Discount]]/Table_1[[#This Row],[Sales]]</f>
        <v>1.3588433525383195E-3</v>
      </c>
      <c r="X7714" t="str">
        <f>IF(Table_1[[#This Row],[Discount %]]&lt;=0.1, "0-10%", IF(Table_1[[#This Row],[Discount %]]&lt;=0.2, "10-20%", IF(Table_1[[#This Row],[Discount %]]&lt;=0.3, "20-30%", IF(Table_1[[#This Row],[Discount %]]&lt;=0.4, "30-40%", "40%+"))))</f>
        <v>0-10%</v>
      </c>
    </row>
    <row r="7715" spans="1:24" ht="14.4" x14ac:dyDescent="0.3">
      <c r="A7715" s="2">
        <v>7714</v>
      </c>
      <c r="B7715" s="2" t="s">
        <v>9614</v>
      </c>
      <c r="C7715" s="2">
        <f>YEAR([1]Data!$D7715)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9">
        <v>47.952000000000005</v>
      </c>
      <c r="T7715" s="2">
        <v>3</v>
      </c>
      <c r="U7715" s="25">
        <v>0.2</v>
      </c>
      <c r="V7715" s="25">
        <v>16.183799999999998</v>
      </c>
      <c r="W7715" s="11">
        <f>Table_1[[#This Row],[Discount]]/Table_1[[#This Row],[Sales]]</f>
        <v>4.1708375041708372E-3</v>
      </c>
      <c r="X7715" t="str">
        <f>IF(Table_1[[#This Row],[Discount %]]&lt;=0.1, "0-10%", IF(Table_1[[#This Row],[Discount %]]&lt;=0.2, "10-20%", IF(Table_1[[#This Row],[Discount %]]&lt;=0.3, "20-30%", IF(Table_1[[#This Row],[Discount %]]&lt;=0.4, "30-40%", "40%+"))))</f>
        <v>0-10%</v>
      </c>
    </row>
    <row r="7716" spans="1:24" ht="14.4" x14ac:dyDescent="0.3">
      <c r="A7716" s="2">
        <v>7715</v>
      </c>
      <c r="B7716" s="2" t="s">
        <v>9615</v>
      </c>
      <c r="C7716" s="2">
        <f>YEAR([1]Data!$D7716)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9">
        <v>250.26</v>
      </c>
      <c r="T7716" s="2">
        <v>6</v>
      </c>
      <c r="U7716" s="25">
        <v>0</v>
      </c>
      <c r="V7716" s="25">
        <v>72.575399999999973</v>
      </c>
      <c r="W7716" s="11">
        <f>Table_1[[#This Row],[Discount]]/Table_1[[#This Row],[Sales]]</f>
        <v>0</v>
      </c>
      <c r="X7716" t="str">
        <f>IF(Table_1[[#This Row],[Discount %]]&lt;=0.1, "0-10%", IF(Table_1[[#This Row],[Discount %]]&lt;=0.2, "10-20%", IF(Table_1[[#This Row],[Discount %]]&lt;=0.3, "20-30%", IF(Table_1[[#This Row],[Discount %]]&lt;=0.4, "30-40%", "40%+"))))</f>
        <v>0-10%</v>
      </c>
    </row>
    <row r="7717" spans="1:24" ht="14.4" x14ac:dyDescent="0.3">
      <c r="A7717" s="2">
        <v>7716</v>
      </c>
      <c r="B7717" s="2" t="s">
        <v>9616</v>
      </c>
      <c r="C7717" s="2">
        <f>YEAR([1]Data!$D7717)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9">
        <v>40.775999999999996</v>
      </c>
      <c r="T7717" s="2">
        <v>3</v>
      </c>
      <c r="U7717" s="25">
        <v>0.2</v>
      </c>
      <c r="V7717" s="25">
        <v>0.50970000000000049</v>
      </c>
      <c r="W7717" s="11">
        <f>Table_1[[#This Row],[Discount]]/Table_1[[#This Row],[Sales]]</f>
        <v>4.9048459878359828E-3</v>
      </c>
      <c r="X7717" t="str">
        <f>IF(Table_1[[#This Row],[Discount %]]&lt;=0.1, "0-10%", IF(Table_1[[#This Row],[Discount %]]&lt;=0.2, "10-20%", IF(Table_1[[#This Row],[Discount %]]&lt;=0.3, "20-30%", IF(Table_1[[#This Row],[Discount %]]&lt;=0.4, "30-40%", "40%+"))))</f>
        <v>0-10%</v>
      </c>
    </row>
    <row r="7718" spans="1:24" ht="14.4" x14ac:dyDescent="0.3">
      <c r="A7718" s="2">
        <v>7717</v>
      </c>
      <c r="B7718" s="2" t="s">
        <v>9617</v>
      </c>
      <c r="C7718" s="2">
        <f>YEAR([1]Data!$D7718)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9">
        <v>29.600000000000005</v>
      </c>
      <c r="T7718" s="2">
        <v>5</v>
      </c>
      <c r="U7718" s="25">
        <v>0.2</v>
      </c>
      <c r="V7718" s="25">
        <v>9.2499999999999964</v>
      </c>
      <c r="W7718" s="11">
        <f>Table_1[[#This Row],[Discount]]/Table_1[[#This Row],[Sales]]</f>
        <v>6.7567567567567563E-3</v>
      </c>
      <c r="X7718" t="str">
        <f>IF(Table_1[[#This Row],[Discount %]]&lt;=0.1, "0-10%", IF(Table_1[[#This Row],[Discount %]]&lt;=0.2, "10-20%", IF(Table_1[[#This Row],[Discount %]]&lt;=0.3, "20-30%", IF(Table_1[[#This Row],[Discount %]]&lt;=0.4, "30-40%", "40%+"))))</f>
        <v>0-10%</v>
      </c>
    </row>
    <row r="7719" spans="1:24" ht="14.4" x14ac:dyDescent="0.3">
      <c r="A7719" s="2">
        <v>7718</v>
      </c>
      <c r="B7719" s="2" t="s">
        <v>9617</v>
      </c>
      <c r="C7719" s="2">
        <f>YEAR([1]Data!$D7719)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9">
        <v>1.9380000000000002</v>
      </c>
      <c r="T7719" s="2">
        <v>2</v>
      </c>
      <c r="U7719" s="25">
        <v>0.7</v>
      </c>
      <c r="V7719" s="25">
        <v>-1.3565999999999994</v>
      </c>
      <c r="W7719" s="11">
        <f>Table_1[[#This Row],[Discount]]/Table_1[[#This Row],[Sales]]</f>
        <v>0.36119711042311659</v>
      </c>
      <c r="X7719" t="str">
        <f>IF(Table_1[[#This Row],[Discount %]]&lt;=0.1, "0-10%", IF(Table_1[[#This Row],[Discount %]]&lt;=0.2, "10-20%", IF(Table_1[[#This Row],[Discount %]]&lt;=0.3, "20-30%", IF(Table_1[[#This Row],[Discount %]]&lt;=0.4, "30-40%", "40%+"))))</f>
        <v>30-40%</v>
      </c>
    </row>
    <row r="7720" spans="1:24" ht="14.4" x14ac:dyDescent="0.3">
      <c r="A7720" s="2">
        <v>7719</v>
      </c>
      <c r="B7720" s="2" t="s">
        <v>9618</v>
      </c>
      <c r="C7720" s="2">
        <f>YEAR([1]Data!$D7720)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9">
        <v>159.96</v>
      </c>
      <c r="T7720" s="2">
        <v>4</v>
      </c>
      <c r="U7720" s="25">
        <v>0</v>
      </c>
      <c r="V7720" s="25">
        <v>51.18719999999999</v>
      </c>
      <c r="W7720" s="11">
        <f>Table_1[[#This Row],[Discount]]/Table_1[[#This Row],[Sales]]</f>
        <v>0</v>
      </c>
      <c r="X7720" t="str">
        <f>IF(Table_1[[#This Row],[Discount %]]&lt;=0.1, "0-10%", IF(Table_1[[#This Row],[Discount %]]&lt;=0.2, "10-20%", IF(Table_1[[#This Row],[Discount %]]&lt;=0.3, "20-30%", IF(Table_1[[#This Row],[Discount %]]&lt;=0.4, "30-40%", "40%+"))))</f>
        <v>0-10%</v>
      </c>
    </row>
    <row r="7721" spans="1:24" ht="14.4" x14ac:dyDescent="0.3">
      <c r="A7721" s="2">
        <v>7720</v>
      </c>
      <c r="B7721" s="2" t="s">
        <v>9619</v>
      </c>
      <c r="C7721" s="2">
        <f>YEAR([1]Data!$D7721)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9">
        <v>59.519999999999996</v>
      </c>
      <c r="T7721" s="2">
        <v>3</v>
      </c>
      <c r="U7721" s="25">
        <v>0</v>
      </c>
      <c r="V7721" s="25">
        <v>15.475200000000001</v>
      </c>
      <c r="W7721" s="11">
        <f>Table_1[[#This Row],[Discount]]/Table_1[[#This Row],[Sales]]</f>
        <v>0</v>
      </c>
      <c r="X7721" t="str">
        <f>IF(Table_1[[#This Row],[Discount %]]&lt;=0.1, "0-10%", IF(Table_1[[#This Row],[Discount %]]&lt;=0.2, "10-20%", IF(Table_1[[#This Row],[Discount %]]&lt;=0.3, "20-30%", IF(Table_1[[#This Row],[Discount %]]&lt;=0.4, "30-40%", "40%+"))))</f>
        <v>0-10%</v>
      </c>
    </row>
    <row r="7722" spans="1:24" ht="14.4" x14ac:dyDescent="0.3">
      <c r="A7722" s="2">
        <v>7721</v>
      </c>
      <c r="B7722" s="2" t="s">
        <v>9619</v>
      </c>
      <c r="C7722" s="2">
        <f>YEAR([1]Data!$D7722)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9">
        <v>17.48</v>
      </c>
      <c r="T7722" s="2">
        <v>2</v>
      </c>
      <c r="U7722" s="25">
        <v>0</v>
      </c>
      <c r="V7722" s="25">
        <v>8.2156000000000002</v>
      </c>
      <c r="W7722" s="11">
        <f>Table_1[[#This Row],[Discount]]/Table_1[[#This Row],[Sales]]</f>
        <v>0</v>
      </c>
      <c r="X7722" t="str">
        <f>IF(Table_1[[#This Row],[Discount %]]&lt;=0.1, "0-10%", IF(Table_1[[#This Row],[Discount %]]&lt;=0.2, "10-20%", IF(Table_1[[#This Row],[Discount %]]&lt;=0.3, "20-30%", IF(Table_1[[#This Row],[Discount %]]&lt;=0.4, "30-40%", "40%+"))))</f>
        <v>0-10%</v>
      </c>
    </row>
    <row r="7723" spans="1:24" ht="14.4" x14ac:dyDescent="0.3">
      <c r="A7723" s="2">
        <v>7722</v>
      </c>
      <c r="B7723" s="2" t="s">
        <v>9619</v>
      </c>
      <c r="C7723" s="2">
        <f>YEAR([1]Data!$D7723)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9">
        <v>13.168000000000001</v>
      </c>
      <c r="T7723" s="2">
        <v>2</v>
      </c>
      <c r="U7723" s="25">
        <v>0.2</v>
      </c>
      <c r="V7723" s="25">
        <v>4.6088000000000005</v>
      </c>
      <c r="W7723" s="11">
        <f>Table_1[[#This Row],[Discount]]/Table_1[[#This Row],[Sales]]</f>
        <v>1.5188335358444714E-2</v>
      </c>
      <c r="X7723" t="str">
        <f>IF(Table_1[[#This Row],[Discount %]]&lt;=0.1, "0-10%", IF(Table_1[[#This Row],[Discount %]]&lt;=0.2, "10-20%", IF(Table_1[[#This Row],[Discount %]]&lt;=0.3, "20-30%", IF(Table_1[[#This Row],[Discount %]]&lt;=0.4, "30-40%", "40%+"))))</f>
        <v>0-10%</v>
      </c>
    </row>
    <row r="7724" spans="1:24" ht="14.4" x14ac:dyDescent="0.3">
      <c r="A7724" s="2">
        <v>7723</v>
      </c>
      <c r="B7724" s="2" t="s">
        <v>9620</v>
      </c>
      <c r="C7724" s="2">
        <f>YEAR([1]Data!$D7724)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9">
        <v>40.74</v>
      </c>
      <c r="T7724" s="2">
        <v>3</v>
      </c>
      <c r="U7724" s="25">
        <v>0</v>
      </c>
      <c r="V7724" s="25">
        <v>12.222</v>
      </c>
      <c r="W7724" s="11">
        <f>Table_1[[#This Row],[Discount]]/Table_1[[#This Row],[Sales]]</f>
        <v>0</v>
      </c>
      <c r="X7724" t="str">
        <f>IF(Table_1[[#This Row],[Discount %]]&lt;=0.1, "0-10%", IF(Table_1[[#This Row],[Discount %]]&lt;=0.2, "10-20%", IF(Table_1[[#This Row],[Discount %]]&lt;=0.3, "20-30%", IF(Table_1[[#This Row],[Discount %]]&lt;=0.4, "30-40%", "40%+"))))</f>
        <v>0-10%</v>
      </c>
    </row>
    <row r="7725" spans="1:24" ht="14.4" x14ac:dyDescent="0.3">
      <c r="A7725" s="2">
        <v>7724</v>
      </c>
      <c r="B7725" s="2" t="s">
        <v>9623</v>
      </c>
      <c r="C7725" s="2">
        <f>YEAR([1]Data!$D7725)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9">
        <v>179.886</v>
      </c>
      <c r="T7725" s="2">
        <v>1</v>
      </c>
      <c r="U7725" s="25">
        <v>0.3</v>
      </c>
      <c r="V7725" s="25">
        <v>-2.5698000000000292</v>
      </c>
      <c r="W7725" s="11">
        <f>Table_1[[#This Row],[Discount]]/Table_1[[#This Row],[Sales]]</f>
        <v>1.6677228911644042E-3</v>
      </c>
      <c r="X7725" t="str">
        <f>IF(Table_1[[#This Row],[Discount %]]&lt;=0.1, "0-10%", IF(Table_1[[#This Row],[Discount %]]&lt;=0.2, "10-20%", IF(Table_1[[#This Row],[Discount %]]&lt;=0.3, "20-30%", IF(Table_1[[#This Row],[Discount %]]&lt;=0.4, "30-40%", "40%+"))))</f>
        <v>0-10%</v>
      </c>
    </row>
    <row r="7726" spans="1:24" ht="14.4" x14ac:dyDescent="0.3">
      <c r="A7726" s="2">
        <v>7725</v>
      </c>
      <c r="B7726" s="2" t="s">
        <v>9624</v>
      </c>
      <c r="C7726" s="2">
        <f>YEAR([1]Data!$D7726)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9">
        <v>286.25600000000003</v>
      </c>
      <c r="T7726" s="2">
        <v>1</v>
      </c>
      <c r="U7726" s="25">
        <v>0.2</v>
      </c>
      <c r="V7726" s="25">
        <v>17.890999999999977</v>
      </c>
      <c r="W7726" s="11">
        <f>Table_1[[#This Row],[Discount]]/Table_1[[#This Row],[Sales]]</f>
        <v>6.9867531160918892E-4</v>
      </c>
      <c r="X7726" t="str">
        <f>IF(Table_1[[#This Row],[Discount %]]&lt;=0.1, "0-10%", IF(Table_1[[#This Row],[Discount %]]&lt;=0.2, "10-20%", IF(Table_1[[#This Row],[Discount %]]&lt;=0.3, "20-30%", IF(Table_1[[#This Row],[Discount %]]&lt;=0.4, "30-40%", "40%+"))))</f>
        <v>0-10%</v>
      </c>
    </row>
    <row r="7727" spans="1:24" ht="14.4" x14ac:dyDescent="0.3">
      <c r="A7727" s="2">
        <v>7726</v>
      </c>
      <c r="B7727" s="2" t="s">
        <v>9624</v>
      </c>
      <c r="C7727" s="2">
        <f>YEAR([1]Data!$D7727)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9">
        <v>24.224000000000004</v>
      </c>
      <c r="T7727" s="2">
        <v>2</v>
      </c>
      <c r="U7727" s="25">
        <v>0.2</v>
      </c>
      <c r="V7727" s="25">
        <v>-4.8448000000000029</v>
      </c>
      <c r="W7727" s="11">
        <f>Table_1[[#This Row],[Discount]]/Table_1[[#This Row],[Sales]]</f>
        <v>8.2562747688243055E-3</v>
      </c>
      <c r="X7727" t="str">
        <f>IF(Table_1[[#This Row],[Discount %]]&lt;=0.1, "0-10%", IF(Table_1[[#This Row],[Discount %]]&lt;=0.2, "10-20%", IF(Table_1[[#This Row],[Discount %]]&lt;=0.3, "20-30%", IF(Table_1[[#This Row],[Discount %]]&lt;=0.4, "30-40%", "40%+"))))</f>
        <v>0-10%</v>
      </c>
    </row>
    <row r="7728" spans="1:24" ht="14.4" x14ac:dyDescent="0.3">
      <c r="A7728" s="2">
        <v>7727</v>
      </c>
      <c r="B7728" s="2" t="s">
        <v>9624</v>
      </c>
      <c r="C7728" s="2">
        <f>YEAR([1]Data!$D7728)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9">
        <v>331.536</v>
      </c>
      <c r="T7728" s="2">
        <v>3</v>
      </c>
      <c r="U7728" s="25">
        <v>0.2</v>
      </c>
      <c r="V7728" s="25">
        <v>-82.884</v>
      </c>
      <c r="W7728" s="11">
        <f>Table_1[[#This Row],[Discount]]/Table_1[[#This Row],[Sales]]</f>
        <v>6.0325273876743403E-4</v>
      </c>
      <c r="X7728" t="str">
        <f>IF(Table_1[[#This Row],[Discount %]]&lt;=0.1, "0-10%", IF(Table_1[[#This Row],[Discount %]]&lt;=0.2, "10-20%", IF(Table_1[[#This Row],[Discount %]]&lt;=0.3, "20-30%", IF(Table_1[[#This Row],[Discount %]]&lt;=0.4, "30-40%", "40%+"))))</f>
        <v>0-10%</v>
      </c>
    </row>
    <row r="7729" spans="1:24" ht="14.4" x14ac:dyDescent="0.3">
      <c r="A7729" s="2">
        <v>7728</v>
      </c>
      <c r="B7729" s="2" t="s">
        <v>9625</v>
      </c>
      <c r="C7729" s="2">
        <f>YEAR([1]Data!$D7729)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9">
        <v>17.52</v>
      </c>
      <c r="T7729" s="2">
        <v>3</v>
      </c>
      <c r="U7729" s="25">
        <v>0</v>
      </c>
      <c r="V7729" s="25">
        <v>6.3071999999999999</v>
      </c>
      <c r="W7729" s="11">
        <f>Table_1[[#This Row],[Discount]]/Table_1[[#This Row],[Sales]]</f>
        <v>0</v>
      </c>
      <c r="X7729" t="str">
        <f>IF(Table_1[[#This Row],[Discount %]]&lt;=0.1, "0-10%", IF(Table_1[[#This Row],[Discount %]]&lt;=0.2, "10-20%", IF(Table_1[[#This Row],[Discount %]]&lt;=0.3, "20-30%", IF(Table_1[[#This Row],[Discount %]]&lt;=0.4, "30-40%", "40%+"))))</f>
        <v>0-10%</v>
      </c>
    </row>
    <row r="7730" spans="1:24" ht="14.4" x14ac:dyDescent="0.3">
      <c r="A7730" s="2">
        <v>7729</v>
      </c>
      <c r="B7730" s="2" t="s">
        <v>9626</v>
      </c>
      <c r="C7730" s="2">
        <f>YEAR([1]Data!$D7730)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9">
        <v>17.856000000000002</v>
      </c>
      <c r="T7730" s="2">
        <v>4</v>
      </c>
      <c r="U7730" s="25">
        <v>0.2</v>
      </c>
      <c r="V7730" s="25">
        <v>4.2408000000000001</v>
      </c>
      <c r="W7730" s="11">
        <f>Table_1[[#This Row],[Discount]]/Table_1[[#This Row],[Sales]]</f>
        <v>1.1200716845878136E-2</v>
      </c>
      <c r="X7730" t="str">
        <f>IF(Table_1[[#This Row],[Discount %]]&lt;=0.1, "0-10%", IF(Table_1[[#This Row],[Discount %]]&lt;=0.2, "10-20%", IF(Table_1[[#This Row],[Discount %]]&lt;=0.3, "20-30%", IF(Table_1[[#This Row],[Discount %]]&lt;=0.4, "30-40%", "40%+"))))</f>
        <v>0-10%</v>
      </c>
    </row>
    <row r="7731" spans="1:24" ht="14.4" x14ac:dyDescent="0.3">
      <c r="A7731" s="2">
        <v>7730</v>
      </c>
      <c r="B7731" s="2" t="s">
        <v>9627</v>
      </c>
      <c r="C7731" s="2">
        <f>YEAR([1]Data!$D7731)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9">
        <v>431.97600000000006</v>
      </c>
      <c r="T7731" s="2">
        <v>3</v>
      </c>
      <c r="U7731" s="25">
        <v>0.2</v>
      </c>
      <c r="V7731" s="25">
        <v>-75.59580000000004</v>
      </c>
      <c r="W7731" s="11">
        <f>Table_1[[#This Row],[Discount]]/Table_1[[#This Row],[Sales]]</f>
        <v>4.6298868455654942E-4</v>
      </c>
      <c r="X7731" t="str">
        <f>IF(Table_1[[#This Row],[Discount %]]&lt;=0.1, "0-10%", IF(Table_1[[#This Row],[Discount %]]&lt;=0.2, "10-20%", IF(Table_1[[#This Row],[Discount %]]&lt;=0.3, "20-30%", IF(Table_1[[#This Row],[Discount %]]&lt;=0.4, "30-40%", "40%+"))))</f>
        <v>0-10%</v>
      </c>
    </row>
    <row r="7732" spans="1:24" ht="14.4" x14ac:dyDescent="0.3">
      <c r="A7732" s="2">
        <v>7731</v>
      </c>
      <c r="B7732" s="2" t="s">
        <v>9628</v>
      </c>
      <c r="C7732" s="2">
        <f>YEAR([1]Data!$D7732)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9">
        <v>291.13600000000002</v>
      </c>
      <c r="T7732" s="2">
        <v>4</v>
      </c>
      <c r="U7732" s="25">
        <v>0.2</v>
      </c>
      <c r="V7732" s="25">
        <v>-25.474400000000017</v>
      </c>
      <c r="W7732" s="11">
        <f>Table_1[[#This Row],[Discount]]/Table_1[[#This Row],[Sales]]</f>
        <v>6.8696416794899974E-4</v>
      </c>
      <c r="X7732" t="str">
        <f>IF(Table_1[[#This Row],[Discount %]]&lt;=0.1, "0-10%", IF(Table_1[[#This Row],[Discount %]]&lt;=0.2, "10-20%", IF(Table_1[[#This Row],[Discount %]]&lt;=0.3, "20-30%", IF(Table_1[[#This Row],[Discount %]]&lt;=0.4, "30-40%", "40%+"))))</f>
        <v>0-10%</v>
      </c>
    </row>
    <row r="7733" spans="1:24" ht="14.4" x14ac:dyDescent="0.3">
      <c r="A7733" s="2">
        <v>7732</v>
      </c>
      <c r="B7733" s="2" t="s">
        <v>9629</v>
      </c>
      <c r="C7733" s="2">
        <f>YEAR([1]Data!$D7733)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9">
        <v>114.84800000000001</v>
      </c>
      <c r="T7733" s="2">
        <v>4</v>
      </c>
      <c r="U7733" s="25">
        <v>0.2</v>
      </c>
      <c r="V7733" s="25">
        <v>35.889999999999986</v>
      </c>
      <c r="W7733" s="11">
        <f>Table_1[[#This Row],[Discount]]/Table_1[[#This Row],[Sales]]</f>
        <v>1.7414321538032878E-3</v>
      </c>
      <c r="X7733" t="str">
        <f>IF(Table_1[[#This Row],[Discount %]]&lt;=0.1, "0-10%", IF(Table_1[[#This Row],[Discount %]]&lt;=0.2, "10-20%", IF(Table_1[[#This Row],[Discount %]]&lt;=0.3, "20-30%", IF(Table_1[[#This Row],[Discount %]]&lt;=0.4, "30-40%", "40%+"))))</f>
        <v>0-10%</v>
      </c>
    </row>
    <row r="7734" spans="1:24" ht="14.4" x14ac:dyDescent="0.3">
      <c r="A7734" s="2">
        <v>7733</v>
      </c>
      <c r="B7734" s="2" t="s">
        <v>9630</v>
      </c>
      <c r="C7734" s="2">
        <f>YEAR([1]Data!$D7734)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9">
        <v>10.688000000000001</v>
      </c>
      <c r="T7734" s="2">
        <v>2</v>
      </c>
      <c r="U7734" s="25">
        <v>0.2</v>
      </c>
      <c r="V7734" s="25">
        <v>3.7407999999999997</v>
      </c>
      <c r="W7734" s="11">
        <f>Table_1[[#This Row],[Discount]]/Table_1[[#This Row],[Sales]]</f>
        <v>1.87125748502994E-2</v>
      </c>
      <c r="X7734" t="str">
        <f>IF(Table_1[[#This Row],[Discount %]]&lt;=0.1, "0-10%", IF(Table_1[[#This Row],[Discount %]]&lt;=0.2, "10-20%", IF(Table_1[[#This Row],[Discount %]]&lt;=0.3, "20-30%", IF(Table_1[[#This Row],[Discount %]]&lt;=0.4, "30-40%", "40%+"))))</f>
        <v>0-10%</v>
      </c>
    </row>
    <row r="7735" spans="1:24" ht="14.4" x14ac:dyDescent="0.3">
      <c r="A7735" s="2">
        <v>7734</v>
      </c>
      <c r="B7735" s="2" t="s">
        <v>9631</v>
      </c>
      <c r="C7735" s="2">
        <f>YEAR([1]Data!$D7735)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9">
        <v>15.231999999999999</v>
      </c>
      <c r="T7735" s="2">
        <v>4</v>
      </c>
      <c r="U7735" s="25">
        <v>0.2</v>
      </c>
      <c r="V7735" s="25">
        <v>5.5215999999999994</v>
      </c>
      <c r="W7735" s="11">
        <f>Table_1[[#This Row],[Discount]]/Table_1[[#This Row],[Sales]]</f>
        <v>1.3130252100840338E-2</v>
      </c>
      <c r="X7735" t="str">
        <f>IF(Table_1[[#This Row],[Discount %]]&lt;=0.1, "0-10%", IF(Table_1[[#This Row],[Discount %]]&lt;=0.2, "10-20%", IF(Table_1[[#This Row],[Discount %]]&lt;=0.3, "20-30%", IF(Table_1[[#This Row],[Discount %]]&lt;=0.4, "30-40%", "40%+"))))</f>
        <v>0-10%</v>
      </c>
    </row>
    <row r="7736" spans="1:24" ht="14.4" x14ac:dyDescent="0.3">
      <c r="A7736" s="2">
        <v>7735</v>
      </c>
      <c r="B7736" s="2" t="s">
        <v>9632</v>
      </c>
      <c r="C7736" s="2">
        <f>YEAR([1]Data!$D7736)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9">
        <v>12.419999999999998</v>
      </c>
      <c r="T7736" s="2">
        <v>3</v>
      </c>
      <c r="U7736" s="25">
        <v>0</v>
      </c>
      <c r="V7736" s="25">
        <v>5.2164000000000001</v>
      </c>
      <c r="W7736" s="11">
        <f>Table_1[[#This Row],[Discount]]/Table_1[[#This Row],[Sales]]</f>
        <v>0</v>
      </c>
      <c r="X7736" t="str">
        <f>IF(Table_1[[#This Row],[Discount %]]&lt;=0.1, "0-10%", IF(Table_1[[#This Row],[Discount %]]&lt;=0.2, "10-20%", IF(Table_1[[#This Row],[Discount %]]&lt;=0.3, "20-30%", IF(Table_1[[#This Row],[Discount %]]&lt;=0.4, "30-40%", "40%+"))))</f>
        <v>0-10%</v>
      </c>
    </row>
    <row r="7737" spans="1:24" ht="14.4" x14ac:dyDescent="0.3">
      <c r="A7737" s="2">
        <v>7736</v>
      </c>
      <c r="B7737" s="2" t="s">
        <v>9633</v>
      </c>
      <c r="C7737" s="2">
        <f>YEAR([1]Data!$D7737)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9">
        <v>19.440000000000001</v>
      </c>
      <c r="T7737" s="2">
        <v>3</v>
      </c>
      <c r="U7737" s="25">
        <v>0</v>
      </c>
      <c r="V7737" s="25">
        <v>9.3312000000000008</v>
      </c>
      <c r="W7737" s="11">
        <f>Table_1[[#This Row],[Discount]]/Table_1[[#This Row],[Sales]]</f>
        <v>0</v>
      </c>
      <c r="X7737" t="str">
        <f>IF(Table_1[[#This Row],[Discount %]]&lt;=0.1, "0-10%", IF(Table_1[[#This Row],[Discount %]]&lt;=0.2, "10-20%", IF(Table_1[[#This Row],[Discount %]]&lt;=0.3, "20-30%", IF(Table_1[[#This Row],[Discount %]]&lt;=0.4, "30-40%", "40%+"))))</f>
        <v>0-10%</v>
      </c>
    </row>
    <row r="7738" spans="1:24" ht="14.4" x14ac:dyDescent="0.3">
      <c r="A7738" s="2">
        <v>7737</v>
      </c>
      <c r="B7738" s="2" t="s">
        <v>9634</v>
      </c>
      <c r="C7738" s="2">
        <f>YEAR([1]Data!$D7738)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9">
        <v>70.367999999999995</v>
      </c>
      <c r="T7738" s="2">
        <v>4</v>
      </c>
      <c r="U7738" s="25">
        <v>0.2</v>
      </c>
      <c r="V7738" s="25">
        <v>26.387999999999998</v>
      </c>
      <c r="W7738" s="11">
        <f>Table_1[[#This Row],[Discount]]/Table_1[[#This Row],[Sales]]</f>
        <v>2.8422010004547525E-3</v>
      </c>
      <c r="X7738" t="str">
        <f>IF(Table_1[[#This Row],[Discount %]]&lt;=0.1, "0-10%", IF(Table_1[[#This Row],[Discount %]]&lt;=0.2, "10-20%", IF(Table_1[[#This Row],[Discount %]]&lt;=0.3, "20-30%", IF(Table_1[[#This Row],[Discount %]]&lt;=0.4, "30-40%", "40%+"))))</f>
        <v>0-10%</v>
      </c>
    </row>
    <row r="7739" spans="1:24" ht="14.4" x14ac:dyDescent="0.3">
      <c r="A7739" s="2">
        <v>7738</v>
      </c>
      <c r="B7739" s="2" t="s">
        <v>9635</v>
      </c>
      <c r="C7739" s="2">
        <f>YEAR([1]Data!$D7739)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9">
        <v>12.672000000000001</v>
      </c>
      <c r="T7739" s="2">
        <v>9</v>
      </c>
      <c r="U7739" s="25">
        <v>0.2</v>
      </c>
      <c r="V7739" s="25">
        <v>1.4255999999999993</v>
      </c>
      <c r="W7739" s="11">
        <f>Table_1[[#This Row],[Discount]]/Table_1[[#This Row],[Sales]]</f>
        <v>1.5782828282828284E-2</v>
      </c>
      <c r="X7739" t="str">
        <f>IF(Table_1[[#This Row],[Discount %]]&lt;=0.1, "0-10%", IF(Table_1[[#This Row],[Discount %]]&lt;=0.2, "10-20%", IF(Table_1[[#This Row],[Discount %]]&lt;=0.3, "20-30%", IF(Table_1[[#This Row],[Discount %]]&lt;=0.4, "30-40%", "40%+"))))</f>
        <v>0-10%</v>
      </c>
    </row>
    <row r="7740" spans="1:24" ht="14.4" x14ac:dyDescent="0.3">
      <c r="A7740" s="2">
        <v>7739</v>
      </c>
      <c r="B7740" s="2" t="s">
        <v>9636</v>
      </c>
      <c r="C7740" s="2">
        <f>YEAR([1]Data!$D7740)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9">
        <v>89.949999999999989</v>
      </c>
      <c r="T7740" s="2">
        <v>5</v>
      </c>
      <c r="U7740" s="25">
        <v>0</v>
      </c>
      <c r="V7740" s="25">
        <v>43.175999999999995</v>
      </c>
      <c r="W7740" s="11">
        <f>Table_1[[#This Row],[Discount]]/Table_1[[#This Row],[Sales]]</f>
        <v>0</v>
      </c>
      <c r="X7740" t="str">
        <f>IF(Table_1[[#This Row],[Discount %]]&lt;=0.1, "0-10%", IF(Table_1[[#This Row],[Discount %]]&lt;=0.2, "10-20%", IF(Table_1[[#This Row],[Discount %]]&lt;=0.3, "20-30%", IF(Table_1[[#This Row],[Discount %]]&lt;=0.4, "30-40%", "40%+"))))</f>
        <v>0-10%</v>
      </c>
    </row>
    <row r="7741" spans="1:24" ht="14.4" x14ac:dyDescent="0.3">
      <c r="A7741" s="2">
        <v>7740</v>
      </c>
      <c r="B7741" s="2" t="s">
        <v>9637</v>
      </c>
      <c r="C7741" s="2">
        <f>YEAR([1]Data!$D7741)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9">
        <v>6.58</v>
      </c>
      <c r="T7741" s="2">
        <v>2</v>
      </c>
      <c r="U7741" s="25">
        <v>0</v>
      </c>
      <c r="V7741" s="25">
        <v>3.0267999999999997</v>
      </c>
      <c r="W7741" s="11">
        <f>Table_1[[#This Row],[Discount]]/Table_1[[#This Row],[Sales]]</f>
        <v>0</v>
      </c>
      <c r="X7741" t="str">
        <f>IF(Table_1[[#This Row],[Discount %]]&lt;=0.1, "0-10%", IF(Table_1[[#This Row],[Discount %]]&lt;=0.2, "10-20%", IF(Table_1[[#This Row],[Discount %]]&lt;=0.3, "20-30%", IF(Table_1[[#This Row],[Discount %]]&lt;=0.4, "30-40%", "40%+"))))</f>
        <v>0-10%</v>
      </c>
    </row>
    <row r="7742" spans="1:24" ht="14.4" x14ac:dyDescent="0.3">
      <c r="A7742" s="2">
        <v>7741</v>
      </c>
      <c r="B7742" s="2" t="s">
        <v>9637</v>
      </c>
      <c r="C7742" s="2">
        <f>YEAR([1]Data!$D7742)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9">
        <v>94.99</v>
      </c>
      <c r="T7742" s="2">
        <v>1</v>
      </c>
      <c r="U7742" s="25">
        <v>0</v>
      </c>
      <c r="V7742" s="25">
        <v>28.496999999999986</v>
      </c>
      <c r="W7742" s="11">
        <f>Table_1[[#This Row],[Discount]]/Table_1[[#This Row],[Sales]]</f>
        <v>0</v>
      </c>
      <c r="X7742" t="str">
        <f>IF(Table_1[[#This Row],[Discount %]]&lt;=0.1, "0-10%", IF(Table_1[[#This Row],[Discount %]]&lt;=0.2, "10-20%", IF(Table_1[[#This Row],[Discount %]]&lt;=0.3, "20-30%", IF(Table_1[[#This Row],[Discount %]]&lt;=0.4, "30-40%", "40%+"))))</f>
        <v>0-10%</v>
      </c>
    </row>
    <row r="7743" spans="1:24" ht="14.4" x14ac:dyDescent="0.3">
      <c r="A7743" s="2">
        <v>7742</v>
      </c>
      <c r="B7743" s="2" t="s">
        <v>9638</v>
      </c>
      <c r="C7743" s="2">
        <f>YEAR([1]Data!$D7743)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9">
        <v>35.119999999999997</v>
      </c>
      <c r="T7743" s="2">
        <v>2</v>
      </c>
      <c r="U7743" s="25">
        <v>0.2</v>
      </c>
      <c r="V7743" s="25">
        <v>13.17</v>
      </c>
      <c r="W7743" s="11">
        <f>Table_1[[#This Row],[Discount]]/Table_1[[#This Row],[Sales]]</f>
        <v>5.6947608200455585E-3</v>
      </c>
      <c r="X7743" t="str">
        <f>IF(Table_1[[#This Row],[Discount %]]&lt;=0.1, "0-10%", IF(Table_1[[#This Row],[Discount %]]&lt;=0.2, "10-20%", IF(Table_1[[#This Row],[Discount %]]&lt;=0.3, "20-30%", IF(Table_1[[#This Row],[Discount %]]&lt;=0.4, "30-40%", "40%+"))))</f>
        <v>0-10%</v>
      </c>
    </row>
    <row r="7744" spans="1:24" ht="14.4" x14ac:dyDescent="0.3">
      <c r="A7744" s="2">
        <v>7743</v>
      </c>
      <c r="B7744" s="2" t="s">
        <v>9639</v>
      </c>
      <c r="C7744" s="2">
        <f>YEAR([1]Data!$D7744)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9">
        <v>25.92</v>
      </c>
      <c r="T7744" s="2">
        <v>4</v>
      </c>
      <c r="U7744" s="25">
        <v>0</v>
      </c>
      <c r="V7744" s="25">
        <v>12.441600000000001</v>
      </c>
      <c r="W7744" s="11">
        <f>Table_1[[#This Row],[Discount]]/Table_1[[#This Row],[Sales]]</f>
        <v>0</v>
      </c>
      <c r="X7744" t="str">
        <f>IF(Table_1[[#This Row],[Discount %]]&lt;=0.1, "0-10%", IF(Table_1[[#This Row],[Discount %]]&lt;=0.2, "10-20%", IF(Table_1[[#This Row],[Discount %]]&lt;=0.3, "20-30%", IF(Table_1[[#This Row],[Discount %]]&lt;=0.4, "30-40%", "40%+"))))</f>
        <v>0-10%</v>
      </c>
    </row>
    <row r="7745" spans="1:24" ht="14.4" x14ac:dyDescent="0.3">
      <c r="A7745" s="2">
        <v>7744</v>
      </c>
      <c r="B7745" s="2" t="s">
        <v>9640</v>
      </c>
      <c r="C7745" s="2">
        <f>YEAR([1]Data!$D7745)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9">
        <v>7.96</v>
      </c>
      <c r="T7745" s="2">
        <v>2</v>
      </c>
      <c r="U7745" s="25">
        <v>0</v>
      </c>
      <c r="V7745" s="25">
        <v>3.7412000000000001</v>
      </c>
      <c r="W7745" s="11">
        <f>Table_1[[#This Row],[Discount]]/Table_1[[#This Row],[Sales]]</f>
        <v>0</v>
      </c>
      <c r="X7745" t="str">
        <f>IF(Table_1[[#This Row],[Discount %]]&lt;=0.1, "0-10%", IF(Table_1[[#This Row],[Discount %]]&lt;=0.2, "10-20%", IF(Table_1[[#This Row],[Discount %]]&lt;=0.3, "20-30%", IF(Table_1[[#This Row],[Discount %]]&lt;=0.4, "30-40%", "40%+"))))</f>
        <v>0-10%</v>
      </c>
    </row>
    <row r="7746" spans="1:24" ht="14.4" x14ac:dyDescent="0.3">
      <c r="A7746" s="2">
        <v>7745</v>
      </c>
      <c r="B7746" s="2" t="s">
        <v>9640</v>
      </c>
      <c r="C7746" s="2">
        <f>YEAR([1]Data!$D7746)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9">
        <v>566.97</v>
      </c>
      <c r="T7746" s="2">
        <v>3</v>
      </c>
      <c r="U7746" s="25">
        <v>0</v>
      </c>
      <c r="V7746" s="25">
        <v>153.08189999999999</v>
      </c>
      <c r="W7746" s="11">
        <f>Table_1[[#This Row],[Discount]]/Table_1[[#This Row],[Sales]]</f>
        <v>0</v>
      </c>
      <c r="X7746" t="str">
        <f>IF(Table_1[[#This Row],[Discount %]]&lt;=0.1, "0-10%", IF(Table_1[[#This Row],[Discount %]]&lt;=0.2, "10-20%", IF(Table_1[[#This Row],[Discount %]]&lt;=0.3, "20-30%", IF(Table_1[[#This Row],[Discount %]]&lt;=0.4, "30-40%", "40%+"))))</f>
        <v>0-10%</v>
      </c>
    </row>
    <row r="7747" spans="1:24" ht="14.4" x14ac:dyDescent="0.3">
      <c r="A7747" s="2">
        <v>7746</v>
      </c>
      <c r="B7747" s="2" t="s">
        <v>9640</v>
      </c>
      <c r="C7747" s="2">
        <f>YEAR([1]Data!$D7747)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9">
        <v>9.84</v>
      </c>
      <c r="T7747" s="2">
        <v>3</v>
      </c>
      <c r="U7747" s="25">
        <v>0</v>
      </c>
      <c r="V7747" s="25">
        <v>2.8535999999999988</v>
      </c>
      <c r="W7747" s="11">
        <f>Table_1[[#This Row],[Discount]]/Table_1[[#This Row],[Sales]]</f>
        <v>0</v>
      </c>
      <c r="X7747" t="str">
        <f>IF(Table_1[[#This Row],[Discount %]]&lt;=0.1, "0-10%", IF(Table_1[[#This Row],[Discount %]]&lt;=0.2, "10-20%", IF(Table_1[[#This Row],[Discount %]]&lt;=0.3, "20-30%", IF(Table_1[[#This Row],[Discount %]]&lt;=0.4, "30-40%", "40%+"))))</f>
        <v>0-10%</v>
      </c>
    </row>
    <row r="7748" spans="1:24" ht="14.4" x14ac:dyDescent="0.3">
      <c r="A7748" s="2">
        <v>7747</v>
      </c>
      <c r="B7748" s="2" t="s">
        <v>9641</v>
      </c>
      <c r="C7748" s="2">
        <f>YEAR([1]Data!$D7748)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9">
        <v>25.488</v>
      </c>
      <c r="T7748" s="2">
        <v>2</v>
      </c>
      <c r="U7748" s="25">
        <v>0.2</v>
      </c>
      <c r="V7748" s="25">
        <v>4.7789999999999999</v>
      </c>
      <c r="W7748" s="11">
        <f>Table_1[[#This Row],[Discount]]/Table_1[[#This Row],[Sales]]</f>
        <v>7.8468298807281862E-3</v>
      </c>
      <c r="X7748" t="str">
        <f>IF(Table_1[[#This Row],[Discount %]]&lt;=0.1, "0-10%", IF(Table_1[[#This Row],[Discount %]]&lt;=0.2, "10-20%", IF(Table_1[[#This Row],[Discount %]]&lt;=0.3, "20-30%", IF(Table_1[[#This Row],[Discount %]]&lt;=0.4, "30-40%", "40%+"))))</f>
        <v>0-10%</v>
      </c>
    </row>
    <row r="7749" spans="1:24" ht="14.4" x14ac:dyDescent="0.3">
      <c r="A7749" s="2">
        <v>7748</v>
      </c>
      <c r="B7749" s="2" t="s">
        <v>9642</v>
      </c>
      <c r="C7749" s="2">
        <f>YEAR([1]Data!$D7749)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9">
        <v>7.5600000000000005</v>
      </c>
      <c r="T7749" s="2">
        <v>6</v>
      </c>
      <c r="U7749" s="25">
        <v>0</v>
      </c>
      <c r="V7749" s="25">
        <v>0.3024</v>
      </c>
      <c r="W7749" s="11">
        <f>Table_1[[#This Row],[Discount]]/Table_1[[#This Row],[Sales]]</f>
        <v>0</v>
      </c>
      <c r="X7749" t="str">
        <f>IF(Table_1[[#This Row],[Discount %]]&lt;=0.1, "0-10%", IF(Table_1[[#This Row],[Discount %]]&lt;=0.2, "10-20%", IF(Table_1[[#This Row],[Discount %]]&lt;=0.3, "20-30%", IF(Table_1[[#This Row],[Discount %]]&lt;=0.4, "30-40%", "40%+"))))</f>
        <v>0-10%</v>
      </c>
    </row>
    <row r="7750" spans="1:24" ht="14.4" x14ac:dyDescent="0.3">
      <c r="A7750" s="2">
        <v>7749</v>
      </c>
      <c r="B7750" s="2" t="s">
        <v>9643</v>
      </c>
      <c r="C7750" s="2">
        <f>YEAR([1]Data!$D7750)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9">
        <v>60.84</v>
      </c>
      <c r="T7750" s="2">
        <v>3</v>
      </c>
      <c r="U7750" s="25">
        <v>0</v>
      </c>
      <c r="V7750" s="25">
        <v>19.468799999999998</v>
      </c>
      <c r="W7750" s="11">
        <f>Table_1[[#This Row],[Discount]]/Table_1[[#This Row],[Sales]]</f>
        <v>0</v>
      </c>
      <c r="X7750" t="str">
        <f>IF(Table_1[[#This Row],[Discount %]]&lt;=0.1, "0-10%", IF(Table_1[[#This Row],[Discount %]]&lt;=0.2, "10-20%", IF(Table_1[[#This Row],[Discount %]]&lt;=0.3, "20-30%", IF(Table_1[[#This Row],[Discount %]]&lt;=0.4, "30-40%", "40%+"))))</f>
        <v>0-10%</v>
      </c>
    </row>
    <row r="7751" spans="1:24" ht="14.4" x14ac:dyDescent="0.3">
      <c r="A7751" s="2">
        <v>7750</v>
      </c>
      <c r="B7751" s="2" t="s">
        <v>9643</v>
      </c>
      <c r="C7751" s="2">
        <f>YEAR([1]Data!$D7751)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9">
        <v>450.04</v>
      </c>
      <c r="T7751" s="2">
        <v>2</v>
      </c>
      <c r="U7751" s="25">
        <v>0</v>
      </c>
      <c r="V7751" s="25">
        <v>58.505200000000002</v>
      </c>
      <c r="W7751" s="11">
        <f>Table_1[[#This Row],[Discount]]/Table_1[[#This Row],[Sales]]</f>
        <v>0</v>
      </c>
      <c r="X7751" t="str">
        <f>IF(Table_1[[#This Row],[Discount %]]&lt;=0.1, "0-10%", IF(Table_1[[#This Row],[Discount %]]&lt;=0.2, "10-20%", IF(Table_1[[#This Row],[Discount %]]&lt;=0.3, "20-30%", IF(Table_1[[#This Row],[Discount %]]&lt;=0.4, "30-40%", "40%+"))))</f>
        <v>0-10%</v>
      </c>
    </row>
    <row r="7752" spans="1:24" ht="14.4" x14ac:dyDescent="0.3">
      <c r="A7752" s="2">
        <v>7751</v>
      </c>
      <c r="B7752" s="2" t="s">
        <v>9643</v>
      </c>
      <c r="C7752" s="2">
        <f>YEAR([1]Data!$D7752)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9">
        <v>34.6</v>
      </c>
      <c r="T7752" s="2">
        <v>2</v>
      </c>
      <c r="U7752" s="25">
        <v>0</v>
      </c>
      <c r="V7752" s="25">
        <v>16.608000000000001</v>
      </c>
      <c r="W7752" s="11">
        <f>Table_1[[#This Row],[Discount]]/Table_1[[#This Row],[Sales]]</f>
        <v>0</v>
      </c>
      <c r="X7752" t="str">
        <f>IF(Table_1[[#This Row],[Discount %]]&lt;=0.1, "0-10%", IF(Table_1[[#This Row],[Discount %]]&lt;=0.2, "10-20%", IF(Table_1[[#This Row],[Discount %]]&lt;=0.3, "20-30%", IF(Table_1[[#This Row],[Discount %]]&lt;=0.4, "30-40%", "40%+"))))</f>
        <v>0-10%</v>
      </c>
    </row>
    <row r="7753" spans="1:24" ht="14.4" x14ac:dyDescent="0.3">
      <c r="A7753" s="2">
        <v>7752</v>
      </c>
      <c r="B7753" s="2" t="s">
        <v>9643</v>
      </c>
      <c r="C7753" s="2">
        <f>YEAR([1]Data!$D7753)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9">
        <v>467.97</v>
      </c>
      <c r="T7753" s="2">
        <v>3</v>
      </c>
      <c r="U7753" s="25">
        <v>0</v>
      </c>
      <c r="V7753" s="25">
        <v>140.39099999999999</v>
      </c>
      <c r="W7753" s="11">
        <f>Table_1[[#This Row],[Discount]]/Table_1[[#This Row],[Sales]]</f>
        <v>0</v>
      </c>
      <c r="X7753" t="str">
        <f>IF(Table_1[[#This Row],[Discount %]]&lt;=0.1, "0-10%", IF(Table_1[[#This Row],[Discount %]]&lt;=0.2, "10-20%", IF(Table_1[[#This Row],[Discount %]]&lt;=0.3, "20-30%", IF(Table_1[[#This Row],[Discount %]]&lt;=0.4, "30-40%", "40%+"))))</f>
        <v>0-10%</v>
      </c>
    </row>
    <row r="7754" spans="1:24" ht="14.4" x14ac:dyDescent="0.3">
      <c r="A7754" s="2">
        <v>7753</v>
      </c>
      <c r="B7754" s="2" t="s">
        <v>9643</v>
      </c>
      <c r="C7754" s="2">
        <f>YEAR([1]Data!$D7754)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9">
        <v>33.020000000000003</v>
      </c>
      <c r="T7754" s="2">
        <v>2</v>
      </c>
      <c r="U7754" s="25">
        <v>0</v>
      </c>
      <c r="V7754" s="25">
        <v>15.849600000000002</v>
      </c>
      <c r="W7754" s="11">
        <f>Table_1[[#This Row],[Discount]]/Table_1[[#This Row],[Sales]]</f>
        <v>0</v>
      </c>
      <c r="X7754" t="str">
        <f>IF(Table_1[[#This Row],[Discount %]]&lt;=0.1, "0-10%", IF(Table_1[[#This Row],[Discount %]]&lt;=0.2, "10-20%", IF(Table_1[[#This Row],[Discount %]]&lt;=0.3, "20-30%", IF(Table_1[[#This Row],[Discount %]]&lt;=0.4, "30-40%", "40%+"))))</f>
        <v>0-10%</v>
      </c>
    </row>
    <row r="7755" spans="1:24" ht="14.4" x14ac:dyDescent="0.3">
      <c r="A7755" s="2">
        <v>7754</v>
      </c>
      <c r="B7755" s="2" t="s">
        <v>9644</v>
      </c>
      <c r="C7755" s="2">
        <f>YEAR([1]Data!$D7755)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9">
        <v>17.088000000000001</v>
      </c>
      <c r="T7755" s="2">
        <v>2</v>
      </c>
      <c r="U7755" s="25">
        <v>0.2</v>
      </c>
      <c r="V7755" s="25">
        <v>1.0679999999999996</v>
      </c>
      <c r="W7755" s="11">
        <f>Table_1[[#This Row],[Discount]]/Table_1[[#This Row],[Sales]]</f>
        <v>1.1704119850187267E-2</v>
      </c>
      <c r="X7755" t="str">
        <f>IF(Table_1[[#This Row],[Discount %]]&lt;=0.1, "0-10%", IF(Table_1[[#This Row],[Discount %]]&lt;=0.2, "10-20%", IF(Table_1[[#This Row],[Discount %]]&lt;=0.3, "20-30%", IF(Table_1[[#This Row],[Discount %]]&lt;=0.4, "30-40%", "40%+"))))</f>
        <v>0-10%</v>
      </c>
    </row>
    <row r="7756" spans="1:24" ht="14.4" x14ac:dyDescent="0.3">
      <c r="A7756" s="2">
        <v>7755</v>
      </c>
      <c r="B7756" s="2" t="s">
        <v>9645</v>
      </c>
      <c r="C7756" s="2">
        <f>YEAR([1]Data!$D7756)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9">
        <v>3.008</v>
      </c>
      <c r="T7756" s="2">
        <v>2</v>
      </c>
      <c r="U7756" s="25">
        <v>0.2</v>
      </c>
      <c r="V7756" s="25">
        <v>0.33839999999999981</v>
      </c>
      <c r="W7756" s="11">
        <f>Table_1[[#This Row],[Discount]]/Table_1[[#This Row],[Sales]]</f>
        <v>6.6489361702127658E-2</v>
      </c>
      <c r="X7756" t="str">
        <f>IF(Table_1[[#This Row],[Discount %]]&lt;=0.1, "0-10%", IF(Table_1[[#This Row],[Discount %]]&lt;=0.2, "10-20%", IF(Table_1[[#This Row],[Discount %]]&lt;=0.3, "20-30%", IF(Table_1[[#This Row],[Discount %]]&lt;=0.4, "30-40%", "40%+"))))</f>
        <v>0-10%</v>
      </c>
    </row>
    <row r="7757" spans="1:24" ht="14.4" x14ac:dyDescent="0.3">
      <c r="A7757" s="2">
        <v>7756</v>
      </c>
      <c r="B7757" s="2" t="s">
        <v>9646</v>
      </c>
      <c r="C7757" s="2">
        <f>YEAR([1]Data!$D7757)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9">
        <v>268.24</v>
      </c>
      <c r="T7757" s="2">
        <v>7</v>
      </c>
      <c r="U7757" s="25">
        <v>0.2</v>
      </c>
      <c r="V7757" s="25">
        <v>93.883999999999986</v>
      </c>
      <c r="W7757" s="11">
        <f>Table_1[[#This Row],[Discount]]/Table_1[[#This Row],[Sales]]</f>
        <v>7.4560095436922158E-4</v>
      </c>
      <c r="X7757" t="str">
        <f>IF(Table_1[[#This Row],[Discount %]]&lt;=0.1, "0-10%", IF(Table_1[[#This Row],[Discount %]]&lt;=0.2, "10-20%", IF(Table_1[[#This Row],[Discount %]]&lt;=0.3, "20-30%", IF(Table_1[[#This Row],[Discount %]]&lt;=0.4, "30-40%", "40%+"))))</f>
        <v>0-10%</v>
      </c>
    </row>
    <row r="7758" spans="1:24" ht="14.4" x14ac:dyDescent="0.3">
      <c r="A7758" s="2">
        <v>7757</v>
      </c>
      <c r="B7758" s="2" t="s">
        <v>9646</v>
      </c>
      <c r="C7758" s="2">
        <f>YEAR([1]Data!$D7758)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9">
        <v>431.16000000000008</v>
      </c>
      <c r="T7758" s="2">
        <v>5</v>
      </c>
      <c r="U7758" s="25">
        <v>0.2</v>
      </c>
      <c r="V7758" s="25">
        <v>107.78999999999996</v>
      </c>
      <c r="W7758" s="11">
        <f>Table_1[[#This Row],[Discount]]/Table_1[[#This Row],[Sales]]</f>
        <v>4.6386492253455789E-4</v>
      </c>
      <c r="X7758" t="str">
        <f>IF(Table_1[[#This Row],[Discount %]]&lt;=0.1, "0-10%", IF(Table_1[[#This Row],[Discount %]]&lt;=0.2, "10-20%", IF(Table_1[[#This Row],[Discount %]]&lt;=0.3, "20-30%", IF(Table_1[[#This Row],[Discount %]]&lt;=0.4, "30-40%", "40%+"))))</f>
        <v>0-10%</v>
      </c>
    </row>
    <row r="7759" spans="1:24" ht="14.4" x14ac:dyDescent="0.3">
      <c r="A7759" s="2">
        <v>7758</v>
      </c>
      <c r="B7759" s="2" t="s">
        <v>9649</v>
      </c>
      <c r="C7759" s="2">
        <f>YEAR([1]Data!$D7759)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9">
        <v>43.6</v>
      </c>
      <c r="T7759" s="2">
        <v>4</v>
      </c>
      <c r="U7759" s="25">
        <v>0</v>
      </c>
      <c r="V7759" s="25">
        <v>12.208000000000002</v>
      </c>
      <c r="W7759" s="11">
        <f>Table_1[[#This Row],[Discount]]/Table_1[[#This Row],[Sales]]</f>
        <v>0</v>
      </c>
      <c r="X7759" t="str">
        <f>IF(Table_1[[#This Row],[Discount %]]&lt;=0.1, "0-10%", IF(Table_1[[#This Row],[Discount %]]&lt;=0.2, "10-20%", IF(Table_1[[#This Row],[Discount %]]&lt;=0.3, "20-30%", IF(Table_1[[#This Row],[Discount %]]&lt;=0.4, "30-40%", "40%+"))))</f>
        <v>0-10%</v>
      </c>
    </row>
    <row r="7760" spans="1:24" ht="14.4" x14ac:dyDescent="0.3">
      <c r="A7760" s="2">
        <v>7759</v>
      </c>
      <c r="B7760" s="2" t="s">
        <v>9649</v>
      </c>
      <c r="C7760" s="2">
        <f>YEAR([1]Data!$D7760)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9">
        <v>154.94999999999999</v>
      </c>
      <c r="T7760" s="2">
        <v>3</v>
      </c>
      <c r="U7760" s="25">
        <v>0</v>
      </c>
      <c r="V7760" s="25">
        <v>30.989999999999995</v>
      </c>
      <c r="W7760" s="11">
        <f>Table_1[[#This Row],[Discount]]/Table_1[[#This Row],[Sales]]</f>
        <v>0</v>
      </c>
      <c r="X7760" t="str">
        <f>IF(Table_1[[#This Row],[Discount %]]&lt;=0.1, "0-10%", IF(Table_1[[#This Row],[Discount %]]&lt;=0.2, "10-20%", IF(Table_1[[#This Row],[Discount %]]&lt;=0.3, "20-30%", IF(Table_1[[#This Row],[Discount %]]&lt;=0.4, "30-40%", "40%+"))))</f>
        <v>0-10%</v>
      </c>
    </row>
    <row r="7761" spans="1:24" ht="14.4" x14ac:dyDescent="0.3">
      <c r="A7761" s="2">
        <v>7760</v>
      </c>
      <c r="B7761" s="2" t="s">
        <v>9650</v>
      </c>
      <c r="C7761" s="2">
        <f>YEAR([1]Data!$D7761)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9">
        <v>15.552000000000003</v>
      </c>
      <c r="T7761" s="2">
        <v>3</v>
      </c>
      <c r="U7761" s="25">
        <v>0.2</v>
      </c>
      <c r="V7761" s="25">
        <v>5.4432</v>
      </c>
      <c r="W7761" s="11">
        <f>Table_1[[#This Row],[Discount]]/Table_1[[#This Row],[Sales]]</f>
        <v>1.2860082304526748E-2</v>
      </c>
      <c r="X7761" t="str">
        <f>IF(Table_1[[#This Row],[Discount %]]&lt;=0.1, "0-10%", IF(Table_1[[#This Row],[Discount %]]&lt;=0.2, "10-20%", IF(Table_1[[#This Row],[Discount %]]&lt;=0.3, "20-30%", IF(Table_1[[#This Row],[Discount %]]&lt;=0.4, "30-40%", "40%+"))))</f>
        <v>0-10%</v>
      </c>
    </row>
    <row r="7762" spans="1:24" ht="14.4" x14ac:dyDescent="0.3">
      <c r="A7762" s="2">
        <v>7761</v>
      </c>
      <c r="B7762" s="2" t="s">
        <v>9651</v>
      </c>
      <c r="C7762" s="2">
        <f>YEAR([1]Data!$D7762)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9">
        <v>42.207999999999998</v>
      </c>
      <c r="T7762" s="2">
        <v>2</v>
      </c>
      <c r="U7762" s="25">
        <v>0.2</v>
      </c>
      <c r="V7762" s="25">
        <v>13.717599999999997</v>
      </c>
      <c r="W7762" s="11">
        <f>Table_1[[#This Row],[Discount]]/Table_1[[#This Row],[Sales]]</f>
        <v>4.7384382107657323E-3</v>
      </c>
      <c r="X7762" t="str">
        <f>IF(Table_1[[#This Row],[Discount %]]&lt;=0.1, "0-10%", IF(Table_1[[#This Row],[Discount %]]&lt;=0.2, "10-20%", IF(Table_1[[#This Row],[Discount %]]&lt;=0.3, "20-30%", IF(Table_1[[#This Row],[Discount %]]&lt;=0.4, "30-40%", "40%+"))))</f>
        <v>0-10%</v>
      </c>
    </row>
    <row r="7763" spans="1:24" ht="14.4" x14ac:dyDescent="0.3">
      <c r="A7763" s="2">
        <v>7762</v>
      </c>
      <c r="B7763" s="2" t="s">
        <v>9652</v>
      </c>
      <c r="C7763" s="2">
        <f>YEAR([1]Data!$D7763)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9">
        <v>10.368000000000002</v>
      </c>
      <c r="T7763" s="2">
        <v>2</v>
      </c>
      <c r="U7763" s="25">
        <v>0.2</v>
      </c>
      <c r="V7763" s="25">
        <v>3.6288</v>
      </c>
      <c r="W7763" s="11">
        <f>Table_1[[#This Row],[Discount]]/Table_1[[#This Row],[Sales]]</f>
        <v>1.9290123456790119E-2</v>
      </c>
      <c r="X7763" t="str">
        <f>IF(Table_1[[#This Row],[Discount %]]&lt;=0.1, "0-10%", IF(Table_1[[#This Row],[Discount %]]&lt;=0.2, "10-20%", IF(Table_1[[#This Row],[Discount %]]&lt;=0.3, "20-30%", IF(Table_1[[#This Row],[Discount %]]&lt;=0.4, "30-40%", "40%+"))))</f>
        <v>0-10%</v>
      </c>
    </row>
    <row r="7764" spans="1:24" ht="14.4" x14ac:dyDescent="0.3">
      <c r="A7764" s="2">
        <v>7763</v>
      </c>
      <c r="B7764" s="2" t="s">
        <v>9653</v>
      </c>
      <c r="C7764" s="2">
        <f>YEAR([1]Data!$D7764)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9">
        <v>2.2239999999999998</v>
      </c>
      <c r="T7764" s="2">
        <v>1</v>
      </c>
      <c r="U7764" s="25">
        <v>0.2</v>
      </c>
      <c r="V7764" s="25">
        <v>0.55599999999999994</v>
      </c>
      <c r="W7764" s="11">
        <f>Table_1[[#This Row],[Discount]]/Table_1[[#This Row],[Sales]]</f>
        <v>8.9928057553956844E-2</v>
      </c>
      <c r="X7764" t="str">
        <f>IF(Table_1[[#This Row],[Discount %]]&lt;=0.1, "0-10%", IF(Table_1[[#This Row],[Discount %]]&lt;=0.2, "10-20%", IF(Table_1[[#This Row],[Discount %]]&lt;=0.3, "20-30%", IF(Table_1[[#This Row],[Discount %]]&lt;=0.4, "30-40%", "40%+"))))</f>
        <v>0-10%</v>
      </c>
    </row>
    <row r="7765" spans="1:24" ht="14.4" x14ac:dyDescent="0.3">
      <c r="A7765" s="2">
        <v>7764</v>
      </c>
      <c r="B7765" s="2" t="s">
        <v>9654</v>
      </c>
      <c r="C7765" s="2">
        <f>YEAR([1]Data!$D7765)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9">
        <v>74.52</v>
      </c>
      <c r="T7765" s="2">
        <v>9</v>
      </c>
      <c r="U7765" s="25">
        <v>0</v>
      </c>
      <c r="V7765" s="25">
        <v>35.024399999999993</v>
      </c>
      <c r="W7765" s="11">
        <f>Table_1[[#This Row],[Discount]]/Table_1[[#This Row],[Sales]]</f>
        <v>0</v>
      </c>
      <c r="X7765" t="str">
        <f>IF(Table_1[[#This Row],[Discount %]]&lt;=0.1, "0-10%", IF(Table_1[[#This Row],[Discount %]]&lt;=0.2, "10-20%", IF(Table_1[[#This Row],[Discount %]]&lt;=0.3, "20-30%", IF(Table_1[[#This Row],[Discount %]]&lt;=0.4, "30-40%", "40%+"))))</f>
        <v>0-10%</v>
      </c>
    </row>
    <row r="7766" spans="1:24" ht="14.4" x14ac:dyDescent="0.3">
      <c r="A7766" s="2">
        <v>7765</v>
      </c>
      <c r="B7766" s="2" t="s">
        <v>9655</v>
      </c>
      <c r="C7766" s="2">
        <f>YEAR([1]Data!$D7766)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9">
        <v>17.52</v>
      </c>
      <c r="T7766" s="2">
        <v>3</v>
      </c>
      <c r="U7766" s="25">
        <v>0</v>
      </c>
      <c r="V7766" s="25">
        <v>5.2559999999999993</v>
      </c>
      <c r="W7766" s="11">
        <f>Table_1[[#This Row],[Discount]]/Table_1[[#This Row],[Sales]]</f>
        <v>0</v>
      </c>
      <c r="X7766" t="str">
        <f>IF(Table_1[[#This Row],[Discount %]]&lt;=0.1, "0-10%", IF(Table_1[[#This Row],[Discount %]]&lt;=0.2, "10-20%", IF(Table_1[[#This Row],[Discount %]]&lt;=0.3, "20-30%", IF(Table_1[[#This Row],[Discount %]]&lt;=0.4, "30-40%", "40%+"))))</f>
        <v>0-10%</v>
      </c>
    </row>
    <row r="7767" spans="1:24" ht="14.4" x14ac:dyDescent="0.3">
      <c r="A7767" s="2">
        <v>7766</v>
      </c>
      <c r="B7767" s="2" t="s">
        <v>9655</v>
      </c>
      <c r="C7767" s="2">
        <f>YEAR([1]Data!$D7767)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9">
        <v>1779.9</v>
      </c>
      <c r="T7767" s="2">
        <v>5</v>
      </c>
      <c r="U7767" s="25">
        <v>0</v>
      </c>
      <c r="V7767" s="25">
        <v>373.77899999999983</v>
      </c>
      <c r="W7767" s="11">
        <f>Table_1[[#This Row],[Discount]]/Table_1[[#This Row],[Sales]]</f>
        <v>0</v>
      </c>
      <c r="X7767" t="str">
        <f>IF(Table_1[[#This Row],[Discount %]]&lt;=0.1, "0-10%", IF(Table_1[[#This Row],[Discount %]]&lt;=0.2, "10-20%", IF(Table_1[[#This Row],[Discount %]]&lt;=0.3, "20-30%", IF(Table_1[[#This Row],[Discount %]]&lt;=0.4, "30-40%", "40%+"))))</f>
        <v>0-10%</v>
      </c>
    </row>
    <row r="7768" spans="1:24" ht="14.4" x14ac:dyDescent="0.3">
      <c r="A7768" s="2">
        <v>7767</v>
      </c>
      <c r="B7768" s="2" t="s">
        <v>9655</v>
      </c>
      <c r="C7768" s="2">
        <f>YEAR([1]Data!$D7768)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9">
        <v>219.89999999999998</v>
      </c>
      <c r="T7768" s="2">
        <v>5</v>
      </c>
      <c r="U7768" s="25">
        <v>0</v>
      </c>
      <c r="V7768" s="25">
        <v>59.373000000000005</v>
      </c>
      <c r="W7768" s="11">
        <f>Table_1[[#This Row],[Discount]]/Table_1[[#This Row],[Sales]]</f>
        <v>0</v>
      </c>
      <c r="X7768" t="str">
        <f>IF(Table_1[[#This Row],[Discount %]]&lt;=0.1, "0-10%", IF(Table_1[[#This Row],[Discount %]]&lt;=0.2, "10-20%", IF(Table_1[[#This Row],[Discount %]]&lt;=0.3, "20-30%", IF(Table_1[[#This Row],[Discount %]]&lt;=0.4, "30-40%", "40%+"))))</f>
        <v>0-10%</v>
      </c>
    </row>
    <row r="7769" spans="1:24" ht="14.4" x14ac:dyDescent="0.3">
      <c r="A7769" s="2">
        <v>7768</v>
      </c>
      <c r="B7769" s="2" t="s">
        <v>9656</v>
      </c>
      <c r="C7769" s="2">
        <f>YEAR([1]Data!$D7769)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9">
        <v>7.1519999999999992</v>
      </c>
      <c r="T7769" s="2">
        <v>3</v>
      </c>
      <c r="U7769" s="25">
        <v>0.2</v>
      </c>
      <c r="V7769" s="25">
        <v>0.71520000000000028</v>
      </c>
      <c r="W7769" s="11">
        <f>Table_1[[#This Row],[Discount]]/Table_1[[#This Row],[Sales]]</f>
        <v>2.7964205816554816E-2</v>
      </c>
      <c r="X7769" t="str">
        <f>IF(Table_1[[#This Row],[Discount %]]&lt;=0.1, "0-10%", IF(Table_1[[#This Row],[Discount %]]&lt;=0.2, "10-20%", IF(Table_1[[#This Row],[Discount %]]&lt;=0.3, "20-30%", IF(Table_1[[#This Row],[Discount %]]&lt;=0.4, "30-40%", "40%+"))))</f>
        <v>0-10%</v>
      </c>
    </row>
    <row r="7770" spans="1:24" ht="14.4" x14ac:dyDescent="0.3">
      <c r="A7770" s="2">
        <v>7769</v>
      </c>
      <c r="B7770" s="2" t="s">
        <v>9657</v>
      </c>
      <c r="C7770" s="2">
        <f>YEAR([1]Data!$D7770)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9">
        <v>26.720000000000002</v>
      </c>
      <c r="T7770" s="2">
        <v>5</v>
      </c>
      <c r="U7770" s="25">
        <v>0.2</v>
      </c>
      <c r="V7770" s="25">
        <v>9.3520000000000003</v>
      </c>
      <c r="W7770" s="11">
        <f>Table_1[[#This Row],[Discount]]/Table_1[[#This Row],[Sales]]</f>
        <v>7.4850299401197605E-3</v>
      </c>
      <c r="X7770" t="str">
        <f>IF(Table_1[[#This Row],[Discount %]]&lt;=0.1, "0-10%", IF(Table_1[[#This Row],[Discount %]]&lt;=0.2, "10-20%", IF(Table_1[[#This Row],[Discount %]]&lt;=0.3, "20-30%", IF(Table_1[[#This Row],[Discount %]]&lt;=0.4, "30-40%", "40%+"))))</f>
        <v>0-10%</v>
      </c>
    </row>
    <row r="7771" spans="1:24" ht="14.4" x14ac:dyDescent="0.3">
      <c r="A7771" s="2">
        <v>7770</v>
      </c>
      <c r="B7771" s="2" t="s">
        <v>9658</v>
      </c>
      <c r="C7771" s="2">
        <f>YEAR([1]Data!$D7771)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9">
        <v>1039.7280000000001</v>
      </c>
      <c r="T7771" s="2">
        <v>2</v>
      </c>
      <c r="U7771" s="25">
        <v>0.2</v>
      </c>
      <c r="V7771" s="25">
        <v>90.976200000000063</v>
      </c>
      <c r="W7771" s="11">
        <f>Table_1[[#This Row],[Discount]]/Table_1[[#This Row],[Sales]]</f>
        <v>1.9235800132342304E-4</v>
      </c>
      <c r="X7771" t="str">
        <f>IF(Table_1[[#This Row],[Discount %]]&lt;=0.1, "0-10%", IF(Table_1[[#This Row],[Discount %]]&lt;=0.2, "10-20%", IF(Table_1[[#This Row],[Discount %]]&lt;=0.3, "20-30%", IF(Table_1[[#This Row],[Discount %]]&lt;=0.4, "30-40%", "40%+"))))</f>
        <v>0-10%</v>
      </c>
    </row>
    <row r="7772" spans="1:24" ht="14.4" x14ac:dyDescent="0.3">
      <c r="A7772" s="2">
        <v>7771</v>
      </c>
      <c r="B7772" s="2" t="s">
        <v>9658</v>
      </c>
      <c r="C7772" s="2">
        <f>YEAR([1]Data!$D7772)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9">
        <v>45.96</v>
      </c>
      <c r="T7772" s="2">
        <v>2</v>
      </c>
      <c r="U7772" s="25">
        <v>0</v>
      </c>
      <c r="V7772" s="25">
        <v>13.787999999999997</v>
      </c>
      <c r="W7772" s="11">
        <f>Table_1[[#This Row],[Discount]]/Table_1[[#This Row],[Sales]]</f>
        <v>0</v>
      </c>
      <c r="X7772" t="str">
        <f>IF(Table_1[[#This Row],[Discount %]]&lt;=0.1, "0-10%", IF(Table_1[[#This Row],[Discount %]]&lt;=0.2, "10-20%", IF(Table_1[[#This Row],[Discount %]]&lt;=0.3, "20-30%", IF(Table_1[[#This Row],[Discount %]]&lt;=0.4, "30-40%", "40%+"))))</f>
        <v>0-10%</v>
      </c>
    </row>
    <row r="7773" spans="1:24" ht="14.4" x14ac:dyDescent="0.3">
      <c r="A7773" s="2">
        <v>7772</v>
      </c>
      <c r="B7773" s="2" t="s">
        <v>9659</v>
      </c>
      <c r="C7773" s="2">
        <f>YEAR([1]Data!$D7773)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9">
        <v>456.58800000000008</v>
      </c>
      <c r="T7773" s="2">
        <v>2</v>
      </c>
      <c r="U7773" s="25">
        <v>0.7</v>
      </c>
      <c r="V7773" s="25">
        <v>-304.39200000000005</v>
      </c>
      <c r="W7773" s="11">
        <f>Table_1[[#This Row],[Discount]]/Table_1[[#This Row],[Sales]]</f>
        <v>1.5331108132495812E-3</v>
      </c>
      <c r="X7773" t="str">
        <f>IF(Table_1[[#This Row],[Discount %]]&lt;=0.1, "0-10%", IF(Table_1[[#This Row],[Discount %]]&lt;=0.2, "10-20%", IF(Table_1[[#This Row],[Discount %]]&lt;=0.3, "20-30%", IF(Table_1[[#This Row],[Discount %]]&lt;=0.4, "30-40%", "40%+"))))</f>
        <v>0-10%</v>
      </c>
    </row>
    <row r="7774" spans="1:24" ht="14.4" x14ac:dyDescent="0.3">
      <c r="A7774" s="2">
        <v>7773</v>
      </c>
      <c r="B7774" s="2" t="s">
        <v>9659</v>
      </c>
      <c r="C7774" s="2">
        <f>YEAR([1]Data!$D7774)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9">
        <v>4499.9850000000006</v>
      </c>
      <c r="T7774" s="2">
        <v>5</v>
      </c>
      <c r="U7774" s="25">
        <v>0.7</v>
      </c>
      <c r="V7774" s="25">
        <v>-6599.978000000001</v>
      </c>
      <c r="W7774" s="11">
        <f>Table_1[[#This Row],[Discount]]/Table_1[[#This Row],[Sales]]</f>
        <v>1.5555607407580246E-4</v>
      </c>
      <c r="X7774" t="str">
        <f>IF(Table_1[[#This Row],[Discount %]]&lt;=0.1, "0-10%", IF(Table_1[[#This Row],[Discount %]]&lt;=0.2, "10-20%", IF(Table_1[[#This Row],[Discount %]]&lt;=0.3, "20-30%", IF(Table_1[[#This Row],[Discount %]]&lt;=0.4, "30-40%", "40%+"))))</f>
        <v>0-10%</v>
      </c>
    </row>
    <row r="7775" spans="1:24" ht="14.4" x14ac:dyDescent="0.3">
      <c r="A7775" s="2">
        <v>7774</v>
      </c>
      <c r="B7775" s="2" t="s">
        <v>9659</v>
      </c>
      <c r="C7775" s="2">
        <f>YEAR([1]Data!$D7775)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9">
        <v>59.975999999999999</v>
      </c>
      <c r="T7775" s="2">
        <v>3</v>
      </c>
      <c r="U7775" s="25">
        <v>0.2</v>
      </c>
      <c r="V7775" s="25">
        <v>11.995199999999997</v>
      </c>
      <c r="W7775" s="11">
        <f>Table_1[[#This Row],[Discount]]/Table_1[[#This Row],[Sales]]</f>
        <v>3.3346672002134191E-3</v>
      </c>
      <c r="X7775" t="str">
        <f>IF(Table_1[[#This Row],[Discount %]]&lt;=0.1, "0-10%", IF(Table_1[[#This Row],[Discount %]]&lt;=0.2, "10-20%", IF(Table_1[[#This Row],[Discount %]]&lt;=0.3, "20-30%", IF(Table_1[[#This Row],[Discount %]]&lt;=0.4, "30-40%", "40%+"))))</f>
        <v>0-10%</v>
      </c>
    </row>
    <row r="7776" spans="1:24" ht="14.4" x14ac:dyDescent="0.3">
      <c r="A7776" s="2">
        <v>7775</v>
      </c>
      <c r="B7776" s="2" t="s">
        <v>9662</v>
      </c>
      <c r="C7776" s="2">
        <f>YEAR([1]Data!$D7776)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9">
        <v>6.12</v>
      </c>
      <c r="T7776" s="2">
        <v>3</v>
      </c>
      <c r="U7776" s="25">
        <v>0</v>
      </c>
      <c r="V7776" s="25">
        <v>2.8763999999999994</v>
      </c>
      <c r="W7776" s="11">
        <f>Table_1[[#This Row],[Discount]]/Table_1[[#This Row],[Sales]]</f>
        <v>0</v>
      </c>
      <c r="X7776" t="str">
        <f>IF(Table_1[[#This Row],[Discount %]]&lt;=0.1, "0-10%", IF(Table_1[[#This Row],[Discount %]]&lt;=0.2, "10-20%", IF(Table_1[[#This Row],[Discount %]]&lt;=0.3, "20-30%", IF(Table_1[[#This Row],[Discount %]]&lt;=0.4, "30-40%", "40%+"))))</f>
        <v>0-10%</v>
      </c>
    </row>
    <row r="7777" spans="1:24" ht="14.4" x14ac:dyDescent="0.3">
      <c r="A7777" s="2">
        <v>7776</v>
      </c>
      <c r="B7777" s="2" t="s">
        <v>9663</v>
      </c>
      <c r="C7777" s="2">
        <f>YEAR([1]Data!$D7777)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9">
        <v>10.98</v>
      </c>
      <c r="T7777" s="2">
        <v>1</v>
      </c>
      <c r="U7777" s="25">
        <v>0</v>
      </c>
      <c r="V7777" s="25">
        <v>2.9646000000000008</v>
      </c>
      <c r="W7777" s="11">
        <f>Table_1[[#This Row],[Discount]]/Table_1[[#This Row],[Sales]]</f>
        <v>0</v>
      </c>
      <c r="X7777" t="str">
        <f>IF(Table_1[[#This Row],[Discount %]]&lt;=0.1, "0-10%", IF(Table_1[[#This Row],[Discount %]]&lt;=0.2, "10-20%", IF(Table_1[[#This Row],[Discount %]]&lt;=0.3, "20-30%", IF(Table_1[[#This Row],[Discount %]]&lt;=0.4, "30-40%", "40%+"))))</f>
        <v>0-10%</v>
      </c>
    </row>
    <row r="7778" spans="1:24" ht="14.4" x14ac:dyDescent="0.3">
      <c r="A7778" s="2">
        <v>7777</v>
      </c>
      <c r="B7778" s="2" t="s">
        <v>9663</v>
      </c>
      <c r="C7778" s="2">
        <f>YEAR([1]Data!$D7778)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9">
        <v>7.86</v>
      </c>
      <c r="T7778" s="2">
        <v>3</v>
      </c>
      <c r="U7778" s="25">
        <v>0</v>
      </c>
      <c r="V7778" s="25">
        <v>3.6156000000000001</v>
      </c>
      <c r="W7778" s="11">
        <f>Table_1[[#This Row],[Discount]]/Table_1[[#This Row],[Sales]]</f>
        <v>0</v>
      </c>
      <c r="X7778" t="str">
        <f>IF(Table_1[[#This Row],[Discount %]]&lt;=0.1, "0-10%", IF(Table_1[[#This Row],[Discount %]]&lt;=0.2, "10-20%", IF(Table_1[[#This Row],[Discount %]]&lt;=0.3, "20-30%", IF(Table_1[[#This Row],[Discount %]]&lt;=0.4, "30-40%", "40%+"))))</f>
        <v>0-10%</v>
      </c>
    </row>
    <row r="7779" spans="1:24" ht="14.4" x14ac:dyDescent="0.3">
      <c r="A7779" s="2">
        <v>7778</v>
      </c>
      <c r="B7779" s="2" t="s">
        <v>9663</v>
      </c>
      <c r="C7779" s="2">
        <f>YEAR([1]Data!$D7779)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9">
        <v>51.449999999999996</v>
      </c>
      <c r="T7779" s="2">
        <v>3</v>
      </c>
      <c r="U7779" s="25">
        <v>0</v>
      </c>
      <c r="V7779" s="25">
        <v>13.891499999999999</v>
      </c>
      <c r="W7779" s="11">
        <f>Table_1[[#This Row],[Discount]]/Table_1[[#This Row],[Sales]]</f>
        <v>0</v>
      </c>
      <c r="X7779" t="str">
        <f>IF(Table_1[[#This Row],[Discount %]]&lt;=0.1, "0-10%", IF(Table_1[[#This Row],[Discount %]]&lt;=0.2, "10-20%", IF(Table_1[[#This Row],[Discount %]]&lt;=0.3, "20-30%", IF(Table_1[[#This Row],[Discount %]]&lt;=0.4, "30-40%", "40%+"))))</f>
        <v>0-10%</v>
      </c>
    </row>
    <row r="7780" spans="1:24" ht="14.4" x14ac:dyDescent="0.3">
      <c r="A7780" s="2">
        <v>7779</v>
      </c>
      <c r="B7780" s="2" t="s">
        <v>9663</v>
      </c>
      <c r="C7780" s="2">
        <f>YEAR([1]Data!$D7780)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9">
        <v>37.055999999999997</v>
      </c>
      <c r="T7780" s="2">
        <v>3</v>
      </c>
      <c r="U7780" s="25">
        <v>0.2</v>
      </c>
      <c r="V7780" s="25">
        <v>13.896000000000001</v>
      </c>
      <c r="W7780" s="11">
        <f>Table_1[[#This Row],[Discount]]/Table_1[[#This Row],[Sales]]</f>
        <v>5.3972366148531958E-3</v>
      </c>
      <c r="X7780" t="str">
        <f>IF(Table_1[[#This Row],[Discount %]]&lt;=0.1, "0-10%", IF(Table_1[[#This Row],[Discount %]]&lt;=0.2, "10-20%", IF(Table_1[[#This Row],[Discount %]]&lt;=0.3, "20-30%", IF(Table_1[[#This Row],[Discount %]]&lt;=0.4, "30-40%", "40%+"))))</f>
        <v>0-10%</v>
      </c>
    </row>
    <row r="7781" spans="1:24" ht="14.4" x14ac:dyDescent="0.3">
      <c r="A7781" s="2">
        <v>7780</v>
      </c>
      <c r="B7781" s="2" t="s">
        <v>9664</v>
      </c>
      <c r="C7781" s="2">
        <f>YEAR([1]Data!$D7781)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9">
        <v>203.92</v>
      </c>
      <c r="T7781" s="2">
        <v>4</v>
      </c>
      <c r="U7781" s="25">
        <v>0</v>
      </c>
      <c r="V7781" s="25">
        <v>55.058400000000006</v>
      </c>
      <c r="W7781" s="11">
        <f>Table_1[[#This Row],[Discount]]/Table_1[[#This Row],[Sales]]</f>
        <v>0</v>
      </c>
      <c r="X7781" t="str">
        <f>IF(Table_1[[#This Row],[Discount %]]&lt;=0.1, "0-10%", IF(Table_1[[#This Row],[Discount %]]&lt;=0.2, "10-20%", IF(Table_1[[#This Row],[Discount %]]&lt;=0.3, "20-30%", IF(Table_1[[#This Row],[Discount %]]&lt;=0.4, "30-40%", "40%+"))))</f>
        <v>0-10%</v>
      </c>
    </row>
    <row r="7782" spans="1:24" ht="14.4" x14ac:dyDescent="0.3">
      <c r="A7782" s="2">
        <v>7781</v>
      </c>
      <c r="B7782" s="2" t="s">
        <v>9664</v>
      </c>
      <c r="C7782" s="2">
        <f>YEAR([1]Data!$D7782)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9">
        <v>29.56</v>
      </c>
      <c r="T7782" s="2">
        <v>4</v>
      </c>
      <c r="U7782" s="25">
        <v>0</v>
      </c>
      <c r="V7782" s="25">
        <v>7.9812000000000012</v>
      </c>
      <c r="W7782" s="11">
        <f>Table_1[[#This Row],[Discount]]/Table_1[[#This Row],[Sales]]</f>
        <v>0</v>
      </c>
      <c r="X7782" t="str">
        <f>IF(Table_1[[#This Row],[Discount %]]&lt;=0.1, "0-10%", IF(Table_1[[#This Row],[Discount %]]&lt;=0.2, "10-20%", IF(Table_1[[#This Row],[Discount %]]&lt;=0.3, "20-30%", IF(Table_1[[#This Row],[Discount %]]&lt;=0.4, "30-40%", "40%+"))))</f>
        <v>0-10%</v>
      </c>
    </row>
    <row r="7783" spans="1:24" ht="14.4" x14ac:dyDescent="0.3">
      <c r="A7783" s="2">
        <v>7782</v>
      </c>
      <c r="B7783" s="2" t="s">
        <v>9665</v>
      </c>
      <c r="C7783" s="2">
        <f>YEAR([1]Data!$D7783)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9">
        <v>8.5679999999999978</v>
      </c>
      <c r="T7783" s="2">
        <v>3</v>
      </c>
      <c r="U7783" s="25">
        <v>0.8</v>
      </c>
      <c r="V7783" s="25">
        <v>-14.5656</v>
      </c>
      <c r="W7783" s="11">
        <f>Table_1[[#This Row],[Discount]]/Table_1[[#This Row],[Sales]]</f>
        <v>9.3370681605975753E-2</v>
      </c>
      <c r="X7783" t="str">
        <f>IF(Table_1[[#This Row],[Discount %]]&lt;=0.1, "0-10%", IF(Table_1[[#This Row],[Discount %]]&lt;=0.2, "10-20%", IF(Table_1[[#This Row],[Discount %]]&lt;=0.3, "20-30%", IF(Table_1[[#This Row],[Discount %]]&lt;=0.4, "30-40%", "40%+"))))</f>
        <v>0-10%</v>
      </c>
    </row>
    <row r="7784" spans="1:24" ht="14.4" x14ac:dyDescent="0.3">
      <c r="A7784" s="2">
        <v>7783</v>
      </c>
      <c r="B7784" s="2" t="s">
        <v>9666</v>
      </c>
      <c r="C7784" s="2">
        <f>YEAR([1]Data!$D7784)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9">
        <v>45.248000000000005</v>
      </c>
      <c r="T7784" s="2">
        <v>2</v>
      </c>
      <c r="U7784" s="25">
        <v>0.2</v>
      </c>
      <c r="V7784" s="25">
        <v>3.9591999999999992</v>
      </c>
      <c r="W7784" s="11">
        <f>Table_1[[#This Row],[Discount]]/Table_1[[#This Row],[Sales]]</f>
        <v>4.42008486562942E-3</v>
      </c>
      <c r="X7784" t="str">
        <f>IF(Table_1[[#This Row],[Discount %]]&lt;=0.1, "0-10%", IF(Table_1[[#This Row],[Discount %]]&lt;=0.2, "10-20%", IF(Table_1[[#This Row],[Discount %]]&lt;=0.3, "20-30%", IF(Table_1[[#This Row],[Discount %]]&lt;=0.4, "30-40%", "40%+"))))</f>
        <v>0-10%</v>
      </c>
    </row>
    <row r="7785" spans="1:24" ht="14.4" x14ac:dyDescent="0.3">
      <c r="A7785" s="2">
        <v>7784</v>
      </c>
      <c r="B7785" s="2" t="s">
        <v>9666</v>
      </c>
      <c r="C7785" s="2">
        <f>YEAR([1]Data!$D7785)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9">
        <v>876.30000000000007</v>
      </c>
      <c r="T7785" s="2">
        <v>10</v>
      </c>
      <c r="U7785" s="25">
        <v>0.4</v>
      </c>
      <c r="V7785" s="25">
        <v>-292.10000000000014</v>
      </c>
      <c r="W7785" s="11">
        <f>Table_1[[#This Row],[Discount]]/Table_1[[#This Row],[Sales]]</f>
        <v>4.5646468104530409E-4</v>
      </c>
      <c r="X7785" t="str">
        <f>IF(Table_1[[#This Row],[Discount %]]&lt;=0.1, "0-10%", IF(Table_1[[#This Row],[Discount %]]&lt;=0.2, "10-20%", IF(Table_1[[#This Row],[Discount %]]&lt;=0.3, "20-30%", IF(Table_1[[#This Row],[Discount %]]&lt;=0.4, "30-40%", "40%+"))))</f>
        <v>0-10%</v>
      </c>
    </row>
    <row r="7786" spans="1:24" ht="14.4" x14ac:dyDescent="0.3">
      <c r="A7786" s="2">
        <v>7785</v>
      </c>
      <c r="B7786" s="2" t="s">
        <v>9666</v>
      </c>
      <c r="C7786" s="2">
        <f>YEAR([1]Data!$D7786)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9">
        <v>185.376</v>
      </c>
      <c r="T7786" s="2">
        <v>2</v>
      </c>
      <c r="U7786" s="25">
        <v>0.2</v>
      </c>
      <c r="V7786" s="25">
        <v>-34.758000000000017</v>
      </c>
      <c r="W7786" s="11">
        <f>Table_1[[#This Row],[Discount]]/Table_1[[#This Row],[Sales]]</f>
        <v>1.0788883134817883E-3</v>
      </c>
      <c r="X7786" t="str">
        <f>IF(Table_1[[#This Row],[Discount %]]&lt;=0.1, "0-10%", IF(Table_1[[#This Row],[Discount %]]&lt;=0.2, "10-20%", IF(Table_1[[#This Row],[Discount %]]&lt;=0.3, "20-30%", IF(Table_1[[#This Row],[Discount %]]&lt;=0.4, "30-40%", "40%+"))))</f>
        <v>0-10%</v>
      </c>
    </row>
    <row r="7787" spans="1:24" ht="14.4" x14ac:dyDescent="0.3">
      <c r="A7787" s="2">
        <v>7786</v>
      </c>
      <c r="B7787" s="2" t="s">
        <v>9667</v>
      </c>
      <c r="C7787" s="2">
        <f>YEAR([1]Data!$D7787)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9">
        <v>25.06</v>
      </c>
      <c r="T7787" s="2">
        <v>2</v>
      </c>
      <c r="U7787" s="25">
        <v>0</v>
      </c>
      <c r="V7787" s="25">
        <v>11.778199999999998</v>
      </c>
      <c r="W7787" s="11">
        <f>Table_1[[#This Row],[Discount]]/Table_1[[#This Row],[Sales]]</f>
        <v>0</v>
      </c>
      <c r="X7787" t="str">
        <f>IF(Table_1[[#This Row],[Discount %]]&lt;=0.1, "0-10%", IF(Table_1[[#This Row],[Discount %]]&lt;=0.2, "10-20%", IF(Table_1[[#This Row],[Discount %]]&lt;=0.3, "20-30%", IF(Table_1[[#This Row],[Discount %]]&lt;=0.4, "30-40%", "40%+"))))</f>
        <v>0-10%</v>
      </c>
    </row>
    <row r="7788" spans="1:24" ht="14.4" x14ac:dyDescent="0.3">
      <c r="A7788" s="2">
        <v>7787</v>
      </c>
      <c r="B7788" s="2" t="s">
        <v>9668</v>
      </c>
      <c r="C7788" s="2">
        <f>YEAR([1]Data!$D7788)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9">
        <v>2.8899999999999992</v>
      </c>
      <c r="T7788" s="2">
        <v>1</v>
      </c>
      <c r="U7788" s="25">
        <v>0.8</v>
      </c>
      <c r="V7788" s="25">
        <v>-4.7685000000000013</v>
      </c>
      <c r="W7788" s="11">
        <f>Table_1[[#This Row],[Discount]]/Table_1[[#This Row],[Sales]]</f>
        <v>0.27681660899653987</v>
      </c>
      <c r="X7788" t="str">
        <f>IF(Table_1[[#This Row],[Discount %]]&lt;=0.1, "0-10%", IF(Table_1[[#This Row],[Discount %]]&lt;=0.2, "10-20%", IF(Table_1[[#This Row],[Discount %]]&lt;=0.3, "20-30%", IF(Table_1[[#This Row],[Discount %]]&lt;=0.4, "30-40%", "40%+"))))</f>
        <v>20-30%</v>
      </c>
    </row>
    <row r="7789" spans="1:24" ht="14.4" x14ac:dyDescent="0.3">
      <c r="A7789" s="2">
        <v>7788</v>
      </c>
      <c r="B7789" s="2" t="s">
        <v>9668</v>
      </c>
      <c r="C7789" s="2">
        <f>YEAR([1]Data!$D7789)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9">
        <v>7.8960000000000008</v>
      </c>
      <c r="T7789" s="2">
        <v>3</v>
      </c>
      <c r="U7789" s="25">
        <v>0.2</v>
      </c>
      <c r="V7789" s="25">
        <v>2.4674999999999994</v>
      </c>
      <c r="W7789" s="11">
        <f>Table_1[[#This Row],[Discount]]/Table_1[[#This Row],[Sales]]</f>
        <v>2.5329280648429583E-2</v>
      </c>
      <c r="X7789" t="str">
        <f>IF(Table_1[[#This Row],[Discount %]]&lt;=0.1, "0-10%", IF(Table_1[[#This Row],[Discount %]]&lt;=0.2, "10-20%", IF(Table_1[[#This Row],[Discount %]]&lt;=0.3, "20-30%", IF(Table_1[[#This Row],[Discount %]]&lt;=0.4, "30-40%", "40%+"))))</f>
        <v>0-10%</v>
      </c>
    </row>
    <row r="7790" spans="1:24" ht="14.4" x14ac:dyDescent="0.3">
      <c r="A7790" s="2">
        <v>7789</v>
      </c>
      <c r="B7790" s="2" t="s">
        <v>9668</v>
      </c>
      <c r="C7790" s="2">
        <f>YEAR([1]Data!$D7790)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9">
        <v>22.608000000000001</v>
      </c>
      <c r="T7790" s="2">
        <v>3</v>
      </c>
      <c r="U7790" s="25">
        <v>0.6</v>
      </c>
      <c r="V7790" s="25">
        <v>-10.173599999999997</v>
      </c>
      <c r="W7790" s="11">
        <f>Table_1[[#This Row],[Discount]]/Table_1[[#This Row],[Sales]]</f>
        <v>2.6539278131634817E-2</v>
      </c>
      <c r="X7790" t="str">
        <f>IF(Table_1[[#This Row],[Discount %]]&lt;=0.1, "0-10%", IF(Table_1[[#This Row],[Discount %]]&lt;=0.2, "10-20%", IF(Table_1[[#This Row],[Discount %]]&lt;=0.3, "20-30%", IF(Table_1[[#This Row],[Discount %]]&lt;=0.4, "30-40%", "40%+"))))</f>
        <v>0-10%</v>
      </c>
    </row>
    <row r="7791" spans="1:24" ht="14.4" x14ac:dyDescent="0.3">
      <c r="A7791" s="2">
        <v>7790</v>
      </c>
      <c r="B7791" s="2" t="s">
        <v>9668</v>
      </c>
      <c r="C7791" s="2">
        <f>YEAR([1]Data!$D7791)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9">
        <v>30.527999999999999</v>
      </c>
      <c r="T7791" s="2">
        <v>8</v>
      </c>
      <c r="U7791" s="25">
        <v>0.2</v>
      </c>
      <c r="V7791" s="25">
        <v>9.5399999999999974</v>
      </c>
      <c r="W7791" s="11">
        <f>Table_1[[#This Row],[Discount]]/Table_1[[#This Row],[Sales]]</f>
        <v>6.5513626834381557E-3</v>
      </c>
      <c r="X7791" t="str">
        <f>IF(Table_1[[#This Row],[Discount %]]&lt;=0.1, "0-10%", IF(Table_1[[#This Row],[Discount %]]&lt;=0.2, "10-20%", IF(Table_1[[#This Row],[Discount %]]&lt;=0.3, "20-30%", IF(Table_1[[#This Row],[Discount %]]&lt;=0.4, "30-40%", "40%+"))))</f>
        <v>0-10%</v>
      </c>
    </row>
    <row r="7792" spans="1:24" ht="14.4" x14ac:dyDescent="0.3">
      <c r="A7792" s="2">
        <v>7791</v>
      </c>
      <c r="B7792" s="2" t="s">
        <v>9669</v>
      </c>
      <c r="C7792" s="2">
        <f>YEAR([1]Data!$D7792)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9">
        <v>4.8420000000000005</v>
      </c>
      <c r="T7792" s="2">
        <v>3</v>
      </c>
      <c r="U7792" s="25">
        <v>0.7</v>
      </c>
      <c r="V7792" s="25">
        <v>-3.3893999999999984</v>
      </c>
      <c r="W7792" s="11">
        <f>Table_1[[#This Row],[Discount]]/Table_1[[#This Row],[Sales]]</f>
        <v>0.14456836018174304</v>
      </c>
      <c r="X7792" t="str">
        <f>IF(Table_1[[#This Row],[Discount %]]&lt;=0.1, "0-10%", IF(Table_1[[#This Row],[Discount %]]&lt;=0.2, "10-20%", IF(Table_1[[#This Row],[Discount %]]&lt;=0.3, "20-30%", IF(Table_1[[#This Row],[Discount %]]&lt;=0.4, "30-40%", "40%+"))))</f>
        <v>10-20%</v>
      </c>
    </row>
    <row r="7793" spans="1:24" ht="14.4" x14ac:dyDescent="0.3">
      <c r="A7793" s="2">
        <v>7792</v>
      </c>
      <c r="B7793" s="2" t="s">
        <v>9670</v>
      </c>
      <c r="C7793" s="2">
        <f>YEAR([1]Data!$D7793)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9">
        <v>1.7999999999999996</v>
      </c>
      <c r="T7793" s="2">
        <v>5</v>
      </c>
      <c r="U7793" s="25">
        <v>0.8</v>
      </c>
      <c r="V7793" s="25">
        <v>-2.8800000000000008</v>
      </c>
      <c r="W7793" s="11">
        <f>Table_1[[#This Row],[Discount]]/Table_1[[#This Row],[Sales]]</f>
        <v>0.44444444444444459</v>
      </c>
      <c r="X7793" t="str">
        <f>IF(Table_1[[#This Row],[Discount %]]&lt;=0.1, "0-10%", IF(Table_1[[#This Row],[Discount %]]&lt;=0.2, "10-20%", IF(Table_1[[#This Row],[Discount %]]&lt;=0.3, "20-30%", IF(Table_1[[#This Row],[Discount %]]&lt;=0.4, "30-40%", "40%+"))))</f>
        <v>40%+</v>
      </c>
    </row>
    <row r="7794" spans="1:24" ht="14.4" x14ac:dyDescent="0.3">
      <c r="A7794" s="2">
        <v>7793</v>
      </c>
      <c r="B7794" s="2" t="s">
        <v>9671</v>
      </c>
      <c r="C7794" s="2">
        <f>YEAR([1]Data!$D7794)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9">
        <v>39.984000000000002</v>
      </c>
      <c r="T7794" s="2">
        <v>2</v>
      </c>
      <c r="U7794" s="25">
        <v>0.2</v>
      </c>
      <c r="V7794" s="25">
        <v>-1.4994000000000067</v>
      </c>
      <c r="W7794" s="11">
        <f>Table_1[[#This Row],[Discount]]/Table_1[[#This Row],[Sales]]</f>
        <v>5.0020008003201282E-3</v>
      </c>
      <c r="X7794" t="str">
        <f>IF(Table_1[[#This Row],[Discount %]]&lt;=0.1, "0-10%", IF(Table_1[[#This Row],[Discount %]]&lt;=0.2, "10-20%", IF(Table_1[[#This Row],[Discount %]]&lt;=0.3, "20-30%", IF(Table_1[[#This Row],[Discount %]]&lt;=0.4, "30-40%", "40%+"))))</f>
        <v>0-10%</v>
      </c>
    </row>
    <row r="7795" spans="1:24" ht="14.4" x14ac:dyDescent="0.3">
      <c r="A7795" s="2">
        <v>7794</v>
      </c>
      <c r="B7795" s="2" t="s">
        <v>9672</v>
      </c>
      <c r="C7795" s="2">
        <f>YEAR([1]Data!$D7795)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9">
        <v>32.400000000000006</v>
      </c>
      <c r="T7795" s="2">
        <v>5</v>
      </c>
      <c r="U7795" s="25">
        <v>0</v>
      </c>
      <c r="V7795" s="25">
        <v>15.876000000000001</v>
      </c>
      <c r="W7795" s="11">
        <f>Table_1[[#This Row],[Discount]]/Table_1[[#This Row],[Sales]]</f>
        <v>0</v>
      </c>
      <c r="X7795" t="str">
        <f>IF(Table_1[[#This Row],[Discount %]]&lt;=0.1, "0-10%", IF(Table_1[[#This Row],[Discount %]]&lt;=0.2, "10-20%", IF(Table_1[[#This Row],[Discount %]]&lt;=0.3, "20-30%", IF(Table_1[[#This Row],[Discount %]]&lt;=0.4, "30-40%", "40%+"))))</f>
        <v>0-10%</v>
      </c>
    </row>
    <row r="7796" spans="1:24" ht="14.4" x14ac:dyDescent="0.3">
      <c r="A7796" s="2">
        <v>7795</v>
      </c>
      <c r="B7796" s="2" t="s">
        <v>9672</v>
      </c>
      <c r="C7796" s="2">
        <f>YEAR([1]Data!$D7796)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9">
        <v>97.88</v>
      </c>
      <c r="T7796" s="2">
        <v>2</v>
      </c>
      <c r="U7796" s="25">
        <v>0</v>
      </c>
      <c r="V7796" s="25">
        <v>48.94</v>
      </c>
      <c r="W7796" s="11">
        <f>Table_1[[#This Row],[Discount]]/Table_1[[#This Row],[Sales]]</f>
        <v>0</v>
      </c>
      <c r="X7796" t="str">
        <f>IF(Table_1[[#This Row],[Discount %]]&lt;=0.1, "0-10%", IF(Table_1[[#This Row],[Discount %]]&lt;=0.2, "10-20%", IF(Table_1[[#This Row],[Discount %]]&lt;=0.3, "20-30%", IF(Table_1[[#This Row],[Discount %]]&lt;=0.4, "30-40%", "40%+"))))</f>
        <v>0-10%</v>
      </c>
    </row>
    <row r="7797" spans="1:24" ht="14.4" x14ac:dyDescent="0.3">
      <c r="A7797" s="2">
        <v>7796</v>
      </c>
      <c r="B7797" s="2" t="s">
        <v>9673</v>
      </c>
      <c r="C7797" s="2">
        <f>YEAR([1]Data!$D7797)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9">
        <v>307.16800000000001</v>
      </c>
      <c r="T7797" s="2">
        <v>4</v>
      </c>
      <c r="U7797" s="25">
        <v>0.2</v>
      </c>
      <c r="V7797" s="25">
        <v>30.716800000000006</v>
      </c>
      <c r="W7797" s="11">
        <f>Table_1[[#This Row],[Discount]]/Table_1[[#This Row],[Sales]]</f>
        <v>6.5110949057193461E-4</v>
      </c>
      <c r="X7797" t="str">
        <f>IF(Table_1[[#This Row],[Discount %]]&lt;=0.1, "0-10%", IF(Table_1[[#This Row],[Discount %]]&lt;=0.2, "10-20%", IF(Table_1[[#This Row],[Discount %]]&lt;=0.3, "20-30%", IF(Table_1[[#This Row],[Discount %]]&lt;=0.4, "30-40%", "40%+"))))</f>
        <v>0-10%</v>
      </c>
    </row>
    <row r="7798" spans="1:24" ht="14.4" x14ac:dyDescent="0.3">
      <c r="A7798" s="2">
        <v>7797</v>
      </c>
      <c r="B7798" s="2" t="s">
        <v>9674</v>
      </c>
      <c r="C7798" s="2">
        <f>YEAR([1]Data!$D7798)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9">
        <v>26.9</v>
      </c>
      <c r="T7798" s="2">
        <v>5</v>
      </c>
      <c r="U7798" s="25">
        <v>0</v>
      </c>
      <c r="V7798" s="25">
        <v>13.181000000000001</v>
      </c>
      <c r="W7798" s="11">
        <f>Table_1[[#This Row],[Discount]]/Table_1[[#This Row],[Sales]]</f>
        <v>0</v>
      </c>
      <c r="X7798" t="str">
        <f>IF(Table_1[[#This Row],[Discount %]]&lt;=0.1, "0-10%", IF(Table_1[[#This Row],[Discount %]]&lt;=0.2, "10-20%", IF(Table_1[[#This Row],[Discount %]]&lt;=0.3, "20-30%", IF(Table_1[[#This Row],[Discount %]]&lt;=0.4, "30-40%", "40%+"))))</f>
        <v>0-10%</v>
      </c>
    </row>
    <row r="7799" spans="1:24" ht="14.4" x14ac:dyDescent="0.3">
      <c r="A7799" s="2">
        <v>7798</v>
      </c>
      <c r="B7799" s="2" t="s">
        <v>9675</v>
      </c>
      <c r="C7799" s="2">
        <f>YEAR([1]Data!$D7799)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9">
        <v>47.01</v>
      </c>
      <c r="T7799" s="2">
        <v>3</v>
      </c>
      <c r="U7799" s="25">
        <v>0</v>
      </c>
      <c r="V7799" s="25">
        <v>22.094699999999996</v>
      </c>
      <c r="W7799" s="11">
        <f>Table_1[[#This Row],[Discount]]/Table_1[[#This Row],[Sales]]</f>
        <v>0</v>
      </c>
      <c r="X7799" t="str">
        <f>IF(Table_1[[#This Row],[Discount %]]&lt;=0.1, "0-10%", IF(Table_1[[#This Row],[Discount %]]&lt;=0.2, "10-20%", IF(Table_1[[#This Row],[Discount %]]&lt;=0.3, "20-30%", IF(Table_1[[#This Row],[Discount %]]&lt;=0.4, "30-40%", "40%+"))))</f>
        <v>0-10%</v>
      </c>
    </row>
    <row r="7800" spans="1:24" ht="14.4" x14ac:dyDescent="0.3">
      <c r="A7800" s="2">
        <v>7799</v>
      </c>
      <c r="B7800" s="2" t="s">
        <v>9675</v>
      </c>
      <c r="C7800" s="2">
        <f>YEAR([1]Data!$D7800)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9">
        <v>469.99</v>
      </c>
      <c r="T7800" s="2">
        <v>1</v>
      </c>
      <c r="U7800" s="25">
        <v>0</v>
      </c>
      <c r="V7800" s="25">
        <v>136.29709999999994</v>
      </c>
      <c r="W7800" s="11">
        <f>Table_1[[#This Row],[Discount]]/Table_1[[#This Row],[Sales]]</f>
        <v>0</v>
      </c>
      <c r="X7800" t="str">
        <f>IF(Table_1[[#This Row],[Discount %]]&lt;=0.1, "0-10%", IF(Table_1[[#This Row],[Discount %]]&lt;=0.2, "10-20%", IF(Table_1[[#This Row],[Discount %]]&lt;=0.3, "20-30%", IF(Table_1[[#This Row],[Discount %]]&lt;=0.4, "30-40%", "40%+"))))</f>
        <v>0-10%</v>
      </c>
    </row>
    <row r="7801" spans="1:24" ht="14.4" x14ac:dyDescent="0.3">
      <c r="A7801" s="2">
        <v>7800</v>
      </c>
      <c r="B7801" s="2" t="s">
        <v>9675</v>
      </c>
      <c r="C7801" s="2">
        <f>YEAR([1]Data!$D7801)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9">
        <v>207.84600000000003</v>
      </c>
      <c r="T7801" s="2">
        <v>3</v>
      </c>
      <c r="U7801" s="25">
        <v>0.1</v>
      </c>
      <c r="V7801" s="25">
        <v>2.3093999999999895</v>
      </c>
      <c r="W7801" s="11">
        <f>Table_1[[#This Row],[Discount]]/Table_1[[#This Row],[Sales]]</f>
        <v>4.8112544864948079E-4</v>
      </c>
      <c r="X7801" t="str">
        <f>IF(Table_1[[#This Row],[Discount %]]&lt;=0.1, "0-10%", IF(Table_1[[#This Row],[Discount %]]&lt;=0.2, "10-20%", IF(Table_1[[#This Row],[Discount %]]&lt;=0.3, "20-30%", IF(Table_1[[#This Row],[Discount %]]&lt;=0.4, "30-40%", "40%+"))))</f>
        <v>0-10%</v>
      </c>
    </row>
    <row r="7802" spans="1:24" ht="14.4" x14ac:dyDescent="0.3">
      <c r="A7802" s="2">
        <v>7801</v>
      </c>
      <c r="B7802" s="2" t="s">
        <v>9676</v>
      </c>
      <c r="C7802" s="2">
        <f>YEAR([1]Data!$D7802)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9">
        <v>324.74400000000003</v>
      </c>
      <c r="T7802" s="2">
        <v>3</v>
      </c>
      <c r="U7802" s="25">
        <v>0.2</v>
      </c>
      <c r="V7802" s="25">
        <v>-77.126699999999971</v>
      </c>
      <c r="W7802" s="11">
        <f>Table_1[[#This Row],[Discount]]/Table_1[[#This Row],[Sales]]</f>
        <v>6.158697312344493E-4</v>
      </c>
      <c r="X7802" t="str">
        <f>IF(Table_1[[#This Row],[Discount %]]&lt;=0.1, "0-10%", IF(Table_1[[#This Row],[Discount %]]&lt;=0.2, "10-20%", IF(Table_1[[#This Row],[Discount %]]&lt;=0.3, "20-30%", IF(Table_1[[#This Row],[Discount %]]&lt;=0.4, "30-40%", "40%+"))))</f>
        <v>0-10%</v>
      </c>
    </row>
    <row r="7803" spans="1:24" ht="14.4" x14ac:dyDescent="0.3">
      <c r="A7803" s="2">
        <v>7802</v>
      </c>
      <c r="B7803" s="2" t="s">
        <v>9677</v>
      </c>
      <c r="C7803" s="2">
        <f>YEAR([1]Data!$D7803)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9">
        <v>40.479999999999997</v>
      </c>
      <c r="T7803" s="2">
        <v>2</v>
      </c>
      <c r="U7803" s="25">
        <v>0</v>
      </c>
      <c r="V7803" s="25">
        <v>14.572799999999997</v>
      </c>
      <c r="W7803" s="11">
        <f>Table_1[[#This Row],[Discount]]/Table_1[[#This Row],[Sales]]</f>
        <v>0</v>
      </c>
      <c r="X7803" t="str">
        <f>IF(Table_1[[#This Row],[Discount %]]&lt;=0.1, "0-10%", IF(Table_1[[#This Row],[Discount %]]&lt;=0.2, "10-20%", IF(Table_1[[#This Row],[Discount %]]&lt;=0.3, "20-30%", IF(Table_1[[#This Row],[Discount %]]&lt;=0.4, "30-40%", "40%+"))))</f>
        <v>0-10%</v>
      </c>
    </row>
    <row r="7804" spans="1:24" ht="14.4" x14ac:dyDescent="0.3">
      <c r="A7804" s="2">
        <v>7803</v>
      </c>
      <c r="B7804" s="2" t="s">
        <v>9678</v>
      </c>
      <c r="C7804" s="2">
        <f>YEAR([1]Data!$D7804)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9">
        <v>12</v>
      </c>
      <c r="T7804" s="2">
        <v>4</v>
      </c>
      <c r="U7804" s="25">
        <v>0.2</v>
      </c>
      <c r="V7804" s="25">
        <v>4.1999999999999993</v>
      </c>
      <c r="W7804" s="11">
        <f>Table_1[[#This Row],[Discount]]/Table_1[[#This Row],[Sales]]</f>
        <v>1.6666666666666666E-2</v>
      </c>
      <c r="X7804" t="str">
        <f>IF(Table_1[[#This Row],[Discount %]]&lt;=0.1, "0-10%", IF(Table_1[[#This Row],[Discount %]]&lt;=0.2, "10-20%", IF(Table_1[[#This Row],[Discount %]]&lt;=0.3, "20-30%", IF(Table_1[[#This Row],[Discount %]]&lt;=0.4, "30-40%", "40%+"))))</f>
        <v>0-10%</v>
      </c>
    </row>
    <row r="7805" spans="1:24" ht="14.4" x14ac:dyDescent="0.3">
      <c r="A7805" s="2">
        <v>7804</v>
      </c>
      <c r="B7805" s="2" t="s">
        <v>9678</v>
      </c>
      <c r="C7805" s="2">
        <f>YEAR([1]Data!$D7805)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9">
        <v>720.06400000000008</v>
      </c>
      <c r="T7805" s="2">
        <v>4</v>
      </c>
      <c r="U7805" s="25">
        <v>0.2</v>
      </c>
      <c r="V7805" s="25">
        <v>-63.005600000000015</v>
      </c>
      <c r="W7805" s="11">
        <f>Table_1[[#This Row],[Discount]]/Table_1[[#This Row],[Sales]]</f>
        <v>2.777530886143454E-4</v>
      </c>
      <c r="X7805" t="str">
        <f>IF(Table_1[[#This Row],[Discount %]]&lt;=0.1, "0-10%", IF(Table_1[[#This Row],[Discount %]]&lt;=0.2, "10-20%", IF(Table_1[[#This Row],[Discount %]]&lt;=0.3, "20-30%", IF(Table_1[[#This Row],[Discount %]]&lt;=0.4, "30-40%", "40%+"))))</f>
        <v>0-10%</v>
      </c>
    </row>
    <row r="7806" spans="1:24" ht="14.4" x14ac:dyDescent="0.3">
      <c r="A7806" s="2">
        <v>7805</v>
      </c>
      <c r="B7806" s="2" t="s">
        <v>9678</v>
      </c>
      <c r="C7806" s="2">
        <f>YEAR([1]Data!$D7806)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9">
        <v>25.424000000000003</v>
      </c>
      <c r="T7806" s="2">
        <v>1</v>
      </c>
      <c r="U7806" s="25">
        <v>0.2</v>
      </c>
      <c r="V7806" s="25">
        <v>-4.7670000000000021</v>
      </c>
      <c r="W7806" s="11">
        <f>Table_1[[#This Row],[Discount]]/Table_1[[#This Row],[Sales]]</f>
        <v>7.866582756450597E-3</v>
      </c>
      <c r="X7806" t="str">
        <f>IF(Table_1[[#This Row],[Discount %]]&lt;=0.1, "0-10%", IF(Table_1[[#This Row],[Discount %]]&lt;=0.2, "10-20%", IF(Table_1[[#This Row],[Discount %]]&lt;=0.3, "20-30%", IF(Table_1[[#This Row],[Discount %]]&lt;=0.4, "30-40%", "40%+"))))</f>
        <v>0-10%</v>
      </c>
    </row>
    <row r="7807" spans="1:24" ht="14.4" x14ac:dyDescent="0.3">
      <c r="A7807" s="2">
        <v>7806</v>
      </c>
      <c r="B7807" s="2" t="s">
        <v>9678</v>
      </c>
      <c r="C7807" s="2">
        <f>YEAR([1]Data!$D7807)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9">
        <v>2.8160000000000003</v>
      </c>
      <c r="T7807" s="2">
        <v>2</v>
      </c>
      <c r="U7807" s="25">
        <v>0.2</v>
      </c>
      <c r="V7807" s="25">
        <v>0.31679999999999986</v>
      </c>
      <c r="W7807" s="11">
        <f>Table_1[[#This Row],[Discount]]/Table_1[[#This Row],[Sales]]</f>
        <v>7.1022727272727265E-2</v>
      </c>
      <c r="X7807" t="str">
        <f>IF(Table_1[[#This Row],[Discount %]]&lt;=0.1, "0-10%", IF(Table_1[[#This Row],[Discount %]]&lt;=0.2, "10-20%", IF(Table_1[[#This Row],[Discount %]]&lt;=0.3, "20-30%", IF(Table_1[[#This Row],[Discount %]]&lt;=0.4, "30-40%", "40%+"))))</f>
        <v>0-10%</v>
      </c>
    </row>
    <row r="7808" spans="1:24" ht="14.4" x14ac:dyDescent="0.3">
      <c r="A7808" s="2">
        <v>7807</v>
      </c>
      <c r="B7808" s="2" t="s">
        <v>9678</v>
      </c>
      <c r="C7808" s="2">
        <f>YEAR([1]Data!$D7808)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9">
        <v>3.2040000000000002</v>
      </c>
      <c r="T7808" s="2">
        <v>2</v>
      </c>
      <c r="U7808" s="25">
        <v>0.7</v>
      </c>
      <c r="V7808" s="25">
        <v>-2.5631999999999993</v>
      </c>
      <c r="W7808" s="11">
        <f>Table_1[[#This Row],[Discount]]/Table_1[[#This Row],[Sales]]</f>
        <v>0.21847690387016228</v>
      </c>
      <c r="X7808" t="str">
        <f>IF(Table_1[[#This Row],[Discount %]]&lt;=0.1, "0-10%", IF(Table_1[[#This Row],[Discount %]]&lt;=0.2, "10-20%", IF(Table_1[[#This Row],[Discount %]]&lt;=0.3, "20-30%", IF(Table_1[[#This Row],[Discount %]]&lt;=0.4, "30-40%", "40%+"))))</f>
        <v>20-30%</v>
      </c>
    </row>
    <row r="7809" spans="1:24" ht="14.4" x14ac:dyDescent="0.3">
      <c r="A7809" s="2">
        <v>7808</v>
      </c>
      <c r="B7809" s="2" t="s">
        <v>9679</v>
      </c>
      <c r="C7809" s="2">
        <f>YEAR([1]Data!$D7809)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9">
        <v>30.828000000000007</v>
      </c>
      <c r="T7809" s="2">
        <v>7</v>
      </c>
      <c r="U7809" s="25">
        <v>0.7</v>
      </c>
      <c r="V7809" s="25">
        <v>-24.662400000000005</v>
      </c>
      <c r="W7809" s="11">
        <f>Table_1[[#This Row],[Discount]]/Table_1[[#This Row],[Sales]]</f>
        <v>2.2706630336058124E-2</v>
      </c>
      <c r="X7809" t="str">
        <f>IF(Table_1[[#This Row],[Discount %]]&lt;=0.1, "0-10%", IF(Table_1[[#This Row],[Discount %]]&lt;=0.2, "10-20%", IF(Table_1[[#This Row],[Discount %]]&lt;=0.3, "20-30%", IF(Table_1[[#This Row],[Discount %]]&lt;=0.4, "30-40%", "40%+"))))</f>
        <v>0-10%</v>
      </c>
    </row>
    <row r="7810" spans="1:24" ht="14.4" x14ac:dyDescent="0.3">
      <c r="A7810" s="2">
        <v>7809</v>
      </c>
      <c r="B7810" s="2" t="s">
        <v>9679</v>
      </c>
      <c r="C7810" s="2">
        <f>YEAR([1]Data!$D7810)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9">
        <v>47.616</v>
      </c>
      <c r="T7810" s="2">
        <v>3</v>
      </c>
      <c r="U7810" s="25">
        <v>0.2</v>
      </c>
      <c r="V7810" s="25">
        <v>5.9519999999999946</v>
      </c>
      <c r="W7810" s="11">
        <f>Table_1[[#This Row],[Discount]]/Table_1[[#This Row],[Sales]]</f>
        <v>4.2002688172043017E-3</v>
      </c>
      <c r="X7810" t="str">
        <f>IF(Table_1[[#This Row],[Discount %]]&lt;=0.1, "0-10%", IF(Table_1[[#This Row],[Discount %]]&lt;=0.2, "10-20%", IF(Table_1[[#This Row],[Discount %]]&lt;=0.3, "20-30%", IF(Table_1[[#This Row],[Discount %]]&lt;=0.4, "30-40%", "40%+"))))</f>
        <v>0-10%</v>
      </c>
    </row>
    <row r="7811" spans="1:24" ht="14.4" x14ac:dyDescent="0.3">
      <c r="A7811" s="2">
        <v>7810</v>
      </c>
      <c r="B7811" s="2" t="s">
        <v>9679</v>
      </c>
      <c r="C7811" s="2">
        <f>YEAR([1]Data!$D7811)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9">
        <v>108.78399999999999</v>
      </c>
      <c r="T7811" s="2">
        <v>2</v>
      </c>
      <c r="U7811" s="25">
        <v>0.2</v>
      </c>
      <c r="V7811" s="25">
        <v>10.878399999999999</v>
      </c>
      <c r="W7811" s="11">
        <f>Table_1[[#This Row],[Discount]]/Table_1[[#This Row],[Sales]]</f>
        <v>1.8385056625974409E-3</v>
      </c>
      <c r="X7811" t="str">
        <f>IF(Table_1[[#This Row],[Discount %]]&lt;=0.1, "0-10%", IF(Table_1[[#This Row],[Discount %]]&lt;=0.2, "10-20%", IF(Table_1[[#This Row],[Discount %]]&lt;=0.3, "20-30%", IF(Table_1[[#This Row],[Discount %]]&lt;=0.4, "30-40%", "40%+"))))</f>
        <v>0-10%</v>
      </c>
    </row>
    <row r="7812" spans="1:24" ht="14.4" x14ac:dyDescent="0.3">
      <c r="A7812" s="2">
        <v>7811</v>
      </c>
      <c r="B7812" s="2" t="s">
        <v>9680</v>
      </c>
      <c r="C7812" s="2">
        <f>YEAR([1]Data!$D7812)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9">
        <v>4.7699999999999996</v>
      </c>
      <c r="T7812" s="2">
        <v>1</v>
      </c>
      <c r="U7812" s="25">
        <v>0</v>
      </c>
      <c r="V7812" s="25">
        <v>2.1464999999999996</v>
      </c>
      <c r="W7812" s="11">
        <f>Table_1[[#This Row],[Discount]]/Table_1[[#This Row],[Sales]]</f>
        <v>0</v>
      </c>
      <c r="X7812" t="str">
        <f>IF(Table_1[[#This Row],[Discount %]]&lt;=0.1, "0-10%", IF(Table_1[[#This Row],[Discount %]]&lt;=0.2, "10-20%", IF(Table_1[[#This Row],[Discount %]]&lt;=0.3, "20-30%", IF(Table_1[[#This Row],[Discount %]]&lt;=0.4, "30-40%", "40%+"))))</f>
        <v>0-10%</v>
      </c>
    </row>
    <row r="7813" spans="1:24" ht="14.4" x14ac:dyDescent="0.3">
      <c r="A7813" s="2">
        <v>7812</v>
      </c>
      <c r="B7813" s="2" t="s">
        <v>9680</v>
      </c>
      <c r="C7813" s="2">
        <f>YEAR([1]Data!$D7813)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9">
        <v>7.98</v>
      </c>
      <c r="T7813" s="2">
        <v>3</v>
      </c>
      <c r="U7813" s="25">
        <v>0</v>
      </c>
      <c r="V7813" s="25">
        <v>2.0747999999999998</v>
      </c>
      <c r="W7813" s="11">
        <f>Table_1[[#This Row],[Discount]]/Table_1[[#This Row],[Sales]]</f>
        <v>0</v>
      </c>
      <c r="X7813" t="str">
        <f>IF(Table_1[[#This Row],[Discount %]]&lt;=0.1, "0-10%", IF(Table_1[[#This Row],[Discount %]]&lt;=0.2, "10-20%", IF(Table_1[[#This Row],[Discount %]]&lt;=0.3, "20-30%", IF(Table_1[[#This Row],[Discount %]]&lt;=0.4, "30-40%", "40%+"))))</f>
        <v>0-10%</v>
      </c>
    </row>
    <row r="7814" spans="1:24" ht="14.4" x14ac:dyDescent="0.3">
      <c r="A7814" s="2">
        <v>7813</v>
      </c>
      <c r="B7814" s="2" t="s">
        <v>9680</v>
      </c>
      <c r="C7814" s="2">
        <f>YEAR([1]Data!$D7814)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9">
        <v>550.43100000000004</v>
      </c>
      <c r="T7814" s="2">
        <v>3</v>
      </c>
      <c r="U7814" s="25">
        <v>0.3</v>
      </c>
      <c r="V7814" s="25">
        <v>-47.179800000000029</v>
      </c>
      <c r="W7814" s="11">
        <f>Table_1[[#This Row],[Discount]]/Table_1[[#This Row],[Sales]]</f>
        <v>5.4502744213171125E-4</v>
      </c>
      <c r="X7814" t="str">
        <f>IF(Table_1[[#This Row],[Discount %]]&lt;=0.1, "0-10%", IF(Table_1[[#This Row],[Discount %]]&lt;=0.2, "10-20%", IF(Table_1[[#This Row],[Discount %]]&lt;=0.3, "20-30%", IF(Table_1[[#This Row],[Discount %]]&lt;=0.4, "30-40%", "40%+"))))</f>
        <v>0-10%</v>
      </c>
    </row>
    <row r="7815" spans="1:24" ht="14.4" x14ac:dyDescent="0.3">
      <c r="A7815" s="2">
        <v>7814</v>
      </c>
      <c r="B7815" s="2" t="s">
        <v>9680</v>
      </c>
      <c r="C7815" s="2">
        <f>YEAR([1]Data!$D7815)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9">
        <v>10.56</v>
      </c>
      <c r="T7815" s="2">
        <v>6</v>
      </c>
      <c r="U7815" s="25">
        <v>0</v>
      </c>
      <c r="V7815" s="25">
        <v>4.6464000000000008</v>
      </c>
      <c r="W7815" s="11">
        <f>Table_1[[#This Row],[Discount]]/Table_1[[#This Row],[Sales]]</f>
        <v>0</v>
      </c>
      <c r="X7815" t="str">
        <f>IF(Table_1[[#This Row],[Discount %]]&lt;=0.1, "0-10%", IF(Table_1[[#This Row],[Discount %]]&lt;=0.2, "10-20%", IF(Table_1[[#This Row],[Discount %]]&lt;=0.3, "20-30%", IF(Table_1[[#This Row],[Discount %]]&lt;=0.4, "30-40%", "40%+"))))</f>
        <v>0-10%</v>
      </c>
    </row>
    <row r="7816" spans="1:24" ht="14.4" x14ac:dyDescent="0.3">
      <c r="A7816" s="2">
        <v>7815</v>
      </c>
      <c r="B7816" s="2" t="s">
        <v>9681</v>
      </c>
      <c r="C7816" s="2">
        <f>YEAR([1]Data!$D7816)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9">
        <v>1497.6659999999999</v>
      </c>
      <c r="T7816" s="2">
        <v>2</v>
      </c>
      <c r="U7816" s="25">
        <v>0.15</v>
      </c>
      <c r="V7816" s="25">
        <v>140.95680000000004</v>
      </c>
      <c r="W7816" s="11">
        <f>Table_1[[#This Row],[Discount]]/Table_1[[#This Row],[Sales]]</f>
        <v>1.0015584249091586E-4</v>
      </c>
      <c r="X7816" t="str">
        <f>IF(Table_1[[#This Row],[Discount %]]&lt;=0.1, "0-10%", IF(Table_1[[#This Row],[Discount %]]&lt;=0.2, "10-20%", IF(Table_1[[#This Row],[Discount %]]&lt;=0.3, "20-30%", IF(Table_1[[#This Row],[Discount %]]&lt;=0.4, "30-40%", "40%+"))))</f>
        <v>0-10%</v>
      </c>
    </row>
    <row r="7817" spans="1:24" ht="14.4" x14ac:dyDescent="0.3">
      <c r="A7817" s="2">
        <v>7816</v>
      </c>
      <c r="B7817" s="2" t="s">
        <v>9681</v>
      </c>
      <c r="C7817" s="2">
        <f>YEAR([1]Data!$D7817)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9">
        <v>17.52</v>
      </c>
      <c r="T7817" s="2">
        <v>2</v>
      </c>
      <c r="U7817" s="25">
        <v>0.2</v>
      </c>
      <c r="V7817" s="25">
        <v>-3.5040000000000022</v>
      </c>
      <c r="W7817" s="11">
        <f>Table_1[[#This Row],[Discount]]/Table_1[[#This Row],[Sales]]</f>
        <v>1.1415525114155252E-2</v>
      </c>
      <c r="X7817" t="str">
        <f>IF(Table_1[[#This Row],[Discount %]]&lt;=0.1, "0-10%", IF(Table_1[[#This Row],[Discount %]]&lt;=0.2, "10-20%", IF(Table_1[[#This Row],[Discount %]]&lt;=0.3, "20-30%", IF(Table_1[[#This Row],[Discount %]]&lt;=0.4, "30-40%", "40%+"))))</f>
        <v>0-10%</v>
      </c>
    </row>
    <row r="7818" spans="1:24" ht="14.4" x14ac:dyDescent="0.3">
      <c r="A7818" s="2">
        <v>7817</v>
      </c>
      <c r="B7818" s="2" t="s">
        <v>9682</v>
      </c>
      <c r="C7818" s="2">
        <f>YEAR([1]Data!$D7818)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9">
        <v>113.22</v>
      </c>
      <c r="T7818" s="2">
        <v>3</v>
      </c>
      <c r="U7818" s="25">
        <v>0</v>
      </c>
      <c r="V7818" s="25">
        <v>29.437200000000001</v>
      </c>
      <c r="W7818" s="11">
        <f>Table_1[[#This Row],[Discount]]/Table_1[[#This Row],[Sales]]</f>
        <v>0</v>
      </c>
      <c r="X7818" t="str">
        <f>IF(Table_1[[#This Row],[Discount %]]&lt;=0.1, "0-10%", IF(Table_1[[#This Row],[Discount %]]&lt;=0.2, "10-20%", IF(Table_1[[#This Row],[Discount %]]&lt;=0.3, "20-30%", IF(Table_1[[#This Row],[Discount %]]&lt;=0.4, "30-40%", "40%+"))))</f>
        <v>0-10%</v>
      </c>
    </row>
    <row r="7819" spans="1:24" ht="14.4" x14ac:dyDescent="0.3">
      <c r="A7819" s="2">
        <v>7818</v>
      </c>
      <c r="B7819" s="2" t="s">
        <v>9682</v>
      </c>
      <c r="C7819" s="2">
        <f>YEAR([1]Data!$D7819)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9">
        <v>35.880000000000003</v>
      </c>
      <c r="T7819" s="2">
        <v>6</v>
      </c>
      <c r="U7819" s="25">
        <v>0</v>
      </c>
      <c r="V7819" s="25">
        <v>17.581200000000003</v>
      </c>
      <c r="W7819" s="11">
        <f>Table_1[[#This Row],[Discount]]/Table_1[[#This Row],[Sales]]</f>
        <v>0</v>
      </c>
      <c r="X7819" t="str">
        <f>IF(Table_1[[#This Row],[Discount %]]&lt;=0.1, "0-10%", IF(Table_1[[#This Row],[Discount %]]&lt;=0.2, "10-20%", IF(Table_1[[#This Row],[Discount %]]&lt;=0.3, "20-30%", IF(Table_1[[#This Row],[Discount %]]&lt;=0.4, "30-40%", "40%+"))))</f>
        <v>0-10%</v>
      </c>
    </row>
    <row r="7820" spans="1:24" ht="14.4" x14ac:dyDescent="0.3">
      <c r="A7820" s="2">
        <v>7819</v>
      </c>
      <c r="B7820" s="2" t="s">
        <v>9682</v>
      </c>
      <c r="C7820" s="2">
        <f>YEAR([1]Data!$D7820)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9">
        <v>4535.9760000000006</v>
      </c>
      <c r="T7820" s="2">
        <v>3</v>
      </c>
      <c r="U7820" s="25">
        <v>0.2</v>
      </c>
      <c r="V7820" s="25">
        <v>1644.2912999999999</v>
      </c>
      <c r="W7820" s="11">
        <f>Table_1[[#This Row],[Discount]]/Table_1[[#This Row],[Sales]]</f>
        <v>4.4091944049086675E-5</v>
      </c>
      <c r="X7820" t="str">
        <f>IF(Table_1[[#This Row],[Discount %]]&lt;=0.1, "0-10%", IF(Table_1[[#This Row],[Discount %]]&lt;=0.2, "10-20%", IF(Table_1[[#This Row],[Discount %]]&lt;=0.3, "20-30%", IF(Table_1[[#This Row],[Discount %]]&lt;=0.4, "30-40%", "40%+"))))</f>
        <v>0-10%</v>
      </c>
    </row>
    <row r="7821" spans="1:24" ht="14.4" x14ac:dyDescent="0.3">
      <c r="A7821" s="2">
        <v>7820</v>
      </c>
      <c r="B7821" s="2" t="s">
        <v>9683</v>
      </c>
      <c r="C7821" s="2">
        <f>YEAR([1]Data!$D7821)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9">
        <v>11.84</v>
      </c>
      <c r="T7821" s="2">
        <v>8</v>
      </c>
      <c r="U7821" s="25">
        <v>0</v>
      </c>
      <c r="V7821" s="25">
        <v>5.6831999999999994</v>
      </c>
      <c r="W7821" s="11">
        <f>Table_1[[#This Row],[Discount]]/Table_1[[#This Row],[Sales]]</f>
        <v>0</v>
      </c>
      <c r="X7821" t="str">
        <f>IF(Table_1[[#This Row],[Discount %]]&lt;=0.1, "0-10%", IF(Table_1[[#This Row],[Discount %]]&lt;=0.2, "10-20%", IF(Table_1[[#This Row],[Discount %]]&lt;=0.3, "20-30%", IF(Table_1[[#This Row],[Discount %]]&lt;=0.4, "30-40%", "40%+"))))</f>
        <v>0-10%</v>
      </c>
    </row>
    <row r="7822" spans="1:24" ht="14.4" x14ac:dyDescent="0.3">
      <c r="A7822" s="2">
        <v>7821</v>
      </c>
      <c r="B7822" s="2" t="s">
        <v>9684</v>
      </c>
      <c r="C7822" s="2">
        <f>YEAR([1]Data!$D7822)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9">
        <v>592.74</v>
      </c>
      <c r="T7822" s="2">
        <v>6</v>
      </c>
      <c r="U7822" s="25">
        <v>0</v>
      </c>
      <c r="V7822" s="25">
        <v>160.03979999999999</v>
      </c>
      <c r="W7822" s="11">
        <f>Table_1[[#This Row],[Discount]]/Table_1[[#This Row],[Sales]]</f>
        <v>0</v>
      </c>
      <c r="X7822" t="str">
        <f>IF(Table_1[[#This Row],[Discount %]]&lt;=0.1, "0-10%", IF(Table_1[[#This Row],[Discount %]]&lt;=0.2, "10-20%", IF(Table_1[[#This Row],[Discount %]]&lt;=0.3, "20-30%", IF(Table_1[[#This Row],[Discount %]]&lt;=0.4, "30-40%", "40%+"))))</f>
        <v>0-10%</v>
      </c>
    </row>
    <row r="7823" spans="1:24" ht="14.4" x14ac:dyDescent="0.3">
      <c r="A7823" s="2">
        <v>7822</v>
      </c>
      <c r="B7823" s="2" t="s">
        <v>9685</v>
      </c>
      <c r="C7823" s="2">
        <f>YEAR([1]Data!$D7823)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9">
        <v>111.67200000000001</v>
      </c>
      <c r="T7823" s="2">
        <v>9</v>
      </c>
      <c r="U7823" s="25">
        <v>0.2</v>
      </c>
      <c r="V7823" s="25">
        <v>6.9794999999999909</v>
      </c>
      <c r="W7823" s="11">
        <f>Table_1[[#This Row],[Discount]]/Table_1[[#This Row],[Sales]]</f>
        <v>1.7909592377677484E-3</v>
      </c>
      <c r="X7823" t="str">
        <f>IF(Table_1[[#This Row],[Discount %]]&lt;=0.1, "0-10%", IF(Table_1[[#This Row],[Discount %]]&lt;=0.2, "10-20%", IF(Table_1[[#This Row],[Discount %]]&lt;=0.3, "20-30%", IF(Table_1[[#This Row],[Discount %]]&lt;=0.4, "30-40%", "40%+"))))</f>
        <v>0-10%</v>
      </c>
    </row>
    <row r="7824" spans="1:24" ht="14.4" x14ac:dyDescent="0.3">
      <c r="A7824" s="2">
        <v>7823</v>
      </c>
      <c r="B7824" s="2" t="s">
        <v>9686</v>
      </c>
      <c r="C7824" s="2">
        <f>YEAR([1]Data!$D7824)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9">
        <v>8.64</v>
      </c>
      <c r="T7824" s="2">
        <v>3</v>
      </c>
      <c r="U7824" s="25">
        <v>0</v>
      </c>
      <c r="V7824" s="25">
        <v>2.5055999999999998</v>
      </c>
      <c r="W7824" s="11">
        <f>Table_1[[#This Row],[Discount]]/Table_1[[#This Row],[Sales]]</f>
        <v>0</v>
      </c>
      <c r="X7824" t="str">
        <f>IF(Table_1[[#This Row],[Discount %]]&lt;=0.1, "0-10%", IF(Table_1[[#This Row],[Discount %]]&lt;=0.2, "10-20%", IF(Table_1[[#This Row],[Discount %]]&lt;=0.3, "20-30%", IF(Table_1[[#This Row],[Discount %]]&lt;=0.4, "30-40%", "40%+"))))</f>
        <v>0-10%</v>
      </c>
    </row>
    <row r="7825" spans="1:24" ht="14.4" x14ac:dyDescent="0.3">
      <c r="A7825" s="2">
        <v>7824</v>
      </c>
      <c r="B7825" s="2" t="s">
        <v>9686</v>
      </c>
      <c r="C7825" s="2">
        <f>YEAR([1]Data!$D7825)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9">
        <v>149.97</v>
      </c>
      <c r="T7825" s="2">
        <v>3</v>
      </c>
      <c r="U7825" s="25">
        <v>0</v>
      </c>
      <c r="V7825" s="25">
        <v>52.489499999999992</v>
      </c>
      <c r="W7825" s="11">
        <f>Table_1[[#This Row],[Discount]]/Table_1[[#This Row],[Sales]]</f>
        <v>0</v>
      </c>
      <c r="X7825" t="str">
        <f>IF(Table_1[[#This Row],[Discount %]]&lt;=0.1, "0-10%", IF(Table_1[[#This Row],[Discount %]]&lt;=0.2, "10-20%", IF(Table_1[[#This Row],[Discount %]]&lt;=0.3, "20-30%", IF(Table_1[[#This Row],[Discount %]]&lt;=0.4, "30-40%", "40%+"))))</f>
        <v>0-10%</v>
      </c>
    </row>
    <row r="7826" spans="1:24" ht="14.4" x14ac:dyDescent="0.3">
      <c r="A7826" s="2">
        <v>7825</v>
      </c>
      <c r="B7826" s="2" t="s">
        <v>9687</v>
      </c>
      <c r="C7826" s="2">
        <f>YEAR([1]Data!$D7826)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9">
        <v>232.88</v>
      </c>
      <c r="T7826" s="2">
        <v>5</v>
      </c>
      <c r="U7826" s="25">
        <v>0.2</v>
      </c>
      <c r="V7826" s="25">
        <v>17.466000000000008</v>
      </c>
      <c r="W7826" s="11">
        <f>Table_1[[#This Row],[Discount]]/Table_1[[#This Row],[Sales]]</f>
        <v>8.5881140501545869E-4</v>
      </c>
      <c r="X7826" t="str">
        <f>IF(Table_1[[#This Row],[Discount %]]&lt;=0.1, "0-10%", IF(Table_1[[#This Row],[Discount %]]&lt;=0.2, "10-20%", IF(Table_1[[#This Row],[Discount %]]&lt;=0.3, "20-30%", IF(Table_1[[#This Row],[Discount %]]&lt;=0.4, "30-40%", "40%+"))))</f>
        <v>0-10%</v>
      </c>
    </row>
    <row r="7827" spans="1:24" ht="14.4" x14ac:dyDescent="0.3">
      <c r="A7827" s="2">
        <v>7826</v>
      </c>
      <c r="B7827" s="2" t="s">
        <v>9688</v>
      </c>
      <c r="C7827" s="2">
        <f>YEAR([1]Data!$D7827)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9">
        <v>90.882000000000005</v>
      </c>
      <c r="T7827" s="2">
        <v>1</v>
      </c>
      <c r="U7827" s="25">
        <v>0.1</v>
      </c>
      <c r="V7827" s="25">
        <v>15.147000000000004</v>
      </c>
      <c r="W7827" s="11">
        <f>Table_1[[#This Row],[Discount]]/Table_1[[#This Row],[Sales]]</f>
        <v>1.1003278977135187E-3</v>
      </c>
      <c r="X7827" t="str">
        <f>IF(Table_1[[#This Row],[Discount %]]&lt;=0.1, "0-10%", IF(Table_1[[#This Row],[Discount %]]&lt;=0.2, "10-20%", IF(Table_1[[#This Row],[Discount %]]&lt;=0.3, "20-30%", IF(Table_1[[#This Row],[Discount %]]&lt;=0.4, "30-40%", "40%+"))))</f>
        <v>0-10%</v>
      </c>
    </row>
    <row r="7828" spans="1:24" ht="14.4" x14ac:dyDescent="0.3">
      <c r="A7828" s="2">
        <v>7827</v>
      </c>
      <c r="B7828" s="2" t="s">
        <v>9689</v>
      </c>
      <c r="C7828" s="2">
        <f>YEAR([1]Data!$D7828)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9">
        <v>508.76800000000003</v>
      </c>
      <c r="T7828" s="2">
        <v>4</v>
      </c>
      <c r="U7828" s="25">
        <v>0.2</v>
      </c>
      <c r="V7828" s="25">
        <v>38.157600000000002</v>
      </c>
      <c r="W7828" s="11">
        <f>Table_1[[#This Row],[Discount]]/Table_1[[#This Row],[Sales]]</f>
        <v>3.9310648468457134E-4</v>
      </c>
      <c r="X7828" t="str">
        <f>IF(Table_1[[#This Row],[Discount %]]&lt;=0.1, "0-10%", IF(Table_1[[#This Row],[Discount %]]&lt;=0.2, "10-20%", IF(Table_1[[#This Row],[Discount %]]&lt;=0.3, "20-30%", IF(Table_1[[#This Row],[Discount %]]&lt;=0.4, "30-40%", "40%+"))))</f>
        <v>0-10%</v>
      </c>
    </row>
    <row r="7829" spans="1:24" ht="14.4" x14ac:dyDescent="0.3">
      <c r="A7829" s="2">
        <v>7828</v>
      </c>
      <c r="B7829" s="2" t="s">
        <v>9689</v>
      </c>
      <c r="C7829" s="2">
        <f>YEAR([1]Data!$D7829)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9">
        <v>9.9120000000000008</v>
      </c>
      <c r="T7829" s="2">
        <v>3</v>
      </c>
      <c r="U7829" s="25">
        <v>0.2</v>
      </c>
      <c r="V7829" s="25">
        <v>3.2213999999999996</v>
      </c>
      <c r="W7829" s="11">
        <f>Table_1[[#This Row],[Discount]]/Table_1[[#This Row],[Sales]]</f>
        <v>2.0177562550443905E-2</v>
      </c>
      <c r="X7829" t="str">
        <f>IF(Table_1[[#This Row],[Discount %]]&lt;=0.1, "0-10%", IF(Table_1[[#This Row],[Discount %]]&lt;=0.2, "10-20%", IF(Table_1[[#This Row],[Discount %]]&lt;=0.3, "20-30%", IF(Table_1[[#This Row],[Discount %]]&lt;=0.4, "30-40%", "40%+"))))</f>
        <v>0-10%</v>
      </c>
    </row>
    <row r="7830" spans="1:24" ht="14.4" x14ac:dyDescent="0.3">
      <c r="A7830" s="2">
        <v>7829</v>
      </c>
      <c r="B7830" s="2" t="s">
        <v>9690</v>
      </c>
      <c r="C7830" s="2">
        <f>YEAR([1]Data!$D7830)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9">
        <v>63.936000000000007</v>
      </c>
      <c r="T7830" s="2">
        <v>3</v>
      </c>
      <c r="U7830" s="25">
        <v>0.2</v>
      </c>
      <c r="V7830" s="25">
        <v>6.3935999999999957</v>
      </c>
      <c r="W7830" s="11">
        <f>Table_1[[#This Row],[Discount]]/Table_1[[#This Row],[Sales]]</f>
        <v>3.1281281281281279E-3</v>
      </c>
      <c r="X7830" t="str">
        <f>IF(Table_1[[#This Row],[Discount %]]&lt;=0.1, "0-10%", IF(Table_1[[#This Row],[Discount %]]&lt;=0.2, "10-20%", IF(Table_1[[#This Row],[Discount %]]&lt;=0.3, "20-30%", IF(Table_1[[#This Row],[Discount %]]&lt;=0.4, "30-40%", "40%+"))))</f>
        <v>0-10%</v>
      </c>
    </row>
    <row r="7831" spans="1:24" ht="14.4" x14ac:dyDescent="0.3">
      <c r="A7831" s="2">
        <v>7830</v>
      </c>
      <c r="B7831" s="2" t="s">
        <v>9690</v>
      </c>
      <c r="C7831" s="2">
        <f>YEAR([1]Data!$D7831)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9">
        <v>59.519999999999996</v>
      </c>
      <c r="T7831" s="2">
        <v>3</v>
      </c>
      <c r="U7831" s="25">
        <v>0</v>
      </c>
      <c r="V7831" s="25">
        <v>15.475200000000001</v>
      </c>
      <c r="W7831" s="11">
        <f>Table_1[[#This Row],[Discount]]/Table_1[[#This Row],[Sales]]</f>
        <v>0</v>
      </c>
      <c r="X7831" t="str">
        <f>IF(Table_1[[#This Row],[Discount %]]&lt;=0.1, "0-10%", IF(Table_1[[#This Row],[Discount %]]&lt;=0.2, "10-20%", IF(Table_1[[#This Row],[Discount %]]&lt;=0.3, "20-30%", IF(Table_1[[#This Row],[Discount %]]&lt;=0.4, "30-40%", "40%+"))))</f>
        <v>0-10%</v>
      </c>
    </row>
    <row r="7832" spans="1:24" ht="14.4" x14ac:dyDescent="0.3">
      <c r="A7832" s="2">
        <v>7831</v>
      </c>
      <c r="B7832" s="2" t="s">
        <v>9690</v>
      </c>
      <c r="C7832" s="2">
        <f>YEAR([1]Data!$D7832)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9">
        <v>311.97600000000006</v>
      </c>
      <c r="T7832" s="2">
        <v>3</v>
      </c>
      <c r="U7832" s="25">
        <v>0.2</v>
      </c>
      <c r="V7832" s="25">
        <v>38.996999999999986</v>
      </c>
      <c r="W7832" s="11">
        <f>Table_1[[#This Row],[Discount]]/Table_1[[#This Row],[Sales]]</f>
        <v>6.4107495448367813E-4</v>
      </c>
      <c r="X7832" t="str">
        <f>IF(Table_1[[#This Row],[Discount %]]&lt;=0.1, "0-10%", IF(Table_1[[#This Row],[Discount %]]&lt;=0.2, "10-20%", IF(Table_1[[#This Row],[Discount %]]&lt;=0.3, "20-30%", IF(Table_1[[#This Row],[Discount %]]&lt;=0.4, "30-40%", "40%+"))))</f>
        <v>0-10%</v>
      </c>
    </row>
    <row r="7833" spans="1:24" ht="14.4" x14ac:dyDescent="0.3">
      <c r="A7833" s="2">
        <v>7832</v>
      </c>
      <c r="B7833" s="2" t="s">
        <v>9690</v>
      </c>
      <c r="C7833" s="2">
        <f>YEAR([1]Data!$D7833)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9">
        <v>50.352000000000004</v>
      </c>
      <c r="T7833" s="2">
        <v>3</v>
      </c>
      <c r="U7833" s="25">
        <v>0.2</v>
      </c>
      <c r="V7833" s="25">
        <v>17.623199999999997</v>
      </c>
      <c r="W7833" s="11">
        <f>Table_1[[#This Row],[Discount]]/Table_1[[#This Row],[Sales]]</f>
        <v>3.9720368605020654E-3</v>
      </c>
      <c r="X7833" t="str">
        <f>IF(Table_1[[#This Row],[Discount %]]&lt;=0.1, "0-10%", IF(Table_1[[#This Row],[Discount %]]&lt;=0.2, "10-20%", IF(Table_1[[#This Row],[Discount %]]&lt;=0.3, "20-30%", IF(Table_1[[#This Row],[Discount %]]&lt;=0.4, "30-40%", "40%+"))))</f>
        <v>0-10%</v>
      </c>
    </row>
    <row r="7834" spans="1:24" ht="14.4" x14ac:dyDescent="0.3">
      <c r="A7834" s="2">
        <v>7833</v>
      </c>
      <c r="B7834" s="2" t="s">
        <v>9691</v>
      </c>
      <c r="C7834" s="2">
        <f>YEAR([1]Data!$D7834)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9">
        <v>19.136000000000003</v>
      </c>
      <c r="T7834" s="2">
        <v>2</v>
      </c>
      <c r="U7834" s="25">
        <v>0.2</v>
      </c>
      <c r="V7834" s="25">
        <v>1.9136000000000006</v>
      </c>
      <c r="W7834" s="11">
        <f>Table_1[[#This Row],[Discount]]/Table_1[[#This Row],[Sales]]</f>
        <v>1.0451505016722406E-2</v>
      </c>
      <c r="X7834" t="str">
        <f>IF(Table_1[[#This Row],[Discount %]]&lt;=0.1, "0-10%", IF(Table_1[[#This Row],[Discount %]]&lt;=0.2, "10-20%", IF(Table_1[[#This Row],[Discount %]]&lt;=0.3, "20-30%", IF(Table_1[[#This Row],[Discount %]]&lt;=0.4, "30-40%", "40%+"))))</f>
        <v>0-10%</v>
      </c>
    </row>
    <row r="7835" spans="1:24" ht="14.4" x14ac:dyDescent="0.3">
      <c r="A7835" s="2">
        <v>7834</v>
      </c>
      <c r="B7835" s="2" t="s">
        <v>9692</v>
      </c>
      <c r="C7835" s="2">
        <f>YEAR([1]Data!$D7835)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9">
        <v>13.120000000000001</v>
      </c>
      <c r="T7835" s="2">
        <v>5</v>
      </c>
      <c r="U7835" s="25">
        <v>0.2</v>
      </c>
      <c r="V7835" s="25">
        <v>2.1319999999999988</v>
      </c>
      <c r="W7835" s="11">
        <f>Table_1[[#This Row],[Discount]]/Table_1[[#This Row],[Sales]]</f>
        <v>1.524390243902439E-2</v>
      </c>
      <c r="X7835" t="str">
        <f>IF(Table_1[[#This Row],[Discount %]]&lt;=0.1, "0-10%", IF(Table_1[[#This Row],[Discount %]]&lt;=0.2, "10-20%", IF(Table_1[[#This Row],[Discount %]]&lt;=0.3, "20-30%", IF(Table_1[[#This Row],[Discount %]]&lt;=0.4, "30-40%", "40%+"))))</f>
        <v>0-10%</v>
      </c>
    </row>
    <row r="7836" spans="1:24" ht="14.4" x14ac:dyDescent="0.3">
      <c r="A7836" s="2">
        <v>7835</v>
      </c>
      <c r="B7836" s="2" t="s">
        <v>9693</v>
      </c>
      <c r="C7836" s="2">
        <f>YEAR([1]Data!$D7836)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9">
        <v>241.56799999999998</v>
      </c>
      <c r="T7836" s="2">
        <v>2</v>
      </c>
      <c r="U7836" s="25">
        <v>0.2</v>
      </c>
      <c r="V7836" s="25">
        <v>-15.098000000000013</v>
      </c>
      <c r="W7836" s="11">
        <f>Table_1[[#This Row],[Discount]]/Table_1[[#This Row],[Sales]]</f>
        <v>8.279242283746193E-4</v>
      </c>
      <c r="X7836" t="str">
        <f>IF(Table_1[[#This Row],[Discount %]]&lt;=0.1, "0-10%", IF(Table_1[[#This Row],[Discount %]]&lt;=0.2, "10-20%", IF(Table_1[[#This Row],[Discount %]]&lt;=0.3, "20-30%", IF(Table_1[[#This Row],[Discount %]]&lt;=0.4, "30-40%", "40%+"))))</f>
        <v>0-10%</v>
      </c>
    </row>
    <row r="7837" spans="1:24" ht="14.4" x14ac:dyDescent="0.3">
      <c r="A7837" s="2">
        <v>7836</v>
      </c>
      <c r="B7837" s="2" t="s">
        <v>9693</v>
      </c>
      <c r="C7837" s="2">
        <f>YEAR([1]Data!$D7837)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9">
        <v>479.92</v>
      </c>
      <c r="T7837" s="2">
        <v>2</v>
      </c>
      <c r="U7837" s="25">
        <v>0.2</v>
      </c>
      <c r="V7837" s="25">
        <v>41.993000000000009</v>
      </c>
      <c r="W7837" s="11">
        <f>Table_1[[#This Row],[Discount]]/Table_1[[#This Row],[Sales]]</f>
        <v>4.1673612268711455E-4</v>
      </c>
      <c r="X7837" t="str">
        <f>IF(Table_1[[#This Row],[Discount %]]&lt;=0.1, "0-10%", IF(Table_1[[#This Row],[Discount %]]&lt;=0.2, "10-20%", IF(Table_1[[#This Row],[Discount %]]&lt;=0.3, "20-30%", IF(Table_1[[#This Row],[Discount %]]&lt;=0.4, "30-40%", "40%+"))))</f>
        <v>0-10%</v>
      </c>
    </row>
    <row r="7838" spans="1:24" ht="14.4" x14ac:dyDescent="0.3">
      <c r="A7838" s="2">
        <v>7837</v>
      </c>
      <c r="B7838" s="2" t="s">
        <v>9694</v>
      </c>
      <c r="C7838" s="2">
        <f>YEAR([1]Data!$D7838)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9">
        <v>307.13600000000002</v>
      </c>
      <c r="T7838" s="2">
        <v>4</v>
      </c>
      <c r="U7838" s="25">
        <v>0.2</v>
      </c>
      <c r="V7838" s="25">
        <v>-11.51760000000003</v>
      </c>
      <c r="W7838" s="11">
        <f>Table_1[[#This Row],[Discount]]/Table_1[[#This Row],[Sales]]</f>
        <v>6.5117732861012714E-4</v>
      </c>
      <c r="X7838" t="str">
        <f>IF(Table_1[[#This Row],[Discount %]]&lt;=0.1, "0-10%", IF(Table_1[[#This Row],[Discount %]]&lt;=0.2, "10-20%", IF(Table_1[[#This Row],[Discount %]]&lt;=0.3, "20-30%", IF(Table_1[[#This Row],[Discount %]]&lt;=0.4, "30-40%", "40%+"))))</f>
        <v>0-10%</v>
      </c>
    </row>
    <row r="7839" spans="1:24" ht="14.4" x14ac:dyDescent="0.3">
      <c r="A7839" s="2">
        <v>7838</v>
      </c>
      <c r="B7839" s="2" t="s">
        <v>9694</v>
      </c>
      <c r="C7839" s="2">
        <f>YEAR([1]Data!$D7839)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9">
        <v>12.6</v>
      </c>
      <c r="T7839" s="2">
        <v>2</v>
      </c>
      <c r="U7839" s="25">
        <v>0</v>
      </c>
      <c r="V7839" s="25">
        <v>5.7959999999999994</v>
      </c>
      <c r="W7839" s="11">
        <f>Table_1[[#This Row],[Discount]]/Table_1[[#This Row],[Sales]]</f>
        <v>0</v>
      </c>
      <c r="X7839" t="str">
        <f>IF(Table_1[[#This Row],[Discount %]]&lt;=0.1, "0-10%", IF(Table_1[[#This Row],[Discount %]]&lt;=0.2, "10-20%", IF(Table_1[[#This Row],[Discount %]]&lt;=0.3, "20-30%", IF(Table_1[[#This Row],[Discount %]]&lt;=0.4, "30-40%", "40%+"))))</f>
        <v>0-10%</v>
      </c>
    </row>
    <row r="7840" spans="1:24" ht="14.4" x14ac:dyDescent="0.3">
      <c r="A7840" s="2">
        <v>7839</v>
      </c>
      <c r="B7840" s="2" t="s">
        <v>9694</v>
      </c>
      <c r="C7840" s="2">
        <f>YEAR([1]Data!$D7840)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9">
        <v>159.97999999999999</v>
      </c>
      <c r="T7840" s="2">
        <v>2</v>
      </c>
      <c r="U7840" s="25">
        <v>0</v>
      </c>
      <c r="V7840" s="25">
        <v>57.592799999999997</v>
      </c>
      <c r="W7840" s="11">
        <f>Table_1[[#This Row],[Discount]]/Table_1[[#This Row],[Sales]]</f>
        <v>0</v>
      </c>
      <c r="X7840" t="str">
        <f>IF(Table_1[[#This Row],[Discount %]]&lt;=0.1, "0-10%", IF(Table_1[[#This Row],[Discount %]]&lt;=0.2, "10-20%", IF(Table_1[[#This Row],[Discount %]]&lt;=0.3, "20-30%", IF(Table_1[[#This Row],[Discount %]]&lt;=0.4, "30-40%", "40%+"))))</f>
        <v>0-10%</v>
      </c>
    </row>
    <row r="7841" spans="1:24" ht="14.4" x14ac:dyDescent="0.3">
      <c r="A7841" s="2">
        <v>7840</v>
      </c>
      <c r="B7841" s="2" t="s">
        <v>9695</v>
      </c>
      <c r="C7841" s="2">
        <f>YEAR([1]Data!$D7841)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9">
        <v>6.12</v>
      </c>
      <c r="T7841" s="2">
        <v>3</v>
      </c>
      <c r="U7841" s="25">
        <v>0</v>
      </c>
      <c r="V7841" s="25">
        <v>2.8763999999999994</v>
      </c>
      <c r="W7841" s="11">
        <f>Table_1[[#This Row],[Discount]]/Table_1[[#This Row],[Sales]]</f>
        <v>0</v>
      </c>
      <c r="X7841" t="str">
        <f>IF(Table_1[[#This Row],[Discount %]]&lt;=0.1, "0-10%", IF(Table_1[[#This Row],[Discount %]]&lt;=0.2, "10-20%", IF(Table_1[[#This Row],[Discount %]]&lt;=0.3, "20-30%", IF(Table_1[[#This Row],[Discount %]]&lt;=0.4, "30-40%", "40%+"))))</f>
        <v>0-10%</v>
      </c>
    </row>
    <row r="7842" spans="1:24" ht="14.4" x14ac:dyDescent="0.3">
      <c r="A7842" s="2">
        <v>7841</v>
      </c>
      <c r="B7842" s="2" t="s">
        <v>9695</v>
      </c>
      <c r="C7842" s="2">
        <f>YEAR([1]Data!$D7842)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9">
        <v>1184.72</v>
      </c>
      <c r="T7842" s="2">
        <v>4</v>
      </c>
      <c r="U7842" s="25">
        <v>0</v>
      </c>
      <c r="V7842" s="25">
        <v>106.62480000000005</v>
      </c>
      <c r="W7842" s="11">
        <f>Table_1[[#This Row],[Discount]]/Table_1[[#This Row],[Sales]]</f>
        <v>0</v>
      </c>
      <c r="X7842" t="str">
        <f>IF(Table_1[[#This Row],[Discount %]]&lt;=0.1, "0-10%", IF(Table_1[[#This Row],[Discount %]]&lt;=0.2, "10-20%", IF(Table_1[[#This Row],[Discount %]]&lt;=0.3, "20-30%", IF(Table_1[[#This Row],[Discount %]]&lt;=0.4, "30-40%", "40%+"))))</f>
        <v>0-10%</v>
      </c>
    </row>
    <row r="7843" spans="1:24" ht="14.4" x14ac:dyDescent="0.3">
      <c r="A7843" s="2">
        <v>7842</v>
      </c>
      <c r="B7843" s="2" t="s">
        <v>9696</v>
      </c>
      <c r="C7843" s="2">
        <f>YEAR([1]Data!$D7843)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9">
        <v>45.96</v>
      </c>
      <c r="T7843" s="2">
        <v>2</v>
      </c>
      <c r="U7843" s="25">
        <v>0</v>
      </c>
      <c r="V7843" s="25">
        <v>13.787999999999997</v>
      </c>
      <c r="W7843" s="11">
        <f>Table_1[[#This Row],[Discount]]/Table_1[[#This Row],[Sales]]</f>
        <v>0</v>
      </c>
      <c r="X7843" t="str">
        <f>IF(Table_1[[#This Row],[Discount %]]&lt;=0.1, "0-10%", IF(Table_1[[#This Row],[Discount %]]&lt;=0.2, "10-20%", IF(Table_1[[#This Row],[Discount %]]&lt;=0.3, "20-30%", IF(Table_1[[#This Row],[Discount %]]&lt;=0.4, "30-40%", "40%+"))))</f>
        <v>0-10%</v>
      </c>
    </row>
    <row r="7844" spans="1:24" ht="14.4" x14ac:dyDescent="0.3">
      <c r="A7844" s="2">
        <v>7843</v>
      </c>
      <c r="B7844" s="2" t="s">
        <v>9697</v>
      </c>
      <c r="C7844" s="2">
        <f>YEAR([1]Data!$D7844)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9">
        <v>58.050000000000004</v>
      </c>
      <c r="T7844" s="2">
        <v>3</v>
      </c>
      <c r="U7844" s="25">
        <v>0</v>
      </c>
      <c r="V7844" s="25">
        <v>26.702999999999999</v>
      </c>
      <c r="W7844" s="11">
        <f>Table_1[[#This Row],[Discount]]/Table_1[[#This Row],[Sales]]</f>
        <v>0</v>
      </c>
      <c r="X7844" t="str">
        <f>IF(Table_1[[#This Row],[Discount %]]&lt;=0.1, "0-10%", IF(Table_1[[#This Row],[Discount %]]&lt;=0.2, "10-20%", IF(Table_1[[#This Row],[Discount %]]&lt;=0.3, "20-30%", IF(Table_1[[#This Row],[Discount %]]&lt;=0.4, "30-40%", "40%+"))))</f>
        <v>0-10%</v>
      </c>
    </row>
    <row r="7845" spans="1:24" ht="14.4" x14ac:dyDescent="0.3">
      <c r="A7845" s="2">
        <v>7844</v>
      </c>
      <c r="B7845" s="2" t="s">
        <v>9697</v>
      </c>
      <c r="C7845" s="2">
        <f>YEAR([1]Data!$D7845)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9">
        <v>71.28</v>
      </c>
      <c r="T7845" s="2">
        <v>11</v>
      </c>
      <c r="U7845" s="25">
        <v>0</v>
      </c>
      <c r="V7845" s="25">
        <v>34.214400000000005</v>
      </c>
      <c r="W7845" s="11">
        <f>Table_1[[#This Row],[Discount]]/Table_1[[#This Row],[Sales]]</f>
        <v>0</v>
      </c>
      <c r="X7845" t="str">
        <f>IF(Table_1[[#This Row],[Discount %]]&lt;=0.1, "0-10%", IF(Table_1[[#This Row],[Discount %]]&lt;=0.2, "10-20%", IF(Table_1[[#This Row],[Discount %]]&lt;=0.3, "20-30%", IF(Table_1[[#This Row],[Discount %]]&lt;=0.4, "30-40%", "40%+"))))</f>
        <v>0-10%</v>
      </c>
    </row>
    <row r="7846" spans="1:24" ht="14.4" x14ac:dyDescent="0.3">
      <c r="A7846" s="2">
        <v>7845</v>
      </c>
      <c r="B7846" s="2" t="s">
        <v>9698</v>
      </c>
      <c r="C7846" s="2">
        <f>YEAR([1]Data!$D7846)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9">
        <v>124.404</v>
      </c>
      <c r="T7846" s="2">
        <v>4</v>
      </c>
      <c r="U7846" s="25">
        <v>0.3</v>
      </c>
      <c r="V7846" s="25">
        <v>-21.3264</v>
      </c>
      <c r="W7846" s="11">
        <f>Table_1[[#This Row],[Discount]]/Table_1[[#This Row],[Sales]]</f>
        <v>2.4114980225716214E-3</v>
      </c>
      <c r="X7846" t="str">
        <f>IF(Table_1[[#This Row],[Discount %]]&lt;=0.1, "0-10%", IF(Table_1[[#This Row],[Discount %]]&lt;=0.2, "10-20%", IF(Table_1[[#This Row],[Discount %]]&lt;=0.3, "20-30%", IF(Table_1[[#This Row],[Discount %]]&lt;=0.4, "30-40%", "40%+"))))</f>
        <v>0-10%</v>
      </c>
    </row>
    <row r="7847" spans="1:24" ht="14.4" x14ac:dyDescent="0.3">
      <c r="A7847" s="2">
        <v>7846</v>
      </c>
      <c r="B7847" s="2" t="s">
        <v>9699</v>
      </c>
      <c r="C7847" s="2">
        <f>YEAR([1]Data!$D7847)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9">
        <v>154.9</v>
      </c>
      <c r="T7847" s="2">
        <v>5</v>
      </c>
      <c r="U7847" s="25">
        <v>0</v>
      </c>
      <c r="V7847" s="25">
        <v>69.704999999999998</v>
      </c>
      <c r="W7847" s="11">
        <f>Table_1[[#This Row],[Discount]]/Table_1[[#This Row],[Sales]]</f>
        <v>0</v>
      </c>
      <c r="X7847" t="str">
        <f>IF(Table_1[[#This Row],[Discount %]]&lt;=0.1, "0-10%", IF(Table_1[[#This Row],[Discount %]]&lt;=0.2, "10-20%", IF(Table_1[[#This Row],[Discount %]]&lt;=0.3, "20-30%", IF(Table_1[[#This Row],[Discount %]]&lt;=0.4, "30-40%", "40%+"))))</f>
        <v>0-10%</v>
      </c>
    </row>
    <row r="7848" spans="1:24" ht="14.4" x14ac:dyDescent="0.3">
      <c r="A7848" s="2">
        <v>7847</v>
      </c>
      <c r="B7848" s="2" t="s">
        <v>9699</v>
      </c>
      <c r="C7848" s="2">
        <f>YEAR([1]Data!$D7848)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9">
        <v>1871.88</v>
      </c>
      <c r="T7848" s="2">
        <v>12</v>
      </c>
      <c r="U7848" s="25">
        <v>0</v>
      </c>
      <c r="V7848" s="25">
        <v>561.56399999999996</v>
      </c>
      <c r="W7848" s="11">
        <f>Table_1[[#This Row],[Discount]]/Table_1[[#This Row],[Sales]]</f>
        <v>0</v>
      </c>
      <c r="X7848" t="str">
        <f>IF(Table_1[[#This Row],[Discount %]]&lt;=0.1, "0-10%", IF(Table_1[[#This Row],[Discount %]]&lt;=0.2, "10-20%", IF(Table_1[[#This Row],[Discount %]]&lt;=0.3, "20-30%", IF(Table_1[[#This Row],[Discount %]]&lt;=0.4, "30-40%", "40%+"))))</f>
        <v>0-10%</v>
      </c>
    </row>
    <row r="7849" spans="1:24" ht="14.4" x14ac:dyDescent="0.3">
      <c r="A7849" s="2">
        <v>7848</v>
      </c>
      <c r="B7849" s="2" t="s">
        <v>9700</v>
      </c>
      <c r="C7849" s="2">
        <f>YEAR([1]Data!$D7849)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9">
        <v>16.192</v>
      </c>
      <c r="T7849" s="2">
        <v>2</v>
      </c>
      <c r="U7849" s="25">
        <v>0.6</v>
      </c>
      <c r="V7849" s="25">
        <v>-6.8815999999999953</v>
      </c>
      <c r="W7849" s="11">
        <f>Table_1[[#This Row],[Discount]]/Table_1[[#This Row],[Sales]]</f>
        <v>3.7055335968379448E-2</v>
      </c>
      <c r="X7849" t="str">
        <f>IF(Table_1[[#This Row],[Discount %]]&lt;=0.1, "0-10%", IF(Table_1[[#This Row],[Discount %]]&lt;=0.2, "10-20%", IF(Table_1[[#This Row],[Discount %]]&lt;=0.3, "20-30%", IF(Table_1[[#This Row],[Discount %]]&lt;=0.4, "30-40%", "40%+"))))</f>
        <v>0-10%</v>
      </c>
    </row>
    <row r="7850" spans="1:24" ht="14.4" x14ac:dyDescent="0.3">
      <c r="A7850" s="2">
        <v>7849</v>
      </c>
      <c r="B7850" s="2" t="s">
        <v>9701</v>
      </c>
      <c r="C7850" s="2">
        <f>YEAR([1]Data!$D7850)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9">
        <v>18.936</v>
      </c>
      <c r="T7850" s="2">
        <v>3</v>
      </c>
      <c r="U7850" s="25">
        <v>0.2</v>
      </c>
      <c r="V7850" s="25">
        <v>-3.787200000000003</v>
      </c>
      <c r="W7850" s="11">
        <f>Table_1[[#This Row],[Discount]]/Table_1[[#This Row],[Sales]]</f>
        <v>1.0561892691170258E-2</v>
      </c>
      <c r="X7850" t="str">
        <f>IF(Table_1[[#This Row],[Discount %]]&lt;=0.1, "0-10%", IF(Table_1[[#This Row],[Discount %]]&lt;=0.2, "10-20%", IF(Table_1[[#This Row],[Discount %]]&lt;=0.3, "20-30%", IF(Table_1[[#This Row],[Discount %]]&lt;=0.4, "30-40%", "40%+"))))</f>
        <v>0-10%</v>
      </c>
    </row>
    <row r="7851" spans="1:24" ht="14.4" x14ac:dyDescent="0.3">
      <c r="A7851" s="2">
        <v>7850</v>
      </c>
      <c r="B7851" s="2" t="s">
        <v>9701</v>
      </c>
      <c r="C7851" s="2">
        <f>YEAR([1]Data!$D7851)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9">
        <v>12.672000000000001</v>
      </c>
      <c r="T7851" s="2">
        <v>3</v>
      </c>
      <c r="U7851" s="25">
        <v>0.2</v>
      </c>
      <c r="V7851" s="25">
        <v>-3.1680000000000001</v>
      </c>
      <c r="W7851" s="11">
        <f>Table_1[[#This Row],[Discount]]/Table_1[[#This Row],[Sales]]</f>
        <v>1.5782828282828284E-2</v>
      </c>
      <c r="X7851" t="str">
        <f>IF(Table_1[[#This Row],[Discount %]]&lt;=0.1, "0-10%", IF(Table_1[[#This Row],[Discount %]]&lt;=0.2, "10-20%", IF(Table_1[[#This Row],[Discount %]]&lt;=0.3, "20-30%", IF(Table_1[[#This Row],[Discount %]]&lt;=0.4, "30-40%", "40%+"))))</f>
        <v>0-10%</v>
      </c>
    </row>
    <row r="7852" spans="1:24" ht="14.4" x14ac:dyDescent="0.3">
      <c r="A7852" s="2">
        <v>7851</v>
      </c>
      <c r="B7852" s="2" t="s">
        <v>9701</v>
      </c>
      <c r="C7852" s="2">
        <f>YEAR([1]Data!$D7852)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9">
        <v>5.04</v>
      </c>
      <c r="T7852" s="2">
        <v>2</v>
      </c>
      <c r="U7852" s="25">
        <v>0.2</v>
      </c>
      <c r="V7852" s="25">
        <v>1.764</v>
      </c>
      <c r="W7852" s="11">
        <f>Table_1[[#This Row],[Discount]]/Table_1[[#This Row],[Sales]]</f>
        <v>3.9682539682539687E-2</v>
      </c>
      <c r="X7852" t="str">
        <f>IF(Table_1[[#This Row],[Discount %]]&lt;=0.1, "0-10%", IF(Table_1[[#This Row],[Discount %]]&lt;=0.2, "10-20%", IF(Table_1[[#This Row],[Discount %]]&lt;=0.3, "20-30%", IF(Table_1[[#This Row],[Discount %]]&lt;=0.4, "30-40%", "40%+"))))</f>
        <v>0-10%</v>
      </c>
    </row>
    <row r="7853" spans="1:24" ht="14.4" x14ac:dyDescent="0.3">
      <c r="A7853" s="2">
        <v>7852</v>
      </c>
      <c r="B7853" s="2" t="s">
        <v>9702</v>
      </c>
      <c r="C7853" s="2">
        <f>YEAR([1]Data!$D7853)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9">
        <v>8.4480000000000004</v>
      </c>
      <c r="T7853" s="2">
        <v>2</v>
      </c>
      <c r="U7853" s="25">
        <v>0.2</v>
      </c>
      <c r="V7853" s="25">
        <v>2.9568000000000003</v>
      </c>
      <c r="W7853" s="11">
        <f>Table_1[[#This Row],[Discount]]/Table_1[[#This Row],[Sales]]</f>
        <v>2.3674242424242424E-2</v>
      </c>
      <c r="X7853" t="str">
        <f>IF(Table_1[[#This Row],[Discount %]]&lt;=0.1, "0-10%", IF(Table_1[[#This Row],[Discount %]]&lt;=0.2, "10-20%", IF(Table_1[[#This Row],[Discount %]]&lt;=0.3, "20-30%", IF(Table_1[[#This Row],[Discount %]]&lt;=0.4, "30-40%", "40%+"))))</f>
        <v>0-10%</v>
      </c>
    </row>
    <row r="7854" spans="1:24" ht="14.4" x14ac:dyDescent="0.3">
      <c r="A7854" s="2">
        <v>7853</v>
      </c>
      <c r="B7854" s="2" t="s">
        <v>9702</v>
      </c>
      <c r="C7854" s="2">
        <f>YEAR([1]Data!$D7854)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9">
        <v>20.387999999999995</v>
      </c>
      <c r="T7854" s="2">
        <v>2</v>
      </c>
      <c r="U7854" s="25">
        <v>0.8</v>
      </c>
      <c r="V7854" s="25">
        <v>-53.008800000000008</v>
      </c>
      <c r="W7854" s="11">
        <f>Table_1[[#This Row],[Discount]]/Table_1[[#This Row],[Sales]]</f>
        <v>3.923876790268787E-2</v>
      </c>
      <c r="X7854" t="str">
        <f>IF(Table_1[[#This Row],[Discount %]]&lt;=0.1, "0-10%", IF(Table_1[[#This Row],[Discount %]]&lt;=0.2, "10-20%", IF(Table_1[[#This Row],[Discount %]]&lt;=0.3, "20-30%", IF(Table_1[[#This Row],[Discount %]]&lt;=0.4, "30-40%", "40%+"))))</f>
        <v>0-10%</v>
      </c>
    </row>
    <row r="7855" spans="1:24" ht="14.4" x14ac:dyDescent="0.3">
      <c r="A7855" s="2">
        <v>7854</v>
      </c>
      <c r="B7855" s="2" t="s">
        <v>9703</v>
      </c>
      <c r="C7855" s="2">
        <f>YEAR([1]Data!$D7855)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9">
        <v>9.9600000000000009</v>
      </c>
      <c r="T7855" s="2">
        <v>2</v>
      </c>
      <c r="U7855" s="25">
        <v>0</v>
      </c>
      <c r="V7855" s="25">
        <v>4.8804000000000007</v>
      </c>
      <c r="W7855" s="11">
        <f>Table_1[[#This Row],[Discount]]/Table_1[[#This Row],[Sales]]</f>
        <v>0</v>
      </c>
      <c r="X7855" t="str">
        <f>IF(Table_1[[#This Row],[Discount %]]&lt;=0.1, "0-10%", IF(Table_1[[#This Row],[Discount %]]&lt;=0.2, "10-20%", IF(Table_1[[#This Row],[Discount %]]&lt;=0.3, "20-30%", IF(Table_1[[#This Row],[Discount %]]&lt;=0.4, "30-40%", "40%+"))))</f>
        <v>0-10%</v>
      </c>
    </row>
    <row r="7856" spans="1:24" ht="14.4" x14ac:dyDescent="0.3">
      <c r="A7856" s="2">
        <v>7855</v>
      </c>
      <c r="B7856" s="2" t="s">
        <v>9704</v>
      </c>
      <c r="C7856" s="2">
        <f>YEAR([1]Data!$D7856)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9">
        <v>320.64</v>
      </c>
      <c r="T7856" s="2">
        <v>4</v>
      </c>
      <c r="U7856" s="25">
        <v>0</v>
      </c>
      <c r="V7856" s="25">
        <v>89.779200000000003</v>
      </c>
      <c r="W7856" s="11">
        <f>Table_1[[#This Row],[Discount]]/Table_1[[#This Row],[Sales]]</f>
        <v>0</v>
      </c>
      <c r="X7856" t="str">
        <f>IF(Table_1[[#This Row],[Discount %]]&lt;=0.1, "0-10%", IF(Table_1[[#This Row],[Discount %]]&lt;=0.2, "10-20%", IF(Table_1[[#This Row],[Discount %]]&lt;=0.3, "20-30%", IF(Table_1[[#This Row],[Discount %]]&lt;=0.4, "30-40%", "40%+"))))</f>
        <v>0-10%</v>
      </c>
    </row>
    <row r="7857" spans="1:24" ht="14.4" x14ac:dyDescent="0.3">
      <c r="A7857" s="2">
        <v>7856</v>
      </c>
      <c r="B7857" s="2" t="s">
        <v>9704</v>
      </c>
      <c r="C7857" s="2">
        <f>YEAR([1]Data!$D7857)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9">
        <v>52</v>
      </c>
      <c r="T7857" s="2">
        <v>4</v>
      </c>
      <c r="U7857" s="25">
        <v>0</v>
      </c>
      <c r="V7857" s="25">
        <v>23.4</v>
      </c>
      <c r="W7857" s="11">
        <f>Table_1[[#This Row],[Discount]]/Table_1[[#This Row],[Sales]]</f>
        <v>0</v>
      </c>
      <c r="X7857" t="str">
        <f>IF(Table_1[[#This Row],[Discount %]]&lt;=0.1, "0-10%", IF(Table_1[[#This Row],[Discount %]]&lt;=0.2, "10-20%", IF(Table_1[[#This Row],[Discount %]]&lt;=0.3, "20-30%", IF(Table_1[[#This Row],[Discount %]]&lt;=0.4, "30-40%", "40%+"))))</f>
        <v>0-10%</v>
      </c>
    </row>
    <row r="7858" spans="1:24" ht="14.4" x14ac:dyDescent="0.3">
      <c r="A7858" s="2">
        <v>7857</v>
      </c>
      <c r="B7858" s="2" t="s">
        <v>9705</v>
      </c>
      <c r="C7858" s="2">
        <f>YEAR([1]Data!$D7858)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9">
        <v>25.584000000000003</v>
      </c>
      <c r="T7858" s="2">
        <v>2</v>
      </c>
      <c r="U7858" s="25">
        <v>0.2</v>
      </c>
      <c r="V7858" s="25">
        <v>8.9543999999999997</v>
      </c>
      <c r="W7858" s="11">
        <f>Table_1[[#This Row],[Discount]]/Table_1[[#This Row],[Sales]]</f>
        <v>7.8173858661663535E-3</v>
      </c>
      <c r="X7858" t="str">
        <f>IF(Table_1[[#This Row],[Discount %]]&lt;=0.1, "0-10%", IF(Table_1[[#This Row],[Discount %]]&lt;=0.2, "10-20%", IF(Table_1[[#This Row],[Discount %]]&lt;=0.3, "20-30%", IF(Table_1[[#This Row],[Discount %]]&lt;=0.4, "30-40%", "40%+"))))</f>
        <v>0-10%</v>
      </c>
    </row>
    <row r="7859" spans="1:24" ht="14.4" x14ac:dyDescent="0.3">
      <c r="A7859" s="2">
        <v>7858</v>
      </c>
      <c r="B7859" s="2" t="s">
        <v>9705</v>
      </c>
      <c r="C7859" s="2">
        <f>YEAR([1]Data!$D7859)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9">
        <v>464</v>
      </c>
      <c r="T7859" s="2">
        <v>5</v>
      </c>
      <c r="U7859" s="25">
        <v>0</v>
      </c>
      <c r="V7859" s="25">
        <v>134.55999999999995</v>
      </c>
      <c r="W7859" s="11">
        <f>Table_1[[#This Row],[Discount]]/Table_1[[#This Row],[Sales]]</f>
        <v>0</v>
      </c>
      <c r="X7859" t="str">
        <f>IF(Table_1[[#This Row],[Discount %]]&lt;=0.1, "0-10%", IF(Table_1[[#This Row],[Discount %]]&lt;=0.2, "10-20%", IF(Table_1[[#This Row],[Discount %]]&lt;=0.3, "20-30%", IF(Table_1[[#This Row],[Discount %]]&lt;=0.4, "30-40%", "40%+"))))</f>
        <v>0-10%</v>
      </c>
    </row>
    <row r="7860" spans="1:24" ht="14.4" x14ac:dyDescent="0.3">
      <c r="A7860" s="2">
        <v>7859</v>
      </c>
      <c r="B7860" s="2" t="s">
        <v>9705</v>
      </c>
      <c r="C7860" s="2">
        <f>YEAR([1]Data!$D7860)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9">
        <v>235.95000000000002</v>
      </c>
      <c r="T7860" s="2">
        <v>3</v>
      </c>
      <c r="U7860" s="25">
        <v>0</v>
      </c>
      <c r="V7860" s="25">
        <v>77.863499999999988</v>
      </c>
      <c r="W7860" s="11">
        <f>Table_1[[#This Row],[Discount]]/Table_1[[#This Row],[Sales]]</f>
        <v>0</v>
      </c>
      <c r="X7860" t="str">
        <f>IF(Table_1[[#This Row],[Discount %]]&lt;=0.1, "0-10%", IF(Table_1[[#This Row],[Discount %]]&lt;=0.2, "10-20%", IF(Table_1[[#This Row],[Discount %]]&lt;=0.3, "20-30%", IF(Table_1[[#This Row],[Discount %]]&lt;=0.4, "30-40%", "40%+"))))</f>
        <v>0-10%</v>
      </c>
    </row>
    <row r="7861" spans="1:24" ht="14.4" x14ac:dyDescent="0.3">
      <c r="A7861" s="2">
        <v>7860</v>
      </c>
      <c r="B7861" s="2" t="s">
        <v>9705</v>
      </c>
      <c r="C7861" s="2">
        <f>YEAR([1]Data!$D7861)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9">
        <v>39.96</v>
      </c>
      <c r="T7861" s="2">
        <v>4</v>
      </c>
      <c r="U7861" s="25">
        <v>0</v>
      </c>
      <c r="V7861" s="25">
        <v>17.981999999999999</v>
      </c>
      <c r="W7861" s="11">
        <f>Table_1[[#This Row],[Discount]]/Table_1[[#This Row],[Sales]]</f>
        <v>0</v>
      </c>
      <c r="X7861" t="str">
        <f>IF(Table_1[[#This Row],[Discount %]]&lt;=0.1, "0-10%", IF(Table_1[[#This Row],[Discount %]]&lt;=0.2, "10-20%", IF(Table_1[[#This Row],[Discount %]]&lt;=0.3, "20-30%", IF(Table_1[[#This Row],[Discount %]]&lt;=0.4, "30-40%", "40%+"))))</f>
        <v>0-10%</v>
      </c>
    </row>
    <row r="7862" spans="1:24" ht="14.4" x14ac:dyDescent="0.3">
      <c r="A7862" s="2">
        <v>7861</v>
      </c>
      <c r="B7862" s="2" t="s">
        <v>9706</v>
      </c>
      <c r="C7862" s="2">
        <f>YEAR([1]Data!$D7862)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9">
        <v>18.528000000000002</v>
      </c>
      <c r="T7862" s="2">
        <v>4</v>
      </c>
      <c r="U7862" s="25">
        <v>0.7</v>
      </c>
      <c r="V7862" s="25">
        <v>-12.352</v>
      </c>
      <c r="W7862" s="11">
        <f>Table_1[[#This Row],[Discount]]/Table_1[[#This Row],[Sales]]</f>
        <v>3.7780656303972357E-2</v>
      </c>
      <c r="X7862" t="str">
        <f>IF(Table_1[[#This Row],[Discount %]]&lt;=0.1, "0-10%", IF(Table_1[[#This Row],[Discount %]]&lt;=0.2, "10-20%", IF(Table_1[[#This Row],[Discount %]]&lt;=0.3, "20-30%", IF(Table_1[[#This Row],[Discount %]]&lt;=0.4, "30-40%", "40%+"))))</f>
        <v>0-10%</v>
      </c>
    </row>
    <row r="7863" spans="1:24" ht="14.4" x14ac:dyDescent="0.3">
      <c r="A7863" s="2">
        <v>7862</v>
      </c>
      <c r="B7863" s="2" t="s">
        <v>9707</v>
      </c>
      <c r="C7863" s="2">
        <f>YEAR([1]Data!$D7863)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9">
        <v>17.899999999999999</v>
      </c>
      <c r="T7863" s="2">
        <v>2</v>
      </c>
      <c r="U7863" s="25">
        <v>0</v>
      </c>
      <c r="V7863" s="25">
        <v>3.400999999999998</v>
      </c>
      <c r="W7863" s="11">
        <f>Table_1[[#This Row],[Discount]]/Table_1[[#This Row],[Sales]]</f>
        <v>0</v>
      </c>
      <c r="X7863" t="str">
        <f>IF(Table_1[[#This Row],[Discount %]]&lt;=0.1, "0-10%", IF(Table_1[[#This Row],[Discount %]]&lt;=0.2, "10-20%", IF(Table_1[[#This Row],[Discount %]]&lt;=0.3, "20-30%", IF(Table_1[[#This Row],[Discount %]]&lt;=0.4, "30-40%", "40%+"))))</f>
        <v>0-10%</v>
      </c>
    </row>
    <row r="7864" spans="1:24" ht="14.4" x14ac:dyDescent="0.3">
      <c r="A7864" s="2">
        <v>7863</v>
      </c>
      <c r="B7864" s="2" t="s">
        <v>9707</v>
      </c>
      <c r="C7864" s="2">
        <f>YEAR([1]Data!$D7864)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9">
        <v>81.96</v>
      </c>
      <c r="T7864" s="2">
        <v>2</v>
      </c>
      <c r="U7864" s="25">
        <v>0</v>
      </c>
      <c r="V7864" s="25">
        <v>0</v>
      </c>
      <c r="W7864" s="11">
        <f>Table_1[[#This Row],[Discount]]/Table_1[[#This Row],[Sales]]</f>
        <v>0</v>
      </c>
      <c r="X7864" t="str">
        <f>IF(Table_1[[#This Row],[Discount %]]&lt;=0.1, "0-10%", IF(Table_1[[#This Row],[Discount %]]&lt;=0.2, "10-20%", IF(Table_1[[#This Row],[Discount %]]&lt;=0.3, "20-30%", IF(Table_1[[#This Row],[Discount %]]&lt;=0.4, "30-40%", "40%+"))))</f>
        <v>0-10%</v>
      </c>
    </row>
    <row r="7865" spans="1:24" ht="14.4" x14ac:dyDescent="0.3">
      <c r="A7865" s="2">
        <v>7864</v>
      </c>
      <c r="B7865" s="2" t="s">
        <v>9708</v>
      </c>
      <c r="C7865" s="2">
        <f>YEAR([1]Data!$D7865)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9">
        <v>272.73599999999999</v>
      </c>
      <c r="T7865" s="2">
        <v>3</v>
      </c>
      <c r="U7865" s="25">
        <v>0.2</v>
      </c>
      <c r="V7865" s="25">
        <v>-64.774800000000013</v>
      </c>
      <c r="W7865" s="11">
        <f>Table_1[[#This Row],[Discount]]/Table_1[[#This Row],[Sales]]</f>
        <v>7.3330986741757605E-4</v>
      </c>
      <c r="X7865" t="str">
        <f>IF(Table_1[[#This Row],[Discount %]]&lt;=0.1, "0-10%", IF(Table_1[[#This Row],[Discount %]]&lt;=0.2, "10-20%", IF(Table_1[[#This Row],[Discount %]]&lt;=0.3, "20-30%", IF(Table_1[[#This Row],[Discount %]]&lt;=0.4, "30-40%", "40%+"))))</f>
        <v>0-10%</v>
      </c>
    </row>
    <row r="7866" spans="1:24" ht="14.4" x14ac:dyDescent="0.3">
      <c r="A7866" s="2">
        <v>7865</v>
      </c>
      <c r="B7866" s="2" t="s">
        <v>9708</v>
      </c>
      <c r="C7866" s="2">
        <f>YEAR([1]Data!$D7866)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9">
        <v>18.496000000000002</v>
      </c>
      <c r="T7866" s="2">
        <v>4</v>
      </c>
      <c r="U7866" s="25">
        <v>0.2</v>
      </c>
      <c r="V7866" s="25">
        <v>6.7048000000000005</v>
      </c>
      <c r="W7866" s="11">
        <f>Table_1[[#This Row],[Discount]]/Table_1[[#This Row],[Sales]]</f>
        <v>1.0813148788927335E-2</v>
      </c>
      <c r="X7866" t="str">
        <f>IF(Table_1[[#This Row],[Discount %]]&lt;=0.1, "0-10%", IF(Table_1[[#This Row],[Discount %]]&lt;=0.2, "10-20%", IF(Table_1[[#This Row],[Discount %]]&lt;=0.3, "20-30%", IF(Table_1[[#This Row],[Discount %]]&lt;=0.4, "30-40%", "40%+"))))</f>
        <v>0-10%</v>
      </c>
    </row>
    <row r="7867" spans="1:24" ht="14.4" x14ac:dyDescent="0.3">
      <c r="A7867" s="2">
        <v>7866</v>
      </c>
      <c r="B7867" s="2" t="s">
        <v>9708</v>
      </c>
      <c r="C7867" s="2">
        <f>YEAR([1]Data!$D7867)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9">
        <v>441.92</v>
      </c>
      <c r="T7867" s="2">
        <v>2</v>
      </c>
      <c r="U7867" s="25">
        <v>0.2</v>
      </c>
      <c r="V7867" s="25">
        <v>49.715999999999966</v>
      </c>
      <c r="W7867" s="11">
        <f>Table_1[[#This Row],[Discount]]/Table_1[[#This Row],[Sales]]</f>
        <v>4.5257060101375814E-4</v>
      </c>
      <c r="X7867" t="str">
        <f>IF(Table_1[[#This Row],[Discount %]]&lt;=0.1, "0-10%", IF(Table_1[[#This Row],[Discount %]]&lt;=0.2, "10-20%", IF(Table_1[[#This Row],[Discount %]]&lt;=0.3, "20-30%", IF(Table_1[[#This Row],[Discount %]]&lt;=0.4, "30-40%", "40%+"))))</f>
        <v>0-10%</v>
      </c>
    </row>
    <row r="7868" spans="1:24" ht="14.4" x14ac:dyDescent="0.3">
      <c r="A7868" s="2">
        <v>7867</v>
      </c>
      <c r="B7868" s="2" t="s">
        <v>9708</v>
      </c>
      <c r="C7868" s="2">
        <f>YEAR([1]Data!$D7868)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9">
        <v>127.76400000000002</v>
      </c>
      <c r="T7868" s="2">
        <v>6</v>
      </c>
      <c r="U7868" s="25">
        <v>0.7</v>
      </c>
      <c r="V7868" s="25">
        <v>-191.64599999999996</v>
      </c>
      <c r="W7868" s="11">
        <f>Table_1[[#This Row],[Discount]]/Table_1[[#This Row],[Sales]]</f>
        <v>5.4788516326977855E-3</v>
      </c>
      <c r="X7868" t="str">
        <f>IF(Table_1[[#This Row],[Discount %]]&lt;=0.1, "0-10%", IF(Table_1[[#This Row],[Discount %]]&lt;=0.2, "10-20%", IF(Table_1[[#This Row],[Discount %]]&lt;=0.3, "20-30%", IF(Table_1[[#This Row],[Discount %]]&lt;=0.4, "30-40%", "40%+"))))</f>
        <v>0-10%</v>
      </c>
    </row>
    <row r="7869" spans="1:24" ht="14.4" x14ac:dyDescent="0.3">
      <c r="A7869" s="2">
        <v>7868</v>
      </c>
      <c r="B7869" s="2" t="s">
        <v>9711</v>
      </c>
      <c r="C7869" s="2">
        <f>YEAR([1]Data!$D7869)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9">
        <v>166.44</v>
      </c>
      <c r="T7869" s="2">
        <v>3</v>
      </c>
      <c r="U7869" s="25">
        <v>0</v>
      </c>
      <c r="V7869" s="25">
        <v>79.891199999999998</v>
      </c>
      <c r="W7869" s="11">
        <f>Table_1[[#This Row],[Discount]]/Table_1[[#This Row],[Sales]]</f>
        <v>0</v>
      </c>
      <c r="X7869" t="str">
        <f>IF(Table_1[[#This Row],[Discount %]]&lt;=0.1, "0-10%", IF(Table_1[[#This Row],[Discount %]]&lt;=0.2, "10-20%", IF(Table_1[[#This Row],[Discount %]]&lt;=0.3, "20-30%", IF(Table_1[[#This Row],[Discount %]]&lt;=0.4, "30-40%", "40%+"))))</f>
        <v>0-10%</v>
      </c>
    </row>
    <row r="7870" spans="1:24" ht="14.4" x14ac:dyDescent="0.3">
      <c r="A7870" s="2">
        <v>7869</v>
      </c>
      <c r="B7870" s="2" t="s">
        <v>9712</v>
      </c>
      <c r="C7870" s="2">
        <f>YEAR([1]Data!$D7870)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9">
        <v>13.38</v>
      </c>
      <c r="T7870" s="2">
        <v>2</v>
      </c>
      <c r="U7870" s="25">
        <v>0</v>
      </c>
      <c r="V7870" s="25">
        <v>6.1547999999999998</v>
      </c>
      <c r="W7870" s="11">
        <f>Table_1[[#This Row],[Discount]]/Table_1[[#This Row],[Sales]]</f>
        <v>0</v>
      </c>
      <c r="X7870" t="str">
        <f>IF(Table_1[[#This Row],[Discount %]]&lt;=0.1, "0-10%", IF(Table_1[[#This Row],[Discount %]]&lt;=0.2, "10-20%", IF(Table_1[[#This Row],[Discount %]]&lt;=0.3, "20-30%", IF(Table_1[[#This Row],[Discount %]]&lt;=0.4, "30-40%", "40%+"))))</f>
        <v>0-10%</v>
      </c>
    </row>
    <row r="7871" spans="1:24" ht="14.4" x14ac:dyDescent="0.3">
      <c r="A7871" s="2">
        <v>7870</v>
      </c>
      <c r="B7871" s="2" t="s">
        <v>9713</v>
      </c>
      <c r="C7871" s="2">
        <f>YEAR([1]Data!$D7871)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9">
        <v>24</v>
      </c>
      <c r="T7871" s="2">
        <v>2</v>
      </c>
      <c r="U7871" s="25">
        <v>0.2</v>
      </c>
      <c r="V7871" s="25">
        <v>-2.6999999999999993</v>
      </c>
      <c r="W7871" s="11">
        <f>Table_1[[#This Row],[Discount]]/Table_1[[#This Row],[Sales]]</f>
        <v>8.3333333333333332E-3</v>
      </c>
      <c r="X7871" t="str">
        <f>IF(Table_1[[#This Row],[Discount %]]&lt;=0.1, "0-10%", IF(Table_1[[#This Row],[Discount %]]&lt;=0.2, "10-20%", IF(Table_1[[#This Row],[Discount %]]&lt;=0.3, "20-30%", IF(Table_1[[#This Row],[Discount %]]&lt;=0.4, "30-40%", "40%+"))))</f>
        <v>0-10%</v>
      </c>
    </row>
    <row r="7872" spans="1:24" ht="14.4" x14ac:dyDescent="0.3">
      <c r="A7872" s="2">
        <v>7871</v>
      </c>
      <c r="B7872" s="2" t="s">
        <v>9714</v>
      </c>
      <c r="C7872" s="2">
        <f>YEAR([1]Data!$D7872)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9">
        <v>24.448</v>
      </c>
      <c r="T7872" s="2">
        <v>4</v>
      </c>
      <c r="U7872" s="25">
        <v>0.2</v>
      </c>
      <c r="V7872" s="25">
        <v>8.8623999999999992</v>
      </c>
      <c r="W7872" s="11">
        <f>Table_1[[#This Row],[Discount]]/Table_1[[#This Row],[Sales]]</f>
        <v>8.1806282722513089E-3</v>
      </c>
      <c r="X7872" t="str">
        <f>IF(Table_1[[#This Row],[Discount %]]&lt;=0.1, "0-10%", IF(Table_1[[#This Row],[Discount %]]&lt;=0.2, "10-20%", IF(Table_1[[#This Row],[Discount %]]&lt;=0.3, "20-30%", IF(Table_1[[#This Row],[Discount %]]&lt;=0.4, "30-40%", "40%+"))))</f>
        <v>0-10%</v>
      </c>
    </row>
    <row r="7873" spans="1:24" ht="14.4" x14ac:dyDescent="0.3">
      <c r="A7873" s="2">
        <v>7872</v>
      </c>
      <c r="B7873" s="2" t="s">
        <v>9715</v>
      </c>
      <c r="C7873" s="2">
        <f>YEAR([1]Data!$D7873)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9">
        <v>6.16</v>
      </c>
      <c r="T7873" s="2">
        <v>2</v>
      </c>
      <c r="U7873" s="25">
        <v>0</v>
      </c>
      <c r="V7873" s="25">
        <v>2.9567999999999999</v>
      </c>
      <c r="W7873" s="11">
        <f>Table_1[[#This Row],[Discount]]/Table_1[[#This Row],[Sales]]</f>
        <v>0</v>
      </c>
      <c r="X7873" t="str">
        <f>IF(Table_1[[#This Row],[Discount %]]&lt;=0.1, "0-10%", IF(Table_1[[#This Row],[Discount %]]&lt;=0.2, "10-20%", IF(Table_1[[#This Row],[Discount %]]&lt;=0.3, "20-30%", IF(Table_1[[#This Row],[Discount %]]&lt;=0.4, "30-40%", "40%+"))))</f>
        <v>0-10%</v>
      </c>
    </row>
    <row r="7874" spans="1:24" ht="14.4" x14ac:dyDescent="0.3">
      <c r="A7874" s="2">
        <v>7873</v>
      </c>
      <c r="B7874" s="2" t="s">
        <v>9715</v>
      </c>
      <c r="C7874" s="2">
        <f>YEAR([1]Data!$D7874)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9">
        <v>915.13600000000008</v>
      </c>
      <c r="T7874" s="2">
        <v>4</v>
      </c>
      <c r="U7874" s="25">
        <v>0.2</v>
      </c>
      <c r="V7874" s="25">
        <v>102.95279999999988</v>
      </c>
      <c r="W7874" s="11">
        <f>Table_1[[#This Row],[Discount]]/Table_1[[#This Row],[Sales]]</f>
        <v>2.1854675152108537E-4</v>
      </c>
      <c r="X7874" t="str">
        <f>IF(Table_1[[#This Row],[Discount %]]&lt;=0.1, "0-10%", IF(Table_1[[#This Row],[Discount %]]&lt;=0.2, "10-20%", IF(Table_1[[#This Row],[Discount %]]&lt;=0.3, "20-30%", IF(Table_1[[#This Row],[Discount %]]&lt;=0.4, "30-40%", "40%+"))))</f>
        <v>0-10%</v>
      </c>
    </row>
    <row r="7875" spans="1:24" ht="14.4" x14ac:dyDescent="0.3">
      <c r="A7875" s="2">
        <v>7874</v>
      </c>
      <c r="B7875" s="2" t="s">
        <v>9715</v>
      </c>
      <c r="C7875" s="2">
        <f>YEAR([1]Data!$D7875)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9">
        <v>8.56</v>
      </c>
      <c r="T7875" s="2">
        <v>2</v>
      </c>
      <c r="U7875" s="25">
        <v>0</v>
      </c>
      <c r="V7875" s="25">
        <v>3.8519999999999994</v>
      </c>
      <c r="W7875" s="11">
        <f>Table_1[[#This Row],[Discount]]/Table_1[[#This Row],[Sales]]</f>
        <v>0</v>
      </c>
      <c r="X7875" t="str">
        <f>IF(Table_1[[#This Row],[Discount %]]&lt;=0.1, "0-10%", IF(Table_1[[#This Row],[Discount %]]&lt;=0.2, "10-20%", IF(Table_1[[#This Row],[Discount %]]&lt;=0.3, "20-30%", IF(Table_1[[#This Row],[Discount %]]&lt;=0.4, "30-40%", "40%+"))))</f>
        <v>0-10%</v>
      </c>
    </row>
    <row r="7876" spans="1:24" ht="14.4" x14ac:dyDescent="0.3">
      <c r="A7876" s="2">
        <v>7875</v>
      </c>
      <c r="B7876" s="2" t="s">
        <v>9715</v>
      </c>
      <c r="C7876" s="2">
        <f>YEAR([1]Data!$D7876)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9">
        <v>97.82</v>
      </c>
      <c r="T7876" s="2">
        <v>2</v>
      </c>
      <c r="U7876" s="25">
        <v>0</v>
      </c>
      <c r="V7876" s="25">
        <v>45.975399999999993</v>
      </c>
      <c r="W7876" s="11">
        <f>Table_1[[#This Row],[Discount]]/Table_1[[#This Row],[Sales]]</f>
        <v>0</v>
      </c>
      <c r="X7876" t="str">
        <f>IF(Table_1[[#This Row],[Discount %]]&lt;=0.1, "0-10%", IF(Table_1[[#This Row],[Discount %]]&lt;=0.2, "10-20%", IF(Table_1[[#This Row],[Discount %]]&lt;=0.3, "20-30%", IF(Table_1[[#This Row],[Discount %]]&lt;=0.4, "30-40%", "40%+"))))</f>
        <v>0-10%</v>
      </c>
    </row>
    <row r="7877" spans="1:24" ht="14.4" x14ac:dyDescent="0.3">
      <c r="A7877" s="2">
        <v>7876</v>
      </c>
      <c r="B7877" s="2" t="s">
        <v>9716</v>
      </c>
      <c r="C7877" s="2">
        <f>YEAR([1]Data!$D7877)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9">
        <v>31.104000000000006</v>
      </c>
      <c r="T7877" s="2">
        <v>6</v>
      </c>
      <c r="U7877" s="25">
        <v>0.2</v>
      </c>
      <c r="V7877" s="25">
        <v>11.2752</v>
      </c>
      <c r="W7877" s="11">
        <f>Table_1[[#This Row],[Discount]]/Table_1[[#This Row],[Sales]]</f>
        <v>6.4300411522633738E-3</v>
      </c>
      <c r="X7877" t="str">
        <f>IF(Table_1[[#This Row],[Discount %]]&lt;=0.1, "0-10%", IF(Table_1[[#This Row],[Discount %]]&lt;=0.2, "10-20%", IF(Table_1[[#This Row],[Discount %]]&lt;=0.3, "20-30%", IF(Table_1[[#This Row],[Discount %]]&lt;=0.4, "30-40%", "40%+"))))</f>
        <v>0-10%</v>
      </c>
    </row>
    <row r="7878" spans="1:24" ht="14.4" x14ac:dyDescent="0.3">
      <c r="A7878" s="2">
        <v>7877</v>
      </c>
      <c r="B7878" s="2" t="s">
        <v>9716</v>
      </c>
      <c r="C7878" s="2">
        <f>YEAR([1]Data!$D7878)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9">
        <v>11.176000000000002</v>
      </c>
      <c r="T7878" s="2">
        <v>1</v>
      </c>
      <c r="U7878" s="25">
        <v>0.2</v>
      </c>
      <c r="V7878" s="25">
        <v>0.8382000000000005</v>
      </c>
      <c r="W7878" s="11">
        <f>Table_1[[#This Row],[Discount]]/Table_1[[#This Row],[Sales]]</f>
        <v>1.7895490336435216E-2</v>
      </c>
      <c r="X7878" t="str">
        <f>IF(Table_1[[#This Row],[Discount %]]&lt;=0.1, "0-10%", IF(Table_1[[#This Row],[Discount %]]&lt;=0.2, "10-20%", IF(Table_1[[#This Row],[Discount %]]&lt;=0.3, "20-30%", IF(Table_1[[#This Row],[Discount %]]&lt;=0.4, "30-40%", "40%+"))))</f>
        <v>0-10%</v>
      </c>
    </row>
    <row r="7879" spans="1:24" ht="14.4" x14ac:dyDescent="0.3">
      <c r="A7879" s="2">
        <v>7878</v>
      </c>
      <c r="B7879" s="2" t="s">
        <v>9717</v>
      </c>
      <c r="C7879" s="2">
        <f>YEAR([1]Data!$D7879)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9">
        <v>5.04</v>
      </c>
      <c r="T7879" s="2">
        <v>2</v>
      </c>
      <c r="U7879" s="25">
        <v>0.2</v>
      </c>
      <c r="V7879" s="25">
        <v>1.764</v>
      </c>
      <c r="W7879" s="11">
        <f>Table_1[[#This Row],[Discount]]/Table_1[[#This Row],[Sales]]</f>
        <v>3.9682539682539687E-2</v>
      </c>
      <c r="X7879" t="str">
        <f>IF(Table_1[[#This Row],[Discount %]]&lt;=0.1, "0-10%", IF(Table_1[[#This Row],[Discount %]]&lt;=0.2, "10-20%", IF(Table_1[[#This Row],[Discount %]]&lt;=0.3, "20-30%", IF(Table_1[[#This Row],[Discount %]]&lt;=0.4, "30-40%", "40%+"))))</f>
        <v>0-10%</v>
      </c>
    </row>
    <row r="7880" spans="1:24" ht="14.4" x14ac:dyDescent="0.3">
      <c r="A7880" s="2">
        <v>7879</v>
      </c>
      <c r="B7880" s="2" t="s">
        <v>9718</v>
      </c>
      <c r="C7880" s="2">
        <f>YEAR([1]Data!$D7880)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9">
        <v>242.17600000000004</v>
      </c>
      <c r="T7880" s="2">
        <v>4</v>
      </c>
      <c r="U7880" s="25">
        <v>0.6</v>
      </c>
      <c r="V7880" s="25">
        <v>-302.72000000000003</v>
      </c>
      <c r="W7880" s="11">
        <f>Table_1[[#This Row],[Discount]]/Table_1[[#This Row],[Sales]]</f>
        <v>2.4775369978858345E-3</v>
      </c>
      <c r="X7880" t="str">
        <f>IF(Table_1[[#This Row],[Discount %]]&lt;=0.1, "0-10%", IF(Table_1[[#This Row],[Discount %]]&lt;=0.2, "10-20%", IF(Table_1[[#This Row],[Discount %]]&lt;=0.3, "20-30%", IF(Table_1[[#This Row],[Discount %]]&lt;=0.4, "30-40%", "40%+"))))</f>
        <v>0-10%</v>
      </c>
    </row>
    <row r="7881" spans="1:24" ht="14.4" x14ac:dyDescent="0.3">
      <c r="A7881" s="2">
        <v>7880</v>
      </c>
      <c r="B7881" s="2" t="s">
        <v>9719</v>
      </c>
      <c r="C7881" s="2">
        <f>YEAR([1]Data!$D7881)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9">
        <v>337.17599999999999</v>
      </c>
      <c r="T7881" s="2">
        <v>2</v>
      </c>
      <c r="U7881" s="25">
        <v>0.4</v>
      </c>
      <c r="V7881" s="25">
        <v>-118.01160000000002</v>
      </c>
      <c r="W7881" s="11">
        <f>Table_1[[#This Row],[Discount]]/Table_1[[#This Row],[Sales]]</f>
        <v>1.1863240562792134E-3</v>
      </c>
      <c r="X7881" t="str">
        <f>IF(Table_1[[#This Row],[Discount %]]&lt;=0.1, "0-10%", IF(Table_1[[#This Row],[Discount %]]&lt;=0.2, "10-20%", IF(Table_1[[#This Row],[Discount %]]&lt;=0.3, "20-30%", IF(Table_1[[#This Row],[Discount %]]&lt;=0.4, "30-40%", "40%+"))))</f>
        <v>0-10%</v>
      </c>
    </row>
    <row r="7882" spans="1:24" ht="14.4" x14ac:dyDescent="0.3">
      <c r="A7882" s="2">
        <v>7881</v>
      </c>
      <c r="B7882" s="2" t="s">
        <v>9720</v>
      </c>
      <c r="C7882" s="2">
        <f>YEAR([1]Data!$D7882)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9">
        <v>13.343999999999998</v>
      </c>
      <c r="T7882" s="2">
        <v>6</v>
      </c>
      <c r="U7882" s="25">
        <v>0.2</v>
      </c>
      <c r="V7882" s="25">
        <v>1.0007999999999999</v>
      </c>
      <c r="W7882" s="11">
        <f>Table_1[[#This Row],[Discount]]/Table_1[[#This Row],[Sales]]</f>
        <v>1.4988009592326143E-2</v>
      </c>
      <c r="X7882" t="str">
        <f>IF(Table_1[[#This Row],[Discount %]]&lt;=0.1, "0-10%", IF(Table_1[[#This Row],[Discount %]]&lt;=0.2, "10-20%", IF(Table_1[[#This Row],[Discount %]]&lt;=0.3, "20-30%", IF(Table_1[[#This Row],[Discount %]]&lt;=0.4, "30-40%", "40%+"))))</f>
        <v>0-10%</v>
      </c>
    </row>
    <row r="7883" spans="1:24" ht="14.4" x14ac:dyDescent="0.3">
      <c r="A7883" s="2">
        <v>7882</v>
      </c>
      <c r="B7883" s="2" t="s">
        <v>9720</v>
      </c>
      <c r="C7883" s="2">
        <f>YEAR([1]Data!$D7883)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9">
        <v>76.75200000000001</v>
      </c>
      <c r="T7883" s="2">
        <v>6</v>
      </c>
      <c r="U7883" s="25">
        <v>0.2</v>
      </c>
      <c r="V7883" s="25">
        <v>10.553399999999993</v>
      </c>
      <c r="W7883" s="11">
        <f>Table_1[[#This Row],[Discount]]/Table_1[[#This Row],[Sales]]</f>
        <v>2.605795288722118E-3</v>
      </c>
      <c r="X7883" t="str">
        <f>IF(Table_1[[#This Row],[Discount %]]&lt;=0.1, "0-10%", IF(Table_1[[#This Row],[Discount %]]&lt;=0.2, "10-20%", IF(Table_1[[#This Row],[Discount %]]&lt;=0.3, "20-30%", IF(Table_1[[#This Row],[Discount %]]&lt;=0.4, "30-40%", "40%+"))))</f>
        <v>0-10%</v>
      </c>
    </row>
    <row r="7884" spans="1:24" ht="14.4" x14ac:dyDescent="0.3">
      <c r="A7884" s="2">
        <v>7883</v>
      </c>
      <c r="B7884" s="2" t="s">
        <v>9720</v>
      </c>
      <c r="C7884" s="2">
        <f>YEAR([1]Data!$D7884)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9">
        <v>102.33600000000001</v>
      </c>
      <c r="T7884" s="2">
        <v>8</v>
      </c>
      <c r="U7884" s="25">
        <v>0.2</v>
      </c>
      <c r="V7884" s="25">
        <v>14.07119999999999</v>
      </c>
      <c r="W7884" s="11">
        <f>Table_1[[#This Row],[Discount]]/Table_1[[#This Row],[Sales]]</f>
        <v>1.9543464665415884E-3</v>
      </c>
      <c r="X7884" t="str">
        <f>IF(Table_1[[#This Row],[Discount %]]&lt;=0.1, "0-10%", IF(Table_1[[#This Row],[Discount %]]&lt;=0.2, "10-20%", IF(Table_1[[#This Row],[Discount %]]&lt;=0.3, "20-30%", IF(Table_1[[#This Row],[Discount %]]&lt;=0.4, "30-40%", "40%+"))))</f>
        <v>0-10%</v>
      </c>
    </row>
    <row r="7885" spans="1:24" ht="14.4" x14ac:dyDescent="0.3">
      <c r="A7885" s="2">
        <v>7884</v>
      </c>
      <c r="B7885" s="2" t="s">
        <v>9720</v>
      </c>
      <c r="C7885" s="2">
        <f>YEAR([1]Data!$D7885)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9">
        <v>10.32</v>
      </c>
      <c r="T7885" s="2">
        <v>2</v>
      </c>
      <c r="U7885" s="25">
        <v>0.2</v>
      </c>
      <c r="V7885" s="25">
        <v>3.7409999999999997</v>
      </c>
      <c r="W7885" s="11">
        <f>Table_1[[#This Row],[Discount]]/Table_1[[#This Row],[Sales]]</f>
        <v>1.937984496124031E-2</v>
      </c>
      <c r="X7885" t="str">
        <f>IF(Table_1[[#This Row],[Discount %]]&lt;=0.1, "0-10%", IF(Table_1[[#This Row],[Discount %]]&lt;=0.2, "10-20%", IF(Table_1[[#This Row],[Discount %]]&lt;=0.3, "20-30%", IF(Table_1[[#This Row],[Discount %]]&lt;=0.4, "30-40%", "40%+"))))</f>
        <v>0-10%</v>
      </c>
    </row>
    <row r="7886" spans="1:24" ht="14.4" x14ac:dyDescent="0.3">
      <c r="A7886" s="2">
        <v>7885</v>
      </c>
      <c r="B7886" s="2" t="s">
        <v>9720</v>
      </c>
      <c r="C7886" s="2">
        <f>YEAR([1]Data!$D7886)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9">
        <v>47.32</v>
      </c>
      <c r="T7886" s="2">
        <v>7</v>
      </c>
      <c r="U7886" s="25">
        <v>0.2</v>
      </c>
      <c r="V7886" s="25">
        <v>5.9149999999999938</v>
      </c>
      <c r="W7886" s="11">
        <f>Table_1[[#This Row],[Discount]]/Table_1[[#This Row],[Sales]]</f>
        <v>4.22654268808115E-3</v>
      </c>
      <c r="X7886" t="str">
        <f>IF(Table_1[[#This Row],[Discount %]]&lt;=0.1, "0-10%", IF(Table_1[[#This Row],[Discount %]]&lt;=0.2, "10-20%", IF(Table_1[[#This Row],[Discount %]]&lt;=0.3, "20-30%", IF(Table_1[[#This Row],[Discount %]]&lt;=0.4, "30-40%", "40%+"))))</f>
        <v>0-10%</v>
      </c>
    </row>
    <row r="7887" spans="1:24" ht="14.4" x14ac:dyDescent="0.3">
      <c r="A7887" s="2">
        <v>7886</v>
      </c>
      <c r="B7887" s="2" t="s">
        <v>9720</v>
      </c>
      <c r="C7887" s="2">
        <f>YEAR([1]Data!$D7887)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9">
        <v>23.376000000000001</v>
      </c>
      <c r="T7887" s="2">
        <v>3</v>
      </c>
      <c r="U7887" s="25">
        <v>0.2</v>
      </c>
      <c r="V7887" s="25">
        <v>7.0128000000000013</v>
      </c>
      <c r="W7887" s="11">
        <f>Table_1[[#This Row],[Discount]]/Table_1[[#This Row],[Sales]]</f>
        <v>8.5557837097878162E-3</v>
      </c>
      <c r="X7887" t="str">
        <f>IF(Table_1[[#This Row],[Discount %]]&lt;=0.1, "0-10%", IF(Table_1[[#This Row],[Discount %]]&lt;=0.2, "10-20%", IF(Table_1[[#This Row],[Discount %]]&lt;=0.3, "20-30%", IF(Table_1[[#This Row],[Discount %]]&lt;=0.4, "30-40%", "40%+"))))</f>
        <v>0-10%</v>
      </c>
    </row>
    <row r="7888" spans="1:24" ht="14.4" x14ac:dyDescent="0.3">
      <c r="A7888" s="2">
        <v>7887</v>
      </c>
      <c r="B7888" s="2" t="s">
        <v>9720</v>
      </c>
      <c r="C7888" s="2">
        <f>YEAR([1]Data!$D7888)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9">
        <v>16.72</v>
      </c>
      <c r="T7888" s="2">
        <v>5</v>
      </c>
      <c r="U7888" s="25">
        <v>0.2</v>
      </c>
      <c r="V7888" s="25">
        <v>3.3439999999999994</v>
      </c>
      <c r="W7888" s="11">
        <f>Table_1[[#This Row],[Discount]]/Table_1[[#This Row],[Sales]]</f>
        <v>1.1961722488038279E-2</v>
      </c>
      <c r="X7888" t="str">
        <f>IF(Table_1[[#This Row],[Discount %]]&lt;=0.1, "0-10%", IF(Table_1[[#This Row],[Discount %]]&lt;=0.2, "10-20%", IF(Table_1[[#This Row],[Discount %]]&lt;=0.3, "20-30%", IF(Table_1[[#This Row],[Discount %]]&lt;=0.4, "30-40%", "40%+"))))</f>
        <v>0-10%</v>
      </c>
    </row>
    <row r="7889" spans="1:24" ht="14.4" x14ac:dyDescent="0.3">
      <c r="A7889" s="2">
        <v>7888</v>
      </c>
      <c r="B7889" s="2" t="s">
        <v>9720</v>
      </c>
      <c r="C7889" s="2">
        <f>YEAR([1]Data!$D7889)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9">
        <v>16.192</v>
      </c>
      <c r="T7889" s="2">
        <v>1</v>
      </c>
      <c r="U7889" s="25">
        <v>0.2</v>
      </c>
      <c r="V7889" s="25">
        <v>4.6552000000000007</v>
      </c>
      <c r="W7889" s="11">
        <f>Table_1[[#This Row],[Discount]]/Table_1[[#This Row],[Sales]]</f>
        <v>1.2351778656126482E-2</v>
      </c>
      <c r="X7889" t="str">
        <f>IF(Table_1[[#This Row],[Discount %]]&lt;=0.1, "0-10%", IF(Table_1[[#This Row],[Discount %]]&lt;=0.2, "10-20%", IF(Table_1[[#This Row],[Discount %]]&lt;=0.3, "20-30%", IF(Table_1[[#This Row],[Discount %]]&lt;=0.4, "30-40%", "40%+"))))</f>
        <v>0-10%</v>
      </c>
    </row>
    <row r="7890" spans="1:24" ht="14.4" x14ac:dyDescent="0.3">
      <c r="A7890" s="2">
        <v>7889</v>
      </c>
      <c r="B7890" s="2" t="s">
        <v>9721</v>
      </c>
      <c r="C7890" s="2">
        <f>YEAR([1]Data!$D7890)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9">
        <v>32.400000000000006</v>
      </c>
      <c r="T7890" s="2">
        <v>5</v>
      </c>
      <c r="U7890" s="25">
        <v>0</v>
      </c>
      <c r="V7890" s="25">
        <v>15.552000000000001</v>
      </c>
      <c r="W7890" s="11">
        <f>Table_1[[#This Row],[Discount]]/Table_1[[#This Row],[Sales]]</f>
        <v>0</v>
      </c>
      <c r="X7890" t="str">
        <f>IF(Table_1[[#This Row],[Discount %]]&lt;=0.1, "0-10%", IF(Table_1[[#This Row],[Discount %]]&lt;=0.2, "10-20%", IF(Table_1[[#This Row],[Discount %]]&lt;=0.3, "20-30%", IF(Table_1[[#This Row],[Discount %]]&lt;=0.4, "30-40%", "40%+"))))</f>
        <v>0-10%</v>
      </c>
    </row>
    <row r="7891" spans="1:24" ht="14.4" x14ac:dyDescent="0.3">
      <c r="A7891" s="2">
        <v>7890</v>
      </c>
      <c r="B7891" s="2" t="s">
        <v>9723</v>
      </c>
      <c r="C7891" s="2">
        <f>YEAR([1]Data!$D7891)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9">
        <v>19.89</v>
      </c>
      <c r="T7891" s="2">
        <v>9</v>
      </c>
      <c r="U7891" s="25">
        <v>0</v>
      </c>
      <c r="V7891" s="25">
        <v>5.3703000000000003</v>
      </c>
      <c r="W7891" s="11">
        <f>Table_1[[#This Row],[Discount]]/Table_1[[#This Row],[Sales]]</f>
        <v>0</v>
      </c>
      <c r="X7891" t="str">
        <f>IF(Table_1[[#This Row],[Discount %]]&lt;=0.1, "0-10%", IF(Table_1[[#This Row],[Discount %]]&lt;=0.2, "10-20%", IF(Table_1[[#This Row],[Discount %]]&lt;=0.3, "20-30%", IF(Table_1[[#This Row],[Discount %]]&lt;=0.4, "30-40%", "40%+"))))</f>
        <v>0-10%</v>
      </c>
    </row>
    <row r="7892" spans="1:24" ht="14.4" x14ac:dyDescent="0.3">
      <c r="A7892" s="2">
        <v>7891</v>
      </c>
      <c r="B7892" s="2" t="s">
        <v>9723</v>
      </c>
      <c r="C7892" s="2">
        <f>YEAR([1]Data!$D7892)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9">
        <v>399.98</v>
      </c>
      <c r="T7892" s="2">
        <v>2</v>
      </c>
      <c r="U7892" s="25">
        <v>0</v>
      </c>
      <c r="V7892" s="25">
        <v>171.99140000000003</v>
      </c>
      <c r="W7892" s="11">
        <f>Table_1[[#This Row],[Discount]]/Table_1[[#This Row],[Sales]]</f>
        <v>0</v>
      </c>
      <c r="X7892" t="str">
        <f>IF(Table_1[[#This Row],[Discount %]]&lt;=0.1, "0-10%", IF(Table_1[[#This Row],[Discount %]]&lt;=0.2, "10-20%", IF(Table_1[[#This Row],[Discount %]]&lt;=0.3, "20-30%", IF(Table_1[[#This Row],[Discount %]]&lt;=0.4, "30-40%", "40%+"))))</f>
        <v>0-10%</v>
      </c>
    </row>
    <row r="7893" spans="1:24" ht="14.4" x14ac:dyDescent="0.3">
      <c r="A7893" s="2">
        <v>7892</v>
      </c>
      <c r="B7893" s="2" t="s">
        <v>9723</v>
      </c>
      <c r="C7893" s="2">
        <f>YEAR([1]Data!$D7893)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9">
        <v>343.84999999999997</v>
      </c>
      <c r="T7893" s="2">
        <v>5</v>
      </c>
      <c r="U7893" s="25">
        <v>0</v>
      </c>
      <c r="V7893" s="25">
        <v>137.54000000000002</v>
      </c>
      <c r="W7893" s="11">
        <f>Table_1[[#This Row],[Discount]]/Table_1[[#This Row],[Sales]]</f>
        <v>0</v>
      </c>
      <c r="X7893" t="str">
        <f>IF(Table_1[[#This Row],[Discount %]]&lt;=0.1, "0-10%", IF(Table_1[[#This Row],[Discount %]]&lt;=0.2, "10-20%", IF(Table_1[[#This Row],[Discount %]]&lt;=0.3, "20-30%", IF(Table_1[[#This Row],[Discount %]]&lt;=0.4, "30-40%", "40%+"))))</f>
        <v>0-10%</v>
      </c>
    </row>
    <row r="7894" spans="1:24" ht="14.4" x14ac:dyDescent="0.3">
      <c r="A7894" s="2">
        <v>7893</v>
      </c>
      <c r="B7894" s="2" t="s">
        <v>9723</v>
      </c>
      <c r="C7894" s="2">
        <f>YEAR([1]Data!$D7894)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9">
        <v>106.32</v>
      </c>
      <c r="T7894" s="2">
        <v>3</v>
      </c>
      <c r="U7894" s="25">
        <v>0</v>
      </c>
      <c r="V7894" s="25">
        <v>49.970399999999991</v>
      </c>
      <c r="W7894" s="11">
        <f>Table_1[[#This Row],[Discount]]/Table_1[[#This Row],[Sales]]</f>
        <v>0</v>
      </c>
      <c r="X7894" t="str">
        <f>IF(Table_1[[#This Row],[Discount %]]&lt;=0.1, "0-10%", IF(Table_1[[#This Row],[Discount %]]&lt;=0.2, "10-20%", IF(Table_1[[#This Row],[Discount %]]&lt;=0.3, "20-30%", IF(Table_1[[#This Row],[Discount %]]&lt;=0.4, "30-40%", "40%+"))))</f>
        <v>0-10%</v>
      </c>
    </row>
    <row r="7895" spans="1:24" ht="14.4" x14ac:dyDescent="0.3">
      <c r="A7895" s="2">
        <v>7894</v>
      </c>
      <c r="B7895" s="2" t="s">
        <v>9724</v>
      </c>
      <c r="C7895" s="2">
        <f>YEAR([1]Data!$D7895)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9">
        <v>13.919999999999998</v>
      </c>
      <c r="T7895" s="2">
        <v>3</v>
      </c>
      <c r="U7895" s="25">
        <v>0.2</v>
      </c>
      <c r="V7895" s="25">
        <v>4.3500000000000005</v>
      </c>
      <c r="W7895" s="11">
        <f>Table_1[[#This Row],[Discount]]/Table_1[[#This Row],[Sales]]</f>
        <v>1.4367816091954026E-2</v>
      </c>
      <c r="X7895" t="str">
        <f>IF(Table_1[[#This Row],[Discount %]]&lt;=0.1, "0-10%", IF(Table_1[[#This Row],[Discount %]]&lt;=0.2, "10-20%", IF(Table_1[[#This Row],[Discount %]]&lt;=0.3, "20-30%", IF(Table_1[[#This Row],[Discount %]]&lt;=0.4, "30-40%", "40%+"))))</f>
        <v>0-10%</v>
      </c>
    </row>
    <row r="7896" spans="1:24" ht="14.4" x14ac:dyDescent="0.3">
      <c r="A7896" s="2">
        <v>7895</v>
      </c>
      <c r="B7896" s="2" t="s">
        <v>9725</v>
      </c>
      <c r="C7896" s="2">
        <f>YEAR([1]Data!$D7896)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9">
        <v>82.4</v>
      </c>
      <c r="T7896" s="2">
        <v>5</v>
      </c>
      <c r="U7896" s="25">
        <v>0</v>
      </c>
      <c r="V7896" s="25">
        <v>40.376000000000005</v>
      </c>
      <c r="W7896" s="11">
        <f>Table_1[[#This Row],[Discount]]/Table_1[[#This Row],[Sales]]</f>
        <v>0</v>
      </c>
      <c r="X7896" t="str">
        <f>IF(Table_1[[#This Row],[Discount %]]&lt;=0.1, "0-10%", IF(Table_1[[#This Row],[Discount %]]&lt;=0.2, "10-20%", IF(Table_1[[#This Row],[Discount %]]&lt;=0.3, "20-30%", IF(Table_1[[#This Row],[Discount %]]&lt;=0.4, "30-40%", "40%+"))))</f>
        <v>0-10%</v>
      </c>
    </row>
    <row r="7897" spans="1:24" ht="14.4" x14ac:dyDescent="0.3">
      <c r="A7897" s="2">
        <v>7896</v>
      </c>
      <c r="B7897" s="2" t="s">
        <v>9725</v>
      </c>
      <c r="C7897" s="2">
        <f>YEAR([1]Data!$D7897)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9">
        <v>6.24</v>
      </c>
      <c r="T7897" s="2">
        <v>2</v>
      </c>
      <c r="U7897" s="25">
        <v>0</v>
      </c>
      <c r="V7897" s="25">
        <v>3.0575999999999999</v>
      </c>
      <c r="W7897" s="11">
        <f>Table_1[[#This Row],[Discount]]/Table_1[[#This Row],[Sales]]</f>
        <v>0</v>
      </c>
      <c r="X7897" t="str">
        <f>IF(Table_1[[#This Row],[Discount %]]&lt;=0.1, "0-10%", IF(Table_1[[#This Row],[Discount %]]&lt;=0.2, "10-20%", IF(Table_1[[#This Row],[Discount %]]&lt;=0.3, "20-30%", IF(Table_1[[#This Row],[Discount %]]&lt;=0.4, "30-40%", "40%+"))))</f>
        <v>0-10%</v>
      </c>
    </row>
    <row r="7898" spans="1:24" ht="14.4" x14ac:dyDescent="0.3">
      <c r="A7898" s="2">
        <v>7897</v>
      </c>
      <c r="B7898" s="2" t="s">
        <v>9725</v>
      </c>
      <c r="C7898" s="2">
        <f>YEAR([1]Data!$D7898)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9">
        <v>447.84</v>
      </c>
      <c r="T7898" s="2">
        <v>8</v>
      </c>
      <c r="U7898" s="25">
        <v>0</v>
      </c>
      <c r="V7898" s="25">
        <v>219.44159999999999</v>
      </c>
      <c r="W7898" s="11">
        <f>Table_1[[#This Row],[Discount]]/Table_1[[#This Row],[Sales]]</f>
        <v>0</v>
      </c>
      <c r="X7898" t="str">
        <f>IF(Table_1[[#This Row],[Discount %]]&lt;=0.1, "0-10%", IF(Table_1[[#This Row],[Discount %]]&lt;=0.2, "10-20%", IF(Table_1[[#This Row],[Discount %]]&lt;=0.3, "20-30%", IF(Table_1[[#This Row],[Discount %]]&lt;=0.4, "30-40%", "40%+"))))</f>
        <v>0-10%</v>
      </c>
    </row>
    <row r="7899" spans="1:24" ht="14.4" x14ac:dyDescent="0.3">
      <c r="A7899" s="2">
        <v>7898</v>
      </c>
      <c r="B7899" s="2" t="s">
        <v>9727</v>
      </c>
      <c r="C7899" s="2">
        <f>YEAR([1]Data!$D7899)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9">
        <v>272.048</v>
      </c>
      <c r="T7899" s="2">
        <v>7</v>
      </c>
      <c r="U7899" s="25">
        <v>0.2</v>
      </c>
      <c r="V7899" s="25">
        <v>30.605399999999946</v>
      </c>
      <c r="W7899" s="11">
        <f>Table_1[[#This Row],[Discount]]/Table_1[[#This Row],[Sales]]</f>
        <v>7.3516438275598431E-4</v>
      </c>
      <c r="X7899" t="str">
        <f>IF(Table_1[[#This Row],[Discount %]]&lt;=0.1, "0-10%", IF(Table_1[[#This Row],[Discount %]]&lt;=0.2, "10-20%", IF(Table_1[[#This Row],[Discount %]]&lt;=0.3, "20-30%", IF(Table_1[[#This Row],[Discount %]]&lt;=0.4, "30-40%", "40%+"))))</f>
        <v>0-10%</v>
      </c>
    </row>
    <row r="7900" spans="1:24" ht="14.4" x14ac:dyDescent="0.3">
      <c r="A7900" s="2">
        <v>7899</v>
      </c>
      <c r="B7900" s="2" t="s">
        <v>9727</v>
      </c>
      <c r="C7900" s="2">
        <f>YEAR([1]Data!$D7900)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9">
        <v>1614.5820000000003</v>
      </c>
      <c r="T7900" s="2">
        <v>6</v>
      </c>
      <c r="U7900" s="25">
        <v>0.7</v>
      </c>
      <c r="V7900" s="25">
        <v>-1237.8461999999995</v>
      </c>
      <c r="W7900" s="11">
        <f>Table_1[[#This Row],[Discount]]/Table_1[[#This Row],[Sales]]</f>
        <v>4.3354874512412491E-4</v>
      </c>
      <c r="X7900" t="str">
        <f>IF(Table_1[[#This Row],[Discount %]]&lt;=0.1, "0-10%", IF(Table_1[[#This Row],[Discount %]]&lt;=0.2, "10-20%", IF(Table_1[[#This Row],[Discount %]]&lt;=0.3, "20-30%", IF(Table_1[[#This Row],[Discount %]]&lt;=0.4, "30-40%", "40%+"))))</f>
        <v>0-10%</v>
      </c>
    </row>
    <row r="7901" spans="1:24" ht="14.4" x14ac:dyDescent="0.3">
      <c r="A7901" s="2">
        <v>7900</v>
      </c>
      <c r="B7901" s="2" t="s">
        <v>9727</v>
      </c>
      <c r="C7901" s="2">
        <f>YEAR([1]Data!$D7901)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9">
        <v>24.320000000000004</v>
      </c>
      <c r="T7901" s="2">
        <v>5</v>
      </c>
      <c r="U7901" s="25">
        <v>0.2</v>
      </c>
      <c r="V7901" s="25">
        <v>9.1199999999999974</v>
      </c>
      <c r="W7901" s="11">
        <f>Table_1[[#This Row],[Discount]]/Table_1[[#This Row],[Sales]]</f>
        <v>8.2236842105263153E-3</v>
      </c>
      <c r="X7901" t="str">
        <f>IF(Table_1[[#This Row],[Discount %]]&lt;=0.1, "0-10%", IF(Table_1[[#This Row],[Discount %]]&lt;=0.2, "10-20%", IF(Table_1[[#This Row],[Discount %]]&lt;=0.3, "20-30%", IF(Table_1[[#This Row],[Discount %]]&lt;=0.4, "30-40%", "40%+"))))</f>
        <v>0-10%</v>
      </c>
    </row>
    <row r="7902" spans="1:24" ht="14.4" x14ac:dyDescent="0.3">
      <c r="A7902" s="2">
        <v>7901</v>
      </c>
      <c r="B7902" s="2" t="s">
        <v>9727</v>
      </c>
      <c r="C7902" s="2">
        <f>YEAR([1]Data!$D7902)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9">
        <v>1.5840000000000001</v>
      </c>
      <c r="T7902" s="2">
        <v>2</v>
      </c>
      <c r="U7902" s="25">
        <v>0.2</v>
      </c>
      <c r="V7902" s="25">
        <v>0.47520000000000018</v>
      </c>
      <c r="W7902" s="11">
        <f>Table_1[[#This Row],[Discount]]/Table_1[[#This Row],[Sales]]</f>
        <v>0.12626262626262627</v>
      </c>
      <c r="X7902" t="str">
        <f>IF(Table_1[[#This Row],[Discount %]]&lt;=0.1, "0-10%", IF(Table_1[[#This Row],[Discount %]]&lt;=0.2, "10-20%", IF(Table_1[[#This Row],[Discount %]]&lt;=0.3, "20-30%", IF(Table_1[[#This Row],[Discount %]]&lt;=0.4, "30-40%", "40%+"))))</f>
        <v>10-20%</v>
      </c>
    </row>
    <row r="7903" spans="1:24" ht="14.4" x14ac:dyDescent="0.3">
      <c r="A7903" s="2">
        <v>7902</v>
      </c>
      <c r="B7903" s="2" t="s">
        <v>9727</v>
      </c>
      <c r="C7903" s="2">
        <f>YEAR([1]Data!$D7903)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9">
        <v>31.983999999999998</v>
      </c>
      <c r="T7903" s="2">
        <v>1</v>
      </c>
      <c r="U7903" s="25">
        <v>0.2</v>
      </c>
      <c r="V7903" s="25">
        <v>0</v>
      </c>
      <c r="W7903" s="11">
        <f>Table_1[[#This Row],[Discount]]/Table_1[[#This Row],[Sales]]</f>
        <v>6.2531265632816413E-3</v>
      </c>
      <c r="X7903" t="str">
        <f>IF(Table_1[[#This Row],[Discount %]]&lt;=0.1, "0-10%", IF(Table_1[[#This Row],[Discount %]]&lt;=0.2, "10-20%", IF(Table_1[[#This Row],[Discount %]]&lt;=0.3, "20-30%", IF(Table_1[[#This Row],[Discount %]]&lt;=0.4, "30-40%", "40%+"))))</f>
        <v>0-10%</v>
      </c>
    </row>
    <row r="7904" spans="1:24" ht="14.4" x14ac:dyDescent="0.3">
      <c r="A7904" s="2">
        <v>7903</v>
      </c>
      <c r="B7904" s="2" t="s">
        <v>9727</v>
      </c>
      <c r="C7904" s="2">
        <f>YEAR([1]Data!$D7904)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9">
        <v>14.76</v>
      </c>
      <c r="T7904" s="2">
        <v>5</v>
      </c>
      <c r="U7904" s="25">
        <v>0.2</v>
      </c>
      <c r="V7904" s="25">
        <v>4.7969999999999988</v>
      </c>
      <c r="W7904" s="11">
        <f>Table_1[[#This Row],[Discount]]/Table_1[[#This Row],[Sales]]</f>
        <v>1.3550135501355014E-2</v>
      </c>
      <c r="X7904" t="str">
        <f>IF(Table_1[[#This Row],[Discount %]]&lt;=0.1, "0-10%", IF(Table_1[[#This Row],[Discount %]]&lt;=0.2, "10-20%", IF(Table_1[[#This Row],[Discount %]]&lt;=0.3, "20-30%", IF(Table_1[[#This Row],[Discount %]]&lt;=0.4, "30-40%", "40%+"))))</f>
        <v>0-10%</v>
      </c>
    </row>
    <row r="7905" spans="1:24" ht="14.4" x14ac:dyDescent="0.3">
      <c r="A7905" s="2">
        <v>7904</v>
      </c>
      <c r="B7905" s="2" t="s">
        <v>9727</v>
      </c>
      <c r="C7905" s="2">
        <f>YEAR([1]Data!$D7905)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9">
        <v>423.64799999999997</v>
      </c>
      <c r="T7905" s="2">
        <v>2</v>
      </c>
      <c r="U7905" s="25">
        <v>0.2</v>
      </c>
      <c r="V7905" s="25">
        <v>47.660399999999967</v>
      </c>
      <c r="W7905" s="11">
        <f>Table_1[[#This Row],[Discount]]/Table_1[[#This Row],[Sales]]</f>
        <v>4.7209003701185895E-4</v>
      </c>
      <c r="X7905" t="str">
        <f>IF(Table_1[[#This Row],[Discount %]]&lt;=0.1, "0-10%", IF(Table_1[[#This Row],[Discount %]]&lt;=0.2, "10-20%", IF(Table_1[[#This Row],[Discount %]]&lt;=0.3, "20-30%", IF(Table_1[[#This Row],[Discount %]]&lt;=0.4, "30-40%", "40%+"))))</f>
        <v>0-10%</v>
      </c>
    </row>
    <row r="7906" spans="1:24" ht="14.4" x14ac:dyDescent="0.3">
      <c r="A7906" s="2">
        <v>7905</v>
      </c>
      <c r="B7906" s="2" t="s">
        <v>9728</v>
      </c>
      <c r="C7906" s="2">
        <f>YEAR([1]Data!$D7906)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9">
        <v>76.64</v>
      </c>
      <c r="T7906" s="2">
        <v>2</v>
      </c>
      <c r="U7906" s="25">
        <v>0.2</v>
      </c>
      <c r="V7906" s="25">
        <v>26.823999999999995</v>
      </c>
      <c r="W7906" s="11">
        <f>Table_1[[#This Row],[Discount]]/Table_1[[#This Row],[Sales]]</f>
        <v>2.6096033402922755E-3</v>
      </c>
      <c r="X7906" t="str">
        <f>IF(Table_1[[#This Row],[Discount %]]&lt;=0.1, "0-10%", IF(Table_1[[#This Row],[Discount %]]&lt;=0.2, "10-20%", IF(Table_1[[#This Row],[Discount %]]&lt;=0.3, "20-30%", IF(Table_1[[#This Row],[Discount %]]&lt;=0.4, "30-40%", "40%+"))))</f>
        <v>0-10%</v>
      </c>
    </row>
    <row r="7907" spans="1:24" ht="14.4" x14ac:dyDescent="0.3">
      <c r="A7907" s="2">
        <v>7906</v>
      </c>
      <c r="B7907" s="2" t="s">
        <v>9729</v>
      </c>
      <c r="C7907" s="2">
        <f>YEAR([1]Data!$D7907)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9">
        <v>4.4640000000000004</v>
      </c>
      <c r="T7907" s="2">
        <v>1</v>
      </c>
      <c r="U7907" s="25">
        <v>0.2</v>
      </c>
      <c r="V7907" s="25">
        <v>1.6739999999999999</v>
      </c>
      <c r="W7907" s="11">
        <f>Table_1[[#This Row],[Discount]]/Table_1[[#This Row],[Sales]]</f>
        <v>4.4802867383512544E-2</v>
      </c>
      <c r="X7907" t="str">
        <f>IF(Table_1[[#This Row],[Discount %]]&lt;=0.1, "0-10%", IF(Table_1[[#This Row],[Discount %]]&lt;=0.2, "10-20%", IF(Table_1[[#This Row],[Discount %]]&lt;=0.3, "20-30%", IF(Table_1[[#This Row],[Discount %]]&lt;=0.4, "30-40%", "40%+"))))</f>
        <v>0-10%</v>
      </c>
    </row>
    <row r="7908" spans="1:24" ht="14.4" x14ac:dyDescent="0.3">
      <c r="A7908" s="2">
        <v>7907</v>
      </c>
      <c r="B7908" s="2" t="s">
        <v>9729</v>
      </c>
      <c r="C7908" s="2">
        <f>YEAR([1]Data!$D7908)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9">
        <v>3.9599999999999991</v>
      </c>
      <c r="T7908" s="2">
        <v>10</v>
      </c>
      <c r="U7908" s="25">
        <v>0.8</v>
      </c>
      <c r="V7908" s="25">
        <v>-6.93</v>
      </c>
      <c r="W7908" s="11">
        <f>Table_1[[#This Row],[Discount]]/Table_1[[#This Row],[Sales]]</f>
        <v>0.20202020202020207</v>
      </c>
      <c r="X7908" t="str">
        <f>IF(Table_1[[#This Row],[Discount %]]&lt;=0.1, "0-10%", IF(Table_1[[#This Row],[Discount %]]&lt;=0.2, "10-20%", IF(Table_1[[#This Row],[Discount %]]&lt;=0.3, "20-30%", IF(Table_1[[#This Row],[Discount %]]&lt;=0.4, "30-40%", "40%+"))))</f>
        <v>20-30%</v>
      </c>
    </row>
    <row r="7909" spans="1:24" ht="14.4" x14ac:dyDescent="0.3">
      <c r="A7909" s="2">
        <v>7908</v>
      </c>
      <c r="B7909" s="2" t="s">
        <v>9730</v>
      </c>
      <c r="C7909" s="2">
        <f>YEAR([1]Data!$D7909)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9">
        <v>715.64</v>
      </c>
      <c r="T7909" s="2">
        <v>2</v>
      </c>
      <c r="U7909" s="25">
        <v>0</v>
      </c>
      <c r="V7909" s="25">
        <v>178.90999999999997</v>
      </c>
      <c r="W7909" s="11">
        <f>Table_1[[#This Row],[Discount]]/Table_1[[#This Row],[Sales]]</f>
        <v>0</v>
      </c>
      <c r="X7909" t="str">
        <f>IF(Table_1[[#This Row],[Discount %]]&lt;=0.1, "0-10%", IF(Table_1[[#This Row],[Discount %]]&lt;=0.2, "10-20%", IF(Table_1[[#This Row],[Discount %]]&lt;=0.3, "20-30%", IF(Table_1[[#This Row],[Discount %]]&lt;=0.4, "30-40%", "40%+"))))</f>
        <v>0-10%</v>
      </c>
    </row>
    <row r="7910" spans="1:24" ht="14.4" x14ac:dyDescent="0.3">
      <c r="A7910" s="2">
        <v>7909</v>
      </c>
      <c r="B7910" s="2" t="s">
        <v>9731</v>
      </c>
      <c r="C7910" s="2">
        <f>YEAR([1]Data!$D7910)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9">
        <v>268.70400000000001</v>
      </c>
      <c r="T7910" s="2">
        <v>3</v>
      </c>
      <c r="U7910" s="25">
        <v>0.2</v>
      </c>
      <c r="V7910" s="25">
        <v>6.717599999999976</v>
      </c>
      <c r="W7910" s="11">
        <f>Table_1[[#This Row],[Discount]]/Table_1[[#This Row],[Sales]]</f>
        <v>7.4431344527807551E-4</v>
      </c>
      <c r="X7910" t="str">
        <f>IF(Table_1[[#This Row],[Discount %]]&lt;=0.1, "0-10%", IF(Table_1[[#This Row],[Discount %]]&lt;=0.2, "10-20%", IF(Table_1[[#This Row],[Discount %]]&lt;=0.3, "20-30%", IF(Table_1[[#This Row],[Discount %]]&lt;=0.4, "30-40%", "40%+"))))</f>
        <v>0-10%</v>
      </c>
    </row>
    <row r="7911" spans="1:24" ht="14.4" x14ac:dyDescent="0.3">
      <c r="A7911" s="2">
        <v>7910</v>
      </c>
      <c r="B7911" s="2" t="s">
        <v>9731</v>
      </c>
      <c r="C7911" s="2">
        <f>YEAR([1]Data!$D7911)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9">
        <v>21.92</v>
      </c>
      <c r="T7911" s="2">
        <v>8</v>
      </c>
      <c r="U7911" s="25">
        <v>0</v>
      </c>
      <c r="V7911" s="25">
        <v>5.9184000000000019</v>
      </c>
      <c r="W7911" s="11">
        <f>Table_1[[#This Row],[Discount]]/Table_1[[#This Row],[Sales]]</f>
        <v>0</v>
      </c>
      <c r="X7911" t="str">
        <f>IF(Table_1[[#This Row],[Discount %]]&lt;=0.1, "0-10%", IF(Table_1[[#This Row],[Discount %]]&lt;=0.2, "10-20%", IF(Table_1[[#This Row],[Discount %]]&lt;=0.3, "20-30%", IF(Table_1[[#This Row],[Discount %]]&lt;=0.4, "30-40%", "40%+"))))</f>
        <v>0-10%</v>
      </c>
    </row>
    <row r="7912" spans="1:24" ht="14.4" x14ac:dyDescent="0.3">
      <c r="A7912" s="2">
        <v>7911</v>
      </c>
      <c r="B7912" s="2" t="s">
        <v>9731</v>
      </c>
      <c r="C7912" s="2">
        <f>YEAR([1]Data!$D7912)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9">
        <v>48.72</v>
      </c>
      <c r="T7912" s="2">
        <v>3</v>
      </c>
      <c r="U7912" s="25">
        <v>0</v>
      </c>
      <c r="V7912" s="25">
        <v>7.3079999999999998</v>
      </c>
      <c r="W7912" s="11">
        <f>Table_1[[#This Row],[Discount]]/Table_1[[#This Row],[Sales]]</f>
        <v>0</v>
      </c>
      <c r="X7912" t="str">
        <f>IF(Table_1[[#This Row],[Discount %]]&lt;=0.1, "0-10%", IF(Table_1[[#This Row],[Discount %]]&lt;=0.2, "10-20%", IF(Table_1[[#This Row],[Discount %]]&lt;=0.3, "20-30%", IF(Table_1[[#This Row],[Discount %]]&lt;=0.4, "30-40%", "40%+"))))</f>
        <v>0-10%</v>
      </c>
    </row>
    <row r="7913" spans="1:24" ht="14.4" x14ac:dyDescent="0.3">
      <c r="A7913" s="2">
        <v>7912</v>
      </c>
      <c r="B7913" s="2" t="s">
        <v>9731</v>
      </c>
      <c r="C7913" s="2">
        <f>YEAR([1]Data!$D7913)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9">
        <v>205.666</v>
      </c>
      <c r="T7913" s="2">
        <v>2</v>
      </c>
      <c r="U7913" s="25">
        <v>0.15</v>
      </c>
      <c r="V7913" s="25">
        <v>-12.097999999999999</v>
      </c>
      <c r="W7913" s="11">
        <f>Table_1[[#This Row],[Discount]]/Table_1[[#This Row],[Sales]]</f>
        <v>7.2933785846955742E-4</v>
      </c>
      <c r="X7913" t="str">
        <f>IF(Table_1[[#This Row],[Discount %]]&lt;=0.1, "0-10%", IF(Table_1[[#This Row],[Discount %]]&lt;=0.2, "10-20%", IF(Table_1[[#This Row],[Discount %]]&lt;=0.3, "20-30%", IF(Table_1[[#This Row],[Discount %]]&lt;=0.4, "30-40%", "40%+"))))</f>
        <v>0-10%</v>
      </c>
    </row>
    <row r="7914" spans="1:24" ht="14.4" x14ac:dyDescent="0.3">
      <c r="A7914" s="2">
        <v>7913</v>
      </c>
      <c r="B7914" s="2" t="s">
        <v>9733</v>
      </c>
      <c r="C7914" s="2">
        <f>YEAR([1]Data!$D7914)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9">
        <v>30.344000000000001</v>
      </c>
      <c r="T7914" s="2">
        <v>2</v>
      </c>
      <c r="U7914" s="25">
        <v>0.6</v>
      </c>
      <c r="V7914" s="25">
        <v>-31.861200000000004</v>
      </c>
      <c r="W7914" s="11">
        <f>Table_1[[#This Row],[Discount]]/Table_1[[#This Row],[Sales]]</f>
        <v>1.9773266543633008E-2</v>
      </c>
      <c r="X7914" t="str">
        <f>IF(Table_1[[#This Row],[Discount %]]&lt;=0.1, "0-10%", IF(Table_1[[#This Row],[Discount %]]&lt;=0.2, "10-20%", IF(Table_1[[#This Row],[Discount %]]&lt;=0.3, "20-30%", IF(Table_1[[#This Row],[Discount %]]&lt;=0.4, "30-40%", "40%+"))))</f>
        <v>0-10%</v>
      </c>
    </row>
    <row r="7915" spans="1:24" ht="14.4" x14ac:dyDescent="0.3">
      <c r="A7915" s="2">
        <v>7914</v>
      </c>
      <c r="B7915" s="2" t="s">
        <v>9734</v>
      </c>
      <c r="C7915" s="2">
        <f>YEAR([1]Data!$D7915)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9">
        <v>25.695999999999998</v>
      </c>
      <c r="T7915" s="2">
        <v>2</v>
      </c>
      <c r="U7915" s="25">
        <v>0.2</v>
      </c>
      <c r="V7915" s="25">
        <v>1.9271999999999991</v>
      </c>
      <c r="W7915" s="11">
        <f>Table_1[[#This Row],[Discount]]/Table_1[[#This Row],[Sales]]</f>
        <v>7.7833125778331265E-3</v>
      </c>
      <c r="X7915" t="str">
        <f>IF(Table_1[[#This Row],[Discount %]]&lt;=0.1, "0-10%", IF(Table_1[[#This Row],[Discount %]]&lt;=0.2, "10-20%", IF(Table_1[[#This Row],[Discount %]]&lt;=0.3, "20-30%", IF(Table_1[[#This Row],[Discount %]]&lt;=0.4, "30-40%", "40%+"))))</f>
        <v>0-10%</v>
      </c>
    </row>
    <row r="7916" spans="1:24" ht="14.4" x14ac:dyDescent="0.3">
      <c r="A7916" s="2">
        <v>7915</v>
      </c>
      <c r="B7916" s="2" t="s">
        <v>9735</v>
      </c>
      <c r="C7916" s="2">
        <f>YEAR([1]Data!$D7916)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9">
        <v>3404.5</v>
      </c>
      <c r="T7916" s="2">
        <v>5</v>
      </c>
      <c r="U7916" s="25">
        <v>0</v>
      </c>
      <c r="V7916" s="25">
        <v>1668.2049999999999</v>
      </c>
      <c r="W7916" s="11">
        <f>Table_1[[#This Row],[Discount]]/Table_1[[#This Row],[Sales]]</f>
        <v>0</v>
      </c>
      <c r="X7916" t="str">
        <f>IF(Table_1[[#This Row],[Discount %]]&lt;=0.1, "0-10%", IF(Table_1[[#This Row],[Discount %]]&lt;=0.2, "10-20%", IF(Table_1[[#This Row],[Discount %]]&lt;=0.3, "20-30%", IF(Table_1[[#This Row],[Discount %]]&lt;=0.4, "30-40%", "40%+"))))</f>
        <v>0-10%</v>
      </c>
    </row>
    <row r="7917" spans="1:24" ht="14.4" x14ac:dyDescent="0.3">
      <c r="A7917" s="2">
        <v>7916</v>
      </c>
      <c r="B7917" s="2" t="s">
        <v>9735</v>
      </c>
      <c r="C7917" s="2">
        <f>YEAR([1]Data!$D7917)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9">
        <v>101.34</v>
      </c>
      <c r="T7917" s="2">
        <v>3</v>
      </c>
      <c r="U7917" s="25">
        <v>0</v>
      </c>
      <c r="V7917" s="25">
        <v>8.1071999999999917</v>
      </c>
      <c r="W7917" s="11">
        <f>Table_1[[#This Row],[Discount]]/Table_1[[#This Row],[Sales]]</f>
        <v>0</v>
      </c>
      <c r="X7917" t="str">
        <f>IF(Table_1[[#This Row],[Discount %]]&lt;=0.1, "0-10%", IF(Table_1[[#This Row],[Discount %]]&lt;=0.2, "10-20%", IF(Table_1[[#This Row],[Discount %]]&lt;=0.3, "20-30%", IF(Table_1[[#This Row],[Discount %]]&lt;=0.4, "30-40%", "40%+"))))</f>
        <v>0-10%</v>
      </c>
    </row>
    <row r="7918" spans="1:24" ht="14.4" x14ac:dyDescent="0.3">
      <c r="A7918" s="2">
        <v>7917</v>
      </c>
      <c r="B7918" s="2" t="s">
        <v>9738</v>
      </c>
      <c r="C7918" s="2">
        <f>YEAR([1]Data!$D7918)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9">
        <v>344.37199999999996</v>
      </c>
      <c r="T7918" s="2">
        <v>4</v>
      </c>
      <c r="U7918" s="25">
        <v>0.3</v>
      </c>
      <c r="V7918" s="25">
        <v>-93.472400000000022</v>
      </c>
      <c r="W7918" s="11">
        <f>Table_1[[#This Row],[Discount]]/Table_1[[#This Row],[Sales]]</f>
        <v>8.7115096465450158E-4</v>
      </c>
      <c r="X7918" t="str">
        <f>IF(Table_1[[#This Row],[Discount %]]&lt;=0.1, "0-10%", IF(Table_1[[#This Row],[Discount %]]&lt;=0.2, "10-20%", IF(Table_1[[#This Row],[Discount %]]&lt;=0.3, "20-30%", IF(Table_1[[#This Row],[Discount %]]&lt;=0.4, "30-40%", "40%+"))))</f>
        <v>0-10%</v>
      </c>
    </row>
    <row r="7919" spans="1:24" ht="14.4" x14ac:dyDescent="0.3">
      <c r="A7919" s="2">
        <v>7918</v>
      </c>
      <c r="B7919" s="2" t="s">
        <v>9739</v>
      </c>
      <c r="C7919" s="2">
        <f>YEAR([1]Data!$D7919)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9">
        <v>30.384</v>
      </c>
      <c r="T7919" s="2">
        <v>1</v>
      </c>
      <c r="U7919" s="25">
        <v>0.2</v>
      </c>
      <c r="V7919" s="25">
        <v>3.7979999999999947</v>
      </c>
      <c r="W7919" s="11">
        <f>Table_1[[#This Row],[Discount]]/Table_1[[#This Row],[Sales]]</f>
        <v>6.5824117956819386E-3</v>
      </c>
      <c r="X7919" t="str">
        <f>IF(Table_1[[#This Row],[Discount %]]&lt;=0.1, "0-10%", IF(Table_1[[#This Row],[Discount %]]&lt;=0.2, "10-20%", IF(Table_1[[#This Row],[Discount %]]&lt;=0.3, "20-30%", IF(Table_1[[#This Row],[Discount %]]&lt;=0.4, "30-40%", "40%+"))))</f>
        <v>0-10%</v>
      </c>
    </row>
    <row r="7920" spans="1:24" ht="14.4" x14ac:dyDescent="0.3">
      <c r="A7920" s="2">
        <v>7919</v>
      </c>
      <c r="B7920" s="2" t="s">
        <v>9740</v>
      </c>
      <c r="C7920" s="2">
        <f>YEAR([1]Data!$D7920)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9">
        <v>22.847999999999999</v>
      </c>
      <c r="T7920" s="2">
        <v>2</v>
      </c>
      <c r="U7920" s="25">
        <v>0.2</v>
      </c>
      <c r="V7920" s="25">
        <v>7.4255999999999993</v>
      </c>
      <c r="W7920" s="11">
        <f>Table_1[[#This Row],[Discount]]/Table_1[[#This Row],[Sales]]</f>
        <v>8.7535014005602242E-3</v>
      </c>
      <c r="X7920" t="str">
        <f>IF(Table_1[[#This Row],[Discount %]]&lt;=0.1, "0-10%", IF(Table_1[[#This Row],[Discount %]]&lt;=0.2, "10-20%", IF(Table_1[[#This Row],[Discount %]]&lt;=0.3, "20-30%", IF(Table_1[[#This Row],[Discount %]]&lt;=0.4, "30-40%", "40%+"))))</f>
        <v>0-10%</v>
      </c>
    </row>
    <row r="7921" spans="1:24" ht="14.4" x14ac:dyDescent="0.3">
      <c r="A7921" s="2">
        <v>7920</v>
      </c>
      <c r="B7921" s="2" t="s">
        <v>9741</v>
      </c>
      <c r="C7921" s="2">
        <f>YEAR([1]Data!$D7921)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9">
        <v>38.619999999999997</v>
      </c>
      <c r="T7921" s="2">
        <v>2</v>
      </c>
      <c r="U7921" s="25">
        <v>0</v>
      </c>
      <c r="V7921" s="25">
        <v>10.813600000000001</v>
      </c>
      <c r="W7921" s="11">
        <f>Table_1[[#This Row],[Discount]]/Table_1[[#This Row],[Sales]]</f>
        <v>0</v>
      </c>
      <c r="X7921" t="str">
        <f>IF(Table_1[[#This Row],[Discount %]]&lt;=0.1, "0-10%", IF(Table_1[[#This Row],[Discount %]]&lt;=0.2, "10-20%", IF(Table_1[[#This Row],[Discount %]]&lt;=0.3, "20-30%", IF(Table_1[[#This Row],[Discount %]]&lt;=0.4, "30-40%", "40%+"))))</f>
        <v>0-10%</v>
      </c>
    </row>
    <row r="7922" spans="1:24" ht="14.4" x14ac:dyDescent="0.3">
      <c r="A7922" s="2">
        <v>7921</v>
      </c>
      <c r="B7922" s="2" t="s">
        <v>9741</v>
      </c>
      <c r="C7922" s="2">
        <f>YEAR([1]Data!$D7922)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9">
        <v>59.98</v>
      </c>
      <c r="T7922" s="2">
        <v>2</v>
      </c>
      <c r="U7922" s="25">
        <v>0</v>
      </c>
      <c r="V7922" s="25">
        <v>10.796399999999998</v>
      </c>
      <c r="W7922" s="11">
        <f>Table_1[[#This Row],[Discount]]/Table_1[[#This Row],[Sales]]</f>
        <v>0</v>
      </c>
      <c r="X7922" t="str">
        <f>IF(Table_1[[#This Row],[Discount %]]&lt;=0.1, "0-10%", IF(Table_1[[#This Row],[Discount %]]&lt;=0.2, "10-20%", IF(Table_1[[#This Row],[Discount %]]&lt;=0.3, "20-30%", IF(Table_1[[#This Row],[Discount %]]&lt;=0.4, "30-40%", "40%+"))))</f>
        <v>0-10%</v>
      </c>
    </row>
    <row r="7923" spans="1:24" ht="14.4" x14ac:dyDescent="0.3">
      <c r="A7923" s="2">
        <v>7922</v>
      </c>
      <c r="B7923" s="2" t="s">
        <v>9742</v>
      </c>
      <c r="C7923" s="2">
        <f>YEAR([1]Data!$D7923)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9">
        <v>174.3</v>
      </c>
      <c r="T7923" s="2">
        <v>3</v>
      </c>
      <c r="U7923" s="25">
        <v>0</v>
      </c>
      <c r="V7923" s="25">
        <v>81.920999999999992</v>
      </c>
      <c r="W7923" s="11">
        <f>Table_1[[#This Row],[Discount]]/Table_1[[#This Row],[Sales]]</f>
        <v>0</v>
      </c>
      <c r="X7923" t="str">
        <f>IF(Table_1[[#This Row],[Discount %]]&lt;=0.1, "0-10%", IF(Table_1[[#This Row],[Discount %]]&lt;=0.2, "10-20%", IF(Table_1[[#This Row],[Discount %]]&lt;=0.3, "20-30%", IF(Table_1[[#This Row],[Discount %]]&lt;=0.4, "30-40%", "40%+"))))</f>
        <v>0-10%</v>
      </c>
    </row>
    <row r="7924" spans="1:24" ht="14.4" x14ac:dyDescent="0.3">
      <c r="A7924" s="2">
        <v>7923</v>
      </c>
      <c r="B7924" s="2" t="s">
        <v>9743</v>
      </c>
      <c r="C7924" s="2">
        <f>YEAR([1]Data!$D7924)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9">
        <v>383.96000000000004</v>
      </c>
      <c r="T7924" s="2">
        <v>5</v>
      </c>
      <c r="U7924" s="25">
        <v>0.2</v>
      </c>
      <c r="V7924" s="25">
        <v>38.396000000000015</v>
      </c>
      <c r="W7924" s="11">
        <f>Table_1[[#This Row],[Discount]]/Table_1[[#This Row],[Sales]]</f>
        <v>5.2088759245754769E-4</v>
      </c>
      <c r="X7924" t="str">
        <f>IF(Table_1[[#This Row],[Discount %]]&lt;=0.1, "0-10%", IF(Table_1[[#This Row],[Discount %]]&lt;=0.2, "10-20%", IF(Table_1[[#This Row],[Discount %]]&lt;=0.3, "20-30%", IF(Table_1[[#This Row],[Discount %]]&lt;=0.4, "30-40%", "40%+"))))</f>
        <v>0-10%</v>
      </c>
    </row>
    <row r="7925" spans="1:24" ht="14.4" x14ac:dyDescent="0.3">
      <c r="A7925" s="2">
        <v>7924</v>
      </c>
      <c r="B7925" s="2" t="s">
        <v>9743</v>
      </c>
      <c r="C7925" s="2">
        <f>YEAR([1]Data!$D7925)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9">
        <v>15.570000000000004</v>
      </c>
      <c r="T7925" s="2">
        <v>3</v>
      </c>
      <c r="U7925" s="25">
        <v>0.7</v>
      </c>
      <c r="V7925" s="25">
        <v>-11.417999999999999</v>
      </c>
      <c r="W7925" s="11">
        <f>Table_1[[#This Row],[Discount]]/Table_1[[#This Row],[Sales]]</f>
        <v>4.4958253050738584E-2</v>
      </c>
      <c r="X7925" t="str">
        <f>IF(Table_1[[#This Row],[Discount %]]&lt;=0.1, "0-10%", IF(Table_1[[#This Row],[Discount %]]&lt;=0.2, "10-20%", IF(Table_1[[#This Row],[Discount %]]&lt;=0.3, "20-30%", IF(Table_1[[#This Row],[Discount %]]&lt;=0.4, "30-40%", "40%+"))))</f>
        <v>0-10%</v>
      </c>
    </row>
    <row r="7926" spans="1:24" ht="14.4" x14ac:dyDescent="0.3">
      <c r="A7926" s="2">
        <v>7925</v>
      </c>
      <c r="B7926" s="2" t="s">
        <v>9744</v>
      </c>
      <c r="C7926" s="2">
        <f>YEAR([1]Data!$D7926)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9">
        <v>22.32</v>
      </c>
      <c r="T7926" s="2">
        <v>4</v>
      </c>
      <c r="U7926" s="25">
        <v>0</v>
      </c>
      <c r="V7926" s="25">
        <v>10.7136</v>
      </c>
      <c r="W7926" s="11">
        <f>Table_1[[#This Row],[Discount]]/Table_1[[#This Row],[Sales]]</f>
        <v>0</v>
      </c>
      <c r="X7926" t="str">
        <f>IF(Table_1[[#This Row],[Discount %]]&lt;=0.1, "0-10%", IF(Table_1[[#This Row],[Discount %]]&lt;=0.2, "10-20%", IF(Table_1[[#This Row],[Discount %]]&lt;=0.3, "20-30%", IF(Table_1[[#This Row],[Discount %]]&lt;=0.4, "30-40%", "40%+"))))</f>
        <v>0-10%</v>
      </c>
    </row>
    <row r="7927" spans="1:24" ht="14.4" x14ac:dyDescent="0.3">
      <c r="A7927" s="2">
        <v>7926</v>
      </c>
      <c r="B7927" s="2" t="s">
        <v>9744</v>
      </c>
      <c r="C7927" s="2">
        <f>YEAR([1]Data!$D7927)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9">
        <v>103.60000000000001</v>
      </c>
      <c r="T7927" s="2">
        <v>7</v>
      </c>
      <c r="U7927" s="25">
        <v>0</v>
      </c>
      <c r="V7927" s="25">
        <v>51.800000000000004</v>
      </c>
      <c r="W7927" s="11">
        <f>Table_1[[#This Row],[Discount]]/Table_1[[#This Row],[Sales]]</f>
        <v>0</v>
      </c>
      <c r="X7927" t="str">
        <f>IF(Table_1[[#This Row],[Discount %]]&lt;=0.1, "0-10%", IF(Table_1[[#This Row],[Discount %]]&lt;=0.2, "10-20%", IF(Table_1[[#This Row],[Discount %]]&lt;=0.3, "20-30%", IF(Table_1[[#This Row],[Discount %]]&lt;=0.4, "30-40%", "40%+"))))</f>
        <v>0-10%</v>
      </c>
    </row>
    <row r="7928" spans="1:24" ht="14.4" x14ac:dyDescent="0.3">
      <c r="A7928" s="2">
        <v>7927</v>
      </c>
      <c r="B7928" s="2" t="s">
        <v>9745</v>
      </c>
      <c r="C7928" s="2">
        <f>YEAR([1]Data!$D7928)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9">
        <v>2.9699999999999998</v>
      </c>
      <c r="T7928" s="2">
        <v>3</v>
      </c>
      <c r="U7928" s="25">
        <v>0</v>
      </c>
      <c r="V7928" s="25">
        <v>1.3365</v>
      </c>
      <c r="W7928" s="11">
        <f>Table_1[[#This Row],[Discount]]/Table_1[[#This Row],[Sales]]</f>
        <v>0</v>
      </c>
      <c r="X7928" t="str">
        <f>IF(Table_1[[#This Row],[Discount %]]&lt;=0.1, "0-10%", IF(Table_1[[#This Row],[Discount %]]&lt;=0.2, "10-20%", IF(Table_1[[#This Row],[Discount %]]&lt;=0.3, "20-30%", IF(Table_1[[#This Row],[Discount %]]&lt;=0.4, "30-40%", "40%+"))))</f>
        <v>0-10%</v>
      </c>
    </row>
    <row r="7929" spans="1:24" ht="14.4" x14ac:dyDescent="0.3">
      <c r="A7929" s="2">
        <v>7928</v>
      </c>
      <c r="B7929" s="2" t="s">
        <v>9745</v>
      </c>
      <c r="C7929" s="2">
        <f>YEAR([1]Data!$D7929)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9">
        <v>569.99</v>
      </c>
      <c r="T7929" s="2">
        <v>1</v>
      </c>
      <c r="U7929" s="25">
        <v>0</v>
      </c>
      <c r="V7929" s="25">
        <v>170.99699999999996</v>
      </c>
      <c r="W7929" s="11">
        <f>Table_1[[#This Row],[Discount]]/Table_1[[#This Row],[Sales]]</f>
        <v>0</v>
      </c>
      <c r="X7929" t="str">
        <f>IF(Table_1[[#This Row],[Discount %]]&lt;=0.1, "0-10%", IF(Table_1[[#This Row],[Discount %]]&lt;=0.2, "10-20%", IF(Table_1[[#This Row],[Discount %]]&lt;=0.3, "20-30%", IF(Table_1[[#This Row],[Discount %]]&lt;=0.4, "30-40%", "40%+"))))</f>
        <v>0-10%</v>
      </c>
    </row>
    <row r="7930" spans="1:24" ht="14.4" x14ac:dyDescent="0.3">
      <c r="A7930" s="2">
        <v>7929</v>
      </c>
      <c r="B7930" s="2" t="s">
        <v>9745</v>
      </c>
      <c r="C7930" s="2">
        <f>YEAR([1]Data!$D7930)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9">
        <v>50.97</v>
      </c>
      <c r="T7930" s="2">
        <v>3</v>
      </c>
      <c r="U7930" s="25">
        <v>0</v>
      </c>
      <c r="V7930" s="25">
        <v>9.1745999999999981</v>
      </c>
      <c r="W7930" s="11">
        <f>Table_1[[#This Row],[Discount]]/Table_1[[#This Row],[Sales]]</f>
        <v>0</v>
      </c>
      <c r="X7930" t="str">
        <f>IF(Table_1[[#This Row],[Discount %]]&lt;=0.1, "0-10%", IF(Table_1[[#This Row],[Discount %]]&lt;=0.2, "10-20%", IF(Table_1[[#This Row],[Discount %]]&lt;=0.3, "20-30%", IF(Table_1[[#This Row],[Discount %]]&lt;=0.4, "30-40%", "40%+"))))</f>
        <v>0-10%</v>
      </c>
    </row>
    <row r="7931" spans="1:24" ht="14.4" x14ac:dyDescent="0.3">
      <c r="A7931" s="2">
        <v>7930</v>
      </c>
      <c r="B7931" s="2" t="s">
        <v>9746</v>
      </c>
      <c r="C7931" s="2">
        <f>YEAR([1]Data!$D7931)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9">
        <v>298.11599999999999</v>
      </c>
      <c r="T7931" s="2">
        <v>6</v>
      </c>
      <c r="U7931" s="25">
        <v>0.3</v>
      </c>
      <c r="V7931" s="25">
        <v>-4.2588000000000363</v>
      </c>
      <c r="W7931" s="11">
        <f>Table_1[[#This Row],[Discount]]/Table_1[[#This Row],[Sales]]</f>
        <v>1.0063196876383689E-3</v>
      </c>
      <c r="X7931" t="str">
        <f>IF(Table_1[[#This Row],[Discount %]]&lt;=0.1, "0-10%", IF(Table_1[[#This Row],[Discount %]]&lt;=0.2, "10-20%", IF(Table_1[[#This Row],[Discount %]]&lt;=0.3, "20-30%", IF(Table_1[[#This Row],[Discount %]]&lt;=0.4, "30-40%", "40%+"))))</f>
        <v>0-10%</v>
      </c>
    </row>
    <row r="7932" spans="1:24" ht="14.4" x14ac:dyDescent="0.3">
      <c r="A7932" s="2">
        <v>7931</v>
      </c>
      <c r="B7932" s="2" t="s">
        <v>9747</v>
      </c>
      <c r="C7932" s="2">
        <f>YEAR([1]Data!$D7932)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9">
        <v>59.519999999999996</v>
      </c>
      <c r="T7932" s="2">
        <v>3</v>
      </c>
      <c r="U7932" s="25">
        <v>0</v>
      </c>
      <c r="V7932" s="25">
        <v>17.855999999999995</v>
      </c>
      <c r="W7932" s="11">
        <f>Table_1[[#This Row],[Discount]]/Table_1[[#This Row],[Sales]]</f>
        <v>0</v>
      </c>
      <c r="X7932" t="str">
        <f>IF(Table_1[[#This Row],[Discount %]]&lt;=0.1, "0-10%", IF(Table_1[[#This Row],[Discount %]]&lt;=0.2, "10-20%", IF(Table_1[[#This Row],[Discount %]]&lt;=0.3, "20-30%", IF(Table_1[[#This Row],[Discount %]]&lt;=0.4, "30-40%", "40%+"))))</f>
        <v>0-10%</v>
      </c>
    </row>
    <row r="7933" spans="1:24" ht="14.4" x14ac:dyDescent="0.3">
      <c r="A7933" s="2">
        <v>7932</v>
      </c>
      <c r="B7933" s="2" t="s">
        <v>9748</v>
      </c>
      <c r="C7933" s="2">
        <f>YEAR([1]Data!$D7933)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9">
        <v>230.28000000000003</v>
      </c>
      <c r="T7933" s="2">
        <v>3</v>
      </c>
      <c r="U7933" s="25">
        <v>0.2</v>
      </c>
      <c r="V7933" s="25">
        <v>23.027999999999992</v>
      </c>
      <c r="W7933" s="11">
        <f>Table_1[[#This Row],[Discount]]/Table_1[[#This Row],[Sales]]</f>
        <v>8.6850790342192106E-4</v>
      </c>
      <c r="X7933" t="str">
        <f>IF(Table_1[[#This Row],[Discount %]]&lt;=0.1, "0-10%", IF(Table_1[[#This Row],[Discount %]]&lt;=0.2, "10-20%", IF(Table_1[[#This Row],[Discount %]]&lt;=0.3, "20-30%", IF(Table_1[[#This Row],[Discount %]]&lt;=0.4, "30-40%", "40%+"))))</f>
        <v>0-10%</v>
      </c>
    </row>
    <row r="7934" spans="1:24" ht="14.4" x14ac:dyDescent="0.3">
      <c r="A7934" s="2">
        <v>7933</v>
      </c>
      <c r="B7934" s="2" t="s">
        <v>9748</v>
      </c>
      <c r="C7934" s="2">
        <f>YEAR([1]Data!$D7934)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9">
        <v>105.52</v>
      </c>
      <c r="T7934" s="2">
        <v>5</v>
      </c>
      <c r="U7934" s="25">
        <v>0.2</v>
      </c>
      <c r="V7934" s="25">
        <v>34.293999999999997</v>
      </c>
      <c r="W7934" s="11">
        <f>Table_1[[#This Row],[Discount]]/Table_1[[#This Row],[Sales]]</f>
        <v>1.8953752843062928E-3</v>
      </c>
      <c r="X7934" t="str">
        <f>IF(Table_1[[#This Row],[Discount %]]&lt;=0.1, "0-10%", IF(Table_1[[#This Row],[Discount %]]&lt;=0.2, "10-20%", IF(Table_1[[#This Row],[Discount %]]&lt;=0.3, "20-30%", IF(Table_1[[#This Row],[Discount %]]&lt;=0.4, "30-40%", "40%+"))))</f>
        <v>0-10%</v>
      </c>
    </row>
    <row r="7935" spans="1:24" ht="14.4" x14ac:dyDescent="0.3">
      <c r="A7935" s="2">
        <v>7934</v>
      </c>
      <c r="B7935" s="2" t="s">
        <v>9749</v>
      </c>
      <c r="C7935" s="2">
        <f>YEAR([1]Data!$D7935)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9">
        <v>23.36</v>
      </c>
      <c r="T7935" s="2">
        <v>2</v>
      </c>
      <c r="U7935" s="25">
        <v>0</v>
      </c>
      <c r="V7935" s="25">
        <v>11.68</v>
      </c>
      <c r="W7935" s="11">
        <f>Table_1[[#This Row],[Discount]]/Table_1[[#This Row],[Sales]]</f>
        <v>0</v>
      </c>
      <c r="X7935" t="str">
        <f>IF(Table_1[[#This Row],[Discount %]]&lt;=0.1, "0-10%", IF(Table_1[[#This Row],[Discount %]]&lt;=0.2, "10-20%", IF(Table_1[[#This Row],[Discount %]]&lt;=0.3, "20-30%", IF(Table_1[[#This Row],[Discount %]]&lt;=0.4, "30-40%", "40%+"))))</f>
        <v>0-10%</v>
      </c>
    </row>
    <row r="7936" spans="1:24" ht="14.4" x14ac:dyDescent="0.3">
      <c r="A7936" s="2">
        <v>7935</v>
      </c>
      <c r="B7936" s="2" t="s">
        <v>9749</v>
      </c>
      <c r="C7936" s="2">
        <f>YEAR([1]Data!$D7936)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9">
        <v>71.975999999999999</v>
      </c>
      <c r="T7936" s="2">
        <v>3</v>
      </c>
      <c r="U7936" s="25">
        <v>0.2</v>
      </c>
      <c r="V7936" s="25">
        <v>8.9969999999999892</v>
      </c>
      <c r="W7936" s="11">
        <f>Table_1[[#This Row],[Discount]]/Table_1[[#This Row],[Sales]]</f>
        <v>2.7787040124485941E-3</v>
      </c>
      <c r="X7936" t="str">
        <f>IF(Table_1[[#This Row],[Discount %]]&lt;=0.1, "0-10%", IF(Table_1[[#This Row],[Discount %]]&lt;=0.2, "10-20%", IF(Table_1[[#This Row],[Discount %]]&lt;=0.3, "20-30%", IF(Table_1[[#This Row],[Discount %]]&lt;=0.4, "30-40%", "40%+"))))</f>
        <v>0-10%</v>
      </c>
    </row>
    <row r="7937" spans="1:24" ht="14.4" x14ac:dyDescent="0.3">
      <c r="A7937" s="2">
        <v>7936</v>
      </c>
      <c r="B7937" s="2" t="s">
        <v>9749</v>
      </c>
      <c r="C7937" s="2">
        <f>YEAR([1]Data!$D7937)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9">
        <v>8.56</v>
      </c>
      <c r="T7937" s="2">
        <v>2</v>
      </c>
      <c r="U7937" s="25">
        <v>0</v>
      </c>
      <c r="V7937" s="25">
        <v>3.8519999999999994</v>
      </c>
      <c r="W7937" s="11">
        <f>Table_1[[#This Row],[Discount]]/Table_1[[#This Row],[Sales]]</f>
        <v>0</v>
      </c>
      <c r="X7937" t="str">
        <f>IF(Table_1[[#This Row],[Discount %]]&lt;=0.1, "0-10%", IF(Table_1[[#This Row],[Discount %]]&lt;=0.2, "10-20%", IF(Table_1[[#This Row],[Discount %]]&lt;=0.3, "20-30%", IF(Table_1[[#This Row],[Discount %]]&lt;=0.4, "30-40%", "40%+"))))</f>
        <v>0-10%</v>
      </c>
    </row>
    <row r="7938" spans="1:24" ht="14.4" x14ac:dyDescent="0.3">
      <c r="A7938" s="2">
        <v>7937</v>
      </c>
      <c r="B7938" s="2" t="s">
        <v>9749</v>
      </c>
      <c r="C7938" s="2">
        <f>YEAR([1]Data!$D7938)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9">
        <v>13.919999999999998</v>
      </c>
      <c r="T7938" s="2">
        <v>3</v>
      </c>
      <c r="U7938" s="25">
        <v>0.2</v>
      </c>
      <c r="V7938" s="25">
        <v>4.8720000000000008</v>
      </c>
      <c r="W7938" s="11">
        <f>Table_1[[#This Row],[Discount]]/Table_1[[#This Row],[Sales]]</f>
        <v>1.4367816091954026E-2</v>
      </c>
      <c r="X7938" t="str">
        <f>IF(Table_1[[#This Row],[Discount %]]&lt;=0.1, "0-10%", IF(Table_1[[#This Row],[Discount %]]&lt;=0.2, "10-20%", IF(Table_1[[#This Row],[Discount %]]&lt;=0.3, "20-30%", IF(Table_1[[#This Row],[Discount %]]&lt;=0.4, "30-40%", "40%+"))))</f>
        <v>0-10%</v>
      </c>
    </row>
    <row r="7939" spans="1:24" ht="14.4" x14ac:dyDescent="0.3">
      <c r="A7939" s="2">
        <v>7938</v>
      </c>
      <c r="B7939" s="2" t="s">
        <v>9749</v>
      </c>
      <c r="C7939" s="2">
        <f>YEAR([1]Data!$D7939)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9">
        <v>2518.29</v>
      </c>
      <c r="T7939" s="2">
        <v>9</v>
      </c>
      <c r="U7939" s="25">
        <v>0</v>
      </c>
      <c r="V7939" s="25">
        <v>654.7553999999999</v>
      </c>
      <c r="W7939" s="11">
        <f>Table_1[[#This Row],[Discount]]/Table_1[[#This Row],[Sales]]</f>
        <v>0</v>
      </c>
      <c r="X7939" t="str">
        <f>IF(Table_1[[#This Row],[Discount %]]&lt;=0.1, "0-10%", IF(Table_1[[#This Row],[Discount %]]&lt;=0.2, "10-20%", IF(Table_1[[#This Row],[Discount %]]&lt;=0.3, "20-30%", IF(Table_1[[#This Row],[Discount %]]&lt;=0.4, "30-40%", "40%+"))))</f>
        <v>0-10%</v>
      </c>
    </row>
    <row r="7940" spans="1:24" ht="14.4" x14ac:dyDescent="0.3">
      <c r="A7940" s="2">
        <v>7939</v>
      </c>
      <c r="B7940" s="2" t="s">
        <v>9749</v>
      </c>
      <c r="C7940" s="2">
        <f>YEAR([1]Data!$D7940)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9">
        <v>540.56999999999994</v>
      </c>
      <c r="T7940" s="2">
        <v>3</v>
      </c>
      <c r="U7940" s="25">
        <v>0</v>
      </c>
      <c r="V7940" s="25">
        <v>140.54820000000001</v>
      </c>
      <c r="W7940" s="11">
        <f>Table_1[[#This Row],[Discount]]/Table_1[[#This Row],[Sales]]</f>
        <v>0</v>
      </c>
      <c r="X7940" t="str">
        <f>IF(Table_1[[#This Row],[Discount %]]&lt;=0.1, "0-10%", IF(Table_1[[#This Row],[Discount %]]&lt;=0.2, "10-20%", IF(Table_1[[#This Row],[Discount %]]&lt;=0.3, "20-30%", IF(Table_1[[#This Row],[Discount %]]&lt;=0.4, "30-40%", "40%+"))))</f>
        <v>0-10%</v>
      </c>
    </row>
    <row r="7941" spans="1:24" ht="14.4" x14ac:dyDescent="0.3">
      <c r="A7941" s="2">
        <v>7940</v>
      </c>
      <c r="B7941" s="2" t="s">
        <v>9749</v>
      </c>
      <c r="C7941" s="2">
        <f>YEAR([1]Data!$D7941)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9">
        <v>221.05600000000001</v>
      </c>
      <c r="T7941" s="2">
        <v>8</v>
      </c>
      <c r="U7941" s="25">
        <v>0.2</v>
      </c>
      <c r="V7941" s="25">
        <v>77.369599999999991</v>
      </c>
      <c r="W7941" s="11">
        <f>Table_1[[#This Row],[Discount]]/Table_1[[#This Row],[Sales]]</f>
        <v>9.0474811812391433E-4</v>
      </c>
      <c r="X7941" t="str">
        <f>IF(Table_1[[#This Row],[Discount %]]&lt;=0.1, "0-10%", IF(Table_1[[#This Row],[Discount %]]&lt;=0.2, "10-20%", IF(Table_1[[#This Row],[Discount %]]&lt;=0.3, "20-30%", IF(Table_1[[#This Row],[Discount %]]&lt;=0.4, "30-40%", "40%+"))))</f>
        <v>0-10%</v>
      </c>
    </row>
    <row r="7942" spans="1:24" ht="14.4" x14ac:dyDescent="0.3">
      <c r="A7942" s="2">
        <v>7941</v>
      </c>
      <c r="B7942" s="2" t="s">
        <v>9750</v>
      </c>
      <c r="C7942" s="2">
        <f>YEAR([1]Data!$D7942)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9">
        <v>81.424000000000007</v>
      </c>
      <c r="T7942" s="2">
        <v>2</v>
      </c>
      <c r="U7942" s="25">
        <v>0.2</v>
      </c>
      <c r="V7942" s="25">
        <v>-9.1601999999999961</v>
      </c>
      <c r="W7942" s="11">
        <f>Table_1[[#This Row],[Discount]]/Table_1[[#This Row],[Sales]]</f>
        <v>2.4562782471998427E-3</v>
      </c>
      <c r="X7942" t="str">
        <f>IF(Table_1[[#This Row],[Discount %]]&lt;=0.1, "0-10%", IF(Table_1[[#This Row],[Discount %]]&lt;=0.2, "10-20%", IF(Table_1[[#This Row],[Discount %]]&lt;=0.3, "20-30%", IF(Table_1[[#This Row],[Discount %]]&lt;=0.4, "30-40%", "40%+"))))</f>
        <v>0-10%</v>
      </c>
    </row>
    <row r="7943" spans="1:24" ht="14.4" x14ac:dyDescent="0.3">
      <c r="A7943" s="2">
        <v>7942</v>
      </c>
      <c r="B7943" s="2" t="s">
        <v>9750</v>
      </c>
      <c r="C7943" s="2">
        <f>YEAR([1]Data!$D7943)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9">
        <v>134.80000000000001</v>
      </c>
      <c r="T7943" s="2">
        <v>10</v>
      </c>
      <c r="U7943" s="25">
        <v>0</v>
      </c>
      <c r="V7943" s="25">
        <v>35.047999999999995</v>
      </c>
      <c r="W7943" s="11">
        <f>Table_1[[#This Row],[Discount]]/Table_1[[#This Row],[Sales]]</f>
        <v>0</v>
      </c>
      <c r="X7943" t="str">
        <f>IF(Table_1[[#This Row],[Discount %]]&lt;=0.1, "0-10%", IF(Table_1[[#This Row],[Discount %]]&lt;=0.2, "10-20%", IF(Table_1[[#This Row],[Discount %]]&lt;=0.3, "20-30%", IF(Table_1[[#This Row],[Discount %]]&lt;=0.4, "30-40%", "40%+"))))</f>
        <v>0-10%</v>
      </c>
    </row>
    <row r="7944" spans="1:24" ht="14.4" x14ac:dyDescent="0.3">
      <c r="A7944" s="2">
        <v>7943</v>
      </c>
      <c r="B7944" s="2" t="s">
        <v>9751</v>
      </c>
      <c r="C7944" s="2">
        <f>YEAR([1]Data!$D7944)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9">
        <v>39.581999999999987</v>
      </c>
      <c r="T7944" s="2">
        <v>9</v>
      </c>
      <c r="U7944" s="25">
        <v>0.8</v>
      </c>
      <c r="V7944" s="25">
        <v>-59.372999999999976</v>
      </c>
      <c r="W7944" s="11">
        <f>Table_1[[#This Row],[Discount]]/Table_1[[#This Row],[Sales]]</f>
        <v>2.0211207114344914E-2</v>
      </c>
      <c r="X7944" t="str">
        <f>IF(Table_1[[#This Row],[Discount %]]&lt;=0.1, "0-10%", IF(Table_1[[#This Row],[Discount %]]&lt;=0.2, "10-20%", IF(Table_1[[#This Row],[Discount %]]&lt;=0.3, "20-30%", IF(Table_1[[#This Row],[Discount %]]&lt;=0.4, "30-40%", "40%+"))))</f>
        <v>0-10%</v>
      </c>
    </row>
    <row r="7945" spans="1:24" ht="14.4" x14ac:dyDescent="0.3">
      <c r="A7945" s="2">
        <v>7944</v>
      </c>
      <c r="B7945" s="2" t="s">
        <v>9751</v>
      </c>
      <c r="C7945" s="2">
        <f>YEAR([1]Data!$D7945)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9">
        <v>44.688000000000002</v>
      </c>
      <c r="T7945" s="2">
        <v>7</v>
      </c>
      <c r="U7945" s="25">
        <v>0.2</v>
      </c>
      <c r="V7945" s="25">
        <v>5.0273999999999965</v>
      </c>
      <c r="W7945" s="11">
        <f>Table_1[[#This Row],[Discount]]/Table_1[[#This Row],[Sales]]</f>
        <v>4.47547440028643E-3</v>
      </c>
      <c r="X7945" t="str">
        <f>IF(Table_1[[#This Row],[Discount %]]&lt;=0.1, "0-10%", IF(Table_1[[#This Row],[Discount %]]&lt;=0.2, "10-20%", IF(Table_1[[#This Row],[Discount %]]&lt;=0.3, "20-30%", IF(Table_1[[#This Row],[Discount %]]&lt;=0.4, "30-40%", "40%+"))))</f>
        <v>0-10%</v>
      </c>
    </row>
    <row r="7946" spans="1:24" ht="14.4" x14ac:dyDescent="0.3">
      <c r="A7946" s="2">
        <v>7945</v>
      </c>
      <c r="B7946" s="2" t="s">
        <v>9751</v>
      </c>
      <c r="C7946" s="2">
        <f>YEAR([1]Data!$D7946)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9">
        <v>31.744</v>
      </c>
      <c r="T7946" s="2">
        <v>2</v>
      </c>
      <c r="U7946" s="25">
        <v>0.2</v>
      </c>
      <c r="V7946" s="25">
        <v>2.3808000000000007</v>
      </c>
      <c r="W7946" s="11">
        <f>Table_1[[#This Row],[Discount]]/Table_1[[#This Row],[Sales]]</f>
        <v>6.3004032258064521E-3</v>
      </c>
      <c r="X7946" t="str">
        <f>IF(Table_1[[#This Row],[Discount %]]&lt;=0.1, "0-10%", IF(Table_1[[#This Row],[Discount %]]&lt;=0.2, "10-20%", IF(Table_1[[#This Row],[Discount %]]&lt;=0.3, "20-30%", IF(Table_1[[#This Row],[Discount %]]&lt;=0.4, "30-40%", "40%+"))))</f>
        <v>0-10%</v>
      </c>
    </row>
    <row r="7947" spans="1:24" ht="14.4" x14ac:dyDescent="0.3">
      <c r="A7947" s="2">
        <v>7946</v>
      </c>
      <c r="B7947" s="2" t="s">
        <v>9751</v>
      </c>
      <c r="C7947" s="2">
        <f>YEAR([1]Data!$D7947)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9">
        <v>40.97999999999999</v>
      </c>
      <c r="T7947" s="2">
        <v>5</v>
      </c>
      <c r="U7947" s="25">
        <v>0.8</v>
      </c>
      <c r="V7947" s="25">
        <v>-65.567999999999998</v>
      </c>
      <c r="W7947" s="11">
        <f>Table_1[[#This Row],[Discount]]/Table_1[[#This Row],[Sales]]</f>
        <v>1.9521717911176191E-2</v>
      </c>
      <c r="X7947" t="str">
        <f>IF(Table_1[[#This Row],[Discount %]]&lt;=0.1, "0-10%", IF(Table_1[[#This Row],[Discount %]]&lt;=0.2, "10-20%", IF(Table_1[[#This Row],[Discount %]]&lt;=0.3, "20-30%", IF(Table_1[[#This Row],[Discount %]]&lt;=0.4, "30-40%", "40%+"))))</f>
        <v>0-10%</v>
      </c>
    </row>
    <row r="7948" spans="1:24" ht="14.4" x14ac:dyDescent="0.3">
      <c r="A7948" s="2">
        <v>7947</v>
      </c>
      <c r="B7948" s="2" t="s">
        <v>9751</v>
      </c>
      <c r="C7948" s="2">
        <f>YEAR([1]Data!$D7948)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9">
        <v>3.1679999999999993</v>
      </c>
      <c r="T7948" s="2">
        <v>3</v>
      </c>
      <c r="U7948" s="25">
        <v>0.8</v>
      </c>
      <c r="V7948" s="25">
        <v>-5.0687999999999995</v>
      </c>
      <c r="W7948" s="11">
        <f>Table_1[[#This Row],[Discount]]/Table_1[[#This Row],[Sales]]</f>
        <v>0.2525252525252526</v>
      </c>
      <c r="X7948" t="str">
        <f>IF(Table_1[[#This Row],[Discount %]]&lt;=0.1, "0-10%", IF(Table_1[[#This Row],[Discount %]]&lt;=0.2, "10-20%", IF(Table_1[[#This Row],[Discount %]]&lt;=0.3, "20-30%", IF(Table_1[[#This Row],[Discount %]]&lt;=0.4, "30-40%", "40%+"))))</f>
        <v>20-30%</v>
      </c>
    </row>
    <row r="7949" spans="1:24" ht="14.4" x14ac:dyDescent="0.3">
      <c r="A7949" s="2">
        <v>7948</v>
      </c>
      <c r="B7949" s="2" t="s">
        <v>9752</v>
      </c>
      <c r="C7949" s="2">
        <f>YEAR([1]Data!$D7949)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9">
        <v>18.84</v>
      </c>
      <c r="T7949" s="2">
        <v>5</v>
      </c>
      <c r="U7949" s="25">
        <v>0.2</v>
      </c>
      <c r="V7949" s="25">
        <v>-3.5324999999999998</v>
      </c>
      <c r="W7949" s="11">
        <f>Table_1[[#This Row],[Discount]]/Table_1[[#This Row],[Sales]]</f>
        <v>1.0615711252653929E-2</v>
      </c>
      <c r="X7949" t="str">
        <f>IF(Table_1[[#This Row],[Discount %]]&lt;=0.1, "0-10%", IF(Table_1[[#This Row],[Discount %]]&lt;=0.2, "10-20%", IF(Table_1[[#This Row],[Discount %]]&lt;=0.3, "20-30%", IF(Table_1[[#This Row],[Discount %]]&lt;=0.4, "30-40%", "40%+"))))</f>
        <v>0-10%</v>
      </c>
    </row>
    <row r="7950" spans="1:24" ht="14.4" x14ac:dyDescent="0.3">
      <c r="A7950" s="2">
        <v>7949</v>
      </c>
      <c r="B7950" s="2" t="s">
        <v>9752</v>
      </c>
      <c r="C7950" s="2">
        <f>YEAR([1]Data!$D7950)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9">
        <v>362.24999999999994</v>
      </c>
      <c r="T7950" s="2">
        <v>6</v>
      </c>
      <c r="U7950" s="25">
        <v>0.3</v>
      </c>
      <c r="V7950" s="25">
        <v>0</v>
      </c>
      <c r="W7950" s="11">
        <f>Table_1[[#This Row],[Discount]]/Table_1[[#This Row],[Sales]]</f>
        <v>8.2815734989648043E-4</v>
      </c>
      <c r="X7950" t="str">
        <f>IF(Table_1[[#This Row],[Discount %]]&lt;=0.1, "0-10%", IF(Table_1[[#This Row],[Discount %]]&lt;=0.2, "10-20%", IF(Table_1[[#This Row],[Discount %]]&lt;=0.3, "20-30%", IF(Table_1[[#This Row],[Discount %]]&lt;=0.4, "30-40%", "40%+"))))</f>
        <v>0-10%</v>
      </c>
    </row>
    <row r="7951" spans="1:24" ht="14.4" x14ac:dyDescent="0.3">
      <c r="A7951" s="2">
        <v>7950</v>
      </c>
      <c r="B7951" s="2" t="s">
        <v>9752</v>
      </c>
      <c r="C7951" s="2">
        <f>YEAR([1]Data!$D7951)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9">
        <v>63.552000000000007</v>
      </c>
      <c r="T7951" s="2">
        <v>6</v>
      </c>
      <c r="U7951" s="25">
        <v>0.6</v>
      </c>
      <c r="V7951" s="25">
        <v>-34.953600000000002</v>
      </c>
      <c r="W7951" s="11">
        <f>Table_1[[#This Row],[Discount]]/Table_1[[#This Row],[Sales]]</f>
        <v>9.4410876132930508E-3</v>
      </c>
      <c r="X7951" t="str">
        <f>IF(Table_1[[#This Row],[Discount %]]&lt;=0.1, "0-10%", IF(Table_1[[#This Row],[Discount %]]&lt;=0.2, "10-20%", IF(Table_1[[#This Row],[Discount %]]&lt;=0.3, "20-30%", IF(Table_1[[#This Row],[Discount %]]&lt;=0.4, "30-40%", "40%+"))))</f>
        <v>0-10%</v>
      </c>
    </row>
    <row r="7952" spans="1:24" ht="14.4" x14ac:dyDescent="0.3">
      <c r="A7952" s="2">
        <v>7951</v>
      </c>
      <c r="B7952" s="2" t="s">
        <v>9752</v>
      </c>
      <c r="C7952" s="2">
        <f>YEAR([1]Data!$D7952)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9">
        <v>129.55199999999999</v>
      </c>
      <c r="T7952" s="2">
        <v>3</v>
      </c>
      <c r="U7952" s="25">
        <v>0.2</v>
      </c>
      <c r="V7952" s="25">
        <v>-22.671600000000005</v>
      </c>
      <c r="W7952" s="11">
        <f>Table_1[[#This Row],[Discount]]/Table_1[[#This Row],[Sales]]</f>
        <v>1.5437816475237743E-3</v>
      </c>
      <c r="X7952" t="str">
        <f>IF(Table_1[[#This Row],[Discount %]]&lt;=0.1, "0-10%", IF(Table_1[[#This Row],[Discount %]]&lt;=0.2, "10-20%", IF(Table_1[[#This Row],[Discount %]]&lt;=0.3, "20-30%", IF(Table_1[[#This Row],[Discount %]]&lt;=0.4, "30-40%", "40%+"))))</f>
        <v>0-10%</v>
      </c>
    </row>
    <row r="7953" spans="1:24" ht="14.4" x14ac:dyDescent="0.3">
      <c r="A7953" s="2">
        <v>7952</v>
      </c>
      <c r="B7953" s="2" t="s">
        <v>9753</v>
      </c>
      <c r="C7953" s="2">
        <f>YEAR([1]Data!$D7953)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9">
        <v>5.9840000000000009</v>
      </c>
      <c r="T7953" s="2">
        <v>2</v>
      </c>
      <c r="U7953" s="25">
        <v>0.2</v>
      </c>
      <c r="V7953" s="25">
        <v>2.2439999999999998</v>
      </c>
      <c r="W7953" s="11">
        <f>Table_1[[#This Row],[Discount]]/Table_1[[#This Row],[Sales]]</f>
        <v>3.3422459893048123E-2</v>
      </c>
      <c r="X7953" t="str">
        <f>IF(Table_1[[#This Row],[Discount %]]&lt;=0.1, "0-10%", IF(Table_1[[#This Row],[Discount %]]&lt;=0.2, "10-20%", IF(Table_1[[#This Row],[Discount %]]&lt;=0.3, "20-30%", IF(Table_1[[#This Row],[Discount %]]&lt;=0.4, "30-40%", "40%+"))))</f>
        <v>0-10%</v>
      </c>
    </row>
    <row r="7954" spans="1:24" ht="14.4" x14ac:dyDescent="0.3">
      <c r="A7954" s="2">
        <v>7953</v>
      </c>
      <c r="B7954" s="2" t="s">
        <v>9753</v>
      </c>
      <c r="C7954" s="2">
        <f>YEAR([1]Data!$D7954)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9">
        <v>861.76</v>
      </c>
      <c r="T7954" s="2">
        <v>4</v>
      </c>
      <c r="U7954" s="25">
        <v>0</v>
      </c>
      <c r="V7954" s="25">
        <v>249.91039999999998</v>
      </c>
      <c r="W7954" s="11">
        <f>Table_1[[#This Row],[Discount]]/Table_1[[#This Row],[Sales]]</f>
        <v>0</v>
      </c>
      <c r="X7954" t="str">
        <f>IF(Table_1[[#This Row],[Discount %]]&lt;=0.1, "0-10%", IF(Table_1[[#This Row],[Discount %]]&lt;=0.2, "10-20%", IF(Table_1[[#This Row],[Discount %]]&lt;=0.3, "20-30%", IF(Table_1[[#This Row],[Discount %]]&lt;=0.4, "30-40%", "40%+"))))</f>
        <v>0-10%</v>
      </c>
    </row>
    <row r="7955" spans="1:24" ht="14.4" x14ac:dyDescent="0.3">
      <c r="A7955" s="2">
        <v>7954</v>
      </c>
      <c r="B7955" s="2" t="s">
        <v>9754</v>
      </c>
      <c r="C7955" s="2">
        <f>YEAR([1]Data!$D7955)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9">
        <v>66.959999999999994</v>
      </c>
      <c r="T7955" s="2">
        <v>4</v>
      </c>
      <c r="U7955" s="25">
        <v>0</v>
      </c>
      <c r="V7955" s="25">
        <v>2.6783999999999963</v>
      </c>
      <c r="W7955" s="11">
        <f>Table_1[[#This Row],[Discount]]/Table_1[[#This Row],[Sales]]</f>
        <v>0</v>
      </c>
      <c r="X7955" t="str">
        <f>IF(Table_1[[#This Row],[Discount %]]&lt;=0.1, "0-10%", IF(Table_1[[#This Row],[Discount %]]&lt;=0.2, "10-20%", IF(Table_1[[#This Row],[Discount %]]&lt;=0.3, "20-30%", IF(Table_1[[#This Row],[Discount %]]&lt;=0.4, "30-40%", "40%+"))))</f>
        <v>0-10%</v>
      </c>
    </row>
    <row r="7956" spans="1:24" ht="14.4" x14ac:dyDescent="0.3">
      <c r="A7956" s="2">
        <v>7955</v>
      </c>
      <c r="B7956" s="2" t="s">
        <v>9754</v>
      </c>
      <c r="C7956" s="2">
        <f>YEAR([1]Data!$D7956)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9">
        <v>6.24</v>
      </c>
      <c r="T7956" s="2">
        <v>2</v>
      </c>
      <c r="U7956" s="25">
        <v>0</v>
      </c>
      <c r="V7956" s="25">
        <v>3.0575999999999999</v>
      </c>
      <c r="W7956" s="11">
        <f>Table_1[[#This Row],[Discount]]/Table_1[[#This Row],[Sales]]</f>
        <v>0</v>
      </c>
      <c r="X7956" t="str">
        <f>IF(Table_1[[#This Row],[Discount %]]&lt;=0.1, "0-10%", IF(Table_1[[#This Row],[Discount %]]&lt;=0.2, "10-20%", IF(Table_1[[#This Row],[Discount %]]&lt;=0.3, "20-30%", IF(Table_1[[#This Row],[Discount %]]&lt;=0.4, "30-40%", "40%+"))))</f>
        <v>0-10%</v>
      </c>
    </row>
    <row r="7957" spans="1:24" ht="14.4" x14ac:dyDescent="0.3">
      <c r="A7957" s="2">
        <v>7956</v>
      </c>
      <c r="B7957" s="2" t="s">
        <v>9755</v>
      </c>
      <c r="C7957" s="2">
        <f>YEAR([1]Data!$D7957)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9">
        <v>435.16800000000006</v>
      </c>
      <c r="T7957" s="2">
        <v>4</v>
      </c>
      <c r="U7957" s="25">
        <v>0.2</v>
      </c>
      <c r="V7957" s="25">
        <v>-59.835600000000042</v>
      </c>
      <c r="W7957" s="11">
        <f>Table_1[[#This Row],[Discount]]/Table_1[[#This Row],[Sales]]</f>
        <v>4.5959261710419878E-4</v>
      </c>
      <c r="X7957" t="str">
        <f>IF(Table_1[[#This Row],[Discount %]]&lt;=0.1, "0-10%", IF(Table_1[[#This Row],[Discount %]]&lt;=0.2, "10-20%", IF(Table_1[[#This Row],[Discount %]]&lt;=0.3, "20-30%", IF(Table_1[[#This Row],[Discount %]]&lt;=0.4, "30-40%", "40%+"))))</f>
        <v>0-10%</v>
      </c>
    </row>
    <row r="7958" spans="1:24" ht="14.4" x14ac:dyDescent="0.3">
      <c r="A7958" s="2">
        <v>7957</v>
      </c>
      <c r="B7958" s="2" t="s">
        <v>9755</v>
      </c>
      <c r="C7958" s="2">
        <f>YEAR([1]Data!$D7958)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9">
        <v>14.9</v>
      </c>
      <c r="T7958" s="2">
        <v>5</v>
      </c>
      <c r="U7958" s="25">
        <v>0</v>
      </c>
      <c r="V7958" s="25">
        <v>6.8539999999999992</v>
      </c>
      <c r="W7958" s="11">
        <f>Table_1[[#This Row],[Discount]]/Table_1[[#This Row],[Sales]]</f>
        <v>0</v>
      </c>
      <c r="X7958" t="str">
        <f>IF(Table_1[[#This Row],[Discount %]]&lt;=0.1, "0-10%", IF(Table_1[[#This Row],[Discount %]]&lt;=0.2, "10-20%", IF(Table_1[[#This Row],[Discount %]]&lt;=0.3, "20-30%", IF(Table_1[[#This Row],[Discount %]]&lt;=0.4, "30-40%", "40%+"))))</f>
        <v>0-10%</v>
      </c>
    </row>
    <row r="7959" spans="1:24" ht="14.4" x14ac:dyDescent="0.3">
      <c r="A7959" s="2">
        <v>7958</v>
      </c>
      <c r="B7959" s="2" t="s">
        <v>9755</v>
      </c>
      <c r="C7959" s="2">
        <f>YEAR([1]Data!$D7959)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9">
        <v>15.8</v>
      </c>
      <c r="T7959" s="2">
        <v>4</v>
      </c>
      <c r="U7959" s="25">
        <v>0</v>
      </c>
      <c r="V7959" s="25">
        <v>4.1080000000000005</v>
      </c>
      <c r="W7959" s="11">
        <f>Table_1[[#This Row],[Discount]]/Table_1[[#This Row],[Sales]]</f>
        <v>0</v>
      </c>
      <c r="X7959" t="str">
        <f>IF(Table_1[[#This Row],[Discount %]]&lt;=0.1, "0-10%", IF(Table_1[[#This Row],[Discount %]]&lt;=0.2, "10-20%", IF(Table_1[[#This Row],[Discount %]]&lt;=0.3, "20-30%", IF(Table_1[[#This Row],[Discount %]]&lt;=0.4, "30-40%", "40%+"))))</f>
        <v>0-10%</v>
      </c>
    </row>
    <row r="7960" spans="1:24" ht="14.4" x14ac:dyDescent="0.3">
      <c r="A7960" s="2">
        <v>7959</v>
      </c>
      <c r="B7960" s="2" t="s">
        <v>9755</v>
      </c>
      <c r="C7960" s="2">
        <f>YEAR([1]Data!$D7960)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9">
        <v>72.900000000000006</v>
      </c>
      <c r="T7960" s="2">
        <v>5</v>
      </c>
      <c r="U7960" s="25">
        <v>0</v>
      </c>
      <c r="V7960" s="25">
        <v>26.973000000000003</v>
      </c>
      <c r="W7960" s="11">
        <f>Table_1[[#This Row],[Discount]]/Table_1[[#This Row],[Sales]]</f>
        <v>0</v>
      </c>
      <c r="X7960" t="str">
        <f>IF(Table_1[[#This Row],[Discount %]]&lt;=0.1, "0-10%", IF(Table_1[[#This Row],[Discount %]]&lt;=0.2, "10-20%", IF(Table_1[[#This Row],[Discount %]]&lt;=0.3, "20-30%", IF(Table_1[[#This Row],[Discount %]]&lt;=0.4, "30-40%", "40%+"))))</f>
        <v>0-10%</v>
      </c>
    </row>
    <row r="7961" spans="1:24" ht="14.4" x14ac:dyDescent="0.3">
      <c r="A7961" s="2">
        <v>7960</v>
      </c>
      <c r="B7961" s="2" t="s">
        <v>9755</v>
      </c>
      <c r="C7961" s="2">
        <f>YEAR([1]Data!$D7961)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9">
        <v>206.35200000000003</v>
      </c>
      <c r="T7961" s="2">
        <v>3</v>
      </c>
      <c r="U7961" s="25">
        <v>0.2</v>
      </c>
      <c r="V7961" s="25">
        <v>5.1587999999999852</v>
      </c>
      <c r="W7961" s="11">
        <f>Table_1[[#This Row],[Discount]]/Table_1[[#This Row],[Sales]]</f>
        <v>9.6921764751492587E-4</v>
      </c>
      <c r="X7961" t="str">
        <f>IF(Table_1[[#This Row],[Discount %]]&lt;=0.1, "0-10%", IF(Table_1[[#This Row],[Discount %]]&lt;=0.2, "10-20%", IF(Table_1[[#This Row],[Discount %]]&lt;=0.3, "20-30%", IF(Table_1[[#This Row],[Discount %]]&lt;=0.4, "30-40%", "40%+"))))</f>
        <v>0-10%</v>
      </c>
    </row>
    <row r="7962" spans="1:24" ht="14.4" x14ac:dyDescent="0.3">
      <c r="A7962" s="2">
        <v>7961</v>
      </c>
      <c r="B7962" s="2" t="s">
        <v>9755</v>
      </c>
      <c r="C7962" s="2">
        <f>YEAR([1]Data!$D7962)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9">
        <v>7.9920000000000009</v>
      </c>
      <c r="T7962" s="2">
        <v>1</v>
      </c>
      <c r="U7962" s="25">
        <v>0.2</v>
      </c>
      <c r="V7962" s="25">
        <v>2.6972999999999994</v>
      </c>
      <c r="W7962" s="11">
        <f>Table_1[[#This Row],[Discount]]/Table_1[[#This Row],[Sales]]</f>
        <v>2.5025025025025023E-2</v>
      </c>
      <c r="X7962" t="str">
        <f>IF(Table_1[[#This Row],[Discount %]]&lt;=0.1, "0-10%", IF(Table_1[[#This Row],[Discount %]]&lt;=0.2, "10-20%", IF(Table_1[[#This Row],[Discount %]]&lt;=0.3, "20-30%", IF(Table_1[[#This Row],[Discount %]]&lt;=0.4, "30-40%", "40%+"))))</f>
        <v>0-10%</v>
      </c>
    </row>
    <row r="7963" spans="1:24" ht="14.4" x14ac:dyDescent="0.3">
      <c r="A7963" s="2">
        <v>7962</v>
      </c>
      <c r="B7963" s="2" t="s">
        <v>9756</v>
      </c>
      <c r="C7963" s="2">
        <f>YEAR([1]Data!$D7963)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9">
        <v>81.360000000000014</v>
      </c>
      <c r="T7963" s="2">
        <v>5</v>
      </c>
      <c r="U7963" s="25">
        <v>0.2</v>
      </c>
      <c r="V7963" s="25">
        <v>-19.323000000000011</v>
      </c>
      <c r="W7963" s="11">
        <f>Table_1[[#This Row],[Discount]]/Table_1[[#This Row],[Sales]]</f>
        <v>2.4582104228121925E-3</v>
      </c>
      <c r="X7963" t="str">
        <f>IF(Table_1[[#This Row],[Discount %]]&lt;=0.1, "0-10%", IF(Table_1[[#This Row],[Discount %]]&lt;=0.2, "10-20%", IF(Table_1[[#This Row],[Discount %]]&lt;=0.3, "20-30%", IF(Table_1[[#This Row],[Discount %]]&lt;=0.4, "30-40%", "40%+"))))</f>
        <v>0-10%</v>
      </c>
    </row>
    <row r="7964" spans="1:24" ht="14.4" x14ac:dyDescent="0.3">
      <c r="A7964" s="2">
        <v>7963</v>
      </c>
      <c r="B7964" s="2" t="s">
        <v>9756</v>
      </c>
      <c r="C7964" s="2">
        <f>YEAR([1]Data!$D7964)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9">
        <v>20.232000000000003</v>
      </c>
      <c r="T7964" s="2">
        <v>8</v>
      </c>
      <c r="U7964" s="25">
        <v>0.7</v>
      </c>
      <c r="V7964" s="25">
        <v>-16.185600000000001</v>
      </c>
      <c r="W7964" s="11">
        <f>Table_1[[#This Row],[Discount]]/Table_1[[#This Row],[Sales]]</f>
        <v>3.4598655595096867E-2</v>
      </c>
      <c r="X7964" t="str">
        <f>IF(Table_1[[#This Row],[Discount %]]&lt;=0.1, "0-10%", IF(Table_1[[#This Row],[Discount %]]&lt;=0.2, "10-20%", IF(Table_1[[#This Row],[Discount %]]&lt;=0.3, "20-30%", IF(Table_1[[#This Row],[Discount %]]&lt;=0.4, "30-40%", "40%+"))))</f>
        <v>0-10%</v>
      </c>
    </row>
    <row r="7965" spans="1:24" ht="14.4" x14ac:dyDescent="0.3">
      <c r="A7965" s="2">
        <v>7964</v>
      </c>
      <c r="B7965" s="2" t="s">
        <v>9756</v>
      </c>
      <c r="C7965" s="2">
        <f>YEAR([1]Data!$D7965)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9">
        <v>389.05600000000004</v>
      </c>
      <c r="T7965" s="2">
        <v>4</v>
      </c>
      <c r="U7965" s="25">
        <v>0.2</v>
      </c>
      <c r="V7965" s="25">
        <v>48.631999999999948</v>
      </c>
      <c r="W7965" s="11">
        <f>Table_1[[#This Row],[Discount]]/Table_1[[#This Row],[Sales]]</f>
        <v>5.1406481329165977E-4</v>
      </c>
      <c r="X7965" t="str">
        <f>IF(Table_1[[#This Row],[Discount %]]&lt;=0.1, "0-10%", IF(Table_1[[#This Row],[Discount %]]&lt;=0.2, "10-20%", IF(Table_1[[#This Row],[Discount %]]&lt;=0.3, "20-30%", IF(Table_1[[#This Row],[Discount %]]&lt;=0.4, "30-40%", "40%+"))))</f>
        <v>0-10%</v>
      </c>
    </row>
    <row r="7966" spans="1:24" ht="14.4" x14ac:dyDescent="0.3">
      <c r="A7966" s="2">
        <v>7965</v>
      </c>
      <c r="B7966" s="2" t="s">
        <v>9756</v>
      </c>
      <c r="C7966" s="2">
        <f>YEAR([1]Data!$D7966)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9">
        <v>20.736000000000004</v>
      </c>
      <c r="T7966" s="2">
        <v>4</v>
      </c>
      <c r="U7966" s="25">
        <v>0.2</v>
      </c>
      <c r="V7966" s="25">
        <v>7.2576000000000001</v>
      </c>
      <c r="W7966" s="11">
        <f>Table_1[[#This Row],[Discount]]/Table_1[[#This Row],[Sales]]</f>
        <v>9.6450617283950595E-3</v>
      </c>
      <c r="X7966" t="str">
        <f>IF(Table_1[[#This Row],[Discount %]]&lt;=0.1, "0-10%", IF(Table_1[[#This Row],[Discount %]]&lt;=0.2, "10-20%", IF(Table_1[[#This Row],[Discount %]]&lt;=0.3, "20-30%", IF(Table_1[[#This Row],[Discount %]]&lt;=0.4, "30-40%", "40%+"))))</f>
        <v>0-10%</v>
      </c>
    </row>
    <row r="7967" spans="1:24" ht="14.4" x14ac:dyDescent="0.3">
      <c r="A7967" s="2">
        <v>7966</v>
      </c>
      <c r="B7967" s="2" t="s">
        <v>9756</v>
      </c>
      <c r="C7967" s="2">
        <f>YEAR([1]Data!$D7967)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9">
        <v>41.472000000000008</v>
      </c>
      <c r="T7967" s="2">
        <v>8</v>
      </c>
      <c r="U7967" s="25">
        <v>0.2</v>
      </c>
      <c r="V7967" s="25">
        <v>14.5152</v>
      </c>
      <c r="W7967" s="11">
        <f>Table_1[[#This Row],[Discount]]/Table_1[[#This Row],[Sales]]</f>
        <v>4.8225308641975297E-3</v>
      </c>
      <c r="X7967" t="str">
        <f>IF(Table_1[[#This Row],[Discount %]]&lt;=0.1, "0-10%", IF(Table_1[[#This Row],[Discount %]]&lt;=0.2, "10-20%", IF(Table_1[[#This Row],[Discount %]]&lt;=0.3, "20-30%", IF(Table_1[[#This Row],[Discount %]]&lt;=0.4, "30-40%", "40%+"))))</f>
        <v>0-10%</v>
      </c>
    </row>
    <row r="7968" spans="1:24" ht="14.4" x14ac:dyDescent="0.3">
      <c r="A7968" s="2">
        <v>7967</v>
      </c>
      <c r="B7968" s="2" t="s">
        <v>9757</v>
      </c>
      <c r="C7968" s="2">
        <f>YEAR([1]Data!$D7968)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9">
        <v>33.36</v>
      </c>
      <c r="T7968" s="2">
        <v>4</v>
      </c>
      <c r="U7968" s="25">
        <v>0</v>
      </c>
      <c r="V7968" s="25">
        <v>16.68</v>
      </c>
      <c r="W7968" s="11">
        <f>Table_1[[#This Row],[Discount]]/Table_1[[#This Row],[Sales]]</f>
        <v>0</v>
      </c>
      <c r="X7968" t="str">
        <f>IF(Table_1[[#This Row],[Discount %]]&lt;=0.1, "0-10%", IF(Table_1[[#This Row],[Discount %]]&lt;=0.2, "10-20%", IF(Table_1[[#This Row],[Discount %]]&lt;=0.3, "20-30%", IF(Table_1[[#This Row],[Discount %]]&lt;=0.4, "30-40%", "40%+"))))</f>
        <v>0-10%</v>
      </c>
    </row>
    <row r="7969" spans="1:24" ht="14.4" x14ac:dyDescent="0.3">
      <c r="A7969" s="2">
        <v>7968</v>
      </c>
      <c r="B7969" s="2" t="s">
        <v>9758</v>
      </c>
      <c r="C7969" s="2">
        <f>YEAR([1]Data!$D7969)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9">
        <v>90.882000000000005</v>
      </c>
      <c r="T7969" s="2">
        <v>3</v>
      </c>
      <c r="U7969" s="25">
        <v>0.7</v>
      </c>
      <c r="V7969" s="25">
        <v>-190.85220000000004</v>
      </c>
      <c r="W7969" s="11">
        <f>Table_1[[#This Row],[Discount]]/Table_1[[#This Row],[Sales]]</f>
        <v>7.7022952839946295E-3</v>
      </c>
      <c r="X7969" t="str">
        <f>IF(Table_1[[#This Row],[Discount %]]&lt;=0.1, "0-10%", IF(Table_1[[#This Row],[Discount %]]&lt;=0.2, "10-20%", IF(Table_1[[#This Row],[Discount %]]&lt;=0.3, "20-30%", IF(Table_1[[#This Row],[Discount %]]&lt;=0.4, "30-40%", "40%+"))))</f>
        <v>0-10%</v>
      </c>
    </row>
    <row r="7970" spans="1:24" ht="14.4" x14ac:dyDescent="0.3">
      <c r="A7970" s="2">
        <v>7969</v>
      </c>
      <c r="B7970" s="2" t="s">
        <v>9758</v>
      </c>
      <c r="C7970" s="2">
        <f>YEAR([1]Data!$D7970)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9">
        <v>15.991999999999999</v>
      </c>
      <c r="T7970" s="2">
        <v>1</v>
      </c>
      <c r="U7970" s="25">
        <v>0.2</v>
      </c>
      <c r="V7970" s="25">
        <v>-2.9985000000000022</v>
      </c>
      <c r="W7970" s="11">
        <f>Table_1[[#This Row],[Discount]]/Table_1[[#This Row],[Sales]]</f>
        <v>1.2506253126563283E-2</v>
      </c>
      <c r="X7970" t="str">
        <f>IF(Table_1[[#This Row],[Discount %]]&lt;=0.1, "0-10%", IF(Table_1[[#This Row],[Discount %]]&lt;=0.2, "10-20%", IF(Table_1[[#This Row],[Discount %]]&lt;=0.3, "20-30%", IF(Table_1[[#This Row],[Discount %]]&lt;=0.4, "30-40%", "40%+"))))</f>
        <v>0-10%</v>
      </c>
    </row>
    <row r="7971" spans="1:24" ht="14.4" x14ac:dyDescent="0.3">
      <c r="A7971" s="2">
        <v>7970</v>
      </c>
      <c r="B7971" s="2" t="s">
        <v>9758</v>
      </c>
      <c r="C7971" s="2">
        <f>YEAR([1]Data!$D7971)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9">
        <v>120.78399999999999</v>
      </c>
      <c r="T7971" s="2">
        <v>1</v>
      </c>
      <c r="U7971" s="25">
        <v>0.2</v>
      </c>
      <c r="V7971" s="25">
        <v>13.588199999999986</v>
      </c>
      <c r="W7971" s="11">
        <f>Table_1[[#This Row],[Discount]]/Table_1[[#This Row],[Sales]]</f>
        <v>1.6558484567492386E-3</v>
      </c>
      <c r="X7971" t="str">
        <f>IF(Table_1[[#This Row],[Discount %]]&lt;=0.1, "0-10%", IF(Table_1[[#This Row],[Discount %]]&lt;=0.2, "10-20%", IF(Table_1[[#This Row],[Discount %]]&lt;=0.3, "20-30%", IF(Table_1[[#This Row],[Discount %]]&lt;=0.4, "30-40%", "40%+"))))</f>
        <v>0-10%</v>
      </c>
    </row>
    <row r="7972" spans="1:24" ht="14.4" x14ac:dyDescent="0.3">
      <c r="A7972" s="2">
        <v>7971</v>
      </c>
      <c r="B7972" s="2" t="s">
        <v>9761</v>
      </c>
      <c r="C7972" s="2">
        <f>YEAR([1]Data!$D7972)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9">
        <v>519.79200000000003</v>
      </c>
      <c r="T7972" s="2">
        <v>4</v>
      </c>
      <c r="U7972" s="25">
        <v>0.4</v>
      </c>
      <c r="V7972" s="25">
        <v>-112.62159999999994</v>
      </c>
      <c r="W7972" s="11">
        <f>Table_1[[#This Row],[Discount]]/Table_1[[#This Row],[Sales]]</f>
        <v>7.6953858466463512E-4</v>
      </c>
      <c r="X7972" t="str">
        <f>IF(Table_1[[#This Row],[Discount %]]&lt;=0.1, "0-10%", IF(Table_1[[#This Row],[Discount %]]&lt;=0.2, "10-20%", IF(Table_1[[#This Row],[Discount %]]&lt;=0.3, "20-30%", IF(Table_1[[#This Row],[Discount %]]&lt;=0.4, "30-40%", "40%+"))))</f>
        <v>0-10%</v>
      </c>
    </row>
    <row r="7973" spans="1:24" ht="14.4" x14ac:dyDescent="0.3">
      <c r="A7973" s="2">
        <v>7972</v>
      </c>
      <c r="B7973" s="2" t="s">
        <v>9761</v>
      </c>
      <c r="C7973" s="2">
        <f>YEAR([1]Data!$D7973)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9">
        <v>31.176000000000002</v>
      </c>
      <c r="T7973" s="2">
        <v>3</v>
      </c>
      <c r="U7973" s="25">
        <v>0.2</v>
      </c>
      <c r="V7973" s="25">
        <v>-5.4558000000000035</v>
      </c>
      <c r="W7973" s="11">
        <f>Table_1[[#This Row],[Discount]]/Table_1[[#This Row],[Sales]]</f>
        <v>6.4151911726969459E-3</v>
      </c>
      <c r="X7973" t="str">
        <f>IF(Table_1[[#This Row],[Discount %]]&lt;=0.1, "0-10%", IF(Table_1[[#This Row],[Discount %]]&lt;=0.2, "10-20%", IF(Table_1[[#This Row],[Discount %]]&lt;=0.3, "20-30%", IF(Table_1[[#This Row],[Discount %]]&lt;=0.4, "30-40%", "40%+"))))</f>
        <v>0-10%</v>
      </c>
    </row>
    <row r="7974" spans="1:24" ht="14.4" x14ac:dyDescent="0.3">
      <c r="A7974" s="2">
        <v>7973</v>
      </c>
      <c r="B7974" s="2" t="s">
        <v>9761</v>
      </c>
      <c r="C7974" s="2">
        <f>YEAR([1]Data!$D7974)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9">
        <v>10.368000000000002</v>
      </c>
      <c r="T7974" s="2">
        <v>2</v>
      </c>
      <c r="U7974" s="25">
        <v>0.2</v>
      </c>
      <c r="V7974" s="25">
        <v>3.6288</v>
      </c>
      <c r="W7974" s="11">
        <f>Table_1[[#This Row],[Discount]]/Table_1[[#This Row],[Sales]]</f>
        <v>1.9290123456790119E-2</v>
      </c>
      <c r="X7974" t="str">
        <f>IF(Table_1[[#This Row],[Discount %]]&lt;=0.1, "0-10%", IF(Table_1[[#This Row],[Discount %]]&lt;=0.2, "10-20%", IF(Table_1[[#This Row],[Discount %]]&lt;=0.3, "20-30%", IF(Table_1[[#This Row],[Discount %]]&lt;=0.4, "30-40%", "40%+"))))</f>
        <v>0-10%</v>
      </c>
    </row>
    <row r="7975" spans="1:24" ht="14.4" x14ac:dyDescent="0.3">
      <c r="A7975" s="2">
        <v>7974</v>
      </c>
      <c r="B7975" s="2" t="s">
        <v>9761</v>
      </c>
      <c r="C7975" s="2">
        <f>YEAR([1]Data!$D7975)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9">
        <v>2.7240000000000006</v>
      </c>
      <c r="T7975" s="2">
        <v>2</v>
      </c>
      <c r="U7975" s="25">
        <v>0.7</v>
      </c>
      <c r="V7975" s="25">
        <v>-1.9067999999999996</v>
      </c>
      <c r="W7975" s="11">
        <f>Table_1[[#This Row],[Discount]]/Table_1[[#This Row],[Sales]]</f>
        <v>0.25697503671071947</v>
      </c>
      <c r="X7975" t="str">
        <f>IF(Table_1[[#This Row],[Discount %]]&lt;=0.1, "0-10%", IF(Table_1[[#This Row],[Discount %]]&lt;=0.2, "10-20%", IF(Table_1[[#This Row],[Discount %]]&lt;=0.3, "20-30%", IF(Table_1[[#This Row],[Discount %]]&lt;=0.4, "30-40%", "40%+"))))</f>
        <v>20-30%</v>
      </c>
    </row>
    <row r="7976" spans="1:24" ht="14.4" x14ac:dyDescent="0.3">
      <c r="A7976" s="2">
        <v>7975</v>
      </c>
      <c r="B7976" s="2" t="s">
        <v>9761</v>
      </c>
      <c r="C7976" s="2">
        <f>YEAR([1]Data!$D7976)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9">
        <v>254.35200000000003</v>
      </c>
      <c r="T7976" s="2">
        <v>3</v>
      </c>
      <c r="U7976" s="25">
        <v>0.2</v>
      </c>
      <c r="V7976" s="25">
        <v>0</v>
      </c>
      <c r="W7976" s="11">
        <f>Table_1[[#This Row],[Discount]]/Table_1[[#This Row],[Sales]]</f>
        <v>7.8631188274517203E-4</v>
      </c>
      <c r="X7976" t="str">
        <f>IF(Table_1[[#This Row],[Discount %]]&lt;=0.1, "0-10%", IF(Table_1[[#This Row],[Discount %]]&lt;=0.2, "10-20%", IF(Table_1[[#This Row],[Discount %]]&lt;=0.3, "20-30%", IF(Table_1[[#This Row],[Discount %]]&lt;=0.4, "30-40%", "40%+"))))</f>
        <v>0-10%</v>
      </c>
    </row>
    <row r="7977" spans="1:24" ht="14.4" x14ac:dyDescent="0.3">
      <c r="A7977" s="2">
        <v>7976</v>
      </c>
      <c r="B7977" s="2" t="s">
        <v>9761</v>
      </c>
      <c r="C7977" s="2">
        <f>YEAR([1]Data!$D7977)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9">
        <v>3.762</v>
      </c>
      <c r="T7977" s="2">
        <v>3</v>
      </c>
      <c r="U7977" s="25">
        <v>0.7</v>
      </c>
      <c r="V7977" s="25">
        <v>-2.758799999999999</v>
      </c>
      <c r="W7977" s="11">
        <f>Table_1[[#This Row],[Discount]]/Table_1[[#This Row],[Sales]]</f>
        <v>0.18607123870281764</v>
      </c>
      <c r="X7977" t="str">
        <f>IF(Table_1[[#This Row],[Discount %]]&lt;=0.1, "0-10%", IF(Table_1[[#This Row],[Discount %]]&lt;=0.2, "10-20%", IF(Table_1[[#This Row],[Discount %]]&lt;=0.3, "20-30%", IF(Table_1[[#This Row],[Discount %]]&lt;=0.4, "30-40%", "40%+"))))</f>
        <v>10-20%</v>
      </c>
    </row>
    <row r="7978" spans="1:24" ht="14.4" x14ac:dyDescent="0.3">
      <c r="A7978" s="2">
        <v>7977</v>
      </c>
      <c r="B7978" s="2" t="s">
        <v>9761</v>
      </c>
      <c r="C7978" s="2">
        <f>YEAR([1]Data!$D7978)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9">
        <v>10.272000000000002</v>
      </c>
      <c r="T7978" s="2">
        <v>3</v>
      </c>
      <c r="U7978" s="25">
        <v>0.2</v>
      </c>
      <c r="V7978" s="25">
        <v>3.2099999999999982</v>
      </c>
      <c r="W7978" s="11">
        <f>Table_1[[#This Row],[Discount]]/Table_1[[#This Row],[Sales]]</f>
        <v>1.9470404984423675E-2</v>
      </c>
      <c r="X7978" t="str">
        <f>IF(Table_1[[#This Row],[Discount %]]&lt;=0.1, "0-10%", IF(Table_1[[#This Row],[Discount %]]&lt;=0.2, "10-20%", IF(Table_1[[#This Row],[Discount %]]&lt;=0.3, "20-30%", IF(Table_1[[#This Row],[Discount %]]&lt;=0.4, "30-40%", "40%+"))))</f>
        <v>0-10%</v>
      </c>
    </row>
    <row r="7979" spans="1:24" ht="14.4" x14ac:dyDescent="0.3">
      <c r="A7979" s="2">
        <v>7978</v>
      </c>
      <c r="B7979" s="2" t="s">
        <v>9762</v>
      </c>
      <c r="C7979" s="2">
        <f>YEAR([1]Data!$D7979)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9">
        <v>659.97</v>
      </c>
      <c r="T7979" s="2">
        <v>3</v>
      </c>
      <c r="U7979" s="25">
        <v>0</v>
      </c>
      <c r="V7979" s="25">
        <v>197.99099999999996</v>
      </c>
      <c r="W7979" s="11">
        <f>Table_1[[#This Row],[Discount]]/Table_1[[#This Row],[Sales]]</f>
        <v>0</v>
      </c>
      <c r="X7979" t="str">
        <f>IF(Table_1[[#This Row],[Discount %]]&lt;=0.1, "0-10%", IF(Table_1[[#This Row],[Discount %]]&lt;=0.2, "10-20%", IF(Table_1[[#This Row],[Discount %]]&lt;=0.3, "20-30%", IF(Table_1[[#This Row],[Discount %]]&lt;=0.4, "30-40%", "40%+"))))</f>
        <v>0-10%</v>
      </c>
    </row>
    <row r="7980" spans="1:24" ht="14.4" x14ac:dyDescent="0.3">
      <c r="A7980" s="2">
        <v>7979</v>
      </c>
      <c r="B7980" s="2" t="s">
        <v>9762</v>
      </c>
      <c r="C7980" s="2">
        <f>YEAR([1]Data!$D7980)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9">
        <v>113.72999999999999</v>
      </c>
      <c r="T7980" s="2">
        <v>3</v>
      </c>
      <c r="U7980" s="25">
        <v>0</v>
      </c>
      <c r="V7980" s="25">
        <v>32.981699999999989</v>
      </c>
      <c r="W7980" s="11">
        <f>Table_1[[#This Row],[Discount]]/Table_1[[#This Row],[Sales]]</f>
        <v>0</v>
      </c>
      <c r="X7980" t="str">
        <f>IF(Table_1[[#This Row],[Discount %]]&lt;=0.1, "0-10%", IF(Table_1[[#This Row],[Discount %]]&lt;=0.2, "10-20%", IF(Table_1[[#This Row],[Discount %]]&lt;=0.3, "20-30%", IF(Table_1[[#This Row],[Discount %]]&lt;=0.4, "30-40%", "40%+"))))</f>
        <v>0-10%</v>
      </c>
    </row>
    <row r="7981" spans="1:24" ht="14.4" x14ac:dyDescent="0.3">
      <c r="A7981" s="2">
        <v>7980</v>
      </c>
      <c r="B7981" s="2" t="s">
        <v>9763</v>
      </c>
      <c r="C7981" s="2">
        <f>YEAR([1]Data!$D7981)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9">
        <v>5.1040000000000001</v>
      </c>
      <c r="T7981" s="2">
        <v>1</v>
      </c>
      <c r="U7981" s="25">
        <v>0.2</v>
      </c>
      <c r="V7981" s="25">
        <v>1.6587999999999996</v>
      </c>
      <c r="W7981" s="11">
        <f>Table_1[[#This Row],[Discount]]/Table_1[[#This Row],[Sales]]</f>
        <v>3.918495297805643E-2</v>
      </c>
      <c r="X7981" t="str">
        <f>IF(Table_1[[#This Row],[Discount %]]&lt;=0.1, "0-10%", IF(Table_1[[#This Row],[Discount %]]&lt;=0.2, "10-20%", IF(Table_1[[#This Row],[Discount %]]&lt;=0.3, "20-30%", IF(Table_1[[#This Row],[Discount %]]&lt;=0.4, "30-40%", "40%+"))))</f>
        <v>0-10%</v>
      </c>
    </row>
    <row r="7982" spans="1:24" ht="14.4" x14ac:dyDescent="0.3">
      <c r="A7982" s="2">
        <v>7981</v>
      </c>
      <c r="B7982" s="2" t="s">
        <v>9764</v>
      </c>
      <c r="C7982" s="2">
        <f>YEAR([1]Data!$D7982)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9">
        <v>16.448</v>
      </c>
      <c r="T7982" s="2">
        <v>2</v>
      </c>
      <c r="U7982" s="25">
        <v>0.2</v>
      </c>
      <c r="V7982" s="25">
        <v>5.5511999999999979</v>
      </c>
      <c r="W7982" s="11">
        <f>Table_1[[#This Row],[Discount]]/Table_1[[#This Row],[Sales]]</f>
        <v>1.2159533073929961E-2</v>
      </c>
      <c r="X7982" t="str">
        <f>IF(Table_1[[#This Row],[Discount %]]&lt;=0.1, "0-10%", IF(Table_1[[#This Row],[Discount %]]&lt;=0.2, "10-20%", IF(Table_1[[#This Row],[Discount %]]&lt;=0.3, "20-30%", IF(Table_1[[#This Row],[Discount %]]&lt;=0.4, "30-40%", "40%+"))))</f>
        <v>0-10%</v>
      </c>
    </row>
    <row r="7983" spans="1:24" ht="14.4" x14ac:dyDescent="0.3">
      <c r="A7983" s="2">
        <v>7982</v>
      </c>
      <c r="B7983" s="2" t="s">
        <v>9765</v>
      </c>
      <c r="C7983" s="2">
        <f>YEAR([1]Data!$D7983)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9">
        <v>81.92</v>
      </c>
      <c r="T7983" s="2">
        <v>4</v>
      </c>
      <c r="U7983" s="25">
        <v>0</v>
      </c>
      <c r="V7983" s="25">
        <v>22.118400000000001</v>
      </c>
      <c r="W7983" s="11">
        <f>Table_1[[#This Row],[Discount]]/Table_1[[#This Row],[Sales]]</f>
        <v>0</v>
      </c>
      <c r="X7983" t="str">
        <f>IF(Table_1[[#This Row],[Discount %]]&lt;=0.1, "0-10%", IF(Table_1[[#This Row],[Discount %]]&lt;=0.2, "10-20%", IF(Table_1[[#This Row],[Discount %]]&lt;=0.3, "20-30%", IF(Table_1[[#This Row],[Discount %]]&lt;=0.4, "30-40%", "40%+"))))</f>
        <v>0-10%</v>
      </c>
    </row>
    <row r="7984" spans="1:24" ht="14.4" x14ac:dyDescent="0.3">
      <c r="A7984" s="2">
        <v>7983</v>
      </c>
      <c r="B7984" s="2" t="s">
        <v>9765</v>
      </c>
      <c r="C7984" s="2">
        <f>YEAR([1]Data!$D7984)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9">
        <v>254.89999999999998</v>
      </c>
      <c r="T7984" s="2">
        <v>5</v>
      </c>
      <c r="U7984" s="25">
        <v>0</v>
      </c>
      <c r="V7984" s="25">
        <v>76.469999999999985</v>
      </c>
      <c r="W7984" s="11">
        <f>Table_1[[#This Row],[Discount]]/Table_1[[#This Row],[Sales]]</f>
        <v>0</v>
      </c>
      <c r="X7984" t="str">
        <f>IF(Table_1[[#This Row],[Discount %]]&lt;=0.1, "0-10%", IF(Table_1[[#This Row],[Discount %]]&lt;=0.2, "10-20%", IF(Table_1[[#This Row],[Discount %]]&lt;=0.3, "20-30%", IF(Table_1[[#This Row],[Discount %]]&lt;=0.4, "30-40%", "40%+"))))</f>
        <v>0-10%</v>
      </c>
    </row>
    <row r="7985" spans="1:24" ht="14.4" x14ac:dyDescent="0.3">
      <c r="A7985" s="2">
        <v>7984</v>
      </c>
      <c r="B7985" s="2" t="s">
        <v>9767</v>
      </c>
      <c r="C7985" s="2">
        <f>YEAR([1]Data!$D7985)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9">
        <v>15.120000000000001</v>
      </c>
      <c r="T7985" s="2">
        <v>5</v>
      </c>
      <c r="U7985" s="25">
        <v>0.2</v>
      </c>
      <c r="V7985" s="25">
        <v>4.9139999999999988</v>
      </c>
      <c r="W7985" s="11">
        <f>Table_1[[#This Row],[Discount]]/Table_1[[#This Row],[Sales]]</f>
        <v>1.3227513227513227E-2</v>
      </c>
      <c r="X7985" t="str">
        <f>IF(Table_1[[#This Row],[Discount %]]&lt;=0.1, "0-10%", IF(Table_1[[#This Row],[Discount %]]&lt;=0.2, "10-20%", IF(Table_1[[#This Row],[Discount %]]&lt;=0.3, "20-30%", IF(Table_1[[#This Row],[Discount %]]&lt;=0.4, "30-40%", "40%+"))))</f>
        <v>0-10%</v>
      </c>
    </row>
    <row r="7986" spans="1:24" ht="14.4" x14ac:dyDescent="0.3">
      <c r="A7986" s="2">
        <v>7985</v>
      </c>
      <c r="B7986" s="2" t="s">
        <v>9767</v>
      </c>
      <c r="C7986" s="2">
        <f>YEAR([1]Data!$D7986)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9">
        <v>7.8719999999999999</v>
      </c>
      <c r="T7986" s="2">
        <v>3</v>
      </c>
      <c r="U7986" s="25">
        <v>0.2</v>
      </c>
      <c r="V7986" s="25">
        <v>0.88559999999999883</v>
      </c>
      <c r="W7986" s="11">
        <f>Table_1[[#This Row],[Discount]]/Table_1[[#This Row],[Sales]]</f>
        <v>2.5406504065040653E-2</v>
      </c>
      <c r="X7986" t="str">
        <f>IF(Table_1[[#This Row],[Discount %]]&lt;=0.1, "0-10%", IF(Table_1[[#This Row],[Discount %]]&lt;=0.2, "10-20%", IF(Table_1[[#This Row],[Discount %]]&lt;=0.3, "20-30%", IF(Table_1[[#This Row],[Discount %]]&lt;=0.4, "30-40%", "40%+"))))</f>
        <v>0-10%</v>
      </c>
    </row>
    <row r="7987" spans="1:24" ht="14.4" x14ac:dyDescent="0.3">
      <c r="A7987" s="2">
        <v>7986</v>
      </c>
      <c r="B7987" s="2" t="s">
        <v>9768</v>
      </c>
      <c r="C7987" s="2">
        <f>YEAR([1]Data!$D7987)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9">
        <v>8.32</v>
      </c>
      <c r="T7987" s="2">
        <v>5</v>
      </c>
      <c r="U7987" s="25">
        <v>0.2</v>
      </c>
      <c r="V7987" s="25">
        <v>2.8079999999999998</v>
      </c>
      <c r="W7987" s="11">
        <f>Table_1[[#This Row],[Discount]]/Table_1[[#This Row],[Sales]]</f>
        <v>2.403846153846154E-2</v>
      </c>
      <c r="X7987" t="str">
        <f>IF(Table_1[[#This Row],[Discount %]]&lt;=0.1, "0-10%", IF(Table_1[[#This Row],[Discount %]]&lt;=0.2, "10-20%", IF(Table_1[[#This Row],[Discount %]]&lt;=0.3, "20-30%", IF(Table_1[[#This Row],[Discount %]]&lt;=0.4, "30-40%", "40%+"))))</f>
        <v>0-10%</v>
      </c>
    </row>
    <row r="7988" spans="1:24" ht="14.4" x14ac:dyDescent="0.3">
      <c r="A7988" s="2">
        <v>7987</v>
      </c>
      <c r="B7988" s="2" t="s">
        <v>9769</v>
      </c>
      <c r="C7988" s="2">
        <f>YEAR([1]Data!$D7988)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9">
        <v>89.949999999999989</v>
      </c>
      <c r="T7988" s="2">
        <v>5</v>
      </c>
      <c r="U7988" s="25">
        <v>0</v>
      </c>
      <c r="V7988" s="25">
        <v>43.175999999999995</v>
      </c>
      <c r="W7988" s="11">
        <f>Table_1[[#This Row],[Discount]]/Table_1[[#This Row],[Sales]]</f>
        <v>0</v>
      </c>
      <c r="X7988" t="str">
        <f>IF(Table_1[[#This Row],[Discount %]]&lt;=0.1, "0-10%", IF(Table_1[[#This Row],[Discount %]]&lt;=0.2, "10-20%", IF(Table_1[[#This Row],[Discount %]]&lt;=0.3, "20-30%", IF(Table_1[[#This Row],[Discount %]]&lt;=0.4, "30-40%", "40%+"))))</f>
        <v>0-10%</v>
      </c>
    </row>
    <row r="7989" spans="1:24" ht="14.4" x14ac:dyDescent="0.3">
      <c r="A7989" s="2">
        <v>7988</v>
      </c>
      <c r="B7989" s="2" t="s">
        <v>9770</v>
      </c>
      <c r="C7989" s="2">
        <f>YEAR([1]Data!$D7989)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9">
        <v>25.2</v>
      </c>
      <c r="T7989" s="2">
        <v>4</v>
      </c>
      <c r="U7989" s="25">
        <v>0</v>
      </c>
      <c r="V7989" s="25">
        <v>11.591999999999999</v>
      </c>
      <c r="W7989" s="11">
        <f>Table_1[[#This Row],[Discount]]/Table_1[[#This Row],[Sales]]</f>
        <v>0</v>
      </c>
      <c r="X7989" t="str">
        <f>IF(Table_1[[#This Row],[Discount %]]&lt;=0.1, "0-10%", IF(Table_1[[#This Row],[Discount %]]&lt;=0.2, "10-20%", IF(Table_1[[#This Row],[Discount %]]&lt;=0.3, "20-30%", IF(Table_1[[#This Row],[Discount %]]&lt;=0.4, "30-40%", "40%+"))))</f>
        <v>0-10%</v>
      </c>
    </row>
    <row r="7990" spans="1:24" ht="14.4" x14ac:dyDescent="0.3">
      <c r="A7990" s="2">
        <v>7989</v>
      </c>
      <c r="B7990" s="2" t="s">
        <v>9770</v>
      </c>
      <c r="C7990" s="2">
        <f>YEAR([1]Data!$D7990)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9">
        <v>37.589999999999996</v>
      </c>
      <c r="T7990" s="2">
        <v>3</v>
      </c>
      <c r="U7990" s="25">
        <v>0</v>
      </c>
      <c r="V7990" s="25">
        <v>17.667299999999997</v>
      </c>
      <c r="W7990" s="11">
        <f>Table_1[[#This Row],[Discount]]/Table_1[[#This Row],[Sales]]</f>
        <v>0</v>
      </c>
      <c r="X7990" t="str">
        <f>IF(Table_1[[#This Row],[Discount %]]&lt;=0.1, "0-10%", IF(Table_1[[#This Row],[Discount %]]&lt;=0.2, "10-20%", IF(Table_1[[#This Row],[Discount %]]&lt;=0.3, "20-30%", IF(Table_1[[#This Row],[Discount %]]&lt;=0.4, "30-40%", "40%+"))))</f>
        <v>0-10%</v>
      </c>
    </row>
    <row r="7991" spans="1:24" ht="14.4" x14ac:dyDescent="0.3">
      <c r="A7991" s="2">
        <v>7990</v>
      </c>
      <c r="B7991" s="2" t="s">
        <v>9770</v>
      </c>
      <c r="C7991" s="2">
        <f>YEAR([1]Data!$D7991)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9">
        <v>14.97</v>
      </c>
      <c r="T7991" s="2">
        <v>1</v>
      </c>
      <c r="U7991" s="25">
        <v>0</v>
      </c>
      <c r="V7991" s="25">
        <v>4.1916000000000011</v>
      </c>
      <c r="W7991" s="11">
        <f>Table_1[[#This Row],[Discount]]/Table_1[[#This Row],[Sales]]</f>
        <v>0</v>
      </c>
      <c r="X7991" t="str">
        <f>IF(Table_1[[#This Row],[Discount %]]&lt;=0.1, "0-10%", IF(Table_1[[#This Row],[Discount %]]&lt;=0.2, "10-20%", IF(Table_1[[#This Row],[Discount %]]&lt;=0.3, "20-30%", IF(Table_1[[#This Row],[Discount %]]&lt;=0.4, "30-40%", "40%+"))))</f>
        <v>0-10%</v>
      </c>
    </row>
    <row r="7992" spans="1:24" ht="14.4" x14ac:dyDescent="0.3">
      <c r="A7992" s="2">
        <v>7991</v>
      </c>
      <c r="B7992" s="2" t="s">
        <v>9770</v>
      </c>
      <c r="C7992" s="2">
        <f>YEAR([1]Data!$D7992)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9">
        <v>1.98</v>
      </c>
      <c r="T7992" s="2">
        <v>2</v>
      </c>
      <c r="U7992" s="25">
        <v>0</v>
      </c>
      <c r="V7992" s="25">
        <v>0.89100000000000001</v>
      </c>
      <c r="W7992" s="11">
        <f>Table_1[[#This Row],[Discount]]/Table_1[[#This Row],[Sales]]</f>
        <v>0</v>
      </c>
      <c r="X7992" t="str">
        <f>IF(Table_1[[#This Row],[Discount %]]&lt;=0.1, "0-10%", IF(Table_1[[#This Row],[Discount %]]&lt;=0.2, "10-20%", IF(Table_1[[#This Row],[Discount %]]&lt;=0.3, "20-30%", IF(Table_1[[#This Row],[Discount %]]&lt;=0.4, "30-40%", "40%+"))))</f>
        <v>0-10%</v>
      </c>
    </row>
    <row r="7993" spans="1:24" ht="14.4" x14ac:dyDescent="0.3">
      <c r="A7993" s="2">
        <v>7992</v>
      </c>
      <c r="B7993" s="2" t="s">
        <v>9772</v>
      </c>
      <c r="C7993" s="2">
        <f>YEAR([1]Data!$D7993)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9">
        <v>39.936000000000007</v>
      </c>
      <c r="T7993" s="2">
        <v>4</v>
      </c>
      <c r="U7993" s="25">
        <v>0.7</v>
      </c>
      <c r="V7993" s="25">
        <v>-26.623999999999995</v>
      </c>
      <c r="W7993" s="11">
        <f>Table_1[[#This Row],[Discount]]/Table_1[[#This Row],[Sales]]</f>
        <v>1.7528044871794869E-2</v>
      </c>
      <c r="X7993" t="str">
        <f>IF(Table_1[[#This Row],[Discount %]]&lt;=0.1, "0-10%", IF(Table_1[[#This Row],[Discount %]]&lt;=0.2, "10-20%", IF(Table_1[[#This Row],[Discount %]]&lt;=0.3, "20-30%", IF(Table_1[[#This Row],[Discount %]]&lt;=0.4, "30-40%", "40%+"))))</f>
        <v>0-10%</v>
      </c>
    </row>
    <row r="7994" spans="1:24" ht="14.4" x14ac:dyDescent="0.3">
      <c r="A7994" s="2">
        <v>7993</v>
      </c>
      <c r="B7994" s="2" t="s">
        <v>9772</v>
      </c>
      <c r="C7994" s="2">
        <f>YEAR([1]Data!$D7994)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9">
        <v>18.463999999999999</v>
      </c>
      <c r="T7994" s="2">
        <v>2</v>
      </c>
      <c r="U7994" s="25">
        <v>0.2</v>
      </c>
      <c r="V7994" s="25">
        <v>2.3079999999999998</v>
      </c>
      <c r="W7994" s="11">
        <f>Table_1[[#This Row],[Discount]]/Table_1[[#This Row],[Sales]]</f>
        <v>1.0831889081455806E-2</v>
      </c>
      <c r="X7994" t="str">
        <f>IF(Table_1[[#This Row],[Discount %]]&lt;=0.1, "0-10%", IF(Table_1[[#This Row],[Discount %]]&lt;=0.2, "10-20%", IF(Table_1[[#This Row],[Discount %]]&lt;=0.3, "20-30%", IF(Table_1[[#This Row],[Discount %]]&lt;=0.4, "30-40%", "40%+"))))</f>
        <v>0-10%</v>
      </c>
    </row>
    <row r="7995" spans="1:24" ht="14.4" x14ac:dyDescent="0.3">
      <c r="A7995" s="2">
        <v>7994</v>
      </c>
      <c r="B7995" s="2" t="s">
        <v>9773</v>
      </c>
      <c r="C7995" s="2">
        <f>YEAR([1]Data!$D7995)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9">
        <v>4.8960000000000008</v>
      </c>
      <c r="T7995" s="2">
        <v>3</v>
      </c>
      <c r="U7995" s="25">
        <v>0.7</v>
      </c>
      <c r="V7995" s="25">
        <v>-3.4271999999999991</v>
      </c>
      <c r="W7995" s="11">
        <f>Table_1[[#This Row],[Discount]]/Table_1[[#This Row],[Sales]]</f>
        <v>0.14297385620915029</v>
      </c>
      <c r="X7995" t="str">
        <f>IF(Table_1[[#This Row],[Discount %]]&lt;=0.1, "0-10%", IF(Table_1[[#This Row],[Discount %]]&lt;=0.2, "10-20%", IF(Table_1[[#This Row],[Discount %]]&lt;=0.3, "20-30%", IF(Table_1[[#This Row],[Discount %]]&lt;=0.4, "30-40%", "40%+"))))</f>
        <v>10-20%</v>
      </c>
    </row>
    <row r="7996" spans="1:24" ht="14.4" x14ac:dyDescent="0.3">
      <c r="A7996" s="2">
        <v>7995</v>
      </c>
      <c r="B7996" s="2" t="s">
        <v>9773</v>
      </c>
      <c r="C7996" s="2">
        <f>YEAR([1]Data!$D7996)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9">
        <v>145.76400000000001</v>
      </c>
      <c r="T7996" s="2">
        <v>6</v>
      </c>
      <c r="U7996" s="25">
        <v>0.7</v>
      </c>
      <c r="V7996" s="25">
        <v>-247.79879999999997</v>
      </c>
      <c r="W7996" s="11">
        <f>Table_1[[#This Row],[Discount]]/Table_1[[#This Row],[Sales]]</f>
        <v>4.8022831426140881E-3</v>
      </c>
      <c r="X7996" t="str">
        <f>IF(Table_1[[#This Row],[Discount %]]&lt;=0.1, "0-10%", IF(Table_1[[#This Row],[Discount %]]&lt;=0.2, "10-20%", IF(Table_1[[#This Row],[Discount %]]&lt;=0.3, "20-30%", IF(Table_1[[#This Row],[Discount %]]&lt;=0.4, "30-40%", "40%+"))))</f>
        <v>0-10%</v>
      </c>
    </row>
    <row r="7997" spans="1:24" ht="14.4" x14ac:dyDescent="0.3">
      <c r="A7997" s="2">
        <v>7996</v>
      </c>
      <c r="B7997" s="2" t="s">
        <v>9773</v>
      </c>
      <c r="C7997" s="2">
        <f>YEAR([1]Data!$D7997)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9">
        <v>9.6120000000000001</v>
      </c>
      <c r="T7997" s="2">
        <v>6</v>
      </c>
      <c r="U7997" s="25">
        <v>0.7</v>
      </c>
      <c r="V7997" s="25">
        <v>-7.3691999999999993</v>
      </c>
      <c r="W7997" s="11">
        <f>Table_1[[#This Row],[Discount]]/Table_1[[#This Row],[Sales]]</f>
        <v>7.2825634623387425E-2</v>
      </c>
      <c r="X7997" t="str">
        <f>IF(Table_1[[#This Row],[Discount %]]&lt;=0.1, "0-10%", IF(Table_1[[#This Row],[Discount %]]&lt;=0.2, "10-20%", IF(Table_1[[#This Row],[Discount %]]&lt;=0.3, "20-30%", IF(Table_1[[#This Row],[Discount %]]&lt;=0.4, "30-40%", "40%+"))))</f>
        <v>0-10%</v>
      </c>
    </row>
    <row r="7998" spans="1:24" ht="14.4" x14ac:dyDescent="0.3">
      <c r="A7998" s="2">
        <v>7997</v>
      </c>
      <c r="B7998" s="2" t="s">
        <v>9774</v>
      </c>
      <c r="C7998" s="2">
        <f>YEAR([1]Data!$D7998)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9">
        <v>199.75</v>
      </c>
      <c r="T7998" s="2">
        <v>5</v>
      </c>
      <c r="U7998" s="25">
        <v>0</v>
      </c>
      <c r="V7998" s="25">
        <v>87.890000000000015</v>
      </c>
      <c r="W7998" s="11">
        <f>Table_1[[#This Row],[Discount]]/Table_1[[#This Row],[Sales]]</f>
        <v>0</v>
      </c>
      <c r="X7998" t="str">
        <f>IF(Table_1[[#This Row],[Discount %]]&lt;=0.1, "0-10%", IF(Table_1[[#This Row],[Discount %]]&lt;=0.2, "10-20%", IF(Table_1[[#This Row],[Discount %]]&lt;=0.3, "20-30%", IF(Table_1[[#This Row],[Discount %]]&lt;=0.4, "30-40%", "40%+"))))</f>
        <v>0-10%</v>
      </c>
    </row>
    <row r="7999" spans="1:24" ht="14.4" x14ac:dyDescent="0.3">
      <c r="A7999" s="2">
        <v>7998</v>
      </c>
      <c r="B7999" s="2" t="s">
        <v>9774</v>
      </c>
      <c r="C7999" s="2">
        <f>YEAR([1]Data!$D7999)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9">
        <v>1673.1839999999997</v>
      </c>
      <c r="T7999" s="2">
        <v>12</v>
      </c>
      <c r="U7999" s="25">
        <v>0.2</v>
      </c>
      <c r="V7999" s="25">
        <v>20.914800000000014</v>
      </c>
      <c r="W7999" s="11">
        <f>Table_1[[#This Row],[Discount]]/Table_1[[#This Row],[Sales]]</f>
        <v>1.195325797999503E-4</v>
      </c>
      <c r="X7999" t="str">
        <f>IF(Table_1[[#This Row],[Discount %]]&lt;=0.1, "0-10%", IF(Table_1[[#This Row],[Discount %]]&lt;=0.2, "10-20%", IF(Table_1[[#This Row],[Discount %]]&lt;=0.3, "20-30%", IF(Table_1[[#This Row],[Discount %]]&lt;=0.4, "30-40%", "40%+"))))</f>
        <v>0-10%</v>
      </c>
    </row>
    <row r="8000" spans="1:24" ht="14.4" x14ac:dyDescent="0.3">
      <c r="A8000" s="2">
        <v>7999</v>
      </c>
      <c r="B8000" s="2" t="s">
        <v>9775</v>
      </c>
      <c r="C8000" s="2">
        <f>YEAR([1]Data!$D8000)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9">
        <v>12.18</v>
      </c>
      <c r="T8000" s="2">
        <v>7</v>
      </c>
      <c r="U8000" s="25">
        <v>0</v>
      </c>
      <c r="V8000" s="25">
        <v>3.8975999999999997</v>
      </c>
      <c r="W8000" s="11">
        <f>Table_1[[#This Row],[Discount]]/Table_1[[#This Row],[Sales]]</f>
        <v>0</v>
      </c>
      <c r="X8000" t="str">
        <f>IF(Table_1[[#This Row],[Discount %]]&lt;=0.1, "0-10%", IF(Table_1[[#This Row],[Discount %]]&lt;=0.2, "10-20%", IF(Table_1[[#This Row],[Discount %]]&lt;=0.3, "20-30%", IF(Table_1[[#This Row],[Discount %]]&lt;=0.4, "30-40%", "40%+"))))</f>
        <v>0-10%</v>
      </c>
    </row>
    <row r="8001" spans="1:24" ht="14.4" x14ac:dyDescent="0.3">
      <c r="A8001" s="2">
        <v>8000</v>
      </c>
      <c r="B8001" s="2" t="s">
        <v>9775</v>
      </c>
      <c r="C8001" s="2">
        <f>YEAR([1]Data!$D8001)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9">
        <v>57.68</v>
      </c>
      <c r="T8001" s="2">
        <v>4</v>
      </c>
      <c r="U8001" s="25">
        <v>0</v>
      </c>
      <c r="V8001" s="25">
        <v>19.034399999999998</v>
      </c>
      <c r="W8001" s="11">
        <f>Table_1[[#This Row],[Discount]]/Table_1[[#This Row],[Sales]]</f>
        <v>0</v>
      </c>
      <c r="X8001" t="str">
        <f>IF(Table_1[[#This Row],[Discount %]]&lt;=0.1, "0-10%", IF(Table_1[[#This Row],[Discount %]]&lt;=0.2, "10-20%", IF(Table_1[[#This Row],[Discount %]]&lt;=0.3, "20-30%", IF(Table_1[[#This Row],[Discount %]]&lt;=0.4, "30-40%", "40%+"))))</f>
        <v>0-10%</v>
      </c>
    </row>
    <row r="8002" spans="1:24" ht="14.4" x14ac:dyDescent="0.3">
      <c r="A8002" s="2">
        <v>8001</v>
      </c>
      <c r="B8002" s="2" t="s">
        <v>9776</v>
      </c>
      <c r="C8002" s="2">
        <f>YEAR([1]Data!$D8002)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9">
        <v>263.95999999999998</v>
      </c>
      <c r="T8002" s="2">
        <v>4</v>
      </c>
      <c r="U8002" s="25">
        <v>0</v>
      </c>
      <c r="V8002" s="25">
        <v>76.548399999999987</v>
      </c>
      <c r="W8002" s="11">
        <f>Table_1[[#This Row],[Discount]]/Table_1[[#This Row],[Sales]]</f>
        <v>0</v>
      </c>
      <c r="X8002" t="str">
        <f>IF(Table_1[[#This Row],[Discount %]]&lt;=0.1, "0-10%", IF(Table_1[[#This Row],[Discount %]]&lt;=0.2, "10-20%", IF(Table_1[[#This Row],[Discount %]]&lt;=0.3, "20-30%", IF(Table_1[[#This Row],[Discount %]]&lt;=0.4, "30-40%", "40%+"))))</f>
        <v>0-10%</v>
      </c>
    </row>
    <row r="8003" spans="1:24" ht="14.4" x14ac:dyDescent="0.3">
      <c r="A8003" s="2">
        <v>8002</v>
      </c>
      <c r="B8003" s="2" t="s">
        <v>9777</v>
      </c>
      <c r="C8003" s="2">
        <f>YEAR([1]Data!$D8003)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9">
        <v>299.94</v>
      </c>
      <c r="T8003" s="2">
        <v>6</v>
      </c>
      <c r="U8003" s="25">
        <v>0</v>
      </c>
      <c r="V8003" s="25">
        <v>128.97420000000002</v>
      </c>
      <c r="W8003" s="11">
        <f>Table_1[[#This Row],[Discount]]/Table_1[[#This Row],[Sales]]</f>
        <v>0</v>
      </c>
      <c r="X8003" t="str">
        <f>IF(Table_1[[#This Row],[Discount %]]&lt;=0.1, "0-10%", IF(Table_1[[#This Row],[Discount %]]&lt;=0.2, "10-20%", IF(Table_1[[#This Row],[Discount %]]&lt;=0.3, "20-30%", IF(Table_1[[#This Row],[Discount %]]&lt;=0.4, "30-40%", "40%+"))))</f>
        <v>0-10%</v>
      </c>
    </row>
    <row r="8004" spans="1:24" ht="14.4" x14ac:dyDescent="0.3">
      <c r="A8004" s="2">
        <v>8003</v>
      </c>
      <c r="B8004" s="2" t="s">
        <v>9777</v>
      </c>
      <c r="C8004" s="2">
        <f>YEAR([1]Data!$D8004)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9">
        <v>25.76</v>
      </c>
      <c r="T8004" s="2">
        <v>7</v>
      </c>
      <c r="U8004" s="25">
        <v>0</v>
      </c>
      <c r="V8004" s="25">
        <v>0.51519999999999921</v>
      </c>
      <c r="W8004" s="11">
        <f>Table_1[[#This Row],[Discount]]/Table_1[[#This Row],[Sales]]</f>
        <v>0</v>
      </c>
      <c r="X8004" t="str">
        <f>IF(Table_1[[#This Row],[Discount %]]&lt;=0.1, "0-10%", IF(Table_1[[#This Row],[Discount %]]&lt;=0.2, "10-20%", IF(Table_1[[#This Row],[Discount %]]&lt;=0.3, "20-30%", IF(Table_1[[#This Row],[Discount %]]&lt;=0.4, "30-40%", "40%+"))))</f>
        <v>0-10%</v>
      </c>
    </row>
    <row r="8005" spans="1:24" ht="14.4" x14ac:dyDescent="0.3">
      <c r="A8005" s="2">
        <v>8004</v>
      </c>
      <c r="B8005" s="2" t="s">
        <v>9778</v>
      </c>
      <c r="C8005" s="2">
        <f>YEAR([1]Data!$D8005)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9">
        <v>271.89999999999998</v>
      </c>
      <c r="T8005" s="2">
        <v>2</v>
      </c>
      <c r="U8005" s="25">
        <v>0</v>
      </c>
      <c r="V8005" s="25">
        <v>78.850999999999971</v>
      </c>
      <c r="W8005" s="11">
        <f>Table_1[[#This Row],[Discount]]/Table_1[[#This Row],[Sales]]</f>
        <v>0</v>
      </c>
      <c r="X8005" t="str">
        <f>IF(Table_1[[#This Row],[Discount %]]&lt;=0.1, "0-10%", IF(Table_1[[#This Row],[Discount %]]&lt;=0.2, "10-20%", IF(Table_1[[#This Row],[Discount %]]&lt;=0.3, "20-30%", IF(Table_1[[#This Row],[Discount %]]&lt;=0.4, "30-40%", "40%+"))))</f>
        <v>0-10%</v>
      </c>
    </row>
    <row r="8006" spans="1:24" ht="14.4" x14ac:dyDescent="0.3">
      <c r="A8006" s="2">
        <v>8005</v>
      </c>
      <c r="B8006" s="2" t="s">
        <v>9778</v>
      </c>
      <c r="C8006" s="2">
        <f>YEAR([1]Data!$D8006)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9">
        <v>45.839999999999996</v>
      </c>
      <c r="T8006" s="2">
        <v>3</v>
      </c>
      <c r="U8006" s="25">
        <v>0</v>
      </c>
      <c r="V8006" s="25">
        <v>15.585599999999999</v>
      </c>
      <c r="W8006" s="11">
        <f>Table_1[[#This Row],[Discount]]/Table_1[[#This Row],[Sales]]</f>
        <v>0</v>
      </c>
      <c r="X8006" t="str">
        <f>IF(Table_1[[#This Row],[Discount %]]&lt;=0.1, "0-10%", IF(Table_1[[#This Row],[Discount %]]&lt;=0.2, "10-20%", IF(Table_1[[#This Row],[Discount %]]&lt;=0.3, "20-30%", IF(Table_1[[#This Row],[Discount %]]&lt;=0.4, "30-40%", "40%+"))))</f>
        <v>0-10%</v>
      </c>
    </row>
    <row r="8007" spans="1:24" ht="14.4" x14ac:dyDescent="0.3">
      <c r="A8007" s="2">
        <v>8006</v>
      </c>
      <c r="B8007" s="2" t="s">
        <v>9778</v>
      </c>
      <c r="C8007" s="2">
        <f>YEAR([1]Data!$D8007)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9">
        <v>9.82</v>
      </c>
      <c r="T8007" s="2">
        <v>2</v>
      </c>
      <c r="U8007" s="25">
        <v>0</v>
      </c>
      <c r="V8007" s="25">
        <v>3.2405999999999997</v>
      </c>
      <c r="W8007" s="11">
        <f>Table_1[[#This Row],[Discount]]/Table_1[[#This Row],[Sales]]</f>
        <v>0</v>
      </c>
      <c r="X8007" t="str">
        <f>IF(Table_1[[#This Row],[Discount %]]&lt;=0.1, "0-10%", IF(Table_1[[#This Row],[Discount %]]&lt;=0.2, "10-20%", IF(Table_1[[#This Row],[Discount %]]&lt;=0.3, "20-30%", IF(Table_1[[#This Row],[Discount %]]&lt;=0.4, "30-40%", "40%+"))))</f>
        <v>0-10%</v>
      </c>
    </row>
    <row r="8008" spans="1:24" ht="14.4" x14ac:dyDescent="0.3">
      <c r="A8008" s="2">
        <v>8007</v>
      </c>
      <c r="B8008" s="2" t="s">
        <v>9779</v>
      </c>
      <c r="C8008" s="2">
        <f>YEAR([1]Data!$D8008)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9">
        <v>93.36</v>
      </c>
      <c r="T8008" s="2">
        <v>12</v>
      </c>
      <c r="U8008" s="25">
        <v>0</v>
      </c>
      <c r="V8008" s="25">
        <v>0.93359999999999843</v>
      </c>
      <c r="W8008" s="11">
        <f>Table_1[[#This Row],[Discount]]/Table_1[[#This Row],[Sales]]</f>
        <v>0</v>
      </c>
      <c r="X8008" t="str">
        <f>IF(Table_1[[#This Row],[Discount %]]&lt;=0.1, "0-10%", IF(Table_1[[#This Row],[Discount %]]&lt;=0.2, "10-20%", IF(Table_1[[#This Row],[Discount %]]&lt;=0.3, "20-30%", IF(Table_1[[#This Row],[Discount %]]&lt;=0.4, "30-40%", "40%+"))))</f>
        <v>0-10%</v>
      </c>
    </row>
    <row r="8009" spans="1:24" ht="14.4" x14ac:dyDescent="0.3">
      <c r="A8009" s="2">
        <v>8008</v>
      </c>
      <c r="B8009" s="2" t="s">
        <v>9780</v>
      </c>
      <c r="C8009" s="2">
        <f>YEAR([1]Data!$D8009)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9">
        <v>541.24</v>
      </c>
      <c r="T8009" s="2">
        <v>4</v>
      </c>
      <c r="U8009" s="25">
        <v>0</v>
      </c>
      <c r="V8009" s="25">
        <v>5.4124000000000478</v>
      </c>
      <c r="W8009" s="11">
        <f>Table_1[[#This Row],[Discount]]/Table_1[[#This Row],[Sales]]</f>
        <v>0</v>
      </c>
      <c r="X8009" t="str">
        <f>IF(Table_1[[#This Row],[Discount %]]&lt;=0.1, "0-10%", IF(Table_1[[#This Row],[Discount %]]&lt;=0.2, "10-20%", IF(Table_1[[#This Row],[Discount %]]&lt;=0.3, "20-30%", IF(Table_1[[#This Row],[Discount %]]&lt;=0.4, "30-40%", "40%+"))))</f>
        <v>0-10%</v>
      </c>
    </row>
    <row r="8010" spans="1:24" ht="14.4" x14ac:dyDescent="0.3">
      <c r="A8010" s="2">
        <v>8009</v>
      </c>
      <c r="B8010" s="2" t="s">
        <v>9780</v>
      </c>
      <c r="C8010" s="2">
        <f>YEAR([1]Data!$D8010)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9">
        <v>106.32</v>
      </c>
      <c r="T8010" s="2">
        <v>3</v>
      </c>
      <c r="U8010" s="25">
        <v>0</v>
      </c>
      <c r="V8010" s="25">
        <v>49.970399999999991</v>
      </c>
      <c r="W8010" s="11">
        <f>Table_1[[#This Row],[Discount]]/Table_1[[#This Row],[Sales]]</f>
        <v>0</v>
      </c>
      <c r="X8010" t="str">
        <f>IF(Table_1[[#This Row],[Discount %]]&lt;=0.1, "0-10%", IF(Table_1[[#This Row],[Discount %]]&lt;=0.2, "10-20%", IF(Table_1[[#This Row],[Discount %]]&lt;=0.3, "20-30%", IF(Table_1[[#This Row],[Discount %]]&lt;=0.4, "30-40%", "40%+"))))</f>
        <v>0-10%</v>
      </c>
    </row>
    <row r="8011" spans="1:24" ht="14.4" x14ac:dyDescent="0.3">
      <c r="A8011" s="2">
        <v>8010</v>
      </c>
      <c r="B8011" s="2" t="s">
        <v>9780</v>
      </c>
      <c r="C8011" s="2">
        <f>YEAR([1]Data!$D8011)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9">
        <v>1323.8999999999999</v>
      </c>
      <c r="T8011" s="2">
        <v>5</v>
      </c>
      <c r="U8011" s="25">
        <v>0</v>
      </c>
      <c r="V8011" s="25">
        <v>383.93099999999993</v>
      </c>
      <c r="W8011" s="11">
        <f>Table_1[[#This Row],[Discount]]/Table_1[[#This Row],[Sales]]</f>
        <v>0</v>
      </c>
      <c r="X8011" t="str">
        <f>IF(Table_1[[#This Row],[Discount %]]&lt;=0.1, "0-10%", IF(Table_1[[#This Row],[Discount %]]&lt;=0.2, "10-20%", IF(Table_1[[#This Row],[Discount %]]&lt;=0.3, "20-30%", IF(Table_1[[#This Row],[Discount %]]&lt;=0.4, "30-40%", "40%+"))))</f>
        <v>0-10%</v>
      </c>
    </row>
    <row r="8012" spans="1:24" ht="14.4" x14ac:dyDescent="0.3">
      <c r="A8012" s="2">
        <v>8011</v>
      </c>
      <c r="B8012" s="2" t="s">
        <v>9781</v>
      </c>
      <c r="C8012" s="2">
        <f>YEAR([1]Data!$D8012)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9">
        <v>126.624</v>
      </c>
      <c r="T8012" s="2">
        <v>6</v>
      </c>
      <c r="U8012" s="25">
        <v>0.2</v>
      </c>
      <c r="V8012" s="25">
        <v>41.152799999999992</v>
      </c>
      <c r="W8012" s="11">
        <f>Table_1[[#This Row],[Discount]]/Table_1[[#This Row],[Sales]]</f>
        <v>1.5794794035885774E-3</v>
      </c>
      <c r="X8012" t="str">
        <f>IF(Table_1[[#This Row],[Discount %]]&lt;=0.1, "0-10%", IF(Table_1[[#This Row],[Discount %]]&lt;=0.2, "10-20%", IF(Table_1[[#This Row],[Discount %]]&lt;=0.3, "20-30%", IF(Table_1[[#This Row],[Discount %]]&lt;=0.4, "30-40%", "40%+"))))</f>
        <v>0-10%</v>
      </c>
    </row>
    <row r="8013" spans="1:24" ht="14.4" x14ac:dyDescent="0.3">
      <c r="A8013" s="2">
        <v>8012</v>
      </c>
      <c r="B8013" s="2" t="s">
        <v>9782</v>
      </c>
      <c r="C8013" s="2">
        <f>YEAR([1]Data!$D8013)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9">
        <v>125.944</v>
      </c>
      <c r="T8013" s="2">
        <v>7</v>
      </c>
      <c r="U8013" s="25">
        <v>0.2</v>
      </c>
      <c r="V8013" s="25">
        <v>15.742999999999984</v>
      </c>
      <c r="W8013" s="11">
        <f>Table_1[[#This Row],[Discount]]/Table_1[[#This Row],[Sales]]</f>
        <v>1.5880073683541892E-3</v>
      </c>
      <c r="X8013" t="str">
        <f>IF(Table_1[[#This Row],[Discount %]]&lt;=0.1, "0-10%", IF(Table_1[[#This Row],[Discount %]]&lt;=0.2, "10-20%", IF(Table_1[[#This Row],[Discount %]]&lt;=0.3, "20-30%", IF(Table_1[[#This Row],[Discount %]]&lt;=0.4, "30-40%", "40%+"))))</f>
        <v>0-10%</v>
      </c>
    </row>
    <row r="8014" spans="1:24" ht="14.4" x14ac:dyDescent="0.3">
      <c r="A8014" s="2">
        <v>8013</v>
      </c>
      <c r="B8014" s="2" t="s">
        <v>9783</v>
      </c>
      <c r="C8014" s="2">
        <f>YEAR([1]Data!$D8014)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9">
        <v>663.92</v>
      </c>
      <c r="T8014" s="2">
        <v>5</v>
      </c>
      <c r="U8014" s="25">
        <v>0.2</v>
      </c>
      <c r="V8014" s="25">
        <v>207.47499999999994</v>
      </c>
      <c r="W8014" s="11">
        <f>Table_1[[#This Row],[Discount]]/Table_1[[#This Row],[Sales]]</f>
        <v>3.0124111338715513E-4</v>
      </c>
      <c r="X8014" t="str">
        <f>IF(Table_1[[#This Row],[Discount %]]&lt;=0.1, "0-10%", IF(Table_1[[#This Row],[Discount %]]&lt;=0.2, "10-20%", IF(Table_1[[#This Row],[Discount %]]&lt;=0.3, "20-30%", IF(Table_1[[#This Row],[Discount %]]&lt;=0.4, "30-40%", "40%+"))))</f>
        <v>0-10%</v>
      </c>
    </row>
    <row r="8015" spans="1:24" ht="14.4" x14ac:dyDescent="0.3">
      <c r="A8015" s="2">
        <v>8014</v>
      </c>
      <c r="B8015" s="2" t="s">
        <v>9783</v>
      </c>
      <c r="C8015" s="2">
        <f>YEAR([1]Data!$D8015)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9">
        <v>120</v>
      </c>
      <c r="T8015" s="2">
        <v>8</v>
      </c>
      <c r="U8015" s="25">
        <v>0</v>
      </c>
      <c r="V8015" s="25">
        <v>13.200000000000003</v>
      </c>
      <c r="W8015" s="11">
        <f>Table_1[[#This Row],[Discount]]/Table_1[[#This Row],[Sales]]</f>
        <v>0</v>
      </c>
      <c r="X8015" t="str">
        <f>IF(Table_1[[#This Row],[Discount %]]&lt;=0.1, "0-10%", IF(Table_1[[#This Row],[Discount %]]&lt;=0.2, "10-20%", IF(Table_1[[#This Row],[Discount %]]&lt;=0.3, "20-30%", IF(Table_1[[#This Row],[Discount %]]&lt;=0.4, "30-40%", "40%+"))))</f>
        <v>0-10%</v>
      </c>
    </row>
    <row r="8016" spans="1:24" ht="14.4" x14ac:dyDescent="0.3">
      <c r="A8016" s="2">
        <v>8015</v>
      </c>
      <c r="B8016" s="2" t="s">
        <v>9783</v>
      </c>
      <c r="C8016" s="2">
        <f>YEAR([1]Data!$D8016)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9">
        <v>3.29</v>
      </c>
      <c r="T8016" s="2">
        <v>1</v>
      </c>
      <c r="U8016" s="25">
        <v>0</v>
      </c>
      <c r="V8016" s="25">
        <v>1.4804999999999999</v>
      </c>
      <c r="W8016" s="11">
        <f>Table_1[[#This Row],[Discount]]/Table_1[[#This Row],[Sales]]</f>
        <v>0</v>
      </c>
      <c r="X8016" t="str">
        <f>IF(Table_1[[#This Row],[Discount %]]&lt;=0.1, "0-10%", IF(Table_1[[#This Row],[Discount %]]&lt;=0.2, "10-20%", IF(Table_1[[#This Row],[Discount %]]&lt;=0.3, "20-30%", IF(Table_1[[#This Row],[Discount %]]&lt;=0.4, "30-40%", "40%+"))))</f>
        <v>0-10%</v>
      </c>
    </row>
    <row r="8017" spans="1:24" ht="14.4" x14ac:dyDescent="0.3">
      <c r="A8017" s="2">
        <v>8016</v>
      </c>
      <c r="B8017" s="2" t="s">
        <v>9783</v>
      </c>
      <c r="C8017" s="2">
        <f>YEAR([1]Data!$D8017)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9">
        <v>18.84</v>
      </c>
      <c r="T8017" s="2">
        <v>3</v>
      </c>
      <c r="U8017" s="25">
        <v>0</v>
      </c>
      <c r="V8017" s="25">
        <v>6.0287999999999995</v>
      </c>
      <c r="W8017" s="11">
        <f>Table_1[[#This Row],[Discount]]/Table_1[[#This Row],[Sales]]</f>
        <v>0</v>
      </c>
      <c r="X8017" t="str">
        <f>IF(Table_1[[#This Row],[Discount %]]&lt;=0.1, "0-10%", IF(Table_1[[#This Row],[Discount %]]&lt;=0.2, "10-20%", IF(Table_1[[#This Row],[Discount %]]&lt;=0.3, "20-30%", IF(Table_1[[#This Row],[Discount %]]&lt;=0.4, "30-40%", "40%+"))))</f>
        <v>0-10%</v>
      </c>
    </row>
    <row r="8018" spans="1:24" ht="14.4" x14ac:dyDescent="0.3">
      <c r="A8018" s="2">
        <v>8017</v>
      </c>
      <c r="B8018" s="2" t="s">
        <v>9784</v>
      </c>
      <c r="C8018" s="2">
        <f>YEAR([1]Data!$D8018)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9">
        <v>60.672000000000011</v>
      </c>
      <c r="T8018" s="2">
        <v>6</v>
      </c>
      <c r="U8018" s="25">
        <v>0.2</v>
      </c>
      <c r="V8018" s="25">
        <v>12.892799999999998</v>
      </c>
      <c r="W8018" s="11">
        <f>Table_1[[#This Row],[Discount]]/Table_1[[#This Row],[Sales]]</f>
        <v>3.2964135021097043E-3</v>
      </c>
      <c r="X8018" t="str">
        <f>IF(Table_1[[#This Row],[Discount %]]&lt;=0.1, "0-10%", IF(Table_1[[#This Row],[Discount %]]&lt;=0.2, "10-20%", IF(Table_1[[#This Row],[Discount %]]&lt;=0.3, "20-30%", IF(Table_1[[#This Row],[Discount %]]&lt;=0.4, "30-40%", "40%+"))))</f>
        <v>0-10%</v>
      </c>
    </row>
    <row r="8019" spans="1:24" ht="14.4" x14ac:dyDescent="0.3">
      <c r="A8019" s="2">
        <v>8018</v>
      </c>
      <c r="B8019" s="2" t="s">
        <v>9784</v>
      </c>
      <c r="C8019" s="2">
        <f>YEAR([1]Data!$D8019)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9">
        <v>30.816000000000003</v>
      </c>
      <c r="T8019" s="2">
        <v>9</v>
      </c>
      <c r="U8019" s="25">
        <v>0.2</v>
      </c>
      <c r="V8019" s="25">
        <v>2.6964000000000006</v>
      </c>
      <c r="W8019" s="11">
        <f>Table_1[[#This Row],[Discount]]/Table_1[[#This Row],[Sales]]</f>
        <v>6.4901349948078921E-3</v>
      </c>
      <c r="X8019" t="str">
        <f>IF(Table_1[[#This Row],[Discount %]]&lt;=0.1, "0-10%", IF(Table_1[[#This Row],[Discount %]]&lt;=0.2, "10-20%", IF(Table_1[[#This Row],[Discount %]]&lt;=0.3, "20-30%", IF(Table_1[[#This Row],[Discount %]]&lt;=0.4, "30-40%", "40%+"))))</f>
        <v>0-10%</v>
      </c>
    </row>
    <row r="8020" spans="1:24" ht="14.4" x14ac:dyDescent="0.3">
      <c r="A8020" s="2">
        <v>8019</v>
      </c>
      <c r="B8020" s="2" t="s">
        <v>9785</v>
      </c>
      <c r="C8020" s="2">
        <f>YEAR([1]Data!$D8020)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9">
        <v>52.792000000000002</v>
      </c>
      <c r="T8020" s="2">
        <v>1</v>
      </c>
      <c r="U8020" s="25">
        <v>0.2</v>
      </c>
      <c r="V8020" s="25">
        <v>4.6193000000000026</v>
      </c>
      <c r="W8020" s="11">
        <f>Table_1[[#This Row],[Discount]]/Table_1[[#This Row],[Sales]]</f>
        <v>3.7884527958781636E-3</v>
      </c>
      <c r="X8020" t="str">
        <f>IF(Table_1[[#This Row],[Discount %]]&lt;=0.1, "0-10%", IF(Table_1[[#This Row],[Discount %]]&lt;=0.2, "10-20%", IF(Table_1[[#This Row],[Discount %]]&lt;=0.3, "20-30%", IF(Table_1[[#This Row],[Discount %]]&lt;=0.4, "30-40%", "40%+"))))</f>
        <v>0-10%</v>
      </c>
    </row>
    <row r="8021" spans="1:24" ht="14.4" x14ac:dyDescent="0.3">
      <c r="A8021" s="2">
        <v>8020</v>
      </c>
      <c r="B8021" s="2" t="s">
        <v>9786</v>
      </c>
      <c r="C8021" s="2">
        <f>YEAR([1]Data!$D8021)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9">
        <v>83.9</v>
      </c>
      <c r="T8021" s="2">
        <v>10</v>
      </c>
      <c r="U8021" s="25">
        <v>0</v>
      </c>
      <c r="V8021" s="25">
        <v>20.975000000000001</v>
      </c>
      <c r="W8021" s="11">
        <f>Table_1[[#This Row],[Discount]]/Table_1[[#This Row],[Sales]]</f>
        <v>0</v>
      </c>
      <c r="X8021" t="str">
        <f>IF(Table_1[[#This Row],[Discount %]]&lt;=0.1, "0-10%", IF(Table_1[[#This Row],[Discount %]]&lt;=0.2, "10-20%", IF(Table_1[[#This Row],[Discount %]]&lt;=0.3, "20-30%", IF(Table_1[[#This Row],[Discount %]]&lt;=0.4, "30-40%", "40%+"))))</f>
        <v>0-10%</v>
      </c>
    </row>
    <row r="8022" spans="1:24" ht="14.4" x14ac:dyDescent="0.3">
      <c r="A8022" s="2">
        <v>8021</v>
      </c>
      <c r="B8022" s="2" t="s">
        <v>9786</v>
      </c>
      <c r="C8022" s="2">
        <f>YEAR([1]Data!$D8022)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9">
        <v>11.76</v>
      </c>
      <c r="T8022" s="2">
        <v>2</v>
      </c>
      <c r="U8022" s="25">
        <v>0</v>
      </c>
      <c r="V8022" s="25">
        <v>5.7623999999999995</v>
      </c>
      <c r="W8022" s="11">
        <f>Table_1[[#This Row],[Discount]]/Table_1[[#This Row],[Sales]]</f>
        <v>0</v>
      </c>
      <c r="X8022" t="str">
        <f>IF(Table_1[[#This Row],[Discount %]]&lt;=0.1, "0-10%", IF(Table_1[[#This Row],[Discount %]]&lt;=0.2, "10-20%", IF(Table_1[[#This Row],[Discount %]]&lt;=0.3, "20-30%", IF(Table_1[[#This Row],[Discount %]]&lt;=0.4, "30-40%", "40%+"))))</f>
        <v>0-10%</v>
      </c>
    </row>
    <row r="8023" spans="1:24" ht="14.4" x14ac:dyDescent="0.3">
      <c r="A8023" s="2">
        <v>8022</v>
      </c>
      <c r="B8023" s="2" t="s">
        <v>9787</v>
      </c>
      <c r="C8023" s="2">
        <f>YEAR([1]Data!$D8023)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9">
        <v>4.9919999999999991</v>
      </c>
      <c r="T8023" s="2">
        <v>3</v>
      </c>
      <c r="U8023" s="25">
        <v>0.8</v>
      </c>
      <c r="V8023" s="25">
        <v>-12.979200000000002</v>
      </c>
      <c r="W8023" s="11">
        <f>Table_1[[#This Row],[Discount]]/Table_1[[#This Row],[Sales]]</f>
        <v>0.1602564102564103</v>
      </c>
      <c r="X8023" t="str">
        <f>IF(Table_1[[#This Row],[Discount %]]&lt;=0.1, "0-10%", IF(Table_1[[#This Row],[Discount %]]&lt;=0.2, "10-20%", IF(Table_1[[#This Row],[Discount %]]&lt;=0.3, "20-30%", IF(Table_1[[#This Row],[Discount %]]&lt;=0.4, "30-40%", "40%+"))))</f>
        <v>10-20%</v>
      </c>
    </row>
    <row r="8024" spans="1:24" ht="14.4" x14ac:dyDescent="0.3">
      <c r="A8024" s="2">
        <v>8023</v>
      </c>
      <c r="B8024" s="2" t="s">
        <v>9787</v>
      </c>
      <c r="C8024" s="2">
        <f>YEAR([1]Data!$D8024)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9">
        <v>87.92</v>
      </c>
      <c r="T8024" s="2">
        <v>5</v>
      </c>
      <c r="U8024" s="25">
        <v>0.2</v>
      </c>
      <c r="V8024" s="25">
        <v>29.673000000000005</v>
      </c>
      <c r="W8024" s="11">
        <f>Table_1[[#This Row],[Discount]]/Table_1[[#This Row],[Sales]]</f>
        <v>2.2747952684258419E-3</v>
      </c>
      <c r="X8024" t="str">
        <f>IF(Table_1[[#This Row],[Discount %]]&lt;=0.1, "0-10%", IF(Table_1[[#This Row],[Discount %]]&lt;=0.2, "10-20%", IF(Table_1[[#This Row],[Discount %]]&lt;=0.3, "20-30%", IF(Table_1[[#This Row],[Discount %]]&lt;=0.4, "30-40%", "40%+"))))</f>
        <v>0-10%</v>
      </c>
    </row>
    <row r="8025" spans="1:24" ht="14.4" x14ac:dyDescent="0.3">
      <c r="A8025" s="2">
        <v>8024</v>
      </c>
      <c r="B8025" s="2" t="s">
        <v>9787</v>
      </c>
      <c r="C8025" s="2">
        <f>YEAR([1]Data!$D8025)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9">
        <v>657.93</v>
      </c>
      <c r="T8025" s="2">
        <v>5</v>
      </c>
      <c r="U8025" s="25">
        <v>0.3</v>
      </c>
      <c r="V8025" s="25">
        <v>-93.989999999999952</v>
      </c>
      <c r="W8025" s="11">
        <f>Table_1[[#This Row],[Discount]]/Table_1[[#This Row],[Sales]]</f>
        <v>4.5597555970999955E-4</v>
      </c>
      <c r="X8025" t="str">
        <f>IF(Table_1[[#This Row],[Discount %]]&lt;=0.1, "0-10%", IF(Table_1[[#This Row],[Discount %]]&lt;=0.2, "10-20%", IF(Table_1[[#This Row],[Discount %]]&lt;=0.3, "20-30%", IF(Table_1[[#This Row],[Discount %]]&lt;=0.4, "30-40%", "40%+"))))</f>
        <v>0-10%</v>
      </c>
    </row>
    <row r="8026" spans="1:24" ht="14.4" x14ac:dyDescent="0.3">
      <c r="A8026" s="2">
        <v>8025</v>
      </c>
      <c r="B8026" s="2" t="s">
        <v>9787</v>
      </c>
      <c r="C8026" s="2">
        <f>YEAR([1]Data!$D8026)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9">
        <v>1.0439999999999998</v>
      </c>
      <c r="T8026" s="2">
        <v>1</v>
      </c>
      <c r="U8026" s="25">
        <v>0.8</v>
      </c>
      <c r="V8026" s="25">
        <v>-1.8270000000000004</v>
      </c>
      <c r="W8026" s="11">
        <f>Table_1[[#This Row],[Discount]]/Table_1[[#This Row],[Sales]]</f>
        <v>0.7662835249042147</v>
      </c>
      <c r="X8026" t="str">
        <f>IF(Table_1[[#This Row],[Discount %]]&lt;=0.1, "0-10%", IF(Table_1[[#This Row],[Discount %]]&lt;=0.2, "10-20%", IF(Table_1[[#This Row],[Discount %]]&lt;=0.3, "20-30%", IF(Table_1[[#This Row],[Discount %]]&lt;=0.4, "30-40%", "40%+"))))</f>
        <v>40%+</v>
      </c>
    </row>
    <row r="8027" spans="1:24" ht="14.4" x14ac:dyDescent="0.3">
      <c r="A8027" s="2">
        <v>8026</v>
      </c>
      <c r="B8027" s="2" t="s">
        <v>9788</v>
      </c>
      <c r="C8027" s="2">
        <f>YEAR([1]Data!$D8027)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9">
        <v>210.68</v>
      </c>
      <c r="T8027" s="2">
        <v>2</v>
      </c>
      <c r="U8027" s="25">
        <v>0</v>
      </c>
      <c r="V8027" s="25">
        <v>50.563199999999995</v>
      </c>
      <c r="W8027" s="11">
        <f>Table_1[[#This Row],[Discount]]/Table_1[[#This Row],[Sales]]</f>
        <v>0</v>
      </c>
      <c r="X8027" t="str">
        <f>IF(Table_1[[#This Row],[Discount %]]&lt;=0.1, "0-10%", IF(Table_1[[#This Row],[Discount %]]&lt;=0.2, "10-20%", IF(Table_1[[#This Row],[Discount %]]&lt;=0.3, "20-30%", IF(Table_1[[#This Row],[Discount %]]&lt;=0.4, "30-40%", "40%+"))))</f>
        <v>0-10%</v>
      </c>
    </row>
    <row r="8028" spans="1:24" ht="14.4" x14ac:dyDescent="0.3">
      <c r="A8028" s="2">
        <v>8027</v>
      </c>
      <c r="B8028" s="2" t="s">
        <v>9788</v>
      </c>
      <c r="C8028" s="2">
        <f>YEAR([1]Data!$D8028)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9">
        <v>78.8</v>
      </c>
      <c r="T8028" s="2">
        <v>1</v>
      </c>
      <c r="U8028" s="25">
        <v>0</v>
      </c>
      <c r="V8028" s="25">
        <v>1.5760000000000076</v>
      </c>
      <c r="W8028" s="11">
        <f>Table_1[[#This Row],[Discount]]/Table_1[[#This Row],[Sales]]</f>
        <v>0</v>
      </c>
      <c r="X8028" t="str">
        <f>IF(Table_1[[#This Row],[Discount %]]&lt;=0.1, "0-10%", IF(Table_1[[#This Row],[Discount %]]&lt;=0.2, "10-20%", IF(Table_1[[#This Row],[Discount %]]&lt;=0.3, "20-30%", IF(Table_1[[#This Row],[Discount %]]&lt;=0.4, "30-40%", "40%+"))))</f>
        <v>0-10%</v>
      </c>
    </row>
    <row r="8029" spans="1:24" ht="14.4" x14ac:dyDescent="0.3">
      <c r="A8029" s="2">
        <v>8028</v>
      </c>
      <c r="B8029" s="2" t="s">
        <v>9788</v>
      </c>
      <c r="C8029" s="2">
        <f>YEAR([1]Data!$D8029)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9">
        <v>19.989999999999998</v>
      </c>
      <c r="T8029" s="2">
        <v>1</v>
      </c>
      <c r="U8029" s="25">
        <v>0</v>
      </c>
      <c r="V8029" s="25">
        <v>6.796599999999998</v>
      </c>
      <c r="W8029" s="11">
        <f>Table_1[[#This Row],[Discount]]/Table_1[[#This Row],[Sales]]</f>
        <v>0</v>
      </c>
      <c r="X8029" t="str">
        <f>IF(Table_1[[#This Row],[Discount %]]&lt;=0.1, "0-10%", IF(Table_1[[#This Row],[Discount %]]&lt;=0.2, "10-20%", IF(Table_1[[#This Row],[Discount %]]&lt;=0.3, "20-30%", IF(Table_1[[#This Row],[Discount %]]&lt;=0.4, "30-40%", "40%+"))))</f>
        <v>0-10%</v>
      </c>
    </row>
    <row r="8030" spans="1:24" ht="14.4" x14ac:dyDescent="0.3">
      <c r="A8030" s="2">
        <v>8029</v>
      </c>
      <c r="B8030" s="2" t="s">
        <v>9788</v>
      </c>
      <c r="C8030" s="2">
        <f>YEAR([1]Data!$D8030)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9">
        <v>772.68</v>
      </c>
      <c r="T8030" s="2">
        <v>4</v>
      </c>
      <c r="U8030" s="25">
        <v>0</v>
      </c>
      <c r="V8030" s="25">
        <v>108.17520000000002</v>
      </c>
      <c r="W8030" s="11">
        <f>Table_1[[#This Row],[Discount]]/Table_1[[#This Row],[Sales]]</f>
        <v>0</v>
      </c>
      <c r="X8030" t="str">
        <f>IF(Table_1[[#This Row],[Discount %]]&lt;=0.1, "0-10%", IF(Table_1[[#This Row],[Discount %]]&lt;=0.2, "10-20%", IF(Table_1[[#This Row],[Discount %]]&lt;=0.3, "20-30%", IF(Table_1[[#This Row],[Discount %]]&lt;=0.4, "30-40%", "40%+"))))</f>
        <v>0-10%</v>
      </c>
    </row>
    <row r="8031" spans="1:24" ht="14.4" x14ac:dyDescent="0.3">
      <c r="A8031" s="2">
        <v>8030</v>
      </c>
      <c r="B8031" s="2" t="s">
        <v>9789</v>
      </c>
      <c r="C8031" s="2">
        <f>YEAR([1]Data!$D8031)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9">
        <v>106.08000000000001</v>
      </c>
      <c r="T8031" s="2">
        <v>6</v>
      </c>
      <c r="U8031" s="25">
        <v>0.2</v>
      </c>
      <c r="V8031" s="25">
        <v>-9.2819999999999965</v>
      </c>
      <c r="W8031" s="11">
        <f>Table_1[[#This Row],[Discount]]/Table_1[[#This Row],[Sales]]</f>
        <v>1.8853695324283558E-3</v>
      </c>
      <c r="X8031" t="str">
        <f>IF(Table_1[[#This Row],[Discount %]]&lt;=0.1, "0-10%", IF(Table_1[[#This Row],[Discount %]]&lt;=0.2, "10-20%", IF(Table_1[[#This Row],[Discount %]]&lt;=0.3, "20-30%", IF(Table_1[[#This Row],[Discount %]]&lt;=0.4, "30-40%", "40%+"))))</f>
        <v>0-10%</v>
      </c>
    </row>
    <row r="8032" spans="1:24" ht="14.4" x14ac:dyDescent="0.3">
      <c r="A8032" s="2">
        <v>8031</v>
      </c>
      <c r="B8032" s="2" t="s">
        <v>9790</v>
      </c>
      <c r="C8032" s="2">
        <f>YEAR([1]Data!$D8032)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9">
        <v>23.076000000000001</v>
      </c>
      <c r="T8032" s="2">
        <v>3</v>
      </c>
      <c r="U8032" s="25">
        <v>0.6</v>
      </c>
      <c r="V8032" s="25">
        <v>-10.961100000000002</v>
      </c>
      <c r="W8032" s="11">
        <f>Table_1[[#This Row],[Discount]]/Table_1[[#This Row],[Sales]]</f>
        <v>2.6001040041601663E-2</v>
      </c>
      <c r="X8032" t="str">
        <f>IF(Table_1[[#This Row],[Discount %]]&lt;=0.1, "0-10%", IF(Table_1[[#This Row],[Discount %]]&lt;=0.2, "10-20%", IF(Table_1[[#This Row],[Discount %]]&lt;=0.3, "20-30%", IF(Table_1[[#This Row],[Discount %]]&lt;=0.4, "30-40%", "40%+"))))</f>
        <v>0-10%</v>
      </c>
    </row>
    <row r="8033" spans="1:24" ht="14.4" x14ac:dyDescent="0.3">
      <c r="A8033" s="2">
        <v>8032</v>
      </c>
      <c r="B8033" s="2" t="s">
        <v>9790</v>
      </c>
      <c r="C8033" s="2">
        <f>YEAR([1]Data!$D8033)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9">
        <v>25.920000000000005</v>
      </c>
      <c r="T8033" s="2">
        <v>5</v>
      </c>
      <c r="U8033" s="25">
        <v>0.2</v>
      </c>
      <c r="V8033" s="25">
        <v>9.0719999999999992</v>
      </c>
      <c r="W8033" s="11">
        <f>Table_1[[#This Row],[Discount]]/Table_1[[#This Row],[Sales]]</f>
        <v>7.7160493827160481E-3</v>
      </c>
      <c r="X8033" t="str">
        <f>IF(Table_1[[#This Row],[Discount %]]&lt;=0.1, "0-10%", IF(Table_1[[#This Row],[Discount %]]&lt;=0.2, "10-20%", IF(Table_1[[#This Row],[Discount %]]&lt;=0.3, "20-30%", IF(Table_1[[#This Row],[Discount %]]&lt;=0.4, "30-40%", "40%+"))))</f>
        <v>0-10%</v>
      </c>
    </row>
    <row r="8034" spans="1:24" ht="14.4" x14ac:dyDescent="0.3">
      <c r="A8034" s="2">
        <v>8033</v>
      </c>
      <c r="B8034" s="2" t="s">
        <v>9791</v>
      </c>
      <c r="C8034" s="2">
        <f>YEAR([1]Data!$D8034)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9">
        <v>47.952000000000005</v>
      </c>
      <c r="T8034" s="2">
        <v>3</v>
      </c>
      <c r="U8034" s="25">
        <v>0.2</v>
      </c>
      <c r="V8034" s="25">
        <v>16.183799999999998</v>
      </c>
      <c r="W8034" s="11">
        <f>Table_1[[#This Row],[Discount]]/Table_1[[#This Row],[Sales]]</f>
        <v>4.1708375041708372E-3</v>
      </c>
      <c r="X8034" t="str">
        <f>IF(Table_1[[#This Row],[Discount %]]&lt;=0.1, "0-10%", IF(Table_1[[#This Row],[Discount %]]&lt;=0.2, "10-20%", IF(Table_1[[#This Row],[Discount %]]&lt;=0.3, "20-30%", IF(Table_1[[#This Row],[Discount %]]&lt;=0.4, "30-40%", "40%+"))))</f>
        <v>0-10%</v>
      </c>
    </row>
    <row r="8035" spans="1:24" ht="14.4" x14ac:dyDescent="0.3">
      <c r="A8035" s="2">
        <v>8034</v>
      </c>
      <c r="B8035" s="2" t="s">
        <v>9791</v>
      </c>
      <c r="C8035" s="2">
        <f>YEAR([1]Data!$D8035)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9">
        <v>0.98399999999999976</v>
      </c>
      <c r="T8035" s="2">
        <v>2</v>
      </c>
      <c r="U8035" s="25">
        <v>0.8</v>
      </c>
      <c r="V8035" s="25">
        <v>-1.476</v>
      </c>
      <c r="W8035" s="11">
        <f>Table_1[[#This Row],[Discount]]/Table_1[[#This Row],[Sales]]</f>
        <v>0.81300813008130102</v>
      </c>
      <c r="X8035" t="str">
        <f>IF(Table_1[[#This Row],[Discount %]]&lt;=0.1, "0-10%", IF(Table_1[[#This Row],[Discount %]]&lt;=0.2, "10-20%", IF(Table_1[[#This Row],[Discount %]]&lt;=0.3, "20-30%", IF(Table_1[[#This Row],[Discount %]]&lt;=0.4, "30-40%", "40%+"))))</f>
        <v>40%+</v>
      </c>
    </row>
    <row r="8036" spans="1:24" ht="14.4" x14ac:dyDescent="0.3">
      <c r="A8036" s="2">
        <v>8035</v>
      </c>
      <c r="B8036" s="2" t="s">
        <v>9791</v>
      </c>
      <c r="C8036" s="2">
        <f>YEAR([1]Data!$D8036)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9">
        <v>75.384000000000015</v>
      </c>
      <c r="T8036" s="2">
        <v>9</v>
      </c>
      <c r="U8036" s="25">
        <v>0.6</v>
      </c>
      <c r="V8036" s="25">
        <v>-20.730599999999995</v>
      </c>
      <c r="W8036" s="11">
        <f>Table_1[[#This Row],[Discount]]/Table_1[[#This Row],[Sales]]</f>
        <v>7.9592486469277288E-3</v>
      </c>
      <c r="X8036" t="str">
        <f>IF(Table_1[[#This Row],[Discount %]]&lt;=0.1, "0-10%", IF(Table_1[[#This Row],[Discount %]]&lt;=0.2, "10-20%", IF(Table_1[[#This Row],[Discount %]]&lt;=0.3, "20-30%", IF(Table_1[[#This Row],[Discount %]]&lt;=0.4, "30-40%", "40%+"))))</f>
        <v>0-10%</v>
      </c>
    </row>
    <row r="8037" spans="1:24" ht="14.4" x14ac:dyDescent="0.3">
      <c r="A8037" s="2">
        <v>8036</v>
      </c>
      <c r="B8037" s="2" t="s">
        <v>9791</v>
      </c>
      <c r="C8037" s="2">
        <f>YEAR([1]Data!$D8037)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9">
        <v>4.6079999999999997</v>
      </c>
      <c r="T8037" s="2">
        <v>2</v>
      </c>
      <c r="U8037" s="25">
        <v>0.2</v>
      </c>
      <c r="V8037" s="25">
        <v>1.6704000000000001</v>
      </c>
      <c r="W8037" s="11">
        <f>Table_1[[#This Row],[Discount]]/Table_1[[#This Row],[Sales]]</f>
        <v>4.3402777777777783E-2</v>
      </c>
      <c r="X8037" t="str">
        <f>IF(Table_1[[#This Row],[Discount %]]&lt;=0.1, "0-10%", IF(Table_1[[#This Row],[Discount %]]&lt;=0.2, "10-20%", IF(Table_1[[#This Row],[Discount %]]&lt;=0.3, "20-30%", IF(Table_1[[#This Row],[Discount %]]&lt;=0.4, "30-40%", "40%+"))))</f>
        <v>0-10%</v>
      </c>
    </row>
    <row r="8038" spans="1:24" ht="14.4" x14ac:dyDescent="0.3">
      <c r="A8038" s="2">
        <v>8037</v>
      </c>
      <c r="B8038" s="2" t="s">
        <v>9792</v>
      </c>
      <c r="C8038" s="2">
        <f>YEAR([1]Data!$D8038)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9">
        <v>37.68</v>
      </c>
      <c r="T8038" s="2">
        <v>6</v>
      </c>
      <c r="U8038" s="25">
        <v>0</v>
      </c>
      <c r="V8038" s="25">
        <v>16.955999999999996</v>
      </c>
      <c r="W8038" s="11">
        <f>Table_1[[#This Row],[Discount]]/Table_1[[#This Row],[Sales]]</f>
        <v>0</v>
      </c>
      <c r="X8038" t="str">
        <f>IF(Table_1[[#This Row],[Discount %]]&lt;=0.1, "0-10%", IF(Table_1[[#This Row],[Discount %]]&lt;=0.2, "10-20%", IF(Table_1[[#This Row],[Discount %]]&lt;=0.3, "20-30%", IF(Table_1[[#This Row],[Discount %]]&lt;=0.4, "30-40%", "40%+"))))</f>
        <v>0-10%</v>
      </c>
    </row>
    <row r="8039" spans="1:24" ht="14.4" x14ac:dyDescent="0.3">
      <c r="A8039" s="2">
        <v>8038</v>
      </c>
      <c r="B8039" s="2" t="s">
        <v>9793</v>
      </c>
      <c r="C8039" s="2">
        <f>YEAR([1]Data!$D8039)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9">
        <v>41.910000000000004</v>
      </c>
      <c r="T8039" s="2">
        <v>3</v>
      </c>
      <c r="U8039" s="25">
        <v>0</v>
      </c>
      <c r="V8039" s="25">
        <v>10.896600000000003</v>
      </c>
      <c r="W8039" s="11">
        <f>Table_1[[#This Row],[Discount]]/Table_1[[#This Row],[Sales]]</f>
        <v>0</v>
      </c>
      <c r="X8039" t="str">
        <f>IF(Table_1[[#This Row],[Discount %]]&lt;=0.1, "0-10%", IF(Table_1[[#This Row],[Discount %]]&lt;=0.2, "10-20%", IF(Table_1[[#This Row],[Discount %]]&lt;=0.3, "20-30%", IF(Table_1[[#This Row],[Discount %]]&lt;=0.4, "30-40%", "40%+"))))</f>
        <v>0-10%</v>
      </c>
    </row>
    <row r="8040" spans="1:24" ht="14.4" x14ac:dyDescent="0.3">
      <c r="A8040" s="2">
        <v>8039</v>
      </c>
      <c r="B8040" s="2" t="s">
        <v>9794</v>
      </c>
      <c r="C8040" s="2">
        <f>YEAR([1]Data!$D8040)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9">
        <v>435.99900000000002</v>
      </c>
      <c r="T8040" s="2">
        <v>3</v>
      </c>
      <c r="U8040" s="25">
        <v>0.15</v>
      </c>
      <c r="V8040" s="25">
        <v>5.1293999999999755</v>
      </c>
      <c r="W8040" s="11">
        <f>Table_1[[#This Row],[Discount]]/Table_1[[#This Row],[Sales]]</f>
        <v>3.4403748632450991E-4</v>
      </c>
      <c r="X8040" t="str">
        <f>IF(Table_1[[#This Row],[Discount %]]&lt;=0.1, "0-10%", IF(Table_1[[#This Row],[Discount %]]&lt;=0.2, "10-20%", IF(Table_1[[#This Row],[Discount %]]&lt;=0.3, "20-30%", IF(Table_1[[#This Row],[Discount %]]&lt;=0.4, "30-40%", "40%+"))))</f>
        <v>0-10%</v>
      </c>
    </row>
    <row r="8041" spans="1:24" ht="14.4" x14ac:dyDescent="0.3">
      <c r="A8041" s="2">
        <v>8040</v>
      </c>
      <c r="B8041" s="2" t="s">
        <v>9795</v>
      </c>
      <c r="C8041" s="2">
        <f>YEAR([1]Data!$D8041)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9">
        <v>388.70400000000006</v>
      </c>
      <c r="T8041" s="2">
        <v>6</v>
      </c>
      <c r="U8041" s="25">
        <v>0.2</v>
      </c>
      <c r="V8041" s="25">
        <v>38.870400000000018</v>
      </c>
      <c r="W8041" s="11">
        <f>Table_1[[#This Row],[Discount]]/Table_1[[#This Row],[Sales]]</f>
        <v>5.145303367086523E-4</v>
      </c>
      <c r="X8041" t="str">
        <f>IF(Table_1[[#This Row],[Discount %]]&lt;=0.1, "0-10%", IF(Table_1[[#This Row],[Discount %]]&lt;=0.2, "10-20%", IF(Table_1[[#This Row],[Discount %]]&lt;=0.3, "20-30%", IF(Table_1[[#This Row],[Discount %]]&lt;=0.4, "30-40%", "40%+"))))</f>
        <v>0-10%</v>
      </c>
    </row>
    <row r="8042" spans="1:24" ht="14.4" x14ac:dyDescent="0.3">
      <c r="A8042" s="2">
        <v>8041</v>
      </c>
      <c r="B8042" s="2" t="s">
        <v>9795</v>
      </c>
      <c r="C8042" s="2">
        <f>YEAR([1]Data!$D8042)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9">
        <v>572.58000000000004</v>
      </c>
      <c r="T8042" s="2">
        <v>6</v>
      </c>
      <c r="U8042" s="25">
        <v>0</v>
      </c>
      <c r="V8042" s="25">
        <v>34.354799999999955</v>
      </c>
      <c r="W8042" s="11">
        <f>Table_1[[#This Row],[Discount]]/Table_1[[#This Row],[Sales]]</f>
        <v>0</v>
      </c>
      <c r="X8042" t="str">
        <f>IF(Table_1[[#This Row],[Discount %]]&lt;=0.1, "0-10%", IF(Table_1[[#This Row],[Discount %]]&lt;=0.2, "10-20%", IF(Table_1[[#This Row],[Discount %]]&lt;=0.3, "20-30%", IF(Table_1[[#This Row],[Discount %]]&lt;=0.4, "30-40%", "40%+"))))</f>
        <v>0-10%</v>
      </c>
    </row>
    <row r="8043" spans="1:24" ht="14.4" x14ac:dyDescent="0.3">
      <c r="A8043" s="2">
        <v>8042</v>
      </c>
      <c r="B8043" s="2" t="s">
        <v>9795</v>
      </c>
      <c r="C8043" s="2">
        <f>YEAR([1]Data!$D8043)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9">
        <v>33.18</v>
      </c>
      <c r="T8043" s="2">
        <v>2</v>
      </c>
      <c r="U8043" s="25">
        <v>0</v>
      </c>
      <c r="V8043" s="25">
        <v>11.613</v>
      </c>
      <c r="W8043" s="11">
        <f>Table_1[[#This Row],[Discount]]/Table_1[[#This Row],[Sales]]</f>
        <v>0</v>
      </c>
      <c r="X8043" t="str">
        <f>IF(Table_1[[#This Row],[Discount %]]&lt;=0.1, "0-10%", IF(Table_1[[#This Row],[Discount %]]&lt;=0.2, "10-20%", IF(Table_1[[#This Row],[Discount %]]&lt;=0.3, "20-30%", IF(Table_1[[#This Row],[Discount %]]&lt;=0.4, "30-40%", "40%+"))))</f>
        <v>0-10%</v>
      </c>
    </row>
    <row r="8044" spans="1:24" ht="14.4" x14ac:dyDescent="0.3">
      <c r="A8044" s="2">
        <v>8043</v>
      </c>
      <c r="B8044" s="2" t="s">
        <v>9796</v>
      </c>
      <c r="C8044" s="2">
        <f>YEAR([1]Data!$D8044)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9">
        <v>63.88</v>
      </c>
      <c r="T8044" s="2">
        <v>4</v>
      </c>
      <c r="U8044" s="25">
        <v>0</v>
      </c>
      <c r="V8044" s="25">
        <v>24.913200000000003</v>
      </c>
      <c r="W8044" s="11">
        <f>Table_1[[#This Row],[Discount]]/Table_1[[#This Row],[Sales]]</f>
        <v>0</v>
      </c>
      <c r="X8044" t="str">
        <f>IF(Table_1[[#This Row],[Discount %]]&lt;=0.1, "0-10%", IF(Table_1[[#This Row],[Discount %]]&lt;=0.2, "10-20%", IF(Table_1[[#This Row],[Discount %]]&lt;=0.3, "20-30%", IF(Table_1[[#This Row],[Discount %]]&lt;=0.4, "30-40%", "40%+"))))</f>
        <v>0-10%</v>
      </c>
    </row>
    <row r="8045" spans="1:24" ht="14.4" x14ac:dyDescent="0.3">
      <c r="A8045" s="2">
        <v>8044</v>
      </c>
      <c r="B8045" s="2" t="s">
        <v>9796</v>
      </c>
      <c r="C8045" s="2">
        <f>YEAR([1]Data!$D8045)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9">
        <v>26.72</v>
      </c>
      <c r="T8045" s="2">
        <v>1</v>
      </c>
      <c r="U8045" s="25">
        <v>0</v>
      </c>
      <c r="V8045" s="25">
        <v>11.756800000000002</v>
      </c>
      <c r="W8045" s="11">
        <f>Table_1[[#This Row],[Discount]]/Table_1[[#This Row],[Sales]]</f>
        <v>0</v>
      </c>
      <c r="X8045" t="str">
        <f>IF(Table_1[[#This Row],[Discount %]]&lt;=0.1, "0-10%", IF(Table_1[[#This Row],[Discount %]]&lt;=0.2, "10-20%", IF(Table_1[[#This Row],[Discount %]]&lt;=0.3, "20-30%", IF(Table_1[[#This Row],[Discount %]]&lt;=0.4, "30-40%", "40%+"))))</f>
        <v>0-10%</v>
      </c>
    </row>
    <row r="8046" spans="1:24" ht="14.4" x14ac:dyDescent="0.3">
      <c r="A8046" s="2">
        <v>8045</v>
      </c>
      <c r="B8046" s="2" t="s">
        <v>9799</v>
      </c>
      <c r="C8046" s="2">
        <f>YEAR([1]Data!$D8046)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9">
        <v>295.05599999999998</v>
      </c>
      <c r="T8046" s="2">
        <v>9</v>
      </c>
      <c r="U8046" s="25">
        <v>0.2</v>
      </c>
      <c r="V8046" s="25">
        <v>106.95779999999998</v>
      </c>
      <c r="W8046" s="11">
        <f>Table_1[[#This Row],[Discount]]/Table_1[[#This Row],[Sales]]</f>
        <v>6.7783742747139534E-4</v>
      </c>
      <c r="X8046" t="str">
        <f>IF(Table_1[[#This Row],[Discount %]]&lt;=0.1, "0-10%", IF(Table_1[[#This Row],[Discount %]]&lt;=0.2, "10-20%", IF(Table_1[[#This Row],[Discount %]]&lt;=0.3, "20-30%", IF(Table_1[[#This Row],[Discount %]]&lt;=0.4, "30-40%", "40%+"))))</f>
        <v>0-10%</v>
      </c>
    </row>
    <row r="8047" spans="1:24" ht="14.4" x14ac:dyDescent="0.3">
      <c r="A8047" s="2">
        <v>8046</v>
      </c>
      <c r="B8047" s="2" t="s">
        <v>9800</v>
      </c>
      <c r="C8047" s="2">
        <f>YEAR([1]Data!$D8047)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9">
        <v>393.25</v>
      </c>
      <c r="T8047" s="2">
        <v>5</v>
      </c>
      <c r="U8047" s="25">
        <v>0</v>
      </c>
      <c r="V8047" s="25">
        <v>129.77249999999998</v>
      </c>
      <c r="W8047" s="11">
        <f>Table_1[[#This Row],[Discount]]/Table_1[[#This Row],[Sales]]</f>
        <v>0</v>
      </c>
      <c r="X8047" t="str">
        <f>IF(Table_1[[#This Row],[Discount %]]&lt;=0.1, "0-10%", IF(Table_1[[#This Row],[Discount %]]&lt;=0.2, "10-20%", IF(Table_1[[#This Row],[Discount %]]&lt;=0.3, "20-30%", IF(Table_1[[#This Row],[Discount %]]&lt;=0.4, "30-40%", "40%+"))))</f>
        <v>0-10%</v>
      </c>
    </row>
    <row r="8048" spans="1:24" ht="14.4" x14ac:dyDescent="0.3">
      <c r="A8048" s="2">
        <v>8047</v>
      </c>
      <c r="B8048" s="2" t="s">
        <v>9801</v>
      </c>
      <c r="C8048" s="2">
        <f>YEAR([1]Data!$D8048)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9">
        <v>2.2140000000000004</v>
      </c>
      <c r="T8048" s="2">
        <v>3</v>
      </c>
      <c r="U8048" s="25">
        <v>0.7</v>
      </c>
      <c r="V8048" s="25">
        <v>-1.4760000000000004</v>
      </c>
      <c r="W8048" s="11">
        <f>Table_1[[#This Row],[Discount]]/Table_1[[#This Row],[Sales]]</f>
        <v>0.31616982836495022</v>
      </c>
      <c r="X8048" t="str">
        <f>IF(Table_1[[#This Row],[Discount %]]&lt;=0.1, "0-10%", IF(Table_1[[#This Row],[Discount %]]&lt;=0.2, "10-20%", IF(Table_1[[#This Row],[Discount %]]&lt;=0.3, "20-30%", IF(Table_1[[#This Row],[Discount %]]&lt;=0.4, "30-40%", "40%+"))))</f>
        <v>30-40%</v>
      </c>
    </row>
    <row r="8049" spans="1:24" ht="14.4" x14ac:dyDescent="0.3">
      <c r="A8049" s="2">
        <v>8048</v>
      </c>
      <c r="B8049" s="2" t="s">
        <v>9802</v>
      </c>
      <c r="C8049" s="2">
        <f>YEAR([1]Data!$D8049)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9">
        <v>16.272000000000002</v>
      </c>
      <c r="T8049" s="2">
        <v>3</v>
      </c>
      <c r="U8049" s="25">
        <v>0.2</v>
      </c>
      <c r="V8049" s="25">
        <v>5.2883999999999984</v>
      </c>
      <c r="W8049" s="11">
        <f>Table_1[[#This Row],[Discount]]/Table_1[[#This Row],[Sales]]</f>
        <v>1.2291052114060962E-2</v>
      </c>
      <c r="X8049" t="str">
        <f>IF(Table_1[[#This Row],[Discount %]]&lt;=0.1, "0-10%", IF(Table_1[[#This Row],[Discount %]]&lt;=0.2, "10-20%", IF(Table_1[[#This Row],[Discount %]]&lt;=0.3, "20-30%", IF(Table_1[[#This Row],[Discount %]]&lt;=0.4, "30-40%", "40%+"))))</f>
        <v>0-10%</v>
      </c>
    </row>
    <row r="8050" spans="1:24" ht="14.4" x14ac:dyDescent="0.3">
      <c r="A8050" s="2">
        <v>8049</v>
      </c>
      <c r="B8050" s="2" t="s">
        <v>9803</v>
      </c>
      <c r="C8050" s="2">
        <f>YEAR([1]Data!$D8050)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9">
        <v>706.86</v>
      </c>
      <c r="T8050" s="2">
        <v>7</v>
      </c>
      <c r="U8050" s="25">
        <v>0</v>
      </c>
      <c r="V8050" s="25">
        <v>197.92079999999999</v>
      </c>
      <c r="W8050" s="11">
        <f>Table_1[[#This Row],[Discount]]/Table_1[[#This Row],[Sales]]</f>
        <v>0</v>
      </c>
      <c r="X8050" t="str">
        <f>IF(Table_1[[#This Row],[Discount %]]&lt;=0.1, "0-10%", IF(Table_1[[#This Row],[Discount %]]&lt;=0.2, "10-20%", IF(Table_1[[#This Row],[Discount %]]&lt;=0.3, "20-30%", IF(Table_1[[#This Row],[Discount %]]&lt;=0.4, "30-40%", "40%+"))))</f>
        <v>0-10%</v>
      </c>
    </row>
    <row r="8051" spans="1:24" ht="14.4" x14ac:dyDescent="0.3">
      <c r="A8051" s="2">
        <v>8050</v>
      </c>
      <c r="B8051" s="2" t="s">
        <v>9804</v>
      </c>
      <c r="C8051" s="2">
        <f>YEAR([1]Data!$D8051)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9">
        <v>5.9700000000000006</v>
      </c>
      <c r="T8051" s="2">
        <v>5</v>
      </c>
      <c r="U8051" s="25">
        <v>0.7</v>
      </c>
      <c r="V8051" s="25">
        <v>-4.577</v>
      </c>
      <c r="W8051" s="11">
        <f>Table_1[[#This Row],[Discount]]/Table_1[[#This Row],[Sales]]</f>
        <v>0.11725293132328306</v>
      </c>
      <c r="X8051" t="str">
        <f>IF(Table_1[[#This Row],[Discount %]]&lt;=0.1, "0-10%", IF(Table_1[[#This Row],[Discount %]]&lt;=0.2, "10-20%", IF(Table_1[[#This Row],[Discount %]]&lt;=0.3, "20-30%", IF(Table_1[[#This Row],[Discount %]]&lt;=0.4, "30-40%", "40%+"))))</f>
        <v>10-20%</v>
      </c>
    </row>
    <row r="8052" spans="1:24" ht="14.4" x14ac:dyDescent="0.3">
      <c r="A8052" s="2">
        <v>8051</v>
      </c>
      <c r="B8052" s="2" t="s">
        <v>9804</v>
      </c>
      <c r="C8052" s="2">
        <f>YEAR([1]Data!$D8052)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9">
        <v>21.184000000000001</v>
      </c>
      <c r="T8052" s="2">
        <v>1</v>
      </c>
      <c r="U8052" s="25">
        <v>0.2</v>
      </c>
      <c r="V8052" s="25">
        <v>4.7664</v>
      </c>
      <c r="W8052" s="11">
        <f>Table_1[[#This Row],[Discount]]/Table_1[[#This Row],[Sales]]</f>
        <v>9.4410876132930508E-3</v>
      </c>
      <c r="X8052" t="str">
        <f>IF(Table_1[[#This Row],[Discount %]]&lt;=0.1, "0-10%", IF(Table_1[[#This Row],[Discount %]]&lt;=0.2, "10-20%", IF(Table_1[[#This Row],[Discount %]]&lt;=0.3, "20-30%", IF(Table_1[[#This Row],[Discount %]]&lt;=0.4, "30-40%", "40%+"))))</f>
        <v>0-10%</v>
      </c>
    </row>
    <row r="8053" spans="1:24" ht="14.4" x14ac:dyDescent="0.3">
      <c r="A8053" s="2">
        <v>8052</v>
      </c>
      <c r="B8053" s="2" t="s">
        <v>9804</v>
      </c>
      <c r="C8053" s="2">
        <f>YEAR([1]Data!$D8053)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9">
        <v>41.375999999999998</v>
      </c>
      <c r="T8053" s="2">
        <v>6</v>
      </c>
      <c r="U8053" s="25">
        <v>0.2</v>
      </c>
      <c r="V8053" s="25">
        <v>3.1032000000000011</v>
      </c>
      <c r="W8053" s="11">
        <f>Table_1[[#This Row],[Discount]]/Table_1[[#This Row],[Sales]]</f>
        <v>4.8337200309358092E-3</v>
      </c>
      <c r="X8053" t="str">
        <f>IF(Table_1[[#This Row],[Discount %]]&lt;=0.1, "0-10%", IF(Table_1[[#This Row],[Discount %]]&lt;=0.2, "10-20%", IF(Table_1[[#This Row],[Discount %]]&lt;=0.3, "20-30%", IF(Table_1[[#This Row],[Discount %]]&lt;=0.4, "30-40%", "40%+"))))</f>
        <v>0-10%</v>
      </c>
    </row>
    <row r="8054" spans="1:24" ht="14.4" x14ac:dyDescent="0.3">
      <c r="A8054" s="2">
        <v>8053</v>
      </c>
      <c r="B8054" s="2" t="s">
        <v>9805</v>
      </c>
      <c r="C8054" s="2">
        <f>YEAR([1]Data!$D8054)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9">
        <v>17.940000000000001</v>
      </c>
      <c r="T8054" s="2">
        <v>3</v>
      </c>
      <c r="U8054" s="25">
        <v>0</v>
      </c>
      <c r="V8054" s="25">
        <v>4.4850000000000003</v>
      </c>
      <c r="W8054" s="11">
        <f>Table_1[[#This Row],[Discount]]/Table_1[[#This Row],[Sales]]</f>
        <v>0</v>
      </c>
      <c r="X8054" t="str">
        <f>IF(Table_1[[#This Row],[Discount %]]&lt;=0.1, "0-10%", IF(Table_1[[#This Row],[Discount %]]&lt;=0.2, "10-20%", IF(Table_1[[#This Row],[Discount %]]&lt;=0.3, "20-30%", IF(Table_1[[#This Row],[Discount %]]&lt;=0.4, "30-40%", "40%+"))))</f>
        <v>0-10%</v>
      </c>
    </row>
    <row r="8055" spans="1:24" ht="14.4" x14ac:dyDescent="0.3">
      <c r="A8055" s="2">
        <v>8054</v>
      </c>
      <c r="B8055" s="2" t="s">
        <v>9806</v>
      </c>
      <c r="C8055" s="2">
        <f>YEAR([1]Data!$D8055)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9">
        <v>2.6550000000000002</v>
      </c>
      <c r="T8055" s="2">
        <v>1</v>
      </c>
      <c r="U8055" s="25">
        <v>0.7</v>
      </c>
      <c r="V8055" s="25">
        <v>-1.8584999999999994</v>
      </c>
      <c r="W8055" s="11">
        <f>Table_1[[#This Row],[Discount]]/Table_1[[#This Row],[Sales]]</f>
        <v>0.26365348399246702</v>
      </c>
      <c r="X8055" t="str">
        <f>IF(Table_1[[#This Row],[Discount %]]&lt;=0.1, "0-10%", IF(Table_1[[#This Row],[Discount %]]&lt;=0.2, "10-20%", IF(Table_1[[#This Row],[Discount %]]&lt;=0.3, "20-30%", IF(Table_1[[#This Row],[Discount %]]&lt;=0.4, "30-40%", "40%+"))))</f>
        <v>20-30%</v>
      </c>
    </row>
    <row r="8056" spans="1:24" ht="14.4" x14ac:dyDescent="0.3">
      <c r="A8056" s="2">
        <v>8055</v>
      </c>
      <c r="B8056" s="2" t="s">
        <v>9807</v>
      </c>
      <c r="C8056" s="2">
        <f>YEAR([1]Data!$D8056)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9">
        <v>892.35</v>
      </c>
      <c r="T8056" s="2">
        <v>5</v>
      </c>
      <c r="U8056" s="25">
        <v>0</v>
      </c>
      <c r="V8056" s="25">
        <v>267.70499999999993</v>
      </c>
      <c r="W8056" s="11">
        <f>Table_1[[#This Row],[Discount]]/Table_1[[#This Row],[Sales]]</f>
        <v>0</v>
      </c>
      <c r="X8056" t="str">
        <f>IF(Table_1[[#This Row],[Discount %]]&lt;=0.1, "0-10%", IF(Table_1[[#This Row],[Discount %]]&lt;=0.2, "10-20%", IF(Table_1[[#This Row],[Discount %]]&lt;=0.3, "20-30%", IF(Table_1[[#This Row],[Discount %]]&lt;=0.4, "30-40%", "40%+"))))</f>
        <v>0-10%</v>
      </c>
    </row>
    <row r="8057" spans="1:24" ht="14.4" x14ac:dyDescent="0.3">
      <c r="A8057" s="2">
        <v>8056</v>
      </c>
      <c r="B8057" s="2" t="s">
        <v>9807</v>
      </c>
      <c r="C8057" s="2">
        <f>YEAR([1]Data!$D8057)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9">
        <v>307.666</v>
      </c>
      <c r="T8057" s="2">
        <v>2</v>
      </c>
      <c r="U8057" s="25">
        <v>0.15</v>
      </c>
      <c r="V8057" s="25">
        <v>28.956799999999973</v>
      </c>
      <c r="W8057" s="11">
        <f>Table_1[[#This Row],[Discount]]/Table_1[[#This Row],[Sales]]</f>
        <v>4.8754168481405158E-4</v>
      </c>
      <c r="X8057" t="str">
        <f>IF(Table_1[[#This Row],[Discount %]]&lt;=0.1, "0-10%", IF(Table_1[[#This Row],[Discount %]]&lt;=0.2, "10-20%", IF(Table_1[[#This Row],[Discount %]]&lt;=0.3, "20-30%", IF(Table_1[[#This Row],[Discount %]]&lt;=0.4, "30-40%", "40%+"))))</f>
        <v>0-10%</v>
      </c>
    </row>
    <row r="8058" spans="1:24" ht="14.4" x14ac:dyDescent="0.3">
      <c r="A8058" s="2">
        <v>8057</v>
      </c>
      <c r="B8058" s="2" t="s">
        <v>9807</v>
      </c>
      <c r="C8058" s="2">
        <f>YEAR([1]Data!$D8058)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9">
        <v>728.82</v>
      </c>
      <c r="T8058" s="2">
        <v>9</v>
      </c>
      <c r="U8058" s="25">
        <v>0</v>
      </c>
      <c r="V8058" s="25">
        <v>29.152799999999971</v>
      </c>
      <c r="W8058" s="11">
        <f>Table_1[[#This Row],[Discount]]/Table_1[[#This Row],[Sales]]</f>
        <v>0</v>
      </c>
      <c r="X8058" t="str">
        <f>IF(Table_1[[#This Row],[Discount %]]&lt;=0.1, "0-10%", IF(Table_1[[#This Row],[Discount %]]&lt;=0.2, "10-20%", IF(Table_1[[#This Row],[Discount %]]&lt;=0.3, "20-30%", IF(Table_1[[#This Row],[Discount %]]&lt;=0.4, "30-40%", "40%+"))))</f>
        <v>0-10%</v>
      </c>
    </row>
    <row r="8059" spans="1:24" ht="14.4" x14ac:dyDescent="0.3">
      <c r="A8059" s="2">
        <v>8058</v>
      </c>
      <c r="B8059" s="2" t="s">
        <v>9807</v>
      </c>
      <c r="C8059" s="2">
        <f>YEAR([1]Data!$D8059)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9">
        <v>41.36</v>
      </c>
      <c r="T8059" s="2">
        <v>5</v>
      </c>
      <c r="U8059" s="25">
        <v>0.2</v>
      </c>
      <c r="V8059" s="25">
        <v>13.959</v>
      </c>
      <c r="W8059" s="11">
        <f>Table_1[[#This Row],[Discount]]/Table_1[[#This Row],[Sales]]</f>
        <v>4.8355899419729211E-3</v>
      </c>
      <c r="X8059" t="str">
        <f>IF(Table_1[[#This Row],[Discount %]]&lt;=0.1, "0-10%", IF(Table_1[[#This Row],[Discount %]]&lt;=0.2, "10-20%", IF(Table_1[[#This Row],[Discount %]]&lt;=0.3, "20-30%", IF(Table_1[[#This Row],[Discount %]]&lt;=0.4, "30-40%", "40%+"))))</f>
        <v>0-10%</v>
      </c>
    </row>
    <row r="8060" spans="1:24" ht="14.4" x14ac:dyDescent="0.3">
      <c r="A8060" s="2">
        <v>8059</v>
      </c>
      <c r="B8060" s="2" t="s">
        <v>9807</v>
      </c>
      <c r="C8060" s="2">
        <f>YEAR([1]Data!$D8060)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9">
        <v>43.176000000000002</v>
      </c>
      <c r="T8060" s="2">
        <v>3</v>
      </c>
      <c r="U8060" s="25">
        <v>0.2</v>
      </c>
      <c r="V8060" s="25">
        <v>15.111599999999999</v>
      </c>
      <c r="W8060" s="11">
        <f>Table_1[[#This Row],[Discount]]/Table_1[[#This Row],[Sales]]</f>
        <v>4.6322030757828423E-3</v>
      </c>
      <c r="X8060" t="str">
        <f>IF(Table_1[[#This Row],[Discount %]]&lt;=0.1, "0-10%", IF(Table_1[[#This Row],[Discount %]]&lt;=0.2, "10-20%", IF(Table_1[[#This Row],[Discount %]]&lt;=0.3, "20-30%", IF(Table_1[[#This Row],[Discount %]]&lt;=0.4, "30-40%", "40%+"))))</f>
        <v>0-10%</v>
      </c>
    </row>
    <row r="8061" spans="1:24" ht="14.4" x14ac:dyDescent="0.3">
      <c r="A8061" s="2">
        <v>8060</v>
      </c>
      <c r="B8061" s="2" t="s">
        <v>9807</v>
      </c>
      <c r="C8061" s="2">
        <f>YEAR([1]Data!$D8061)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9">
        <v>4.16</v>
      </c>
      <c r="T8061" s="2">
        <v>2</v>
      </c>
      <c r="U8061" s="25">
        <v>0</v>
      </c>
      <c r="V8061" s="25">
        <v>1.7472000000000003</v>
      </c>
      <c r="W8061" s="11">
        <f>Table_1[[#This Row],[Discount]]/Table_1[[#This Row],[Sales]]</f>
        <v>0</v>
      </c>
      <c r="X8061" t="str">
        <f>IF(Table_1[[#This Row],[Discount %]]&lt;=0.1, "0-10%", IF(Table_1[[#This Row],[Discount %]]&lt;=0.2, "10-20%", IF(Table_1[[#This Row],[Discount %]]&lt;=0.3, "20-30%", IF(Table_1[[#This Row],[Discount %]]&lt;=0.4, "30-40%", "40%+"))))</f>
        <v>0-10%</v>
      </c>
    </row>
    <row r="8062" spans="1:24" ht="14.4" x14ac:dyDescent="0.3">
      <c r="A8062" s="2">
        <v>8061</v>
      </c>
      <c r="B8062" s="2" t="s">
        <v>9808</v>
      </c>
      <c r="C8062" s="2">
        <f>YEAR([1]Data!$D8062)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9">
        <v>61.4</v>
      </c>
      <c r="T8062" s="2">
        <v>5</v>
      </c>
      <c r="U8062" s="25">
        <v>0</v>
      </c>
      <c r="V8062" s="25">
        <v>28.857999999999997</v>
      </c>
      <c r="W8062" s="11">
        <f>Table_1[[#This Row],[Discount]]/Table_1[[#This Row],[Sales]]</f>
        <v>0</v>
      </c>
      <c r="X8062" t="str">
        <f>IF(Table_1[[#This Row],[Discount %]]&lt;=0.1, "0-10%", IF(Table_1[[#This Row],[Discount %]]&lt;=0.2, "10-20%", IF(Table_1[[#This Row],[Discount %]]&lt;=0.3, "20-30%", IF(Table_1[[#This Row],[Discount %]]&lt;=0.4, "30-40%", "40%+"))))</f>
        <v>0-10%</v>
      </c>
    </row>
    <row r="8063" spans="1:24" ht="14.4" x14ac:dyDescent="0.3">
      <c r="A8063" s="2">
        <v>8062</v>
      </c>
      <c r="B8063" s="2" t="s">
        <v>9808</v>
      </c>
      <c r="C8063" s="2">
        <f>YEAR([1]Data!$D8063)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9">
        <v>24.448</v>
      </c>
      <c r="T8063" s="2">
        <v>2</v>
      </c>
      <c r="U8063" s="25">
        <v>0.2</v>
      </c>
      <c r="V8063" s="25">
        <v>8.8623999999999992</v>
      </c>
      <c r="W8063" s="11">
        <f>Table_1[[#This Row],[Discount]]/Table_1[[#This Row],[Sales]]</f>
        <v>8.1806282722513089E-3</v>
      </c>
      <c r="X8063" t="str">
        <f>IF(Table_1[[#This Row],[Discount %]]&lt;=0.1, "0-10%", IF(Table_1[[#This Row],[Discount %]]&lt;=0.2, "10-20%", IF(Table_1[[#This Row],[Discount %]]&lt;=0.3, "20-30%", IF(Table_1[[#This Row],[Discount %]]&lt;=0.4, "30-40%", "40%+"))))</f>
        <v>0-10%</v>
      </c>
    </row>
    <row r="8064" spans="1:24" ht="14.4" x14ac:dyDescent="0.3">
      <c r="A8064" s="2">
        <v>8063</v>
      </c>
      <c r="B8064" s="2" t="s">
        <v>9809</v>
      </c>
      <c r="C8064" s="2">
        <f>YEAR([1]Data!$D8064)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9">
        <v>263.95999999999998</v>
      </c>
      <c r="T8064" s="2">
        <v>4</v>
      </c>
      <c r="U8064" s="25">
        <v>0</v>
      </c>
      <c r="V8064" s="25">
        <v>71.269200000000012</v>
      </c>
      <c r="W8064" s="11">
        <f>Table_1[[#This Row],[Discount]]/Table_1[[#This Row],[Sales]]</f>
        <v>0</v>
      </c>
      <c r="X8064" t="str">
        <f>IF(Table_1[[#This Row],[Discount %]]&lt;=0.1, "0-10%", IF(Table_1[[#This Row],[Discount %]]&lt;=0.2, "10-20%", IF(Table_1[[#This Row],[Discount %]]&lt;=0.3, "20-30%", IF(Table_1[[#This Row],[Discount %]]&lt;=0.4, "30-40%", "40%+"))))</f>
        <v>0-10%</v>
      </c>
    </row>
    <row r="8065" spans="1:24" ht="14.4" x14ac:dyDescent="0.3">
      <c r="A8065" s="2">
        <v>8064</v>
      </c>
      <c r="B8065" s="2" t="s">
        <v>9809</v>
      </c>
      <c r="C8065" s="2">
        <f>YEAR([1]Data!$D8065)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9">
        <v>359.96999999999997</v>
      </c>
      <c r="T8065" s="2">
        <v>3</v>
      </c>
      <c r="U8065" s="25">
        <v>0</v>
      </c>
      <c r="V8065" s="25">
        <v>100.7916</v>
      </c>
      <c r="W8065" s="11">
        <f>Table_1[[#This Row],[Discount]]/Table_1[[#This Row],[Sales]]</f>
        <v>0</v>
      </c>
      <c r="X8065" t="str">
        <f>IF(Table_1[[#This Row],[Discount %]]&lt;=0.1, "0-10%", IF(Table_1[[#This Row],[Discount %]]&lt;=0.2, "10-20%", IF(Table_1[[#This Row],[Discount %]]&lt;=0.3, "20-30%", IF(Table_1[[#This Row],[Discount %]]&lt;=0.4, "30-40%", "40%+"))))</f>
        <v>0-10%</v>
      </c>
    </row>
    <row r="8066" spans="1:24" ht="14.4" x14ac:dyDescent="0.3">
      <c r="A8066" s="2">
        <v>8065</v>
      </c>
      <c r="B8066" s="2" t="s">
        <v>9809</v>
      </c>
      <c r="C8066" s="2">
        <f>YEAR([1]Data!$D8066)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9">
        <v>12.96</v>
      </c>
      <c r="T8066" s="2">
        <v>2</v>
      </c>
      <c r="U8066" s="25">
        <v>0</v>
      </c>
      <c r="V8066" s="25">
        <v>6.2208000000000006</v>
      </c>
      <c r="W8066" s="11">
        <f>Table_1[[#This Row],[Discount]]/Table_1[[#This Row],[Sales]]</f>
        <v>0</v>
      </c>
      <c r="X8066" t="str">
        <f>IF(Table_1[[#This Row],[Discount %]]&lt;=0.1, "0-10%", IF(Table_1[[#This Row],[Discount %]]&lt;=0.2, "10-20%", IF(Table_1[[#This Row],[Discount %]]&lt;=0.3, "20-30%", IF(Table_1[[#This Row],[Discount %]]&lt;=0.4, "30-40%", "40%+"))))</f>
        <v>0-10%</v>
      </c>
    </row>
    <row r="8067" spans="1:24" ht="14.4" x14ac:dyDescent="0.3">
      <c r="A8067" s="2">
        <v>8066</v>
      </c>
      <c r="B8067" s="2" t="s">
        <v>9809</v>
      </c>
      <c r="C8067" s="2">
        <f>YEAR([1]Data!$D8067)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9">
        <v>116.82</v>
      </c>
      <c r="T8067" s="2">
        <v>3</v>
      </c>
      <c r="U8067" s="25">
        <v>0</v>
      </c>
      <c r="V8067" s="25">
        <v>5.8409999999999869</v>
      </c>
      <c r="W8067" s="11">
        <f>Table_1[[#This Row],[Discount]]/Table_1[[#This Row],[Sales]]</f>
        <v>0</v>
      </c>
      <c r="X8067" t="str">
        <f>IF(Table_1[[#This Row],[Discount %]]&lt;=0.1, "0-10%", IF(Table_1[[#This Row],[Discount %]]&lt;=0.2, "10-20%", IF(Table_1[[#This Row],[Discount %]]&lt;=0.3, "20-30%", IF(Table_1[[#This Row],[Discount %]]&lt;=0.4, "30-40%", "40%+"))))</f>
        <v>0-10%</v>
      </c>
    </row>
    <row r="8068" spans="1:24" ht="14.4" x14ac:dyDescent="0.3">
      <c r="A8068" s="2">
        <v>8067</v>
      </c>
      <c r="B8068" s="2" t="s">
        <v>9809</v>
      </c>
      <c r="C8068" s="2">
        <f>YEAR([1]Data!$D8068)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9">
        <v>276.78400000000005</v>
      </c>
      <c r="T8068" s="2">
        <v>2</v>
      </c>
      <c r="U8068" s="25">
        <v>0.2</v>
      </c>
      <c r="V8068" s="25">
        <v>89.954799999999992</v>
      </c>
      <c r="W8068" s="11">
        <f>Table_1[[#This Row],[Discount]]/Table_1[[#This Row],[Sales]]</f>
        <v>7.2258512052719801E-4</v>
      </c>
      <c r="X8068" t="str">
        <f>IF(Table_1[[#This Row],[Discount %]]&lt;=0.1, "0-10%", IF(Table_1[[#This Row],[Discount %]]&lt;=0.2, "10-20%", IF(Table_1[[#This Row],[Discount %]]&lt;=0.3, "20-30%", IF(Table_1[[#This Row],[Discount %]]&lt;=0.4, "30-40%", "40%+"))))</f>
        <v>0-10%</v>
      </c>
    </row>
    <row r="8069" spans="1:24" ht="14.4" x14ac:dyDescent="0.3">
      <c r="A8069" s="2">
        <v>8068</v>
      </c>
      <c r="B8069" s="2" t="s">
        <v>9810</v>
      </c>
      <c r="C8069" s="2">
        <f>YEAR([1]Data!$D8069)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9">
        <v>239.96999999999997</v>
      </c>
      <c r="T8069" s="2">
        <v>3</v>
      </c>
      <c r="U8069" s="25">
        <v>0</v>
      </c>
      <c r="V8069" s="25">
        <v>86.389199999999988</v>
      </c>
      <c r="W8069" s="11">
        <f>Table_1[[#This Row],[Discount]]/Table_1[[#This Row],[Sales]]</f>
        <v>0</v>
      </c>
      <c r="X8069" t="str">
        <f>IF(Table_1[[#This Row],[Discount %]]&lt;=0.1, "0-10%", IF(Table_1[[#This Row],[Discount %]]&lt;=0.2, "10-20%", IF(Table_1[[#This Row],[Discount %]]&lt;=0.3, "20-30%", IF(Table_1[[#This Row],[Discount %]]&lt;=0.4, "30-40%", "40%+"))))</f>
        <v>0-10%</v>
      </c>
    </row>
    <row r="8070" spans="1:24" ht="14.4" x14ac:dyDescent="0.3">
      <c r="A8070" s="2">
        <v>8069</v>
      </c>
      <c r="B8070" s="2" t="s">
        <v>9810</v>
      </c>
      <c r="C8070" s="2">
        <f>YEAR([1]Data!$D8070)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9">
        <v>16.02</v>
      </c>
      <c r="T8070" s="2">
        <v>6</v>
      </c>
      <c r="U8070" s="25">
        <v>0</v>
      </c>
      <c r="V8070" s="25">
        <v>6.0876000000000001</v>
      </c>
      <c r="W8070" s="11">
        <f>Table_1[[#This Row],[Discount]]/Table_1[[#This Row],[Sales]]</f>
        <v>0</v>
      </c>
      <c r="X8070" t="str">
        <f>IF(Table_1[[#This Row],[Discount %]]&lt;=0.1, "0-10%", IF(Table_1[[#This Row],[Discount %]]&lt;=0.2, "10-20%", IF(Table_1[[#This Row],[Discount %]]&lt;=0.3, "20-30%", IF(Table_1[[#This Row],[Discount %]]&lt;=0.4, "30-40%", "40%+"))))</f>
        <v>0-10%</v>
      </c>
    </row>
    <row r="8071" spans="1:24" ht="14.4" x14ac:dyDescent="0.3">
      <c r="A8071" s="2">
        <v>8070</v>
      </c>
      <c r="B8071" s="2" t="s">
        <v>9811</v>
      </c>
      <c r="C8071" s="2">
        <f>YEAR([1]Data!$D8071)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9">
        <v>454.56000000000006</v>
      </c>
      <c r="T8071" s="2">
        <v>5</v>
      </c>
      <c r="U8071" s="25">
        <v>0.2</v>
      </c>
      <c r="V8071" s="25">
        <v>-107.95800000000004</v>
      </c>
      <c r="W8071" s="11">
        <f>Table_1[[#This Row],[Discount]]/Table_1[[#This Row],[Sales]]</f>
        <v>4.3998592045054553E-4</v>
      </c>
      <c r="X8071" t="str">
        <f>IF(Table_1[[#This Row],[Discount %]]&lt;=0.1, "0-10%", IF(Table_1[[#This Row],[Discount %]]&lt;=0.2, "10-20%", IF(Table_1[[#This Row],[Discount %]]&lt;=0.3, "20-30%", IF(Table_1[[#This Row],[Discount %]]&lt;=0.4, "30-40%", "40%+"))))</f>
        <v>0-10%</v>
      </c>
    </row>
    <row r="8072" spans="1:24" ht="14.4" x14ac:dyDescent="0.3">
      <c r="A8072" s="2">
        <v>8071</v>
      </c>
      <c r="B8072" s="2" t="s">
        <v>9811</v>
      </c>
      <c r="C8072" s="2">
        <f>YEAR([1]Data!$D8072)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9">
        <v>141.41999999999999</v>
      </c>
      <c r="T8072" s="2">
        <v>5</v>
      </c>
      <c r="U8072" s="25">
        <v>0.6</v>
      </c>
      <c r="V8072" s="25">
        <v>-187.38150000000002</v>
      </c>
      <c r="W8072" s="11">
        <f>Table_1[[#This Row],[Discount]]/Table_1[[#This Row],[Sales]]</f>
        <v>4.2426813746287654E-3</v>
      </c>
      <c r="X8072" t="str">
        <f>IF(Table_1[[#This Row],[Discount %]]&lt;=0.1, "0-10%", IF(Table_1[[#This Row],[Discount %]]&lt;=0.2, "10-20%", IF(Table_1[[#This Row],[Discount %]]&lt;=0.3, "20-30%", IF(Table_1[[#This Row],[Discount %]]&lt;=0.4, "30-40%", "40%+"))))</f>
        <v>0-10%</v>
      </c>
    </row>
    <row r="8073" spans="1:24" ht="14.4" x14ac:dyDescent="0.3">
      <c r="A8073" s="2">
        <v>8072</v>
      </c>
      <c r="B8073" s="2" t="s">
        <v>9811</v>
      </c>
      <c r="C8073" s="2">
        <f>YEAR([1]Data!$D8073)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9">
        <v>310.74399999999997</v>
      </c>
      <c r="T8073" s="2">
        <v>4</v>
      </c>
      <c r="U8073" s="25">
        <v>0.3</v>
      </c>
      <c r="V8073" s="25">
        <v>-26.635199999999998</v>
      </c>
      <c r="W8073" s="11">
        <f>Table_1[[#This Row],[Discount]]/Table_1[[#This Row],[Sales]]</f>
        <v>9.654249156862241E-4</v>
      </c>
      <c r="X8073" t="str">
        <f>IF(Table_1[[#This Row],[Discount %]]&lt;=0.1, "0-10%", IF(Table_1[[#This Row],[Discount %]]&lt;=0.2, "10-20%", IF(Table_1[[#This Row],[Discount %]]&lt;=0.3, "20-30%", IF(Table_1[[#This Row],[Discount %]]&lt;=0.4, "30-40%", "40%+"))))</f>
        <v>0-10%</v>
      </c>
    </row>
    <row r="8074" spans="1:24" ht="14.4" x14ac:dyDescent="0.3">
      <c r="A8074" s="2">
        <v>8073</v>
      </c>
      <c r="B8074" s="2" t="s">
        <v>9811</v>
      </c>
      <c r="C8074" s="2">
        <f>YEAR([1]Data!$D8074)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9">
        <v>12.736000000000001</v>
      </c>
      <c r="T8074" s="2">
        <v>4</v>
      </c>
      <c r="U8074" s="25">
        <v>0.2</v>
      </c>
      <c r="V8074" s="25">
        <v>2.2287999999999988</v>
      </c>
      <c r="W8074" s="11">
        <f>Table_1[[#This Row],[Discount]]/Table_1[[#This Row],[Sales]]</f>
        <v>1.5703517587939697E-2</v>
      </c>
      <c r="X8074" t="str">
        <f>IF(Table_1[[#This Row],[Discount %]]&lt;=0.1, "0-10%", IF(Table_1[[#This Row],[Discount %]]&lt;=0.2, "10-20%", IF(Table_1[[#This Row],[Discount %]]&lt;=0.3, "20-30%", IF(Table_1[[#This Row],[Discount %]]&lt;=0.4, "30-40%", "40%+"))))</f>
        <v>0-10%</v>
      </c>
    </row>
    <row r="8075" spans="1:24" ht="14.4" x14ac:dyDescent="0.3">
      <c r="A8075" s="2">
        <v>8074</v>
      </c>
      <c r="B8075" s="2" t="s">
        <v>9811</v>
      </c>
      <c r="C8075" s="2">
        <f>YEAR([1]Data!$D8075)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9">
        <v>6.469999999999998</v>
      </c>
      <c r="T8075" s="2">
        <v>5</v>
      </c>
      <c r="U8075" s="25">
        <v>0.8</v>
      </c>
      <c r="V8075" s="25">
        <v>-9.7050000000000018</v>
      </c>
      <c r="W8075" s="11">
        <f>Table_1[[#This Row],[Discount]]/Table_1[[#This Row],[Sales]]</f>
        <v>0.12364760432766619</v>
      </c>
      <c r="X8075" t="str">
        <f>IF(Table_1[[#This Row],[Discount %]]&lt;=0.1, "0-10%", IF(Table_1[[#This Row],[Discount %]]&lt;=0.2, "10-20%", IF(Table_1[[#This Row],[Discount %]]&lt;=0.3, "20-30%", IF(Table_1[[#This Row],[Discount %]]&lt;=0.4, "30-40%", "40%+"))))</f>
        <v>10-20%</v>
      </c>
    </row>
    <row r="8076" spans="1:24" ht="14.4" x14ac:dyDescent="0.3">
      <c r="A8076" s="2">
        <v>8075</v>
      </c>
      <c r="B8076" s="2" t="s">
        <v>9811</v>
      </c>
      <c r="C8076" s="2">
        <f>YEAR([1]Data!$D8076)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9">
        <v>13.747999999999998</v>
      </c>
      <c r="T8076" s="2">
        <v>14</v>
      </c>
      <c r="U8076" s="25">
        <v>0.8</v>
      </c>
      <c r="V8076" s="25">
        <v>-22.684200000000004</v>
      </c>
      <c r="W8076" s="11">
        <f>Table_1[[#This Row],[Discount]]/Table_1[[#This Row],[Sales]]</f>
        <v>5.8190282222868796E-2</v>
      </c>
      <c r="X8076" t="str">
        <f>IF(Table_1[[#This Row],[Discount %]]&lt;=0.1, "0-10%", IF(Table_1[[#This Row],[Discount %]]&lt;=0.2, "10-20%", IF(Table_1[[#This Row],[Discount %]]&lt;=0.3, "20-30%", IF(Table_1[[#This Row],[Discount %]]&lt;=0.4, "30-40%", "40%+"))))</f>
        <v>0-10%</v>
      </c>
    </row>
    <row r="8077" spans="1:24" ht="14.4" x14ac:dyDescent="0.3">
      <c r="A8077" s="2">
        <v>8076</v>
      </c>
      <c r="B8077" s="2" t="s">
        <v>9811</v>
      </c>
      <c r="C8077" s="2">
        <f>YEAR([1]Data!$D8077)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9">
        <v>15.223999999999997</v>
      </c>
      <c r="T8077" s="2">
        <v>2</v>
      </c>
      <c r="U8077" s="25">
        <v>0.8</v>
      </c>
      <c r="V8077" s="25">
        <v>-38.821200000000012</v>
      </c>
      <c r="W8077" s="11">
        <f>Table_1[[#This Row],[Discount]]/Table_1[[#This Row],[Sales]]</f>
        <v>5.2548607461902277E-2</v>
      </c>
      <c r="X8077" t="str">
        <f>IF(Table_1[[#This Row],[Discount %]]&lt;=0.1, "0-10%", IF(Table_1[[#This Row],[Discount %]]&lt;=0.2, "10-20%", IF(Table_1[[#This Row],[Discount %]]&lt;=0.3, "20-30%", IF(Table_1[[#This Row],[Discount %]]&lt;=0.4, "30-40%", "40%+"))))</f>
        <v>0-10%</v>
      </c>
    </row>
    <row r="8078" spans="1:24" ht="14.4" x14ac:dyDescent="0.3">
      <c r="A8078" s="2">
        <v>8077</v>
      </c>
      <c r="B8078" s="2" t="s">
        <v>9812</v>
      </c>
      <c r="C8078" s="2">
        <f>YEAR([1]Data!$D8078)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9">
        <v>27.42</v>
      </c>
      <c r="T8078" s="2">
        <v>3</v>
      </c>
      <c r="U8078" s="25">
        <v>0</v>
      </c>
      <c r="V8078" s="25">
        <v>9.3227999999999991</v>
      </c>
      <c r="W8078" s="11">
        <f>Table_1[[#This Row],[Discount]]/Table_1[[#This Row],[Sales]]</f>
        <v>0</v>
      </c>
      <c r="X8078" t="str">
        <f>IF(Table_1[[#This Row],[Discount %]]&lt;=0.1, "0-10%", IF(Table_1[[#This Row],[Discount %]]&lt;=0.2, "10-20%", IF(Table_1[[#This Row],[Discount %]]&lt;=0.3, "20-30%", IF(Table_1[[#This Row],[Discount %]]&lt;=0.4, "30-40%", "40%+"))))</f>
        <v>0-10%</v>
      </c>
    </row>
    <row r="8079" spans="1:24" ht="14.4" x14ac:dyDescent="0.3">
      <c r="A8079" s="2">
        <v>8078</v>
      </c>
      <c r="B8079" s="2" t="s">
        <v>9812</v>
      </c>
      <c r="C8079" s="2">
        <f>YEAR([1]Data!$D8079)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9">
        <v>165.98</v>
      </c>
      <c r="T8079" s="2">
        <v>1</v>
      </c>
      <c r="U8079" s="25">
        <v>0</v>
      </c>
      <c r="V8079" s="25">
        <v>74.690999999999988</v>
      </c>
      <c r="W8079" s="11">
        <f>Table_1[[#This Row],[Discount]]/Table_1[[#This Row],[Sales]]</f>
        <v>0</v>
      </c>
      <c r="X8079" t="str">
        <f>IF(Table_1[[#This Row],[Discount %]]&lt;=0.1, "0-10%", IF(Table_1[[#This Row],[Discount %]]&lt;=0.2, "10-20%", IF(Table_1[[#This Row],[Discount %]]&lt;=0.3, "20-30%", IF(Table_1[[#This Row],[Discount %]]&lt;=0.4, "30-40%", "40%+"))))</f>
        <v>0-10%</v>
      </c>
    </row>
    <row r="8080" spans="1:24" ht="14.4" x14ac:dyDescent="0.3">
      <c r="A8080" s="2">
        <v>8079</v>
      </c>
      <c r="B8080" s="2" t="s">
        <v>9812</v>
      </c>
      <c r="C8080" s="2">
        <f>YEAR([1]Data!$D8080)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9">
        <v>75</v>
      </c>
      <c r="T8080" s="2">
        <v>3</v>
      </c>
      <c r="U8080" s="25">
        <v>0</v>
      </c>
      <c r="V8080" s="25">
        <v>18</v>
      </c>
      <c r="W8080" s="11">
        <f>Table_1[[#This Row],[Discount]]/Table_1[[#This Row],[Sales]]</f>
        <v>0</v>
      </c>
      <c r="X8080" t="str">
        <f>IF(Table_1[[#This Row],[Discount %]]&lt;=0.1, "0-10%", IF(Table_1[[#This Row],[Discount %]]&lt;=0.2, "10-20%", IF(Table_1[[#This Row],[Discount %]]&lt;=0.3, "20-30%", IF(Table_1[[#This Row],[Discount %]]&lt;=0.4, "30-40%", "40%+"))))</f>
        <v>0-10%</v>
      </c>
    </row>
    <row r="8081" spans="1:24" ht="14.4" x14ac:dyDescent="0.3">
      <c r="A8081" s="2">
        <v>8080</v>
      </c>
      <c r="B8081" s="2" t="s">
        <v>9814</v>
      </c>
      <c r="C8081" s="2">
        <f>YEAR([1]Data!$D8081)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9">
        <v>134.27200000000002</v>
      </c>
      <c r="T8081" s="2">
        <v>8</v>
      </c>
      <c r="U8081" s="25">
        <v>0.2</v>
      </c>
      <c r="V8081" s="25">
        <v>46.99519999999999</v>
      </c>
      <c r="W8081" s="11">
        <f>Table_1[[#This Row],[Discount]]/Table_1[[#This Row],[Sales]]</f>
        <v>1.4895138226882743E-3</v>
      </c>
      <c r="X8081" t="str">
        <f>IF(Table_1[[#This Row],[Discount %]]&lt;=0.1, "0-10%", IF(Table_1[[#This Row],[Discount %]]&lt;=0.2, "10-20%", IF(Table_1[[#This Row],[Discount %]]&lt;=0.3, "20-30%", IF(Table_1[[#This Row],[Discount %]]&lt;=0.4, "30-40%", "40%+"))))</f>
        <v>0-10%</v>
      </c>
    </row>
    <row r="8082" spans="1:24" ht="14.4" x14ac:dyDescent="0.3">
      <c r="A8082" s="2">
        <v>8081</v>
      </c>
      <c r="B8082" s="2" t="s">
        <v>9815</v>
      </c>
      <c r="C8082" s="2">
        <f>YEAR([1]Data!$D8082)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9">
        <v>146.54400000000001</v>
      </c>
      <c r="T8082" s="2">
        <v>6</v>
      </c>
      <c r="U8082" s="25">
        <v>0.2</v>
      </c>
      <c r="V8082" s="25">
        <v>47.626799999999996</v>
      </c>
      <c r="W8082" s="11">
        <f>Table_1[[#This Row],[Discount]]/Table_1[[#This Row],[Sales]]</f>
        <v>1.3647778141718527E-3</v>
      </c>
      <c r="X8082" t="str">
        <f>IF(Table_1[[#This Row],[Discount %]]&lt;=0.1, "0-10%", IF(Table_1[[#This Row],[Discount %]]&lt;=0.2, "10-20%", IF(Table_1[[#This Row],[Discount %]]&lt;=0.3, "20-30%", IF(Table_1[[#This Row],[Discount %]]&lt;=0.4, "30-40%", "40%+"))))</f>
        <v>0-10%</v>
      </c>
    </row>
    <row r="8083" spans="1:24" ht="14.4" x14ac:dyDescent="0.3">
      <c r="A8083" s="2">
        <v>8082</v>
      </c>
      <c r="B8083" s="2" t="s">
        <v>9815</v>
      </c>
      <c r="C8083" s="2">
        <f>YEAR([1]Data!$D8083)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9">
        <v>131.904</v>
      </c>
      <c r="T8083" s="2">
        <v>3</v>
      </c>
      <c r="U8083" s="25">
        <v>0.2</v>
      </c>
      <c r="V8083" s="25">
        <v>47.815200000000004</v>
      </c>
      <c r="W8083" s="11">
        <f>Table_1[[#This Row],[Discount]]/Table_1[[#This Row],[Sales]]</f>
        <v>1.5162542455118876E-3</v>
      </c>
      <c r="X8083" t="str">
        <f>IF(Table_1[[#This Row],[Discount %]]&lt;=0.1, "0-10%", IF(Table_1[[#This Row],[Discount %]]&lt;=0.2, "10-20%", IF(Table_1[[#This Row],[Discount %]]&lt;=0.3, "20-30%", IF(Table_1[[#This Row],[Discount %]]&lt;=0.4, "30-40%", "40%+"))))</f>
        <v>0-10%</v>
      </c>
    </row>
    <row r="8084" spans="1:24" ht="14.4" x14ac:dyDescent="0.3">
      <c r="A8084" s="2">
        <v>8083</v>
      </c>
      <c r="B8084" s="2" t="s">
        <v>9815</v>
      </c>
      <c r="C8084" s="2">
        <f>YEAR([1]Data!$D8084)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9">
        <v>203.88000000000002</v>
      </c>
      <c r="T8084" s="2">
        <v>5</v>
      </c>
      <c r="U8084" s="25">
        <v>0.2</v>
      </c>
      <c r="V8084" s="25">
        <v>20.387999999999998</v>
      </c>
      <c r="W8084" s="11">
        <f>Table_1[[#This Row],[Discount]]/Table_1[[#This Row],[Sales]]</f>
        <v>9.8096919756719627E-4</v>
      </c>
      <c r="X8084" t="str">
        <f>IF(Table_1[[#This Row],[Discount %]]&lt;=0.1, "0-10%", IF(Table_1[[#This Row],[Discount %]]&lt;=0.2, "10-20%", IF(Table_1[[#This Row],[Discount %]]&lt;=0.3, "20-30%", IF(Table_1[[#This Row],[Discount %]]&lt;=0.4, "30-40%", "40%+"))))</f>
        <v>0-10%</v>
      </c>
    </row>
    <row r="8085" spans="1:24" ht="14.4" x14ac:dyDescent="0.3">
      <c r="A8085" s="2">
        <v>8084</v>
      </c>
      <c r="B8085" s="2" t="s">
        <v>9815</v>
      </c>
      <c r="C8085" s="2">
        <f>YEAR([1]Data!$D8085)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9">
        <v>14.301000000000002</v>
      </c>
      <c r="T8085" s="2">
        <v>7</v>
      </c>
      <c r="U8085" s="25">
        <v>0.7</v>
      </c>
      <c r="V8085" s="25">
        <v>-10.487400000000001</v>
      </c>
      <c r="W8085" s="11">
        <f>Table_1[[#This Row],[Discount]]/Table_1[[#This Row],[Sales]]</f>
        <v>4.8947626040137041E-2</v>
      </c>
      <c r="X8085" t="str">
        <f>IF(Table_1[[#This Row],[Discount %]]&lt;=0.1, "0-10%", IF(Table_1[[#This Row],[Discount %]]&lt;=0.2, "10-20%", IF(Table_1[[#This Row],[Discount %]]&lt;=0.3, "20-30%", IF(Table_1[[#This Row],[Discount %]]&lt;=0.4, "30-40%", "40%+"))))</f>
        <v>0-10%</v>
      </c>
    </row>
    <row r="8086" spans="1:24" ht="14.4" x14ac:dyDescent="0.3">
      <c r="A8086" s="2">
        <v>8085</v>
      </c>
      <c r="B8086" s="2" t="s">
        <v>9815</v>
      </c>
      <c r="C8086" s="2">
        <f>YEAR([1]Data!$D8086)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9">
        <v>718.6400000000001</v>
      </c>
      <c r="T8086" s="2">
        <v>10</v>
      </c>
      <c r="U8086" s="25">
        <v>0.2</v>
      </c>
      <c r="V8086" s="25">
        <v>-161.69400000000005</v>
      </c>
      <c r="W8086" s="11">
        <f>Table_1[[#This Row],[Discount]]/Table_1[[#This Row],[Sales]]</f>
        <v>2.7830346209506846E-4</v>
      </c>
      <c r="X8086" t="str">
        <f>IF(Table_1[[#This Row],[Discount %]]&lt;=0.1, "0-10%", IF(Table_1[[#This Row],[Discount %]]&lt;=0.2, "10-20%", IF(Table_1[[#This Row],[Discount %]]&lt;=0.3, "20-30%", IF(Table_1[[#This Row],[Discount %]]&lt;=0.4, "30-40%", "40%+"))))</f>
        <v>0-10%</v>
      </c>
    </row>
    <row r="8087" spans="1:24" ht="14.4" x14ac:dyDescent="0.3">
      <c r="A8087" s="2">
        <v>8086</v>
      </c>
      <c r="B8087" s="2" t="s">
        <v>9816</v>
      </c>
      <c r="C8087" s="2">
        <f>YEAR([1]Data!$D8087)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9">
        <v>61.1</v>
      </c>
      <c r="T8087" s="2">
        <v>5</v>
      </c>
      <c r="U8087" s="25">
        <v>0</v>
      </c>
      <c r="V8087" s="25">
        <v>18.329999999999991</v>
      </c>
      <c r="W8087" s="11">
        <f>Table_1[[#This Row],[Discount]]/Table_1[[#This Row],[Sales]]</f>
        <v>0</v>
      </c>
      <c r="X8087" t="str">
        <f>IF(Table_1[[#This Row],[Discount %]]&lt;=0.1, "0-10%", IF(Table_1[[#This Row],[Discount %]]&lt;=0.2, "10-20%", IF(Table_1[[#This Row],[Discount %]]&lt;=0.3, "20-30%", IF(Table_1[[#This Row],[Discount %]]&lt;=0.4, "30-40%", "40%+"))))</f>
        <v>0-10%</v>
      </c>
    </row>
    <row r="8088" spans="1:24" ht="14.4" x14ac:dyDescent="0.3">
      <c r="A8088" s="2">
        <v>8087</v>
      </c>
      <c r="B8088" s="2" t="s">
        <v>9819</v>
      </c>
      <c r="C8088" s="2">
        <f>YEAR([1]Data!$D8088)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9">
        <v>28.08</v>
      </c>
      <c r="T8088" s="2">
        <v>3</v>
      </c>
      <c r="U8088" s="25">
        <v>0.2</v>
      </c>
      <c r="V8088" s="25">
        <v>5.2650000000000006</v>
      </c>
      <c r="W8088" s="11">
        <f>Table_1[[#This Row],[Discount]]/Table_1[[#This Row],[Sales]]</f>
        <v>7.1225071225071235E-3</v>
      </c>
      <c r="X8088" t="str">
        <f>IF(Table_1[[#This Row],[Discount %]]&lt;=0.1, "0-10%", IF(Table_1[[#This Row],[Discount %]]&lt;=0.2, "10-20%", IF(Table_1[[#This Row],[Discount %]]&lt;=0.3, "20-30%", IF(Table_1[[#This Row],[Discount %]]&lt;=0.4, "30-40%", "40%+"))))</f>
        <v>0-10%</v>
      </c>
    </row>
    <row r="8089" spans="1:24" ht="14.4" x14ac:dyDescent="0.3">
      <c r="A8089" s="2">
        <v>8088</v>
      </c>
      <c r="B8089" s="2" t="s">
        <v>9820</v>
      </c>
      <c r="C8089" s="2">
        <f>YEAR([1]Data!$D8089)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9">
        <v>10.496</v>
      </c>
      <c r="T8089" s="2">
        <v>4</v>
      </c>
      <c r="U8089" s="25">
        <v>0.2</v>
      </c>
      <c r="V8089" s="25">
        <v>1.1807999999999983</v>
      </c>
      <c r="W8089" s="11">
        <f>Table_1[[#This Row],[Discount]]/Table_1[[#This Row],[Sales]]</f>
        <v>1.9054878048780487E-2</v>
      </c>
      <c r="X8089" t="str">
        <f>IF(Table_1[[#This Row],[Discount %]]&lt;=0.1, "0-10%", IF(Table_1[[#This Row],[Discount %]]&lt;=0.2, "10-20%", IF(Table_1[[#This Row],[Discount %]]&lt;=0.3, "20-30%", IF(Table_1[[#This Row],[Discount %]]&lt;=0.4, "30-40%", "40%+"))))</f>
        <v>0-10%</v>
      </c>
    </row>
    <row r="8090" spans="1:24" ht="14.4" x14ac:dyDescent="0.3">
      <c r="A8090" s="2">
        <v>8089</v>
      </c>
      <c r="B8090" s="2" t="s">
        <v>9821</v>
      </c>
      <c r="C8090" s="2">
        <f>YEAR([1]Data!$D8090)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9">
        <v>39.92</v>
      </c>
      <c r="T8090" s="2">
        <v>2</v>
      </c>
      <c r="U8090" s="25">
        <v>0.2</v>
      </c>
      <c r="V8090" s="25">
        <v>12.973999999999997</v>
      </c>
      <c r="W8090" s="11">
        <f>Table_1[[#This Row],[Discount]]/Table_1[[#This Row],[Sales]]</f>
        <v>5.0100200400801601E-3</v>
      </c>
      <c r="X8090" t="str">
        <f>IF(Table_1[[#This Row],[Discount %]]&lt;=0.1, "0-10%", IF(Table_1[[#This Row],[Discount %]]&lt;=0.2, "10-20%", IF(Table_1[[#This Row],[Discount %]]&lt;=0.3, "20-30%", IF(Table_1[[#This Row],[Discount %]]&lt;=0.4, "30-40%", "40%+"))))</f>
        <v>0-10%</v>
      </c>
    </row>
    <row r="8091" spans="1:24" ht="14.4" x14ac:dyDescent="0.3">
      <c r="A8091" s="2">
        <v>8090</v>
      </c>
      <c r="B8091" s="2" t="s">
        <v>9822</v>
      </c>
      <c r="C8091" s="2">
        <f>YEAR([1]Data!$D8091)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9">
        <v>77.58</v>
      </c>
      <c r="T8091" s="2">
        <v>9</v>
      </c>
      <c r="U8091" s="25">
        <v>0</v>
      </c>
      <c r="V8091" s="25">
        <v>20.1708</v>
      </c>
      <c r="W8091" s="11">
        <f>Table_1[[#This Row],[Discount]]/Table_1[[#This Row],[Sales]]</f>
        <v>0</v>
      </c>
      <c r="X8091" t="str">
        <f>IF(Table_1[[#This Row],[Discount %]]&lt;=0.1, "0-10%", IF(Table_1[[#This Row],[Discount %]]&lt;=0.2, "10-20%", IF(Table_1[[#This Row],[Discount %]]&lt;=0.3, "20-30%", IF(Table_1[[#This Row],[Discount %]]&lt;=0.4, "30-40%", "40%+"))))</f>
        <v>0-10%</v>
      </c>
    </row>
    <row r="8092" spans="1:24" ht="14.4" x14ac:dyDescent="0.3">
      <c r="A8092" s="2">
        <v>8091</v>
      </c>
      <c r="B8092" s="2" t="s">
        <v>9823</v>
      </c>
      <c r="C8092" s="2">
        <f>YEAR([1]Data!$D8092)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9">
        <v>269.35999999999996</v>
      </c>
      <c r="T8092" s="2">
        <v>7</v>
      </c>
      <c r="U8092" s="25">
        <v>0</v>
      </c>
      <c r="V8092" s="25">
        <v>70.033599999999993</v>
      </c>
      <c r="W8092" s="11">
        <f>Table_1[[#This Row],[Discount]]/Table_1[[#This Row],[Sales]]</f>
        <v>0</v>
      </c>
      <c r="X8092" t="str">
        <f>IF(Table_1[[#This Row],[Discount %]]&lt;=0.1, "0-10%", IF(Table_1[[#This Row],[Discount %]]&lt;=0.2, "10-20%", IF(Table_1[[#This Row],[Discount %]]&lt;=0.3, "20-30%", IF(Table_1[[#This Row],[Discount %]]&lt;=0.4, "30-40%", "40%+"))))</f>
        <v>0-10%</v>
      </c>
    </row>
    <row r="8093" spans="1:24" ht="14.4" x14ac:dyDescent="0.3">
      <c r="A8093" s="2">
        <v>8092</v>
      </c>
      <c r="B8093" s="2" t="s">
        <v>9824</v>
      </c>
      <c r="C8093" s="2">
        <f>YEAR([1]Data!$D8093)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9">
        <v>5.76</v>
      </c>
      <c r="T8093" s="2">
        <v>2</v>
      </c>
      <c r="U8093" s="25">
        <v>0</v>
      </c>
      <c r="V8093" s="25">
        <v>2.8224</v>
      </c>
      <c r="W8093" s="11">
        <f>Table_1[[#This Row],[Discount]]/Table_1[[#This Row],[Sales]]</f>
        <v>0</v>
      </c>
      <c r="X8093" t="str">
        <f>IF(Table_1[[#This Row],[Discount %]]&lt;=0.1, "0-10%", IF(Table_1[[#This Row],[Discount %]]&lt;=0.2, "10-20%", IF(Table_1[[#This Row],[Discount %]]&lt;=0.3, "20-30%", IF(Table_1[[#This Row],[Discount %]]&lt;=0.4, "30-40%", "40%+"))))</f>
        <v>0-10%</v>
      </c>
    </row>
    <row r="8094" spans="1:24" ht="14.4" x14ac:dyDescent="0.3">
      <c r="A8094" s="2">
        <v>8093</v>
      </c>
      <c r="B8094" s="2" t="s">
        <v>9825</v>
      </c>
      <c r="C8094" s="2">
        <f>YEAR([1]Data!$D8094)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9">
        <v>109.9</v>
      </c>
      <c r="T8094" s="2">
        <v>5</v>
      </c>
      <c r="U8094" s="25">
        <v>0</v>
      </c>
      <c r="V8094" s="25">
        <v>32.97</v>
      </c>
      <c r="W8094" s="11">
        <f>Table_1[[#This Row],[Discount]]/Table_1[[#This Row],[Sales]]</f>
        <v>0</v>
      </c>
      <c r="X8094" t="str">
        <f>IF(Table_1[[#This Row],[Discount %]]&lt;=0.1, "0-10%", IF(Table_1[[#This Row],[Discount %]]&lt;=0.2, "10-20%", IF(Table_1[[#This Row],[Discount %]]&lt;=0.3, "20-30%", IF(Table_1[[#This Row],[Discount %]]&lt;=0.4, "30-40%", "40%+"))))</f>
        <v>0-10%</v>
      </c>
    </row>
    <row r="8095" spans="1:24" ht="14.4" x14ac:dyDescent="0.3">
      <c r="A8095" s="2">
        <v>8094</v>
      </c>
      <c r="B8095" s="2" t="s">
        <v>9826</v>
      </c>
      <c r="C8095" s="2">
        <f>YEAR([1]Data!$D8095)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9">
        <v>23.88</v>
      </c>
      <c r="T8095" s="2">
        <v>3</v>
      </c>
      <c r="U8095" s="25">
        <v>0</v>
      </c>
      <c r="V8095" s="25">
        <v>10.507200000000001</v>
      </c>
      <c r="W8095" s="11">
        <f>Table_1[[#This Row],[Discount]]/Table_1[[#This Row],[Sales]]</f>
        <v>0</v>
      </c>
      <c r="X8095" t="str">
        <f>IF(Table_1[[#This Row],[Discount %]]&lt;=0.1, "0-10%", IF(Table_1[[#This Row],[Discount %]]&lt;=0.2, "10-20%", IF(Table_1[[#This Row],[Discount %]]&lt;=0.3, "20-30%", IF(Table_1[[#This Row],[Discount %]]&lt;=0.4, "30-40%", "40%+"))))</f>
        <v>0-10%</v>
      </c>
    </row>
    <row r="8096" spans="1:24" ht="14.4" x14ac:dyDescent="0.3">
      <c r="A8096" s="2">
        <v>8095</v>
      </c>
      <c r="B8096" s="2" t="s">
        <v>9826</v>
      </c>
      <c r="C8096" s="2">
        <f>YEAR([1]Data!$D8096)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9">
        <v>26.2</v>
      </c>
      <c r="T8096" s="2">
        <v>4</v>
      </c>
      <c r="U8096" s="25">
        <v>0</v>
      </c>
      <c r="V8096" s="25">
        <v>12.052</v>
      </c>
      <c r="W8096" s="11">
        <f>Table_1[[#This Row],[Discount]]/Table_1[[#This Row],[Sales]]</f>
        <v>0</v>
      </c>
      <c r="X8096" t="str">
        <f>IF(Table_1[[#This Row],[Discount %]]&lt;=0.1, "0-10%", IF(Table_1[[#This Row],[Discount %]]&lt;=0.2, "10-20%", IF(Table_1[[#This Row],[Discount %]]&lt;=0.3, "20-30%", IF(Table_1[[#This Row],[Discount %]]&lt;=0.4, "30-40%", "40%+"))))</f>
        <v>0-10%</v>
      </c>
    </row>
    <row r="8097" spans="1:24" ht="14.4" x14ac:dyDescent="0.3">
      <c r="A8097" s="2">
        <v>8096</v>
      </c>
      <c r="B8097" s="2" t="s">
        <v>9826</v>
      </c>
      <c r="C8097" s="2">
        <f>YEAR([1]Data!$D8097)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9">
        <v>12.96</v>
      </c>
      <c r="T8097" s="2">
        <v>2</v>
      </c>
      <c r="U8097" s="25">
        <v>0</v>
      </c>
      <c r="V8097" s="25">
        <v>6.2208000000000006</v>
      </c>
      <c r="W8097" s="11">
        <f>Table_1[[#This Row],[Discount]]/Table_1[[#This Row],[Sales]]</f>
        <v>0</v>
      </c>
      <c r="X8097" t="str">
        <f>IF(Table_1[[#This Row],[Discount %]]&lt;=0.1, "0-10%", IF(Table_1[[#This Row],[Discount %]]&lt;=0.2, "10-20%", IF(Table_1[[#This Row],[Discount %]]&lt;=0.3, "20-30%", IF(Table_1[[#This Row],[Discount %]]&lt;=0.4, "30-40%", "40%+"))))</f>
        <v>0-10%</v>
      </c>
    </row>
    <row r="8098" spans="1:24" ht="14.4" x14ac:dyDescent="0.3">
      <c r="A8098" s="2">
        <v>8097</v>
      </c>
      <c r="B8098" s="2" t="s">
        <v>9826</v>
      </c>
      <c r="C8098" s="2">
        <f>YEAR([1]Data!$D8098)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9">
        <v>234.95000000000002</v>
      </c>
      <c r="T8098" s="2">
        <v>5</v>
      </c>
      <c r="U8098" s="25">
        <v>0</v>
      </c>
      <c r="V8098" s="25">
        <v>32.893000000000008</v>
      </c>
      <c r="W8098" s="11">
        <f>Table_1[[#This Row],[Discount]]/Table_1[[#This Row],[Sales]]</f>
        <v>0</v>
      </c>
      <c r="X8098" t="str">
        <f>IF(Table_1[[#This Row],[Discount %]]&lt;=0.1, "0-10%", IF(Table_1[[#This Row],[Discount %]]&lt;=0.2, "10-20%", IF(Table_1[[#This Row],[Discount %]]&lt;=0.3, "20-30%", IF(Table_1[[#This Row],[Discount %]]&lt;=0.4, "30-40%", "40%+"))))</f>
        <v>0-10%</v>
      </c>
    </row>
    <row r="8099" spans="1:24" ht="14.4" x14ac:dyDescent="0.3">
      <c r="A8099" s="2">
        <v>8098</v>
      </c>
      <c r="B8099" s="2" t="s">
        <v>9827</v>
      </c>
      <c r="C8099" s="2">
        <f>YEAR([1]Data!$D8099)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9">
        <v>118.25</v>
      </c>
      <c r="T8099" s="2">
        <v>5</v>
      </c>
      <c r="U8099" s="25">
        <v>0</v>
      </c>
      <c r="V8099" s="25">
        <v>34.292499999999997</v>
      </c>
      <c r="W8099" s="11">
        <f>Table_1[[#This Row],[Discount]]/Table_1[[#This Row],[Sales]]</f>
        <v>0</v>
      </c>
      <c r="X8099" t="str">
        <f>IF(Table_1[[#This Row],[Discount %]]&lt;=0.1, "0-10%", IF(Table_1[[#This Row],[Discount %]]&lt;=0.2, "10-20%", IF(Table_1[[#This Row],[Discount %]]&lt;=0.3, "20-30%", IF(Table_1[[#This Row],[Discount %]]&lt;=0.4, "30-40%", "40%+"))))</f>
        <v>0-10%</v>
      </c>
    </row>
    <row r="8100" spans="1:24" ht="14.4" x14ac:dyDescent="0.3">
      <c r="A8100" s="2">
        <v>8099</v>
      </c>
      <c r="B8100" s="2" t="s">
        <v>9827</v>
      </c>
      <c r="C8100" s="2">
        <f>YEAR([1]Data!$D8100)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9">
        <v>4.28</v>
      </c>
      <c r="T8100" s="2">
        <v>1</v>
      </c>
      <c r="U8100" s="25">
        <v>0</v>
      </c>
      <c r="V8100" s="25">
        <v>1.9259999999999997</v>
      </c>
      <c r="W8100" s="11">
        <f>Table_1[[#This Row],[Discount]]/Table_1[[#This Row],[Sales]]</f>
        <v>0</v>
      </c>
      <c r="X8100" t="str">
        <f>IF(Table_1[[#This Row],[Discount %]]&lt;=0.1, "0-10%", IF(Table_1[[#This Row],[Discount %]]&lt;=0.2, "10-20%", IF(Table_1[[#This Row],[Discount %]]&lt;=0.3, "20-30%", IF(Table_1[[#This Row],[Discount %]]&lt;=0.4, "30-40%", "40%+"))))</f>
        <v>0-10%</v>
      </c>
    </row>
    <row r="8101" spans="1:24" ht="14.4" x14ac:dyDescent="0.3">
      <c r="A8101" s="2">
        <v>8100</v>
      </c>
      <c r="B8101" s="2" t="s">
        <v>9828</v>
      </c>
      <c r="C8101" s="2">
        <f>YEAR([1]Data!$D8101)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9">
        <v>26.849999999999998</v>
      </c>
      <c r="T8101" s="2">
        <v>3</v>
      </c>
      <c r="U8101" s="25">
        <v>0</v>
      </c>
      <c r="V8101" s="25">
        <v>5.101499999999997</v>
      </c>
      <c r="W8101" s="11">
        <f>Table_1[[#This Row],[Discount]]/Table_1[[#This Row],[Sales]]</f>
        <v>0</v>
      </c>
      <c r="X8101" t="str">
        <f>IF(Table_1[[#This Row],[Discount %]]&lt;=0.1, "0-10%", IF(Table_1[[#This Row],[Discount %]]&lt;=0.2, "10-20%", IF(Table_1[[#This Row],[Discount %]]&lt;=0.3, "20-30%", IF(Table_1[[#This Row],[Discount %]]&lt;=0.4, "30-40%", "40%+"))))</f>
        <v>0-10%</v>
      </c>
    </row>
    <row r="8102" spans="1:24" ht="14.4" x14ac:dyDescent="0.3">
      <c r="A8102" s="2">
        <v>8101</v>
      </c>
      <c r="B8102" s="2" t="s">
        <v>9828</v>
      </c>
      <c r="C8102" s="2">
        <f>YEAR([1]Data!$D8102)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9">
        <v>3357.6000000000004</v>
      </c>
      <c r="T8102" s="2">
        <v>3</v>
      </c>
      <c r="U8102" s="25">
        <v>0.2</v>
      </c>
      <c r="V8102" s="25">
        <v>377.72999999999956</v>
      </c>
      <c r="W8102" s="11">
        <f>Table_1[[#This Row],[Discount]]/Table_1[[#This Row],[Sales]]</f>
        <v>5.9566356921610674E-5</v>
      </c>
      <c r="X8102" t="str">
        <f>IF(Table_1[[#This Row],[Discount %]]&lt;=0.1, "0-10%", IF(Table_1[[#This Row],[Discount %]]&lt;=0.2, "10-20%", IF(Table_1[[#This Row],[Discount %]]&lt;=0.3, "20-30%", IF(Table_1[[#This Row],[Discount %]]&lt;=0.4, "30-40%", "40%+"))))</f>
        <v>0-10%</v>
      </c>
    </row>
    <row r="8103" spans="1:24" ht="14.4" x14ac:dyDescent="0.3">
      <c r="A8103" s="2">
        <v>8102</v>
      </c>
      <c r="B8103" s="2" t="s">
        <v>9831</v>
      </c>
      <c r="C8103" s="2">
        <f>YEAR([1]Data!$D8103)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9">
        <v>8.26</v>
      </c>
      <c r="T8103" s="2">
        <v>2</v>
      </c>
      <c r="U8103" s="25">
        <v>0</v>
      </c>
      <c r="V8103" s="25">
        <v>3.7995999999999999</v>
      </c>
      <c r="W8103" s="11">
        <f>Table_1[[#This Row],[Discount]]/Table_1[[#This Row],[Sales]]</f>
        <v>0</v>
      </c>
      <c r="X8103" t="str">
        <f>IF(Table_1[[#This Row],[Discount %]]&lt;=0.1, "0-10%", IF(Table_1[[#This Row],[Discount %]]&lt;=0.2, "10-20%", IF(Table_1[[#This Row],[Discount %]]&lt;=0.3, "20-30%", IF(Table_1[[#This Row],[Discount %]]&lt;=0.4, "30-40%", "40%+"))))</f>
        <v>0-10%</v>
      </c>
    </row>
    <row r="8104" spans="1:24" ht="14.4" x14ac:dyDescent="0.3">
      <c r="A8104" s="2">
        <v>8103</v>
      </c>
      <c r="B8104" s="2" t="s">
        <v>9831</v>
      </c>
      <c r="C8104" s="2">
        <f>YEAR([1]Data!$D8104)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9">
        <v>2973.32</v>
      </c>
      <c r="T8104" s="2">
        <v>7</v>
      </c>
      <c r="U8104" s="25">
        <v>0.2</v>
      </c>
      <c r="V8104" s="25">
        <v>334.49849999999958</v>
      </c>
      <c r="W8104" s="11">
        <f>Table_1[[#This Row],[Discount]]/Table_1[[#This Row],[Sales]]</f>
        <v>6.7264875627244959E-5</v>
      </c>
      <c r="X8104" t="str">
        <f>IF(Table_1[[#This Row],[Discount %]]&lt;=0.1, "0-10%", IF(Table_1[[#This Row],[Discount %]]&lt;=0.2, "10-20%", IF(Table_1[[#This Row],[Discount %]]&lt;=0.3, "20-30%", IF(Table_1[[#This Row],[Discount %]]&lt;=0.4, "30-40%", "40%+"))))</f>
        <v>0-10%</v>
      </c>
    </row>
    <row r="8105" spans="1:24" ht="14.4" x14ac:dyDescent="0.3">
      <c r="A8105" s="2">
        <v>8104</v>
      </c>
      <c r="B8105" s="2" t="s">
        <v>9831</v>
      </c>
      <c r="C8105" s="2">
        <f>YEAR([1]Data!$D8105)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9">
        <v>104.79</v>
      </c>
      <c r="T8105" s="2">
        <v>7</v>
      </c>
      <c r="U8105" s="25">
        <v>0</v>
      </c>
      <c r="V8105" s="25">
        <v>29.341200000000008</v>
      </c>
      <c r="W8105" s="11">
        <f>Table_1[[#This Row],[Discount]]/Table_1[[#This Row],[Sales]]</f>
        <v>0</v>
      </c>
      <c r="X8105" t="str">
        <f>IF(Table_1[[#This Row],[Discount %]]&lt;=0.1, "0-10%", IF(Table_1[[#This Row],[Discount %]]&lt;=0.2, "10-20%", IF(Table_1[[#This Row],[Discount %]]&lt;=0.3, "20-30%", IF(Table_1[[#This Row],[Discount %]]&lt;=0.4, "30-40%", "40%+"))))</f>
        <v>0-10%</v>
      </c>
    </row>
    <row r="8106" spans="1:24" ht="14.4" x14ac:dyDescent="0.3">
      <c r="A8106" s="2">
        <v>8105</v>
      </c>
      <c r="B8106" s="2" t="s">
        <v>9831</v>
      </c>
      <c r="C8106" s="2">
        <f>YEAR([1]Data!$D8106)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9">
        <v>775.72800000000007</v>
      </c>
      <c r="T8106" s="2">
        <v>6</v>
      </c>
      <c r="U8106" s="25">
        <v>0.2</v>
      </c>
      <c r="V8106" s="25">
        <v>58.179600000000022</v>
      </c>
      <c r="W8106" s="11">
        <f>Table_1[[#This Row],[Discount]]/Table_1[[#This Row],[Sales]]</f>
        <v>2.5782232947631125E-4</v>
      </c>
      <c r="X8106" t="str">
        <f>IF(Table_1[[#This Row],[Discount %]]&lt;=0.1, "0-10%", IF(Table_1[[#This Row],[Discount %]]&lt;=0.2, "10-20%", IF(Table_1[[#This Row],[Discount %]]&lt;=0.3, "20-30%", IF(Table_1[[#This Row],[Discount %]]&lt;=0.4, "30-40%", "40%+"))))</f>
        <v>0-10%</v>
      </c>
    </row>
    <row r="8107" spans="1:24" ht="14.4" x14ac:dyDescent="0.3">
      <c r="A8107" s="2">
        <v>8106</v>
      </c>
      <c r="B8107" s="2" t="s">
        <v>9832</v>
      </c>
      <c r="C8107" s="2">
        <f>YEAR([1]Data!$D8107)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9">
        <v>89.066399999999987</v>
      </c>
      <c r="T8107" s="2">
        <v>1</v>
      </c>
      <c r="U8107" s="25">
        <v>0.32</v>
      </c>
      <c r="V8107" s="25">
        <v>-17.027400000000007</v>
      </c>
      <c r="W8107" s="11">
        <f>Table_1[[#This Row],[Discount]]/Table_1[[#This Row],[Sales]]</f>
        <v>3.5928251282189472E-3</v>
      </c>
      <c r="X8107" t="str">
        <f>IF(Table_1[[#This Row],[Discount %]]&lt;=0.1, "0-10%", IF(Table_1[[#This Row],[Discount %]]&lt;=0.2, "10-20%", IF(Table_1[[#This Row],[Discount %]]&lt;=0.3, "20-30%", IF(Table_1[[#This Row],[Discount %]]&lt;=0.4, "30-40%", "40%+"))))</f>
        <v>0-10%</v>
      </c>
    </row>
    <row r="8108" spans="1:24" ht="14.4" x14ac:dyDescent="0.3">
      <c r="A8108" s="2">
        <v>8107</v>
      </c>
      <c r="B8108" s="2" t="s">
        <v>9832</v>
      </c>
      <c r="C8108" s="2">
        <f>YEAR([1]Data!$D8108)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9">
        <v>175.44</v>
      </c>
      <c r="T8108" s="2">
        <v>6</v>
      </c>
      <c r="U8108" s="25">
        <v>0.2</v>
      </c>
      <c r="V8108" s="25">
        <v>52.632000000000005</v>
      </c>
      <c r="W8108" s="11">
        <f>Table_1[[#This Row],[Discount]]/Table_1[[#This Row],[Sales]]</f>
        <v>1.1399908800729594E-3</v>
      </c>
      <c r="X8108" t="str">
        <f>IF(Table_1[[#This Row],[Discount %]]&lt;=0.1, "0-10%", IF(Table_1[[#This Row],[Discount %]]&lt;=0.2, "10-20%", IF(Table_1[[#This Row],[Discount %]]&lt;=0.3, "20-30%", IF(Table_1[[#This Row],[Discount %]]&lt;=0.4, "30-40%", "40%+"))))</f>
        <v>0-10%</v>
      </c>
    </row>
    <row r="8109" spans="1:24" ht="14.4" x14ac:dyDescent="0.3">
      <c r="A8109" s="2">
        <v>8108</v>
      </c>
      <c r="B8109" s="2" t="s">
        <v>9832</v>
      </c>
      <c r="C8109" s="2">
        <f>YEAR([1]Data!$D8109)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9">
        <v>438.33600000000001</v>
      </c>
      <c r="T8109" s="2">
        <v>4</v>
      </c>
      <c r="U8109" s="25">
        <v>0.2</v>
      </c>
      <c r="V8109" s="25">
        <v>-87.667200000000037</v>
      </c>
      <c r="W8109" s="11">
        <f>Table_1[[#This Row],[Discount]]/Table_1[[#This Row],[Sales]]</f>
        <v>4.5627098846546941E-4</v>
      </c>
      <c r="X8109" t="str">
        <f>IF(Table_1[[#This Row],[Discount %]]&lt;=0.1, "0-10%", IF(Table_1[[#This Row],[Discount %]]&lt;=0.2, "10-20%", IF(Table_1[[#This Row],[Discount %]]&lt;=0.3, "20-30%", IF(Table_1[[#This Row],[Discount %]]&lt;=0.4, "30-40%", "40%+"))))</f>
        <v>0-10%</v>
      </c>
    </row>
    <row r="8110" spans="1:24" ht="14.4" x14ac:dyDescent="0.3">
      <c r="A8110" s="2">
        <v>8109</v>
      </c>
      <c r="B8110" s="2" t="s">
        <v>9835</v>
      </c>
      <c r="C8110" s="2">
        <f>YEAR([1]Data!$D8110)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9">
        <v>215.54400000000001</v>
      </c>
      <c r="T8110" s="2">
        <v>4</v>
      </c>
      <c r="U8110" s="25">
        <v>0.3</v>
      </c>
      <c r="V8110" s="25">
        <v>-58.504800000000017</v>
      </c>
      <c r="W8110" s="11">
        <f>Table_1[[#This Row],[Discount]]/Table_1[[#This Row],[Sales]]</f>
        <v>1.3918271907359982E-3</v>
      </c>
      <c r="X8110" t="str">
        <f>IF(Table_1[[#This Row],[Discount %]]&lt;=0.1, "0-10%", IF(Table_1[[#This Row],[Discount %]]&lt;=0.2, "10-20%", IF(Table_1[[#This Row],[Discount %]]&lt;=0.3, "20-30%", IF(Table_1[[#This Row],[Discount %]]&lt;=0.4, "30-40%", "40%+"))))</f>
        <v>0-10%</v>
      </c>
    </row>
    <row r="8111" spans="1:24" ht="14.4" x14ac:dyDescent="0.3">
      <c r="A8111" s="2">
        <v>8110</v>
      </c>
      <c r="B8111" s="2" t="s">
        <v>9836</v>
      </c>
      <c r="C8111" s="2">
        <f>YEAR([1]Data!$D8111)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9">
        <v>55.584000000000003</v>
      </c>
      <c r="T8111" s="2">
        <v>6</v>
      </c>
      <c r="U8111" s="25">
        <v>0.2</v>
      </c>
      <c r="V8111" s="25">
        <v>20.844000000000001</v>
      </c>
      <c r="W8111" s="11">
        <f>Table_1[[#This Row],[Discount]]/Table_1[[#This Row],[Sales]]</f>
        <v>3.5981577432354635E-3</v>
      </c>
      <c r="X8111" t="str">
        <f>IF(Table_1[[#This Row],[Discount %]]&lt;=0.1, "0-10%", IF(Table_1[[#This Row],[Discount %]]&lt;=0.2, "10-20%", IF(Table_1[[#This Row],[Discount %]]&lt;=0.3, "20-30%", IF(Table_1[[#This Row],[Discount %]]&lt;=0.4, "30-40%", "40%+"))))</f>
        <v>0-10%</v>
      </c>
    </row>
    <row r="8112" spans="1:24" ht="14.4" x14ac:dyDescent="0.3">
      <c r="A8112" s="2">
        <v>8111</v>
      </c>
      <c r="B8112" s="2" t="s">
        <v>9836</v>
      </c>
      <c r="C8112" s="2">
        <f>YEAR([1]Data!$D8112)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9">
        <v>127.38599999999998</v>
      </c>
      <c r="T8112" s="2">
        <v>2</v>
      </c>
      <c r="U8112" s="25">
        <v>0.3</v>
      </c>
      <c r="V8112" s="25">
        <v>-25.477199999999982</v>
      </c>
      <c r="W8112" s="11">
        <f>Table_1[[#This Row],[Discount]]/Table_1[[#This Row],[Sales]]</f>
        <v>2.3550468654326222E-3</v>
      </c>
      <c r="X8112" t="str">
        <f>IF(Table_1[[#This Row],[Discount %]]&lt;=0.1, "0-10%", IF(Table_1[[#This Row],[Discount %]]&lt;=0.2, "10-20%", IF(Table_1[[#This Row],[Discount %]]&lt;=0.3, "20-30%", IF(Table_1[[#This Row],[Discount %]]&lt;=0.4, "30-40%", "40%+"))))</f>
        <v>0-10%</v>
      </c>
    </row>
    <row r="8113" spans="1:24" ht="14.4" x14ac:dyDescent="0.3">
      <c r="A8113" s="2">
        <v>8112</v>
      </c>
      <c r="B8113" s="2" t="s">
        <v>9837</v>
      </c>
      <c r="C8113" s="2">
        <f>YEAR([1]Data!$D8113)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9">
        <v>248.43</v>
      </c>
      <c r="T8113" s="2">
        <v>5</v>
      </c>
      <c r="U8113" s="25">
        <v>0.3</v>
      </c>
      <c r="V8113" s="25">
        <v>-17.744999999999976</v>
      </c>
      <c r="W8113" s="11">
        <f>Table_1[[#This Row],[Discount]]/Table_1[[#This Row],[Sales]]</f>
        <v>1.2075836251660428E-3</v>
      </c>
      <c r="X8113" t="str">
        <f>IF(Table_1[[#This Row],[Discount %]]&lt;=0.1, "0-10%", IF(Table_1[[#This Row],[Discount %]]&lt;=0.2, "10-20%", IF(Table_1[[#This Row],[Discount %]]&lt;=0.3, "20-30%", IF(Table_1[[#This Row],[Discount %]]&lt;=0.4, "30-40%", "40%+"))))</f>
        <v>0-10%</v>
      </c>
    </row>
    <row r="8114" spans="1:24" ht="14.4" x14ac:dyDescent="0.3">
      <c r="A8114" s="2">
        <v>8113</v>
      </c>
      <c r="B8114" s="2" t="s">
        <v>9837</v>
      </c>
      <c r="C8114" s="2">
        <f>YEAR([1]Data!$D8114)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9">
        <v>11.647999999999998</v>
      </c>
      <c r="T8114" s="2">
        <v>4</v>
      </c>
      <c r="U8114" s="25">
        <v>0.8</v>
      </c>
      <c r="V8114" s="25">
        <v>-30.867200000000004</v>
      </c>
      <c r="W8114" s="11">
        <f>Table_1[[#This Row],[Discount]]/Table_1[[#This Row],[Sales]]</f>
        <v>6.8681318681318701E-2</v>
      </c>
      <c r="X8114" t="str">
        <f>IF(Table_1[[#This Row],[Discount %]]&lt;=0.1, "0-10%", IF(Table_1[[#This Row],[Discount %]]&lt;=0.2, "10-20%", IF(Table_1[[#This Row],[Discount %]]&lt;=0.3, "20-30%", IF(Table_1[[#This Row],[Discount %]]&lt;=0.4, "30-40%", "40%+"))))</f>
        <v>0-10%</v>
      </c>
    </row>
    <row r="8115" spans="1:24" ht="14.4" x14ac:dyDescent="0.3">
      <c r="A8115" s="2">
        <v>8114</v>
      </c>
      <c r="B8115" s="2" t="s">
        <v>9837</v>
      </c>
      <c r="C8115" s="2">
        <f>YEAR([1]Data!$D8115)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9">
        <v>85.245999999999995</v>
      </c>
      <c r="T8115" s="2">
        <v>2</v>
      </c>
      <c r="U8115" s="25">
        <v>0.3</v>
      </c>
      <c r="V8115" s="25">
        <v>-1.217800000000004</v>
      </c>
      <c r="W8115" s="11">
        <f>Table_1[[#This Row],[Discount]]/Table_1[[#This Row],[Sales]]</f>
        <v>3.5192267085845672E-3</v>
      </c>
      <c r="X8115" t="str">
        <f>IF(Table_1[[#This Row],[Discount %]]&lt;=0.1, "0-10%", IF(Table_1[[#This Row],[Discount %]]&lt;=0.2, "10-20%", IF(Table_1[[#This Row],[Discount %]]&lt;=0.3, "20-30%", IF(Table_1[[#This Row],[Discount %]]&lt;=0.4, "30-40%", "40%+"))))</f>
        <v>0-10%</v>
      </c>
    </row>
    <row r="8116" spans="1:24" ht="14.4" x14ac:dyDescent="0.3">
      <c r="A8116" s="2">
        <v>8115</v>
      </c>
      <c r="B8116" s="2" t="s">
        <v>9838</v>
      </c>
      <c r="C8116" s="2">
        <f>YEAR([1]Data!$D8116)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9">
        <v>20.64</v>
      </c>
      <c r="T8116" s="2">
        <v>5</v>
      </c>
      <c r="U8116" s="25">
        <v>0.2</v>
      </c>
      <c r="V8116" s="25">
        <v>2.3219999999999974</v>
      </c>
      <c r="W8116" s="11">
        <f>Table_1[[#This Row],[Discount]]/Table_1[[#This Row],[Sales]]</f>
        <v>9.6899224806201549E-3</v>
      </c>
      <c r="X8116" t="str">
        <f>IF(Table_1[[#This Row],[Discount %]]&lt;=0.1, "0-10%", IF(Table_1[[#This Row],[Discount %]]&lt;=0.2, "10-20%", IF(Table_1[[#This Row],[Discount %]]&lt;=0.3, "20-30%", IF(Table_1[[#This Row],[Discount %]]&lt;=0.4, "30-40%", "40%+"))))</f>
        <v>0-10%</v>
      </c>
    </row>
    <row r="8117" spans="1:24" ht="14.4" x14ac:dyDescent="0.3">
      <c r="A8117" s="2">
        <v>8116</v>
      </c>
      <c r="B8117" s="2" t="s">
        <v>9839</v>
      </c>
      <c r="C8117" s="2">
        <f>YEAR([1]Data!$D8117)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9">
        <v>148.02000000000001</v>
      </c>
      <c r="T8117" s="2">
        <v>3</v>
      </c>
      <c r="U8117" s="25">
        <v>0</v>
      </c>
      <c r="V8117" s="25">
        <v>41.445600000000013</v>
      </c>
      <c r="W8117" s="11">
        <f>Table_1[[#This Row],[Discount]]/Table_1[[#This Row],[Sales]]</f>
        <v>0</v>
      </c>
      <c r="X8117" t="str">
        <f>IF(Table_1[[#This Row],[Discount %]]&lt;=0.1, "0-10%", IF(Table_1[[#This Row],[Discount %]]&lt;=0.2, "10-20%", IF(Table_1[[#This Row],[Discount %]]&lt;=0.3, "20-30%", IF(Table_1[[#This Row],[Discount %]]&lt;=0.4, "30-40%", "40%+"))))</f>
        <v>0-10%</v>
      </c>
    </row>
    <row r="8118" spans="1:24" ht="14.4" x14ac:dyDescent="0.3">
      <c r="A8118" s="2">
        <v>8117</v>
      </c>
      <c r="B8118" s="2" t="s">
        <v>9840</v>
      </c>
      <c r="C8118" s="2">
        <f>YEAR([1]Data!$D8118)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9">
        <v>33.29</v>
      </c>
      <c r="T8118" s="2">
        <v>1</v>
      </c>
      <c r="U8118" s="25">
        <v>0</v>
      </c>
      <c r="V8118" s="25">
        <v>7.9895999999999994</v>
      </c>
      <c r="W8118" s="11">
        <f>Table_1[[#This Row],[Discount]]/Table_1[[#This Row],[Sales]]</f>
        <v>0</v>
      </c>
      <c r="X8118" t="str">
        <f>IF(Table_1[[#This Row],[Discount %]]&lt;=0.1, "0-10%", IF(Table_1[[#This Row],[Discount %]]&lt;=0.2, "10-20%", IF(Table_1[[#This Row],[Discount %]]&lt;=0.3, "20-30%", IF(Table_1[[#This Row],[Discount %]]&lt;=0.4, "30-40%", "40%+"))))</f>
        <v>0-10%</v>
      </c>
    </row>
    <row r="8119" spans="1:24" ht="14.4" x14ac:dyDescent="0.3">
      <c r="A8119" s="2">
        <v>8118</v>
      </c>
      <c r="B8119" s="2" t="s">
        <v>9841</v>
      </c>
      <c r="C8119" s="2">
        <f>YEAR([1]Data!$D8119)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9">
        <v>204.95000000000002</v>
      </c>
      <c r="T8119" s="2">
        <v>5</v>
      </c>
      <c r="U8119" s="25">
        <v>0</v>
      </c>
      <c r="V8119" s="25">
        <v>100.4255</v>
      </c>
      <c r="W8119" s="11">
        <f>Table_1[[#This Row],[Discount]]/Table_1[[#This Row],[Sales]]</f>
        <v>0</v>
      </c>
      <c r="X8119" t="str">
        <f>IF(Table_1[[#This Row],[Discount %]]&lt;=0.1, "0-10%", IF(Table_1[[#This Row],[Discount %]]&lt;=0.2, "10-20%", IF(Table_1[[#This Row],[Discount %]]&lt;=0.3, "20-30%", IF(Table_1[[#This Row],[Discount %]]&lt;=0.4, "30-40%", "40%+"))))</f>
        <v>0-10%</v>
      </c>
    </row>
    <row r="8120" spans="1:24" ht="14.4" x14ac:dyDescent="0.3">
      <c r="A8120" s="2">
        <v>8119</v>
      </c>
      <c r="B8120" s="2" t="s">
        <v>9842</v>
      </c>
      <c r="C8120" s="2">
        <f>YEAR([1]Data!$D8120)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9">
        <v>526.34399999999994</v>
      </c>
      <c r="T8120" s="2">
        <v>4</v>
      </c>
      <c r="U8120" s="25">
        <v>0.3</v>
      </c>
      <c r="V8120" s="25">
        <v>-75.191999999999979</v>
      </c>
      <c r="W8120" s="11">
        <f>Table_1[[#This Row],[Discount]]/Table_1[[#This Row],[Sales]]</f>
        <v>5.6996944963749947E-4</v>
      </c>
      <c r="X8120" t="str">
        <f>IF(Table_1[[#This Row],[Discount %]]&lt;=0.1, "0-10%", IF(Table_1[[#This Row],[Discount %]]&lt;=0.2, "10-20%", IF(Table_1[[#This Row],[Discount %]]&lt;=0.3, "20-30%", IF(Table_1[[#This Row],[Discount %]]&lt;=0.4, "30-40%", "40%+"))))</f>
        <v>0-10%</v>
      </c>
    </row>
    <row r="8121" spans="1:24" ht="14.4" x14ac:dyDescent="0.3">
      <c r="A8121" s="2">
        <v>8120</v>
      </c>
      <c r="B8121" s="2" t="s">
        <v>9843</v>
      </c>
      <c r="C8121" s="2">
        <f>YEAR([1]Data!$D8121)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9">
        <v>41.96</v>
      </c>
      <c r="T8121" s="2">
        <v>2</v>
      </c>
      <c r="U8121" s="25">
        <v>0</v>
      </c>
      <c r="V8121" s="25">
        <v>10.909600000000001</v>
      </c>
      <c r="W8121" s="11">
        <f>Table_1[[#This Row],[Discount]]/Table_1[[#This Row],[Sales]]</f>
        <v>0</v>
      </c>
      <c r="X8121" t="str">
        <f>IF(Table_1[[#This Row],[Discount %]]&lt;=0.1, "0-10%", IF(Table_1[[#This Row],[Discount %]]&lt;=0.2, "10-20%", IF(Table_1[[#This Row],[Discount %]]&lt;=0.3, "20-30%", IF(Table_1[[#This Row],[Discount %]]&lt;=0.4, "30-40%", "40%+"))))</f>
        <v>0-10%</v>
      </c>
    </row>
    <row r="8122" spans="1:24" ht="14.4" x14ac:dyDescent="0.3">
      <c r="A8122" s="2">
        <v>8121</v>
      </c>
      <c r="B8122" s="2" t="s">
        <v>9843</v>
      </c>
      <c r="C8122" s="2">
        <f>YEAR([1]Data!$D8122)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9">
        <v>451.15199999999993</v>
      </c>
      <c r="T8122" s="2">
        <v>3</v>
      </c>
      <c r="U8122" s="25">
        <v>0.2</v>
      </c>
      <c r="V8122" s="25">
        <v>0</v>
      </c>
      <c r="W8122" s="11">
        <f>Table_1[[#This Row],[Discount]]/Table_1[[#This Row],[Sales]]</f>
        <v>4.4330957194027744E-4</v>
      </c>
      <c r="X8122" t="str">
        <f>IF(Table_1[[#This Row],[Discount %]]&lt;=0.1, "0-10%", IF(Table_1[[#This Row],[Discount %]]&lt;=0.2, "10-20%", IF(Table_1[[#This Row],[Discount %]]&lt;=0.3, "20-30%", IF(Table_1[[#This Row],[Discount %]]&lt;=0.4, "30-40%", "40%+"))))</f>
        <v>0-10%</v>
      </c>
    </row>
    <row r="8123" spans="1:24" ht="14.4" x14ac:dyDescent="0.3">
      <c r="A8123" s="2">
        <v>8122</v>
      </c>
      <c r="B8123" s="2" t="s">
        <v>9843</v>
      </c>
      <c r="C8123" s="2">
        <f>YEAR([1]Data!$D8123)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9">
        <v>31.504000000000005</v>
      </c>
      <c r="T8123" s="2">
        <v>11</v>
      </c>
      <c r="U8123" s="25">
        <v>0.2</v>
      </c>
      <c r="V8123" s="25">
        <v>11.026399999999999</v>
      </c>
      <c r="W8123" s="11">
        <f>Table_1[[#This Row],[Discount]]/Table_1[[#This Row],[Sales]]</f>
        <v>6.3484002031488056E-3</v>
      </c>
      <c r="X8123" t="str">
        <f>IF(Table_1[[#This Row],[Discount %]]&lt;=0.1, "0-10%", IF(Table_1[[#This Row],[Discount %]]&lt;=0.2, "10-20%", IF(Table_1[[#This Row],[Discount %]]&lt;=0.3, "20-30%", IF(Table_1[[#This Row],[Discount %]]&lt;=0.4, "30-40%", "40%+"))))</f>
        <v>0-10%</v>
      </c>
    </row>
    <row r="8124" spans="1:24" ht="14.4" x14ac:dyDescent="0.3">
      <c r="A8124" s="2">
        <v>8123</v>
      </c>
      <c r="B8124" s="2" t="s">
        <v>9844</v>
      </c>
      <c r="C8124" s="2">
        <f>YEAR([1]Data!$D8124)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9">
        <v>30.672000000000001</v>
      </c>
      <c r="T8124" s="2">
        <v>3</v>
      </c>
      <c r="U8124" s="25">
        <v>0.2</v>
      </c>
      <c r="V8124" s="25">
        <v>9.5850000000000009</v>
      </c>
      <c r="W8124" s="11">
        <f>Table_1[[#This Row],[Discount]]/Table_1[[#This Row],[Sales]]</f>
        <v>6.5206051121544078E-3</v>
      </c>
      <c r="X8124" t="str">
        <f>IF(Table_1[[#This Row],[Discount %]]&lt;=0.1, "0-10%", IF(Table_1[[#This Row],[Discount %]]&lt;=0.2, "10-20%", IF(Table_1[[#This Row],[Discount %]]&lt;=0.3, "20-30%", IF(Table_1[[#This Row],[Discount %]]&lt;=0.4, "30-40%", "40%+"))))</f>
        <v>0-10%</v>
      </c>
    </row>
    <row r="8125" spans="1:24" ht="14.4" x14ac:dyDescent="0.3">
      <c r="A8125" s="2">
        <v>8124</v>
      </c>
      <c r="B8125" s="2" t="s">
        <v>9844</v>
      </c>
      <c r="C8125" s="2">
        <f>YEAR([1]Data!$D8125)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9">
        <v>1079.9759999999999</v>
      </c>
      <c r="T8125" s="2">
        <v>4</v>
      </c>
      <c r="U8125" s="25">
        <v>0.4</v>
      </c>
      <c r="V8125" s="25">
        <v>125.99719999999991</v>
      </c>
      <c r="W8125" s="11">
        <f>Table_1[[#This Row],[Discount]]/Table_1[[#This Row],[Sales]]</f>
        <v>3.7037860100594833E-4</v>
      </c>
      <c r="X8125" t="str">
        <f>IF(Table_1[[#This Row],[Discount %]]&lt;=0.1, "0-10%", IF(Table_1[[#This Row],[Discount %]]&lt;=0.2, "10-20%", IF(Table_1[[#This Row],[Discount %]]&lt;=0.3, "20-30%", IF(Table_1[[#This Row],[Discount %]]&lt;=0.4, "30-40%", "40%+"))))</f>
        <v>0-10%</v>
      </c>
    </row>
    <row r="8126" spans="1:24" ht="14.4" x14ac:dyDescent="0.3">
      <c r="A8126" s="2">
        <v>8125</v>
      </c>
      <c r="B8126" s="2" t="s">
        <v>9845</v>
      </c>
      <c r="C8126" s="2">
        <f>YEAR([1]Data!$D8126)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9">
        <v>161.56800000000001</v>
      </c>
      <c r="T8126" s="2">
        <v>2</v>
      </c>
      <c r="U8126" s="25">
        <v>0.2</v>
      </c>
      <c r="V8126" s="25">
        <v>-28.274400000000021</v>
      </c>
      <c r="W8126" s="11">
        <f>Table_1[[#This Row],[Discount]]/Table_1[[#This Row],[Sales]]</f>
        <v>1.2378688849277084E-3</v>
      </c>
      <c r="X8126" t="str">
        <f>IF(Table_1[[#This Row],[Discount %]]&lt;=0.1, "0-10%", IF(Table_1[[#This Row],[Discount %]]&lt;=0.2, "10-20%", IF(Table_1[[#This Row],[Discount %]]&lt;=0.3, "20-30%", IF(Table_1[[#This Row],[Discount %]]&lt;=0.4, "30-40%", "40%+"))))</f>
        <v>0-10%</v>
      </c>
    </row>
    <row r="8127" spans="1:24" ht="14.4" x14ac:dyDescent="0.3">
      <c r="A8127" s="2">
        <v>8126</v>
      </c>
      <c r="B8127" s="2" t="s">
        <v>9846</v>
      </c>
      <c r="C8127" s="2">
        <f>YEAR([1]Data!$D8127)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9">
        <v>2.9339999999999993</v>
      </c>
      <c r="T8127" s="2">
        <v>3</v>
      </c>
      <c r="U8127" s="25">
        <v>0.8</v>
      </c>
      <c r="V8127" s="25">
        <v>-4.9878000000000018</v>
      </c>
      <c r="W8127" s="11">
        <f>Table_1[[#This Row],[Discount]]/Table_1[[#This Row],[Sales]]</f>
        <v>0.27266530334015004</v>
      </c>
      <c r="X8127" t="str">
        <f>IF(Table_1[[#This Row],[Discount %]]&lt;=0.1, "0-10%", IF(Table_1[[#This Row],[Discount %]]&lt;=0.2, "10-20%", IF(Table_1[[#This Row],[Discount %]]&lt;=0.3, "20-30%", IF(Table_1[[#This Row],[Discount %]]&lt;=0.4, "30-40%", "40%+"))))</f>
        <v>20-30%</v>
      </c>
    </row>
    <row r="8128" spans="1:24" ht="14.4" x14ac:dyDescent="0.3">
      <c r="A8128" s="2">
        <v>8127</v>
      </c>
      <c r="B8128" s="2" t="s">
        <v>9846</v>
      </c>
      <c r="C8128" s="2">
        <f>YEAR([1]Data!$D8128)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9">
        <v>18.528000000000002</v>
      </c>
      <c r="T8128" s="2">
        <v>2</v>
      </c>
      <c r="U8128" s="25">
        <v>0.2</v>
      </c>
      <c r="V8128" s="25">
        <v>4.4004000000000003</v>
      </c>
      <c r="W8128" s="11">
        <f>Table_1[[#This Row],[Discount]]/Table_1[[#This Row],[Sales]]</f>
        <v>1.079447322970639E-2</v>
      </c>
      <c r="X8128" t="str">
        <f>IF(Table_1[[#This Row],[Discount %]]&lt;=0.1, "0-10%", IF(Table_1[[#This Row],[Discount %]]&lt;=0.2, "10-20%", IF(Table_1[[#This Row],[Discount %]]&lt;=0.3, "20-30%", IF(Table_1[[#This Row],[Discount %]]&lt;=0.4, "30-40%", "40%+"))))</f>
        <v>0-10%</v>
      </c>
    </row>
    <row r="8129" spans="1:24" ht="14.4" x14ac:dyDescent="0.3">
      <c r="A8129" s="2">
        <v>8128</v>
      </c>
      <c r="B8129" s="2" t="s">
        <v>9846</v>
      </c>
      <c r="C8129" s="2">
        <f>YEAR([1]Data!$D8129)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9">
        <v>670.75200000000007</v>
      </c>
      <c r="T8129" s="2">
        <v>3</v>
      </c>
      <c r="U8129" s="25">
        <v>0.2</v>
      </c>
      <c r="V8129" s="25">
        <v>-125.76600000000005</v>
      </c>
      <c r="W8129" s="11">
        <f>Table_1[[#This Row],[Discount]]/Table_1[[#This Row],[Sales]]</f>
        <v>2.9817279709937503E-4</v>
      </c>
      <c r="X8129" t="str">
        <f>IF(Table_1[[#This Row],[Discount %]]&lt;=0.1, "0-10%", IF(Table_1[[#This Row],[Discount %]]&lt;=0.2, "10-20%", IF(Table_1[[#This Row],[Discount %]]&lt;=0.3, "20-30%", IF(Table_1[[#This Row],[Discount %]]&lt;=0.4, "30-40%", "40%+"))))</f>
        <v>0-10%</v>
      </c>
    </row>
    <row r="8130" spans="1:24" ht="14.4" x14ac:dyDescent="0.3">
      <c r="A8130" s="2">
        <v>8129</v>
      </c>
      <c r="B8130" s="2" t="s">
        <v>9847</v>
      </c>
      <c r="C8130" s="2">
        <f>YEAR([1]Data!$D8130)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9">
        <v>64.959999999999994</v>
      </c>
      <c r="T8130" s="2">
        <v>5</v>
      </c>
      <c r="U8130" s="25">
        <v>0.6</v>
      </c>
      <c r="V8130" s="25">
        <v>-43.847999999999985</v>
      </c>
      <c r="W8130" s="11">
        <f>Table_1[[#This Row],[Discount]]/Table_1[[#This Row],[Sales]]</f>
        <v>9.2364532019704442E-3</v>
      </c>
      <c r="X8130" t="str">
        <f>IF(Table_1[[#This Row],[Discount %]]&lt;=0.1, "0-10%", IF(Table_1[[#This Row],[Discount %]]&lt;=0.2, "10-20%", IF(Table_1[[#This Row],[Discount %]]&lt;=0.3, "20-30%", IF(Table_1[[#This Row],[Discount %]]&lt;=0.4, "30-40%", "40%+"))))</f>
        <v>0-10%</v>
      </c>
    </row>
    <row r="8131" spans="1:24" ht="14.4" x14ac:dyDescent="0.3">
      <c r="A8131" s="2">
        <v>8130</v>
      </c>
      <c r="B8131" s="2" t="s">
        <v>9848</v>
      </c>
      <c r="C8131" s="2">
        <f>YEAR([1]Data!$D8131)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9">
        <v>41.94</v>
      </c>
      <c r="T8131" s="2">
        <v>2</v>
      </c>
      <c r="U8131" s="25">
        <v>0</v>
      </c>
      <c r="V8131" s="25">
        <v>15.098399999999998</v>
      </c>
      <c r="W8131" s="11">
        <f>Table_1[[#This Row],[Discount]]/Table_1[[#This Row],[Sales]]</f>
        <v>0</v>
      </c>
      <c r="X8131" t="str">
        <f>IF(Table_1[[#This Row],[Discount %]]&lt;=0.1, "0-10%", IF(Table_1[[#This Row],[Discount %]]&lt;=0.2, "10-20%", IF(Table_1[[#This Row],[Discount %]]&lt;=0.3, "20-30%", IF(Table_1[[#This Row],[Discount %]]&lt;=0.4, "30-40%", "40%+"))))</f>
        <v>0-10%</v>
      </c>
    </row>
    <row r="8132" spans="1:24" ht="14.4" x14ac:dyDescent="0.3">
      <c r="A8132" s="2">
        <v>8131</v>
      </c>
      <c r="B8132" s="2" t="s">
        <v>9848</v>
      </c>
      <c r="C8132" s="2">
        <f>YEAR([1]Data!$D8132)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9">
        <v>11.96</v>
      </c>
      <c r="T8132" s="2">
        <v>2</v>
      </c>
      <c r="U8132" s="25">
        <v>0</v>
      </c>
      <c r="V8132" s="25">
        <v>5.8604000000000003</v>
      </c>
      <c r="W8132" s="11">
        <f>Table_1[[#This Row],[Discount]]/Table_1[[#This Row],[Sales]]</f>
        <v>0</v>
      </c>
      <c r="X8132" t="str">
        <f>IF(Table_1[[#This Row],[Discount %]]&lt;=0.1, "0-10%", IF(Table_1[[#This Row],[Discount %]]&lt;=0.2, "10-20%", IF(Table_1[[#This Row],[Discount %]]&lt;=0.3, "20-30%", IF(Table_1[[#This Row],[Discount %]]&lt;=0.4, "30-40%", "40%+"))))</f>
        <v>0-10%</v>
      </c>
    </row>
    <row r="8133" spans="1:24" ht="14.4" x14ac:dyDescent="0.3">
      <c r="A8133" s="2">
        <v>8132</v>
      </c>
      <c r="B8133" s="2" t="s">
        <v>9848</v>
      </c>
      <c r="C8133" s="2">
        <f>YEAR([1]Data!$D8133)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9">
        <v>13.12</v>
      </c>
      <c r="T8133" s="2">
        <v>4</v>
      </c>
      <c r="U8133" s="25">
        <v>0</v>
      </c>
      <c r="V8133" s="25">
        <v>3.8047999999999984</v>
      </c>
      <c r="W8133" s="11">
        <f>Table_1[[#This Row],[Discount]]/Table_1[[#This Row],[Sales]]</f>
        <v>0</v>
      </c>
      <c r="X8133" t="str">
        <f>IF(Table_1[[#This Row],[Discount %]]&lt;=0.1, "0-10%", IF(Table_1[[#This Row],[Discount %]]&lt;=0.2, "10-20%", IF(Table_1[[#This Row],[Discount %]]&lt;=0.3, "20-30%", IF(Table_1[[#This Row],[Discount %]]&lt;=0.4, "30-40%", "40%+"))))</f>
        <v>0-10%</v>
      </c>
    </row>
    <row r="8134" spans="1:24" ht="14.4" x14ac:dyDescent="0.3">
      <c r="A8134" s="2">
        <v>8133</v>
      </c>
      <c r="B8134" s="2" t="s">
        <v>9848</v>
      </c>
      <c r="C8134" s="2">
        <f>YEAR([1]Data!$D8134)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9">
        <v>535.41</v>
      </c>
      <c r="T8134" s="2">
        <v>3</v>
      </c>
      <c r="U8134" s="25">
        <v>0</v>
      </c>
      <c r="V8134" s="25">
        <v>160.62299999999993</v>
      </c>
      <c r="W8134" s="11">
        <f>Table_1[[#This Row],[Discount]]/Table_1[[#This Row],[Sales]]</f>
        <v>0</v>
      </c>
      <c r="X8134" t="str">
        <f>IF(Table_1[[#This Row],[Discount %]]&lt;=0.1, "0-10%", IF(Table_1[[#This Row],[Discount %]]&lt;=0.2, "10-20%", IF(Table_1[[#This Row],[Discount %]]&lt;=0.3, "20-30%", IF(Table_1[[#This Row],[Discount %]]&lt;=0.4, "30-40%", "40%+"))))</f>
        <v>0-10%</v>
      </c>
    </row>
    <row r="8135" spans="1:24" ht="14.4" x14ac:dyDescent="0.3">
      <c r="A8135" s="2">
        <v>8134</v>
      </c>
      <c r="B8135" s="2" t="s">
        <v>9849</v>
      </c>
      <c r="C8135" s="2">
        <f>YEAR([1]Data!$D8135)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9">
        <v>72.78</v>
      </c>
      <c r="T8135" s="2">
        <v>3</v>
      </c>
      <c r="U8135" s="25">
        <v>0.6</v>
      </c>
      <c r="V8135" s="25">
        <v>-70.960499999999996</v>
      </c>
      <c r="W8135" s="11">
        <f>Table_1[[#This Row],[Discount]]/Table_1[[#This Row],[Sales]]</f>
        <v>8.2440230832646327E-3</v>
      </c>
      <c r="X8135" t="str">
        <f>IF(Table_1[[#This Row],[Discount %]]&lt;=0.1, "0-10%", IF(Table_1[[#This Row],[Discount %]]&lt;=0.2, "10-20%", IF(Table_1[[#This Row],[Discount %]]&lt;=0.3, "20-30%", IF(Table_1[[#This Row],[Discount %]]&lt;=0.4, "30-40%", "40%+"))))</f>
        <v>0-10%</v>
      </c>
    </row>
    <row r="8136" spans="1:24" ht="14.4" x14ac:dyDescent="0.3">
      <c r="A8136" s="2">
        <v>8135</v>
      </c>
      <c r="B8136" s="2" t="s">
        <v>9850</v>
      </c>
      <c r="C8136" s="2">
        <f>YEAR([1]Data!$D8136)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9">
        <v>36.839999999999996</v>
      </c>
      <c r="T8136" s="2">
        <v>3</v>
      </c>
      <c r="U8136" s="25">
        <v>0</v>
      </c>
      <c r="V8136" s="25">
        <v>17.314799999999998</v>
      </c>
      <c r="W8136" s="11">
        <f>Table_1[[#This Row],[Discount]]/Table_1[[#This Row],[Sales]]</f>
        <v>0</v>
      </c>
      <c r="X8136" t="str">
        <f>IF(Table_1[[#This Row],[Discount %]]&lt;=0.1, "0-10%", IF(Table_1[[#This Row],[Discount %]]&lt;=0.2, "10-20%", IF(Table_1[[#This Row],[Discount %]]&lt;=0.3, "20-30%", IF(Table_1[[#This Row],[Discount %]]&lt;=0.4, "30-40%", "40%+"))))</f>
        <v>0-10%</v>
      </c>
    </row>
    <row r="8137" spans="1:24" ht="14.4" x14ac:dyDescent="0.3">
      <c r="A8137" s="2">
        <v>8136</v>
      </c>
      <c r="B8137" s="2" t="s">
        <v>9850</v>
      </c>
      <c r="C8137" s="2">
        <f>YEAR([1]Data!$D8137)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9">
        <v>87.71</v>
      </c>
      <c r="T8137" s="2">
        <v>7</v>
      </c>
      <c r="U8137" s="25">
        <v>0</v>
      </c>
      <c r="V8137" s="25">
        <v>41.223699999999994</v>
      </c>
      <c r="W8137" s="11">
        <f>Table_1[[#This Row],[Discount]]/Table_1[[#This Row],[Sales]]</f>
        <v>0</v>
      </c>
      <c r="X8137" t="str">
        <f>IF(Table_1[[#This Row],[Discount %]]&lt;=0.1, "0-10%", IF(Table_1[[#This Row],[Discount %]]&lt;=0.2, "10-20%", IF(Table_1[[#This Row],[Discount %]]&lt;=0.3, "20-30%", IF(Table_1[[#This Row],[Discount %]]&lt;=0.4, "30-40%", "40%+"))))</f>
        <v>0-10%</v>
      </c>
    </row>
    <row r="8138" spans="1:24" ht="14.4" x14ac:dyDescent="0.3">
      <c r="A8138" s="2">
        <v>8137</v>
      </c>
      <c r="B8138" s="2" t="s">
        <v>9851</v>
      </c>
      <c r="C8138" s="2">
        <f>YEAR([1]Data!$D8138)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9">
        <v>562.29250000000013</v>
      </c>
      <c r="T8138" s="2">
        <v>7</v>
      </c>
      <c r="U8138" s="25">
        <v>0.45</v>
      </c>
      <c r="V8138" s="25">
        <v>-255.58750000000009</v>
      </c>
      <c r="W8138" s="11">
        <f>Table_1[[#This Row],[Discount]]/Table_1[[#This Row],[Sales]]</f>
        <v>8.0029522001449406E-4</v>
      </c>
      <c r="X8138" t="str">
        <f>IF(Table_1[[#This Row],[Discount %]]&lt;=0.1, "0-10%", IF(Table_1[[#This Row],[Discount %]]&lt;=0.2, "10-20%", IF(Table_1[[#This Row],[Discount %]]&lt;=0.3, "20-30%", IF(Table_1[[#This Row],[Discount %]]&lt;=0.4, "30-40%", "40%+"))))</f>
        <v>0-10%</v>
      </c>
    </row>
    <row r="8139" spans="1:24" ht="14.4" x14ac:dyDescent="0.3">
      <c r="A8139" s="2">
        <v>8138</v>
      </c>
      <c r="B8139" s="2" t="s">
        <v>9852</v>
      </c>
      <c r="C8139" s="2">
        <f>YEAR([1]Data!$D8139)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9">
        <v>56.52</v>
      </c>
      <c r="T8139" s="2">
        <v>9</v>
      </c>
      <c r="U8139" s="25">
        <v>0</v>
      </c>
      <c r="V8139" s="25">
        <v>21.477600000000002</v>
      </c>
      <c r="W8139" s="11">
        <f>Table_1[[#This Row],[Discount]]/Table_1[[#This Row],[Sales]]</f>
        <v>0</v>
      </c>
      <c r="X8139" t="str">
        <f>IF(Table_1[[#This Row],[Discount %]]&lt;=0.1, "0-10%", IF(Table_1[[#This Row],[Discount %]]&lt;=0.2, "10-20%", IF(Table_1[[#This Row],[Discount %]]&lt;=0.3, "20-30%", IF(Table_1[[#This Row],[Discount %]]&lt;=0.4, "30-40%", "40%+"))))</f>
        <v>0-10%</v>
      </c>
    </row>
    <row r="8140" spans="1:24" ht="14.4" x14ac:dyDescent="0.3">
      <c r="A8140" s="2">
        <v>8139</v>
      </c>
      <c r="B8140" s="2" t="s">
        <v>9853</v>
      </c>
      <c r="C8140" s="2">
        <f>YEAR([1]Data!$D8140)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9">
        <v>11.264000000000001</v>
      </c>
      <c r="T8140" s="2">
        <v>8</v>
      </c>
      <c r="U8140" s="25">
        <v>0.2</v>
      </c>
      <c r="V8140" s="25">
        <v>1.2671999999999994</v>
      </c>
      <c r="W8140" s="11">
        <f>Table_1[[#This Row],[Discount]]/Table_1[[#This Row],[Sales]]</f>
        <v>1.7755681818181816E-2</v>
      </c>
      <c r="X8140" t="str">
        <f>IF(Table_1[[#This Row],[Discount %]]&lt;=0.1, "0-10%", IF(Table_1[[#This Row],[Discount %]]&lt;=0.2, "10-20%", IF(Table_1[[#This Row],[Discount %]]&lt;=0.3, "20-30%", IF(Table_1[[#This Row],[Discount %]]&lt;=0.4, "30-40%", "40%+"))))</f>
        <v>0-10%</v>
      </c>
    </row>
    <row r="8141" spans="1:24" ht="14.4" x14ac:dyDescent="0.3">
      <c r="A8141" s="2">
        <v>8140</v>
      </c>
      <c r="B8141" s="2" t="s">
        <v>9853</v>
      </c>
      <c r="C8141" s="2">
        <f>YEAR([1]Data!$D8141)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9">
        <v>284.08000000000004</v>
      </c>
      <c r="T8141" s="2">
        <v>10</v>
      </c>
      <c r="U8141" s="25">
        <v>0.2</v>
      </c>
      <c r="V8141" s="25">
        <v>24.856999999999999</v>
      </c>
      <c r="W8141" s="11">
        <f>Table_1[[#This Row],[Discount]]/Table_1[[#This Row],[Sales]]</f>
        <v>7.0402703463813001E-4</v>
      </c>
      <c r="X8141" t="str">
        <f>IF(Table_1[[#This Row],[Discount %]]&lt;=0.1, "0-10%", IF(Table_1[[#This Row],[Discount %]]&lt;=0.2, "10-20%", IF(Table_1[[#This Row],[Discount %]]&lt;=0.3, "20-30%", IF(Table_1[[#This Row],[Discount %]]&lt;=0.4, "30-40%", "40%+"))))</f>
        <v>0-10%</v>
      </c>
    </row>
    <row r="8142" spans="1:24" ht="14.4" x14ac:dyDescent="0.3">
      <c r="A8142" s="2">
        <v>8141</v>
      </c>
      <c r="B8142" s="2" t="s">
        <v>9853</v>
      </c>
      <c r="C8142" s="2">
        <f>YEAR([1]Data!$D8142)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9">
        <v>18.496000000000002</v>
      </c>
      <c r="T8142" s="2">
        <v>4</v>
      </c>
      <c r="U8142" s="25">
        <v>0.2</v>
      </c>
      <c r="V8142" s="25">
        <v>6.7048000000000005</v>
      </c>
      <c r="W8142" s="11">
        <f>Table_1[[#This Row],[Discount]]/Table_1[[#This Row],[Sales]]</f>
        <v>1.0813148788927335E-2</v>
      </c>
      <c r="X8142" t="str">
        <f>IF(Table_1[[#This Row],[Discount %]]&lt;=0.1, "0-10%", IF(Table_1[[#This Row],[Discount %]]&lt;=0.2, "10-20%", IF(Table_1[[#This Row],[Discount %]]&lt;=0.3, "20-30%", IF(Table_1[[#This Row],[Discount %]]&lt;=0.4, "30-40%", "40%+"))))</f>
        <v>0-10%</v>
      </c>
    </row>
    <row r="8143" spans="1:24" ht="14.4" x14ac:dyDescent="0.3">
      <c r="A8143" s="2">
        <v>8142</v>
      </c>
      <c r="B8143" s="2" t="s">
        <v>9854</v>
      </c>
      <c r="C8143" s="2">
        <f>YEAR([1]Data!$D8143)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9">
        <v>14.73</v>
      </c>
      <c r="T8143" s="2">
        <v>3</v>
      </c>
      <c r="U8143" s="25">
        <v>0</v>
      </c>
      <c r="V8143" s="25">
        <v>7.2176999999999998</v>
      </c>
      <c r="W8143" s="11">
        <f>Table_1[[#This Row],[Discount]]/Table_1[[#This Row],[Sales]]</f>
        <v>0</v>
      </c>
      <c r="X8143" t="str">
        <f>IF(Table_1[[#This Row],[Discount %]]&lt;=0.1, "0-10%", IF(Table_1[[#This Row],[Discount %]]&lt;=0.2, "10-20%", IF(Table_1[[#This Row],[Discount %]]&lt;=0.3, "20-30%", IF(Table_1[[#This Row],[Discount %]]&lt;=0.4, "30-40%", "40%+"))))</f>
        <v>0-10%</v>
      </c>
    </row>
    <row r="8144" spans="1:24" ht="14.4" x14ac:dyDescent="0.3">
      <c r="A8144" s="2">
        <v>8143</v>
      </c>
      <c r="B8144" s="2" t="s">
        <v>9854</v>
      </c>
      <c r="C8144" s="2">
        <f>YEAR([1]Data!$D8144)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9">
        <v>186.54</v>
      </c>
      <c r="T8144" s="2">
        <v>3</v>
      </c>
      <c r="U8144" s="25">
        <v>0</v>
      </c>
      <c r="V8144" s="25">
        <v>50.365800000000007</v>
      </c>
      <c r="W8144" s="11">
        <f>Table_1[[#This Row],[Discount]]/Table_1[[#This Row],[Sales]]</f>
        <v>0</v>
      </c>
      <c r="X8144" t="str">
        <f>IF(Table_1[[#This Row],[Discount %]]&lt;=0.1, "0-10%", IF(Table_1[[#This Row],[Discount %]]&lt;=0.2, "10-20%", IF(Table_1[[#This Row],[Discount %]]&lt;=0.3, "20-30%", IF(Table_1[[#This Row],[Discount %]]&lt;=0.4, "30-40%", "40%+"))))</f>
        <v>0-10%</v>
      </c>
    </row>
    <row r="8145" spans="1:24" ht="14.4" x14ac:dyDescent="0.3">
      <c r="A8145" s="2">
        <v>8144</v>
      </c>
      <c r="B8145" s="2" t="s">
        <v>9854</v>
      </c>
      <c r="C8145" s="2">
        <f>YEAR([1]Data!$D8145)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9">
        <v>557.72799999999995</v>
      </c>
      <c r="T8145" s="2">
        <v>4</v>
      </c>
      <c r="U8145" s="25">
        <v>0.2</v>
      </c>
      <c r="V8145" s="25">
        <v>6.9715999999999951</v>
      </c>
      <c r="W8145" s="11">
        <f>Table_1[[#This Row],[Discount]]/Table_1[[#This Row],[Sales]]</f>
        <v>3.5859773939985086E-4</v>
      </c>
      <c r="X8145" t="str">
        <f>IF(Table_1[[#This Row],[Discount %]]&lt;=0.1, "0-10%", IF(Table_1[[#This Row],[Discount %]]&lt;=0.2, "10-20%", IF(Table_1[[#This Row],[Discount %]]&lt;=0.3, "20-30%", IF(Table_1[[#This Row],[Discount %]]&lt;=0.4, "30-40%", "40%+"))))</f>
        <v>0-10%</v>
      </c>
    </row>
    <row r="8146" spans="1:24" ht="14.4" x14ac:dyDescent="0.3">
      <c r="A8146" s="2">
        <v>8145</v>
      </c>
      <c r="B8146" s="2" t="s">
        <v>9854</v>
      </c>
      <c r="C8146" s="2">
        <f>YEAR([1]Data!$D8146)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9">
        <v>159.96800000000002</v>
      </c>
      <c r="T8146" s="2">
        <v>4</v>
      </c>
      <c r="U8146" s="25">
        <v>0.2</v>
      </c>
      <c r="V8146" s="25">
        <v>-31.993600000000029</v>
      </c>
      <c r="W8146" s="11">
        <f>Table_1[[#This Row],[Discount]]/Table_1[[#This Row],[Sales]]</f>
        <v>1.2502500500100018E-3</v>
      </c>
      <c r="X8146" t="str">
        <f>IF(Table_1[[#This Row],[Discount %]]&lt;=0.1, "0-10%", IF(Table_1[[#This Row],[Discount %]]&lt;=0.2, "10-20%", IF(Table_1[[#This Row],[Discount %]]&lt;=0.3, "20-30%", IF(Table_1[[#This Row],[Discount %]]&lt;=0.4, "30-40%", "40%+"))))</f>
        <v>0-10%</v>
      </c>
    </row>
    <row r="8147" spans="1:24" ht="14.4" x14ac:dyDescent="0.3">
      <c r="A8147" s="2">
        <v>8146</v>
      </c>
      <c r="B8147" s="2" t="s">
        <v>9855</v>
      </c>
      <c r="C8147" s="2">
        <f>YEAR([1]Data!$D8147)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9">
        <v>471.90000000000003</v>
      </c>
      <c r="T8147" s="2">
        <v>6</v>
      </c>
      <c r="U8147" s="25">
        <v>0</v>
      </c>
      <c r="V8147" s="25">
        <v>155.72699999999998</v>
      </c>
      <c r="W8147" s="11">
        <f>Table_1[[#This Row],[Discount]]/Table_1[[#This Row],[Sales]]</f>
        <v>0</v>
      </c>
      <c r="X8147" t="str">
        <f>IF(Table_1[[#This Row],[Discount %]]&lt;=0.1, "0-10%", IF(Table_1[[#This Row],[Discount %]]&lt;=0.2, "10-20%", IF(Table_1[[#This Row],[Discount %]]&lt;=0.3, "20-30%", IF(Table_1[[#This Row],[Discount %]]&lt;=0.4, "30-40%", "40%+"))))</f>
        <v>0-10%</v>
      </c>
    </row>
    <row r="8148" spans="1:24" ht="14.4" x14ac:dyDescent="0.3">
      <c r="A8148" s="2">
        <v>8147</v>
      </c>
      <c r="B8148" s="2" t="s">
        <v>9855</v>
      </c>
      <c r="C8148" s="2">
        <f>YEAR([1]Data!$D8148)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9">
        <v>3.52</v>
      </c>
      <c r="T8148" s="2">
        <v>2</v>
      </c>
      <c r="U8148" s="25">
        <v>0</v>
      </c>
      <c r="V8148" s="25">
        <v>1.6896</v>
      </c>
      <c r="W8148" s="11">
        <f>Table_1[[#This Row],[Discount]]/Table_1[[#This Row],[Sales]]</f>
        <v>0</v>
      </c>
      <c r="X8148" t="str">
        <f>IF(Table_1[[#This Row],[Discount %]]&lt;=0.1, "0-10%", IF(Table_1[[#This Row],[Discount %]]&lt;=0.2, "10-20%", IF(Table_1[[#This Row],[Discount %]]&lt;=0.3, "20-30%", IF(Table_1[[#This Row],[Discount %]]&lt;=0.4, "30-40%", "40%+"))))</f>
        <v>0-10%</v>
      </c>
    </row>
    <row r="8149" spans="1:24" ht="14.4" x14ac:dyDescent="0.3">
      <c r="A8149" s="2">
        <v>8148</v>
      </c>
      <c r="B8149" s="2" t="s">
        <v>9856</v>
      </c>
      <c r="C8149" s="2">
        <f>YEAR([1]Data!$D8149)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9">
        <v>49.12</v>
      </c>
      <c r="T8149" s="2">
        <v>4</v>
      </c>
      <c r="U8149" s="25">
        <v>0</v>
      </c>
      <c r="V8149" s="25">
        <v>23.086399999999998</v>
      </c>
      <c r="W8149" s="11">
        <f>Table_1[[#This Row],[Discount]]/Table_1[[#This Row],[Sales]]</f>
        <v>0</v>
      </c>
      <c r="X8149" t="str">
        <f>IF(Table_1[[#This Row],[Discount %]]&lt;=0.1, "0-10%", IF(Table_1[[#This Row],[Discount %]]&lt;=0.2, "10-20%", IF(Table_1[[#This Row],[Discount %]]&lt;=0.3, "20-30%", IF(Table_1[[#This Row],[Discount %]]&lt;=0.4, "30-40%", "40%+"))))</f>
        <v>0-10%</v>
      </c>
    </row>
    <row r="8150" spans="1:24" ht="14.4" x14ac:dyDescent="0.3">
      <c r="A8150" s="2">
        <v>8149</v>
      </c>
      <c r="B8150" s="2" t="s">
        <v>9857</v>
      </c>
      <c r="C8150" s="2">
        <f>YEAR([1]Data!$D8150)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9">
        <v>20.16</v>
      </c>
      <c r="T8150" s="2">
        <v>7</v>
      </c>
      <c r="U8150" s="25">
        <v>0</v>
      </c>
      <c r="V8150" s="25">
        <v>9.8783999999999992</v>
      </c>
      <c r="W8150" s="11">
        <f>Table_1[[#This Row],[Discount]]/Table_1[[#This Row],[Sales]]</f>
        <v>0</v>
      </c>
      <c r="X8150" t="str">
        <f>IF(Table_1[[#This Row],[Discount %]]&lt;=0.1, "0-10%", IF(Table_1[[#This Row],[Discount %]]&lt;=0.2, "10-20%", IF(Table_1[[#This Row],[Discount %]]&lt;=0.3, "20-30%", IF(Table_1[[#This Row],[Discount %]]&lt;=0.4, "30-40%", "40%+"))))</f>
        <v>0-10%</v>
      </c>
    </row>
    <row r="8151" spans="1:24" ht="14.4" x14ac:dyDescent="0.3">
      <c r="A8151" s="2">
        <v>8150</v>
      </c>
      <c r="B8151" s="2" t="s">
        <v>9858</v>
      </c>
      <c r="C8151" s="2">
        <f>YEAR([1]Data!$D8151)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9">
        <v>10.68</v>
      </c>
      <c r="T8151" s="2">
        <v>2</v>
      </c>
      <c r="U8151" s="25">
        <v>0</v>
      </c>
      <c r="V8151" s="25">
        <v>5.0195999999999996</v>
      </c>
      <c r="W8151" s="11">
        <f>Table_1[[#This Row],[Discount]]/Table_1[[#This Row],[Sales]]</f>
        <v>0</v>
      </c>
      <c r="X8151" t="str">
        <f>IF(Table_1[[#This Row],[Discount %]]&lt;=0.1, "0-10%", IF(Table_1[[#This Row],[Discount %]]&lt;=0.2, "10-20%", IF(Table_1[[#This Row],[Discount %]]&lt;=0.3, "20-30%", IF(Table_1[[#This Row],[Discount %]]&lt;=0.4, "30-40%", "40%+"))))</f>
        <v>0-10%</v>
      </c>
    </row>
    <row r="8152" spans="1:24" ht="14.4" x14ac:dyDescent="0.3">
      <c r="A8152" s="2">
        <v>8151</v>
      </c>
      <c r="B8152" s="2" t="s">
        <v>9858</v>
      </c>
      <c r="C8152" s="2">
        <f>YEAR([1]Data!$D8152)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9">
        <v>141.96</v>
      </c>
      <c r="T8152" s="2">
        <v>2</v>
      </c>
      <c r="U8152" s="25">
        <v>0</v>
      </c>
      <c r="V8152" s="25">
        <v>39.748800000000003</v>
      </c>
      <c r="W8152" s="11">
        <f>Table_1[[#This Row],[Discount]]/Table_1[[#This Row],[Sales]]</f>
        <v>0</v>
      </c>
      <c r="X8152" t="str">
        <f>IF(Table_1[[#This Row],[Discount %]]&lt;=0.1, "0-10%", IF(Table_1[[#This Row],[Discount %]]&lt;=0.2, "10-20%", IF(Table_1[[#This Row],[Discount %]]&lt;=0.3, "20-30%", IF(Table_1[[#This Row],[Discount %]]&lt;=0.4, "30-40%", "40%+"))))</f>
        <v>0-10%</v>
      </c>
    </row>
    <row r="8153" spans="1:24" ht="14.4" x14ac:dyDescent="0.3">
      <c r="A8153" s="2">
        <v>8152</v>
      </c>
      <c r="B8153" s="2" t="s">
        <v>9860</v>
      </c>
      <c r="C8153" s="2">
        <f>YEAR([1]Data!$D8153)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9">
        <v>32.479999999999997</v>
      </c>
      <c r="T8153" s="2">
        <v>2</v>
      </c>
      <c r="U8153" s="25">
        <v>0</v>
      </c>
      <c r="V8153" s="25">
        <v>4.8719999999999999</v>
      </c>
      <c r="W8153" s="11">
        <f>Table_1[[#This Row],[Discount]]/Table_1[[#This Row],[Sales]]</f>
        <v>0</v>
      </c>
      <c r="X8153" t="str">
        <f>IF(Table_1[[#This Row],[Discount %]]&lt;=0.1, "0-10%", IF(Table_1[[#This Row],[Discount %]]&lt;=0.2, "10-20%", IF(Table_1[[#This Row],[Discount %]]&lt;=0.3, "20-30%", IF(Table_1[[#This Row],[Discount %]]&lt;=0.4, "30-40%", "40%+"))))</f>
        <v>0-10%</v>
      </c>
    </row>
    <row r="8154" spans="1:24" ht="14.4" x14ac:dyDescent="0.3">
      <c r="A8154" s="2">
        <v>8153</v>
      </c>
      <c r="B8154" s="2" t="s">
        <v>9860</v>
      </c>
      <c r="C8154" s="2">
        <f>YEAR([1]Data!$D8154)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9">
        <v>20.04</v>
      </c>
      <c r="T8154" s="2">
        <v>3</v>
      </c>
      <c r="U8154" s="25">
        <v>0</v>
      </c>
      <c r="V8154" s="25">
        <v>9.6191999999999993</v>
      </c>
      <c r="W8154" s="11">
        <f>Table_1[[#This Row],[Discount]]/Table_1[[#This Row],[Sales]]</f>
        <v>0</v>
      </c>
      <c r="X8154" t="str">
        <f>IF(Table_1[[#This Row],[Discount %]]&lt;=0.1, "0-10%", IF(Table_1[[#This Row],[Discount %]]&lt;=0.2, "10-20%", IF(Table_1[[#This Row],[Discount %]]&lt;=0.3, "20-30%", IF(Table_1[[#This Row],[Discount %]]&lt;=0.4, "30-40%", "40%+"))))</f>
        <v>0-10%</v>
      </c>
    </row>
    <row r="8155" spans="1:24" ht="14.4" x14ac:dyDescent="0.3">
      <c r="A8155" s="2">
        <v>8154</v>
      </c>
      <c r="B8155" s="2" t="s">
        <v>9860</v>
      </c>
      <c r="C8155" s="2">
        <f>YEAR([1]Data!$D8155)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9">
        <v>13999.96</v>
      </c>
      <c r="T8155" s="2">
        <v>4</v>
      </c>
      <c r="U8155" s="25">
        <v>0</v>
      </c>
      <c r="V8155" s="25">
        <v>6719.9807999999994</v>
      </c>
      <c r="W8155" s="11">
        <f>Table_1[[#This Row],[Discount]]/Table_1[[#This Row],[Sales]]</f>
        <v>0</v>
      </c>
      <c r="X8155" t="str">
        <f>IF(Table_1[[#This Row],[Discount %]]&lt;=0.1, "0-10%", IF(Table_1[[#This Row],[Discount %]]&lt;=0.2, "10-20%", IF(Table_1[[#This Row],[Discount %]]&lt;=0.3, "20-30%", IF(Table_1[[#This Row],[Discount %]]&lt;=0.4, "30-40%", "40%+"))))</f>
        <v>0-10%</v>
      </c>
    </row>
    <row r="8156" spans="1:24" ht="14.4" x14ac:dyDescent="0.3">
      <c r="A8156" s="2">
        <v>8155</v>
      </c>
      <c r="B8156" s="2" t="s">
        <v>9861</v>
      </c>
      <c r="C8156" s="2">
        <f>YEAR([1]Data!$D8156)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9">
        <v>238</v>
      </c>
      <c r="T8156" s="2">
        <v>2</v>
      </c>
      <c r="U8156" s="25">
        <v>0</v>
      </c>
      <c r="V8156" s="25">
        <v>38.080000000000013</v>
      </c>
      <c r="W8156" s="11">
        <f>Table_1[[#This Row],[Discount]]/Table_1[[#This Row],[Sales]]</f>
        <v>0</v>
      </c>
      <c r="X8156" t="str">
        <f>IF(Table_1[[#This Row],[Discount %]]&lt;=0.1, "0-10%", IF(Table_1[[#This Row],[Discount %]]&lt;=0.2, "10-20%", IF(Table_1[[#This Row],[Discount %]]&lt;=0.3, "20-30%", IF(Table_1[[#This Row],[Discount %]]&lt;=0.4, "30-40%", "40%+"))))</f>
        <v>0-10%</v>
      </c>
    </row>
    <row r="8157" spans="1:24" ht="14.4" x14ac:dyDescent="0.3">
      <c r="A8157" s="2">
        <v>8156</v>
      </c>
      <c r="B8157" s="2" t="s">
        <v>9861</v>
      </c>
      <c r="C8157" s="2">
        <f>YEAR([1]Data!$D8157)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9">
        <v>61.96</v>
      </c>
      <c r="T8157" s="2">
        <v>2</v>
      </c>
      <c r="U8157" s="25">
        <v>0</v>
      </c>
      <c r="V8157" s="25">
        <v>27.881999999999998</v>
      </c>
      <c r="W8157" s="11">
        <f>Table_1[[#This Row],[Discount]]/Table_1[[#This Row],[Sales]]</f>
        <v>0</v>
      </c>
      <c r="X8157" t="str">
        <f>IF(Table_1[[#This Row],[Discount %]]&lt;=0.1, "0-10%", IF(Table_1[[#This Row],[Discount %]]&lt;=0.2, "10-20%", IF(Table_1[[#This Row],[Discount %]]&lt;=0.3, "20-30%", IF(Table_1[[#This Row],[Discount %]]&lt;=0.4, "30-40%", "40%+"))))</f>
        <v>0-10%</v>
      </c>
    </row>
    <row r="8158" spans="1:24" ht="14.4" x14ac:dyDescent="0.3">
      <c r="A8158" s="2">
        <v>8157</v>
      </c>
      <c r="B8158" s="2" t="s">
        <v>9862</v>
      </c>
      <c r="C8158" s="2">
        <f>YEAR([1]Data!$D8158)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9">
        <v>239.37199999999996</v>
      </c>
      <c r="T8158" s="2">
        <v>2</v>
      </c>
      <c r="U8158" s="25">
        <v>0.3</v>
      </c>
      <c r="V8158" s="25">
        <v>-23.93719999999999</v>
      </c>
      <c r="W8158" s="11">
        <f>Table_1[[#This Row],[Discount]]/Table_1[[#This Row],[Sales]]</f>
        <v>1.2532794144678578E-3</v>
      </c>
      <c r="X8158" t="str">
        <f>IF(Table_1[[#This Row],[Discount %]]&lt;=0.1, "0-10%", IF(Table_1[[#This Row],[Discount %]]&lt;=0.2, "10-20%", IF(Table_1[[#This Row],[Discount %]]&lt;=0.3, "20-30%", IF(Table_1[[#This Row],[Discount %]]&lt;=0.4, "30-40%", "40%+"))))</f>
        <v>0-10%</v>
      </c>
    </row>
    <row r="8159" spans="1:24" ht="14.4" x14ac:dyDescent="0.3">
      <c r="A8159" s="2">
        <v>8158</v>
      </c>
      <c r="B8159" s="2" t="s">
        <v>9863</v>
      </c>
      <c r="C8159" s="2">
        <f>YEAR([1]Data!$D8159)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9">
        <v>595</v>
      </c>
      <c r="T8159" s="2">
        <v>5</v>
      </c>
      <c r="U8159" s="25">
        <v>0</v>
      </c>
      <c r="V8159" s="25">
        <v>95.200000000000031</v>
      </c>
      <c r="W8159" s="11">
        <f>Table_1[[#This Row],[Discount]]/Table_1[[#This Row],[Sales]]</f>
        <v>0</v>
      </c>
      <c r="X8159" t="str">
        <f>IF(Table_1[[#This Row],[Discount %]]&lt;=0.1, "0-10%", IF(Table_1[[#This Row],[Discount %]]&lt;=0.2, "10-20%", IF(Table_1[[#This Row],[Discount %]]&lt;=0.3, "20-30%", IF(Table_1[[#This Row],[Discount %]]&lt;=0.4, "30-40%", "40%+"))))</f>
        <v>0-10%</v>
      </c>
    </row>
    <row r="8160" spans="1:24" ht="14.4" x14ac:dyDescent="0.3">
      <c r="A8160" s="2">
        <v>8159</v>
      </c>
      <c r="B8160" s="2" t="s">
        <v>9864</v>
      </c>
      <c r="C8160" s="2">
        <f>YEAR([1]Data!$D8160)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9">
        <v>16.032</v>
      </c>
      <c r="T8160" s="2">
        <v>3</v>
      </c>
      <c r="U8160" s="25">
        <v>0.2</v>
      </c>
      <c r="V8160" s="25">
        <v>5.6111999999999993</v>
      </c>
      <c r="W8160" s="11">
        <f>Table_1[[#This Row],[Discount]]/Table_1[[#This Row],[Sales]]</f>
        <v>1.2475049900199601E-2</v>
      </c>
      <c r="X8160" t="str">
        <f>IF(Table_1[[#This Row],[Discount %]]&lt;=0.1, "0-10%", IF(Table_1[[#This Row],[Discount %]]&lt;=0.2, "10-20%", IF(Table_1[[#This Row],[Discount %]]&lt;=0.3, "20-30%", IF(Table_1[[#This Row],[Discount %]]&lt;=0.4, "30-40%", "40%+"))))</f>
        <v>0-10%</v>
      </c>
    </row>
    <row r="8161" spans="1:24" ht="14.4" x14ac:dyDescent="0.3">
      <c r="A8161" s="2">
        <v>8160</v>
      </c>
      <c r="B8161" s="2" t="s">
        <v>9865</v>
      </c>
      <c r="C8161" s="2">
        <f>YEAR([1]Data!$D8161)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9">
        <v>199.75</v>
      </c>
      <c r="T8161" s="2">
        <v>5</v>
      </c>
      <c r="U8161" s="25">
        <v>0</v>
      </c>
      <c r="V8161" s="25">
        <v>87.890000000000015</v>
      </c>
      <c r="W8161" s="11">
        <f>Table_1[[#This Row],[Discount]]/Table_1[[#This Row],[Sales]]</f>
        <v>0</v>
      </c>
      <c r="X8161" t="str">
        <f>IF(Table_1[[#This Row],[Discount %]]&lt;=0.1, "0-10%", IF(Table_1[[#This Row],[Discount %]]&lt;=0.2, "10-20%", IF(Table_1[[#This Row],[Discount %]]&lt;=0.3, "20-30%", IF(Table_1[[#This Row],[Discount %]]&lt;=0.4, "30-40%", "40%+"))))</f>
        <v>0-10%</v>
      </c>
    </row>
    <row r="8162" spans="1:24" ht="14.4" x14ac:dyDescent="0.3">
      <c r="A8162" s="2">
        <v>8161</v>
      </c>
      <c r="B8162" s="2" t="s">
        <v>9866</v>
      </c>
      <c r="C8162" s="2">
        <f>YEAR([1]Data!$D8162)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9">
        <v>227.96</v>
      </c>
      <c r="T8162" s="2">
        <v>2</v>
      </c>
      <c r="U8162" s="25">
        <v>0</v>
      </c>
      <c r="V8162" s="25">
        <v>36.473600000000005</v>
      </c>
      <c r="W8162" s="11">
        <f>Table_1[[#This Row],[Discount]]/Table_1[[#This Row],[Sales]]</f>
        <v>0</v>
      </c>
      <c r="X8162" t="str">
        <f>IF(Table_1[[#This Row],[Discount %]]&lt;=0.1, "0-10%", IF(Table_1[[#This Row],[Discount %]]&lt;=0.2, "10-20%", IF(Table_1[[#This Row],[Discount %]]&lt;=0.3, "20-30%", IF(Table_1[[#This Row],[Discount %]]&lt;=0.4, "30-40%", "40%+"))))</f>
        <v>0-10%</v>
      </c>
    </row>
    <row r="8163" spans="1:24" ht="14.4" x14ac:dyDescent="0.3">
      <c r="A8163" s="2">
        <v>8162</v>
      </c>
      <c r="B8163" s="2" t="s">
        <v>9867</v>
      </c>
      <c r="C8163" s="2">
        <f>YEAR([1]Data!$D8163)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9">
        <v>293.52</v>
      </c>
      <c r="T8163" s="2">
        <v>6</v>
      </c>
      <c r="U8163" s="25">
        <v>0</v>
      </c>
      <c r="V8163" s="25">
        <v>76.315200000000004</v>
      </c>
      <c r="W8163" s="11">
        <f>Table_1[[#This Row],[Discount]]/Table_1[[#This Row],[Sales]]</f>
        <v>0</v>
      </c>
      <c r="X8163" t="str">
        <f>IF(Table_1[[#This Row],[Discount %]]&lt;=0.1, "0-10%", IF(Table_1[[#This Row],[Discount %]]&lt;=0.2, "10-20%", IF(Table_1[[#This Row],[Discount %]]&lt;=0.3, "20-30%", IF(Table_1[[#This Row],[Discount %]]&lt;=0.4, "30-40%", "40%+"))))</f>
        <v>0-10%</v>
      </c>
    </row>
    <row r="8164" spans="1:24" ht="14.4" x14ac:dyDescent="0.3">
      <c r="A8164" s="2">
        <v>8163</v>
      </c>
      <c r="B8164" s="2" t="s">
        <v>9867</v>
      </c>
      <c r="C8164" s="2">
        <f>YEAR([1]Data!$D8164)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9">
        <v>307.98</v>
      </c>
      <c r="T8164" s="2">
        <v>2</v>
      </c>
      <c r="U8164" s="25">
        <v>0</v>
      </c>
      <c r="V8164" s="25">
        <v>89.314199999999971</v>
      </c>
      <c r="W8164" s="11">
        <f>Table_1[[#This Row],[Discount]]/Table_1[[#This Row],[Sales]]</f>
        <v>0</v>
      </c>
      <c r="X8164" t="str">
        <f>IF(Table_1[[#This Row],[Discount %]]&lt;=0.1, "0-10%", IF(Table_1[[#This Row],[Discount %]]&lt;=0.2, "10-20%", IF(Table_1[[#This Row],[Discount %]]&lt;=0.3, "20-30%", IF(Table_1[[#This Row],[Discount %]]&lt;=0.4, "30-40%", "40%+"))))</f>
        <v>0-10%</v>
      </c>
    </row>
    <row r="8165" spans="1:24" ht="14.4" x14ac:dyDescent="0.3">
      <c r="A8165" s="2">
        <v>8164</v>
      </c>
      <c r="B8165" s="2" t="s">
        <v>9868</v>
      </c>
      <c r="C8165" s="2">
        <f>YEAR([1]Data!$D8165)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9">
        <v>96.960000000000008</v>
      </c>
      <c r="T8165" s="2">
        <v>6</v>
      </c>
      <c r="U8165" s="25">
        <v>0</v>
      </c>
      <c r="V8165" s="25">
        <v>33.935999999999993</v>
      </c>
      <c r="W8165" s="11">
        <f>Table_1[[#This Row],[Discount]]/Table_1[[#This Row],[Sales]]</f>
        <v>0</v>
      </c>
      <c r="X8165" t="str">
        <f>IF(Table_1[[#This Row],[Discount %]]&lt;=0.1, "0-10%", IF(Table_1[[#This Row],[Discount %]]&lt;=0.2, "10-20%", IF(Table_1[[#This Row],[Discount %]]&lt;=0.3, "20-30%", IF(Table_1[[#This Row],[Discount %]]&lt;=0.4, "30-40%", "40%+"))))</f>
        <v>0-10%</v>
      </c>
    </row>
    <row r="8166" spans="1:24" ht="14.4" x14ac:dyDescent="0.3">
      <c r="A8166" s="2">
        <v>8165</v>
      </c>
      <c r="B8166" s="2" t="s">
        <v>9868</v>
      </c>
      <c r="C8166" s="2">
        <f>YEAR([1]Data!$D8166)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9">
        <v>117.48800000000001</v>
      </c>
      <c r="T8166" s="2">
        <v>7</v>
      </c>
      <c r="U8166" s="25">
        <v>0.2</v>
      </c>
      <c r="V8166" s="25">
        <v>41.120799999999988</v>
      </c>
      <c r="W8166" s="11">
        <f>Table_1[[#This Row],[Discount]]/Table_1[[#This Row],[Sales]]</f>
        <v>1.7023015116437422E-3</v>
      </c>
      <c r="X8166" t="str">
        <f>IF(Table_1[[#This Row],[Discount %]]&lt;=0.1, "0-10%", IF(Table_1[[#This Row],[Discount %]]&lt;=0.2, "10-20%", IF(Table_1[[#This Row],[Discount %]]&lt;=0.3, "20-30%", IF(Table_1[[#This Row],[Discount %]]&lt;=0.4, "30-40%", "40%+"))))</f>
        <v>0-10%</v>
      </c>
    </row>
    <row r="8167" spans="1:24" ht="14.4" x14ac:dyDescent="0.3">
      <c r="A8167" s="2">
        <v>8166</v>
      </c>
      <c r="B8167" s="2" t="s">
        <v>9868</v>
      </c>
      <c r="C8167" s="2">
        <f>YEAR([1]Data!$D8167)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9">
        <v>11.952000000000002</v>
      </c>
      <c r="T8167" s="2">
        <v>3</v>
      </c>
      <c r="U8167" s="25">
        <v>0.2</v>
      </c>
      <c r="V8167" s="25">
        <v>4.1832000000000003</v>
      </c>
      <c r="W8167" s="11">
        <f>Table_1[[#This Row],[Discount]]/Table_1[[#This Row],[Sales]]</f>
        <v>1.6733601070950468E-2</v>
      </c>
      <c r="X8167" t="str">
        <f>IF(Table_1[[#This Row],[Discount %]]&lt;=0.1, "0-10%", IF(Table_1[[#This Row],[Discount %]]&lt;=0.2, "10-20%", IF(Table_1[[#This Row],[Discount %]]&lt;=0.3, "20-30%", IF(Table_1[[#This Row],[Discount %]]&lt;=0.4, "30-40%", "40%+"))))</f>
        <v>0-10%</v>
      </c>
    </row>
    <row r="8168" spans="1:24" ht="14.4" x14ac:dyDescent="0.3">
      <c r="A8168" s="2">
        <v>8167</v>
      </c>
      <c r="B8168" s="2" t="s">
        <v>9868</v>
      </c>
      <c r="C8168" s="2">
        <f>YEAR([1]Data!$D8168)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9">
        <v>512.49900000000002</v>
      </c>
      <c r="T8168" s="2">
        <v>3</v>
      </c>
      <c r="U8168" s="25">
        <v>0.15</v>
      </c>
      <c r="V8168" s="25">
        <v>-30.147000000000048</v>
      </c>
      <c r="W8168" s="11">
        <f>Table_1[[#This Row],[Discount]]/Table_1[[#This Row],[Sales]]</f>
        <v>2.9268349791902032E-4</v>
      </c>
      <c r="X8168" t="str">
        <f>IF(Table_1[[#This Row],[Discount %]]&lt;=0.1, "0-10%", IF(Table_1[[#This Row],[Discount %]]&lt;=0.2, "10-20%", IF(Table_1[[#This Row],[Discount %]]&lt;=0.3, "20-30%", IF(Table_1[[#This Row],[Discount %]]&lt;=0.4, "30-40%", "40%+"))))</f>
        <v>0-10%</v>
      </c>
    </row>
    <row r="8169" spans="1:24" ht="14.4" x14ac:dyDescent="0.3">
      <c r="A8169" s="2">
        <v>8168</v>
      </c>
      <c r="B8169" s="2" t="s">
        <v>9869</v>
      </c>
      <c r="C8169" s="2">
        <f>YEAR([1]Data!$D8169)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9">
        <v>863.12800000000004</v>
      </c>
      <c r="T8169" s="2">
        <v>7</v>
      </c>
      <c r="U8169" s="25">
        <v>0.2</v>
      </c>
      <c r="V8169" s="25">
        <v>-32.367300000000085</v>
      </c>
      <c r="W8169" s="11">
        <f>Table_1[[#This Row],[Discount]]/Table_1[[#This Row],[Sales]]</f>
        <v>2.3171534233624677E-4</v>
      </c>
      <c r="X8169" t="str">
        <f>IF(Table_1[[#This Row],[Discount %]]&lt;=0.1, "0-10%", IF(Table_1[[#This Row],[Discount %]]&lt;=0.2, "10-20%", IF(Table_1[[#This Row],[Discount %]]&lt;=0.3, "20-30%", IF(Table_1[[#This Row],[Discount %]]&lt;=0.4, "30-40%", "40%+"))))</f>
        <v>0-10%</v>
      </c>
    </row>
    <row r="8170" spans="1:24" ht="14.4" x14ac:dyDescent="0.3">
      <c r="A8170" s="2">
        <v>8169</v>
      </c>
      <c r="B8170" s="2" t="s">
        <v>9870</v>
      </c>
      <c r="C8170" s="2">
        <f>YEAR([1]Data!$D8170)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9">
        <v>2036.8600000000001</v>
      </c>
      <c r="T8170" s="2">
        <v>7</v>
      </c>
      <c r="U8170" s="25">
        <v>0</v>
      </c>
      <c r="V8170" s="25">
        <v>366.63479999999993</v>
      </c>
      <c r="W8170" s="11">
        <f>Table_1[[#This Row],[Discount]]/Table_1[[#This Row],[Sales]]</f>
        <v>0</v>
      </c>
      <c r="X8170" t="str">
        <f>IF(Table_1[[#This Row],[Discount %]]&lt;=0.1, "0-10%", IF(Table_1[[#This Row],[Discount %]]&lt;=0.2, "10-20%", IF(Table_1[[#This Row],[Discount %]]&lt;=0.3, "20-30%", IF(Table_1[[#This Row],[Discount %]]&lt;=0.4, "30-40%", "40%+"))))</f>
        <v>0-10%</v>
      </c>
    </row>
    <row r="8171" spans="1:24" ht="14.4" x14ac:dyDescent="0.3">
      <c r="A8171" s="2">
        <v>8170</v>
      </c>
      <c r="B8171" s="2" t="s">
        <v>9870</v>
      </c>
      <c r="C8171" s="2">
        <f>YEAR([1]Data!$D8171)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9">
        <v>449.56800000000004</v>
      </c>
      <c r="T8171" s="2">
        <v>2</v>
      </c>
      <c r="U8171" s="25">
        <v>0.2</v>
      </c>
      <c r="V8171" s="25">
        <v>-73.054800000000071</v>
      </c>
      <c r="W8171" s="11">
        <f>Table_1[[#This Row],[Discount]]/Table_1[[#This Row],[Sales]]</f>
        <v>4.4487152110470496E-4</v>
      </c>
      <c r="X8171" t="str">
        <f>IF(Table_1[[#This Row],[Discount %]]&lt;=0.1, "0-10%", IF(Table_1[[#This Row],[Discount %]]&lt;=0.2, "10-20%", IF(Table_1[[#This Row],[Discount %]]&lt;=0.3, "20-30%", IF(Table_1[[#This Row],[Discount %]]&lt;=0.4, "30-40%", "40%+"))))</f>
        <v>0-10%</v>
      </c>
    </row>
    <row r="8172" spans="1:24" ht="14.4" x14ac:dyDescent="0.3">
      <c r="A8172" s="2">
        <v>8171</v>
      </c>
      <c r="B8172" s="2" t="s">
        <v>9870</v>
      </c>
      <c r="C8172" s="2">
        <f>YEAR([1]Data!$D8172)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9">
        <v>108.96000000000001</v>
      </c>
      <c r="T8172" s="2">
        <v>3</v>
      </c>
      <c r="U8172" s="25">
        <v>0</v>
      </c>
      <c r="V8172" s="25">
        <v>32.687999999999988</v>
      </c>
      <c r="W8172" s="11">
        <f>Table_1[[#This Row],[Discount]]/Table_1[[#This Row],[Sales]]</f>
        <v>0</v>
      </c>
      <c r="X8172" t="str">
        <f>IF(Table_1[[#This Row],[Discount %]]&lt;=0.1, "0-10%", IF(Table_1[[#This Row],[Discount %]]&lt;=0.2, "10-20%", IF(Table_1[[#This Row],[Discount %]]&lt;=0.3, "20-30%", IF(Table_1[[#This Row],[Discount %]]&lt;=0.4, "30-40%", "40%+"))))</f>
        <v>0-10%</v>
      </c>
    </row>
    <row r="8173" spans="1:24" ht="14.4" x14ac:dyDescent="0.3">
      <c r="A8173" s="2">
        <v>8172</v>
      </c>
      <c r="B8173" s="2" t="s">
        <v>9871</v>
      </c>
      <c r="C8173" s="2">
        <f>YEAR([1]Data!$D8173)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9">
        <v>264.18</v>
      </c>
      <c r="T8173" s="2">
        <v>7</v>
      </c>
      <c r="U8173" s="25">
        <v>0</v>
      </c>
      <c r="V8173" s="25">
        <v>68.686800000000005</v>
      </c>
      <c r="W8173" s="11">
        <f>Table_1[[#This Row],[Discount]]/Table_1[[#This Row],[Sales]]</f>
        <v>0</v>
      </c>
      <c r="X8173" t="str">
        <f>IF(Table_1[[#This Row],[Discount %]]&lt;=0.1, "0-10%", IF(Table_1[[#This Row],[Discount %]]&lt;=0.2, "10-20%", IF(Table_1[[#This Row],[Discount %]]&lt;=0.3, "20-30%", IF(Table_1[[#This Row],[Discount %]]&lt;=0.4, "30-40%", "40%+"))))</f>
        <v>0-10%</v>
      </c>
    </row>
    <row r="8174" spans="1:24" ht="14.4" x14ac:dyDescent="0.3">
      <c r="A8174" s="2">
        <v>8173</v>
      </c>
      <c r="B8174" s="2" t="s">
        <v>9872</v>
      </c>
      <c r="C8174" s="2">
        <f>YEAR([1]Data!$D8174)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9">
        <v>2.88</v>
      </c>
      <c r="T8174" s="2">
        <v>1</v>
      </c>
      <c r="U8174" s="25">
        <v>0</v>
      </c>
      <c r="V8174" s="25">
        <v>1.4112</v>
      </c>
      <c r="W8174" s="11">
        <f>Table_1[[#This Row],[Discount]]/Table_1[[#This Row],[Sales]]</f>
        <v>0</v>
      </c>
      <c r="X8174" t="str">
        <f>IF(Table_1[[#This Row],[Discount %]]&lt;=0.1, "0-10%", IF(Table_1[[#This Row],[Discount %]]&lt;=0.2, "10-20%", IF(Table_1[[#This Row],[Discount %]]&lt;=0.3, "20-30%", IF(Table_1[[#This Row],[Discount %]]&lt;=0.4, "30-40%", "40%+"))))</f>
        <v>0-10%</v>
      </c>
    </row>
    <row r="8175" spans="1:24" ht="14.4" x14ac:dyDescent="0.3">
      <c r="A8175" s="2">
        <v>8174</v>
      </c>
      <c r="B8175" s="2" t="s">
        <v>9872</v>
      </c>
      <c r="C8175" s="2">
        <f>YEAR([1]Data!$D8175)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9">
        <v>41.904000000000003</v>
      </c>
      <c r="T8175" s="2">
        <v>6</v>
      </c>
      <c r="U8175" s="25">
        <v>0.2</v>
      </c>
      <c r="V8175" s="25">
        <v>14.142599999999996</v>
      </c>
      <c r="W8175" s="11">
        <f>Table_1[[#This Row],[Discount]]/Table_1[[#This Row],[Sales]]</f>
        <v>4.7728140511645667E-3</v>
      </c>
      <c r="X8175" t="str">
        <f>IF(Table_1[[#This Row],[Discount %]]&lt;=0.1, "0-10%", IF(Table_1[[#This Row],[Discount %]]&lt;=0.2, "10-20%", IF(Table_1[[#This Row],[Discount %]]&lt;=0.3, "20-30%", IF(Table_1[[#This Row],[Discount %]]&lt;=0.4, "30-40%", "40%+"))))</f>
        <v>0-10%</v>
      </c>
    </row>
    <row r="8176" spans="1:24" ht="14.4" x14ac:dyDescent="0.3">
      <c r="A8176" s="2">
        <v>8175</v>
      </c>
      <c r="B8176" s="2" t="s">
        <v>9872</v>
      </c>
      <c r="C8176" s="2">
        <f>YEAR([1]Data!$D8176)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9">
        <v>23.92</v>
      </c>
      <c r="T8176" s="2">
        <v>4</v>
      </c>
      <c r="U8176" s="25">
        <v>0</v>
      </c>
      <c r="V8176" s="25">
        <v>4.066399999999998</v>
      </c>
      <c r="W8176" s="11">
        <f>Table_1[[#This Row],[Discount]]/Table_1[[#This Row],[Sales]]</f>
        <v>0</v>
      </c>
      <c r="X8176" t="str">
        <f>IF(Table_1[[#This Row],[Discount %]]&lt;=0.1, "0-10%", IF(Table_1[[#This Row],[Discount %]]&lt;=0.2, "10-20%", IF(Table_1[[#This Row],[Discount %]]&lt;=0.3, "20-30%", IF(Table_1[[#This Row],[Discount %]]&lt;=0.4, "30-40%", "40%+"))))</f>
        <v>0-10%</v>
      </c>
    </row>
    <row r="8177" spans="1:24" ht="14.4" x14ac:dyDescent="0.3">
      <c r="A8177" s="2">
        <v>8176</v>
      </c>
      <c r="B8177" s="2" t="s">
        <v>9873</v>
      </c>
      <c r="C8177" s="2">
        <f>YEAR([1]Data!$D8177)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9">
        <v>156.512</v>
      </c>
      <c r="T8177" s="2">
        <v>4</v>
      </c>
      <c r="U8177" s="25">
        <v>0.2</v>
      </c>
      <c r="V8177" s="25">
        <v>52.822799999999987</v>
      </c>
      <c r="W8177" s="11">
        <f>Table_1[[#This Row],[Discount]]/Table_1[[#This Row],[Sales]]</f>
        <v>1.2778572888979759E-3</v>
      </c>
      <c r="X8177" t="str">
        <f>IF(Table_1[[#This Row],[Discount %]]&lt;=0.1, "0-10%", IF(Table_1[[#This Row],[Discount %]]&lt;=0.2, "10-20%", IF(Table_1[[#This Row],[Discount %]]&lt;=0.3, "20-30%", IF(Table_1[[#This Row],[Discount %]]&lt;=0.4, "30-40%", "40%+"))))</f>
        <v>0-10%</v>
      </c>
    </row>
    <row r="8178" spans="1:24" ht="14.4" x14ac:dyDescent="0.3">
      <c r="A8178" s="2">
        <v>8177</v>
      </c>
      <c r="B8178" s="2" t="s">
        <v>9876</v>
      </c>
      <c r="C8178" s="2">
        <f>YEAR([1]Data!$D8178)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9">
        <v>128.34</v>
      </c>
      <c r="T8178" s="2">
        <v>6</v>
      </c>
      <c r="U8178" s="25">
        <v>0</v>
      </c>
      <c r="V8178" s="25">
        <v>37.218599999999995</v>
      </c>
      <c r="W8178" s="11">
        <f>Table_1[[#This Row],[Discount]]/Table_1[[#This Row],[Sales]]</f>
        <v>0</v>
      </c>
      <c r="X8178" t="str">
        <f>IF(Table_1[[#This Row],[Discount %]]&lt;=0.1, "0-10%", IF(Table_1[[#This Row],[Discount %]]&lt;=0.2, "10-20%", IF(Table_1[[#This Row],[Discount %]]&lt;=0.3, "20-30%", IF(Table_1[[#This Row],[Discount %]]&lt;=0.4, "30-40%", "40%+"))))</f>
        <v>0-10%</v>
      </c>
    </row>
    <row r="8179" spans="1:24" ht="14.4" x14ac:dyDescent="0.3">
      <c r="A8179" s="2">
        <v>8178</v>
      </c>
      <c r="B8179" s="2" t="s">
        <v>9877</v>
      </c>
      <c r="C8179" s="2">
        <f>YEAR([1]Data!$D8179)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9">
        <v>474.95</v>
      </c>
      <c r="T8179" s="2">
        <v>5</v>
      </c>
      <c r="U8179" s="25">
        <v>0</v>
      </c>
      <c r="V8179" s="25">
        <v>142.48499999999993</v>
      </c>
      <c r="W8179" s="11">
        <f>Table_1[[#This Row],[Discount]]/Table_1[[#This Row],[Sales]]</f>
        <v>0</v>
      </c>
      <c r="X8179" t="str">
        <f>IF(Table_1[[#This Row],[Discount %]]&lt;=0.1, "0-10%", IF(Table_1[[#This Row],[Discount %]]&lt;=0.2, "10-20%", IF(Table_1[[#This Row],[Discount %]]&lt;=0.3, "20-30%", IF(Table_1[[#This Row],[Discount %]]&lt;=0.4, "30-40%", "40%+"))))</f>
        <v>0-10%</v>
      </c>
    </row>
    <row r="8180" spans="1:24" ht="14.4" x14ac:dyDescent="0.3">
      <c r="A8180" s="2">
        <v>8179</v>
      </c>
      <c r="B8180" s="2" t="s">
        <v>9878</v>
      </c>
      <c r="C8180" s="2">
        <f>YEAR([1]Data!$D8180)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9">
        <v>999.98</v>
      </c>
      <c r="T8180" s="2">
        <v>2</v>
      </c>
      <c r="U8180" s="25">
        <v>0</v>
      </c>
      <c r="V8180" s="25">
        <v>449.99099999999999</v>
      </c>
      <c r="W8180" s="11">
        <f>Table_1[[#This Row],[Discount]]/Table_1[[#This Row],[Sales]]</f>
        <v>0</v>
      </c>
      <c r="X8180" t="str">
        <f>IF(Table_1[[#This Row],[Discount %]]&lt;=0.1, "0-10%", IF(Table_1[[#This Row],[Discount %]]&lt;=0.2, "10-20%", IF(Table_1[[#This Row],[Discount %]]&lt;=0.3, "20-30%", IF(Table_1[[#This Row],[Discount %]]&lt;=0.4, "30-40%", "40%+"))))</f>
        <v>0-10%</v>
      </c>
    </row>
    <row r="8181" spans="1:24" ht="14.4" x14ac:dyDescent="0.3">
      <c r="A8181" s="2">
        <v>8180</v>
      </c>
      <c r="B8181" s="2" t="s">
        <v>9879</v>
      </c>
      <c r="C8181" s="2">
        <f>YEAR([1]Data!$D8181)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9">
        <v>277.5</v>
      </c>
      <c r="T8181" s="2">
        <v>4</v>
      </c>
      <c r="U8181" s="25">
        <v>0.5</v>
      </c>
      <c r="V8181" s="25">
        <v>-188.7</v>
      </c>
      <c r="W8181" s="11">
        <f>Table_1[[#This Row],[Discount]]/Table_1[[#This Row],[Sales]]</f>
        <v>1.8018018018018018E-3</v>
      </c>
      <c r="X8181" t="str">
        <f>IF(Table_1[[#This Row],[Discount %]]&lt;=0.1, "0-10%", IF(Table_1[[#This Row],[Discount %]]&lt;=0.2, "10-20%", IF(Table_1[[#This Row],[Discount %]]&lt;=0.3, "20-30%", IF(Table_1[[#This Row],[Discount %]]&lt;=0.4, "30-40%", "40%+"))))</f>
        <v>0-10%</v>
      </c>
    </row>
    <row r="8182" spans="1:24" ht="14.4" x14ac:dyDescent="0.3">
      <c r="A8182" s="2">
        <v>8181</v>
      </c>
      <c r="B8182" s="2" t="s">
        <v>9880</v>
      </c>
      <c r="C8182" s="2">
        <f>YEAR([1]Data!$D8182)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9">
        <v>1252.704</v>
      </c>
      <c r="T8182" s="2">
        <v>8</v>
      </c>
      <c r="U8182" s="25">
        <v>0.4</v>
      </c>
      <c r="V8182" s="25">
        <v>-480.20320000000027</v>
      </c>
      <c r="W8182" s="11">
        <f>Table_1[[#This Row],[Discount]]/Table_1[[#This Row],[Sales]]</f>
        <v>3.1930927018673208E-4</v>
      </c>
      <c r="X8182" t="str">
        <f>IF(Table_1[[#This Row],[Discount %]]&lt;=0.1, "0-10%", IF(Table_1[[#This Row],[Discount %]]&lt;=0.2, "10-20%", IF(Table_1[[#This Row],[Discount %]]&lt;=0.3, "20-30%", IF(Table_1[[#This Row],[Discount %]]&lt;=0.4, "30-40%", "40%+"))))</f>
        <v>0-10%</v>
      </c>
    </row>
    <row r="8183" spans="1:24" ht="14.4" x14ac:dyDescent="0.3">
      <c r="A8183" s="2">
        <v>8182</v>
      </c>
      <c r="B8183" s="2" t="s">
        <v>9880</v>
      </c>
      <c r="C8183" s="2">
        <f>YEAR([1]Data!$D8183)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9">
        <v>110.97</v>
      </c>
      <c r="T8183" s="2">
        <v>5</v>
      </c>
      <c r="U8183" s="25">
        <v>0.4</v>
      </c>
      <c r="V8183" s="25">
        <v>-24.043499999999995</v>
      </c>
      <c r="W8183" s="11">
        <f>Table_1[[#This Row],[Discount]]/Table_1[[#This Row],[Sales]]</f>
        <v>3.6045778138235562E-3</v>
      </c>
      <c r="X8183" t="str">
        <f>IF(Table_1[[#This Row],[Discount %]]&lt;=0.1, "0-10%", IF(Table_1[[#This Row],[Discount %]]&lt;=0.2, "10-20%", IF(Table_1[[#This Row],[Discount %]]&lt;=0.3, "20-30%", IF(Table_1[[#This Row],[Discount %]]&lt;=0.4, "30-40%", "40%+"))))</f>
        <v>0-10%</v>
      </c>
    </row>
    <row r="8184" spans="1:24" ht="14.4" x14ac:dyDescent="0.3">
      <c r="A8184" s="2">
        <v>8183</v>
      </c>
      <c r="B8184" s="2" t="s">
        <v>9881</v>
      </c>
      <c r="C8184" s="2">
        <f>YEAR([1]Data!$D8184)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9">
        <v>22.608000000000001</v>
      </c>
      <c r="T8184" s="2">
        <v>3</v>
      </c>
      <c r="U8184" s="25">
        <v>0.6</v>
      </c>
      <c r="V8184" s="25">
        <v>-10.173599999999997</v>
      </c>
      <c r="W8184" s="11">
        <f>Table_1[[#This Row],[Discount]]/Table_1[[#This Row],[Sales]]</f>
        <v>2.6539278131634817E-2</v>
      </c>
      <c r="X8184" t="str">
        <f>IF(Table_1[[#This Row],[Discount %]]&lt;=0.1, "0-10%", IF(Table_1[[#This Row],[Discount %]]&lt;=0.2, "10-20%", IF(Table_1[[#This Row],[Discount %]]&lt;=0.3, "20-30%", IF(Table_1[[#This Row],[Discount %]]&lt;=0.4, "30-40%", "40%+"))))</f>
        <v>0-10%</v>
      </c>
    </row>
    <row r="8185" spans="1:24" ht="14.4" x14ac:dyDescent="0.3">
      <c r="A8185" s="2">
        <v>8184</v>
      </c>
      <c r="B8185" s="2" t="s">
        <v>9881</v>
      </c>
      <c r="C8185" s="2">
        <f>YEAR([1]Data!$D8185)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9">
        <v>1.8920000000000003</v>
      </c>
      <c r="T8185" s="2">
        <v>1</v>
      </c>
      <c r="U8185" s="25">
        <v>0.6</v>
      </c>
      <c r="V8185" s="25">
        <v>-0.99329999999999963</v>
      </c>
      <c r="W8185" s="11">
        <f>Table_1[[#This Row],[Discount]]/Table_1[[#This Row],[Sales]]</f>
        <v>0.31712473572938682</v>
      </c>
      <c r="X8185" t="str">
        <f>IF(Table_1[[#This Row],[Discount %]]&lt;=0.1, "0-10%", IF(Table_1[[#This Row],[Discount %]]&lt;=0.2, "10-20%", IF(Table_1[[#This Row],[Discount %]]&lt;=0.3, "20-30%", IF(Table_1[[#This Row],[Discount %]]&lt;=0.4, "30-40%", "40%+"))))</f>
        <v>30-40%</v>
      </c>
    </row>
    <row r="8186" spans="1:24" ht="14.4" x14ac:dyDescent="0.3">
      <c r="A8186" s="2">
        <v>8185</v>
      </c>
      <c r="B8186" s="2" t="s">
        <v>9882</v>
      </c>
      <c r="C8186" s="2">
        <f>YEAR([1]Data!$D8186)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9">
        <v>63.311999999999998</v>
      </c>
      <c r="T8186" s="2">
        <v>3</v>
      </c>
      <c r="U8186" s="25">
        <v>0.2</v>
      </c>
      <c r="V8186" s="25">
        <v>20.576399999999996</v>
      </c>
      <c r="W8186" s="11">
        <f>Table_1[[#This Row],[Discount]]/Table_1[[#This Row],[Sales]]</f>
        <v>3.1589588071771549E-3</v>
      </c>
      <c r="X8186" t="str">
        <f>IF(Table_1[[#This Row],[Discount %]]&lt;=0.1, "0-10%", IF(Table_1[[#This Row],[Discount %]]&lt;=0.2, "10-20%", IF(Table_1[[#This Row],[Discount %]]&lt;=0.3, "20-30%", IF(Table_1[[#This Row],[Discount %]]&lt;=0.4, "30-40%", "40%+"))))</f>
        <v>0-10%</v>
      </c>
    </row>
    <row r="8187" spans="1:24" ht="14.4" x14ac:dyDescent="0.3">
      <c r="A8187" s="2">
        <v>8186</v>
      </c>
      <c r="B8187" s="2" t="s">
        <v>9883</v>
      </c>
      <c r="C8187" s="2">
        <f>YEAR([1]Data!$D8187)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9">
        <v>7.8239999999999998</v>
      </c>
      <c r="T8187" s="2">
        <v>1</v>
      </c>
      <c r="U8187" s="25">
        <v>0.2</v>
      </c>
      <c r="V8187" s="25">
        <v>2.9339999999999997</v>
      </c>
      <c r="W8187" s="11">
        <f>Table_1[[#This Row],[Discount]]/Table_1[[#This Row],[Sales]]</f>
        <v>2.556237218813906E-2</v>
      </c>
      <c r="X8187" t="str">
        <f>IF(Table_1[[#This Row],[Discount %]]&lt;=0.1, "0-10%", IF(Table_1[[#This Row],[Discount %]]&lt;=0.2, "10-20%", IF(Table_1[[#This Row],[Discount %]]&lt;=0.3, "20-30%", IF(Table_1[[#This Row],[Discount %]]&lt;=0.4, "30-40%", "40%+"))))</f>
        <v>0-10%</v>
      </c>
    </row>
    <row r="8188" spans="1:24" ht="14.4" x14ac:dyDescent="0.3">
      <c r="A8188" s="2">
        <v>8187</v>
      </c>
      <c r="B8188" s="2" t="s">
        <v>9883</v>
      </c>
      <c r="C8188" s="2">
        <f>YEAR([1]Data!$D8188)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9">
        <v>170.072</v>
      </c>
      <c r="T8188" s="2">
        <v>4</v>
      </c>
      <c r="U8188" s="25">
        <v>0.3</v>
      </c>
      <c r="V8188" s="25">
        <v>-12.147999999999996</v>
      </c>
      <c r="W8188" s="11">
        <f>Table_1[[#This Row],[Discount]]/Table_1[[#This Row],[Sales]]</f>
        <v>1.7639587939225739E-3</v>
      </c>
      <c r="X8188" t="str">
        <f>IF(Table_1[[#This Row],[Discount %]]&lt;=0.1, "0-10%", IF(Table_1[[#This Row],[Discount %]]&lt;=0.2, "10-20%", IF(Table_1[[#This Row],[Discount %]]&lt;=0.3, "20-30%", IF(Table_1[[#This Row],[Discount %]]&lt;=0.4, "30-40%", "40%+"))))</f>
        <v>0-10%</v>
      </c>
    </row>
    <row r="8189" spans="1:24" ht="14.4" x14ac:dyDescent="0.3">
      <c r="A8189" s="2">
        <v>8188</v>
      </c>
      <c r="B8189" s="2" t="s">
        <v>9884</v>
      </c>
      <c r="C8189" s="2">
        <f>YEAR([1]Data!$D8189)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9">
        <v>62.820000000000007</v>
      </c>
      <c r="T8189" s="2">
        <v>9</v>
      </c>
      <c r="U8189" s="25">
        <v>0</v>
      </c>
      <c r="V8189" s="25">
        <v>29.525400000000001</v>
      </c>
      <c r="W8189" s="11">
        <f>Table_1[[#This Row],[Discount]]/Table_1[[#This Row],[Sales]]</f>
        <v>0</v>
      </c>
      <c r="X8189" t="str">
        <f>IF(Table_1[[#This Row],[Discount %]]&lt;=0.1, "0-10%", IF(Table_1[[#This Row],[Discount %]]&lt;=0.2, "10-20%", IF(Table_1[[#This Row],[Discount %]]&lt;=0.3, "20-30%", IF(Table_1[[#This Row],[Discount %]]&lt;=0.4, "30-40%", "40%+"))))</f>
        <v>0-10%</v>
      </c>
    </row>
    <row r="8190" spans="1:24" ht="14.4" x14ac:dyDescent="0.3">
      <c r="A8190" s="2">
        <v>8189</v>
      </c>
      <c r="B8190" s="2" t="s">
        <v>9885</v>
      </c>
      <c r="C8190" s="2">
        <f>YEAR([1]Data!$D8190)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9">
        <v>19.440000000000001</v>
      </c>
      <c r="T8190" s="2">
        <v>3</v>
      </c>
      <c r="U8190" s="25">
        <v>0</v>
      </c>
      <c r="V8190" s="25">
        <v>9.3312000000000008</v>
      </c>
      <c r="W8190" s="11">
        <f>Table_1[[#This Row],[Discount]]/Table_1[[#This Row],[Sales]]</f>
        <v>0</v>
      </c>
      <c r="X8190" t="str">
        <f>IF(Table_1[[#This Row],[Discount %]]&lt;=0.1, "0-10%", IF(Table_1[[#This Row],[Discount %]]&lt;=0.2, "10-20%", IF(Table_1[[#This Row],[Discount %]]&lt;=0.3, "20-30%", IF(Table_1[[#This Row],[Discount %]]&lt;=0.4, "30-40%", "40%+"))))</f>
        <v>0-10%</v>
      </c>
    </row>
    <row r="8191" spans="1:24" ht="14.4" x14ac:dyDescent="0.3">
      <c r="A8191" s="2">
        <v>8190</v>
      </c>
      <c r="B8191" s="2" t="s">
        <v>9885</v>
      </c>
      <c r="C8191" s="2">
        <f>YEAR([1]Data!$D8191)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9">
        <v>7.38</v>
      </c>
      <c r="T8191" s="2">
        <v>1</v>
      </c>
      <c r="U8191" s="25">
        <v>0</v>
      </c>
      <c r="V8191" s="25">
        <v>3.6162000000000001</v>
      </c>
      <c r="W8191" s="11">
        <f>Table_1[[#This Row],[Discount]]/Table_1[[#This Row],[Sales]]</f>
        <v>0</v>
      </c>
      <c r="X8191" t="str">
        <f>IF(Table_1[[#This Row],[Discount %]]&lt;=0.1, "0-10%", IF(Table_1[[#This Row],[Discount %]]&lt;=0.2, "10-20%", IF(Table_1[[#This Row],[Discount %]]&lt;=0.3, "20-30%", IF(Table_1[[#This Row],[Discount %]]&lt;=0.4, "30-40%", "40%+"))))</f>
        <v>0-10%</v>
      </c>
    </row>
    <row r="8192" spans="1:24" ht="14.4" x14ac:dyDescent="0.3">
      <c r="A8192" s="2">
        <v>8191</v>
      </c>
      <c r="B8192" s="2" t="s">
        <v>9886</v>
      </c>
      <c r="C8192" s="2">
        <f>YEAR([1]Data!$D8192)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9">
        <v>38.880000000000003</v>
      </c>
      <c r="T8192" s="2">
        <v>6</v>
      </c>
      <c r="U8192" s="25">
        <v>0</v>
      </c>
      <c r="V8192" s="25">
        <v>18.662400000000002</v>
      </c>
      <c r="W8192" s="11">
        <f>Table_1[[#This Row],[Discount]]/Table_1[[#This Row],[Sales]]</f>
        <v>0</v>
      </c>
      <c r="X8192" t="str">
        <f>IF(Table_1[[#This Row],[Discount %]]&lt;=0.1, "0-10%", IF(Table_1[[#This Row],[Discount %]]&lt;=0.2, "10-20%", IF(Table_1[[#This Row],[Discount %]]&lt;=0.3, "20-30%", IF(Table_1[[#This Row],[Discount %]]&lt;=0.4, "30-40%", "40%+"))))</f>
        <v>0-10%</v>
      </c>
    </row>
    <row r="8193" spans="1:24" ht="14.4" x14ac:dyDescent="0.3">
      <c r="A8193" s="2">
        <v>8192</v>
      </c>
      <c r="B8193" s="2" t="s">
        <v>9886</v>
      </c>
      <c r="C8193" s="2">
        <f>YEAR([1]Data!$D8193)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9">
        <v>187.76</v>
      </c>
      <c r="T8193" s="2">
        <v>4</v>
      </c>
      <c r="U8193" s="25">
        <v>0</v>
      </c>
      <c r="V8193" s="25">
        <v>76.9816</v>
      </c>
      <c r="W8193" s="11">
        <f>Table_1[[#This Row],[Discount]]/Table_1[[#This Row],[Sales]]</f>
        <v>0</v>
      </c>
      <c r="X8193" t="str">
        <f>IF(Table_1[[#This Row],[Discount %]]&lt;=0.1, "0-10%", IF(Table_1[[#This Row],[Discount %]]&lt;=0.2, "10-20%", IF(Table_1[[#This Row],[Discount %]]&lt;=0.3, "20-30%", IF(Table_1[[#This Row],[Discount %]]&lt;=0.4, "30-40%", "40%+"))))</f>
        <v>0-10%</v>
      </c>
    </row>
    <row r="8194" spans="1:24" ht="14.4" x14ac:dyDescent="0.3">
      <c r="A8194" s="2">
        <v>8193</v>
      </c>
      <c r="B8194" s="2" t="s">
        <v>9887</v>
      </c>
      <c r="C8194" s="2">
        <f>YEAR([1]Data!$D8194)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9">
        <v>6.0480000000000009</v>
      </c>
      <c r="T8194" s="2">
        <v>7</v>
      </c>
      <c r="U8194" s="25">
        <v>0.7</v>
      </c>
      <c r="V8194" s="25">
        <v>-4.2336000000000009</v>
      </c>
      <c r="W8194" s="11">
        <f>Table_1[[#This Row],[Discount]]/Table_1[[#This Row],[Sales]]</f>
        <v>0.11574074074074071</v>
      </c>
      <c r="X8194" t="str">
        <f>IF(Table_1[[#This Row],[Discount %]]&lt;=0.1, "0-10%", IF(Table_1[[#This Row],[Discount %]]&lt;=0.2, "10-20%", IF(Table_1[[#This Row],[Discount %]]&lt;=0.3, "20-30%", IF(Table_1[[#This Row],[Discount %]]&lt;=0.4, "30-40%", "40%+"))))</f>
        <v>10-20%</v>
      </c>
    </row>
    <row r="8195" spans="1:24" ht="14.4" x14ac:dyDescent="0.3">
      <c r="A8195" s="2">
        <v>8194</v>
      </c>
      <c r="B8195" s="2" t="s">
        <v>9887</v>
      </c>
      <c r="C8195" s="2">
        <f>YEAR([1]Data!$D8195)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9">
        <v>98.352000000000004</v>
      </c>
      <c r="T8195" s="2">
        <v>3</v>
      </c>
      <c r="U8195" s="25">
        <v>0.2</v>
      </c>
      <c r="V8195" s="25">
        <v>9.8351999999999933</v>
      </c>
      <c r="W8195" s="11">
        <f>Table_1[[#This Row],[Discount]]/Table_1[[#This Row],[Sales]]</f>
        <v>2.0335122824141857E-3</v>
      </c>
      <c r="X8195" t="str">
        <f>IF(Table_1[[#This Row],[Discount %]]&lt;=0.1, "0-10%", IF(Table_1[[#This Row],[Discount %]]&lt;=0.2, "10-20%", IF(Table_1[[#This Row],[Discount %]]&lt;=0.3, "20-30%", IF(Table_1[[#This Row],[Discount %]]&lt;=0.4, "30-40%", "40%+"))))</f>
        <v>0-10%</v>
      </c>
    </row>
    <row r="8196" spans="1:24" ht="14.4" x14ac:dyDescent="0.3">
      <c r="A8196" s="2">
        <v>8195</v>
      </c>
      <c r="B8196" s="2" t="s">
        <v>9887</v>
      </c>
      <c r="C8196" s="2">
        <f>YEAR([1]Data!$D8196)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9">
        <v>335.74400000000003</v>
      </c>
      <c r="T8196" s="2">
        <v>2</v>
      </c>
      <c r="U8196" s="25">
        <v>0.2</v>
      </c>
      <c r="V8196" s="25">
        <v>25.180800000000005</v>
      </c>
      <c r="W8196" s="11">
        <f>Table_1[[#This Row],[Discount]]/Table_1[[#This Row],[Sales]]</f>
        <v>5.9569195577582922E-4</v>
      </c>
      <c r="X8196" t="str">
        <f>IF(Table_1[[#This Row],[Discount %]]&lt;=0.1, "0-10%", IF(Table_1[[#This Row],[Discount %]]&lt;=0.2, "10-20%", IF(Table_1[[#This Row],[Discount %]]&lt;=0.3, "20-30%", IF(Table_1[[#This Row],[Discount %]]&lt;=0.4, "30-40%", "40%+"))))</f>
        <v>0-10%</v>
      </c>
    </row>
    <row r="8197" spans="1:24" ht="14.4" x14ac:dyDescent="0.3">
      <c r="A8197" s="2">
        <v>8196</v>
      </c>
      <c r="B8197" s="2" t="s">
        <v>9888</v>
      </c>
      <c r="C8197" s="2">
        <f>YEAR([1]Data!$D8197)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9">
        <v>8.9600000000000009</v>
      </c>
      <c r="T8197" s="2">
        <v>2</v>
      </c>
      <c r="U8197" s="25">
        <v>0</v>
      </c>
      <c r="V8197" s="25">
        <v>4.3904000000000005</v>
      </c>
      <c r="W8197" s="11">
        <f>Table_1[[#This Row],[Discount]]/Table_1[[#This Row],[Sales]]</f>
        <v>0</v>
      </c>
      <c r="X8197" t="str">
        <f>IF(Table_1[[#This Row],[Discount %]]&lt;=0.1, "0-10%", IF(Table_1[[#This Row],[Discount %]]&lt;=0.2, "10-20%", IF(Table_1[[#This Row],[Discount %]]&lt;=0.3, "20-30%", IF(Table_1[[#This Row],[Discount %]]&lt;=0.4, "30-40%", "40%+"))))</f>
        <v>0-10%</v>
      </c>
    </row>
    <row r="8198" spans="1:24" ht="14.4" x14ac:dyDescent="0.3">
      <c r="A8198" s="2">
        <v>8197</v>
      </c>
      <c r="B8198" s="2" t="s">
        <v>9889</v>
      </c>
      <c r="C8198" s="2">
        <f>YEAR([1]Data!$D8198)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9">
        <v>89.567999999999998</v>
      </c>
      <c r="T8198" s="2">
        <v>4</v>
      </c>
      <c r="U8198" s="25">
        <v>0.2</v>
      </c>
      <c r="V8198" s="25">
        <v>-1.119600000000009</v>
      </c>
      <c r="W8198" s="11">
        <f>Table_1[[#This Row],[Discount]]/Table_1[[#This Row],[Sales]]</f>
        <v>2.2329403358342268E-3</v>
      </c>
      <c r="X8198" t="str">
        <f>IF(Table_1[[#This Row],[Discount %]]&lt;=0.1, "0-10%", IF(Table_1[[#This Row],[Discount %]]&lt;=0.2, "10-20%", IF(Table_1[[#This Row],[Discount %]]&lt;=0.3, "20-30%", IF(Table_1[[#This Row],[Discount %]]&lt;=0.4, "30-40%", "40%+"))))</f>
        <v>0-10%</v>
      </c>
    </row>
    <row r="8199" spans="1:24" ht="14.4" x14ac:dyDescent="0.3">
      <c r="A8199" s="2">
        <v>8198</v>
      </c>
      <c r="B8199" s="2" t="s">
        <v>9889</v>
      </c>
      <c r="C8199" s="2">
        <f>YEAR([1]Data!$D8199)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9">
        <v>71.959999999999994</v>
      </c>
      <c r="T8199" s="2">
        <v>5</v>
      </c>
      <c r="U8199" s="25">
        <v>0.2</v>
      </c>
      <c r="V8199" s="25">
        <v>7.1960000000000015</v>
      </c>
      <c r="W8199" s="11">
        <f>Table_1[[#This Row],[Discount]]/Table_1[[#This Row],[Sales]]</f>
        <v>2.7793218454697059E-3</v>
      </c>
      <c r="X8199" t="str">
        <f>IF(Table_1[[#This Row],[Discount %]]&lt;=0.1, "0-10%", IF(Table_1[[#This Row],[Discount %]]&lt;=0.2, "10-20%", IF(Table_1[[#This Row],[Discount %]]&lt;=0.3, "20-30%", IF(Table_1[[#This Row],[Discount %]]&lt;=0.4, "30-40%", "40%+"))))</f>
        <v>0-10%</v>
      </c>
    </row>
    <row r="8200" spans="1:24" ht="14.4" x14ac:dyDescent="0.3">
      <c r="A8200" s="2">
        <v>8199</v>
      </c>
      <c r="B8200" s="2" t="s">
        <v>9889</v>
      </c>
      <c r="C8200" s="2">
        <f>YEAR([1]Data!$D8200)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9">
        <v>15.552000000000003</v>
      </c>
      <c r="T8200" s="2">
        <v>3</v>
      </c>
      <c r="U8200" s="25">
        <v>0.2</v>
      </c>
      <c r="V8200" s="25">
        <v>5.4432</v>
      </c>
      <c r="W8200" s="11">
        <f>Table_1[[#This Row],[Discount]]/Table_1[[#This Row],[Sales]]</f>
        <v>1.2860082304526748E-2</v>
      </c>
      <c r="X8200" t="str">
        <f>IF(Table_1[[#This Row],[Discount %]]&lt;=0.1, "0-10%", IF(Table_1[[#This Row],[Discount %]]&lt;=0.2, "10-20%", IF(Table_1[[#This Row],[Discount %]]&lt;=0.3, "20-30%", IF(Table_1[[#This Row],[Discount %]]&lt;=0.4, "30-40%", "40%+"))))</f>
        <v>0-10%</v>
      </c>
    </row>
    <row r="8201" spans="1:24" ht="14.4" x14ac:dyDescent="0.3">
      <c r="A8201" s="2">
        <v>8200</v>
      </c>
      <c r="B8201" s="2" t="s">
        <v>9890</v>
      </c>
      <c r="C8201" s="2">
        <f>YEAR([1]Data!$D8201)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9">
        <v>10.429999999999996</v>
      </c>
      <c r="T8201" s="2">
        <v>5</v>
      </c>
      <c r="U8201" s="25">
        <v>0.8</v>
      </c>
      <c r="V8201" s="25">
        <v>-18.252500000000001</v>
      </c>
      <c r="W8201" s="11">
        <f>Table_1[[#This Row],[Discount]]/Table_1[[#This Row],[Sales]]</f>
        <v>7.6701821668264655E-2</v>
      </c>
      <c r="X8201" t="str">
        <f>IF(Table_1[[#This Row],[Discount %]]&lt;=0.1, "0-10%", IF(Table_1[[#This Row],[Discount %]]&lt;=0.2, "10-20%", IF(Table_1[[#This Row],[Discount %]]&lt;=0.3, "20-30%", IF(Table_1[[#This Row],[Discount %]]&lt;=0.4, "30-40%", "40%+"))))</f>
        <v>0-10%</v>
      </c>
    </row>
    <row r="8202" spans="1:24" ht="14.4" x14ac:dyDescent="0.3">
      <c r="A8202" s="2">
        <v>8201</v>
      </c>
      <c r="B8202" s="2" t="s">
        <v>9890</v>
      </c>
      <c r="C8202" s="2">
        <f>YEAR([1]Data!$D8202)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9">
        <v>72.784000000000006</v>
      </c>
      <c r="T8202" s="2">
        <v>1</v>
      </c>
      <c r="U8202" s="25">
        <v>0.2</v>
      </c>
      <c r="V8202" s="25">
        <v>-18.196000000000002</v>
      </c>
      <c r="W8202" s="11">
        <f>Table_1[[#This Row],[Discount]]/Table_1[[#This Row],[Sales]]</f>
        <v>2.7478566717959989E-3</v>
      </c>
      <c r="X8202" t="str">
        <f>IF(Table_1[[#This Row],[Discount %]]&lt;=0.1, "0-10%", IF(Table_1[[#This Row],[Discount %]]&lt;=0.2, "10-20%", IF(Table_1[[#This Row],[Discount %]]&lt;=0.3, "20-30%", IF(Table_1[[#This Row],[Discount %]]&lt;=0.4, "30-40%", "40%+"))))</f>
        <v>0-10%</v>
      </c>
    </row>
    <row r="8203" spans="1:24" ht="14.4" x14ac:dyDescent="0.3">
      <c r="A8203" s="2">
        <v>8202</v>
      </c>
      <c r="B8203" s="2" t="s">
        <v>9891</v>
      </c>
      <c r="C8203" s="2">
        <f>YEAR([1]Data!$D8203)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9">
        <v>67.150000000000006</v>
      </c>
      <c r="T8203" s="2">
        <v>5</v>
      </c>
      <c r="U8203" s="25">
        <v>0</v>
      </c>
      <c r="V8203" s="25">
        <v>16.787500000000001</v>
      </c>
      <c r="W8203" s="11">
        <f>Table_1[[#This Row],[Discount]]/Table_1[[#This Row],[Sales]]</f>
        <v>0</v>
      </c>
      <c r="X8203" t="str">
        <f>IF(Table_1[[#This Row],[Discount %]]&lt;=0.1, "0-10%", IF(Table_1[[#This Row],[Discount %]]&lt;=0.2, "10-20%", IF(Table_1[[#This Row],[Discount %]]&lt;=0.3, "20-30%", IF(Table_1[[#This Row],[Discount %]]&lt;=0.4, "30-40%", "40%+"))))</f>
        <v>0-10%</v>
      </c>
    </row>
    <row r="8204" spans="1:24" ht="14.4" x14ac:dyDescent="0.3">
      <c r="A8204" s="2">
        <v>8203</v>
      </c>
      <c r="B8204" s="2" t="s">
        <v>9891</v>
      </c>
      <c r="C8204" s="2">
        <f>YEAR([1]Data!$D8204)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9">
        <v>549.98</v>
      </c>
      <c r="T8204" s="2">
        <v>2</v>
      </c>
      <c r="U8204" s="25">
        <v>0</v>
      </c>
      <c r="V8204" s="25">
        <v>142.9948</v>
      </c>
      <c r="W8204" s="11">
        <f>Table_1[[#This Row],[Discount]]/Table_1[[#This Row],[Sales]]</f>
        <v>0</v>
      </c>
      <c r="X8204" t="str">
        <f>IF(Table_1[[#This Row],[Discount %]]&lt;=0.1, "0-10%", IF(Table_1[[#This Row],[Discount %]]&lt;=0.2, "10-20%", IF(Table_1[[#This Row],[Discount %]]&lt;=0.3, "20-30%", IF(Table_1[[#This Row],[Discount %]]&lt;=0.4, "30-40%", "40%+"))))</f>
        <v>0-10%</v>
      </c>
    </row>
    <row r="8205" spans="1:24" ht="14.4" x14ac:dyDescent="0.3">
      <c r="A8205" s="2">
        <v>8204</v>
      </c>
      <c r="B8205" s="2" t="s">
        <v>9891</v>
      </c>
      <c r="C8205" s="2">
        <f>YEAR([1]Data!$D8205)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9">
        <v>11.82</v>
      </c>
      <c r="T8205" s="2">
        <v>3</v>
      </c>
      <c r="U8205" s="25">
        <v>0</v>
      </c>
      <c r="V8205" s="25">
        <v>4.7279999999999998</v>
      </c>
      <c r="W8205" s="11">
        <f>Table_1[[#This Row],[Discount]]/Table_1[[#This Row],[Sales]]</f>
        <v>0</v>
      </c>
      <c r="X8205" t="str">
        <f>IF(Table_1[[#This Row],[Discount %]]&lt;=0.1, "0-10%", IF(Table_1[[#This Row],[Discount %]]&lt;=0.2, "10-20%", IF(Table_1[[#This Row],[Discount %]]&lt;=0.3, "20-30%", IF(Table_1[[#This Row],[Discount %]]&lt;=0.4, "30-40%", "40%+"))))</f>
        <v>0-10%</v>
      </c>
    </row>
    <row r="8206" spans="1:24" ht="14.4" x14ac:dyDescent="0.3">
      <c r="A8206" s="2">
        <v>8205</v>
      </c>
      <c r="B8206" s="2" t="s">
        <v>9891</v>
      </c>
      <c r="C8206" s="2">
        <f>YEAR([1]Data!$D8206)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9">
        <v>4643.8</v>
      </c>
      <c r="T8206" s="2">
        <v>4</v>
      </c>
      <c r="U8206" s="25">
        <v>0</v>
      </c>
      <c r="V8206" s="25">
        <v>2229.0239999999999</v>
      </c>
      <c r="W8206" s="11">
        <f>Table_1[[#This Row],[Discount]]/Table_1[[#This Row],[Sales]]</f>
        <v>0</v>
      </c>
      <c r="X8206" t="str">
        <f>IF(Table_1[[#This Row],[Discount %]]&lt;=0.1, "0-10%", IF(Table_1[[#This Row],[Discount %]]&lt;=0.2, "10-20%", IF(Table_1[[#This Row],[Discount %]]&lt;=0.3, "20-30%", IF(Table_1[[#This Row],[Discount %]]&lt;=0.4, "30-40%", "40%+"))))</f>
        <v>0-10%</v>
      </c>
    </row>
    <row r="8207" spans="1:24" ht="14.4" x14ac:dyDescent="0.3">
      <c r="A8207" s="2">
        <v>8206</v>
      </c>
      <c r="B8207" s="2" t="s">
        <v>9891</v>
      </c>
      <c r="C8207" s="2">
        <f>YEAR([1]Data!$D8207)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9">
        <v>577.76400000000001</v>
      </c>
      <c r="T8207" s="2">
        <v>2</v>
      </c>
      <c r="U8207" s="25">
        <v>0.1</v>
      </c>
      <c r="V8207" s="25">
        <v>115.5528</v>
      </c>
      <c r="W8207" s="11">
        <f>Table_1[[#This Row],[Discount]]/Table_1[[#This Row],[Sales]]</f>
        <v>1.7308105039427863E-4</v>
      </c>
      <c r="X8207" t="str">
        <f>IF(Table_1[[#This Row],[Discount %]]&lt;=0.1, "0-10%", IF(Table_1[[#This Row],[Discount %]]&lt;=0.2, "10-20%", IF(Table_1[[#This Row],[Discount %]]&lt;=0.3, "20-30%", IF(Table_1[[#This Row],[Discount %]]&lt;=0.4, "30-40%", "40%+"))))</f>
        <v>0-10%</v>
      </c>
    </row>
    <row r="8208" spans="1:24" ht="14.4" x14ac:dyDescent="0.3">
      <c r="A8208" s="2">
        <v>8207</v>
      </c>
      <c r="B8208" s="2" t="s">
        <v>9892</v>
      </c>
      <c r="C8208" s="2">
        <f>YEAR([1]Data!$D8208)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9">
        <v>191.5155</v>
      </c>
      <c r="T8208" s="2">
        <v>1</v>
      </c>
      <c r="U8208" s="25">
        <v>0.45</v>
      </c>
      <c r="V8208" s="25">
        <v>-76.606200000000001</v>
      </c>
      <c r="W8208" s="11">
        <f>Table_1[[#This Row],[Discount]]/Table_1[[#This Row],[Sales]]</f>
        <v>2.3496792687798117E-3</v>
      </c>
      <c r="X8208" t="str">
        <f>IF(Table_1[[#This Row],[Discount %]]&lt;=0.1, "0-10%", IF(Table_1[[#This Row],[Discount %]]&lt;=0.2, "10-20%", IF(Table_1[[#This Row],[Discount %]]&lt;=0.3, "20-30%", IF(Table_1[[#This Row],[Discount %]]&lt;=0.4, "30-40%", "40%+"))))</f>
        <v>0-10%</v>
      </c>
    </row>
    <row r="8209" spans="1:24" ht="14.4" x14ac:dyDescent="0.3">
      <c r="A8209" s="2">
        <v>8208</v>
      </c>
      <c r="B8209" s="2" t="s">
        <v>9892</v>
      </c>
      <c r="C8209" s="2">
        <f>YEAR([1]Data!$D8209)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9">
        <v>2.6240000000000001</v>
      </c>
      <c r="T8209" s="2">
        <v>1</v>
      </c>
      <c r="U8209" s="25">
        <v>0.2</v>
      </c>
      <c r="V8209" s="25">
        <v>0.42639999999999978</v>
      </c>
      <c r="W8209" s="11">
        <f>Table_1[[#This Row],[Discount]]/Table_1[[#This Row],[Sales]]</f>
        <v>7.621951219512195E-2</v>
      </c>
      <c r="X8209" t="str">
        <f>IF(Table_1[[#This Row],[Discount %]]&lt;=0.1, "0-10%", IF(Table_1[[#This Row],[Discount %]]&lt;=0.2, "10-20%", IF(Table_1[[#This Row],[Discount %]]&lt;=0.3, "20-30%", IF(Table_1[[#This Row],[Discount %]]&lt;=0.4, "30-40%", "40%+"))))</f>
        <v>0-10%</v>
      </c>
    </row>
    <row r="8210" spans="1:24" ht="14.4" x14ac:dyDescent="0.3">
      <c r="A8210" s="2">
        <v>8209</v>
      </c>
      <c r="B8210" s="2" t="s">
        <v>9893</v>
      </c>
      <c r="C8210" s="2">
        <f>YEAR([1]Data!$D8210)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9">
        <v>1369.7640000000001</v>
      </c>
      <c r="T8210" s="2">
        <v>6</v>
      </c>
      <c r="U8210" s="25">
        <v>0.7</v>
      </c>
      <c r="V8210" s="25">
        <v>-913.17599999999993</v>
      </c>
      <c r="W8210" s="11">
        <f>Table_1[[#This Row],[Discount]]/Table_1[[#This Row],[Sales]]</f>
        <v>5.1103693774986049E-4</v>
      </c>
      <c r="X8210" t="str">
        <f>IF(Table_1[[#This Row],[Discount %]]&lt;=0.1, "0-10%", IF(Table_1[[#This Row],[Discount %]]&lt;=0.2, "10-20%", IF(Table_1[[#This Row],[Discount %]]&lt;=0.3, "20-30%", IF(Table_1[[#This Row],[Discount %]]&lt;=0.4, "30-40%", "40%+"))))</f>
        <v>0-10%</v>
      </c>
    </row>
    <row r="8211" spans="1:24" ht="14.4" x14ac:dyDescent="0.3">
      <c r="A8211" s="2">
        <v>8210</v>
      </c>
      <c r="B8211" s="2" t="s">
        <v>9893</v>
      </c>
      <c r="C8211" s="2">
        <f>YEAR([1]Data!$D8211)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9">
        <v>294.36799999999999</v>
      </c>
      <c r="T8211" s="2">
        <v>4</v>
      </c>
      <c r="U8211" s="25">
        <v>0.2</v>
      </c>
      <c r="V8211" s="25">
        <v>-58.873600000000025</v>
      </c>
      <c r="W8211" s="11">
        <f>Table_1[[#This Row],[Discount]]/Table_1[[#This Row],[Sales]]</f>
        <v>6.7942167626915974E-4</v>
      </c>
      <c r="X8211" t="str">
        <f>IF(Table_1[[#This Row],[Discount %]]&lt;=0.1, "0-10%", IF(Table_1[[#This Row],[Discount %]]&lt;=0.2, "10-20%", IF(Table_1[[#This Row],[Discount %]]&lt;=0.3, "20-30%", IF(Table_1[[#This Row],[Discount %]]&lt;=0.4, "30-40%", "40%+"))))</f>
        <v>0-10%</v>
      </c>
    </row>
    <row r="8212" spans="1:24" ht="14.4" x14ac:dyDescent="0.3">
      <c r="A8212" s="2">
        <v>8211</v>
      </c>
      <c r="B8212" s="2" t="s">
        <v>9894</v>
      </c>
      <c r="C8212" s="2">
        <f>YEAR([1]Data!$D8212)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9">
        <v>81.567999999999998</v>
      </c>
      <c r="T8212" s="2">
        <v>2</v>
      </c>
      <c r="U8212" s="25">
        <v>0.2</v>
      </c>
      <c r="V8212" s="25">
        <v>7.1372000000000035</v>
      </c>
      <c r="W8212" s="11">
        <f>Table_1[[#This Row],[Discount]]/Table_1[[#This Row],[Sales]]</f>
        <v>2.451941938014908E-3</v>
      </c>
      <c r="X8212" t="str">
        <f>IF(Table_1[[#This Row],[Discount %]]&lt;=0.1, "0-10%", IF(Table_1[[#This Row],[Discount %]]&lt;=0.2, "10-20%", IF(Table_1[[#This Row],[Discount %]]&lt;=0.3, "20-30%", IF(Table_1[[#This Row],[Discount %]]&lt;=0.4, "30-40%", "40%+"))))</f>
        <v>0-10%</v>
      </c>
    </row>
    <row r="8213" spans="1:24" ht="14.4" x14ac:dyDescent="0.3">
      <c r="A8213" s="2">
        <v>8212</v>
      </c>
      <c r="B8213" s="2" t="s">
        <v>9895</v>
      </c>
      <c r="C8213" s="2">
        <f>YEAR([1]Data!$D8213)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9">
        <v>44.460000000000008</v>
      </c>
      <c r="T8213" s="2">
        <v>5</v>
      </c>
      <c r="U8213" s="25">
        <v>0.6</v>
      </c>
      <c r="V8213" s="25">
        <v>-17.783999999999992</v>
      </c>
      <c r="W8213" s="11">
        <f>Table_1[[#This Row],[Discount]]/Table_1[[#This Row],[Sales]]</f>
        <v>1.3495276653171387E-2</v>
      </c>
      <c r="X8213" t="str">
        <f>IF(Table_1[[#This Row],[Discount %]]&lt;=0.1, "0-10%", IF(Table_1[[#This Row],[Discount %]]&lt;=0.2, "10-20%", IF(Table_1[[#This Row],[Discount %]]&lt;=0.3, "20-30%", IF(Table_1[[#This Row],[Discount %]]&lt;=0.4, "30-40%", "40%+"))))</f>
        <v>0-10%</v>
      </c>
    </row>
    <row r="8214" spans="1:24" ht="14.4" x14ac:dyDescent="0.3">
      <c r="A8214" s="2">
        <v>8213</v>
      </c>
      <c r="B8214" s="2" t="s">
        <v>9895</v>
      </c>
      <c r="C8214" s="2">
        <f>YEAR([1]Data!$D8214)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9">
        <v>314.08800000000002</v>
      </c>
      <c r="T8214" s="2">
        <v>3</v>
      </c>
      <c r="U8214" s="25">
        <v>0.2</v>
      </c>
      <c r="V8214" s="25">
        <v>19.630499999999998</v>
      </c>
      <c r="W8214" s="11">
        <f>Table_1[[#This Row],[Discount]]/Table_1[[#This Row],[Sales]]</f>
        <v>6.3676421894500899E-4</v>
      </c>
      <c r="X8214" t="str">
        <f>IF(Table_1[[#This Row],[Discount %]]&lt;=0.1, "0-10%", IF(Table_1[[#This Row],[Discount %]]&lt;=0.2, "10-20%", IF(Table_1[[#This Row],[Discount %]]&lt;=0.3, "20-30%", IF(Table_1[[#This Row],[Discount %]]&lt;=0.4, "30-40%", "40%+"))))</f>
        <v>0-10%</v>
      </c>
    </row>
    <row r="8215" spans="1:24" ht="14.4" x14ac:dyDescent="0.3">
      <c r="A8215" s="2">
        <v>8214</v>
      </c>
      <c r="B8215" s="2" t="s">
        <v>9898</v>
      </c>
      <c r="C8215" s="2">
        <f>YEAR([1]Data!$D8215)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9">
        <v>6.3360000000000012</v>
      </c>
      <c r="T8215" s="2">
        <v>4</v>
      </c>
      <c r="U8215" s="25">
        <v>0.7</v>
      </c>
      <c r="V8215" s="25">
        <v>-4.6463999999999981</v>
      </c>
      <c r="W8215" s="11">
        <f>Table_1[[#This Row],[Discount]]/Table_1[[#This Row],[Sales]]</f>
        <v>0.11047979797979796</v>
      </c>
      <c r="X8215" t="str">
        <f>IF(Table_1[[#This Row],[Discount %]]&lt;=0.1, "0-10%", IF(Table_1[[#This Row],[Discount %]]&lt;=0.2, "10-20%", IF(Table_1[[#This Row],[Discount %]]&lt;=0.3, "20-30%", IF(Table_1[[#This Row],[Discount %]]&lt;=0.4, "30-40%", "40%+"))))</f>
        <v>10-20%</v>
      </c>
    </row>
    <row r="8216" spans="1:24" ht="14.4" x14ac:dyDescent="0.3">
      <c r="A8216" s="2">
        <v>8215</v>
      </c>
      <c r="B8216" s="2" t="s">
        <v>9898</v>
      </c>
      <c r="C8216" s="2">
        <f>YEAR([1]Data!$D8216)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9">
        <v>10.48</v>
      </c>
      <c r="T8216" s="2">
        <v>1</v>
      </c>
      <c r="U8216" s="25">
        <v>0.2</v>
      </c>
      <c r="V8216" s="25">
        <v>3.7989999999999995</v>
      </c>
      <c r="W8216" s="11">
        <f>Table_1[[#This Row],[Discount]]/Table_1[[#This Row],[Sales]]</f>
        <v>1.9083969465648856E-2</v>
      </c>
      <c r="X8216" t="str">
        <f>IF(Table_1[[#This Row],[Discount %]]&lt;=0.1, "0-10%", IF(Table_1[[#This Row],[Discount %]]&lt;=0.2, "10-20%", IF(Table_1[[#This Row],[Discount %]]&lt;=0.3, "20-30%", IF(Table_1[[#This Row],[Discount %]]&lt;=0.4, "30-40%", "40%+"))))</f>
        <v>0-10%</v>
      </c>
    </row>
    <row r="8217" spans="1:24" ht="14.4" x14ac:dyDescent="0.3">
      <c r="A8217" s="2">
        <v>8216</v>
      </c>
      <c r="B8217" s="2" t="s">
        <v>9898</v>
      </c>
      <c r="C8217" s="2">
        <f>YEAR([1]Data!$D8217)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9">
        <v>2.4690000000000003</v>
      </c>
      <c r="T8217" s="2">
        <v>1</v>
      </c>
      <c r="U8217" s="25">
        <v>0.7</v>
      </c>
      <c r="V8217" s="25">
        <v>-1.8106</v>
      </c>
      <c r="W8217" s="11">
        <f>Table_1[[#This Row],[Discount]]/Table_1[[#This Row],[Sales]]</f>
        <v>0.2835155933576346</v>
      </c>
      <c r="X8217" t="str">
        <f>IF(Table_1[[#This Row],[Discount %]]&lt;=0.1, "0-10%", IF(Table_1[[#This Row],[Discount %]]&lt;=0.2, "10-20%", IF(Table_1[[#This Row],[Discount %]]&lt;=0.3, "20-30%", IF(Table_1[[#This Row],[Discount %]]&lt;=0.4, "30-40%", "40%+"))))</f>
        <v>20-30%</v>
      </c>
    </row>
    <row r="8218" spans="1:24" ht="14.4" x14ac:dyDescent="0.3">
      <c r="A8218" s="2">
        <v>8217</v>
      </c>
      <c r="B8218" s="2" t="s">
        <v>9898</v>
      </c>
      <c r="C8218" s="2">
        <f>YEAR([1]Data!$D8218)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9">
        <v>3.2640000000000007</v>
      </c>
      <c r="T8218" s="2">
        <v>2</v>
      </c>
      <c r="U8218" s="25">
        <v>0.7</v>
      </c>
      <c r="V8218" s="25">
        <v>-2.2847999999999997</v>
      </c>
      <c r="W8218" s="11">
        <f>Table_1[[#This Row],[Discount]]/Table_1[[#This Row],[Sales]]</f>
        <v>0.21446078431372542</v>
      </c>
      <c r="X8218" t="str">
        <f>IF(Table_1[[#This Row],[Discount %]]&lt;=0.1, "0-10%", IF(Table_1[[#This Row],[Discount %]]&lt;=0.2, "10-20%", IF(Table_1[[#This Row],[Discount %]]&lt;=0.3, "20-30%", IF(Table_1[[#This Row],[Discount %]]&lt;=0.4, "30-40%", "40%+"))))</f>
        <v>20-30%</v>
      </c>
    </row>
    <row r="8219" spans="1:24" ht="14.4" x14ac:dyDescent="0.3">
      <c r="A8219" s="2">
        <v>8218</v>
      </c>
      <c r="B8219" s="2" t="s">
        <v>9899</v>
      </c>
      <c r="C8219" s="2">
        <f>YEAR([1]Data!$D8219)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9">
        <v>4.3440000000000003</v>
      </c>
      <c r="T8219" s="2">
        <v>3</v>
      </c>
      <c r="U8219" s="25">
        <v>0.2</v>
      </c>
      <c r="V8219" s="25">
        <v>0.86879999999999979</v>
      </c>
      <c r="W8219" s="11">
        <f>Table_1[[#This Row],[Discount]]/Table_1[[#This Row],[Sales]]</f>
        <v>4.6040515653775323E-2</v>
      </c>
      <c r="X8219" t="str">
        <f>IF(Table_1[[#This Row],[Discount %]]&lt;=0.1, "0-10%", IF(Table_1[[#This Row],[Discount %]]&lt;=0.2, "10-20%", IF(Table_1[[#This Row],[Discount %]]&lt;=0.3, "20-30%", IF(Table_1[[#This Row],[Discount %]]&lt;=0.4, "30-40%", "40%+"))))</f>
        <v>0-10%</v>
      </c>
    </row>
    <row r="8220" spans="1:24" ht="14.4" x14ac:dyDescent="0.3">
      <c r="A8220" s="2">
        <v>8219</v>
      </c>
      <c r="B8220" s="2" t="s">
        <v>9899</v>
      </c>
      <c r="C8220" s="2">
        <f>YEAR([1]Data!$D8220)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9">
        <v>31.776000000000003</v>
      </c>
      <c r="T8220" s="2">
        <v>3</v>
      </c>
      <c r="U8220" s="25">
        <v>0.6</v>
      </c>
      <c r="V8220" s="25">
        <v>-19.065600000000007</v>
      </c>
      <c r="W8220" s="11">
        <f>Table_1[[#This Row],[Discount]]/Table_1[[#This Row],[Sales]]</f>
        <v>1.8882175226586102E-2</v>
      </c>
      <c r="X8220" t="str">
        <f>IF(Table_1[[#This Row],[Discount %]]&lt;=0.1, "0-10%", IF(Table_1[[#This Row],[Discount %]]&lt;=0.2, "10-20%", IF(Table_1[[#This Row],[Discount %]]&lt;=0.3, "20-30%", IF(Table_1[[#This Row],[Discount %]]&lt;=0.4, "30-40%", "40%+"))))</f>
        <v>0-10%</v>
      </c>
    </row>
    <row r="8221" spans="1:24" ht="14.4" x14ac:dyDescent="0.3">
      <c r="A8221" s="2">
        <v>8220</v>
      </c>
      <c r="B8221" s="2" t="s">
        <v>9899</v>
      </c>
      <c r="C8221" s="2">
        <f>YEAR([1]Data!$D8221)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9">
        <v>4.9280000000000008</v>
      </c>
      <c r="T8221" s="2">
        <v>2</v>
      </c>
      <c r="U8221" s="25">
        <v>0.2</v>
      </c>
      <c r="V8221" s="25">
        <v>1.7247999999999997</v>
      </c>
      <c r="W8221" s="11">
        <f>Table_1[[#This Row],[Discount]]/Table_1[[#This Row],[Sales]]</f>
        <v>4.0584415584415577E-2</v>
      </c>
      <c r="X8221" t="str">
        <f>IF(Table_1[[#This Row],[Discount %]]&lt;=0.1, "0-10%", IF(Table_1[[#This Row],[Discount %]]&lt;=0.2, "10-20%", IF(Table_1[[#This Row],[Discount %]]&lt;=0.3, "20-30%", IF(Table_1[[#This Row],[Discount %]]&lt;=0.4, "30-40%", "40%+"))))</f>
        <v>0-10%</v>
      </c>
    </row>
    <row r="8222" spans="1:24" ht="14.4" x14ac:dyDescent="0.3">
      <c r="A8222" s="2">
        <v>8221</v>
      </c>
      <c r="B8222" s="2" t="s">
        <v>9899</v>
      </c>
      <c r="C8222" s="2">
        <f>YEAR([1]Data!$D8222)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9">
        <v>1.7879999999999996</v>
      </c>
      <c r="T8222" s="2">
        <v>3</v>
      </c>
      <c r="U8222" s="25">
        <v>0.8</v>
      </c>
      <c r="V8222" s="25">
        <v>-3.0396000000000001</v>
      </c>
      <c r="W8222" s="11">
        <f>Table_1[[#This Row],[Discount]]/Table_1[[#This Row],[Sales]]</f>
        <v>0.44742729306487711</v>
      </c>
      <c r="X8222" t="str">
        <f>IF(Table_1[[#This Row],[Discount %]]&lt;=0.1, "0-10%", IF(Table_1[[#This Row],[Discount %]]&lt;=0.2, "10-20%", IF(Table_1[[#This Row],[Discount %]]&lt;=0.3, "20-30%", IF(Table_1[[#This Row],[Discount %]]&lt;=0.4, "30-40%", "40%+"))))</f>
        <v>40%+</v>
      </c>
    </row>
    <row r="8223" spans="1:24" ht="14.4" x14ac:dyDescent="0.3">
      <c r="A8223" s="2">
        <v>8222</v>
      </c>
      <c r="B8223" s="2" t="s">
        <v>9899</v>
      </c>
      <c r="C8223" s="2">
        <f>YEAR([1]Data!$D8223)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9">
        <v>15.072000000000001</v>
      </c>
      <c r="T8223" s="2">
        <v>4</v>
      </c>
      <c r="U8223" s="25">
        <v>0.2</v>
      </c>
      <c r="V8223" s="25">
        <v>-3.7680000000000002</v>
      </c>
      <c r="W8223" s="11">
        <f>Table_1[[#This Row],[Discount]]/Table_1[[#This Row],[Sales]]</f>
        <v>1.326963906581741E-2</v>
      </c>
      <c r="X8223" t="str">
        <f>IF(Table_1[[#This Row],[Discount %]]&lt;=0.1, "0-10%", IF(Table_1[[#This Row],[Discount %]]&lt;=0.2, "10-20%", IF(Table_1[[#This Row],[Discount %]]&lt;=0.3, "20-30%", IF(Table_1[[#This Row],[Discount %]]&lt;=0.4, "30-40%", "40%+"))))</f>
        <v>0-10%</v>
      </c>
    </row>
    <row r="8224" spans="1:24" ht="14.4" x14ac:dyDescent="0.3">
      <c r="A8224" s="2">
        <v>8223</v>
      </c>
      <c r="B8224" s="2" t="s">
        <v>9902</v>
      </c>
      <c r="C8224" s="2">
        <f>YEAR([1]Data!$D8224)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9">
        <v>12.624000000000001</v>
      </c>
      <c r="T8224" s="2">
        <v>2</v>
      </c>
      <c r="U8224" s="25">
        <v>0.2</v>
      </c>
      <c r="V8224" s="25">
        <v>-2.5248000000000022</v>
      </c>
      <c r="W8224" s="11">
        <f>Table_1[[#This Row],[Discount]]/Table_1[[#This Row],[Sales]]</f>
        <v>1.5842839036755388E-2</v>
      </c>
      <c r="X8224" t="str">
        <f>IF(Table_1[[#This Row],[Discount %]]&lt;=0.1, "0-10%", IF(Table_1[[#This Row],[Discount %]]&lt;=0.2, "10-20%", IF(Table_1[[#This Row],[Discount %]]&lt;=0.3, "20-30%", IF(Table_1[[#This Row],[Discount %]]&lt;=0.4, "30-40%", "40%+"))))</f>
        <v>0-10%</v>
      </c>
    </row>
    <row r="8225" spans="1:24" ht="14.4" x14ac:dyDescent="0.3">
      <c r="A8225" s="2">
        <v>8224</v>
      </c>
      <c r="B8225" s="2" t="s">
        <v>9903</v>
      </c>
      <c r="C8225" s="2">
        <f>YEAR([1]Data!$D8225)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9">
        <v>185.88</v>
      </c>
      <c r="T8225" s="2">
        <v>6</v>
      </c>
      <c r="U8225" s="25">
        <v>0</v>
      </c>
      <c r="V8225" s="25">
        <v>83.645999999999987</v>
      </c>
      <c r="W8225" s="11">
        <f>Table_1[[#This Row],[Discount]]/Table_1[[#This Row],[Sales]]</f>
        <v>0</v>
      </c>
      <c r="X8225" t="str">
        <f>IF(Table_1[[#This Row],[Discount %]]&lt;=0.1, "0-10%", IF(Table_1[[#This Row],[Discount %]]&lt;=0.2, "10-20%", IF(Table_1[[#This Row],[Discount %]]&lt;=0.3, "20-30%", IF(Table_1[[#This Row],[Discount %]]&lt;=0.4, "30-40%", "40%+"))))</f>
        <v>0-10%</v>
      </c>
    </row>
    <row r="8226" spans="1:24" ht="14.4" x14ac:dyDescent="0.3">
      <c r="A8226" s="2">
        <v>8225</v>
      </c>
      <c r="B8226" s="2" t="s">
        <v>9903</v>
      </c>
      <c r="C8226" s="2">
        <f>YEAR([1]Data!$D8226)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9">
        <v>12.96</v>
      </c>
      <c r="T8226" s="2">
        <v>2</v>
      </c>
      <c r="U8226" s="25">
        <v>0</v>
      </c>
      <c r="V8226" s="25">
        <v>6.2208000000000006</v>
      </c>
      <c r="W8226" s="11">
        <f>Table_1[[#This Row],[Discount]]/Table_1[[#This Row],[Sales]]</f>
        <v>0</v>
      </c>
      <c r="X8226" t="str">
        <f>IF(Table_1[[#This Row],[Discount %]]&lt;=0.1, "0-10%", IF(Table_1[[#This Row],[Discount %]]&lt;=0.2, "10-20%", IF(Table_1[[#This Row],[Discount %]]&lt;=0.3, "20-30%", IF(Table_1[[#This Row],[Discount %]]&lt;=0.4, "30-40%", "40%+"))))</f>
        <v>0-10%</v>
      </c>
    </row>
    <row r="8227" spans="1:24" ht="14.4" x14ac:dyDescent="0.3">
      <c r="A8227" s="2">
        <v>8226</v>
      </c>
      <c r="B8227" s="2" t="s">
        <v>9904</v>
      </c>
      <c r="C8227" s="2">
        <f>YEAR([1]Data!$D8227)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9">
        <v>189.7</v>
      </c>
      <c r="T8227" s="2">
        <v>10</v>
      </c>
      <c r="U8227" s="25">
        <v>0</v>
      </c>
      <c r="V8227" s="25">
        <v>91.055999999999983</v>
      </c>
      <c r="W8227" s="11">
        <f>Table_1[[#This Row],[Discount]]/Table_1[[#This Row],[Sales]]</f>
        <v>0</v>
      </c>
      <c r="X8227" t="str">
        <f>IF(Table_1[[#This Row],[Discount %]]&lt;=0.1, "0-10%", IF(Table_1[[#This Row],[Discount %]]&lt;=0.2, "10-20%", IF(Table_1[[#This Row],[Discount %]]&lt;=0.3, "20-30%", IF(Table_1[[#This Row],[Discount %]]&lt;=0.4, "30-40%", "40%+"))))</f>
        <v>0-10%</v>
      </c>
    </row>
    <row r="8228" spans="1:24" ht="14.4" x14ac:dyDescent="0.3">
      <c r="A8228" s="2">
        <v>8227</v>
      </c>
      <c r="B8228" s="2" t="s">
        <v>9904</v>
      </c>
      <c r="C8228" s="2">
        <f>YEAR([1]Data!$D8228)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9">
        <v>40.99</v>
      </c>
      <c r="T8228" s="2">
        <v>1</v>
      </c>
      <c r="U8228" s="25">
        <v>0</v>
      </c>
      <c r="V8228" s="25">
        <v>20.085100000000001</v>
      </c>
      <c r="W8228" s="11">
        <f>Table_1[[#This Row],[Discount]]/Table_1[[#This Row],[Sales]]</f>
        <v>0</v>
      </c>
      <c r="X8228" t="str">
        <f>IF(Table_1[[#This Row],[Discount %]]&lt;=0.1, "0-10%", IF(Table_1[[#This Row],[Discount %]]&lt;=0.2, "10-20%", IF(Table_1[[#This Row],[Discount %]]&lt;=0.3, "20-30%", IF(Table_1[[#This Row],[Discount %]]&lt;=0.4, "30-40%", "40%+"))))</f>
        <v>0-10%</v>
      </c>
    </row>
    <row r="8229" spans="1:24" ht="14.4" x14ac:dyDescent="0.3">
      <c r="A8229" s="2">
        <v>8228</v>
      </c>
      <c r="B8229" s="2" t="s">
        <v>9905</v>
      </c>
      <c r="C8229" s="2">
        <f>YEAR([1]Data!$D8229)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9">
        <v>82.64</v>
      </c>
      <c r="T8229" s="2">
        <v>2</v>
      </c>
      <c r="U8229" s="25">
        <v>0</v>
      </c>
      <c r="V8229" s="25">
        <v>7.4376000000000033</v>
      </c>
      <c r="W8229" s="11">
        <f>Table_1[[#This Row],[Discount]]/Table_1[[#This Row],[Sales]]</f>
        <v>0</v>
      </c>
      <c r="X8229" t="str">
        <f>IF(Table_1[[#This Row],[Discount %]]&lt;=0.1, "0-10%", IF(Table_1[[#This Row],[Discount %]]&lt;=0.2, "10-20%", IF(Table_1[[#This Row],[Discount %]]&lt;=0.3, "20-30%", IF(Table_1[[#This Row],[Discount %]]&lt;=0.4, "30-40%", "40%+"))))</f>
        <v>0-10%</v>
      </c>
    </row>
    <row r="8230" spans="1:24" ht="14.4" x14ac:dyDescent="0.3">
      <c r="A8230" s="2">
        <v>8229</v>
      </c>
      <c r="B8230" s="2" t="s">
        <v>9905</v>
      </c>
      <c r="C8230" s="2">
        <f>YEAR([1]Data!$D8230)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9">
        <v>31.02</v>
      </c>
      <c r="T8230" s="2">
        <v>2</v>
      </c>
      <c r="U8230" s="25">
        <v>0</v>
      </c>
      <c r="V8230" s="25">
        <v>8.0652000000000008</v>
      </c>
      <c r="W8230" s="11">
        <f>Table_1[[#This Row],[Discount]]/Table_1[[#This Row],[Sales]]</f>
        <v>0</v>
      </c>
      <c r="X8230" t="str">
        <f>IF(Table_1[[#This Row],[Discount %]]&lt;=0.1, "0-10%", IF(Table_1[[#This Row],[Discount %]]&lt;=0.2, "10-20%", IF(Table_1[[#This Row],[Discount %]]&lt;=0.3, "20-30%", IF(Table_1[[#This Row],[Discount %]]&lt;=0.4, "30-40%", "40%+"))))</f>
        <v>0-10%</v>
      </c>
    </row>
    <row r="8231" spans="1:24" ht="14.4" x14ac:dyDescent="0.3">
      <c r="A8231" s="2">
        <v>8230</v>
      </c>
      <c r="B8231" s="2" t="s">
        <v>9905</v>
      </c>
      <c r="C8231" s="2">
        <f>YEAR([1]Data!$D8231)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9">
        <v>89.97</v>
      </c>
      <c r="T8231" s="2">
        <v>3</v>
      </c>
      <c r="U8231" s="25">
        <v>0</v>
      </c>
      <c r="V8231" s="25">
        <v>37.787400000000005</v>
      </c>
      <c r="W8231" s="11">
        <f>Table_1[[#This Row],[Discount]]/Table_1[[#This Row],[Sales]]</f>
        <v>0</v>
      </c>
      <c r="X8231" t="str">
        <f>IF(Table_1[[#This Row],[Discount %]]&lt;=0.1, "0-10%", IF(Table_1[[#This Row],[Discount %]]&lt;=0.2, "10-20%", IF(Table_1[[#This Row],[Discount %]]&lt;=0.3, "20-30%", IF(Table_1[[#This Row],[Discount %]]&lt;=0.4, "30-40%", "40%+"))))</f>
        <v>0-10%</v>
      </c>
    </row>
    <row r="8232" spans="1:24" ht="14.4" x14ac:dyDescent="0.3">
      <c r="A8232" s="2">
        <v>8231</v>
      </c>
      <c r="B8232" s="2" t="s">
        <v>9906</v>
      </c>
      <c r="C8232" s="2">
        <f>YEAR([1]Data!$D8232)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9">
        <v>35.97</v>
      </c>
      <c r="T8232" s="2">
        <v>3</v>
      </c>
      <c r="U8232" s="25">
        <v>0</v>
      </c>
      <c r="V8232" s="25">
        <v>9.7118999999999982</v>
      </c>
      <c r="W8232" s="11">
        <f>Table_1[[#This Row],[Discount]]/Table_1[[#This Row],[Sales]]</f>
        <v>0</v>
      </c>
      <c r="X8232" t="str">
        <f>IF(Table_1[[#This Row],[Discount %]]&lt;=0.1, "0-10%", IF(Table_1[[#This Row],[Discount %]]&lt;=0.2, "10-20%", IF(Table_1[[#This Row],[Discount %]]&lt;=0.3, "20-30%", IF(Table_1[[#This Row],[Discount %]]&lt;=0.4, "30-40%", "40%+"))))</f>
        <v>0-10%</v>
      </c>
    </row>
    <row r="8233" spans="1:24" ht="14.4" x14ac:dyDescent="0.3">
      <c r="A8233" s="2">
        <v>8232</v>
      </c>
      <c r="B8233" s="2" t="s">
        <v>9906</v>
      </c>
      <c r="C8233" s="2">
        <f>YEAR([1]Data!$D8233)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9">
        <v>1266.8599999999999</v>
      </c>
      <c r="T8233" s="2">
        <v>7</v>
      </c>
      <c r="U8233" s="25">
        <v>0</v>
      </c>
      <c r="V8233" s="25">
        <v>291.37779999999987</v>
      </c>
      <c r="W8233" s="11">
        <f>Table_1[[#This Row],[Discount]]/Table_1[[#This Row],[Sales]]</f>
        <v>0</v>
      </c>
      <c r="X8233" t="str">
        <f>IF(Table_1[[#This Row],[Discount %]]&lt;=0.1, "0-10%", IF(Table_1[[#This Row],[Discount %]]&lt;=0.2, "10-20%", IF(Table_1[[#This Row],[Discount %]]&lt;=0.3, "20-30%", IF(Table_1[[#This Row],[Discount %]]&lt;=0.4, "30-40%", "40%+"))))</f>
        <v>0-10%</v>
      </c>
    </row>
    <row r="8234" spans="1:24" ht="14.4" x14ac:dyDescent="0.3">
      <c r="A8234" s="2">
        <v>8233</v>
      </c>
      <c r="B8234" s="2" t="s">
        <v>9907</v>
      </c>
      <c r="C8234" s="2">
        <f>YEAR([1]Data!$D8234)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9">
        <v>169.45</v>
      </c>
      <c r="T8234" s="2">
        <v>5</v>
      </c>
      <c r="U8234" s="25">
        <v>0</v>
      </c>
      <c r="V8234" s="25">
        <v>42.362499999999997</v>
      </c>
      <c r="W8234" s="11">
        <f>Table_1[[#This Row],[Discount]]/Table_1[[#This Row],[Sales]]</f>
        <v>0</v>
      </c>
      <c r="X8234" t="str">
        <f>IF(Table_1[[#This Row],[Discount %]]&lt;=0.1, "0-10%", IF(Table_1[[#This Row],[Discount %]]&lt;=0.2, "10-20%", IF(Table_1[[#This Row],[Discount %]]&lt;=0.3, "20-30%", IF(Table_1[[#This Row],[Discount %]]&lt;=0.4, "30-40%", "40%+"))))</f>
        <v>0-10%</v>
      </c>
    </row>
    <row r="8235" spans="1:24" ht="14.4" x14ac:dyDescent="0.3">
      <c r="A8235" s="2">
        <v>8234</v>
      </c>
      <c r="B8235" s="2" t="s">
        <v>9907</v>
      </c>
      <c r="C8235" s="2">
        <f>YEAR([1]Data!$D8235)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9">
        <v>40.68</v>
      </c>
      <c r="T8235" s="2">
        <v>2</v>
      </c>
      <c r="U8235" s="25">
        <v>0</v>
      </c>
      <c r="V8235" s="25">
        <v>0.40679999999999694</v>
      </c>
      <c r="W8235" s="11">
        <f>Table_1[[#This Row],[Discount]]/Table_1[[#This Row],[Sales]]</f>
        <v>0</v>
      </c>
      <c r="X8235" t="str">
        <f>IF(Table_1[[#This Row],[Discount %]]&lt;=0.1, "0-10%", IF(Table_1[[#This Row],[Discount %]]&lt;=0.2, "10-20%", IF(Table_1[[#This Row],[Discount %]]&lt;=0.3, "20-30%", IF(Table_1[[#This Row],[Discount %]]&lt;=0.4, "30-40%", "40%+"))))</f>
        <v>0-10%</v>
      </c>
    </row>
    <row r="8236" spans="1:24" ht="14.4" x14ac:dyDescent="0.3">
      <c r="A8236" s="2">
        <v>8235</v>
      </c>
      <c r="B8236" s="2" t="s">
        <v>9908</v>
      </c>
      <c r="C8236" s="2">
        <f>YEAR([1]Data!$D8236)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9">
        <v>3.3280000000000003</v>
      </c>
      <c r="T8236" s="2">
        <v>2</v>
      </c>
      <c r="U8236" s="25">
        <v>0.2</v>
      </c>
      <c r="V8236" s="25">
        <v>0.4159999999999997</v>
      </c>
      <c r="W8236" s="11">
        <f>Table_1[[#This Row],[Discount]]/Table_1[[#This Row],[Sales]]</f>
        <v>6.0096153846153841E-2</v>
      </c>
      <c r="X8236" t="str">
        <f>IF(Table_1[[#This Row],[Discount %]]&lt;=0.1, "0-10%", IF(Table_1[[#This Row],[Discount %]]&lt;=0.2, "10-20%", IF(Table_1[[#This Row],[Discount %]]&lt;=0.3, "20-30%", IF(Table_1[[#This Row],[Discount %]]&lt;=0.4, "30-40%", "40%+"))))</f>
        <v>0-10%</v>
      </c>
    </row>
    <row r="8237" spans="1:24" ht="14.4" x14ac:dyDescent="0.3">
      <c r="A8237" s="2">
        <v>8236</v>
      </c>
      <c r="B8237" s="2" t="s">
        <v>9908</v>
      </c>
      <c r="C8237" s="2">
        <f>YEAR([1]Data!$D8237)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9">
        <v>933.26200000000006</v>
      </c>
      <c r="T8237" s="2">
        <v>4</v>
      </c>
      <c r="U8237" s="25">
        <v>0.45</v>
      </c>
      <c r="V8237" s="25">
        <v>-458.14679999999998</v>
      </c>
      <c r="W8237" s="11">
        <f>Table_1[[#This Row],[Discount]]/Table_1[[#This Row],[Sales]]</f>
        <v>4.8217970944922219E-4</v>
      </c>
      <c r="X8237" t="str">
        <f>IF(Table_1[[#This Row],[Discount %]]&lt;=0.1, "0-10%", IF(Table_1[[#This Row],[Discount %]]&lt;=0.2, "10-20%", IF(Table_1[[#This Row],[Discount %]]&lt;=0.3, "20-30%", IF(Table_1[[#This Row],[Discount %]]&lt;=0.4, "30-40%", "40%+"))))</f>
        <v>0-10%</v>
      </c>
    </row>
    <row r="8238" spans="1:24" ht="14.4" x14ac:dyDescent="0.3">
      <c r="A8238" s="2">
        <v>8237</v>
      </c>
      <c r="B8238" s="2" t="s">
        <v>9908</v>
      </c>
      <c r="C8238" s="2">
        <f>YEAR([1]Data!$D8238)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9">
        <v>2803.92</v>
      </c>
      <c r="T8238" s="2">
        <v>5</v>
      </c>
      <c r="U8238" s="25">
        <v>0.2</v>
      </c>
      <c r="V8238" s="25">
        <v>0</v>
      </c>
      <c r="W8238" s="11">
        <f>Table_1[[#This Row],[Discount]]/Table_1[[#This Row],[Sales]]</f>
        <v>7.1328711232845451E-5</v>
      </c>
      <c r="X8238" t="str">
        <f>IF(Table_1[[#This Row],[Discount %]]&lt;=0.1, "0-10%", IF(Table_1[[#This Row],[Discount %]]&lt;=0.2, "10-20%", IF(Table_1[[#This Row],[Discount %]]&lt;=0.3, "20-30%", IF(Table_1[[#This Row],[Discount %]]&lt;=0.4, "30-40%", "40%+"))))</f>
        <v>0-10%</v>
      </c>
    </row>
    <row r="8239" spans="1:24" ht="14.4" x14ac:dyDescent="0.3">
      <c r="A8239" s="2">
        <v>8238</v>
      </c>
      <c r="B8239" s="2" t="s">
        <v>9909</v>
      </c>
      <c r="C8239" s="2">
        <f>YEAR([1]Data!$D8239)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9">
        <v>4.7679999999999998</v>
      </c>
      <c r="T8239" s="2">
        <v>2</v>
      </c>
      <c r="U8239" s="25">
        <v>0.2</v>
      </c>
      <c r="V8239" s="25">
        <v>-0.7748000000000006</v>
      </c>
      <c r="W8239" s="11">
        <f>Table_1[[#This Row],[Discount]]/Table_1[[#This Row],[Sales]]</f>
        <v>4.1946308724832217E-2</v>
      </c>
      <c r="X8239" t="str">
        <f>IF(Table_1[[#This Row],[Discount %]]&lt;=0.1, "0-10%", IF(Table_1[[#This Row],[Discount %]]&lt;=0.2, "10-20%", IF(Table_1[[#This Row],[Discount %]]&lt;=0.3, "20-30%", IF(Table_1[[#This Row],[Discount %]]&lt;=0.4, "30-40%", "40%+"))))</f>
        <v>0-10%</v>
      </c>
    </row>
    <row r="8240" spans="1:24" ht="14.4" x14ac:dyDescent="0.3">
      <c r="A8240" s="2">
        <v>8239</v>
      </c>
      <c r="B8240" s="2" t="s">
        <v>9909</v>
      </c>
      <c r="C8240" s="2">
        <f>YEAR([1]Data!$D8240)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9">
        <v>6.6720000000000006</v>
      </c>
      <c r="T8240" s="2">
        <v>1</v>
      </c>
      <c r="U8240" s="25">
        <v>0.2</v>
      </c>
      <c r="V8240" s="25">
        <v>2.5019999999999998</v>
      </c>
      <c r="W8240" s="11">
        <f>Table_1[[#This Row],[Discount]]/Table_1[[#This Row],[Sales]]</f>
        <v>2.9976019184652276E-2</v>
      </c>
      <c r="X8240" t="str">
        <f>IF(Table_1[[#This Row],[Discount %]]&lt;=0.1, "0-10%", IF(Table_1[[#This Row],[Discount %]]&lt;=0.2, "10-20%", IF(Table_1[[#This Row],[Discount %]]&lt;=0.3, "20-30%", IF(Table_1[[#This Row],[Discount %]]&lt;=0.4, "30-40%", "40%+"))))</f>
        <v>0-10%</v>
      </c>
    </row>
    <row r="8241" spans="1:24" ht="14.4" x14ac:dyDescent="0.3">
      <c r="A8241" s="2">
        <v>8240</v>
      </c>
      <c r="B8241" s="2" t="s">
        <v>9909</v>
      </c>
      <c r="C8241" s="2">
        <f>YEAR([1]Data!$D8241)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9">
        <v>4.4479999999999995</v>
      </c>
      <c r="T8241" s="2">
        <v>2</v>
      </c>
      <c r="U8241" s="25">
        <v>0.2</v>
      </c>
      <c r="V8241" s="25">
        <v>1.1119999999999999</v>
      </c>
      <c r="W8241" s="11">
        <f>Table_1[[#This Row],[Discount]]/Table_1[[#This Row],[Sales]]</f>
        <v>4.4964028776978422E-2</v>
      </c>
      <c r="X8241" t="str">
        <f>IF(Table_1[[#This Row],[Discount %]]&lt;=0.1, "0-10%", IF(Table_1[[#This Row],[Discount %]]&lt;=0.2, "10-20%", IF(Table_1[[#This Row],[Discount %]]&lt;=0.3, "20-30%", IF(Table_1[[#This Row],[Discount %]]&lt;=0.4, "30-40%", "40%+"))))</f>
        <v>0-10%</v>
      </c>
    </row>
    <row r="8242" spans="1:24" ht="14.4" x14ac:dyDescent="0.3">
      <c r="A8242" s="2">
        <v>8241</v>
      </c>
      <c r="B8242" s="2" t="s">
        <v>9909</v>
      </c>
      <c r="C8242" s="2">
        <f>YEAR([1]Data!$D8242)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9">
        <v>43.936000000000007</v>
      </c>
      <c r="T8242" s="2">
        <v>4</v>
      </c>
      <c r="U8242" s="25">
        <v>0.2</v>
      </c>
      <c r="V8242" s="25">
        <v>6.0411999999999964</v>
      </c>
      <c r="W8242" s="11">
        <f>Table_1[[#This Row],[Discount]]/Table_1[[#This Row],[Sales]]</f>
        <v>4.5520757465404215E-3</v>
      </c>
      <c r="X8242" t="str">
        <f>IF(Table_1[[#This Row],[Discount %]]&lt;=0.1, "0-10%", IF(Table_1[[#This Row],[Discount %]]&lt;=0.2, "10-20%", IF(Table_1[[#This Row],[Discount %]]&lt;=0.3, "20-30%", IF(Table_1[[#This Row],[Discount %]]&lt;=0.4, "30-40%", "40%+"))))</f>
        <v>0-10%</v>
      </c>
    </row>
    <row r="8243" spans="1:24" ht="14.4" x14ac:dyDescent="0.3">
      <c r="A8243" s="2">
        <v>8242</v>
      </c>
      <c r="B8243" s="2" t="s">
        <v>9910</v>
      </c>
      <c r="C8243" s="2">
        <f>YEAR([1]Data!$D8243)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9">
        <v>23.744</v>
      </c>
      <c r="T8243" s="2">
        <v>2</v>
      </c>
      <c r="U8243" s="25">
        <v>0.2</v>
      </c>
      <c r="V8243" s="25">
        <v>8.3103999999999996</v>
      </c>
      <c r="W8243" s="11">
        <f>Table_1[[#This Row],[Discount]]/Table_1[[#This Row],[Sales]]</f>
        <v>8.4231805929919149E-3</v>
      </c>
      <c r="X8243" t="str">
        <f>IF(Table_1[[#This Row],[Discount %]]&lt;=0.1, "0-10%", IF(Table_1[[#This Row],[Discount %]]&lt;=0.2, "10-20%", IF(Table_1[[#This Row],[Discount %]]&lt;=0.3, "20-30%", IF(Table_1[[#This Row],[Discount %]]&lt;=0.4, "30-40%", "40%+"))))</f>
        <v>0-10%</v>
      </c>
    </row>
    <row r="8244" spans="1:24" ht="14.4" x14ac:dyDescent="0.3">
      <c r="A8244" s="2">
        <v>8243</v>
      </c>
      <c r="B8244" s="2" t="s">
        <v>9910</v>
      </c>
      <c r="C8244" s="2">
        <f>YEAR([1]Data!$D8244)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9">
        <v>357</v>
      </c>
      <c r="T8244" s="2">
        <v>3</v>
      </c>
      <c r="U8244" s="25">
        <v>0</v>
      </c>
      <c r="V8244" s="25">
        <v>57.120000000000019</v>
      </c>
      <c r="W8244" s="11">
        <f>Table_1[[#This Row],[Discount]]/Table_1[[#This Row],[Sales]]</f>
        <v>0</v>
      </c>
      <c r="X8244" t="str">
        <f>IF(Table_1[[#This Row],[Discount %]]&lt;=0.1, "0-10%", IF(Table_1[[#This Row],[Discount %]]&lt;=0.2, "10-20%", IF(Table_1[[#This Row],[Discount %]]&lt;=0.3, "20-30%", IF(Table_1[[#This Row],[Discount %]]&lt;=0.4, "30-40%", "40%+"))))</f>
        <v>0-10%</v>
      </c>
    </row>
    <row r="8245" spans="1:24" ht="14.4" x14ac:dyDescent="0.3">
      <c r="A8245" s="2">
        <v>8244</v>
      </c>
      <c r="B8245" s="2" t="s">
        <v>9911</v>
      </c>
      <c r="C8245" s="2">
        <f>YEAR([1]Data!$D8245)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9">
        <v>806.33600000000001</v>
      </c>
      <c r="T8245" s="2">
        <v>8</v>
      </c>
      <c r="U8245" s="25">
        <v>0.2</v>
      </c>
      <c r="V8245" s="25">
        <v>50.396000000000015</v>
      </c>
      <c r="W8245" s="11">
        <f>Table_1[[#This Row],[Discount]]/Table_1[[#This Row],[Sales]]</f>
        <v>2.4803555837764904E-4</v>
      </c>
      <c r="X8245" t="str">
        <f>IF(Table_1[[#This Row],[Discount %]]&lt;=0.1, "0-10%", IF(Table_1[[#This Row],[Discount %]]&lt;=0.2, "10-20%", IF(Table_1[[#This Row],[Discount %]]&lt;=0.3, "20-30%", IF(Table_1[[#This Row],[Discount %]]&lt;=0.4, "30-40%", "40%+"))))</f>
        <v>0-10%</v>
      </c>
    </row>
    <row r="8246" spans="1:24" ht="14.4" x14ac:dyDescent="0.3">
      <c r="A8246" s="2">
        <v>8245</v>
      </c>
      <c r="B8246" s="2" t="s">
        <v>9911</v>
      </c>
      <c r="C8246" s="2">
        <f>YEAR([1]Data!$D8246)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9">
        <v>85.44</v>
      </c>
      <c r="T8246" s="2">
        <v>3</v>
      </c>
      <c r="U8246" s="25">
        <v>0</v>
      </c>
      <c r="V8246" s="25">
        <v>31.612800000000004</v>
      </c>
      <c r="W8246" s="11">
        <f>Table_1[[#This Row],[Discount]]/Table_1[[#This Row],[Sales]]</f>
        <v>0</v>
      </c>
      <c r="X8246" t="str">
        <f>IF(Table_1[[#This Row],[Discount %]]&lt;=0.1, "0-10%", IF(Table_1[[#This Row],[Discount %]]&lt;=0.2, "10-20%", IF(Table_1[[#This Row],[Discount %]]&lt;=0.3, "20-30%", IF(Table_1[[#This Row],[Discount %]]&lt;=0.4, "30-40%", "40%+"))))</f>
        <v>0-10%</v>
      </c>
    </row>
    <row r="8247" spans="1:24" ht="14.4" x14ac:dyDescent="0.3">
      <c r="A8247" s="2">
        <v>8246</v>
      </c>
      <c r="B8247" s="2" t="s">
        <v>9912</v>
      </c>
      <c r="C8247" s="2">
        <f>YEAR([1]Data!$D8247)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9">
        <v>344.90999999999997</v>
      </c>
      <c r="T8247" s="2">
        <v>3</v>
      </c>
      <c r="U8247" s="25">
        <v>0</v>
      </c>
      <c r="V8247" s="25">
        <v>10.347300000000004</v>
      </c>
      <c r="W8247" s="11">
        <f>Table_1[[#This Row],[Discount]]/Table_1[[#This Row],[Sales]]</f>
        <v>0</v>
      </c>
      <c r="X8247" t="str">
        <f>IF(Table_1[[#This Row],[Discount %]]&lt;=0.1, "0-10%", IF(Table_1[[#This Row],[Discount %]]&lt;=0.2, "10-20%", IF(Table_1[[#This Row],[Discount %]]&lt;=0.3, "20-30%", IF(Table_1[[#This Row],[Discount %]]&lt;=0.4, "30-40%", "40%+"))))</f>
        <v>0-10%</v>
      </c>
    </row>
    <row r="8248" spans="1:24" ht="14.4" x14ac:dyDescent="0.3">
      <c r="A8248" s="2">
        <v>8247</v>
      </c>
      <c r="B8248" s="2" t="s">
        <v>9913</v>
      </c>
      <c r="C8248" s="2">
        <f>YEAR([1]Data!$D8248)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9">
        <v>70.969999999999985</v>
      </c>
      <c r="T8248" s="2">
        <v>5</v>
      </c>
      <c r="U8248" s="25">
        <v>0.8</v>
      </c>
      <c r="V8248" s="25">
        <v>-191.619</v>
      </c>
      <c r="W8248" s="11">
        <f>Table_1[[#This Row],[Discount]]/Table_1[[#This Row],[Sales]]</f>
        <v>1.1272368606453434E-2</v>
      </c>
      <c r="X8248" t="str">
        <f>IF(Table_1[[#This Row],[Discount %]]&lt;=0.1, "0-10%", IF(Table_1[[#This Row],[Discount %]]&lt;=0.2, "10-20%", IF(Table_1[[#This Row],[Discount %]]&lt;=0.3, "20-30%", IF(Table_1[[#This Row],[Discount %]]&lt;=0.4, "30-40%", "40%+"))))</f>
        <v>0-10%</v>
      </c>
    </row>
    <row r="8249" spans="1:24" ht="14.4" x14ac:dyDescent="0.3">
      <c r="A8249" s="2">
        <v>8248</v>
      </c>
      <c r="B8249" s="2" t="s">
        <v>9913</v>
      </c>
      <c r="C8249" s="2">
        <f>YEAR([1]Data!$D8249)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9">
        <v>36.783999999999999</v>
      </c>
      <c r="T8249" s="2">
        <v>2</v>
      </c>
      <c r="U8249" s="25">
        <v>0.2</v>
      </c>
      <c r="V8249" s="25">
        <v>3.6784000000000017</v>
      </c>
      <c r="W8249" s="11">
        <f>Table_1[[#This Row],[Discount]]/Table_1[[#This Row],[Sales]]</f>
        <v>5.4371465854719447E-3</v>
      </c>
      <c r="X8249" t="str">
        <f>IF(Table_1[[#This Row],[Discount %]]&lt;=0.1, "0-10%", IF(Table_1[[#This Row],[Discount %]]&lt;=0.2, "10-20%", IF(Table_1[[#This Row],[Discount %]]&lt;=0.3, "20-30%", IF(Table_1[[#This Row],[Discount %]]&lt;=0.4, "30-40%", "40%+"))))</f>
        <v>0-10%</v>
      </c>
    </row>
    <row r="8250" spans="1:24" ht="14.4" x14ac:dyDescent="0.3">
      <c r="A8250" s="2">
        <v>8249</v>
      </c>
      <c r="B8250" s="2" t="s">
        <v>9914</v>
      </c>
      <c r="C8250" s="2">
        <f>YEAR([1]Data!$D8250)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9">
        <v>743.98799999999994</v>
      </c>
      <c r="T8250" s="2">
        <v>2</v>
      </c>
      <c r="U8250" s="25">
        <v>0.4</v>
      </c>
      <c r="V8250" s="25">
        <v>-123.9980000000001</v>
      </c>
      <c r="W8250" s="11">
        <f>Table_1[[#This Row],[Discount]]/Table_1[[#This Row],[Sales]]</f>
        <v>5.3764308026473548E-4</v>
      </c>
      <c r="X8250" t="str">
        <f>IF(Table_1[[#This Row],[Discount %]]&lt;=0.1, "0-10%", IF(Table_1[[#This Row],[Discount %]]&lt;=0.2, "10-20%", IF(Table_1[[#This Row],[Discount %]]&lt;=0.3, "20-30%", IF(Table_1[[#This Row],[Discount %]]&lt;=0.4, "30-40%", "40%+"))))</f>
        <v>0-10%</v>
      </c>
    </row>
    <row r="8251" spans="1:24" ht="14.4" x14ac:dyDescent="0.3">
      <c r="A8251" s="2">
        <v>8250</v>
      </c>
      <c r="B8251" s="2" t="s">
        <v>9915</v>
      </c>
      <c r="C8251" s="2">
        <f>YEAR([1]Data!$D8251)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9">
        <v>11.211999999999998</v>
      </c>
      <c r="T8251" s="2">
        <v>2</v>
      </c>
      <c r="U8251" s="25">
        <v>0.8</v>
      </c>
      <c r="V8251" s="25">
        <v>-16.818000000000005</v>
      </c>
      <c r="W8251" s="11">
        <f>Table_1[[#This Row],[Discount]]/Table_1[[#This Row],[Sales]]</f>
        <v>7.1352122725651099E-2</v>
      </c>
      <c r="X8251" t="str">
        <f>IF(Table_1[[#This Row],[Discount %]]&lt;=0.1, "0-10%", IF(Table_1[[#This Row],[Discount %]]&lt;=0.2, "10-20%", IF(Table_1[[#This Row],[Discount %]]&lt;=0.3, "20-30%", IF(Table_1[[#This Row],[Discount %]]&lt;=0.4, "30-40%", "40%+"))))</f>
        <v>0-10%</v>
      </c>
    </row>
    <row r="8252" spans="1:24" ht="14.4" x14ac:dyDescent="0.3">
      <c r="A8252" s="2">
        <v>8251</v>
      </c>
      <c r="B8252" s="2" t="s">
        <v>9915</v>
      </c>
      <c r="C8252" s="2">
        <f>YEAR([1]Data!$D8252)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9">
        <v>4.7119999999999997</v>
      </c>
      <c r="T8252" s="2">
        <v>2</v>
      </c>
      <c r="U8252" s="25">
        <v>0.6</v>
      </c>
      <c r="V8252" s="25">
        <v>-1.8847999999999994</v>
      </c>
      <c r="W8252" s="11">
        <f>Table_1[[#This Row],[Discount]]/Table_1[[#This Row],[Sales]]</f>
        <v>0.12733446519524619</v>
      </c>
      <c r="X8252" t="str">
        <f>IF(Table_1[[#This Row],[Discount %]]&lt;=0.1, "0-10%", IF(Table_1[[#This Row],[Discount %]]&lt;=0.2, "10-20%", IF(Table_1[[#This Row],[Discount %]]&lt;=0.3, "20-30%", IF(Table_1[[#This Row],[Discount %]]&lt;=0.4, "30-40%", "40%+"))))</f>
        <v>10-20%</v>
      </c>
    </row>
    <row r="8253" spans="1:24" ht="14.4" x14ac:dyDescent="0.3">
      <c r="A8253" s="2">
        <v>8252</v>
      </c>
      <c r="B8253" s="2" t="s">
        <v>9915</v>
      </c>
      <c r="C8253" s="2">
        <f>YEAR([1]Data!$D8253)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9">
        <v>180.97999999999996</v>
      </c>
      <c r="T8253" s="2">
        <v>5</v>
      </c>
      <c r="U8253" s="25">
        <v>0.8</v>
      </c>
      <c r="V8253" s="25">
        <v>-470.548</v>
      </c>
      <c r="W8253" s="11">
        <f>Table_1[[#This Row],[Discount]]/Table_1[[#This Row],[Sales]]</f>
        <v>4.4203779423140693E-3</v>
      </c>
      <c r="X8253" t="str">
        <f>IF(Table_1[[#This Row],[Discount %]]&lt;=0.1, "0-10%", IF(Table_1[[#This Row],[Discount %]]&lt;=0.2, "10-20%", IF(Table_1[[#This Row],[Discount %]]&lt;=0.3, "20-30%", IF(Table_1[[#This Row],[Discount %]]&lt;=0.4, "30-40%", "40%+"))))</f>
        <v>0-10%</v>
      </c>
    </row>
    <row r="8254" spans="1:24" ht="14.4" x14ac:dyDescent="0.3">
      <c r="A8254" s="2">
        <v>8253</v>
      </c>
      <c r="B8254" s="2" t="s">
        <v>9915</v>
      </c>
      <c r="C8254" s="2">
        <f>YEAR([1]Data!$D8254)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9">
        <v>60.415999999999997</v>
      </c>
      <c r="T8254" s="2">
        <v>2</v>
      </c>
      <c r="U8254" s="25">
        <v>0.2</v>
      </c>
      <c r="V8254" s="25">
        <v>6.0416000000000025</v>
      </c>
      <c r="W8254" s="11">
        <f>Table_1[[#This Row],[Discount]]/Table_1[[#This Row],[Sales]]</f>
        <v>3.3103813559322037E-3</v>
      </c>
      <c r="X8254" t="str">
        <f>IF(Table_1[[#This Row],[Discount %]]&lt;=0.1, "0-10%", IF(Table_1[[#This Row],[Discount %]]&lt;=0.2, "10-20%", IF(Table_1[[#This Row],[Discount %]]&lt;=0.3, "20-30%", IF(Table_1[[#This Row],[Discount %]]&lt;=0.4, "30-40%", "40%+"))))</f>
        <v>0-10%</v>
      </c>
    </row>
    <row r="8255" spans="1:24" ht="14.4" x14ac:dyDescent="0.3">
      <c r="A8255" s="2">
        <v>8254</v>
      </c>
      <c r="B8255" s="2" t="s">
        <v>9916</v>
      </c>
      <c r="C8255" s="2">
        <f>YEAR([1]Data!$D8255)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9">
        <v>299.99</v>
      </c>
      <c r="T8255" s="2">
        <v>1</v>
      </c>
      <c r="U8255" s="25">
        <v>0</v>
      </c>
      <c r="V8255" s="25">
        <v>89.996999999999986</v>
      </c>
      <c r="W8255" s="11">
        <f>Table_1[[#This Row],[Discount]]/Table_1[[#This Row],[Sales]]</f>
        <v>0</v>
      </c>
      <c r="X8255" t="str">
        <f>IF(Table_1[[#This Row],[Discount %]]&lt;=0.1, "0-10%", IF(Table_1[[#This Row],[Discount %]]&lt;=0.2, "10-20%", IF(Table_1[[#This Row],[Discount %]]&lt;=0.3, "20-30%", IF(Table_1[[#This Row],[Discount %]]&lt;=0.4, "30-40%", "40%+"))))</f>
        <v>0-10%</v>
      </c>
    </row>
    <row r="8256" spans="1:24" ht="14.4" x14ac:dyDescent="0.3">
      <c r="A8256" s="2">
        <v>8255</v>
      </c>
      <c r="B8256" s="2" t="s">
        <v>9916</v>
      </c>
      <c r="C8256" s="2">
        <f>YEAR([1]Data!$D8256)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9">
        <v>192.16</v>
      </c>
      <c r="T8256" s="2">
        <v>4</v>
      </c>
      <c r="U8256" s="25">
        <v>0</v>
      </c>
      <c r="V8256" s="25">
        <v>92.236799999999988</v>
      </c>
      <c r="W8256" s="11">
        <f>Table_1[[#This Row],[Discount]]/Table_1[[#This Row],[Sales]]</f>
        <v>0</v>
      </c>
      <c r="X8256" t="str">
        <f>IF(Table_1[[#This Row],[Discount %]]&lt;=0.1, "0-10%", IF(Table_1[[#This Row],[Discount %]]&lt;=0.2, "10-20%", IF(Table_1[[#This Row],[Discount %]]&lt;=0.3, "20-30%", IF(Table_1[[#This Row],[Discount %]]&lt;=0.4, "30-40%", "40%+"))))</f>
        <v>0-10%</v>
      </c>
    </row>
    <row r="8257" spans="1:24" ht="14.4" x14ac:dyDescent="0.3">
      <c r="A8257" s="2">
        <v>8256</v>
      </c>
      <c r="B8257" s="2" t="s">
        <v>9916</v>
      </c>
      <c r="C8257" s="2">
        <f>YEAR([1]Data!$D8257)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9">
        <v>242.624</v>
      </c>
      <c r="T8257" s="2">
        <v>8</v>
      </c>
      <c r="U8257" s="25">
        <v>0.2</v>
      </c>
      <c r="V8257" s="25">
        <v>27.295199999999973</v>
      </c>
      <c r="W8257" s="11">
        <f>Table_1[[#This Row],[Discount]]/Table_1[[#This Row],[Sales]]</f>
        <v>8.2432075969401215E-4</v>
      </c>
      <c r="X8257" t="str">
        <f>IF(Table_1[[#This Row],[Discount %]]&lt;=0.1, "0-10%", IF(Table_1[[#This Row],[Discount %]]&lt;=0.2, "10-20%", IF(Table_1[[#This Row],[Discount %]]&lt;=0.3, "20-30%", IF(Table_1[[#This Row],[Discount %]]&lt;=0.4, "30-40%", "40%+"))))</f>
        <v>0-10%</v>
      </c>
    </row>
    <row r="8258" spans="1:24" ht="14.4" x14ac:dyDescent="0.3">
      <c r="A8258" s="2">
        <v>8257</v>
      </c>
      <c r="B8258" s="2" t="s">
        <v>9916</v>
      </c>
      <c r="C8258" s="2">
        <f>YEAR([1]Data!$D8258)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9">
        <v>46.74</v>
      </c>
      <c r="T8258" s="2">
        <v>3</v>
      </c>
      <c r="U8258" s="25">
        <v>0</v>
      </c>
      <c r="V8258" s="25">
        <v>11.684999999999999</v>
      </c>
      <c r="W8258" s="11">
        <f>Table_1[[#This Row],[Discount]]/Table_1[[#This Row],[Sales]]</f>
        <v>0</v>
      </c>
      <c r="X8258" t="str">
        <f>IF(Table_1[[#This Row],[Discount %]]&lt;=0.1, "0-10%", IF(Table_1[[#This Row],[Discount %]]&lt;=0.2, "10-20%", IF(Table_1[[#This Row],[Discount %]]&lt;=0.3, "20-30%", IF(Table_1[[#This Row],[Discount %]]&lt;=0.4, "30-40%", "40%+"))))</f>
        <v>0-10%</v>
      </c>
    </row>
    <row r="8259" spans="1:24" ht="14.4" x14ac:dyDescent="0.3">
      <c r="A8259" s="2">
        <v>8258</v>
      </c>
      <c r="B8259" s="2" t="s">
        <v>9916</v>
      </c>
      <c r="C8259" s="2">
        <f>YEAR([1]Data!$D8259)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9">
        <v>174.95000000000002</v>
      </c>
      <c r="T8259" s="2">
        <v>5</v>
      </c>
      <c r="U8259" s="25">
        <v>0</v>
      </c>
      <c r="V8259" s="25">
        <v>12.246500000000005</v>
      </c>
      <c r="W8259" s="11">
        <f>Table_1[[#This Row],[Discount]]/Table_1[[#This Row],[Sales]]</f>
        <v>0</v>
      </c>
      <c r="X8259" t="str">
        <f>IF(Table_1[[#This Row],[Discount %]]&lt;=0.1, "0-10%", IF(Table_1[[#This Row],[Discount %]]&lt;=0.2, "10-20%", IF(Table_1[[#This Row],[Discount %]]&lt;=0.3, "20-30%", IF(Table_1[[#This Row],[Discount %]]&lt;=0.4, "30-40%", "40%+"))))</f>
        <v>0-10%</v>
      </c>
    </row>
    <row r="8260" spans="1:24" ht="14.4" x14ac:dyDescent="0.3">
      <c r="A8260" s="2">
        <v>8259</v>
      </c>
      <c r="B8260" s="2" t="s">
        <v>9916</v>
      </c>
      <c r="C8260" s="2">
        <f>YEAR([1]Data!$D8260)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9">
        <v>100.70400000000001</v>
      </c>
      <c r="T8260" s="2">
        <v>6</v>
      </c>
      <c r="U8260" s="25">
        <v>0.2</v>
      </c>
      <c r="V8260" s="25">
        <v>37.763999999999996</v>
      </c>
      <c r="W8260" s="11">
        <f>Table_1[[#This Row],[Discount]]/Table_1[[#This Row],[Sales]]</f>
        <v>1.9860184302510327E-3</v>
      </c>
      <c r="X8260" t="str">
        <f>IF(Table_1[[#This Row],[Discount %]]&lt;=0.1, "0-10%", IF(Table_1[[#This Row],[Discount %]]&lt;=0.2, "10-20%", IF(Table_1[[#This Row],[Discount %]]&lt;=0.3, "20-30%", IF(Table_1[[#This Row],[Discount %]]&lt;=0.4, "30-40%", "40%+"))))</f>
        <v>0-10%</v>
      </c>
    </row>
    <row r="8261" spans="1:24" ht="14.4" x14ac:dyDescent="0.3">
      <c r="A8261" s="2">
        <v>8260</v>
      </c>
      <c r="B8261" s="2" t="s">
        <v>9917</v>
      </c>
      <c r="C8261" s="2">
        <f>YEAR([1]Data!$D8261)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9">
        <v>368.91</v>
      </c>
      <c r="T8261" s="2">
        <v>9</v>
      </c>
      <c r="U8261" s="25">
        <v>0</v>
      </c>
      <c r="V8261" s="25">
        <v>180.76590000000002</v>
      </c>
      <c r="W8261" s="11">
        <f>Table_1[[#This Row],[Discount]]/Table_1[[#This Row],[Sales]]</f>
        <v>0</v>
      </c>
      <c r="X8261" t="str">
        <f>IF(Table_1[[#This Row],[Discount %]]&lt;=0.1, "0-10%", IF(Table_1[[#This Row],[Discount %]]&lt;=0.2, "10-20%", IF(Table_1[[#This Row],[Discount %]]&lt;=0.3, "20-30%", IF(Table_1[[#This Row],[Discount %]]&lt;=0.4, "30-40%", "40%+"))))</f>
        <v>0-10%</v>
      </c>
    </row>
    <row r="8262" spans="1:24" ht="14.4" x14ac:dyDescent="0.3">
      <c r="A8262" s="2">
        <v>8261</v>
      </c>
      <c r="B8262" s="2" t="s">
        <v>9917</v>
      </c>
      <c r="C8262" s="2">
        <f>YEAR([1]Data!$D8262)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9">
        <v>8.02</v>
      </c>
      <c r="T8262" s="2">
        <v>1</v>
      </c>
      <c r="U8262" s="25">
        <v>0</v>
      </c>
      <c r="V8262" s="25">
        <v>3.7693999999999992</v>
      </c>
      <c r="W8262" s="11">
        <f>Table_1[[#This Row],[Discount]]/Table_1[[#This Row],[Sales]]</f>
        <v>0</v>
      </c>
      <c r="X8262" t="str">
        <f>IF(Table_1[[#This Row],[Discount %]]&lt;=0.1, "0-10%", IF(Table_1[[#This Row],[Discount %]]&lt;=0.2, "10-20%", IF(Table_1[[#This Row],[Discount %]]&lt;=0.3, "20-30%", IF(Table_1[[#This Row],[Discount %]]&lt;=0.4, "30-40%", "40%+"))))</f>
        <v>0-10%</v>
      </c>
    </row>
    <row r="8263" spans="1:24" ht="14.4" x14ac:dyDescent="0.3">
      <c r="A8263" s="2">
        <v>8262</v>
      </c>
      <c r="B8263" s="2" t="s">
        <v>9917</v>
      </c>
      <c r="C8263" s="2">
        <f>YEAR([1]Data!$D8263)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9">
        <v>171.04</v>
      </c>
      <c r="T8263" s="2">
        <v>4</v>
      </c>
      <c r="U8263" s="25">
        <v>0</v>
      </c>
      <c r="V8263" s="25">
        <v>44.470399999999998</v>
      </c>
      <c r="W8263" s="11">
        <f>Table_1[[#This Row],[Discount]]/Table_1[[#This Row],[Sales]]</f>
        <v>0</v>
      </c>
      <c r="X8263" t="str">
        <f>IF(Table_1[[#This Row],[Discount %]]&lt;=0.1, "0-10%", IF(Table_1[[#This Row],[Discount %]]&lt;=0.2, "10-20%", IF(Table_1[[#This Row],[Discount %]]&lt;=0.3, "20-30%", IF(Table_1[[#This Row],[Discount %]]&lt;=0.4, "30-40%", "40%+"))))</f>
        <v>0-10%</v>
      </c>
    </row>
    <row r="8264" spans="1:24" ht="14.4" x14ac:dyDescent="0.3">
      <c r="A8264" s="2">
        <v>8263</v>
      </c>
      <c r="B8264" s="2" t="s">
        <v>9918</v>
      </c>
      <c r="C8264" s="2">
        <f>YEAR([1]Data!$D8264)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9">
        <v>19.440000000000001</v>
      </c>
      <c r="T8264" s="2">
        <v>3</v>
      </c>
      <c r="U8264" s="25">
        <v>0</v>
      </c>
      <c r="V8264" s="25">
        <v>9.3312000000000008</v>
      </c>
      <c r="W8264" s="11">
        <f>Table_1[[#This Row],[Discount]]/Table_1[[#This Row],[Sales]]</f>
        <v>0</v>
      </c>
      <c r="X8264" t="str">
        <f>IF(Table_1[[#This Row],[Discount %]]&lt;=0.1, "0-10%", IF(Table_1[[#This Row],[Discount %]]&lt;=0.2, "10-20%", IF(Table_1[[#This Row],[Discount %]]&lt;=0.3, "20-30%", IF(Table_1[[#This Row],[Discount %]]&lt;=0.4, "30-40%", "40%+"))))</f>
        <v>0-10%</v>
      </c>
    </row>
    <row r="8265" spans="1:24" ht="14.4" x14ac:dyDescent="0.3">
      <c r="A8265" s="2">
        <v>8264</v>
      </c>
      <c r="B8265" s="2" t="s">
        <v>9919</v>
      </c>
      <c r="C8265" s="2">
        <f>YEAR([1]Data!$D8265)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9">
        <v>13.092000000000002</v>
      </c>
      <c r="T8265" s="2">
        <v>4</v>
      </c>
      <c r="U8265" s="25">
        <v>0.7</v>
      </c>
      <c r="V8265" s="25">
        <v>-10.037199999999999</v>
      </c>
      <c r="W8265" s="11">
        <f>Table_1[[#This Row],[Discount]]/Table_1[[#This Row],[Sales]]</f>
        <v>5.3467766575007625E-2</v>
      </c>
      <c r="X8265" t="str">
        <f>IF(Table_1[[#This Row],[Discount %]]&lt;=0.1, "0-10%", IF(Table_1[[#This Row],[Discount %]]&lt;=0.2, "10-20%", IF(Table_1[[#This Row],[Discount %]]&lt;=0.3, "20-30%", IF(Table_1[[#This Row],[Discount %]]&lt;=0.4, "30-40%", "40%+"))))</f>
        <v>0-10%</v>
      </c>
    </row>
    <row r="8266" spans="1:24" ht="14.4" x14ac:dyDescent="0.3">
      <c r="A8266" s="2">
        <v>8265</v>
      </c>
      <c r="B8266" s="2" t="s">
        <v>9920</v>
      </c>
      <c r="C8266" s="2">
        <f>YEAR([1]Data!$D8266)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9">
        <v>122.94</v>
      </c>
      <c r="T8266" s="2">
        <v>3</v>
      </c>
      <c r="U8266" s="25">
        <v>0</v>
      </c>
      <c r="V8266" s="25">
        <v>30.734999999999992</v>
      </c>
      <c r="W8266" s="11">
        <f>Table_1[[#This Row],[Discount]]/Table_1[[#This Row],[Sales]]</f>
        <v>0</v>
      </c>
      <c r="X8266" t="str">
        <f>IF(Table_1[[#This Row],[Discount %]]&lt;=0.1, "0-10%", IF(Table_1[[#This Row],[Discount %]]&lt;=0.2, "10-20%", IF(Table_1[[#This Row],[Discount %]]&lt;=0.3, "20-30%", IF(Table_1[[#This Row],[Discount %]]&lt;=0.4, "30-40%", "40%+"))))</f>
        <v>0-10%</v>
      </c>
    </row>
    <row r="8267" spans="1:24" ht="14.4" x14ac:dyDescent="0.3">
      <c r="A8267" s="2">
        <v>8266</v>
      </c>
      <c r="B8267" s="2" t="s">
        <v>9920</v>
      </c>
      <c r="C8267" s="2">
        <f>YEAR([1]Data!$D8267)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9">
        <v>35.448</v>
      </c>
      <c r="T8267" s="2">
        <v>7</v>
      </c>
      <c r="U8267" s="25">
        <v>0.2</v>
      </c>
      <c r="V8267" s="25">
        <v>12.8499</v>
      </c>
      <c r="W8267" s="11">
        <f>Table_1[[#This Row],[Discount]]/Table_1[[#This Row],[Sales]]</f>
        <v>5.6420672534416615E-3</v>
      </c>
      <c r="X8267" t="str">
        <f>IF(Table_1[[#This Row],[Discount %]]&lt;=0.1, "0-10%", IF(Table_1[[#This Row],[Discount %]]&lt;=0.2, "10-20%", IF(Table_1[[#This Row],[Discount %]]&lt;=0.3, "20-30%", IF(Table_1[[#This Row],[Discount %]]&lt;=0.4, "30-40%", "40%+"))))</f>
        <v>0-10%</v>
      </c>
    </row>
    <row r="8268" spans="1:24" ht="14.4" x14ac:dyDescent="0.3">
      <c r="A8268" s="2">
        <v>8267</v>
      </c>
      <c r="B8268" s="2" t="s">
        <v>9923</v>
      </c>
      <c r="C8268" s="2">
        <f>YEAR([1]Data!$D8268)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9">
        <v>19.98</v>
      </c>
      <c r="T8268" s="2">
        <v>2</v>
      </c>
      <c r="U8268" s="25">
        <v>0</v>
      </c>
      <c r="V8268" s="25">
        <v>5.1948000000000008</v>
      </c>
      <c r="W8268" s="11">
        <f>Table_1[[#This Row],[Discount]]/Table_1[[#This Row],[Sales]]</f>
        <v>0</v>
      </c>
      <c r="X8268" t="str">
        <f>IF(Table_1[[#This Row],[Discount %]]&lt;=0.1, "0-10%", IF(Table_1[[#This Row],[Discount %]]&lt;=0.2, "10-20%", IF(Table_1[[#This Row],[Discount %]]&lt;=0.3, "20-30%", IF(Table_1[[#This Row],[Discount %]]&lt;=0.4, "30-40%", "40%+"))))</f>
        <v>0-10%</v>
      </c>
    </row>
    <row r="8269" spans="1:24" ht="14.4" x14ac:dyDescent="0.3">
      <c r="A8269" s="2">
        <v>8268</v>
      </c>
      <c r="B8269" s="2" t="s">
        <v>9924</v>
      </c>
      <c r="C8269" s="2">
        <f>YEAR([1]Data!$D8269)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9">
        <v>69.375</v>
      </c>
      <c r="T8269" s="2">
        <v>1</v>
      </c>
      <c r="U8269" s="25">
        <v>0.5</v>
      </c>
      <c r="V8269" s="25">
        <v>-47.174999999999997</v>
      </c>
      <c r="W8269" s="11">
        <f>Table_1[[#This Row],[Discount]]/Table_1[[#This Row],[Sales]]</f>
        <v>7.2072072072072073E-3</v>
      </c>
      <c r="X8269" t="str">
        <f>IF(Table_1[[#This Row],[Discount %]]&lt;=0.1, "0-10%", IF(Table_1[[#This Row],[Discount %]]&lt;=0.2, "10-20%", IF(Table_1[[#This Row],[Discount %]]&lt;=0.3, "20-30%", IF(Table_1[[#This Row],[Discount %]]&lt;=0.4, "30-40%", "40%+"))))</f>
        <v>0-10%</v>
      </c>
    </row>
    <row r="8270" spans="1:24" ht="14.4" x14ac:dyDescent="0.3">
      <c r="A8270" s="2">
        <v>8269</v>
      </c>
      <c r="B8270" s="2" t="s">
        <v>9924</v>
      </c>
      <c r="C8270" s="2">
        <f>YEAR([1]Data!$D8270)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9">
        <v>31.680000000000003</v>
      </c>
      <c r="T8270" s="2">
        <v>4</v>
      </c>
      <c r="U8270" s="25">
        <v>0.2</v>
      </c>
      <c r="V8270" s="25">
        <v>2.7719999999999994</v>
      </c>
      <c r="W8270" s="11">
        <f>Table_1[[#This Row],[Discount]]/Table_1[[#This Row],[Sales]]</f>
        <v>6.313131313131313E-3</v>
      </c>
      <c r="X8270" t="str">
        <f>IF(Table_1[[#This Row],[Discount %]]&lt;=0.1, "0-10%", IF(Table_1[[#This Row],[Discount %]]&lt;=0.2, "10-20%", IF(Table_1[[#This Row],[Discount %]]&lt;=0.3, "20-30%", IF(Table_1[[#This Row],[Discount %]]&lt;=0.4, "30-40%", "40%+"))))</f>
        <v>0-10%</v>
      </c>
    </row>
    <row r="8271" spans="1:24" ht="14.4" x14ac:dyDescent="0.3">
      <c r="A8271" s="2">
        <v>8270</v>
      </c>
      <c r="B8271" s="2" t="s">
        <v>9924</v>
      </c>
      <c r="C8271" s="2">
        <f>YEAR([1]Data!$D8271)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9">
        <v>2003.1680000000001</v>
      </c>
      <c r="T8271" s="2">
        <v>4</v>
      </c>
      <c r="U8271" s="25">
        <v>0.2</v>
      </c>
      <c r="V8271" s="25">
        <v>250.39599999999984</v>
      </c>
      <c r="W8271" s="11">
        <f>Table_1[[#This Row],[Discount]]/Table_1[[#This Row],[Sales]]</f>
        <v>9.984185050879407E-5</v>
      </c>
      <c r="X8271" t="str">
        <f>IF(Table_1[[#This Row],[Discount %]]&lt;=0.1, "0-10%", IF(Table_1[[#This Row],[Discount %]]&lt;=0.2, "10-20%", IF(Table_1[[#This Row],[Discount %]]&lt;=0.3, "20-30%", IF(Table_1[[#This Row],[Discount %]]&lt;=0.4, "30-40%", "40%+"))))</f>
        <v>0-10%</v>
      </c>
    </row>
    <row r="8272" spans="1:24" ht="14.4" x14ac:dyDescent="0.3">
      <c r="A8272" s="2">
        <v>8271</v>
      </c>
      <c r="B8272" s="2" t="s">
        <v>9924</v>
      </c>
      <c r="C8272" s="2">
        <f>YEAR([1]Data!$D8272)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9">
        <v>9.3439999999999994</v>
      </c>
      <c r="T8272" s="2">
        <v>2</v>
      </c>
      <c r="U8272" s="25">
        <v>0.2</v>
      </c>
      <c r="V8272" s="25">
        <v>3.1535999999999995</v>
      </c>
      <c r="W8272" s="11">
        <f>Table_1[[#This Row],[Discount]]/Table_1[[#This Row],[Sales]]</f>
        <v>2.1404109589041098E-2</v>
      </c>
      <c r="X8272" t="str">
        <f>IF(Table_1[[#This Row],[Discount %]]&lt;=0.1, "0-10%", IF(Table_1[[#This Row],[Discount %]]&lt;=0.2, "10-20%", IF(Table_1[[#This Row],[Discount %]]&lt;=0.3, "20-30%", IF(Table_1[[#This Row],[Discount %]]&lt;=0.4, "30-40%", "40%+"))))</f>
        <v>0-10%</v>
      </c>
    </row>
    <row r="8273" spans="1:24" ht="14.4" x14ac:dyDescent="0.3">
      <c r="A8273" s="2">
        <v>8272</v>
      </c>
      <c r="B8273" s="2" t="s">
        <v>9925</v>
      </c>
      <c r="C8273" s="2">
        <f>YEAR([1]Data!$D8273)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9">
        <v>2563.056</v>
      </c>
      <c r="T8273" s="2">
        <v>8</v>
      </c>
      <c r="U8273" s="25">
        <v>0.1</v>
      </c>
      <c r="V8273" s="25">
        <v>313.26239999999967</v>
      </c>
      <c r="W8273" s="11">
        <f>Table_1[[#This Row],[Discount]]/Table_1[[#This Row],[Sales]]</f>
        <v>3.9015924739841815E-5</v>
      </c>
      <c r="X8273" t="str">
        <f>IF(Table_1[[#This Row],[Discount %]]&lt;=0.1, "0-10%", IF(Table_1[[#This Row],[Discount %]]&lt;=0.2, "10-20%", IF(Table_1[[#This Row],[Discount %]]&lt;=0.3, "20-30%", IF(Table_1[[#This Row],[Discount %]]&lt;=0.4, "30-40%", "40%+"))))</f>
        <v>0-10%</v>
      </c>
    </row>
    <row r="8274" spans="1:24" ht="14.4" x14ac:dyDescent="0.3">
      <c r="A8274" s="2">
        <v>8273</v>
      </c>
      <c r="B8274" s="2" t="s">
        <v>9926</v>
      </c>
      <c r="C8274" s="2">
        <f>YEAR([1]Data!$D8274)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9">
        <v>387.13600000000002</v>
      </c>
      <c r="T8274" s="2">
        <v>4</v>
      </c>
      <c r="U8274" s="25">
        <v>0.2</v>
      </c>
      <c r="V8274" s="25">
        <v>4.8391999999999911</v>
      </c>
      <c r="W8274" s="11">
        <f>Table_1[[#This Row],[Discount]]/Table_1[[#This Row],[Sales]]</f>
        <v>5.1661431641593651E-4</v>
      </c>
      <c r="X8274" t="str">
        <f>IF(Table_1[[#This Row],[Discount %]]&lt;=0.1, "0-10%", IF(Table_1[[#This Row],[Discount %]]&lt;=0.2, "10-20%", IF(Table_1[[#This Row],[Discount %]]&lt;=0.3, "20-30%", IF(Table_1[[#This Row],[Discount %]]&lt;=0.4, "30-40%", "40%+"))))</f>
        <v>0-10%</v>
      </c>
    </row>
    <row r="8275" spans="1:24" ht="14.4" x14ac:dyDescent="0.3">
      <c r="A8275" s="2">
        <v>8274</v>
      </c>
      <c r="B8275" s="2" t="s">
        <v>9927</v>
      </c>
      <c r="C8275" s="2">
        <f>YEAR([1]Data!$D8275)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9">
        <v>3.4240000000000004</v>
      </c>
      <c r="T8275" s="2">
        <v>1</v>
      </c>
      <c r="U8275" s="25">
        <v>0.2</v>
      </c>
      <c r="V8275" s="25">
        <v>0.29960000000000009</v>
      </c>
      <c r="W8275" s="11">
        <f>Table_1[[#This Row],[Discount]]/Table_1[[#This Row],[Sales]]</f>
        <v>5.8411214953271028E-2</v>
      </c>
      <c r="X8275" t="str">
        <f>IF(Table_1[[#This Row],[Discount %]]&lt;=0.1, "0-10%", IF(Table_1[[#This Row],[Discount %]]&lt;=0.2, "10-20%", IF(Table_1[[#This Row],[Discount %]]&lt;=0.3, "20-30%", IF(Table_1[[#This Row],[Discount %]]&lt;=0.4, "30-40%", "40%+"))))</f>
        <v>0-10%</v>
      </c>
    </row>
    <row r="8276" spans="1:24" ht="14.4" x14ac:dyDescent="0.3">
      <c r="A8276" s="2">
        <v>8275</v>
      </c>
      <c r="B8276" s="2" t="s">
        <v>9928</v>
      </c>
      <c r="C8276" s="2">
        <f>YEAR([1]Data!$D8276)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9">
        <v>1085.42</v>
      </c>
      <c r="T8276" s="2">
        <v>7</v>
      </c>
      <c r="U8276" s="25">
        <v>0</v>
      </c>
      <c r="V8276" s="25">
        <v>282.20920000000001</v>
      </c>
      <c r="W8276" s="11">
        <f>Table_1[[#This Row],[Discount]]/Table_1[[#This Row],[Sales]]</f>
        <v>0</v>
      </c>
      <c r="X8276" t="str">
        <f>IF(Table_1[[#This Row],[Discount %]]&lt;=0.1, "0-10%", IF(Table_1[[#This Row],[Discount %]]&lt;=0.2, "10-20%", IF(Table_1[[#This Row],[Discount %]]&lt;=0.3, "20-30%", IF(Table_1[[#This Row],[Discount %]]&lt;=0.4, "30-40%", "40%+"))))</f>
        <v>0-10%</v>
      </c>
    </row>
    <row r="8277" spans="1:24" ht="14.4" x14ac:dyDescent="0.3">
      <c r="A8277" s="2">
        <v>8276</v>
      </c>
      <c r="B8277" s="2" t="s">
        <v>9929</v>
      </c>
      <c r="C8277" s="2">
        <f>YEAR([1]Data!$D8277)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9">
        <v>43.056000000000004</v>
      </c>
      <c r="T8277" s="2">
        <v>9</v>
      </c>
      <c r="U8277" s="25">
        <v>0.2</v>
      </c>
      <c r="V8277" s="25">
        <v>15.607799999999999</v>
      </c>
      <c r="W8277" s="11">
        <f>Table_1[[#This Row],[Discount]]/Table_1[[#This Row],[Sales]]</f>
        <v>4.6451133407655141E-3</v>
      </c>
      <c r="X8277" t="str">
        <f>IF(Table_1[[#This Row],[Discount %]]&lt;=0.1, "0-10%", IF(Table_1[[#This Row],[Discount %]]&lt;=0.2, "10-20%", IF(Table_1[[#This Row],[Discount %]]&lt;=0.3, "20-30%", IF(Table_1[[#This Row],[Discount %]]&lt;=0.4, "30-40%", "40%+"))))</f>
        <v>0-10%</v>
      </c>
    </row>
    <row r="8278" spans="1:24" ht="14.4" x14ac:dyDescent="0.3">
      <c r="A8278" s="2">
        <v>8277</v>
      </c>
      <c r="B8278" s="2" t="s">
        <v>9930</v>
      </c>
      <c r="C8278" s="2">
        <f>YEAR([1]Data!$D8278)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9">
        <v>3.762</v>
      </c>
      <c r="T8278" s="2">
        <v>3</v>
      </c>
      <c r="U8278" s="25">
        <v>0.7</v>
      </c>
      <c r="V8278" s="25">
        <v>-2.758799999999999</v>
      </c>
      <c r="W8278" s="11">
        <f>Table_1[[#This Row],[Discount]]/Table_1[[#This Row],[Sales]]</f>
        <v>0.18607123870281764</v>
      </c>
      <c r="X8278" t="str">
        <f>IF(Table_1[[#This Row],[Discount %]]&lt;=0.1, "0-10%", IF(Table_1[[#This Row],[Discount %]]&lt;=0.2, "10-20%", IF(Table_1[[#This Row],[Discount %]]&lt;=0.3, "20-30%", IF(Table_1[[#This Row],[Discount %]]&lt;=0.4, "30-40%", "40%+"))))</f>
        <v>10-20%</v>
      </c>
    </row>
    <row r="8279" spans="1:24" ht="14.4" x14ac:dyDescent="0.3">
      <c r="A8279" s="2">
        <v>8278</v>
      </c>
      <c r="B8279" s="2" t="s">
        <v>9930</v>
      </c>
      <c r="C8279" s="2">
        <f>YEAR([1]Data!$D8279)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9">
        <v>34.860000000000007</v>
      </c>
      <c r="T8279" s="2">
        <v>2</v>
      </c>
      <c r="U8279" s="25">
        <v>0.7</v>
      </c>
      <c r="V8279" s="25">
        <v>-26.726000000000006</v>
      </c>
      <c r="W8279" s="11">
        <f>Table_1[[#This Row],[Discount]]/Table_1[[#This Row],[Sales]]</f>
        <v>2.0080321285140559E-2</v>
      </c>
      <c r="X8279" t="str">
        <f>IF(Table_1[[#This Row],[Discount %]]&lt;=0.1, "0-10%", IF(Table_1[[#This Row],[Discount %]]&lt;=0.2, "10-20%", IF(Table_1[[#This Row],[Discount %]]&lt;=0.3, "20-30%", IF(Table_1[[#This Row],[Discount %]]&lt;=0.4, "30-40%", "40%+"))))</f>
        <v>0-10%</v>
      </c>
    </row>
    <row r="8280" spans="1:24" ht="14.4" x14ac:dyDescent="0.3">
      <c r="A8280" s="2">
        <v>8279</v>
      </c>
      <c r="B8280" s="2" t="s">
        <v>9930</v>
      </c>
      <c r="C8280" s="2">
        <f>YEAR([1]Data!$D8280)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9">
        <v>432.45600000000002</v>
      </c>
      <c r="T8280" s="2">
        <v>3</v>
      </c>
      <c r="U8280" s="25">
        <v>0.2</v>
      </c>
      <c r="V8280" s="25">
        <v>32.434200000000004</v>
      </c>
      <c r="W8280" s="11">
        <f>Table_1[[#This Row],[Discount]]/Table_1[[#This Row],[Sales]]</f>
        <v>4.6247479512366579E-4</v>
      </c>
      <c r="X8280" t="str">
        <f>IF(Table_1[[#This Row],[Discount %]]&lt;=0.1, "0-10%", IF(Table_1[[#This Row],[Discount %]]&lt;=0.2, "10-20%", IF(Table_1[[#This Row],[Discount %]]&lt;=0.3, "20-30%", IF(Table_1[[#This Row],[Discount %]]&lt;=0.4, "30-40%", "40%+"))))</f>
        <v>0-10%</v>
      </c>
    </row>
    <row r="8281" spans="1:24" ht="14.4" x14ac:dyDescent="0.3">
      <c r="A8281" s="2">
        <v>8280</v>
      </c>
      <c r="B8281" s="2" t="s">
        <v>9931</v>
      </c>
      <c r="C8281" s="2">
        <f>YEAR([1]Data!$D8281)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9">
        <v>675.06000000000006</v>
      </c>
      <c r="T8281" s="2">
        <v>3</v>
      </c>
      <c r="U8281" s="25">
        <v>0</v>
      </c>
      <c r="V8281" s="25">
        <v>87.757800000000003</v>
      </c>
      <c r="W8281" s="11">
        <f>Table_1[[#This Row],[Discount]]/Table_1[[#This Row],[Sales]]</f>
        <v>0</v>
      </c>
      <c r="X8281" t="str">
        <f>IF(Table_1[[#This Row],[Discount %]]&lt;=0.1, "0-10%", IF(Table_1[[#This Row],[Discount %]]&lt;=0.2, "10-20%", IF(Table_1[[#This Row],[Discount %]]&lt;=0.3, "20-30%", IF(Table_1[[#This Row],[Discount %]]&lt;=0.4, "30-40%", "40%+"))))</f>
        <v>0-10%</v>
      </c>
    </row>
    <row r="8282" spans="1:24" ht="14.4" x14ac:dyDescent="0.3">
      <c r="A8282" s="2">
        <v>8281</v>
      </c>
      <c r="B8282" s="2" t="s">
        <v>9932</v>
      </c>
      <c r="C8282" s="2">
        <f>YEAR([1]Data!$D8282)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9">
        <v>65.231999999999999</v>
      </c>
      <c r="T8282" s="2">
        <v>3</v>
      </c>
      <c r="U8282" s="25">
        <v>0.2</v>
      </c>
      <c r="V8282" s="25">
        <v>22.015799999999999</v>
      </c>
      <c r="W8282" s="11">
        <f>Table_1[[#This Row],[Discount]]/Table_1[[#This Row],[Sales]]</f>
        <v>3.0659798871719404E-3</v>
      </c>
      <c r="X8282" t="str">
        <f>IF(Table_1[[#This Row],[Discount %]]&lt;=0.1, "0-10%", IF(Table_1[[#This Row],[Discount %]]&lt;=0.2, "10-20%", IF(Table_1[[#This Row],[Discount %]]&lt;=0.3, "20-30%", IF(Table_1[[#This Row],[Discount %]]&lt;=0.4, "30-40%", "40%+"))))</f>
        <v>0-10%</v>
      </c>
    </row>
    <row r="8283" spans="1:24" ht="14.4" x14ac:dyDescent="0.3">
      <c r="A8283" s="2">
        <v>8282</v>
      </c>
      <c r="B8283" s="2" t="s">
        <v>9932</v>
      </c>
      <c r="C8283" s="2">
        <f>YEAR([1]Data!$D8283)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9">
        <v>207</v>
      </c>
      <c r="T8283" s="2">
        <v>3</v>
      </c>
      <c r="U8283" s="25">
        <v>0.2</v>
      </c>
      <c r="V8283" s="25">
        <v>25.874999999999972</v>
      </c>
      <c r="W8283" s="11">
        <f>Table_1[[#This Row],[Discount]]/Table_1[[#This Row],[Sales]]</f>
        <v>9.6618357487922714E-4</v>
      </c>
      <c r="X8283" t="str">
        <f>IF(Table_1[[#This Row],[Discount %]]&lt;=0.1, "0-10%", IF(Table_1[[#This Row],[Discount %]]&lt;=0.2, "10-20%", IF(Table_1[[#This Row],[Discount %]]&lt;=0.3, "20-30%", IF(Table_1[[#This Row],[Discount %]]&lt;=0.4, "30-40%", "40%+"))))</f>
        <v>0-10%</v>
      </c>
    </row>
    <row r="8284" spans="1:24" ht="14.4" x14ac:dyDescent="0.3">
      <c r="A8284" s="2">
        <v>8283</v>
      </c>
      <c r="B8284" s="2" t="s">
        <v>9933</v>
      </c>
      <c r="C8284" s="2">
        <f>YEAR([1]Data!$D8284)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9">
        <v>600.53</v>
      </c>
      <c r="T8284" s="2">
        <v>2</v>
      </c>
      <c r="U8284" s="25">
        <v>0.3</v>
      </c>
      <c r="V8284" s="25">
        <v>137.26399999999995</v>
      </c>
      <c r="W8284" s="11">
        <f>Table_1[[#This Row],[Discount]]/Table_1[[#This Row],[Sales]]</f>
        <v>4.9955872312790368E-4</v>
      </c>
      <c r="X8284" t="str">
        <f>IF(Table_1[[#This Row],[Discount %]]&lt;=0.1, "0-10%", IF(Table_1[[#This Row],[Discount %]]&lt;=0.2, "10-20%", IF(Table_1[[#This Row],[Discount %]]&lt;=0.3, "20-30%", IF(Table_1[[#This Row],[Discount %]]&lt;=0.4, "30-40%", "40%+"))))</f>
        <v>0-10%</v>
      </c>
    </row>
    <row r="8285" spans="1:24" ht="14.4" x14ac:dyDescent="0.3">
      <c r="A8285" s="2">
        <v>8284</v>
      </c>
      <c r="B8285" s="2" t="s">
        <v>9933</v>
      </c>
      <c r="C8285" s="2">
        <f>YEAR([1]Data!$D8285)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9">
        <v>59.903999999999996</v>
      </c>
      <c r="T8285" s="2">
        <v>2</v>
      </c>
      <c r="U8285" s="25">
        <v>0.2</v>
      </c>
      <c r="V8285" s="25">
        <v>14.227200000000003</v>
      </c>
      <c r="W8285" s="11">
        <f>Table_1[[#This Row],[Discount]]/Table_1[[#This Row],[Sales]]</f>
        <v>3.338675213675214E-3</v>
      </c>
      <c r="X8285" t="str">
        <f>IF(Table_1[[#This Row],[Discount %]]&lt;=0.1, "0-10%", IF(Table_1[[#This Row],[Discount %]]&lt;=0.2, "10-20%", IF(Table_1[[#This Row],[Discount %]]&lt;=0.3, "20-30%", IF(Table_1[[#This Row],[Discount %]]&lt;=0.4, "30-40%", "40%+"))))</f>
        <v>0-10%</v>
      </c>
    </row>
    <row r="8286" spans="1:24" ht="14.4" x14ac:dyDescent="0.3">
      <c r="A8286" s="2">
        <v>8285</v>
      </c>
      <c r="B8286" s="2" t="s">
        <v>9933</v>
      </c>
      <c r="C8286" s="2">
        <f>YEAR([1]Data!$D8286)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9">
        <v>637.44000000000005</v>
      </c>
      <c r="T8286" s="2">
        <v>8</v>
      </c>
      <c r="U8286" s="25">
        <v>0.2</v>
      </c>
      <c r="V8286" s="25">
        <v>135.45599999999996</v>
      </c>
      <c r="W8286" s="11">
        <f>Table_1[[#This Row],[Discount]]/Table_1[[#This Row],[Sales]]</f>
        <v>3.1375502008032128E-4</v>
      </c>
      <c r="X8286" t="str">
        <f>IF(Table_1[[#This Row],[Discount %]]&lt;=0.1, "0-10%", IF(Table_1[[#This Row],[Discount %]]&lt;=0.2, "10-20%", IF(Table_1[[#This Row],[Discount %]]&lt;=0.3, "20-30%", IF(Table_1[[#This Row],[Discount %]]&lt;=0.4, "30-40%", "40%+"))))</f>
        <v>0-10%</v>
      </c>
    </row>
    <row r="8287" spans="1:24" ht="14.4" x14ac:dyDescent="0.3">
      <c r="A8287" s="2">
        <v>8286</v>
      </c>
      <c r="B8287" s="2" t="s">
        <v>9933</v>
      </c>
      <c r="C8287" s="2">
        <f>YEAR([1]Data!$D8287)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9">
        <v>51.756000000000007</v>
      </c>
      <c r="T8287" s="2">
        <v>3</v>
      </c>
      <c r="U8287" s="25">
        <v>0.6</v>
      </c>
      <c r="V8287" s="25">
        <v>-33.641399999999997</v>
      </c>
      <c r="W8287" s="11">
        <f>Table_1[[#This Row],[Discount]]/Table_1[[#This Row],[Sales]]</f>
        <v>1.1592858798979826E-2</v>
      </c>
      <c r="X8287" t="str">
        <f>IF(Table_1[[#This Row],[Discount %]]&lt;=0.1, "0-10%", IF(Table_1[[#This Row],[Discount %]]&lt;=0.2, "10-20%", IF(Table_1[[#This Row],[Discount %]]&lt;=0.3, "20-30%", IF(Table_1[[#This Row],[Discount %]]&lt;=0.4, "30-40%", "40%+"))))</f>
        <v>0-10%</v>
      </c>
    </row>
    <row r="8288" spans="1:24" ht="14.4" x14ac:dyDescent="0.3">
      <c r="A8288" s="2">
        <v>8287</v>
      </c>
      <c r="B8288" s="2" t="s">
        <v>9934</v>
      </c>
      <c r="C8288" s="2">
        <f>YEAR([1]Data!$D8288)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9">
        <v>31.104000000000006</v>
      </c>
      <c r="T8288" s="2">
        <v>6</v>
      </c>
      <c r="U8288" s="25">
        <v>0.2</v>
      </c>
      <c r="V8288" s="25">
        <v>10.8864</v>
      </c>
      <c r="W8288" s="11">
        <f>Table_1[[#This Row],[Discount]]/Table_1[[#This Row],[Sales]]</f>
        <v>6.4300411522633738E-3</v>
      </c>
      <c r="X8288" t="str">
        <f>IF(Table_1[[#This Row],[Discount %]]&lt;=0.1, "0-10%", IF(Table_1[[#This Row],[Discount %]]&lt;=0.2, "10-20%", IF(Table_1[[#This Row],[Discount %]]&lt;=0.3, "20-30%", IF(Table_1[[#This Row],[Discount %]]&lt;=0.4, "30-40%", "40%+"))))</f>
        <v>0-10%</v>
      </c>
    </row>
    <row r="8289" spans="1:24" ht="14.4" x14ac:dyDescent="0.3">
      <c r="A8289" s="2">
        <v>8288</v>
      </c>
      <c r="B8289" s="2" t="s">
        <v>9934</v>
      </c>
      <c r="C8289" s="2">
        <f>YEAR([1]Data!$D8289)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9">
        <v>47.96</v>
      </c>
      <c r="T8289" s="2">
        <v>5</v>
      </c>
      <c r="U8289" s="25">
        <v>0.2</v>
      </c>
      <c r="V8289" s="25">
        <v>4.196499999999995</v>
      </c>
      <c r="W8289" s="11">
        <f>Table_1[[#This Row],[Discount]]/Table_1[[#This Row],[Sales]]</f>
        <v>4.1701417848206837E-3</v>
      </c>
      <c r="X8289" t="str">
        <f>IF(Table_1[[#This Row],[Discount %]]&lt;=0.1, "0-10%", IF(Table_1[[#This Row],[Discount %]]&lt;=0.2, "10-20%", IF(Table_1[[#This Row],[Discount %]]&lt;=0.3, "20-30%", IF(Table_1[[#This Row],[Discount %]]&lt;=0.4, "30-40%", "40%+"))))</f>
        <v>0-10%</v>
      </c>
    </row>
    <row r="8290" spans="1:24" ht="14.4" x14ac:dyDescent="0.3">
      <c r="A8290" s="2">
        <v>8289</v>
      </c>
      <c r="B8290" s="2" t="s">
        <v>9934</v>
      </c>
      <c r="C8290" s="2">
        <f>YEAR([1]Data!$D8290)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9">
        <v>158.928</v>
      </c>
      <c r="T8290" s="2">
        <v>7</v>
      </c>
      <c r="U8290" s="25">
        <v>0.2</v>
      </c>
      <c r="V8290" s="25">
        <v>41.718599999999995</v>
      </c>
      <c r="W8290" s="11">
        <f>Table_1[[#This Row],[Discount]]/Table_1[[#This Row],[Sales]]</f>
        <v>1.2584314909896306E-3</v>
      </c>
      <c r="X8290" t="str">
        <f>IF(Table_1[[#This Row],[Discount %]]&lt;=0.1, "0-10%", IF(Table_1[[#This Row],[Discount %]]&lt;=0.2, "10-20%", IF(Table_1[[#This Row],[Discount %]]&lt;=0.3, "20-30%", IF(Table_1[[#This Row],[Discount %]]&lt;=0.4, "30-40%", "40%+"))))</f>
        <v>0-10%</v>
      </c>
    </row>
    <row r="8291" spans="1:24" ht="14.4" x14ac:dyDescent="0.3">
      <c r="A8291" s="2">
        <v>8290</v>
      </c>
      <c r="B8291" s="2" t="s">
        <v>9934</v>
      </c>
      <c r="C8291" s="2">
        <f>YEAR([1]Data!$D8291)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9">
        <v>211.24799999999999</v>
      </c>
      <c r="T8291" s="2">
        <v>6</v>
      </c>
      <c r="U8291" s="25">
        <v>0.2</v>
      </c>
      <c r="V8291" s="25">
        <v>15.843599999999995</v>
      </c>
      <c r="W8291" s="11">
        <f>Table_1[[#This Row],[Discount]]/Table_1[[#This Row],[Sales]]</f>
        <v>9.4675452548663192E-4</v>
      </c>
      <c r="X8291" t="str">
        <f>IF(Table_1[[#This Row],[Discount %]]&lt;=0.1, "0-10%", IF(Table_1[[#This Row],[Discount %]]&lt;=0.2, "10-20%", IF(Table_1[[#This Row],[Discount %]]&lt;=0.3, "20-30%", IF(Table_1[[#This Row],[Discount %]]&lt;=0.4, "30-40%", "40%+"))))</f>
        <v>0-10%</v>
      </c>
    </row>
    <row r="8292" spans="1:24" ht="14.4" x14ac:dyDescent="0.3">
      <c r="A8292" s="2">
        <v>8291</v>
      </c>
      <c r="B8292" s="2" t="s">
        <v>9934</v>
      </c>
      <c r="C8292" s="2">
        <f>YEAR([1]Data!$D8292)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9">
        <v>5.5520000000000005</v>
      </c>
      <c r="T8292" s="2">
        <v>2</v>
      </c>
      <c r="U8292" s="25">
        <v>0.2</v>
      </c>
      <c r="V8292" s="25">
        <v>-1.0410000000000006</v>
      </c>
      <c r="W8292" s="11">
        <f>Table_1[[#This Row],[Discount]]/Table_1[[#This Row],[Sales]]</f>
        <v>3.6023054755043228E-2</v>
      </c>
      <c r="X8292" t="str">
        <f>IF(Table_1[[#This Row],[Discount %]]&lt;=0.1, "0-10%", IF(Table_1[[#This Row],[Discount %]]&lt;=0.2, "10-20%", IF(Table_1[[#This Row],[Discount %]]&lt;=0.3, "20-30%", IF(Table_1[[#This Row],[Discount %]]&lt;=0.4, "30-40%", "40%+"))))</f>
        <v>0-10%</v>
      </c>
    </row>
    <row r="8293" spans="1:24" ht="14.4" x14ac:dyDescent="0.3">
      <c r="A8293" s="2">
        <v>8292</v>
      </c>
      <c r="B8293" s="2" t="s">
        <v>9934</v>
      </c>
      <c r="C8293" s="2">
        <f>YEAR([1]Data!$D8293)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9">
        <v>2.952</v>
      </c>
      <c r="T8293" s="2">
        <v>1</v>
      </c>
      <c r="U8293" s="25">
        <v>0.2</v>
      </c>
      <c r="V8293" s="25">
        <v>0.99629999999999996</v>
      </c>
      <c r="W8293" s="11">
        <f>Table_1[[#This Row],[Discount]]/Table_1[[#This Row],[Sales]]</f>
        <v>6.7750677506775075E-2</v>
      </c>
      <c r="X8293" t="str">
        <f>IF(Table_1[[#This Row],[Discount %]]&lt;=0.1, "0-10%", IF(Table_1[[#This Row],[Discount %]]&lt;=0.2, "10-20%", IF(Table_1[[#This Row],[Discount %]]&lt;=0.3, "20-30%", IF(Table_1[[#This Row],[Discount %]]&lt;=0.4, "30-40%", "40%+"))))</f>
        <v>0-10%</v>
      </c>
    </row>
    <row r="8294" spans="1:24" ht="14.4" x14ac:dyDescent="0.3">
      <c r="A8294" s="2">
        <v>8293</v>
      </c>
      <c r="B8294" s="2" t="s">
        <v>9935</v>
      </c>
      <c r="C8294" s="2">
        <f>YEAR([1]Data!$D8294)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9">
        <v>10.332000000000003</v>
      </c>
      <c r="T8294" s="2">
        <v>3</v>
      </c>
      <c r="U8294" s="25">
        <v>0.7</v>
      </c>
      <c r="V8294" s="25">
        <v>-7.5767999999999986</v>
      </c>
      <c r="W8294" s="11">
        <f>Table_1[[#This Row],[Discount]]/Table_1[[#This Row],[Sales]]</f>
        <v>6.7750677506775048E-2</v>
      </c>
      <c r="X8294" t="str">
        <f>IF(Table_1[[#This Row],[Discount %]]&lt;=0.1, "0-10%", IF(Table_1[[#This Row],[Discount %]]&lt;=0.2, "10-20%", IF(Table_1[[#This Row],[Discount %]]&lt;=0.3, "20-30%", IF(Table_1[[#This Row],[Discount %]]&lt;=0.4, "30-40%", "40%+"))))</f>
        <v>0-10%</v>
      </c>
    </row>
    <row r="8295" spans="1:24" ht="14.4" x14ac:dyDescent="0.3">
      <c r="A8295" s="2">
        <v>8294</v>
      </c>
      <c r="B8295" s="2" t="s">
        <v>9936</v>
      </c>
      <c r="C8295" s="2">
        <f>YEAR([1]Data!$D8295)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9">
        <v>18.368000000000002</v>
      </c>
      <c r="T8295" s="2">
        <v>4</v>
      </c>
      <c r="U8295" s="25">
        <v>0.2</v>
      </c>
      <c r="V8295" s="25">
        <v>5.9695999999999998</v>
      </c>
      <c r="W8295" s="11">
        <f>Table_1[[#This Row],[Discount]]/Table_1[[#This Row],[Sales]]</f>
        <v>1.0888501742160278E-2</v>
      </c>
      <c r="X8295" t="str">
        <f>IF(Table_1[[#This Row],[Discount %]]&lt;=0.1, "0-10%", IF(Table_1[[#This Row],[Discount %]]&lt;=0.2, "10-20%", IF(Table_1[[#This Row],[Discount %]]&lt;=0.3, "20-30%", IF(Table_1[[#This Row],[Discount %]]&lt;=0.4, "30-40%", "40%+"))))</f>
        <v>0-10%</v>
      </c>
    </row>
    <row r="8296" spans="1:24" ht="14.4" x14ac:dyDescent="0.3">
      <c r="A8296" s="2">
        <v>8295</v>
      </c>
      <c r="B8296" s="2" t="s">
        <v>9937</v>
      </c>
      <c r="C8296" s="2">
        <f>YEAR([1]Data!$D8296)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9">
        <v>299.89999999999998</v>
      </c>
      <c r="T8296" s="2">
        <v>2</v>
      </c>
      <c r="U8296" s="25">
        <v>0</v>
      </c>
      <c r="V8296" s="25">
        <v>74.974999999999994</v>
      </c>
      <c r="W8296" s="11">
        <f>Table_1[[#This Row],[Discount]]/Table_1[[#This Row],[Sales]]</f>
        <v>0</v>
      </c>
      <c r="X8296" t="str">
        <f>IF(Table_1[[#This Row],[Discount %]]&lt;=0.1, "0-10%", IF(Table_1[[#This Row],[Discount %]]&lt;=0.2, "10-20%", IF(Table_1[[#This Row],[Discount %]]&lt;=0.3, "20-30%", IF(Table_1[[#This Row],[Discount %]]&lt;=0.4, "30-40%", "40%+"))))</f>
        <v>0-10%</v>
      </c>
    </row>
    <row r="8297" spans="1:24" ht="14.4" x14ac:dyDescent="0.3">
      <c r="A8297" s="2">
        <v>8296</v>
      </c>
      <c r="B8297" s="2" t="s">
        <v>9938</v>
      </c>
      <c r="C8297" s="2">
        <f>YEAR([1]Data!$D8297)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9">
        <v>26.55</v>
      </c>
      <c r="T8297" s="2">
        <v>9</v>
      </c>
      <c r="U8297" s="25">
        <v>0</v>
      </c>
      <c r="V8297" s="25">
        <v>12.744</v>
      </c>
      <c r="W8297" s="11">
        <f>Table_1[[#This Row],[Discount]]/Table_1[[#This Row],[Sales]]</f>
        <v>0</v>
      </c>
      <c r="X8297" t="str">
        <f>IF(Table_1[[#This Row],[Discount %]]&lt;=0.1, "0-10%", IF(Table_1[[#This Row],[Discount %]]&lt;=0.2, "10-20%", IF(Table_1[[#This Row],[Discount %]]&lt;=0.3, "20-30%", IF(Table_1[[#This Row],[Discount %]]&lt;=0.4, "30-40%", "40%+"))))</f>
        <v>0-10%</v>
      </c>
    </row>
    <row r="8298" spans="1:24" ht="14.4" x14ac:dyDescent="0.3">
      <c r="A8298" s="2">
        <v>8297</v>
      </c>
      <c r="B8298" s="2" t="s">
        <v>9938</v>
      </c>
      <c r="C8298" s="2">
        <f>YEAR([1]Data!$D8298)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9">
        <v>111.98</v>
      </c>
      <c r="T8298" s="2">
        <v>2</v>
      </c>
      <c r="U8298" s="25">
        <v>0</v>
      </c>
      <c r="V8298" s="25">
        <v>26.875200000000007</v>
      </c>
      <c r="W8298" s="11">
        <f>Table_1[[#This Row],[Discount]]/Table_1[[#This Row],[Sales]]</f>
        <v>0</v>
      </c>
      <c r="X8298" t="str">
        <f>IF(Table_1[[#This Row],[Discount %]]&lt;=0.1, "0-10%", IF(Table_1[[#This Row],[Discount %]]&lt;=0.2, "10-20%", IF(Table_1[[#This Row],[Discount %]]&lt;=0.3, "20-30%", IF(Table_1[[#This Row],[Discount %]]&lt;=0.4, "30-40%", "40%+"))))</f>
        <v>0-10%</v>
      </c>
    </row>
    <row r="8299" spans="1:24" ht="14.4" x14ac:dyDescent="0.3">
      <c r="A8299" s="2">
        <v>8298</v>
      </c>
      <c r="B8299" s="2" t="s">
        <v>9939</v>
      </c>
      <c r="C8299" s="2">
        <f>YEAR([1]Data!$D8299)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9">
        <v>4.9280000000000008</v>
      </c>
      <c r="T8299" s="2">
        <v>2</v>
      </c>
      <c r="U8299" s="25">
        <v>0.2</v>
      </c>
      <c r="V8299" s="25">
        <v>0.73919999999999941</v>
      </c>
      <c r="W8299" s="11">
        <f>Table_1[[#This Row],[Discount]]/Table_1[[#This Row],[Sales]]</f>
        <v>4.0584415584415577E-2</v>
      </c>
      <c r="X8299" t="str">
        <f>IF(Table_1[[#This Row],[Discount %]]&lt;=0.1, "0-10%", IF(Table_1[[#This Row],[Discount %]]&lt;=0.2, "10-20%", IF(Table_1[[#This Row],[Discount %]]&lt;=0.3, "20-30%", IF(Table_1[[#This Row],[Discount %]]&lt;=0.4, "30-40%", "40%+"))))</f>
        <v>0-10%</v>
      </c>
    </row>
    <row r="8300" spans="1:24" ht="14.4" x14ac:dyDescent="0.3">
      <c r="A8300" s="2">
        <v>8299</v>
      </c>
      <c r="B8300" s="2" t="s">
        <v>9939</v>
      </c>
      <c r="C8300" s="2">
        <f>YEAR([1]Data!$D8300)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9">
        <v>11.784000000000001</v>
      </c>
      <c r="T8300" s="2">
        <v>3</v>
      </c>
      <c r="U8300" s="25">
        <v>0.2</v>
      </c>
      <c r="V8300" s="25">
        <v>4.2716999999999992</v>
      </c>
      <c r="W8300" s="11">
        <f>Table_1[[#This Row],[Discount]]/Table_1[[#This Row],[Sales]]</f>
        <v>1.6972165648336729E-2</v>
      </c>
      <c r="X8300" t="str">
        <f>IF(Table_1[[#This Row],[Discount %]]&lt;=0.1, "0-10%", IF(Table_1[[#This Row],[Discount %]]&lt;=0.2, "10-20%", IF(Table_1[[#This Row],[Discount %]]&lt;=0.3, "20-30%", IF(Table_1[[#This Row],[Discount %]]&lt;=0.4, "30-40%", "40%+"))))</f>
        <v>0-10%</v>
      </c>
    </row>
    <row r="8301" spans="1:24" ht="14.4" x14ac:dyDescent="0.3">
      <c r="A8301" s="2">
        <v>8300</v>
      </c>
      <c r="B8301" s="2" t="s">
        <v>9940</v>
      </c>
      <c r="C8301" s="2">
        <f>YEAR([1]Data!$D8301)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9">
        <v>7.98</v>
      </c>
      <c r="T8301" s="2">
        <v>3</v>
      </c>
      <c r="U8301" s="25">
        <v>0</v>
      </c>
      <c r="V8301" s="25">
        <v>2.0747999999999998</v>
      </c>
      <c r="W8301" s="11">
        <f>Table_1[[#This Row],[Discount]]/Table_1[[#This Row],[Sales]]</f>
        <v>0</v>
      </c>
      <c r="X8301" t="str">
        <f>IF(Table_1[[#This Row],[Discount %]]&lt;=0.1, "0-10%", IF(Table_1[[#This Row],[Discount %]]&lt;=0.2, "10-20%", IF(Table_1[[#This Row],[Discount %]]&lt;=0.3, "20-30%", IF(Table_1[[#This Row],[Discount %]]&lt;=0.4, "30-40%", "40%+"))))</f>
        <v>0-10%</v>
      </c>
    </row>
    <row r="8302" spans="1:24" ht="14.4" x14ac:dyDescent="0.3">
      <c r="A8302" s="2">
        <v>8301</v>
      </c>
      <c r="B8302" s="2" t="s">
        <v>9941</v>
      </c>
      <c r="C8302" s="2">
        <f>YEAR([1]Data!$D8302)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9">
        <v>180.96</v>
      </c>
      <c r="T8302" s="2">
        <v>2</v>
      </c>
      <c r="U8302" s="25">
        <v>0</v>
      </c>
      <c r="V8302" s="25">
        <v>81.432000000000002</v>
      </c>
      <c r="W8302" s="11">
        <f>Table_1[[#This Row],[Discount]]/Table_1[[#This Row],[Sales]]</f>
        <v>0</v>
      </c>
      <c r="X8302" t="str">
        <f>IF(Table_1[[#This Row],[Discount %]]&lt;=0.1, "0-10%", IF(Table_1[[#This Row],[Discount %]]&lt;=0.2, "10-20%", IF(Table_1[[#This Row],[Discount %]]&lt;=0.3, "20-30%", IF(Table_1[[#This Row],[Discount %]]&lt;=0.4, "30-40%", "40%+"))))</f>
        <v>0-10%</v>
      </c>
    </row>
    <row r="8303" spans="1:24" ht="14.4" x14ac:dyDescent="0.3">
      <c r="A8303" s="2">
        <v>8302</v>
      </c>
      <c r="B8303" s="2" t="s">
        <v>9942</v>
      </c>
      <c r="C8303" s="2">
        <f>YEAR([1]Data!$D8303)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9">
        <v>1649.95</v>
      </c>
      <c r="T8303" s="2">
        <v>5</v>
      </c>
      <c r="U8303" s="25">
        <v>0</v>
      </c>
      <c r="V8303" s="25">
        <v>659.98</v>
      </c>
      <c r="W8303" s="11">
        <f>Table_1[[#This Row],[Discount]]/Table_1[[#This Row],[Sales]]</f>
        <v>0</v>
      </c>
      <c r="X8303" t="str">
        <f>IF(Table_1[[#This Row],[Discount %]]&lt;=0.1, "0-10%", IF(Table_1[[#This Row],[Discount %]]&lt;=0.2, "10-20%", IF(Table_1[[#This Row],[Discount %]]&lt;=0.3, "20-30%", IF(Table_1[[#This Row],[Discount %]]&lt;=0.4, "30-40%", "40%+"))))</f>
        <v>0-10%</v>
      </c>
    </row>
    <row r="8304" spans="1:24" ht="14.4" x14ac:dyDescent="0.3">
      <c r="A8304" s="2">
        <v>8303</v>
      </c>
      <c r="B8304" s="2" t="s">
        <v>9942</v>
      </c>
      <c r="C8304" s="2">
        <f>YEAR([1]Data!$D8304)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9">
        <v>362.35199999999998</v>
      </c>
      <c r="T8304" s="2">
        <v>3</v>
      </c>
      <c r="U8304" s="25">
        <v>0.2</v>
      </c>
      <c r="V8304" s="25">
        <v>45.293999999999954</v>
      </c>
      <c r="W8304" s="11">
        <f>Table_1[[#This Row],[Discount]]/Table_1[[#This Row],[Sales]]</f>
        <v>5.5194948558307953E-4</v>
      </c>
      <c r="X8304" t="str">
        <f>IF(Table_1[[#This Row],[Discount %]]&lt;=0.1, "0-10%", IF(Table_1[[#This Row],[Discount %]]&lt;=0.2, "10-20%", IF(Table_1[[#This Row],[Discount %]]&lt;=0.3, "20-30%", IF(Table_1[[#This Row],[Discount %]]&lt;=0.4, "30-40%", "40%+"))))</f>
        <v>0-10%</v>
      </c>
    </row>
    <row r="8305" spans="1:24" ht="14.4" x14ac:dyDescent="0.3">
      <c r="A8305" s="2">
        <v>8304</v>
      </c>
      <c r="B8305" s="2" t="s">
        <v>9943</v>
      </c>
      <c r="C8305" s="2">
        <f>YEAR([1]Data!$D8305)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9">
        <v>73.584000000000003</v>
      </c>
      <c r="T8305" s="2">
        <v>2</v>
      </c>
      <c r="U8305" s="25">
        <v>0.2</v>
      </c>
      <c r="V8305" s="25">
        <v>8.2781999999999982</v>
      </c>
      <c r="W8305" s="11">
        <f>Table_1[[#This Row],[Discount]]/Table_1[[#This Row],[Sales]]</f>
        <v>2.7179821700369644E-3</v>
      </c>
      <c r="X8305" t="str">
        <f>IF(Table_1[[#This Row],[Discount %]]&lt;=0.1, "0-10%", IF(Table_1[[#This Row],[Discount %]]&lt;=0.2, "10-20%", IF(Table_1[[#This Row],[Discount %]]&lt;=0.3, "20-30%", IF(Table_1[[#This Row],[Discount %]]&lt;=0.4, "30-40%", "40%+"))))</f>
        <v>0-10%</v>
      </c>
    </row>
    <row r="8306" spans="1:24" ht="14.4" x14ac:dyDescent="0.3">
      <c r="A8306" s="2">
        <v>8305</v>
      </c>
      <c r="B8306" s="2" t="s">
        <v>9944</v>
      </c>
      <c r="C8306" s="2">
        <f>YEAR([1]Data!$D8306)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9">
        <v>486.36800000000005</v>
      </c>
      <c r="T8306" s="2">
        <v>4</v>
      </c>
      <c r="U8306" s="25">
        <v>0.2</v>
      </c>
      <c r="V8306" s="25">
        <v>36.477600000000024</v>
      </c>
      <c r="W8306" s="11">
        <f>Table_1[[#This Row],[Discount]]/Table_1[[#This Row],[Sales]]</f>
        <v>4.1121126389894071E-4</v>
      </c>
      <c r="X8306" t="str">
        <f>IF(Table_1[[#This Row],[Discount %]]&lt;=0.1, "0-10%", IF(Table_1[[#This Row],[Discount %]]&lt;=0.2, "10-20%", IF(Table_1[[#This Row],[Discount %]]&lt;=0.3, "20-30%", IF(Table_1[[#This Row],[Discount %]]&lt;=0.4, "30-40%", "40%+"))))</f>
        <v>0-10%</v>
      </c>
    </row>
    <row r="8307" spans="1:24" ht="14.4" x14ac:dyDescent="0.3">
      <c r="A8307" s="2">
        <v>8306</v>
      </c>
      <c r="B8307" s="2" t="s">
        <v>9945</v>
      </c>
      <c r="C8307" s="2">
        <f>YEAR([1]Data!$D8307)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9">
        <v>32.400000000000006</v>
      </c>
      <c r="T8307" s="2">
        <v>5</v>
      </c>
      <c r="U8307" s="25">
        <v>0</v>
      </c>
      <c r="V8307" s="25">
        <v>15.552000000000001</v>
      </c>
      <c r="W8307" s="11">
        <f>Table_1[[#This Row],[Discount]]/Table_1[[#This Row],[Sales]]</f>
        <v>0</v>
      </c>
      <c r="X8307" t="str">
        <f>IF(Table_1[[#This Row],[Discount %]]&lt;=0.1, "0-10%", IF(Table_1[[#This Row],[Discount %]]&lt;=0.2, "10-20%", IF(Table_1[[#This Row],[Discount %]]&lt;=0.3, "20-30%", IF(Table_1[[#This Row],[Discount %]]&lt;=0.4, "30-40%", "40%+"))))</f>
        <v>0-10%</v>
      </c>
    </row>
    <row r="8308" spans="1:24" ht="14.4" x14ac:dyDescent="0.3">
      <c r="A8308" s="2">
        <v>8307</v>
      </c>
      <c r="B8308" s="2" t="s">
        <v>9945</v>
      </c>
      <c r="C8308" s="2">
        <f>YEAR([1]Data!$D8308)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9">
        <v>41.86</v>
      </c>
      <c r="T8308" s="2">
        <v>7</v>
      </c>
      <c r="U8308" s="25">
        <v>0</v>
      </c>
      <c r="V8308" s="25">
        <v>19.255600000000001</v>
      </c>
      <c r="W8308" s="11">
        <f>Table_1[[#This Row],[Discount]]/Table_1[[#This Row],[Sales]]</f>
        <v>0</v>
      </c>
      <c r="X8308" t="str">
        <f>IF(Table_1[[#This Row],[Discount %]]&lt;=0.1, "0-10%", IF(Table_1[[#This Row],[Discount %]]&lt;=0.2, "10-20%", IF(Table_1[[#This Row],[Discount %]]&lt;=0.3, "20-30%", IF(Table_1[[#This Row],[Discount %]]&lt;=0.4, "30-40%", "40%+"))))</f>
        <v>0-10%</v>
      </c>
    </row>
    <row r="8309" spans="1:24" ht="14.4" x14ac:dyDescent="0.3">
      <c r="A8309" s="2">
        <v>8308</v>
      </c>
      <c r="B8309" s="2" t="s">
        <v>9945</v>
      </c>
      <c r="C8309" s="2">
        <f>YEAR([1]Data!$D8309)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9">
        <v>77.56</v>
      </c>
      <c r="T8309" s="2">
        <v>2</v>
      </c>
      <c r="U8309" s="25">
        <v>0</v>
      </c>
      <c r="V8309" s="25">
        <v>35.677599999999998</v>
      </c>
      <c r="W8309" s="11">
        <f>Table_1[[#This Row],[Discount]]/Table_1[[#This Row],[Sales]]</f>
        <v>0</v>
      </c>
      <c r="X8309" t="str">
        <f>IF(Table_1[[#This Row],[Discount %]]&lt;=0.1, "0-10%", IF(Table_1[[#This Row],[Discount %]]&lt;=0.2, "10-20%", IF(Table_1[[#This Row],[Discount %]]&lt;=0.3, "20-30%", IF(Table_1[[#This Row],[Discount %]]&lt;=0.4, "30-40%", "40%+"))))</f>
        <v>0-10%</v>
      </c>
    </row>
    <row r="8310" spans="1:24" ht="14.4" x14ac:dyDescent="0.3">
      <c r="A8310" s="2">
        <v>8309</v>
      </c>
      <c r="B8310" s="2" t="s">
        <v>9946</v>
      </c>
      <c r="C8310" s="2">
        <f>YEAR([1]Data!$D8310)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9">
        <v>37.17</v>
      </c>
      <c r="T8310" s="2">
        <v>9</v>
      </c>
      <c r="U8310" s="25">
        <v>0</v>
      </c>
      <c r="V8310" s="25">
        <v>11.151</v>
      </c>
      <c r="W8310" s="11">
        <f>Table_1[[#This Row],[Discount]]/Table_1[[#This Row],[Sales]]</f>
        <v>0</v>
      </c>
      <c r="X8310" t="str">
        <f>IF(Table_1[[#This Row],[Discount %]]&lt;=0.1, "0-10%", IF(Table_1[[#This Row],[Discount %]]&lt;=0.2, "10-20%", IF(Table_1[[#This Row],[Discount %]]&lt;=0.3, "20-30%", IF(Table_1[[#This Row],[Discount %]]&lt;=0.4, "30-40%", "40%+"))))</f>
        <v>0-10%</v>
      </c>
    </row>
    <row r="8311" spans="1:24" ht="14.4" x14ac:dyDescent="0.3">
      <c r="A8311" s="2">
        <v>8310</v>
      </c>
      <c r="B8311" s="2" t="s">
        <v>9947</v>
      </c>
      <c r="C8311" s="2">
        <f>YEAR([1]Data!$D8311)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9">
        <v>137.352</v>
      </c>
      <c r="T8311" s="2">
        <v>3</v>
      </c>
      <c r="U8311" s="25">
        <v>0.2</v>
      </c>
      <c r="V8311" s="25">
        <v>8.5844999999999914</v>
      </c>
      <c r="W8311" s="11">
        <f>Table_1[[#This Row],[Discount]]/Table_1[[#This Row],[Sales]]</f>
        <v>1.4561127613722407E-3</v>
      </c>
      <c r="X8311" t="str">
        <f>IF(Table_1[[#This Row],[Discount %]]&lt;=0.1, "0-10%", IF(Table_1[[#This Row],[Discount %]]&lt;=0.2, "10-20%", IF(Table_1[[#This Row],[Discount %]]&lt;=0.3, "20-30%", IF(Table_1[[#This Row],[Discount %]]&lt;=0.4, "30-40%", "40%+"))))</f>
        <v>0-10%</v>
      </c>
    </row>
    <row r="8312" spans="1:24" ht="14.4" x14ac:dyDescent="0.3">
      <c r="A8312" s="2">
        <v>8311</v>
      </c>
      <c r="B8312" s="2" t="s">
        <v>9947</v>
      </c>
      <c r="C8312" s="2">
        <f>YEAR([1]Data!$D8312)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9">
        <v>376.50899999999996</v>
      </c>
      <c r="T8312" s="2">
        <v>3</v>
      </c>
      <c r="U8312" s="25">
        <v>0.3</v>
      </c>
      <c r="V8312" s="25">
        <v>-43.029600000000045</v>
      </c>
      <c r="W8312" s="11">
        <f>Table_1[[#This Row],[Discount]]/Table_1[[#This Row],[Sales]]</f>
        <v>7.967937021425783E-4</v>
      </c>
      <c r="X8312" t="str">
        <f>IF(Table_1[[#This Row],[Discount %]]&lt;=0.1, "0-10%", IF(Table_1[[#This Row],[Discount %]]&lt;=0.2, "10-20%", IF(Table_1[[#This Row],[Discount %]]&lt;=0.3, "20-30%", IF(Table_1[[#This Row],[Discount %]]&lt;=0.4, "30-40%", "40%+"))))</f>
        <v>0-10%</v>
      </c>
    </row>
    <row r="8313" spans="1:24" ht="14.4" x14ac:dyDescent="0.3">
      <c r="A8313" s="2">
        <v>8312</v>
      </c>
      <c r="B8313" s="2" t="s">
        <v>9948</v>
      </c>
      <c r="C8313" s="2">
        <f>YEAR([1]Data!$D8313)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9">
        <v>62.72</v>
      </c>
      <c r="T8313" s="2">
        <v>4</v>
      </c>
      <c r="U8313" s="25">
        <v>0</v>
      </c>
      <c r="V8313" s="25">
        <v>24.460799999999999</v>
      </c>
      <c r="W8313" s="11">
        <f>Table_1[[#This Row],[Discount]]/Table_1[[#This Row],[Sales]]</f>
        <v>0</v>
      </c>
      <c r="X8313" t="str">
        <f>IF(Table_1[[#This Row],[Discount %]]&lt;=0.1, "0-10%", IF(Table_1[[#This Row],[Discount %]]&lt;=0.2, "10-20%", IF(Table_1[[#This Row],[Discount %]]&lt;=0.3, "20-30%", IF(Table_1[[#This Row],[Discount %]]&lt;=0.4, "30-40%", "40%+"))))</f>
        <v>0-10%</v>
      </c>
    </row>
    <row r="8314" spans="1:24" ht="14.4" x14ac:dyDescent="0.3">
      <c r="A8314" s="2">
        <v>8313</v>
      </c>
      <c r="B8314" s="2" t="s">
        <v>9948</v>
      </c>
      <c r="C8314" s="2">
        <f>YEAR([1]Data!$D8314)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9">
        <v>2939.9300000000003</v>
      </c>
      <c r="T8314" s="2">
        <v>7</v>
      </c>
      <c r="U8314" s="25">
        <v>0</v>
      </c>
      <c r="V8314" s="25">
        <v>764.38180000000011</v>
      </c>
      <c r="W8314" s="11">
        <f>Table_1[[#This Row],[Discount]]/Table_1[[#This Row],[Sales]]</f>
        <v>0</v>
      </c>
      <c r="X8314" t="str">
        <f>IF(Table_1[[#This Row],[Discount %]]&lt;=0.1, "0-10%", IF(Table_1[[#This Row],[Discount %]]&lt;=0.2, "10-20%", IF(Table_1[[#This Row],[Discount %]]&lt;=0.3, "20-30%", IF(Table_1[[#This Row],[Discount %]]&lt;=0.4, "30-40%", "40%+"))))</f>
        <v>0-10%</v>
      </c>
    </row>
    <row r="8315" spans="1:24" ht="14.4" x14ac:dyDescent="0.3">
      <c r="A8315" s="2">
        <v>8314</v>
      </c>
      <c r="B8315" s="2" t="s">
        <v>9949</v>
      </c>
      <c r="C8315" s="2">
        <f>YEAR([1]Data!$D8315)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9">
        <v>512.35799999999995</v>
      </c>
      <c r="T8315" s="2">
        <v>3</v>
      </c>
      <c r="U8315" s="25">
        <v>0.3</v>
      </c>
      <c r="V8315" s="25">
        <v>-14.638799999999947</v>
      </c>
      <c r="W8315" s="11">
        <f>Table_1[[#This Row],[Discount]]/Table_1[[#This Row],[Sales]]</f>
        <v>5.8552808778237098E-4</v>
      </c>
      <c r="X8315" t="str">
        <f>IF(Table_1[[#This Row],[Discount %]]&lt;=0.1, "0-10%", IF(Table_1[[#This Row],[Discount %]]&lt;=0.2, "10-20%", IF(Table_1[[#This Row],[Discount %]]&lt;=0.3, "20-30%", IF(Table_1[[#This Row],[Discount %]]&lt;=0.4, "30-40%", "40%+"))))</f>
        <v>0-10%</v>
      </c>
    </row>
    <row r="8316" spans="1:24" ht="14.4" x14ac:dyDescent="0.3">
      <c r="A8316" s="2">
        <v>8315</v>
      </c>
      <c r="B8316" s="2" t="s">
        <v>9949</v>
      </c>
      <c r="C8316" s="2">
        <f>YEAR([1]Data!$D8316)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9">
        <v>3.4880000000000004</v>
      </c>
      <c r="T8316" s="2">
        <v>2</v>
      </c>
      <c r="U8316" s="25">
        <v>0.2</v>
      </c>
      <c r="V8316" s="25">
        <v>0.56679999999999997</v>
      </c>
      <c r="W8316" s="11">
        <f>Table_1[[#This Row],[Discount]]/Table_1[[#This Row],[Sales]]</f>
        <v>5.73394495412844E-2</v>
      </c>
      <c r="X8316" t="str">
        <f>IF(Table_1[[#This Row],[Discount %]]&lt;=0.1, "0-10%", IF(Table_1[[#This Row],[Discount %]]&lt;=0.2, "10-20%", IF(Table_1[[#This Row],[Discount %]]&lt;=0.3, "20-30%", IF(Table_1[[#This Row],[Discount %]]&lt;=0.4, "30-40%", "40%+"))))</f>
        <v>0-10%</v>
      </c>
    </row>
    <row r="8317" spans="1:24" ht="14.4" x14ac:dyDescent="0.3">
      <c r="A8317" s="2">
        <v>8316</v>
      </c>
      <c r="B8317" s="2" t="s">
        <v>9949</v>
      </c>
      <c r="C8317" s="2">
        <f>YEAR([1]Data!$D8317)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9">
        <v>22.288</v>
      </c>
      <c r="T8317" s="2">
        <v>7</v>
      </c>
      <c r="U8317" s="25">
        <v>0.2</v>
      </c>
      <c r="V8317" s="25">
        <v>3.9003999999999985</v>
      </c>
      <c r="W8317" s="11">
        <f>Table_1[[#This Row],[Discount]]/Table_1[[#This Row],[Sales]]</f>
        <v>8.9734386216798277E-3</v>
      </c>
      <c r="X8317" t="str">
        <f>IF(Table_1[[#This Row],[Discount %]]&lt;=0.1, "0-10%", IF(Table_1[[#This Row],[Discount %]]&lt;=0.2, "10-20%", IF(Table_1[[#This Row],[Discount %]]&lt;=0.3, "20-30%", IF(Table_1[[#This Row],[Discount %]]&lt;=0.4, "30-40%", "40%+"))))</f>
        <v>0-10%</v>
      </c>
    </row>
    <row r="8318" spans="1:24" ht="14.4" x14ac:dyDescent="0.3">
      <c r="A8318" s="2">
        <v>8317</v>
      </c>
      <c r="B8318" s="2" t="s">
        <v>9949</v>
      </c>
      <c r="C8318" s="2">
        <f>YEAR([1]Data!$D8318)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9">
        <v>16.032</v>
      </c>
      <c r="T8318" s="2">
        <v>3</v>
      </c>
      <c r="U8318" s="25">
        <v>0.2</v>
      </c>
      <c r="V8318" s="25">
        <v>5.6111999999999993</v>
      </c>
      <c r="W8318" s="11">
        <f>Table_1[[#This Row],[Discount]]/Table_1[[#This Row],[Sales]]</f>
        <v>1.2475049900199601E-2</v>
      </c>
      <c r="X8318" t="str">
        <f>IF(Table_1[[#This Row],[Discount %]]&lt;=0.1, "0-10%", IF(Table_1[[#This Row],[Discount %]]&lt;=0.2, "10-20%", IF(Table_1[[#This Row],[Discount %]]&lt;=0.3, "20-30%", IF(Table_1[[#This Row],[Discount %]]&lt;=0.4, "30-40%", "40%+"))))</f>
        <v>0-10%</v>
      </c>
    </row>
    <row r="8319" spans="1:24" ht="14.4" x14ac:dyDescent="0.3">
      <c r="A8319" s="2">
        <v>8318</v>
      </c>
      <c r="B8319" s="2" t="s">
        <v>9950</v>
      </c>
      <c r="C8319" s="2">
        <f>YEAR([1]Data!$D8319)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9">
        <v>1.752</v>
      </c>
      <c r="T8319" s="2">
        <v>1</v>
      </c>
      <c r="U8319" s="25">
        <v>0.2</v>
      </c>
      <c r="V8319" s="25">
        <v>0.15329999999999994</v>
      </c>
      <c r="W8319" s="11">
        <f>Table_1[[#This Row],[Discount]]/Table_1[[#This Row],[Sales]]</f>
        <v>0.11415525114155252</v>
      </c>
      <c r="X8319" t="str">
        <f>IF(Table_1[[#This Row],[Discount %]]&lt;=0.1, "0-10%", IF(Table_1[[#This Row],[Discount %]]&lt;=0.2, "10-20%", IF(Table_1[[#This Row],[Discount %]]&lt;=0.3, "20-30%", IF(Table_1[[#This Row],[Discount %]]&lt;=0.4, "30-40%", "40%+"))))</f>
        <v>10-20%</v>
      </c>
    </row>
    <row r="8320" spans="1:24" ht="14.4" x14ac:dyDescent="0.3">
      <c r="A8320" s="2">
        <v>8319</v>
      </c>
      <c r="B8320" s="2" t="s">
        <v>9950</v>
      </c>
      <c r="C8320" s="2">
        <f>YEAR([1]Data!$D8320)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9">
        <v>20.992000000000001</v>
      </c>
      <c r="T8320" s="2">
        <v>8</v>
      </c>
      <c r="U8320" s="25">
        <v>0.2</v>
      </c>
      <c r="V8320" s="25">
        <v>2.3615999999999966</v>
      </c>
      <c r="W8320" s="11">
        <f>Table_1[[#This Row],[Discount]]/Table_1[[#This Row],[Sales]]</f>
        <v>9.5274390243902437E-3</v>
      </c>
      <c r="X8320" t="str">
        <f>IF(Table_1[[#This Row],[Discount %]]&lt;=0.1, "0-10%", IF(Table_1[[#This Row],[Discount %]]&lt;=0.2, "10-20%", IF(Table_1[[#This Row],[Discount %]]&lt;=0.3, "20-30%", IF(Table_1[[#This Row],[Discount %]]&lt;=0.4, "30-40%", "40%+"))))</f>
        <v>0-10%</v>
      </c>
    </row>
    <row r="8321" spans="1:24" ht="14.4" x14ac:dyDescent="0.3">
      <c r="A8321" s="2">
        <v>8320</v>
      </c>
      <c r="B8321" s="2" t="s">
        <v>9951</v>
      </c>
      <c r="C8321" s="2">
        <f>YEAR([1]Data!$D8321)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9">
        <v>11.21</v>
      </c>
      <c r="T8321" s="2">
        <v>1</v>
      </c>
      <c r="U8321" s="25">
        <v>0</v>
      </c>
      <c r="V8321" s="25">
        <v>3.3629999999999995</v>
      </c>
      <c r="W8321" s="11">
        <f>Table_1[[#This Row],[Discount]]/Table_1[[#This Row],[Sales]]</f>
        <v>0</v>
      </c>
      <c r="X8321" t="str">
        <f>IF(Table_1[[#This Row],[Discount %]]&lt;=0.1, "0-10%", IF(Table_1[[#This Row],[Discount %]]&lt;=0.2, "10-20%", IF(Table_1[[#This Row],[Discount %]]&lt;=0.3, "20-30%", IF(Table_1[[#This Row],[Discount %]]&lt;=0.4, "30-40%", "40%+"))))</f>
        <v>0-10%</v>
      </c>
    </row>
    <row r="8322" spans="1:24" ht="14.4" x14ac:dyDescent="0.3">
      <c r="A8322" s="2">
        <v>8321</v>
      </c>
      <c r="B8322" s="2" t="s">
        <v>9952</v>
      </c>
      <c r="C8322" s="2">
        <f>YEAR([1]Data!$D8322)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9">
        <v>45.04</v>
      </c>
      <c r="T8322" s="2">
        <v>2</v>
      </c>
      <c r="U8322" s="25">
        <v>0.2</v>
      </c>
      <c r="V8322" s="25">
        <v>4.5040000000000031</v>
      </c>
      <c r="W8322" s="11">
        <f>Table_1[[#This Row],[Discount]]/Table_1[[#This Row],[Sales]]</f>
        <v>4.4404973357015992E-3</v>
      </c>
      <c r="X8322" t="str">
        <f>IF(Table_1[[#This Row],[Discount %]]&lt;=0.1, "0-10%", IF(Table_1[[#This Row],[Discount %]]&lt;=0.2, "10-20%", IF(Table_1[[#This Row],[Discount %]]&lt;=0.3, "20-30%", IF(Table_1[[#This Row],[Discount %]]&lt;=0.4, "30-40%", "40%+"))))</f>
        <v>0-10%</v>
      </c>
    </row>
    <row r="8323" spans="1:24" ht="14.4" x14ac:dyDescent="0.3">
      <c r="A8323" s="2">
        <v>8322</v>
      </c>
      <c r="B8323" s="2" t="s">
        <v>9953</v>
      </c>
      <c r="C8323" s="2">
        <f>YEAR([1]Data!$D8323)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9">
        <v>15.623999999999997</v>
      </c>
      <c r="T8323" s="2">
        <v>2</v>
      </c>
      <c r="U8323" s="25">
        <v>0.8</v>
      </c>
      <c r="V8323" s="25">
        <v>-24.998400000000011</v>
      </c>
      <c r="W8323" s="11">
        <f>Table_1[[#This Row],[Discount]]/Table_1[[#This Row],[Sales]]</f>
        <v>5.1203277009728633E-2</v>
      </c>
      <c r="X8323" t="str">
        <f>IF(Table_1[[#This Row],[Discount %]]&lt;=0.1, "0-10%", IF(Table_1[[#This Row],[Discount %]]&lt;=0.2, "10-20%", IF(Table_1[[#This Row],[Discount %]]&lt;=0.3, "20-30%", IF(Table_1[[#This Row],[Discount %]]&lt;=0.4, "30-40%", "40%+"))))</f>
        <v>0-10%</v>
      </c>
    </row>
    <row r="8324" spans="1:24" ht="14.4" x14ac:dyDescent="0.3">
      <c r="A8324" s="2">
        <v>8323</v>
      </c>
      <c r="B8324" s="2" t="s">
        <v>9954</v>
      </c>
      <c r="C8324" s="2">
        <f>YEAR([1]Data!$D8324)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9">
        <v>8.74</v>
      </c>
      <c r="T8324" s="2">
        <v>2</v>
      </c>
      <c r="U8324" s="25">
        <v>0</v>
      </c>
      <c r="V8324" s="25">
        <v>2.2724000000000002</v>
      </c>
      <c r="W8324" s="11">
        <f>Table_1[[#This Row],[Discount]]/Table_1[[#This Row],[Sales]]</f>
        <v>0</v>
      </c>
      <c r="X8324" t="str">
        <f>IF(Table_1[[#This Row],[Discount %]]&lt;=0.1, "0-10%", IF(Table_1[[#This Row],[Discount %]]&lt;=0.2, "10-20%", IF(Table_1[[#This Row],[Discount %]]&lt;=0.3, "20-30%", IF(Table_1[[#This Row],[Discount %]]&lt;=0.4, "30-40%", "40%+"))))</f>
        <v>0-10%</v>
      </c>
    </row>
    <row r="8325" spans="1:24" ht="14.4" x14ac:dyDescent="0.3">
      <c r="A8325" s="2">
        <v>8324</v>
      </c>
      <c r="B8325" s="2" t="s">
        <v>9954</v>
      </c>
      <c r="C8325" s="2">
        <f>YEAR([1]Data!$D8325)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9">
        <v>44.75</v>
      </c>
      <c r="T8325" s="2">
        <v>5</v>
      </c>
      <c r="U8325" s="25">
        <v>0</v>
      </c>
      <c r="V8325" s="25">
        <v>20.584999999999994</v>
      </c>
      <c r="W8325" s="11">
        <f>Table_1[[#This Row],[Discount]]/Table_1[[#This Row],[Sales]]</f>
        <v>0</v>
      </c>
      <c r="X8325" t="str">
        <f>IF(Table_1[[#This Row],[Discount %]]&lt;=0.1, "0-10%", IF(Table_1[[#This Row],[Discount %]]&lt;=0.2, "10-20%", IF(Table_1[[#This Row],[Discount %]]&lt;=0.3, "20-30%", IF(Table_1[[#This Row],[Discount %]]&lt;=0.4, "30-40%", "40%+"))))</f>
        <v>0-10%</v>
      </c>
    </row>
    <row r="8326" spans="1:24" ht="14.4" x14ac:dyDescent="0.3">
      <c r="A8326" s="2">
        <v>8325</v>
      </c>
      <c r="B8326" s="2" t="s">
        <v>9955</v>
      </c>
      <c r="C8326" s="2">
        <f>YEAR([1]Data!$D8326)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9">
        <v>61.68</v>
      </c>
      <c r="T8326" s="2">
        <v>5</v>
      </c>
      <c r="U8326" s="25">
        <v>0.2</v>
      </c>
      <c r="V8326" s="25">
        <v>5.3970000000000073</v>
      </c>
      <c r="W8326" s="11">
        <f>Table_1[[#This Row],[Discount]]/Table_1[[#This Row],[Sales]]</f>
        <v>3.2425421530479898E-3</v>
      </c>
      <c r="X8326" t="str">
        <f>IF(Table_1[[#This Row],[Discount %]]&lt;=0.1, "0-10%", IF(Table_1[[#This Row],[Discount %]]&lt;=0.2, "10-20%", IF(Table_1[[#This Row],[Discount %]]&lt;=0.3, "20-30%", IF(Table_1[[#This Row],[Discount %]]&lt;=0.4, "30-40%", "40%+"))))</f>
        <v>0-10%</v>
      </c>
    </row>
    <row r="8327" spans="1:24" ht="14.4" x14ac:dyDescent="0.3">
      <c r="A8327" s="2">
        <v>8326</v>
      </c>
      <c r="B8327" s="2" t="s">
        <v>9955</v>
      </c>
      <c r="C8327" s="2">
        <f>YEAR([1]Data!$D8327)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9">
        <v>158.376</v>
      </c>
      <c r="T8327" s="2">
        <v>3</v>
      </c>
      <c r="U8327" s="25">
        <v>0.2</v>
      </c>
      <c r="V8327" s="25">
        <v>13.857900000000008</v>
      </c>
      <c r="W8327" s="11">
        <f>Table_1[[#This Row],[Discount]]/Table_1[[#This Row],[Sales]]</f>
        <v>1.2628175986260544E-3</v>
      </c>
      <c r="X8327" t="str">
        <f>IF(Table_1[[#This Row],[Discount %]]&lt;=0.1, "0-10%", IF(Table_1[[#This Row],[Discount %]]&lt;=0.2, "10-20%", IF(Table_1[[#This Row],[Discount %]]&lt;=0.3, "20-30%", IF(Table_1[[#This Row],[Discount %]]&lt;=0.4, "30-40%", "40%+"))))</f>
        <v>0-10%</v>
      </c>
    </row>
    <row r="8328" spans="1:24" ht="14.4" x14ac:dyDescent="0.3">
      <c r="A8328" s="2">
        <v>8327</v>
      </c>
      <c r="B8328" s="2" t="s">
        <v>9956</v>
      </c>
      <c r="C8328" s="2">
        <f>YEAR([1]Data!$D8328)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9">
        <v>2.8639999999999994</v>
      </c>
      <c r="T8328" s="2">
        <v>4</v>
      </c>
      <c r="U8328" s="25">
        <v>0.8</v>
      </c>
      <c r="V8328" s="25">
        <v>-4.5824000000000016</v>
      </c>
      <c r="W8328" s="11">
        <f>Table_1[[#This Row],[Discount]]/Table_1[[#This Row],[Sales]]</f>
        <v>0.27932960893854758</v>
      </c>
      <c r="X8328" t="str">
        <f>IF(Table_1[[#This Row],[Discount %]]&lt;=0.1, "0-10%", IF(Table_1[[#This Row],[Discount %]]&lt;=0.2, "10-20%", IF(Table_1[[#This Row],[Discount %]]&lt;=0.3, "20-30%", IF(Table_1[[#This Row],[Discount %]]&lt;=0.4, "30-40%", "40%+"))))</f>
        <v>20-30%</v>
      </c>
    </row>
    <row r="8329" spans="1:24" ht="14.4" x14ac:dyDescent="0.3">
      <c r="A8329" s="2">
        <v>8328</v>
      </c>
      <c r="B8329" s="2" t="s">
        <v>9956</v>
      </c>
      <c r="C8329" s="2">
        <f>YEAR([1]Data!$D8329)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9">
        <v>94.191999999999979</v>
      </c>
      <c r="T8329" s="2">
        <v>7</v>
      </c>
      <c r="U8329" s="25">
        <v>0.8</v>
      </c>
      <c r="V8329" s="25">
        <v>-164.83600000000007</v>
      </c>
      <c r="W8329" s="11">
        <f>Table_1[[#This Row],[Discount]]/Table_1[[#This Row],[Sales]]</f>
        <v>8.4932903006624798E-3</v>
      </c>
      <c r="X8329" t="str">
        <f>IF(Table_1[[#This Row],[Discount %]]&lt;=0.1, "0-10%", IF(Table_1[[#This Row],[Discount %]]&lt;=0.2, "10-20%", IF(Table_1[[#This Row],[Discount %]]&lt;=0.3, "20-30%", IF(Table_1[[#This Row],[Discount %]]&lt;=0.4, "30-40%", "40%+"))))</f>
        <v>0-10%</v>
      </c>
    </row>
    <row r="8330" spans="1:24" ht="14.4" x14ac:dyDescent="0.3">
      <c r="A8330" s="2">
        <v>8329</v>
      </c>
      <c r="B8330" s="2" t="s">
        <v>9957</v>
      </c>
      <c r="C8330" s="2">
        <f>YEAR([1]Data!$D8330)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9">
        <v>143.69999999999999</v>
      </c>
      <c r="T8330" s="2">
        <v>3</v>
      </c>
      <c r="U8330" s="25">
        <v>0</v>
      </c>
      <c r="V8330" s="25">
        <v>68.975999999999999</v>
      </c>
      <c r="W8330" s="11">
        <f>Table_1[[#This Row],[Discount]]/Table_1[[#This Row],[Sales]]</f>
        <v>0</v>
      </c>
      <c r="X8330" t="str">
        <f>IF(Table_1[[#This Row],[Discount %]]&lt;=0.1, "0-10%", IF(Table_1[[#This Row],[Discount %]]&lt;=0.2, "10-20%", IF(Table_1[[#This Row],[Discount %]]&lt;=0.3, "20-30%", IF(Table_1[[#This Row],[Discount %]]&lt;=0.4, "30-40%", "40%+"))))</f>
        <v>0-10%</v>
      </c>
    </row>
    <row r="8331" spans="1:24" ht="14.4" x14ac:dyDescent="0.3">
      <c r="A8331" s="2">
        <v>8330</v>
      </c>
      <c r="B8331" s="2" t="s">
        <v>9957</v>
      </c>
      <c r="C8331" s="2">
        <f>YEAR([1]Data!$D8331)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9">
        <v>6.48</v>
      </c>
      <c r="T8331" s="2">
        <v>1</v>
      </c>
      <c r="U8331" s="25">
        <v>0</v>
      </c>
      <c r="V8331" s="25">
        <v>3.1104000000000003</v>
      </c>
      <c r="W8331" s="11">
        <f>Table_1[[#This Row],[Discount]]/Table_1[[#This Row],[Sales]]</f>
        <v>0</v>
      </c>
      <c r="X8331" t="str">
        <f>IF(Table_1[[#This Row],[Discount %]]&lt;=0.1, "0-10%", IF(Table_1[[#This Row],[Discount %]]&lt;=0.2, "10-20%", IF(Table_1[[#This Row],[Discount %]]&lt;=0.3, "20-30%", IF(Table_1[[#This Row],[Discount %]]&lt;=0.4, "30-40%", "40%+"))))</f>
        <v>0-10%</v>
      </c>
    </row>
    <row r="8332" spans="1:24" ht="14.4" x14ac:dyDescent="0.3">
      <c r="A8332" s="2">
        <v>8331</v>
      </c>
      <c r="B8332" s="2" t="s">
        <v>9958</v>
      </c>
      <c r="C8332" s="2">
        <f>YEAR([1]Data!$D8332)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9">
        <v>7.88</v>
      </c>
      <c r="T8332" s="2">
        <v>4</v>
      </c>
      <c r="U8332" s="25">
        <v>0</v>
      </c>
      <c r="V8332" s="25">
        <v>2.5215999999999994</v>
      </c>
      <c r="W8332" s="11">
        <f>Table_1[[#This Row],[Discount]]/Table_1[[#This Row],[Sales]]</f>
        <v>0</v>
      </c>
      <c r="X8332" t="str">
        <f>IF(Table_1[[#This Row],[Discount %]]&lt;=0.1, "0-10%", IF(Table_1[[#This Row],[Discount %]]&lt;=0.2, "10-20%", IF(Table_1[[#This Row],[Discount %]]&lt;=0.3, "20-30%", IF(Table_1[[#This Row],[Discount %]]&lt;=0.4, "30-40%", "40%+"))))</f>
        <v>0-10%</v>
      </c>
    </row>
    <row r="8333" spans="1:24" ht="14.4" x14ac:dyDescent="0.3">
      <c r="A8333" s="2">
        <v>8332</v>
      </c>
      <c r="B8333" s="2" t="s">
        <v>9961</v>
      </c>
      <c r="C8333" s="2">
        <f>YEAR([1]Data!$D8333)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9">
        <v>11.21</v>
      </c>
      <c r="T8333" s="2">
        <v>1</v>
      </c>
      <c r="U8333" s="25">
        <v>0</v>
      </c>
      <c r="V8333" s="25">
        <v>3.3629999999999995</v>
      </c>
      <c r="W8333" s="11">
        <f>Table_1[[#This Row],[Discount]]/Table_1[[#This Row],[Sales]]</f>
        <v>0</v>
      </c>
      <c r="X8333" t="str">
        <f>IF(Table_1[[#This Row],[Discount %]]&lt;=0.1, "0-10%", IF(Table_1[[#This Row],[Discount %]]&lt;=0.2, "10-20%", IF(Table_1[[#This Row],[Discount %]]&lt;=0.3, "20-30%", IF(Table_1[[#This Row],[Discount %]]&lt;=0.4, "30-40%", "40%+"))))</f>
        <v>0-10%</v>
      </c>
    </row>
    <row r="8334" spans="1:24" ht="14.4" x14ac:dyDescent="0.3">
      <c r="A8334" s="2">
        <v>8333</v>
      </c>
      <c r="B8334" s="2" t="s">
        <v>9961</v>
      </c>
      <c r="C8334" s="2">
        <f>YEAR([1]Data!$D8334)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9">
        <v>354.90000000000003</v>
      </c>
      <c r="T8334" s="2">
        <v>5</v>
      </c>
      <c r="U8334" s="25">
        <v>0</v>
      </c>
      <c r="V8334" s="25">
        <v>88.725000000000023</v>
      </c>
      <c r="W8334" s="11">
        <f>Table_1[[#This Row],[Discount]]/Table_1[[#This Row],[Sales]]</f>
        <v>0</v>
      </c>
      <c r="X8334" t="str">
        <f>IF(Table_1[[#This Row],[Discount %]]&lt;=0.1, "0-10%", IF(Table_1[[#This Row],[Discount %]]&lt;=0.2, "10-20%", IF(Table_1[[#This Row],[Discount %]]&lt;=0.3, "20-30%", IF(Table_1[[#This Row],[Discount %]]&lt;=0.4, "30-40%", "40%+"))))</f>
        <v>0-10%</v>
      </c>
    </row>
    <row r="8335" spans="1:24" ht="14.4" x14ac:dyDescent="0.3">
      <c r="A8335" s="2">
        <v>8334</v>
      </c>
      <c r="B8335" s="2" t="s">
        <v>9961</v>
      </c>
      <c r="C8335" s="2">
        <f>YEAR([1]Data!$D8335)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9">
        <v>17.940000000000001</v>
      </c>
      <c r="T8335" s="2">
        <v>3</v>
      </c>
      <c r="U8335" s="25">
        <v>0</v>
      </c>
      <c r="V8335" s="25">
        <v>8.7906000000000013</v>
      </c>
      <c r="W8335" s="11">
        <f>Table_1[[#This Row],[Discount]]/Table_1[[#This Row],[Sales]]</f>
        <v>0</v>
      </c>
      <c r="X8335" t="str">
        <f>IF(Table_1[[#This Row],[Discount %]]&lt;=0.1, "0-10%", IF(Table_1[[#This Row],[Discount %]]&lt;=0.2, "10-20%", IF(Table_1[[#This Row],[Discount %]]&lt;=0.3, "20-30%", IF(Table_1[[#This Row],[Discount %]]&lt;=0.4, "30-40%", "40%+"))))</f>
        <v>0-10%</v>
      </c>
    </row>
    <row r="8336" spans="1:24" ht="14.4" x14ac:dyDescent="0.3">
      <c r="A8336" s="2">
        <v>8335</v>
      </c>
      <c r="B8336" s="2" t="s">
        <v>9961</v>
      </c>
      <c r="C8336" s="2">
        <f>YEAR([1]Data!$D8336)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9">
        <v>51.8</v>
      </c>
      <c r="T8336" s="2">
        <v>4</v>
      </c>
      <c r="U8336" s="25">
        <v>0</v>
      </c>
      <c r="V8336" s="25">
        <v>23.309999999999995</v>
      </c>
      <c r="W8336" s="11">
        <f>Table_1[[#This Row],[Discount]]/Table_1[[#This Row],[Sales]]</f>
        <v>0</v>
      </c>
      <c r="X8336" t="str">
        <f>IF(Table_1[[#This Row],[Discount %]]&lt;=0.1, "0-10%", IF(Table_1[[#This Row],[Discount %]]&lt;=0.2, "10-20%", IF(Table_1[[#This Row],[Discount %]]&lt;=0.3, "20-30%", IF(Table_1[[#This Row],[Discount %]]&lt;=0.4, "30-40%", "40%+"))))</f>
        <v>0-10%</v>
      </c>
    </row>
    <row r="8337" spans="1:24" ht="14.4" x14ac:dyDescent="0.3">
      <c r="A8337" s="2">
        <v>8336</v>
      </c>
      <c r="B8337" s="2" t="s">
        <v>9963</v>
      </c>
      <c r="C8337" s="2">
        <f>YEAR([1]Data!$D8337)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9">
        <v>299.52</v>
      </c>
      <c r="T8337" s="2">
        <v>9</v>
      </c>
      <c r="U8337" s="25">
        <v>0</v>
      </c>
      <c r="V8337" s="25">
        <v>149.76</v>
      </c>
      <c r="W8337" s="11">
        <f>Table_1[[#This Row],[Discount]]/Table_1[[#This Row],[Sales]]</f>
        <v>0</v>
      </c>
      <c r="X8337" t="str">
        <f>IF(Table_1[[#This Row],[Discount %]]&lt;=0.1, "0-10%", IF(Table_1[[#This Row],[Discount %]]&lt;=0.2, "10-20%", IF(Table_1[[#This Row],[Discount %]]&lt;=0.3, "20-30%", IF(Table_1[[#This Row],[Discount %]]&lt;=0.4, "30-40%", "40%+"))))</f>
        <v>0-10%</v>
      </c>
    </row>
    <row r="8338" spans="1:24" ht="14.4" x14ac:dyDescent="0.3">
      <c r="A8338" s="2">
        <v>8337</v>
      </c>
      <c r="B8338" s="2" t="s">
        <v>9964</v>
      </c>
      <c r="C8338" s="2">
        <f>YEAR([1]Data!$D8338)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9">
        <v>7.7</v>
      </c>
      <c r="T8338" s="2">
        <v>2</v>
      </c>
      <c r="U8338" s="25">
        <v>0</v>
      </c>
      <c r="V8338" s="25">
        <v>3.157</v>
      </c>
      <c r="W8338" s="11">
        <f>Table_1[[#This Row],[Discount]]/Table_1[[#This Row],[Sales]]</f>
        <v>0</v>
      </c>
      <c r="X8338" t="str">
        <f>IF(Table_1[[#This Row],[Discount %]]&lt;=0.1, "0-10%", IF(Table_1[[#This Row],[Discount %]]&lt;=0.2, "10-20%", IF(Table_1[[#This Row],[Discount %]]&lt;=0.3, "20-30%", IF(Table_1[[#This Row],[Discount %]]&lt;=0.4, "30-40%", "40%+"))))</f>
        <v>0-10%</v>
      </c>
    </row>
    <row r="8339" spans="1:24" ht="14.4" x14ac:dyDescent="0.3">
      <c r="A8339" s="2">
        <v>8338</v>
      </c>
      <c r="B8339" s="2" t="s">
        <v>9967</v>
      </c>
      <c r="C8339" s="2">
        <f>YEAR([1]Data!$D8339)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9">
        <v>23.92</v>
      </c>
      <c r="T8339" s="2">
        <v>4</v>
      </c>
      <c r="U8339" s="25">
        <v>0</v>
      </c>
      <c r="V8339" s="25">
        <v>11.720800000000001</v>
      </c>
      <c r="W8339" s="11">
        <f>Table_1[[#This Row],[Discount]]/Table_1[[#This Row],[Sales]]</f>
        <v>0</v>
      </c>
      <c r="X8339" t="str">
        <f>IF(Table_1[[#This Row],[Discount %]]&lt;=0.1, "0-10%", IF(Table_1[[#This Row],[Discount %]]&lt;=0.2, "10-20%", IF(Table_1[[#This Row],[Discount %]]&lt;=0.3, "20-30%", IF(Table_1[[#This Row],[Discount %]]&lt;=0.4, "30-40%", "40%+"))))</f>
        <v>0-10%</v>
      </c>
    </row>
    <row r="8340" spans="1:24" ht="14.4" x14ac:dyDescent="0.3">
      <c r="A8340" s="2">
        <v>8339</v>
      </c>
      <c r="B8340" s="2" t="s">
        <v>9967</v>
      </c>
      <c r="C8340" s="2">
        <f>YEAR([1]Data!$D8340)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9">
        <v>498</v>
      </c>
      <c r="T8340" s="2">
        <v>5</v>
      </c>
      <c r="U8340" s="25">
        <v>0</v>
      </c>
      <c r="V8340" s="25">
        <v>184.26</v>
      </c>
      <c r="W8340" s="11">
        <f>Table_1[[#This Row],[Discount]]/Table_1[[#This Row],[Sales]]</f>
        <v>0</v>
      </c>
      <c r="X8340" t="str">
        <f>IF(Table_1[[#This Row],[Discount %]]&lt;=0.1, "0-10%", IF(Table_1[[#This Row],[Discount %]]&lt;=0.2, "10-20%", IF(Table_1[[#This Row],[Discount %]]&lt;=0.3, "20-30%", IF(Table_1[[#This Row],[Discount %]]&lt;=0.4, "30-40%", "40%+"))))</f>
        <v>0-10%</v>
      </c>
    </row>
    <row r="8341" spans="1:24" ht="14.4" x14ac:dyDescent="0.3">
      <c r="A8341" s="2">
        <v>8340</v>
      </c>
      <c r="B8341" s="2" t="s">
        <v>9968</v>
      </c>
      <c r="C8341" s="2">
        <f>YEAR([1]Data!$D8341)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9">
        <v>436.70400000000006</v>
      </c>
      <c r="T8341" s="2">
        <v>6</v>
      </c>
      <c r="U8341" s="25">
        <v>0.2</v>
      </c>
      <c r="V8341" s="25">
        <v>-38.211600000000033</v>
      </c>
      <c r="W8341" s="11">
        <f>Table_1[[#This Row],[Discount]]/Table_1[[#This Row],[Sales]]</f>
        <v>4.5797611196599981E-4</v>
      </c>
      <c r="X8341" t="str">
        <f>IF(Table_1[[#This Row],[Discount %]]&lt;=0.1, "0-10%", IF(Table_1[[#This Row],[Discount %]]&lt;=0.2, "10-20%", IF(Table_1[[#This Row],[Discount %]]&lt;=0.3, "20-30%", IF(Table_1[[#This Row],[Discount %]]&lt;=0.4, "30-40%", "40%+"))))</f>
        <v>0-10%</v>
      </c>
    </row>
    <row r="8342" spans="1:24" ht="14.4" x14ac:dyDescent="0.3">
      <c r="A8342" s="2">
        <v>8341</v>
      </c>
      <c r="B8342" s="2" t="s">
        <v>9969</v>
      </c>
      <c r="C8342" s="2">
        <f>YEAR([1]Data!$D8342)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9">
        <v>32.400000000000006</v>
      </c>
      <c r="T8342" s="2">
        <v>5</v>
      </c>
      <c r="U8342" s="25">
        <v>0</v>
      </c>
      <c r="V8342" s="25">
        <v>15.552000000000001</v>
      </c>
      <c r="W8342" s="11">
        <f>Table_1[[#This Row],[Discount]]/Table_1[[#This Row],[Sales]]</f>
        <v>0</v>
      </c>
      <c r="X8342" t="str">
        <f>IF(Table_1[[#This Row],[Discount %]]&lt;=0.1, "0-10%", IF(Table_1[[#This Row],[Discount %]]&lt;=0.2, "10-20%", IF(Table_1[[#This Row],[Discount %]]&lt;=0.3, "20-30%", IF(Table_1[[#This Row],[Discount %]]&lt;=0.4, "30-40%", "40%+"))))</f>
        <v>0-10%</v>
      </c>
    </row>
    <row r="8343" spans="1:24" ht="14.4" x14ac:dyDescent="0.3">
      <c r="A8343" s="2">
        <v>8342</v>
      </c>
      <c r="B8343" s="2" t="s">
        <v>9970</v>
      </c>
      <c r="C8343" s="2">
        <f>YEAR([1]Data!$D8343)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9">
        <v>61.44</v>
      </c>
      <c r="T8343" s="2">
        <v>3</v>
      </c>
      <c r="U8343" s="25">
        <v>0</v>
      </c>
      <c r="V8343" s="25">
        <v>16.588799999999999</v>
      </c>
      <c r="W8343" s="11">
        <f>Table_1[[#This Row],[Discount]]/Table_1[[#This Row],[Sales]]</f>
        <v>0</v>
      </c>
      <c r="X8343" t="str">
        <f>IF(Table_1[[#This Row],[Discount %]]&lt;=0.1, "0-10%", IF(Table_1[[#This Row],[Discount %]]&lt;=0.2, "10-20%", IF(Table_1[[#This Row],[Discount %]]&lt;=0.3, "20-30%", IF(Table_1[[#This Row],[Discount %]]&lt;=0.4, "30-40%", "40%+"))))</f>
        <v>0-10%</v>
      </c>
    </row>
    <row r="8344" spans="1:24" ht="14.4" x14ac:dyDescent="0.3">
      <c r="A8344" s="2">
        <v>8343</v>
      </c>
      <c r="B8344" s="2" t="s">
        <v>9971</v>
      </c>
      <c r="C8344" s="2">
        <f>YEAR([1]Data!$D8344)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9">
        <v>73.36</v>
      </c>
      <c r="T8344" s="2">
        <v>7</v>
      </c>
      <c r="U8344" s="25">
        <v>0</v>
      </c>
      <c r="V8344" s="25">
        <v>19.807200000000002</v>
      </c>
      <c r="W8344" s="11">
        <f>Table_1[[#This Row],[Discount]]/Table_1[[#This Row],[Sales]]</f>
        <v>0</v>
      </c>
      <c r="X8344" t="str">
        <f>IF(Table_1[[#This Row],[Discount %]]&lt;=0.1, "0-10%", IF(Table_1[[#This Row],[Discount %]]&lt;=0.2, "10-20%", IF(Table_1[[#This Row],[Discount %]]&lt;=0.3, "20-30%", IF(Table_1[[#This Row],[Discount %]]&lt;=0.4, "30-40%", "40%+"))))</f>
        <v>0-10%</v>
      </c>
    </row>
    <row r="8345" spans="1:24" ht="14.4" x14ac:dyDescent="0.3">
      <c r="A8345" s="2">
        <v>8344</v>
      </c>
      <c r="B8345" s="2" t="s">
        <v>9972</v>
      </c>
      <c r="C8345" s="2">
        <f>YEAR([1]Data!$D8345)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9">
        <v>59.20000000000001</v>
      </c>
      <c r="T8345" s="2">
        <v>5</v>
      </c>
      <c r="U8345" s="25">
        <v>0.2</v>
      </c>
      <c r="V8345" s="25">
        <v>22.199999999999996</v>
      </c>
      <c r="W8345" s="11">
        <f>Table_1[[#This Row],[Discount]]/Table_1[[#This Row],[Sales]]</f>
        <v>3.3783783783783781E-3</v>
      </c>
      <c r="X8345" t="str">
        <f>IF(Table_1[[#This Row],[Discount %]]&lt;=0.1, "0-10%", IF(Table_1[[#This Row],[Discount %]]&lt;=0.2, "10-20%", IF(Table_1[[#This Row],[Discount %]]&lt;=0.3, "20-30%", IF(Table_1[[#This Row],[Discount %]]&lt;=0.4, "30-40%", "40%+"))))</f>
        <v>0-10%</v>
      </c>
    </row>
    <row r="8346" spans="1:24" ht="14.4" x14ac:dyDescent="0.3">
      <c r="A8346" s="2">
        <v>8345</v>
      </c>
      <c r="B8346" s="2" t="s">
        <v>9972</v>
      </c>
      <c r="C8346" s="2">
        <f>YEAR([1]Data!$D8346)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9">
        <v>32.952000000000005</v>
      </c>
      <c r="T8346" s="2">
        <v>3</v>
      </c>
      <c r="U8346" s="25">
        <v>0.2</v>
      </c>
      <c r="V8346" s="25">
        <v>6.5903999999999989</v>
      </c>
      <c r="W8346" s="11">
        <f>Table_1[[#This Row],[Discount]]/Table_1[[#This Row],[Sales]]</f>
        <v>6.0694343287205623E-3</v>
      </c>
      <c r="X8346" t="str">
        <f>IF(Table_1[[#This Row],[Discount %]]&lt;=0.1, "0-10%", IF(Table_1[[#This Row],[Discount %]]&lt;=0.2, "10-20%", IF(Table_1[[#This Row],[Discount %]]&lt;=0.3, "20-30%", IF(Table_1[[#This Row],[Discount %]]&lt;=0.4, "30-40%", "40%+"))))</f>
        <v>0-10%</v>
      </c>
    </row>
    <row r="8347" spans="1:24" ht="14.4" x14ac:dyDescent="0.3">
      <c r="A8347" s="2">
        <v>8346</v>
      </c>
      <c r="B8347" s="2" t="s">
        <v>9972</v>
      </c>
      <c r="C8347" s="2">
        <f>YEAR([1]Data!$D8347)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9">
        <v>218.376</v>
      </c>
      <c r="T8347" s="2">
        <v>3</v>
      </c>
      <c r="U8347" s="25">
        <v>0.2</v>
      </c>
      <c r="V8347" s="25">
        <v>-10.918799999999983</v>
      </c>
      <c r="W8347" s="11">
        <f>Table_1[[#This Row],[Discount]]/Table_1[[#This Row],[Sales]]</f>
        <v>9.1585155877935305E-4</v>
      </c>
      <c r="X8347" t="str">
        <f>IF(Table_1[[#This Row],[Discount %]]&lt;=0.1, "0-10%", IF(Table_1[[#This Row],[Discount %]]&lt;=0.2, "10-20%", IF(Table_1[[#This Row],[Discount %]]&lt;=0.3, "20-30%", IF(Table_1[[#This Row],[Discount %]]&lt;=0.4, "30-40%", "40%+"))))</f>
        <v>0-10%</v>
      </c>
    </row>
    <row r="8348" spans="1:24" ht="14.4" x14ac:dyDescent="0.3">
      <c r="A8348" s="2">
        <v>8347</v>
      </c>
      <c r="B8348" s="2" t="s">
        <v>9973</v>
      </c>
      <c r="C8348" s="2">
        <f>YEAR([1]Data!$D8348)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9">
        <v>31.400000000000002</v>
      </c>
      <c r="T8348" s="2">
        <v>5</v>
      </c>
      <c r="U8348" s="25">
        <v>0</v>
      </c>
      <c r="V8348" s="25">
        <v>13.188000000000002</v>
      </c>
      <c r="W8348" s="11">
        <f>Table_1[[#This Row],[Discount]]/Table_1[[#This Row],[Sales]]</f>
        <v>0</v>
      </c>
      <c r="X8348" t="str">
        <f>IF(Table_1[[#This Row],[Discount %]]&lt;=0.1, "0-10%", IF(Table_1[[#This Row],[Discount %]]&lt;=0.2, "10-20%", IF(Table_1[[#This Row],[Discount %]]&lt;=0.3, "20-30%", IF(Table_1[[#This Row],[Discount %]]&lt;=0.4, "30-40%", "40%+"))))</f>
        <v>0-10%</v>
      </c>
    </row>
    <row r="8349" spans="1:24" ht="14.4" x14ac:dyDescent="0.3">
      <c r="A8349" s="2">
        <v>8348</v>
      </c>
      <c r="B8349" s="2" t="s">
        <v>9973</v>
      </c>
      <c r="C8349" s="2">
        <f>YEAR([1]Data!$D8349)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9">
        <v>9.48</v>
      </c>
      <c r="T8349" s="2">
        <v>1</v>
      </c>
      <c r="U8349" s="25">
        <v>0</v>
      </c>
      <c r="V8349" s="25">
        <v>3.7920000000000007</v>
      </c>
      <c r="W8349" s="11">
        <f>Table_1[[#This Row],[Discount]]/Table_1[[#This Row],[Sales]]</f>
        <v>0</v>
      </c>
      <c r="X8349" t="str">
        <f>IF(Table_1[[#This Row],[Discount %]]&lt;=0.1, "0-10%", IF(Table_1[[#This Row],[Discount %]]&lt;=0.2, "10-20%", IF(Table_1[[#This Row],[Discount %]]&lt;=0.3, "20-30%", IF(Table_1[[#This Row],[Discount %]]&lt;=0.4, "30-40%", "40%+"))))</f>
        <v>0-10%</v>
      </c>
    </row>
    <row r="8350" spans="1:24" ht="14.4" x14ac:dyDescent="0.3">
      <c r="A8350" s="2">
        <v>8349</v>
      </c>
      <c r="B8350" s="2" t="s">
        <v>9973</v>
      </c>
      <c r="C8350" s="2">
        <f>YEAR([1]Data!$D8350)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9">
        <v>209.5</v>
      </c>
      <c r="T8350" s="2">
        <v>10</v>
      </c>
      <c r="U8350" s="25">
        <v>0</v>
      </c>
      <c r="V8350" s="25">
        <v>58.66</v>
      </c>
      <c r="W8350" s="11">
        <f>Table_1[[#This Row],[Discount]]/Table_1[[#This Row],[Sales]]</f>
        <v>0</v>
      </c>
      <c r="X8350" t="str">
        <f>IF(Table_1[[#This Row],[Discount %]]&lt;=0.1, "0-10%", IF(Table_1[[#This Row],[Discount %]]&lt;=0.2, "10-20%", IF(Table_1[[#This Row],[Discount %]]&lt;=0.3, "20-30%", IF(Table_1[[#This Row],[Discount %]]&lt;=0.4, "30-40%", "40%+"))))</f>
        <v>0-10%</v>
      </c>
    </row>
    <row r="8351" spans="1:24" ht="14.4" x14ac:dyDescent="0.3">
      <c r="A8351" s="2">
        <v>8350</v>
      </c>
      <c r="B8351" s="2" t="s">
        <v>9973</v>
      </c>
      <c r="C8351" s="2">
        <f>YEAR([1]Data!$D8351)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9">
        <v>24.3</v>
      </c>
      <c r="T8351" s="2">
        <v>5</v>
      </c>
      <c r="U8351" s="25">
        <v>0</v>
      </c>
      <c r="V8351" s="25">
        <v>10.449000000000002</v>
      </c>
      <c r="W8351" s="11">
        <f>Table_1[[#This Row],[Discount]]/Table_1[[#This Row],[Sales]]</f>
        <v>0</v>
      </c>
      <c r="X8351" t="str">
        <f>IF(Table_1[[#This Row],[Discount %]]&lt;=0.1, "0-10%", IF(Table_1[[#This Row],[Discount %]]&lt;=0.2, "10-20%", IF(Table_1[[#This Row],[Discount %]]&lt;=0.3, "20-30%", IF(Table_1[[#This Row],[Discount %]]&lt;=0.4, "30-40%", "40%+"))))</f>
        <v>0-10%</v>
      </c>
    </row>
    <row r="8352" spans="1:24" ht="14.4" x14ac:dyDescent="0.3">
      <c r="A8352" s="2">
        <v>8351</v>
      </c>
      <c r="B8352" s="2" t="s">
        <v>9973</v>
      </c>
      <c r="C8352" s="2">
        <f>YEAR([1]Data!$D8352)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9">
        <v>6.48</v>
      </c>
      <c r="T8352" s="2">
        <v>1</v>
      </c>
      <c r="U8352" s="25">
        <v>0</v>
      </c>
      <c r="V8352" s="25">
        <v>3.1104000000000003</v>
      </c>
      <c r="W8352" s="11">
        <f>Table_1[[#This Row],[Discount]]/Table_1[[#This Row],[Sales]]</f>
        <v>0</v>
      </c>
      <c r="X8352" t="str">
        <f>IF(Table_1[[#This Row],[Discount %]]&lt;=0.1, "0-10%", IF(Table_1[[#This Row],[Discount %]]&lt;=0.2, "10-20%", IF(Table_1[[#This Row],[Discount %]]&lt;=0.3, "20-30%", IF(Table_1[[#This Row],[Discount %]]&lt;=0.4, "30-40%", "40%+"))))</f>
        <v>0-10%</v>
      </c>
    </row>
    <row r="8353" spans="1:24" ht="14.4" x14ac:dyDescent="0.3">
      <c r="A8353" s="2">
        <v>8352</v>
      </c>
      <c r="B8353" s="2" t="s">
        <v>9974</v>
      </c>
      <c r="C8353" s="2">
        <f>YEAR([1]Data!$D8353)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9">
        <v>32.448</v>
      </c>
      <c r="T8353" s="2">
        <v>2</v>
      </c>
      <c r="U8353" s="25">
        <v>0.2</v>
      </c>
      <c r="V8353" s="25">
        <v>7.3008000000000006</v>
      </c>
      <c r="W8353" s="11">
        <f>Table_1[[#This Row],[Discount]]/Table_1[[#This Row],[Sales]]</f>
        <v>6.1637080867850101E-3</v>
      </c>
      <c r="X8353" t="str">
        <f>IF(Table_1[[#This Row],[Discount %]]&lt;=0.1, "0-10%", IF(Table_1[[#This Row],[Discount %]]&lt;=0.2, "10-20%", IF(Table_1[[#This Row],[Discount %]]&lt;=0.3, "20-30%", IF(Table_1[[#This Row],[Discount %]]&lt;=0.4, "30-40%", "40%+"))))</f>
        <v>0-10%</v>
      </c>
    </row>
    <row r="8354" spans="1:24" ht="14.4" x14ac:dyDescent="0.3">
      <c r="A8354" s="2">
        <v>8353</v>
      </c>
      <c r="B8354" s="2" t="s">
        <v>9974</v>
      </c>
      <c r="C8354" s="2">
        <f>YEAR([1]Data!$D8354)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9">
        <v>26.388000000000002</v>
      </c>
      <c r="T8354" s="2">
        <v>4</v>
      </c>
      <c r="U8354" s="25">
        <v>0.7</v>
      </c>
      <c r="V8354" s="25">
        <v>-17.591999999999992</v>
      </c>
      <c r="W8354" s="11">
        <f>Table_1[[#This Row],[Discount]]/Table_1[[#This Row],[Sales]]</f>
        <v>2.6527209337577684E-2</v>
      </c>
      <c r="X8354" t="str">
        <f>IF(Table_1[[#This Row],[Discount %]]&lt;=0.1, "0-10%", IF(Table_1[[#This Row],[Discount %]]&lt;=0.2, "10-20%", IF(Table_1[[#This Row],[Discount %]]&lt;=0.3, "20-30%", IF(Table_1[[#This Row],[Discount %]]&lt;=0.4, "30-40%", "40%+"))))</f>
        <v>0-10%</v>
      </c>
    </row>
    <row r="8355" spans="1:24" ht="14.4" x14ac:dyDescent="0.3">
      <c r="A8355" s="2">
        <v>8354</v>
      </c>
      <c r="B8355" s="2" t="s">
        <v>9974</v>
      </c>
      <c r="C8355" s="2">
        <f>YEAR([1]Data!$D8355)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9">
        <v>373.46999999999991</v>
      </c>
      <c r="T8355" s="2">
        <v>5</v>
      </c>
      <c r="U8355" s="25">
        <v>0.4</v>
      </c>
      <c r="V8355" s="25">
        <v>-112.041</v>
      </c>
      <c r="W8355" s="11">
        <f>Table_1[[#This Row],[Discount]]/Table_1[[#This Row],[Sales]]</f>
        <v>1.0710364955685869E-3</v>
      </c>
      <c r="X8355" t="str">
        <f>IF(Table_1[[#This Row],[Discount %]]&lt;=0.1, "0-10%", IF(Table_1[[#This Row],[Discount %]]&lt;=0.2, "10-20%", IF(Table_1[[#This Row],[Discount %]]&lt;=0.3, "20-30%", IF(Table_1[[#This Row],[Discount %]]&lt;=0.4, "30-40%", "40%+"))))</f>
        <v>0-10%</v>
      </c>
    </row>
    <row r="8356" spans="1:24" ht="14.4" x14ac:dyDescent="0.3">
      <c r="A8356" s="2">
        <v>8355</v>
      </c>
      <c r="B8356" s="2" t="s">
        <v>9974</v>
      </c>
      <c r="C8356" s="2">
        <f>YEAR([1]Data!$D8356)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9">
        <v>64.2</v>
      </c>
      <c r="T8356" s="2">
        <v>5</v>
      </c>
      <c r="U8356" s="25">
        <v>0.7</v>
      </c>
      <c r="V8356" s="25">
        <v>-44.94</v>
      </c>
      <c r="W8356" s="11">
        <f>Table_1[[#This Row],[Discount]]/Table_1[[#This Row],[Sales]]</f>
        <v>1.0903426791277258E-2</v>
      </c>
      <c r="X8356" t="str">
        <f>IF(Table_1[[#This Row],[Discount %]]&lt;=0.1, "0-10%", IF(Table_1[[#This Row],[Discount %]]&lt;=0.2, "10-20%", IF(Table_1[[#This Row],[Discount %]]&lt;=0.3, "20-30%", IF(Table_1[[#This Row],[Discount %]]&lt;=0.4, "30-40%", "40%+"))))</f>
        <v>0-10%</v>
      </c>
    </row>
    <row r="8357" spans="1:24" ht="14.4" x14ac:dyDescent="0.3">
      <c r="A8357" s="2">
        <v>8356</v>
      </c>
      <c r="B8357" s="2" t="s">
        <v>9974</v>
      </c>
      <c r="C8357" s="2">
        <f>YEAR([1]Data!$D8357)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9">
        <v>8</v>
      </c>
      <c r="T8357" s="2">
        <v>2</v>
      </c>
      <c r="U8357" s="25">
        <v>0.2</v>
      </c>
      <c r="V8357" s="25">
        <v>2.8</v>
      </c>
      <c r="W8357" s="11">
        <f>Table_1[[#This Row],[Discount]]/Table_1[[#This Row],[Sales]]</f>
        <v>2.5000000000000001E-2</v>
      </c>
      <c r="X8357" t="str">
        <f>IF(Table_1[[#This Row],[Discount %]]&lt;=0.1, "0-10%", IF(Table_1[[#This Row],[Discount %]]&lt;=0.2, "10-20%", IF(Table_1[[#This Row],[Discount %]]&lt;=0.3, "20-30%", IF(Table_1[[#This Row],[Discount %]]&lt;=0.4, "30-40%", "40%+"))))</f>
        <v>0-10%</v>
      </c>
    </row>
    <row r="8358" spans="1:24" ht="14.4" x14ac:dyDescent="0.3">
      <c r="A8358" s="2">
        <v>8357</v>
      </c>
      <c r="B8358" s="2" t="s">
        <v>9975</v>
      </c>
      <c r="C8358" s="2">
        <f>YEAR([1]Data!$D8358)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9">
        <v>186.54</v>
      </c>
      <c r="T8358" s="2">
        <v>3</v>
      </c>
      <c r="U8358" s="25">
        <v>0</v>
      </c>
      <c r="V8358" s="25">
        <v>41.038800000000002</v>
      </c>
      <c r="W8358" s="11">
        <f>Table_1[[#This Row],[Discount]]/Table_1[[#This Row],[Sales]]</f>
        <v>0</v>
      </c>
      <c r="X8358" t="str">
        <f>IF(Table_1[[#This Row],[Discount %]]&lt;=0.1, "0-10%", IF(Table_1[[#This Row],[Discount %]]&lt;=0.2, "10-20%", IF(Table_1[[#This Row],[Discount %]]&lt;=0.3, "20-30%", IF(Table_1[[#This Row],[Discount %]]&lt;=0.4, "30-40%", "40%+"))))</f>
        <v>0-10%</v>
      </c>
    </row>
    <row r="8359" spans="1:24" ht="14.4" x14ac:dyDescent="0.3">
      <c r="A8359" s="2">
        <v>8358</v>
      </c>
      <c r="B8359" s="2" t="s">
        <v>9976</v>
      </c>
      <c r="C8359" s="2">
        <f>YEAR([1]Data!$D8359)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9">
        <v>87.08</v>
      </c>
      <c r="T8359" s="2">
        <v>7</v>
      </c>
      <c r="U8359" s="25">
        <v>0</v>
      </c>
      <c r="V8359" s="25">
        <v>24.382400000000001</v>
      </c>
      <c r="W8359" s="11">
        <f>Table_1[[#This Row],[Discount]]/Table_1[[#This Row],[Sales]]</f>
        <v>0</v>
      </c>
      <c r="X8359" t="str">
        <f>IF(Table_1[[#This Row],[Discount %]]&lt;=0.1, "0-10%", IF(Table_1[[#This Row],[Discount %]]&lt;=0.2, "10-20%", IF(Table_1[[#This Row],[Discount %]]&lt;=0.3, "20-30%", IF(Table_1[[#This Row],[Discount %]]&lt;=0.4, "30-40%", "40%+"))))</f>
        <v>0-10%</v>
      </c>
    </row>
    <row r="8360" spans="1:24" ht="14.4" x14ac:dyDescent="0.3">
      <c r="A8360" s="2">
        <v>8359</v>
      </c>
      <c r="B8360" s="2" t="s">
        <v>9976</v>
      </c>
      <c r="C8360" s="2">
        <f>YEAR([1]Data!$D8360)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9">
        <v>105.584</v>
      </c>
      <c r="T8360" s="2">
        <v>2</v>
      </c>
      <c r="U8360" s="25">
        <v>0.2</v>
      </c>
      <c r="V8360" s="25">
        <v>9.2386000000000053</v>
      </c>
      <c r="W8360" s="11">
        <f>Table_1[[#This Row],[Discount]]/Table_1[[#This Row],[Sales]]</f>
        <v>1.8942263979390818E-3</v>
      </c>
      <c r="X8360" t="str">
        <f>IF(Table_1[[#This Row],[Discount %]]&lt;=0.1, "0-10%", IF(Table_1[[#This Row],[Discount %]]&lt;=0.2, "10-20%", IF(Table_1[[#This Row],[Discount %]]&lt;=0.3, "20-30%", IF(Table_1[[#This Row],[Discount %]]&lt;=0.4, "30-40%", "40%+"))))</f>
        <v>0-10%</v>
      </c>
    </row>
    <row r="8361" spans="1:24" ht="14.4" x14ac:dyDescent="0.3">
      <c r="A8361" s="2">
        <v>8360</v>
      </c>
      <c r="B8361" s="2" t="s">
        <v>9976</v>
      </c>
      <c r="C8361" s="2">
        <f>YEAR([1]Data!$D8361)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9">
        <v>217.44</v>
      </c>
      <c r="T8361" s="2">
        <v>6</v>
      </c>
      <c r="U8361" s="25">
        <v>0</v>
      </c>
      <c r="V8361" s="25">
        <v>91.32480000000001</v>
      </c>
      <c r="W8361" s="11">
        <f>Table_1[[#This Row],[Discount]]/Table_1[[#This Row],[Sales]]</f>
        <v>0</v>
      </c>
      <c r="X8361" t="str">
        <f>IF(Table_1[[#This Row],[Discount %]]&lt;=0.1, "0-10%", IF(Table_1[[#This Row],[Discount %]]&lt;=0.2, "10-20%", IF(Table_1[[#This Row],[Discount %]]&lt;=0.3, "20-30%", IF(Table_1[[#This Row],[Discount %]]&lt;=0.4, "30-40%", "40%+"))))</f>
        <v>0-10%</v>
      </c>
    </row>
    <row r="8362" spans="1:24" ht="14.4" x14ac:dyDescent="0.3">
      <c r="A8362" s="2">
        <v>8361</v>
      </c>
      <c r="B8362" s="2" t="s">
        <v>9977</v>
      </c>
      <c r="C8362" s="2">
        <f>YEAR([1]Data!$D8362)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9">
        <v>31.744</v>
      </c>
      <c r="T8362" s="2">
        <v>2</v>
      </c>
      <c r="U8362" s="25">
        <v>0.2</v>
      </c>
      <c r="V8362" s="25">
        <v>3.9679999999999964</v>
      </c>
      <c r="W8362" s="11">
        <f>Table_1[[#This Row],[Discount]]/Table_1[[#This Row],[Sales]]</f>
        <v>6.3004032258064521E-3</v>
      </c>
      <c r="X8362" t="str">
        <f>IF(Table_1[[#This Row],[Discount %]]&lt;=0.1, "0-10%", IF(Table_1[[#This Row],[Discount %]]&lt;=0.2, "10-20%", IF(Table_1[[#This Row],[Discount %]]&lt;=0.3, "20-30%", IF(Table_1[[#This Row],[Discount %]]&lt;=0.4, "30-40%", "40%+"))))</f>
        <v>0-10%</v>
      </c>
    </row>
    <row r="8363" spans="1:24" ht="14.4" x14ac:dyDescent="0.3">
      <c r="A8363" s="2">
        <v>8362</v>
      </c>
      <c r="B8363" s="2" t="s">
        <v>9977</v>
      </c>
      <c r="C8363" s="2">
        <f>YEAR([1]Data!$D8363)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9">
        <v>5.4319999999999986</v>
      </c>
      <c r="T8363" s="2">
        <v>2</v>
      </c>
      <c r="U8363" s="25">
        <v>0.8</v>
      </c>
      <c r="V8363" s="25">
        <v>-13.580000000000002</v>
      </c>
      <c r="W8363" s="11">
        <f>Table_1[[#This Row],[Discount]]/Table_1[[#This Row],[Sales]]</f>
        <v>0.14727540500736383</v>
      </c>
      <c r="X8363" t="str">
        <f>IF(Table_1[[#This Row],[Discount %]]&lt;=0.1, "0-10%", IF(Table_1[[#This Row],[Discount %]]&lt;=0.2, "10-20%", IF(Table_1[[#This Row],[Discount %]]&lt;=0.3, "20-30%", IF(Table_1[[#This Row],[Discount %]]&lt;=0.4, "30-40%", "40%+"))))</f>
        <v>10-20%</v>
      </c>
    </row>
    <row r="8364" spans="1:24" ht="14.4" x14ac:dyDescent="0.3">
      <c r="A8364" s="2">
        <v>8363</v>
      </c>
      <c r="B8364" s="2" t="s">
        <v>9977</v>
      </c>
      <c r="C8364" s="2">
        <f>YEAR([1]Data!$D8364)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9">
        <v>913.43000000000006</v>
      </c>
      <c r="T8364" s="2">
        <v>5</v>
      </c>
      <c r="U8364" s="25">
        <v>0.3</v>
      </c>
      <c r="V8364" s="25">
        <v>-169.63700000000009</v>
      </c>
      <c r="W8364" s="11">
        <f>Table_1[[#This Row],[Discount]]/Table_1[[#This Row],[Sales]]</f>
        <v>3.2843239219206721E-4</v>
      </c>
      <c r="X8364" t="str">
        <f>IF(Table_1[[#This Row],[Discount %]]&lt;=0.1, "0-10%", IF(Table_1[[#This Row],[Discount %]]&lt;=0.2, "10-20%", IF(Table_1[[#This Row],[Discount %]]&lt;=0.3, "20-30%", IF(Table_1[[#This Row],[Discount %]]&lt;=0.4, "30-40%", "40%+"))))</f>
        <v>0-10%</v>
      </c>
    </row>
    <row r="8365" spans="1:24" ht="14.4" x14ac:dyDescent="0.3">
      <c r="A8365" s="2">
        <v>8364</v>
      </c>
      <c r="B8365" s="2" t="s">
        <v>9977</v>
      </c>
      <c r="C8365" s="2">
        <f>YEAR([1]Data!$D8365)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9">
        <v>372.14400000000001</v>
      </c>
      <c r="T8365" s="2">
        <v>3</v>
      </c>
      <c r="U8365" s="25">
        <v>0.2</v>
      </c>
      <c r="V8365" s="25">
        <v>27.910800000000009</v>
      </c>
      <c r="W8365" s="11">
        <f>Table_1[[#This Row],[Discount]]/Table_1[[#This Row],[Sales]]</f>
        <v>5.3742637258695557E-4</v>
      </c>
      <c r="X8365" t="str">
        <f>IF(Table_1[[#This Row],[Discount %]]&lt;=0.1, "0-10%", IF(Table_1[[#This Row],[Discount %]]&lt;=0.2, "10-20%", IF(Table_1[[#This Row],[Discount %]]&lt;=0.3, "20-30%", IF(Table_1[[#This Row],[Discount %]]&lt;=0.4, "30-40%", "40%+"))))</f>
        <v>0-10%</v>
      </c>
    </row>
    <row r="8366" spans="1:24" ht="14.4" x14ac:dyDescent="0.3">
      <c r="A8366" s="2">
        <v>8365</v>
      </c>
      <c r="B8366" s="2" t="s">
        <v>9978</v>
      </c>
      <c r="C8366" s="2">
        <f>YEAR([1]Data!$D8366)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9">
        <v>751.98400000000004</v>
      </c>
      <c r="T8366" s="2">
        <v>2</v>
      </c>
      <c r="U8366" s="25">
        <v>0.2</v>
      </c>
      <c r="V8366" s="25">
        <v>84.598199999999878</v>
      </c>
      <c r="W8366" s="11">
        <f>Table_1[[#This Row],[Discount]]/Table_1[[#This Row],[Sales]]</f>
        <v>2.6596310559799143E-4</v>
      </c>
      <c r="X8366" t="str">
        <f>IF(Table_1[[#This Row],[Discount %]]&lt;=0.1, "0-10%", IF(Table_1[[#This Row],[Discount %]]&lt;=0.2, "10-20%", IF(Table_1[[#This Row],[Discount %]]&lt;=0.3, "20-30%", IF(Table_1[[#This Row],[Discount %]]&lt;=0.4, "30-40%", "40%+"))))</f>
        <v>0-10%</v>
      </c>
    </row>
    <row r="8367" spans="1:24" ht="14.4" x14ac:dyDescent="0.3">
      <c r="A8367" s="2">
        <v>8366</v>
      </c>
      <c r="B8367" s="2" t="s">
        <v>9980</v>
      </c>
      <c r="C8367" s="2">
        <f>YEAR([1]Data!$D8367)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9">
        <v>604.76800000000003</v>
      </c>
      <c r="T8367" s="2">
        <v>4</v>
      </c>
      <c r="U8367" s="25">
        <v>0.2</v>
      </c>
      <c r="V8367" s="25">
        <v>60.476800000000026</v>
      </c>
      <c r="W8367" s="11">
        <f>Table_1[[#This Row],[Discount]]/Table_1[[#This Row],[Sales]]</f>
        <v>3.3070532832424999E-4</v>
      </c>
      <c r="X8367" t="str">
        <f>IF(Table_1[[#This Row],[Discount %]]&lt;=0.1, "0-10%", IF(Table_1[[#This Row],[Discount %]]&lt;=0.2, "10-20%", IF(Table_1[[#This Row],[Discount %]]&lt;=0.3, "20-30%", IF(Table_1[[#This Row],[Discount %]]&lt;=0.4, "30-40%", "40%+"))))</f>
        <v>0-10%</v>
      </c>
    </row>
    <row r="8368" spans="1:24" ht="14.4" x14ac:dyDescent="0.3">
      <c r="A8368" s="2">
        <v>8367</v>
      </c>
      <c r="B8368" s="2" t="s">
        <v>9981</v>
      </c>
      <c r="C8368" s="2">
        <f>YEAR([1]Data!$D8368)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9">
        <v>27.36</v>
      </c>
      <c r="T8368" s="2">
        <v>4</v>
      </c>
      <c r="U8368" s="25">
        <v>0</v>
      </c>
      <c r="V8368" s="25">
        <v>7.3872</v>
      </c>
      <c r="W8368" s="11">
        <f>Table_1[[#This Row],[Discount]]/Table_1[[#This Row],[Sales]]</f>
        <v>0</v>
      </c>
      <c r="X8368" t="str">
        <f>IF(Table_1[[#This Row],[Discount %]]&lt;=0.1, "0-10%", IF(Table_1[[#This Row],[Discount %]]&lt;=0.2, "10-20%", IF(Table_1[[#This Row],[Discount %]]&lt;=0.3, "20-30%", IF(Table_1[[#This Row],[Discount %]]&lt;=0.4, "30-40%", "40%+"))))</f>
        <v>0-10%</v>
      </c>
    </row>
    <row r="8369" spans="1:24" ht="14.4" x14ac:dyDescent="0.3">
      <c r="A8369" s="2">
        <v>8368</v>
      </c>
      <c r="B8369" s="2" t="s">
        <v>9981</v>
      </c>
      <c r="C8369" s="2">
        <f>YEAR([1]Data!$D8369)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9">
        <v>20.56</v>
      </c>
      <c r="T8369" s="2">
        <v>2</v>
      </c>
      <c r="U8369" s="25">
        <v>0</v>
      </c>
      <c r="V8369" s="25">
        <v>9.663199999999998</v>
      </c>
      <c r="W8369" s="11">
        <f>Table_1[[#This Row],[Discount]]/Table_1[[#This Row],[Sales]]</f>
        <v>0</v>
      </c>
      <c r="X8369" t="str">
        <f>IF(Table_1[[#This Row],[Discount %]]&lt;=0.1, "0-10%", IF(Table_1[[#This Row],[Discount %]]&lt;=0.2, "10-20%", IF(Table_1[[#This Row],[Discount %]]&lt;=0.3, "20-30%", IF(Table_1[[#This Row],[Discount %]]&lt;=0.4, "30-40%", "40%+"))))</f>
        <v>0-10%</v>
      </c>
    </row>
    <row r="8370" spans="1:24" ht="14.4" x14ac:dyDescent="0.3">
      <c r="A8370" s="2">
        <v>8369</v>
      </c>
      <c r="B8370" s="2" t="s">
        <v>9981</v>
      </c>
      <c r="C8370" s="2">
        <f>YEAR([1]Data!$D8370)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9">
        <v>83.920000000000016</v>
      </c>
      <c r="T8370" s="2">
        <v>5</v>
      </c>
      <c r="U8370" s="25">
        <v>0.2</v>
      </c>
      <c r="V8370" s="25">
        <v>31.47</v>
      </c>
      <c r="W8370" s="11">
        <f>Table_1[[#This Row],[Discount]]/Table_1[[#This Row],[Sales]]</f>
        <v>2.383222116301239E-3</v>
      </c>
      <c r="X8370" t="str">
        <f>IF(Table_1[[#This Row],[Discount %]]&lt;=0.1, "0-10%", IF(Table_1[[#This Row],[Discount %]]&lt;=0.2, "10-20%", IF(Table_1[[#This Row],[Discount %]]&lt;=0.3, "20-30%", IF(Table_1[[#This Row],[Discount %]]&lt;=0.4, "30-40%", "40%+"))))</f>
        <v>0-10%</v>
      </c>
    </row>
    <row r="8371" spans="1:24" ht="14.4" x14ac:dyDescent="0.3">
      <c r="A8371" s="2">
        <v>8370</v>
      </c>
      <c r="B8371" s="2" t="s">
        <v>9984</v>
      </c>
      <c r="C8371" s="2">
        <f>YEAR([1]Data!$D8371)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9">
        <v>902.71199999999999</v>
      </c>
      <c r="T8371" s="2">
        <v>3</v>
      </c>
      <c r="U8371" s="25">
        <v>0.2</v>
      </c>
      <c r="V8371" s="25">
        <v>33.851700000000051</v>
      </c>
      <c r="W8371" s="11">
        <f>Table_1[[#This Row],[Discount]]/Table_1[[#This Row],[Sales]]</f>
        <v>2.2155460434778758E-4</v>
      </c>
      <c r="X8371" t="str">
        <f>IF(Table_1[[#This Row],[Discount %]]&lt;=0.1, "0-10%", IF(Table_1[[#This Row],[Discount %]]&lt;=0.2, "10-20%", IF(Table_1[[#This Row],[Discount %]]&lt;=0.3, "20-30%", IF(Table_1[[#This Row],[Discount %]]&lt;=0.4, "30-40%", "40%+"))))</f>
        <v>0-10%</v>
      </c>
    </row>
    <row r="8372" spans="1:24" ht="14.4" x14ac:dyDescent="0.3">
      <c r="A8372" s="2">
        <v>8371</v>
      </c>
      <c r="B8372" s="2" t="s">
        <v>9985</v>
      </c>
      <c r="C8372" s="2">
        <f>YEAR([1]Data!$D8372)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9">
        <v>120.666</v>
      </c>
      <c r="T8372" s="2">
        <v>2</v>
      </c>
      <c r="U8372" s="25">
        <v>0.15</v>
      </c>
      <c r="V8372" s="25">
        <v>21.293999999999993</v>
      </c>
      <c r="W8372" s="11">
        <f>Table_1[[#This Row],[Discount]]/Table_1[[#This Row],[Sales]]</f>
        <v>1.2431007906121027E-3</v>
      </c>
      <c r="X8372" t="str">
        <f>IF(Table_1[[#This Row],[Discount %]]&lt;=0.1, "0-10%", IF(Table_1[[#This Row],[Discount %]]&lt;=0.2, "10-20%", IF(Table_1[[#This Row],[Discount %]]&lt;=0.3, "20-30%", IF(Table_1[[#This Row],[Discount %]]&lt;=0.4, "30-40%", "40%+"))))</f>
        <v>0-10%</v>
      </c>
    </row>
    <row r="8373" spans="1:24" ht="14.4" x14ac:dyDescent="0.3">
      <c r="A8373" s="2">
        <v>8372</v>
      </c>
      <c r="B8373" s="2" t="s">
        <v>9986</v>
      </c>
      <c r="C8373" s="2">
        <f>YEAR([1]Data!$D8373)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9">
        <v>4.9839999999999991</v>
      </c>
      <c r="T8373" s="2">
        <v>1</v>
      </c>
      <c r="U8373" s="25">
        <v>0.8</v>
      </c>
      <c r="V8373" s="25">
        <v>-8.472800000000003</v>
      </c>
      <c r="W8373" s="11">
        <f>Table_1[[#This Row],[Discount]]/Table_1[[#This Row],[Sales]]</f>
        <v>0.1605136436597111</v>
      </c>
      <c r="X8373" t="str">
        <f>IF(Table_1[[#This Row],[Discount %]]&lt;=0.1, "0-10%", IF(Table_1[[#This Row],[Discount %]]&lt;=0.2, "10-20%", IF(Table_1[[#This Row],[Discount %]]&lt;=0.3, "20-30%", IF(Table_1[[#This Row],[Discount %]]&lt;=0.4, "30-40%", "40%+"))))</f>
        <v>10-20%</v>
      </c>
    </row>
    <row r="8374" spans="1:24" ht="14.4" x14ac:dyDescent="0.3">
      <c r="A8374" s="2">
        <v>8373</v>
      </c>
      <c r="B8374" s="2" t="s">
        <v>9987</v>
      </c>
      <c r="C8374" s="2">
        <f>YEAR([1]Data!$D8374)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9">
        <v>82.26</v>
      </c>
      <c r="T8374" s="2">
        <v>3</v>
      </c>
      <c r="U8374" s="25">
        <v>0</v>
      </c>
      <c r="V8374" s="25">
        <v>33.726600000000005</v>
      </c>
      <c r="W8374" s="11">
        <f>Table_1[[#This Row],[Discount]]/Table_1[[#This Row],[Sales]]</f>
        <v>0</v>
      </c>
      <c r="X8374" t="str">
        <f>IF(Table_1[[#This Row],[Discount %]]&lt;=0.1, "0-10%", IF(Table_1[[#This Row],[Discount %]]&lt;=0.2, "10-20%", IF(Table_1[[#This Row],[Discount %]]&lt;=0.3, "20-30%", IF(Table_1[[#This Row],[Discount %]]&lt;=0.4, "30-40%", "40%+"))))</f>
        <v>0-10%</v>
      </c>
    </row>
    <row r="8375" spans="1:24" ht="14.4" x14ac:dyDescent="0.3">
      <c r="A8375" s="2">
        <v>8374</v>
      </c>
      <c r="B8375" s="2" t="s">
        <v>9988</v>
      </c>
      <c r="C8375" s="2">
        <f>YEAR([1]Data!$D8375)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9">
        <v>29.74</v>
      </c>
      <c r="T8375" s="2">
        <v>1</v>
      </c>
      <c r="U8375" s="25">
        <v>0</v>
      </c>
      <c r="V8375" s="25">
        <v>4.4610000000000021</v>
      </c>
      <c r="W8375" s="11">
        <f>Table_1[[#This Row],[Discount]]/Table_1[[#This Row],[Sales]]</f>
        <v>0</v>
      </c>
      <c r="X8375" t="str">
        <f>IF(Table_1[[#This Row],[Discount %]]&lt;=0.1, "0-10%", IF(Table_1[[#This Row],[Discount %]]&lt;=0.2, "10-20%", IF(Table_1[[#This Row],[Discount %]]&lt;=0.3, "20-30%", IF(Table_1[[#This Row],[Discount %]]&lt;=0.4, "30-40%", "40%+"))))</f>
        <v>0-10%</v>
      </c>
    </row>
    <row r="8376" spans="1:24" ht="14.4" x14ac:dyDescent="0.3">
      <c r="A8376" s="2">
        <v>8375</v>
      </c>
      <c r="B8376" s="2" t="s">
        <v>9989</v>
      </c>
      <c r="C8376" s="2">
        <f>YEAR([1]Data!$D8376)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9">
        <v>87.36</v>
      </c>
      <c r="T8376" s="2">
        <v>6</v>
      </c>
      <c r="U8376" s="25">
        <v>0</v>
      </c>
      <c r="V8376" s="25">
        <v>23.587200000000003</v>
      </c>
      <c r="W8376" s="11">
        <f>Table_1[[#This Row],[Discount]]/Table_1[[#This Row],[Sales]]</f>
        <v>0</v>
      </c>
      <c r="X8376" t="str">
        <f>IF(Table_1[[#This Row],[Discount %]]&lt;=0.1, "0-10%", IF(Table_1[[#This Row],[Discount %]]&lt;=0.2, "10-20%", IF(Table_1[[#This Row],[Discount %]]&lt;=0.3, "20-30%", IF(Table_1[[#This Row],[Discount %]]&lt;=0.4, "30-40%", "40%+"))))</f>
        <v>0-10%</v>
      </c>
    </row>
    <row r="8377" spans="1:24" ht="14.4" x14ac:dyDescent="0.3">
      <c r="A8377" s="2">
        <v>8376</v>
      </c>
      <c r="B8377" s="2" t="s">
        <v>9989</v>
      </c>
      <c r="C8377" s="2">
        <f>YEAR([1]Data!$D8377)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9">
        <v>56.16</v>
      </c>
      <c r="T8377" s="2">
        <v>6</v>
      </c>
      <c r="U8377" s="25">
        <v>0.2</v>
      </c>
      <c r="V8377" s="25">
        <v>17.549999999999994</v>
      </c>
      <c r="W8377" s="11">
        <f>Table_1[[#This Row],[Discount]]/Table_1[[#This Row],[Sales]]</f>
        <v>3.5612535612535618E-3</v>
      </c>
      <c r="X8377" t="str">
        <f>IF(Table_1[[#This Row],[Discount %]]&lt;=0.1, "0-10%", IF(Table_1[[#This Row],[Discount %]]&lt;=0.2, "10-20%", IF(Table_1[[#This Row],[Discount %]]&lt;=0.3, "20-30%", IF(Table_1[[#This Row],[Discount %]]&lt;=0.4, "30-40%", "40%+"))))</f>
        <v>0-10%</v>
      </c>
    </row>
    <row r="8378" spans="1:24" ht="14.4" x14ac:dyDescent="0.3">
      <c r="A8378" s="2">
        <v>8377</v>
      </c>
      <c r="B8378" s="2" t="s">
        <v>9990</v>
      </c>
      <c r="C8378" s="2">
        <f>YEAR([1]Data!$D8378)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9">
        <v>64.384</v>
      </c>
      <c r="T8378" s="2">
        <v>1</v>
      </c>
      <c r="U8378" s="25">
        <v>0.2</v>
      </c>
      <c r="V8378" s="25">
        <v>8.0479999999999983</v>
      </c>
      <c r="W8378" s="11">
        <f>Table_1[[#This Row],[Discount]]/Table_1[[#This Row],[Sales]]</f>
        <v>3.1063618290258451E-3</v>
      </c>
      <c r="X8378" t="str">
        <f>IF(Table_1[[#This Row],[Discount %]]&lt;=0.1, "0-10%", IF(Table_1[[#This Row],[Discount %]]&lt;=0.2, "10-20%", IF(Table_1[[#This Row],[Discount %]]&lt;=0.3, "20-30%", IF(Table_1[[#This Row],[Discount %]]&lt;=0.4, "30-40%", "40%+"))))</f>
        <v>0-10%</v>
      </c>
    </row>
    <row r="8379" spans="1:24" ht="14.4" x14ac:dyDescent="0.3">
      <c r="A8379" s="2">
        <v>8378</v>
      </c>
      <c r="B8379" s="2" t="s">
        <v>9991</v>
      </c>
      <c r="C8379" s="2">
        <f>YEAR([1]Data!$D8379)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9">
        <v>64.784000000000006</v>
      </c>
      <c r="T8379" s="2">
        <v>1</v>
      </c>
      <c r="U8379" s="25">
        <v>0.2</v>
      </c>
      <c r="V8379" s="25">
        <v>-14.576399999999996</v>
      </c>
      <c r="W8379" s="11">
        <f>Table_1[[#This Row],[Discount]]/Table_1[[#This Row],[Sales]]</f>
        <v>3.0871820202519138E-3</v>
      </c>
      <c r="X8379" t="str">
        <f>IF(Table_1[[#This Row],[Discount %]]&lt;=0.1, "0-10%", IF(Table_1[[#This Row],[Discount %]]&lt;=0.2, "10-20%", IF(Table_1[[#This Row],[Discount %]]&lt;=0.3, "20-30%", IF(Table_1[[#This Row],[Discount %]]&lt;=0.4, "30-40%", "40%+"))))</f>
        <v>0-10%</v>
      </c>
    </row>
    <row r="8380" spans="1:24" ht="14.4" x14ac:dyDescent="0.3">
      <c r="A8380" s="2">
        <v>8379</v>
      </c>
      <c r="B8380" s="2" t="s">
        <v>9991</v>
      </c>
      <c r="C8380" s="2">
        <f>YEAR([1]Data!$D8380)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9">
        <v>15.552000000000003</v>
      </c>
      <c r="T8380" s="2">
        <v>3</v>
      </c>
      <c r="U8380" s="25">
        <v>0.2</v>
      </c>
      <c r="V8380" s="25">
        <v>5.6375999999999999</v>
      </c>
      <c r="W8380" s="11">
        <f>Table_1[[#This Row],[Discount]]/Table_1[[#This Row],[Sales]]</f>
        <v>1.2860082304526748E-2</v>
      </c>
      <c r="X8380" t="str">
        <f>IF(Table_1[[#This Row],[Discount %]]&lt;=0.1, "0-10%", IF(Table_1[[#This Row],[Discount %]]&lt;=0.2, "10-20%", IF(Table_1[[#This Row],[Discount %]]&lt;=0.3, "20-30%", IF(Table_1[[#This Row],[Discount %]]&lt;=0.4, "30-40%", "40%+"))))</f>
        <v>0-10%</v>
      </c>
    </row>
    <row r="8381" spans="1:24" ht="14.4" x14ac:dyDescent="0.3">
      <c r="A8381" s="2">
        <v>8380</v>
      </c>
      <c r="B8381" s="2" t="s">
        <v>9991</v>
      </c>
      <c r="C8381" s="2">
        <f>YEAR([1]Data!$D8381)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9">
        <v>223.88799999999998</v>
      </c>
      <c r="T8381" s="2">
        <v>7</v>
      </c>
      <c r="U8381" s="25">
        <v>0.2</v>
      </c>
      <c r="V8381" s="25">
        <v>69.964999999999975</v>
      </c>
      <c r="W8381" s="11">
        <f>Table_1[[#This Row],[Discount]]/Table_1[[#This Row],[Sales]]</f>
        <v>8.9330379475452025E-4</v>
      </c>
      <c r="X8381" t="str">
        <f>IF(Table_1[[#This Row],[Discount %]]&lt;=0.1, "0-10%", IF(Table_1[[#This Row],[Discount %]]&lt;=0.2, "10-20%", IF(Table_1[[#This Row],[Discount %]]&lt;=0.3, "20-30%", IF(Table_1[[#This Row],[Discount %]]&lt;=0.4, "30-40%", "40%+"))))</f>
        <v>0-10%</v>
      </c>
    </row>
    <row r="8382" spans="1:24" ht="14.4" x14ac:dyDescent="0.3">
      <c r="A8382" s="2">
        <v>8381</v>
      </c>
      <c r="B8382" s="2" t="s">
        <v>9992</v>
      </c>
      <c r="C8382" s="2">
        <f>YEAR([1]Data!$D8382)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9">
        <v>10.896000000000001</v>
      </c>
      <c r="T8382" s="2">
        <v>3</v>
      </c>
      <c r="U8382" s="25">
        <v>0.2</v>
      </c>
      <c r="V8382" s="25">
        <v>3.4049999999999994</v>
      </c>
      <c r="W8382" s="11">
        <f>Table_1[[#This Row],[Discount]]/Table_1[[#This Row],[Sales]]</f>
        <v>1.8355359765051395E-2</v>
      </c>
      <c r="X8382" t="str">
        <f>IF(Table_1[[#This Row],[Discount %]]&lt;=0.1, "0-10%", IF(Table_1[[#This Row],[Discount %]]&lt;=0.2, "10-20%", IF(Table_1[[#This Row],[Discount %]]&lt;=0.3, "20-30%", IF(Table_1[[#This Row],[Discount %]]&lt;=0.4, "30-40%", "40%+"))))</f>
        <v>0-10%</v>
      </c>
    </row>
    <row r="8383" spans="1:24" ht="14.4" x14ac:dyDescent="0.3">
      <c r="A8383" s="2">
        <v>8382</v>
      </c>
      <c r="B8383" s="2" t="s">
        <v>9993</v>
      </c>
      <c r="C8383" s="2">
        <f>YEAR([1]Data!$D8383)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9">
        <v>84.784000000000006</v>
      </c>
      <c r="T8383" s="2">
        <v>2</v>
      </c>
      <c r="U8383" s="25">
        <v>0.2</v>
      </c>
      <c r="V8383" s="25">
        <v>-20.136200000000006</v>
      </c>
      <c r="W8383" s="11">
        <f>Table_1[[#This Row],[Discount]]/Table_1[[#This Row],[Sales]]</f>
        <v>2.358935648235516E-3</v>
      </c>
      <c r="X8383" t="str">
        <f>IF(Table_1[[#This Row],[Discount %]]&lt;=0.1, "0-10%", IF(Table_1[[#This Row],[Discount %]]&lt;=0.2, "10-20%", IF(Table_1[[#This Row],[Discount %]]&lt;=0.3, "20-30%", IF(Table_1[[#This Row],[Discount %]]&lt;=0.4, "30-40%", "40%+"))))</f>
        <v>0-10%</v>
      </c>
    </row>
    <row r="8384" spans="1:24" ht="14.4" x14ac:dyDescent="0.3">
      <c r="A8384" s="2">
        <v>8383</v>
      </c>
      <c r="B8384" s="2" t="s">
        <v>9994</v>
      </c>
      <c r="C8384" s="2">
        <f>YEAR([1]Data!$D8384)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9">
        <v>241.49999999999997</v>
      </c>
      <c r="T8384" s="2">
        <v>4</v>
      </c>
      <c r="U8384" s="25">
        <v>0.3</v>
      </c>
      <c r="V8384" s="25">
        <v>0</v>
      </c>
      <c r="W8384" s="11">
        <f>Table_1[[#This Row],[Discount]]/Table_1[[#This Row],[Sales]]</f>
        <v>1.2422360248447205E-3</v>
      </c>
      <c r="X8384" t="str">
        <f>IF(Table_1[[#This Row],[Discount %]]&lt;=0.1, "0-10%", IF(Table_1[[#This Row],[Discount %]]&lt;=0.2, "10-20%", IF(Table_1[[#This Row],[Discount %]]&lt;=0.3, "20-30%", IF(Table_1[[#This Row],[Discount %]]&lt;=0.4, "30-40%", "40%+"))))</f>
        <v>0-10%</v>
      </c>
    </row>
    <row r="8385" spans="1:24" ht="14.4" x14ac:dyDescent="0.3">
      <c r="A8385" s="2">
        <v>8384</v>
      </c>
      <c r="B8385" s="2" t="s">
        <v>9995</v>
      </c>
      <c r="C8385" s="2">
        <f>YEAR([1]Data!$D8385)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9">
        <v>59.97</v>
      </c>
      <c r="T8385" s="2">
        <v>3</v>
      </c>
      <c r="U8385" s="25">
        <v>0</v>
      </c>
      <c r="V8385" s="25">
        <v>14.992499999999996</v>
      </c>
      <c r="W8385" s="11">
        <f>Table_1[[#This Row],[Discount]]/Table_1[[#This Row],[Sales]]</f>
        <v>0</v>
      </c>
      <c r="X8385" t="str">
        <f>IF(Table_1[[#This Row],[Discount %]]&lt;=0.1, "0-10%", IF(Table_1[[#This Row],[Discount %]]&lt;=0.2, "10-20%", IF(Table_1[[#This Row],[Discount %]]&lt;=0.3, "20-30%", IF(Table_1[[#This Row],[Discount %]]&lt;=0.4, "30-40%", "40%+"))))</f>
        <v>0-10%</v>
      </c>
    </row>
    <row r="8386" spans="1:24" ht="14.4" x14ac:dyDescent="0.3">
      <c r="A8386" s="2">
        <v>8385</v>
      </c>
      <c r="B8386" s="2" t="s">
        <v>9995</v>
      </c>
      <c r="C8386" s="2">
        <f>YEAR([1]Data!$D8386)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9">
        <v>13.36</v>
      </c>
      <c r="T8386" s="2">
        <v>2</v>
      </c>
      <c r="U8386" s="25">
        <v>0</v>
      </c>
      <c r="V8386" s="25">
        <v>6.4127999999999998</v>
      </c>
      <c r="W8386" s="11">
        <f>Table_1[[#This Row],[Discount]]/Table_1[[#This Row],[Sales]]</f>
        <v>0</v>
      </c>
      <c r="X8386" t="str">
        <f>IF(Table_1[[#This Row],[Discount %]]&lt;=0.1, "0-10%", IF(Table_1[[#This Row],[Discount %]]&lt;=0.2, "10-20%", IF(Table_1[[#This Row],[Discount %]]&lt;=0.3, "20-30%", IF(Table_1[[#This Row],[Discount %]]&lt;=0.4, "30-40%", "40%+"))))</f>
        <v>0-10%</v>
      </c>
    </row>
    <row r="8387" spans="1:24" ht="14.4" x14ac:dyDescent="0.3">
      <c r="A8387" s="2">
        <v>8386</v>
      </c>
      <c r="B8387" s="2" t="s">
        <v>9997</v>
      </c>
      <c r="C8387" s="2">
        <f>YEAR([1]Data!$D8387)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9">
        <v>11.808</v>
      </c>
      <c r="T8387" s="2">
        <v>3</v>
      </c>
      <c r="U8387" s="25">
        <v>0.2</v>
      </c>
      <c r="V8387" s="25">
        <v>4.1327999999999996</v>
      </c>
      <c r="W8387" s="11">
        <f>Table_1[[#This Row],[Discount]]/Table_1[[#This Row],[Sales]]</f>
        <v>1.6937669376693769E-2</v>
      </c>
      <c r="X8387" t="str">
        <f>IF(Table_1[[#This Row],[Discount %]]&lt;=0.1, "0-10%", IF(Table_1[[#This Row],[Discount %]]&lt;=0.2, "10-20%", IF(Table_1[[#This Row],[Discount %]]&lt;=0.3, "20-30%", IF(Table_1[[#This Row],[Discount %]]&lt;=0.4, "30-40%", "40%+"))))</f>
        <v>0-10%</v>
      </c>
    </row>
    <row r="8388" spans="1:24" ht="14.4" x14ac:dyDescent="0.3">
      <c r="A8388" s="2">
        <v>8387</v>
      </c>
      <c r="B8388" s="2" t="s">
        <v>9998</v>
      </c>
      <c r="C8388" s="2">
        <f>YEAR([1]Data!$D8388)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9">
        <v>16.239999999999998</v>
      </c>
      <c r="T8388" s="2">
        <v>1</v>
      </c>
      <c r="U8388" s="25">
        <v>0</v>
      </c>
      <c r="V8388" s="25">
        <v>2.4359999999999999</v>
      </c>
      <c r="W8388" s="11">
        <f>Table_1[[#This Row],[Discount]]/Table_1[[#This Row],[Sales]]</f>
        <v>0</v>
      </c>
      <c r="X8388" t="str">
        <f>IF(Table_1[[#This Row],[Discount %]]&lt;=0.1, "0-10%", IF(Table_1[[#This Row],[Discount %]]&lt;=0.2, "10-20%", IF(Table_1[[#This Row],[Discount %]]&lt;=0.3, "20-30%", IF(Table_1[[#This Row],[Discount %]]&lt;=0.4, "30-40%", "40%+"))))</f>
        <v>0-10%</v>
      </c>
    </row>
    <row r="8389" spans="1:24" ht="14.4" x14ac:dyDescent="0.3">
      <c r="A8389" s="2">
        <v>8388</v>
      </c>
      <c r="B8389" s="2" t="s">
        <v>9998</v>
      </c>
      <c r="C8389" s="2">
        <f>YEAR([1]Data!$D8389)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9">
        <v>77.55</v>
      </c>
      <c r="T8389" s="2">
        <v>5</v>
      </c>
      <c r="U8389" s="25">
        <v>0</v>
      </c>
      <c r="V8389" s="25">
        <v>21.714000000000002</v>
      </c>
      <c r="W8389" s="11">
        <f>Table_1[[#This Row],[Discount]]/Table_1[[#This Row],[Sales]]</f>
        <v>0</v>
      </c>
      <c r="X8389" t="str">
        <f>IF(Table_1[[#This Row],[Discount %]]&lt;=0.1, "0-10%", IF(Table_1[[#This Row],[Discount %]]&lt;=0.2, "10-20%", IF(Table_1[[#This Row],[Discount %]]&lt;=0.3, "20-30%", IF(Table_1[[#This Row],[Discount %]]&lt;=0.4, "30-40%", "40%+"))))</f>
        <v>0-10%</v>
      </c>
    </row>
    <row r="8390" spans="1:24" ht="14.4" x14ac:dyDescent="0.3">
      <c r="A8390" s="2">
        <v>8389</v>
      </c>
      <c r="B8390" s="2" t="s">
        <v>9999</v>
      </c>
      <c r="C8390" s="2">
        <f>YEAR([1]Data!$D8390)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9">
        <v>76.12</v>
      </c>
      <c r="T8390" s="2">
        <v>2</v>
      </c>
      <c r="U8390" s="25">
        <v>0</v>
      </c>
      <c r="V8390" s="25">
        <v>22.074799999999996</v>
      </c>
      <c r="W8390" s="11">
        <f>Table_1[[#This Row],[Discount]]/Table_1[[#This Row],[Sales]]</f>
        <v>0</v>
      </c>
      <c r="X8390" t="str">
        <f>IF(Table_1[[#This Row],[Discount %]]&lt;=0.1, "0-10%", IF(Table_1[[#This Row],[Discount %]]&lt;=0.2, "10-20%", IF(Table_1[[#This Row],[Discount %]]&lt;=0.3, "20-30%", IF(Table_1[[#This Row],[Discount %]]&lt;=0.4, "30-40%", "40%+"))))</f>
        <v>0-10%</v>
      </c>
    </row>
    <row r="8391" spans="1:24" ht="14.4" x14ac:dyDescent="0.3">
      <c r="A8391" s="2">
        <v>8390</v>
      </c>
      <c r="B8391" s="2" t="s">
        <v>10000</v>
      </c>
      <c r="C8391" s="2">
        <f>YEAR([1]Data!$D8391)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9">
        <v>17.184000000000001</v>
      </c>
      <c r="T8391" s="2">
        <v>6</v>
      </c>
      <c r="U8391" s="25">
        <v>0.2</v>
      </c>
      <c r="V8391" s="25">
        <v>6.2291999999999996</v>
      </c>
      <c r="W8391" s="11">
        <f>Table_1[[#This Row],[Discount]]/Table_1[[#This Row],[Sales]]</f>
        <v>1.1638733705772812E-2</v>
      </c>
      <c r="X8391" t="str">
        <f>IF(Table_1[[#This Row],[Discount %]]&lt;=0.1, "0-10%", IF(Table_1[[#This Row],[Discount %]]&lt;=0.2, "10-20%", IF(Table_1[[#This Row],[Discount %]]&lt;=0.3, "20-30%", IF(Table_1[[#This Row],[Discount %]]&lt;=0.4, "30-40%", "40%+"))))</f>
        <v>0-10%</v>
      </c>
    </row>
    <row r="8392" spans="1:24" ht="14.4" x14ac:dyDescent="0.3">
      <c r="A8392" s="2">
        <v>8391</v>
      </c>
      <c r="B8392" s="2" t="s">
        <v>10001</v>
      </c>
      <c r="C8392" s="2">
        <f>YEAR([1]Data!$D8392)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9">
        <v>11.76</v>
      </c>
      <c r="T8392" s="2">
        <v>2</v>
      </c>
      <c r="U8392" s="25">
        <v>0</v>
      </c>
      <c r="V8392" s="25">
        <v>5.7623999999999995</v>
      </c>
      <c r="W8392" s="11">
        <f>Table_1[[#This Row],[Discount]]/Table_1[[#This Row],[Sales]]</f>
        <v>0</v>
      </c>
      <c r="X8392" t="str">
        <f>IF(Table_1[[#This Row],[Discount %]]&lt;=0.1, "0-10%", IF(Table_1[[#This Row],[Discount %]]&lt;=0.2, "10-20%", IF(Table_1[[#This Row],[Discount %]]&lt;=0.3, "20-30%", IF(Table_1[[#This Row],[Discount %]]&lt;=0.4, "30-40%", "40%+"))))</f>
        <v>0-10%</v>
      </c>
    </row>
    <row r="8393" spans="1:24" ht="14.4" x14ac:dyDescent="0.3">
      <c r="A8393" s="2">
        <v>8392</v>
      </c>
      <c r="B8393" s="2" t="s">
        <v>10002</v>
      </c>
      <c r="C8393" s="2">
        <f>YEAR([1]Data!$D8393)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9">
        <v>27.46</v>
      </c>
      <c r="T8393" s="2">
        <v>2</v>
      </c>
      <c r="U8393" s="25">
        <v>0</v>
      </c>
      <c r="V8393" s="25">
        <v>9.8856000000000002</v>
      </c>
      <c r="W8393" s="11">
        <f>Table_1[[#This Row],[Discount]]/Table_1[[#This Row],[Sales]]</f>
        <v>0</v>
      </c>
      <c r="X8393" t="str">
        <f>IF(Table_1[[#This Row],[Discount %]]&lt;=0.1, "0-10%", IF(Table_1[[#This Row],[Discount %]]&lt;=0.2, "10-20%", IF(Table_1[[#This Row],[Discount %]]&lt;=0.3, "20-30%", IF(Table_1[[#This Row],[Discount %]]&lt;=0.4, "30-40%", "40%+"))))</f>
        <v>0-10%</v>
      </c>
    </row>
    <row r="8394" spans="1:24" ht="14.4" x14ac:dyDescent="0.3">
      <c r="A8394" s="2">
        <v>8393</v>
      </c>
      <c r="B8394" s="2" t="s">
        <v>10004</v>
      </c>
      <c r="C8394" s="2">
        <f>YEAR([1]Data!$D8394)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9">
        <v>137.94</v>
      </c>
      <c r="T8394" s="2">
        <v>3</v>
      </c>
      <c r="U8394" s="25">
        <v>0</v>
      </c>
      <c r="V8394" s="25">
        <v>35.864399999999996</v>
      </c>
      <c r="W8394" s="11">
        <f>Table_1[[#This Row],[Discount]]/Table_1[[#This Row],[Sales]]</f>
        <v>0</v>
      </c>
      <c r="X8394" t="str">
        <f>IF(Table_1[[#This Row],[Discount %]]&lt;=0.1, "0-10%", IF(Table_1[[#This Row],[Discount %]]&lt;=0.2, "10-20%", IF(Table_1[[#This Row],[Discount %]]&lt;=0.3, "20-30%", IF(Table_1[[#This Row],[Discount %]]&lt;=0.4, "30-40%", "40%+"))))</f>
        <v>0-10%</v>
      </c>
    </row>
    <row r="8395" spans="1:24" ht="14.4" x14ac:dyDescent="0.3">
      <c r="A8395" s="2">
        <v>8394</v>
      </c>
      <c r="B8395" s="2" t="s">
        <v>10004</v>
      </c>
      <c r="C8395" s="2">
        <f>YEAR([1]Data!$D8395)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9">
        <v>111.15</v>
      </c>
      <c r="T8395" s="2">
        <v>5</v>
      </c>
      <c r="U8395" s="25">
        <v>0</v>
      </c>
      <c r="V8395" s="25">
        <v>48.906000000000006</v>
      </c>
      <c r="W8395" s="11">
        <f>Table_1[[#This Row],[Discount]]/Table_1[[#This Row],[Sales]]</f>
        <v>0</v>
      </c>
      <c r="X8395" t="str">
        <f>IF(Table_1[[#This Row],[Discount %]]&lt;=0.1, "0-10%", IF(Table_1[[#This Row],[Discount %]]&lt;=0.2, "10-20%", IF(Table_1[[#This Row],[Discount %]]&lt;=0.3, "20-30%", IF(Table_1[[#This Row],[Discount %]]&lt;=0.4, "30-40%", "40%+"))))</f>
        <v>0-10%</v>
      </c>
    </row>
    <row r="8396" spans="1:24" ht="14.4" x14ac:dyDescent="0.3">
      <c r="A8396" s="2">
        <v>8395</v>
      </c>
      <c r="B8396" s="2" t="s">
        <v>10004</v>
      </c>
      <c r="C8396" s="2">
        <f>YEAR([1]Data!$D8396)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9">
        <v>901.94999999999993</v>
      </c>
      <c r="T8396" s="2">
        <v>3</v>
      </c>
      <c r="U8396" s="25">
        <v>0</v>
      </c>
      <c r="V8396" s="25">
        <v>297.64349999999996</v>
      </c>
      <c r="W8396" s="11">
        <f>Table_1[[#This Row],[Discount]]/Table_1[[#This Row],[Sales]]</f>
        <v>0</v>
      </c>
      <c r="X8396" t="str">
        <f>IF(Table_1[[#This Row],[Discount %]]&lt;=0.1, "0-10%", IF(Table_1[[#This Row],[Discount %]]&lt;=0.2, "10-20%", IF(Table_1[[#This Row],[Discount %]]&lt;=0.3, "20-30%", IF(Table_1[[#This Row],[Discount %]]&lt;=0.4, "30-40%", "40%+"))))</f>
        <v>0-10%</v>
      </c>
    </row>
    <row r="8397" spans="1:24" ht="14.4" x14ac:dyDescent="0.3">
      <c r="A8397" s="2">
        <v>8396</v>
      </c>
      <c r="B8397" s="2" t="s">
        <v>10004</v>
      </c>
      <c r="C8397" s="2">
        <f>YEAR([1]Data!$D8397)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9">
        <v>366.00899999999996</v>
      </c>
      <c r="T8397" s="2">
        <v>3</v>
      </c>
      <c r="U8397" s="25">
        <v>0.3</v>
      </c>
      <c r="V8397" s="25">
        <v>-47.058300000000003</v>
      </c>
      <c r="W8397" s="11">
        <f>Table_1[[#This Row],[Discount]]/Table_1[[#This Row],[Sales]]</f>
        <v>8.1965197577108764E-4</v>
      </c>
      <c r="X8397" t="str">
        <f>IF(Table_1[[#This Row],[Discount %]]&lt;=0.1, "0-10%", IF(Table_1[[#This Row],[Discount %]]&lt;=0.2, "10-20%", IF(Table_1[[#This Row],[Discount %]]&lt;=0.3, "20-30%", IF(Table_1[[#This Row],[Discount %]]&lt;=0.4, "30-40%", "40%+"))))</f>
        <v>0-10%</v>
      </c>
    </row>
    <row r="8398" spans="1:24" ht="14.4" x14ac:dyDescent="0.3">
      <c r="A8398" s="2">
        <v>8397</v>
      </c>
      <c r="B8398" s="2" t="s">
        <v>10005</v>
      </c>
      <c r="C8398" s="2">
        <f>YEAR([1]Data!$D8398)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9">
        <v>310.68799999999999</v>
      </c>
      <c r="T8398" s="2">
        <v>7</v>
      </c>
      <c r="U8398" s="25">
        <v>0.2</v>
      </c>
      <c r="V8398" s="25">
        <v>108.74079999999998</v>
      </c>
      <c r="W8398" s="11">
        <f>Table_1[[#This Row],[Discount]]/Table_1[[#This Row],[Sales]]</f>
        <v>6.4373261921928115E-4</v>
      </c>
      <c r="X8398" t="str">
        <f>IF(Table_1[[#This Row],[Discount %]]&lt;=0.1, "0-10%", IF(Table_1[[#This Row],[Discount %]]&lt;=0.2, "10-20%", IF(Table_1[[#This Row],[Discount %]]&lt;=0.3, "20-30%", IF(Table_1[[#This Row],[Discount %]]&lt;=0.4, "30-40%", "40%+"))))</f>
        <v>0-10%</v>
      </c>
    </row>
    <row r="8399" spans="1:24" ht="14.4" x14ac:dyDescent="0.3">
      <c r="A8399" s="2">
        <v>8398</v>
      </c>
      <c r="B8399" s="2" t="s">
        <v>10006</v>
      </c>
      <c r="C8399" s="2">
        <f>YEAR([1]Data!$D8399)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9">
        <v>7.6799999999999979</v>
      </c>
      <c r="T8399" s="2">
        <v>5</v>
      </c>
      <c r="U8399" s="25">
        <v>0.8</v>
      </c>
      <c r="V8399" s="25">
        <v>-11.52</v>
      </c>
      <c r="W8399" s="11">
        <f>Table_1[[#This Row],[Discount]]/Table_1[[#This Row],[Sales]]</f>
        <v>0.1041666666666667</v>
      </c>
      <c r="X8399" t="str">
        <f>IF(Table_1[[#This Row],[Discount %]]&lt;=0.1, "0-10%", IF(Table_1[[#This Row],[Discount %]]&lt;=0.2, "10-20%", IF(Table_1[[#This Row],[Discount %]]&lt;=0.3, "20-30%", IF(Table_1[[#This Row],[Discount %]]&lt;=0.4, "30-40%", "40%+"))))</f>
        <v>10-20%</v>
      </c>
    </row>
    <row r="8400" spans="1:24" ht="14.4" x14ac:dyDescent="0.3">
      <c r="A8400" s="2">
        <v>8399</v>
      </c>
      <c r="B8400" s="2" t="s">
        <v>10007</v>
      </c>
      <c r="C8400" s="2">
        <f>YEAR([1]Data!$D8400)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9">
        <v>155.37199999999999</v>
      </c>
      <c r="T8400" s="2">
        <v>2</v>
      </c>
      <c r="U8400" s="25">
        <v>0.3</v>
      </c>
      <c r="V8400" s="25">
        <v>-35.513599999999997</v>
      </c>
      <c r="W8400" s="11">
        <f>Table_1[[#This Row],[Discount]]/Table_1[[#This Row],[Sales]]</f>
        <v>1.9308498313724482E-3</v>
      </c>
      <c r="X8400" t="str">
        <f>IF(Table_1[[#This Row],[Discount %]]&lt;=0.1, "0-10%", IF(Table_1[[#This Row],[Discount %]]&lt;=0.2, "10-20%", IF(Table_1[[#This Row],[Discount %]]&lt;=0.3, "20-30%", IF(Table_1[[#This Row],[Discount %]]&lt;=0.4, "30-40%", "40%+"))))</f>
        <v>0-10%</v>
      </c>
    </row>
    <row r="8401" spans="1:24" ht="14.4" x14ac:dyDescent="0.3">
      <c r="A8401" s="2">
        <v>8400</v>
      </c>
      <c r="B8401" s="2" t="s">
        <v>10008</v>
      </c>
      <c r="C8401" s="2">
        <f>YEAR([1]Data!$D8401)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9">
        <v>10.744</v>
      </c>
      <c r="T8401" s="2">
        <v>1</v>
      </c>
      <c r="U8401" s="25">
        <v>0.2</v>
      </c>
      <c r="V8401" s="25">
        <v>0.80579999999999963</v>
      </c>
      <c r="W8401" s="11">
        <f>Table_1[[#This Row],[Discount]]/Table_1[[#This Row],[Sales]]</f>
        <v>1.8615040953090099E-2</v>
      </c>
      <c r="X8401" t="str">
        <f>IF(Table_1[[#This Row],[Discount %]]&lt;=0.1, "0-10%", IF(Table_1[[#This Row],[Discount %]]&lt;=0.2, "10-20%", IF(Table_1[[#This Row],[Discount %]]&lt;=0.3, "20-30%", IF(Table_1[[#This Row],[Discount %]]&lt;=0.4, "30-40%", "40%+"))))</f>
        <v>0-10%</v>
      </c>
    </row>
    <row r="8402" spans="1:24" ht="14.4" x14ac:dyDescent="0.3">
      <c r="A8402" s="2">
        <v>8401</v>
      </c>
      <c r="B8402" s="2" t="s">
        <v>10009</v>
      </c>
      <c r="C8402" s="2">
        <f>YEAR([1]Data!$D8402)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9">
        <v>232.40000000000003</v>
      </c>
      <c r="T8402" s="2">
        <v>5</v>
      </c>
      <c r="U8402" s="25">
        <v>0.2</v>
      </c>
      <c r="V8402" s="25">
        <v>78.434999999999988</v>
      </c>
      <c r="W8402" s="11">
        <f>Table_1[[#This Row],[Discount]]/Table_1[[#This Row],[Sales]]</f>
        <v>8.6058519793459545E-4</v>
      </c>
      <c r="X8402" t="str">
        <f>IF(Table_1[[#This Row],[Discount %]]&lt;=0.1, "0-10%", IF(Table_1[[#This Row],[Discount %]]&lt;=0.2, "10-20%", IF(Table_1[[#This Row],[Discount %]]&lt;=0.3, "20-30%", IF(Table_1[[#This Row],[Discount %]]&lt;=0.4, "30-40%", "40%+"))))</f>
        <v>0-10%</v>
      </c>
    </row>
    <row r="8403" spans="1:24" ht="14.4" x14ac:dyDescent="0.3">
      <c r="A8403" s="2">
        <v>8402</v>
      </c>
      <c r="B8403" s="2" t="s">
        <v>10009</v>
      </c>
      <c r="C8403" s="2">
        <f>YEAR([1]Data!$D8403)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9">
        <v>164.64599999999999</v>
      </c>
      <c r="T8403" s="2">
        <v>3</v>
      </c>
      <c r="U8403" s="25">
        <v>0.1</v>
      </c>
      <c r="V8403" s="25">
        <v>12.805799999999994</v>
      </c>
      <c r="W8403" s="11">
        <f>Table_1[[#This Row],[Discount]]/Table_1[[#This Row],[Sales]]</f>
        <v>6.0736367722264751E-4</v>
      </c>
      <c r="X8403" t="str">
        <f>IF(Table_1[[#This Row],[Discount %]]&lt;=0.1, "0-10%", IF(Table_1[[#This Row],[Discount %]]&lt;=0.2, "10-20%", IF(Table_1[[#This Row],[Discount %]]&lt;=0.3, "20-30%", IF(Table_1[[#This Row],[Discount %]]&lt;=0.4, "30-40%", "40%+"))))</f>
        <v>0-10%</v>
      </c>
    </row>
    <row r="8404" spans="1:24" ht="14.4" x14ac:dyDescent="0.3">
      <c r="A8404" s="2">
        <v>8403</v>
      </c>
      <c r="B8404" s="2" t="s">
        <v>10009</v>
      </c>
      <c r="C8404" s="2">
        <f>YEAR([1]Data!$D8404)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9">
        <v>22.68</v>
      </c>
      <c r="T8404" s="2">
        <v>2</v>
      </c>
      <c r="U8404" s="25">
        <v>0</v>
      </c>
      <c r="V8404" s="25">
        <v>11.113199999999999</v>
      </c>
      <c r="W8404" s="11">
        <f>Table_1[[#This Row],[Discount]]/Table_1[[#This Row],[Sales]]</f>
        <v>0</v>
      </c>
      <c r="X8404" t="str">
        <f>IF(Table_1[[#This Row],[Discount %]]&lt;=0.1, "0-10%", IF(Table_1[[#This Row],[Discount %]]&lt;=0.2, "10-20%", IF(Table_1[[#This Row],[Discount %]]&lt;=0.3, "20-30%", IF(Table_1[[#This Row],[Discount %]]&lt;=0.4, "30-40%", "40%+"))))</f>
        <v>0-10%</v>
      </c>
    </row>
    <row r="8405" spans="1:24" ht="14.4" x14ac:dyDescent="0.3">
      <c r="A8405" s="2">
        <v>8404</v>
      </c>
      <c r="B8405" s="2" t="s">
        <v>10010</v>
      </c>
      <c r="C8405" s="2">
        <f>YEAR([1]Data!$D8405)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9">
        <v>105.52</v>
      </c>
      <c r="T8405" s="2">
        <v>4</v>
      </c>
      <c r="U8405" s="25">
        <v>0</v>
      </c>
      <c r="V8405" s="25">
        <v>48.539199999999994</v>
      </c>
      <c r="W8405" s="11">
        <f>Table_1[[#This Row],[Discount]]/Table_1[[#This Row],[Sales]]</f>
        <v>0</v>
      </c>
      <c r="X8405" t="str">
        <f>IF(Table_1[[#This Row],[Discount %]]&lt;=0.1, "0-10%", IF(Table_1[[#This Row],[Discount %]]&lt;=0.2, "10-20%", IF(Table_1[[#This Row],[Discount %]]&lt;=0.3, "20-30%", IF(Table_1[[#This Row],[Discount %]]&lt;=0.4, "30-40%", "40%+"))))</f>
        <v>0-10%</v>
      </c>
    </row>
    <row r="8406" spans="1:24" ht="14.4" x14ac:dyDescent="0.3">
      <c r="A8406" s="2">
        <v>8405</v>
      </c>
      <c r="B8406" s="2" t="s">
        <v>10011</v>
      </c>
      <c r="C8406" s="2">
        <f>YEAR([1]Data!$D8406)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9">
        <v>83.92</v>
      </c>
      <c r="T8406" s="2">
        <v>4</v>
      </c>
      <c r="U8406" s="25">
        <v>0</v>
      </c>
      <c r="V8406" s="25">
        <v>5.8743999999999943</v>
      </c>
      <c r="W8406" s="11">
        <f>Table_1[[#This Row],[Discount]]/Table_1[[#This Row],[Sales]]</f>
        <v>0</v>
      </c>
      <c r="X8406" t="str">
        <f>IF(Table_1[[#This Row],[Discount %]]&lt;=0.1, "0-10%", IF(Table_1[[#This Row],[Discount %]]&lt;=0.2, "10-20%", IF(Table_1[[#This Row],[Discount %]]&lt;=0.3, "20-30%", IF(Table_1[[#This Row],[Discount %]]&lt;=0.4, "30-40%", "40%+"))))</f>
        <v>0-10%</v>
      </c>
    </row>
    <row r="8407" spans="1:24" ht="14.4" x14ac:dyDescent="0.3">
      <c r="A8407" s="2">
        <v>8406</v>
      </c>
      <c r="B8407" s="2" t="s">
        <v>10011</v>
      </c>
      <c r="C8407" s="2">
        <f>YEAR([1]Data!$D8407)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9">
        <v>141.9</v>
      </c>
      <c r="T8407" s="2">
        <v>5</v>
      </c>
      <c r="U8407" s="25">
        <v>0</v>
      </c>
      <c r="V8407" s="25">
        <v>58.179000000000002</v>
      </c>
      <c r="W8407" s="11">
        <f>Table_1[[#This Row],[Discount]]/Table_1[[#This Row],[Sales]]</f>
        <v>0</v>
      </c>
      <c r="X8407" t="str">
        <f>IF(Table_1[[#This Row],[Discount %]]&lt;=0.1, "0-10%", IF(Table_1[[#This Row],[Discount %]]&lt;=0.2, "10-20%", IF(Table_1[[#This Row],[Discount %]]&lt;=0.3, "20-30%", IF(Table_1[[#This Row],[Discount %]]&lt;=0.4, "30-40%", "40%+"))))</f>
        <v>0-10%</v>
      </c>
    </row>
    <row r="8408" spans="1:24" ht="14.4" x14ac:dyDescent="0.3">
      <c r="A8408" s="2">
        <v>8407</v>
      </c>
      <c r="B8408" s="2" t="s">
        <v>10011</v>
      </c>
      <c r="C8408" s="2">
        <f>YEAR([1]Data!$D8408)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9">
        <v>39.979999999999997</v>
      </c>
      <c r="T8408" s="2">
        <v>2</v>
      </c>
      <c r="U8408" s="25">
        <v>0</v>
      </c>
      <c r="V8408" s="25">
        <v>9.1953999999999994</v>
      </c>
      <c r="W8408" s="11">
        <f>Table_1[[#This Row],[Discount]]/Table_1[[#This Row],[Sales]]</f>
        <v>0</v>
      </c>
      <c r="X8408" t="str">
        <f>IF(Table_1[[#This Row],[Discount %]]&lt;=0.1, "0-10%", IF(Table_1[[#This Row],[Discount %]]&lt;=0.2, "10-20%", IF(Table_1[[#This Row],[Discount %]]&lt;=0.3, "20-30%", IF(Table_1[[#This Row],[Discount %]]&lt;=0.4, "30-40%", "40%+"))))</f>
        <v>0-10%</v>
      </c>
    </row>
    <row r="8409" spans="1:24" ht="14.4" x14ac:dyDescent="0.3">
      <c r="A8409" s="2">
        <v>8408</v>
      </c>
      <c r="B8409" s="2" t="s">
        <v>10011</v>
      </c>
      <c r="C8409" s="2">
        <f>YEAR([1]Data!$D8409)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9">
        <v>28.91</v>
      </c>
      <c r="T8409" s="2">
        <v>7</v>
      </c>
      <c r="U8409" s="25">
        <v>0</v>
      </c>
      <c r="V8409" s="25">
        <v>8.6729999999999983</v>
      </c>
      <c r="W8409" s="11">
        <f>Table_1[[#This Row],[Discount]]/Table_1[[#This Row],[Sales]]</f>
        <v>0</v>
      </c>
      <c r="X8409" t="str">
        <f>IF(Table_1[[#This Row],[Discount %]]&lt;=0.1, "0-10%", IF(Table_1[[#This Row],[Discount %]]&lt;=0.2, "10-20%", IF(Table_1[[#This Row],[Discount %]]&lt;=0.3, "20-30%", IF(Table_1[[#This Row],[Discount %]]&lt;=0.4, "30-40%", "40%+"))))</f>
        <v>0-10%</v>
      </c>
    </row>
    <row r="8410" spans="1:24" ht="14.4" x14ac:dyDescent="0.3">
      <c r="A8410" s="2">
        <v>8409</v>
      </c>
      <c r="B8410" s="2" t="s">
        <v>10011</v>
      </c>
      <c r="C8410" s="2">
        <f>YEAR([1]Data!$D8410)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9">
        <v>174.95000000000002</v>
      </c>
      <c r="T8410" s="2">
        <v>5</v>
      </c>
      <c r="U8410" s="25">
        <v>0</v>
      </c>
      <c r="V8410" s="25">
        <v>45.487000000000002</v>
      </c>
      <c r="W8410" s="11">
        <f>Table_1[[#This Row],[Discount]]/Table_1[[#This Row],[Sales]]</f>
        <v>0</v>
      </c>
      <c r="X8410" t="str">
        <f>IF(Table_1[[#This Row],[Discount %]]&lt;=0.1, "0-10%", IF(Table_1[[#This Row],[Discount %]]&lt;=0.2, "10-20%", IF(Table_1[[#This Row],[Discount %]]&lt;=0.3, "20-30%", IF(Table_1[[#This Row],[Discount %]]&lt;=0.4, "30-40%", "40%+"))))</f>
        <v>0-10%</v>
      </c>
    </row>
    <row r="8411" spans="1:24" ht="14.4" x14ac:dyDescent="0.3">
      <c r="A8411" s="2">
        <v>8410</v>
      </c>
      <c r="B8411" s="2" t="s">
        <v>10012</v>
      </c>
      <c r="C8411" s="2">
        <f>YEAR([1]Data!$D8411)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9">
        <v>110.52800000000001</v>
      </c>
      <c r="T8411" s="2">
        <v>4</v>
      </c>
      <c r="U8411" s="25">
        <v>0.2</v>
      </c>
      <c r="V8411" s="25">
        <v>38.684799999999996</v>
      </c>
      <c r="W8411" s="11">
        <f>Table_1[[#This Row],[Discount]]/Table_1[[#This Row],[Sales]]</f>
        <v>1.8094962362478287E-3</v>
      </c>
      <c r="X8411" t="str">
        <f>IF(Table_1[[#This Row],[Discount %]]&lt;=0.1, "0-10%", IF(Table_1[[#This Row],[Discount %]]&lt;=0.2, "10-20%", IF(Table_1[[#This Row],[Discount %]]&lt;=0.3, "20-30%", IF(Table_1[[#This Row],[Discount %]]&lt;=0.4, "30-40%", "40%+"))))</f>
        <v>0-10%</v>
      </c>
    </row>
    <row r="8412" spans="1:24" ht="14.4" x14ac:dyDescent="0.3">
      <c r="A8412" s="2">
        <v>8411</v>
      </c>
      <c r="B8412" s="2" t="s">
        <v>10013</v>
      </c>
      <c r="C8412" s="2">
        <f>YEAR([1]Data!$D8412)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9">
        <v>630.024</v>
      </c>
      <c r="T8412" s="2">
        <v>4</v>
      </c>
      <c r="U8412" s="25">
        <v>0.4</v>
      </c>
      <c r="V8412" s="25">
        <v>-199.50760000000008</v>
      </c>
      <c r="W8412" s="11">
        <f>Table_1[[#This Row],[Discount]]/Table_1[[#This Row],[Sales]]</f>
        <v>6.3489644838926769E-4</v>
      </c>
      <c r="X8412" t="str">
        <f>IF(Table_1[[#This Row],[Discount %]]&lt;=0.1, "0-10%", IF(Table_1[[#This Row],[Discount %]]&lt;=0.2, "10-20%", IF(Table_1[[#This Row],[Discount %]]&lt;=0.3, "20-30%", IF(Table_1[[#This Row],[Discount %]]&lt;=0.4, "30-40%", "40%+"))))</f>
        <v>0-10%</v>
      </c>
    </row>
    <row r="8413" spans="1:24" ht="14.4" x14ac:dyDescent="0.3">
      <c r="A8413" s="2">
        <v>8412</v>
      </c>
      <c r="B8413" s="2" t="s">
        <v>10014</v>
      </c>
      <c r="C8413" s="2">
        <f>YEAR([1]Data!$D8413)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9">
        <v>27.86</v>
      </c>
      <c r="T8413" s="2">
        <v>7</v>
      </c>
      <c r="U8413" s="25">
        <v>0</v>
      </c>
      <c r="V8413" s="25">
        <v>9.1937999999999978</v>
      </c>
      <c r="W8413" s="11">
        <f>Table_1[[#This Row],[Discount]]/Table_1[[#This Row],[Sales]]</f>
        <v>0</v>
      </c>
      <c r="X8413" t="str">
        <f>IF(Table_1[[#This Row],[Discount %]]&lt;=0.1, "0-10%", IF(Table_1[[#This Row],[Discount %]]&lt;=0.2, "10-20%", IF(Table_1[[#This Row],[Discount %]]&lt;=0.3, "20-30%", IF(Table_1[[#This Row],[Discount %]]&lt;=0.4, "30-40%", "40%+"))))</f>
        <v>0-10%</v>
      </c>
    </row>
    <row r="8414" spans="1:24" ht="14.4" x14ac:dyDescent="0.3">
      <c r="A8414" s="2">
        <v>8413</v>
      </c>
      <c r="B8414" s="2" t="s">
        <v>10015</v>
      </c>
      <c r="C8414" s="2">
        <f>YEAR([1]Data!$D8414)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9">
        <v>933.40800000000002</v>
      </c>
      <c r="T8414" s="2">
        <v>4</v>
      </c>
      <c r="U8414" s="25">
        <v>0.3</v>
      </c>
      <c r="V8414" s="25">
        <v>-173.34719999999999</v>
      </c>
      <c r="W8414" s="11">
        <f>Table_1[[#This Row],[Discount]]/Table_1[[#This Row],[Sales]]</f>
        <v>3.2140285919983545E-4</v>
      </c>
      <c r="X8414" t="str">
        <f>IF(Table_1[[#This Row],[Discount %]]&lt;=0.1, "0-10%", IF(Table_1[[#This Row],[Discount %]]&lt;=0.2, "10-20%", IF(Table_1[[#This Row],[Discount %]]&lt;=0.3, "20-30%", IF(Table_1[[#This Row],[Discount %]]&lt;=0.4, "30-40%", "40%+"))))</f>
        <v>0-10%</v>
      </c>
    </row>
    <row r="8415" spans="1:24" ht="14.4" x14ac:dyDescent="0.3">
      <c r="A8415" s="2">
        <v>8414</v>
      </c>
      <c r="B8415" s="2" t="s">
        <v>10016</v>
      </c>
      <c r="C8415" s="2">
        <f>YEAR([1]Data!$D8415)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9">
        <v>51.840000000000011</v>
      </c>
      <c r="T8415" s="2">
        <v>10</v>
      </c>
      <c r="U8415" s="25">
        <v>0.2</v>
      </c>
      <c r="V8415" s="25">
        <v>18.143999999999998</v>
      </c>
      <c r="W8415" s="11">
        <f>Table_1[[#This Row],[Discount]]/Table_1[[#This Row],[Sales]]</f>
        <v>3.858024691358024E-3</v>
      </c>
      <c r="X8415" t="str">
        <f>IF(Table_1[[#This Row],[Discount %]]&lt;=0.1, "0-10%", IF(Table_1[[#This Row],[Discount %]]&lt;=0.2, "10-20%", IF(Table_1[[#This Row],[Discount %]]&lt;=0.3, "20-30%", IF(Table_1[[#This Row],[Discount %]]&lt;=0.4, "30-40%", "40%+"))))</f>
        <v>0-10%</v>
      </c>
    </row>
    <row r="8416" spans="1:24" ht="14.4" x14ac:dyDescent="0.3">
      <c r="A8416" s="2">
        <v>8415</v>
      </c>
      <c r="B8416" s="2" t="s">
        <v>10016</v>
      </c>
      <c r="C8416" s="2">
        <f>YEAR([1]Data!$D8416)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9">
        <v>165.60000000000002</v>
      </c>
      <c r="T8416" s="2">
        <v>3</v>
      </c>
      <c r="U8416" s="25">
        <v>0.2</v>
      </c>
      <c r="V8416" s="25">
        <v>-6.2100000000000151</v>
      </c>
      <c r="W8416" s="11">
        <f>Table_1[[#This Row],[Discount]]/Table_1[[#This Row],[Sales]]</f>
        <v>1.2077294685990338E-3</v>
      </c>
      <c r="X8416" t="str">
        <f>IF(Table_1[[#This Row],[Discount %]]&lt;=0.1, "0-10%", IF(Table_1[[#This Row],[Discount %]]&lt;=0.2, "10-20%", IF(Table_1[[#This Row],[Discount %]]&lt;=0.3, "20-30%", IF(Table_1[[#This Row],[Discount %]]&lt;=0.4, "30-40%", "40%+"))))</f>
        <v>0-10%</v>
      </c>
    </row>
    <row r="8417" spans="1:24" ht="14.4" x14ac:dyDescent="0.3">
      <c r="A8417" s="2">
        <v>8416</v>
      </c>
      <c r="B8417" s="2" t="s">
        <v>10017</v>
      </c>
      <c r="C8417" s="2">
        <f>YEAR([1]Data!$D8417)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9">
        <v>106.32</v>
      </c>
      <c r="T8417" s="2">
        <v>3</v>
      </c>
      <c r="U8417" s="25">
        <v>0</v>
      </c>
      <c r="V8417" s="25">
        <v>49.970399999999991</v>
      </c>
      <c r="W8417" s="11">
        <f>Table_1[[#This Row],[Discount]]/Table_1[[#This Row],[Sales]]</f>
        <v>0</v>
      </c>
      <c r="X8417" t="str">
        <f>IF(Table_1[[#This Row],[Discount %]]&lt;=0.1, "0-10%", IF(Table_1[[#This Row],[Discount %]]&lt;=0.2, "10-20%", IF(Table_1[[#This Row],[Discount %]]&lt;=0.3, "20-30%", IF(Table_1[[#This Row],[Discount %]]&lt;=0.4, "30-40%", "40%+"))))</f>
        <v>0-10%</v>
      </c>
    </row>
    <row r="8418" spans="1:24" ht="14.4" x14ac:dyDescent="0.3">
      <c r="A8418" s="2">
        <v>8417</v>
      </c>
      <c r="B8418" s="2" t="s">
        <v>10018</v>
      </c>
      <c r="C8418" s="2">
        <f>YEAR([1]Data!$D8418)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9">
        <v>147.91999999999999</v>
      </c>
      <c r="T8418" s="2">
        <v>5</v>
      </c>
      <c r="U8418" s="25">
        <v>0.2</v>
      </c>
      <c r="V8418" s="25">
        <v>46.224999999999987</v>
      </c>
      <c r="W8418" s="11">
        <f>Table_1[[#This Row],[Discount]]/Table_1[[#This Row],[Sales]]</f>
        <v>1.3520822065981614E-3</v>
      </c>
      <c r="X8418" t="str">
        <f>IF(Table_1[[#This Row],[Discount %]]&lt;=0.1, "0-10%", IF(Table_1[[#This Row],[Discount %]]&lt;=0.2, "10-20%", IF(Table_1[[#This Row],[Discount %]]&lt;=0.3, "20-30%", IF(Table_1[[#This Row],[Discount %]]&lt;=0.4, "30-40%", "40%+"))))</f>
        <v>0-10%</v>
      </c>
    </row>
    <row r="8419" spans="1:24" ht="14.4" x14ac:dyDescent="0.3">
      <c r="A8419" s="2">
        <v>8418</v>
      </c>
      <c r="B8419" s="2" t="s">
        <v>10018</v>
      </c>
      <c r="C8419" s="2">
        <f>YEAR([1]Data!$D8419)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9">
        <v>104.28</v>
      </c>
      <c r="T8419" s="2">
        <v>3</v>
      </c>
      <c r="U8419" s="25">
        <v>0</v>
      </c>
      <c r="V8419" s="25">
        <v>26.069999999999993</v>
      </c>
      <c r="W8419" s="11">
        <f>Table_1[[#This Row],[Discount]]/Table_1[[#This Row],[Sales]]</f>
        <v>0</v>
      </c>
      <c r="X8419" t="str">
        <f>IF(Table_1[[#This Row],[Discount %]]&lt;=0.1, "0-10%", IF(Table_1[[#This Row],[Discount %]]&lt;=0.2, "10-20%", IF(Table_1[[#This Row],[Discount %]]&lt;=0.3, "20-30%", IF(Table_1[[#This Row],[Discount %]]&lt;=0.4, "30-40%", "40%+"))))</f>
        <v>0-10%</v>
      </c>
    </row>
    <row r="8420" spans="1:24" ht="14.4" x14ac:dyDescent="0.3">
      <c r="A8420" s="2">
        <v>8419</v>
      </c>
      <c r="B8420" s="2" t="s">
        <v>10018</v>
      </c>
      <c r="C8420" s="2">
        <f>YEAR([1]Data!$D8420)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9">
        <v>286.85000000000002</v>
      </c>
      <c r="T8420" s="2">
        <v>1</v>
      </c>
      <c r="U8420" s="25">
        <v>0</v>
      </c>
      <c r="V8420" s="25">
        <v>63.106999999999999</v>
      </c>
      <c r="W8420" s="11">
        <f>Table_1[[#This Row],[Discount]]/Table_1[[#This Row],[Sales]]</f>
        <v>0</v>
      </c>
      <c r="X8420" t="str">
        <f>IF(Table_1[[#This Row],[Discount %]]&lt;=0.1, "0-10%", IF(Table_1[[#This Row],[Discount %]]&lt;=0.2, "10-20%", IF(Table_1[[#This Row],[Discount %]]&lt;=0.3, "20-30%", IF(Table_1[[#This Row],[Discount %]]&lt;=0.4, "30-40%", "40%+"))))</f>
        <v>0-10%</v>
      </c>
    </row>
    <row r="8421" spans="1:24" ht="14.4" x14ac:dyDescent="0.3">
      <c r="A8421" s="2">
        <v>8420</v>
      </c>
      <c r="B8421" s="2" t="s">
        <v>10018</v>
      </c>
      <c r="C8421" s="2">
        <f>YEAR([1]Data!$D8421)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9">
        <v>66.959999999999994</v>
      </c>
      <c r="T8421" s="2">
        <v>4</v>
      </c>
      <c r="U8421" s="25">
        <v>0</v>
      </c>
      <c r="V8421" s="25">
        <v>2.6783999999999963</v>
      </c>
      <c r="W8421" s="11">
        <f>Table_1[[#This Row],[Discount]]/Table_1[[#This Row],[Sales]]</f>
        <v>0</v>
      </c>
      <c r="X8421" t="str">
        <f>IF(Table_1[[#This Row],[Discount %]]&lt;=0.1, "0-10%", IF(Table_1[[#This Row],[Discount %]]&lt;=0.2, "10-20%", IF(Table_1[[#This Row],[Discount %]]&lt;=0.3, "20-30%", IF(Table_1[[#This Row],[Discount %]]&lt;=0.4, "30-40%", "40%+"))))</f>
        <v>0-10%</v>
      </c>
    </row>
    <row r="8422" spans="1:24" ht="14.4" x14ac:dyDescent="0.3">
      <c r="A8422" s="2">
        <v>8421</v>
      </c>
      <c r="B8422" s="2" t="s">
        <v>10018</v>
      </c>
      <c r="C8422" s="2">
        <f>YEAR([1]Data!$D8422)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9">
        <v>199.98</v>
      </c>
      <c r="T8422" s="2">
        <v>2</v>
      </c>
      <c r="U8422" s="25">
        <v>0</v>
      </c>
      <c r="V8422" s="25">
        <v>87.991200000000006</v>
      </c>
      <c r="W8422" s="11">
        <f>Table_1[[#This Row],[Discount]]/Table_1[[#This Row],[Sales]]</f>
        <v>0</v>
      </c>
      <c r="X8422" t="str">
        <f>IF(Table_1[[#This Row],[Discount %]]&lt;=0.1, "0-10%", IF(Table_1[[#This Row],[Discount %]]&lt;=0.2, "10-20%", IF(Table_1[[#This Row],[Discount %]]&lt;=0.3, "20-30%", IF(Table_1[[#This Row],[Discount %]]&lt;=0.4, "30-40%", "40%+"))))</f>
        <v>0-10%</v>
      </c>
    </row>
    <row r="8423" spans="1:24" ht="14.4" x14ac:dyDescent="0.3">
      <c r="A8423" s="2">
        <v>8422</v>
      </c>
      <c r="B8423" s="2" t="s">
        <v>10019</v>
      </c>
      <c r="C8423" s="2">
        <f>YEAR([1]Data!$D8423)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9">
        <v>45</v>
      </c>
      <c r="T8423" s="2">
        <v>3</v>
      </c>
      <c r="U8423" s="25">
        <v>0</v>
      </c>
      <c r="V8423" s="25">
        <v>4.9500000000000011</v>
      </c>
      <c r="W8423" s="11">
        <f>Table_1[[#This Row],[Discount]]/Table_1[[#This Row],[Sales]]</f>
        <v>0</v>
      </c>
      <c r="X8423" t="str">
        <f>IF(Table_1[[#This Row],[Discount %]]&lt;=0.1, "0-10%", IF(Table_1[[#This Row],[Discount %]]&lt;=0.2, "10-20%", IF(Table_1[[#This Row],[Discount %]]&lt;=0.3, "20-30%", IF(Table_1[[#This Row],[Discount %]]&lt;=0.4, "30-40%", "40%+"))))</f>
        <v>0-10%</v>
      </c>
    </row>
    <row r="8424" spans="1:24" ht="14.4" x14ac:dyDescent="0.3">
      <c r="A8424" s="2">
        <v>8423</v>
      </c>
      <c r="B8424" s="2" t="s">
        <v>10019</v>
      </c>
      <c r="C8424" s="2">
        <f>YEAR([1]Data!$D8424)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9">
        <v>17.899999999999999</v>
      </c>
      <c r="T8424" s="2">
        <v>5</v>
      </c>
      <c r="U8424" s="25">
        <v>0</v>
      </c>
      <c r="V8424" s="25">
        <v>8.7710000000000008</v>
      </c>
      <c r="W8424" s="11">
        <f>Table_1[[#This Row],[Discount]]/Table_1[[#This Row],[Sales]]</f>
        <v>0</v>
      </c>
      <c r="X8424" t="str">
        <f>IF(Table_1[[#This Row],[Discount %]]&lt;=0.1, "0-10%", IF(Table_1[[#This Row],[Discount %]]&lt;=0.2, "10-20%", IF(Table_1[[#This Row],[Discount %]]&lt;=0.3, "20-30%", IF(Table_1[[#This Row],[Discount %]]&lt;=0.4, "30-40%", "40%+"))))</f>
        <v>0-10%</v>
      </c>
    </row>
    <row r="8425" spans="1:24" ht="14.4" x14ac:dyDescent="0.3">
      <c r="A8425" s="2">
        <v>8424</v>
      </c>
      <c r="B8425" s="2" t="s">
        <v>10019</v>
      </c>
      <c r="C8425" s="2">
        <f>YEAR([1]Data!$D8425)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9">
        <v>40.479999999999997</v>
      </c>
      <c r="T8425" s="2">
        <v>2</v>
      </c>
      <c r="U8425" s="25">
        <v>0</v>
      </c>
      <c r="V8425" s="25">
        <v>17.406400000000001</v>
      </c>
      <c r="W8425" s="11">
        <f>Table_1[[#This Row],[Discount]]/Table_1[[#This Row],[Sales]]</f>
        <v>0</v>
      </c>
      <c r="X8425" t="str">
        <f>IF(Table_1[[#This Row],[Discount %]]&lt;=0.1, "0-10%", IF(Table_1[[#This Row],[Discount %]]&lt;=0.2, "10-20%", IF(Table_1[[#This Row],[Discount %]]&lt;=0.3, "20-30%", IF(Table_1[[#This Row],[Discount %]]&lt;=0.4, "30-40%", "40%+"))))</f>
        <v>0-10%</v>
      </c>
    </row>
    <row r="8426" spans="1:24" ht="14.4" x14ac:dyDescent="0.3">
      <c r="A8426" s="2">
        <v>8425</v>
      </c>
      <c r="B8426" s="2" t="s">
        <v>10019</v>
      </c>
      <c r="C8426" s="2">
        <f>YEAR([1]Data!$D8426)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9">
        <v>2154.9</v>
      </c>
      <c r="T8426" s="2">
        <v>5</v>
      </c>
      <c r="U8426" s="25">
        <v>0</v>
      </c>
      <c r="V8426" s="25">
        <v>129.29399999999987</v>
      </c>
      <c r="W8426" s="11">
        <f>Table_1[[#This Row],[Discount]]/Table_1[[#This Row],[Sales]]</f>
        <v>0</v>
      </c>
      <c r="X8426" t="str">
        <f>IF(Table_1[[#This Row],[Discount %]]&lt;=0.1, "0-10%", IF(Table_1[[#This Row],[Discount %]]&lt;=0.2, "10-20%", IF(Table_1[[#This Row],[Discount %]]&lt;=0.3, "20-30%", IF(Table_1[[#This Row],[Discount %]]&lt;=0.4, "30-40%", "40%+"))))</f>
        <v>0-10%</v>
      </c>
    </row>
    <row r="8427" spans="1:24" ht="14.4" x14ac:dyDescent="0.3">
      <c r="A8427" s="2">
        <v>8426</v>
      </c>
      <c r="B8427" s="2" t="s">
        <v>10020</v>
      </c>
      <c r="C8427" s="2">
        <f>YEAR([1]Data!$D8427)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9">
        <v>18.432000000000002</v>
      </c>
      <c r="T8427" s="2">
        <v>8</v>
      </c>
      <c r="U8427" s="25">
        <v>0.7</v>
      </c>
      <c r="V8427" s="25">
        <v>-12.287999999999997</v>
      </c>
      <c r="W8427" s="11">
        <f>Table_1[[#This Row],[Discount]]/Table_1[[#This Row],[Sales]]</f>
        <v>3.7977430555555546E-2</v>
      </c>
      <c r="X8427" t="str">
        <f>IF(Table_1[[#This Row],[Discount %]]&lt;=0.1, "0-10%", IF(Table_1[[#This Row],[Discount %]]&lt;=0.2, "10-20%", IF(Table_1[[#This Row],[Discount %]]&lt;=0.3, "20-30%", IF(Table_1[[#This Row],[Discount %]]&lt;=0.4, "30-40%", "40%+"))))</f>
        <v>0-10%</v>
      </c>
    </row>
    <row r="8428" spans="1:24" ht="14.4" x14ac:dyDescent="0.3">
      <c r="A8428" s="2">
        <v>8427</v>
      </c>
      <c r="B8428" s="2" t="s">
        <v>10021</v>
      </c>
      <c r="C8428" s="2">
        <f>YEAR([1]Data!$D8428)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9">
        <v>10.944000000000001</v>
      </c>
      <c r="T8428" s="2">
        <v>2</v>
      </c>
      <c r="U8428" s="25">
        <v>0.2</v>
      </c>
      <c r="V8428" s="25">
        <v>0.95759999999999978</v>
      </c>
      <c r="W8428" s="11">
        <f>Table_1[[#This Row],[Discount]]/Table_1[[#This Row],[Sales]]</f>
        <v>1.827485380116959E-2</v>
      </c>
      <c r="X8428" t="str">
        <f>IF(Table_1[[#This Row],[Discount %]]&lt;=0.1, "0-10%", IF(Table_1[[#This Row],[Discount %]]&lt;=0.2, "10-20%", IF(Table_1[[#This Row],[Discount %]]&lt;=0.3, "20-30%", IF(Table_1[[#This Row],[Discount %]]&lt;=0.4, "30-40%", "40%+"))))</f>
        <v>0-10%</v>
      </c>
    </row>
    <row r="8429" spans="1:24" ht="14.4" x14ac:dyDescent="0.3">
      <c r="A8429" s="2">
        <v>8428</v>
      </c>
      <c r="B8429" s="2" t="s">
        <v>10022</v>
      </c>
      <c r="C8429" s="2">
        <f>YEAR([1]Data!$D8429)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9">
        <v>4.3600000000000003</v>
      </c>
      <c r="T8429" s="2">
        <v>2</v>
      </c>
      <c r="U8429" s="25">
        <v>0</v>
      </c>
      <c r="V8429" s="25">
        <v>0.17439999999999944</v>
      </c>
      <c r="W8429" s="11">
        <f>Table_1[[#This Row],[Discount]]/Table_1[[#This Row],[Sales]]</f>
        <v>0</v>
      </c>
      <c r="X8429" t="str">
        <f>IF(Table_1[[#This Row],[Discount %]]&lt;=0.1, "0-10%", IF(Table_1[[#This Row],[Discount %]]&lt;=0.2, "10-20%", IF(Table_1[[#This Row],[Discount %]]&lt;=0.3, "20-30%", IF(Table_1[[#This Row],[Discount %]]&lt;=0.4, "30-40%", "40%+"))))</f>
        <v>0-10%</v>
      </c>
    </row>
    <row r="8430" spans="1:24" ht="14.4" x14ac:dyDescent="0.3">
      <c r="A8430" s="2">
        <v>8429</v>
      </c>
      <c r="B8430" s="2" t="s">
        <v>10023</v>
      </c>
      <c r="C8430" s="2">
        <f>YEAR([1]Data!$D8430)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9">
        <v>62.352000000000004</v>
      </c>
      <c r="T8430" s="2">
        <v>6</v>
      </c>
      <c r="U8430" s="25">
        <v>0.2</v>
      </c>
      <c r="V8430" s="25">
        <v>-10.911600000000007</v>
      </c>
      <c r="W8430" s="11">
        <f>Table_1[[#This Row],[Discount]]/Table_1[[#This Row],[Sales]]</f>
        <v>3.207595586348473E-3</v>
      </c>
      <c r="X8430" t="str">
        <f>IF(Table_1[[#This Row],[Discount %]]&lt;=0.1, "0-10%", IF(Table_1[[#This Row],[Discount %]]&lt;=0.2, "10-20%", IF(Table_1[[#This Row],[Discount %]]&lt;=0.3, "20-30%", IF(Table_1[[#This Row],[Discount %]]&lt;=0.4, "30-40%", "40%+"))))</f>
        <v>0-10%</v>
      </c>
    </row>
    <row r="8431" spans="1:24" ht="14.4" x14ac:dyDescent="0.3">
      <c r="A8431" s="2">
        <v>8430</v>
      </c>
      <c r="B8431" s="2" t="s">
        <v>10024</v>
      </c>
      <c r="C8431" s="2">
        <f>YEAR([1]Data!$D8431)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9">
        <v>303.92</v>
      </c>
      <c r="T8431" s="2">
        <v>5</v>
      </c>
      <c r="U8431" s="25">
        <v>0.2</v>
      </c>
      <c r="V8431" s="25">
        <v>-30.392000000000024</v>
      </c>
      <c r="W8431" s="11">
        <f>Table_1[[#This Row],[Discount]]/Table_1[[#This Row],[Sales]]</f>
        <v>6.5806791260858118E-4</v>
      </c>
      <c r="X8431" t="str">
        <f>IF(Table_1[[#This Row],[Discount %]]&lt;=0.1, "0-10%", IF(Table_1[[#This Row],[Discount %]]&lt;=0.2, "10-20%", IF(Table_1[[#This Row],[Discount %]]&lt;=0.3, "20-30%", IF(Table_1[[#This Row],[Discount %]]&lt;=0.4, "30-40%", "40%+"))))</f>
        <v>0-10%</v>
      </c>
    </row>
    <row r="8432" spans="1:24" ht="14.4" x14ac:dyDescent="0.3">
      <c r="A8432" s="2">
        <v>8431</v>
      </c>
      <c r="B8432" s="2" t="s">
        <v>10025</v>
      </c>
      <c r="C8432" s="2">
        <f>YEAR([1]Data!$D8432)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9">
        <v>129.30000000000001</v>
      </c>
      <c r="T8432" s="2">
        <v>2</v>
      </c>
      <c r="U8432" s="25">
        <v>0</v>
      </c>
      <c r="V8432" s="25">
        <v>6.4649999999999892</v>
      </c>
      <c r="W8432" s="11">
        <f>Table_1[[#This Row],[Discount]]/Table_1[[#This Row],[Sales]]</f>
        <v>0</v>
      </c>
      <c r="X8432" t="str">
        <f>IF(Table_1[[#This Row],[Discount %]]&lt;=0.1, "0-10%", IF(Table_1[[#This Row],[Discount %]]&lt;=0.2, "10-20%", IF(Table_1[[#This Row],[Discount %]]&lt;=0.3, "20-30%", IF(Table_1[[#This Row],[Discount %]]&lt;=0.4, "30-40%", "40%+"))))</f>
        <v>0-10%</v>
      </c>
    </row>
    <row r="8433" spans="1:24" ht="14.4" x14ac:dyDescent="0.3">
      <c r="A8433" s="2">
        <v>8432</v>
      </c>
      <c r="B8433" s="2" t="s">
        <v>10026</v>
      </c>
      <c r="C8433" s="2">
        <f>YEAR([1]Data!$D8433)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9">
        <v>274.20000000000005</v>
      </c>
      <c r="T8433" s="2">
        <v>10</v>
      </c>
      <c r="U8433" s="25">
        <v>0</v>
      </c>
      <c r="V8433" s="25">
        <v>112.422</v>
      </c>
      <c r="W8433" s="11">
        <f>Table_1[[#This Row],[Discount]]/Table_1[[#This Row],[Sales]]</f>
        <v>0</v>
      </c>
      <c r="X8433" t="str">
        <f>IF(Table_1[[#This Row],[Discount %]]&lt;=0.1, "0-10%", IF(Table_1[[#This Row],[Discount %]]&lt;=0.2, "10-20%", IF(Table_1[[#This Row],[Discount %]]&lt;=0.3, "20-30%", IF(Table_1[[#This Row],[Discount %]]&lt;=0.4, "30-40%", "40%+"))))</f>
        <v>0-10%</v>
      </c>
    </row>
    <row r="8434" spans="1:24" ht="14.4" x14ac:dyDescent="0.3">
      <c r="A8434" s="2">
        <v>8433</v>
      </c>
      <c r="B8434" s="2" t="s">
        <v>10027</v>
      </c>
      <c r="C8434" s="2">
        <f>YEAR([1]Data!$D8434)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9">
        <v>6.048</v>
      </c>
      <c r="T8434" s="2">
        <v>4</v>
      </c>
      <c r="U8434" s="25">
        <v>0.2</v>
      </c>
      <c r="V8434" s="25">
        <v>-1.3607999999999998</v>
      </c>
      <c r="W8434" s="11">
        <f>Table_1[[#This Row],[Discount]]/Table_1[[#This Row],[Sales]]</f>
        <v>3.3068783068783067E-2</v>
      </c>
      <c r="X8434" t="str">
        <f>IF(Table_1[[#This Row],[Discount %]]&lt;=0.1, "0-10%", IF(Table_1[[#This Row],[Discount %]]&lt;=0.2, "10-20%", IF(Table_1[[#This Row],[Discount %]]&lt;=0.3, "20-30%", IF(Table_1[[#This Row],[Discount %]]&lt;=0.4, "30-40%", "40%+"))))</f>
        <v>0-10%</v>
      </c>
    </row>
    <row r="8435" spans="1:24" ht="14.4" x14ac:dyDescent="0.3">
      <c r="A8435" s="2">
        <v>8434</v>
      </c>
      <c r="B8435" s="2" t="s">
        <v>10027</v>
      </c>
      <c r="C8435" s="2">
        <f>YEAR([1]Data!$D8435)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9">
        <v>6.8480000000000008</v>
      </c>
      <c r="T8435" s="2">
        <v>2</v>
      </c>
      <c r="U8435" s="25">
        <v>0.2</v>
      </c>
      <c r="V8435" s="25">
        <v>2.1399999999999992</v>
      </c>
      <c r="W8435" s="11">
        <f>Table_1[[#This Row],[Discount]]/Table_1[[#This Row],[Sales]]</f>
        <v>2.9205607476635514E-2</v>
      </c>
      <c r="X8435" t="str">
        <f>IF(Table_1[[#This Row],[Discount %]]&lt;=0.1, "0-10%", IF(Table_1[[#This Row],[Discount %]]&lt;=0.2, "10-20%", IF(Table_1[[#This Row],[Discount %]]&lt;=0.3, "20-30%", IF(Table_1[[#This Row],[Discount %]]&lt;=0.4, "30-40%", "40%+"))))</f>
        <v>0-10%</v>
      </c>
    </row>
    <row r="8436" spans="1:24" ht="14.4" x14ac:dyDescent="0.3">
      <c r="A8436" s="2">
        <v>8435</v>
      </c>
      <c r="B8436" s="2" t="s">
        <v>10027</v>
      </c>
      <c r="C8436" s="2">
        <f>YEAR([1]Data!$D8436)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9">
        <v>9.9600000000000009</v>
      </c>
      <c r="T8436" s="2">
        <v>5</v>
      </c>
      <c r="U8436" s="25">
        <v>0.6</v>
      </c>
      <c r="V8436" s="25">
        <v>-6.7230000000000008</v>
      </c>
      <c r="W8436" s="11">
        <f>Table_1[[#This Row],[Discount]]/Table_1[[#This Row],[Sales]]</f>
        <v>6.0240963855421679E-2</v>
      </c>
      <c r="X8436" t="str">
        <f>IF(Table_1[[#This Row],[Discount %]]&lt;=0.1, "0-10%", IF(Table_1[[#This Row],[Discount %]]&lt;=0.2, "10-20%", IF(Table_1[[#This Row],[Discount %]]&lt;=0.3, "20-30%", IF(Table_1[[#This Row],[Discount %]]&lt;=0.4, "30-40%", "40%+"))))</f>
        <v>0-10%</v>
      </c>
    </row>
    <row r="8437" spans="1:24" ht="14.4" x14ac:dyDescent="0.3">
      <c r="A8437" s="2">
        <v>8436</v>
      </c>
      <c r="B8437" s="2" t="s">
        <v>10027</v>
      </c>
      <c r="C8437" s="2">
        <f>YEAR([1]Data!$D8437)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9">
        <v>8.5519999999999978</v>
      </c>
      <c r="T8437" s="2">
        <v>2</v>
      </c>
      <c r="U8437" s="25">
        <v>0.8</v>
      </c>
      <c r="V8437" s="25">
        <v>-13.683199999999999</v>
      </c>
      <c r="W8437" s="11">
        <f>Table_1[[#This Row],[Discount]]/Table_1[[#This Row],[Sales]]</f>
        <v>9.3545369504209566E-2</v>
      </c>
      <c r="X8437" t="str">
        <f>IF(Table_1[[#This Row],[Discount %]]&lt;=0.1, "0-10%", IF(Table_1[[#This Row],[Discount %]]&lt;=0.2, "10-20%", IF(Table_1[[#This Row],[Discount %]]&lt;=0.3, "20-30%", IF(Table_1[[#This Row],[Discount %]]&lt;=0.4, "30-40%", "40%+"))))</f>
        <v>0-10%</v>
      </c>
    </row>
    <row r="8438" spans="1:24" ht="14.4" x14ac:dyDescent="0.3">
      <c r="A8438" s="2">
        <v>8437</v>
      </c>
      <c r="B8438" s="2" t="s">
        <v>10028</v>
      </c>
      <c r="C8438" s="2">
        <f>YEAR([1]Data!$D8438)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9">
        <v>45.584000000000003</v>
      </c>
      <c r="T8438" s="2">
        <v>11</v>
      </c>
      <c r="U8438" s="25">
        <v>0.2</v>
      </c>
      <c r="V8438" s="25">
        <v>16.524199999999997</v>
      </c>
      <c r="W8438" s="11">
        <f>Table_1[[#This Row],[Discount]]/Table_1[[#This Row],[Sales]]</f>
        <v>4.3875043875043875E-3</v>
      </c>
      <c r="X8438" t="str">
        <f>IF(Table_1[[#This Row],[Discount %]]&lt;=0.1, "0-10%", IF(Table_1[[#This Row],[Discount %]]&lt;=0.2, "10-20%", IF(Table_1[[#This Row],[Discount %]]&lt;=0.3, "20-30%", IF(Table_1[[#This Row],[Discount %]]&lt;=0.4, "30-40%", "40%+"))))</f>
        <v>0-10%</v>
      </c>
    </row>
    <row r="8439" spans="1:24" ht="14.4" x14ac:dyDescent="0.3">
      <c r="A8439" s="2">
        <v>8438</v>
      </c>
      <c r="B8439" s="2" t="s">
        <v>10029</v>
      </c>
      <c r="C8439" s="2">
        <f>YEAR([1]Data!$D8439)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9">
        <v>25.488</v>
      </c>
      <c r="T8439" s="2">
        <v>2</v>
      </c>
      <c r="U8439" s="25">
        <v>0.2</v>
      </c>
      <c r="V8439" s="25">
        <v>4.4603999999999999</v>
      </c>
      <c r="W8439" s="11">
        <f>Table_1[[#This Row],[Discount]]/Table_1[[#This Row],[Sales]]</f>
        <v>7.8468298807281862E-3</v>
      </c>
      <c r="X8439" t="str">
        <f>IF(Table_1[[#This Row],[Discount %]]&lt;=0.1, "0-10%", IF(Table_1[[#This Row],[Discount %]]&lt;=0.2, "10-20%", IF(Table_1[[#This Row],[Discount %]]&lt;=0.3, "20-30%", IF(Table_1[[#This Row],[Discount %]]&lt;=0.4, "30-40%", "40%+"))))</f>
        <v>0-10%</v>
      </c>
    </row>
    <row r="8440" spans="1:24" ht="14.4" x14ac:dyDescent="0.3">
      <c r="A8440" s="2">
        <v>8439</v>
      </c>
      <c r="B8440" s="2" t="s">
        <v>10030</v>
      </c>
      <c r="C8440" s="2">
        <f>YEAR([1]Data!$D8440)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9">
        <v>136.96</v>
      </c>
      <c r="T8440" s="2">
        <v>4</v>
      </c>
      <c r="U8440" s="25">
        <v>0.2</v>
      </c>
      <c r="V8440" s="25">
        <v>51.359999999999992</v>
      </c>
      <c r="W8440" s="11">
        <f>Table_1[[#This Row],[Discount]]/Table_1[[#This Row],[Sales]]</f>
        <v>1.4602803738317756E-3</v>
      </c>
      <c r="X8440" t="str">
        <f>IF(Table_1[[#This Row],[Discount %]]&lt;=0.1, "0-10%", IF(Table_1[[#This Row],[Discount %]]&lt;=0.2, "10-20%", IF(Table_1[[#This Row],[Discount %]]&lt;=0.3, "20-30%", IF(Table_1[[#This Row],[Discount %]]&lt;=0.4, "30-40%", "40%+"))))</f>
        <v>0-10%</v>
      </c>
    </row>
    <row r="8441" spans="1:24" ht="14.4" x14ac:dyDescent="0.3">
      <c r="A8441" s="2">
        <v>8440</v>
      </c>
      <c r="B8441" s="2" t="s">
        <v>10031</v>
      </c>
      <c r="C8441" s="2">
        <f>YEAR([1]Data!$D8441)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9">
        <v>49.616000000000007</v>
      </c>
      <c r="T8441" s="2">
        <v>2</v>
      </c>
      <c r="U8441" s="25">
        <v>0.2</v>
      </c>
      <c r="V8441" s="25">
        <v>4.9615999999999989</v>
      </c>
      <c r="W8441" s="11">
        <f>Table_1[[#This Row],[Discount]]/Table_1[[#This Row],[Sales]]</f>
        <v>4.0309577555627217E-3</v>
      </c>
      <c r="X8441" t="str">
        <f>IF(Table_1[[#This Row],[Discount %]]&lt;=0.1, "0-10%", IF(Table_1[[#This Row],[Discount %]]&lt;=0.2, "10-20%", IF(Table_1[[#This Row],[Discount %]]&lt;=0.3, "20-30%", IF(Table_1[[#This Row],[Discount %]]&lt;=0.4, "30-40%", "40%+"))))</f>
        <v>0-10%</v>
      </c>
    </row>
    <row r="8442" spans="1:24" ht="14.4" x14ac:dyDescent="0.3">
      <c r="A8442" s="2">
        <v>8441</v>
      </c>
      <c r="B8442" s="2" t="s">
        <v>10032</v>
      </c>
      <c r="C8442" s="2">
        <f>YEAR([1]Data!$D8442)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9">
        <v>10.584000000000001</v>
      </c>
      <c r="T8442" s="2">
        <v>3</v>
      </c>
      <c r="U8442" s="25">
        <v>0.2</v>
      </c>
      <c r="V8442" s="25">
        <v>3.4397999999999995</v>
      </c>
      <c r="W8442" s="11">
        <f>Table_1[[#This Row],[Discount]]/Table_1[[#This Row],[Sales]]</f>
        <v>1.8896447467876037E-2</v>
      </c>
      <c r="X8442" t="str">
        <f>IF(Table_1[[#This Row],[Discount %]]&lt;=0.1, "0-10%", IF(Table_1[[#This Row],[Discount %]]&lt;=0.2, "10-20%", IF(Table_1[[#This Row],[Discount %]]&lt;=0.3, "20-30%", IF(Table_1[[#This Row],[Discount %]]&lt;=0.4, "30-40%", "40%+"))))</f>
        <v>0-10%</v>
      </c>
    </row>
    <row r="8443" spans="1:24" ht="14.4" x14ac:dyDescent="0.3">
      <c r="A8443" s="2">
        <v>8442</v>
      </c>
      <c r="B8443" s="2" t="s">
        <v>10033</v>
      </c>
      <c r="C8443" s="2">
        <f>YEAR([1]Data!$D8443)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9">
        <v>84.415999999999997</v>
      </c>
      <c r="T8443" s="2">
        <v>4</v>
      </c>
      <c r="U8443" s="25">
        <v>0.2</v>
      </c>
      <c r="V8443" s="25">
        <v>27.435199999999995</v>
      </c>
      <c r="W8443" s="11">
        <f>Table_1[[#This Row],[Discount]]/Table_1[[#This Row],[Sales]]</f>
        <v>2.3692191053828662E-3</v>
      </c>
      <c r="X8443" t="str">
        <f>IF(Table_1[[#This Row],[Discount %]]&lt;=0.1, "0-10%", IF(Table_1[[#This Row],[Discount %]]&lt;=0.2, "10-20%", IF(Table_1[[#This Row],[Discount %]]&lt;=0.3, "20-30%", IF(Table_1[[#This Row],[Discount %]]&lt;=0.4, "30-40%", "40%+"))))</f>
        <v>0-10%</v>
      </c>
    </row>
    <row r="8444" spans="1:24" ht="14.4" x14ac:dyDescent="0.3">
      <c r="A8444" s="2">
        <v>8443</v>
      </c>
      <c r="B8444" s="2" t="s">
        <v>10034</v>
      </c>
      <c r="C8444" s="2">
        <f>YEAR([1]Data!$D8444)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9">
        <v>431.94</v>
      </c>
      <c r="T8444" s="2">
        <v>2</v>
      </c>
      <c r="U8444" s="25">
        <v>0.4</v>
      </c>
      <c r="V8444" s="25">
        <v>-71.990000000000009</v>
      </c>
      <c r="W8444" s="11">
        <f>Table_1[[#This Row],[Discount]]/Table_1[[#This Row],[Sales]]</f>
        <v>9.260545446126777E-4</v>
      </c>
      <c r="X8444" t="str">
        <f>IF(Table_1[[#This Row],[Discount %]]&lt;=0.1, "0-10%", IF(Table_1[[#This Row],[Discount %]]&lt;=0.2, "10-20%", IF(Table_1[[#This Row],[Discount %]]&lt;=0.3, "20-30%", IF(Table_1[[#This Row],[Discount %]]&lt;=0.4, "30-40%", "40%+"))))</f>
        <v>0-10%</v>
      </c>
    </row>
    <row r="8445" spans="1:24" ht="14.4" x14ac:dyDescent="0.3">
      <c r="A8445" s="2">
        <v>8444</v>
      </c>
      <c r="B8445" s="2" t="s">
        <v>10034</v>
      </c>
      <c r="C8445" s="2">
        <f>YEAR([1]Data!$D8445)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9">
        <v>2.0430000000000001</v>
      </c>
      <c r="T8445" s="2">
        <v>1</v>
      </c>
      <c r="U8445" s="25">
        <v>0.7</v>
      </c>
      <c r="V8445" s="25">
        <v>-1.4981999999999998</v>
      </c>
      <c r="W8445" s="11">
        <f>Table_1[[#This Row],[Discount]]/Table_1[[#This Row],[Sales]]</f>
        <v>0.34263338228095935</v>
      </c>
      <c r="X8445" t="str">
        <f>IF(Table_1[[#This Row],[Discount %]]&lt;=0.1, "0-10%", IF(Table_1[[#This Row],[Discount %]]&lt;=0.2, "10-20%", IF(Table_1[[#This Row],[Discount %]]&lt;=0.3, "20-30%", IF(Table_1[[#This Row],[Discount %]]&lt;=0.4, "30-40%", "40%+"))))</f>
        <v>30-40%</v>
      </c>
    </row>
    <row r="8446" spans="1:24" ht="14.4" x14ac:dyDescent="0.3">
      <c r="A8446" s="2">
        <v>8445</v>
      </c>
      <c r="B8446" s="2" t="s">
        <v>10034</v>
      </c>
      <c r="C8446" s="2">
        <f>YEAR([1]Data!$D8446)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9">
        <v>68.238</v>
      </c>
      <c r="T8446" s="2">
        <v>3</v>
      </c>
      <c r="U8446" s="25">
        <v>0.4</v>
      </c>
      <c r="V8446" s="25">
        <v>-12.510300000000008</v>
      </c>
      <c r="W8446" s="11">
        <f>Table_1[[#This Row],[Discount]]/Table_1[[#This Row],[Sales]]</f>
        <v>5.8618365133796422E-3</v>
      </c>
      <c r="X8446" t="str">
        <f>IF(Table_1[[#This Row],[Discount %]]&lt;=0.1, "0-10%", IF(Table_1[[#This Row],[Discount %]]&lt;=0.2, "10-20%", IF(Table_1[[#This Row],[Discount %]]&lt;=0.3, "20-30%", IF(Table_1[[#This Row],[Discount %]]&lt;=0.4, "30-40%", "40%+"))))</f>
        <v>0-10%</v>
      </c>
    </row>
    <row r="8447" spans="1:24" ht="14.4" x14ac:dyDescent="0.3">
      <c r="A8447" s="2">
        <v>8446</v>
      </c>
      <c r="B8447" s="2" t="s">
        <v>10035</v>
      </c>
      <c r="C8447" s="2">
        <f>YEAR([1]Data!$D8447)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9">
        <v>240.744</v>
      </c>
      <c r="T8447" s="2">
        <v>4</v>
      </c>
      <c r="U8447" s="25">
        <v>0.3</v>
      </c>
      <c r="V8447" s="25">
        <v>-13.756799999999984</v>
      </c>
      <c r="W8447" s="11">
        <f>Table_1[[#This Row],[Discount]]/Table_1[[#This Row],[Sales]]</f>
        <v>1.2461369753763334E-3</v>
      </c>
      <c r="X8447" t="str">
        <f>IF(Table_1[[#This Row],[Discount %]]&lt;=0.1, "0-10%", IF(Table_1[[#This Row],[Discount %]]&lt;=0.2, "10-20%", IF(Table_1[[#This Row],[Discount %]]&lt;=0.3, "20-30%", IF(Table_1[[#This Row],[Discount %]]&lt;=0.4, "30-40%", "40%+"))))</f>
        <v>0-10%</v>
      </c>
    </row>
    <row r="8448" spans="1:24" ht="14.4" x14ac:dyDescent="0.3">
      <c r="A8448" s="2">
        <v>8447</v>
      </c>
      <c r="B8448" s="2" t="s">
        <v>10035</v>
      </c>
      <c r="C8448" s="2">
        <f>YEAR([1]Data!$D8448)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9">
        <v>35</v>
      </c>
      <c r="T8448" s="2">
        <v>4</v>
      </c>
      <c r="U8448" s="25">
        <v>0</v>
      </c>
      <c r="V8448" s="25">
        <v>14.700000000000003</v>
      </c>
      <c r="W8448" s="11">
        <f>Table_1[[#This Row],[Discount]]/Table_1[[#This Row],[Sales]]</f>
        <v>0</v>
      </c>
      <c r="X8448" t="str">
        <f>IF(Table_1[[#This Row],[Discount %]]&lt;=0.1, "0-10%", IF(Table_1[[#This Row],[Discount %]]&lt;=0.2, "10-20%", IF(Table_1[[#This Row],[Discount %]]&lt;=0.3, "20-30%", IF(Table_1[[#This Row],[Discount %]]&lt;=0.4, "30-40%", "40%+"))))</f>
        <v>0-10%</v>
      </c>
    </row>
    <row r="8449" spans="1:24" ht="14.4" x14ac:dyDescent="0.3">
      <c r="A8449" s="2">
        <v>8448</v>
      </c>
      <c r="B8449" s="2" t="s">
        <v>10035</v>
      </c>
      <c r="C8449" s="2">
        <f>YEAR([1]Data!$D8449)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9">
        <v>210.68</v>
      </c>
      <c r="T8449" s="2">
        <v>2</v>
      </c>
      <c r="U8449" s="25">
        <v>0</v>
      </c>
      <c r="V8449" s="25">
        <v>50.563199999999995</v>
      </c>
      <c r="W8449" s="11">
        <f>Table_1[[#This Row],[Discount]]/Table_1[[#This Row],[Sales]]</f>
        <v>0</v>
      </c>
      <c r="X8449" t="str">
        <f>IF(Table_1[[#This Row],[Discount %]]&lt;=0.1, "0-10%", IF(Table_1[[#This Row],[Discount %]]&lt;=0.2, "10-20%", IF(Table_1[[#This Row],[Discount %]]&lt;=0.3, "20-30%", IF(Table_1[[#This Row],[Discount %]]&lt;=0.4, "30-40%", "40%+"))))</f>
        <v>0-10%</v>
      </c>
    </row>
    <row r="8450" spans="1:24" ht="14.4" x14ac:dyDescent="0.3">
      <c r="A8450" s="2">
        <v>8449</v>
      </c>
      <c r="B8450" s="2" t="s">
        <v>10035</v>
      </c>
      <c r="C8450" s="2">
        <f>YEAR([1]Data!$D8450)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9">
        <v>637.89599999999996</v>
      </c>
      <c r="T8450" s="2">
        <v>3</v>
      </c>
      <c r="U8450" s="25">
        <v>0.3</v>
      </c>
      <c r="V8450" s="25">
        <v>-127.57919999999996</v>
      </c>
      <c r="W8450" s="11">
        <f>Table_1[[#This Row],[Discount]]/Table_1[[#This Row],[Sales]]</f>
        <v>4.7029609842356751E-4</v>
      </c>
      <c r="X8450" t="str">
        <f>IF(Table_1[[#This Row],[Discount %]]&lt;=0.1, "0-10%", IF(Table_1[[#This Row],[Discount %]]&lt;=0.2, "10-20%", IF(Table_1[[#This Row],[Discount %]]&lt;=0.3, "20-30%", IF(Table_1[[#This Row],[Discount %]]&lt;=0.4, "30-40%", "40%+"))))</f>
        <v>0-10%</v>
      </c>
    </row>
    <row r="8451" spans="1:24" ht="14.4" x14ac:dyDescent="0.3">
      <c r="A8451" s="2">
        <v>8450</v>
      </c>
      <c r="B8451" s="2" t="s">
        <v>10035</v>
      </c>
      <c r="C8451" s="2">
        <f>YEAR([1]Data!$D8451)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9">
        <v>43.44</v>
      </c>
      <c r="T8451" s="2">
        <v>8</v>
      </c>
      <c r="U8451" s="25">
        <v>0</v>
      </c>
      <c r="V8451" s="25">
        <v>21.285599999999999</v>
      </c>
      <c r="W8451" s="11">
        <f>Table_1[[#This Row],[Discount]]/Table_1[[#This Row],[Sales]]</f>
        <v>0</v>
      </c>
      <c r="X8451" t="str">
        <f>IF(Table_1[[#This Row],[Discount %]]&lt;=0.1, "0-10%", IF(Table_1[[#This Row],[Discount %]]&lt;=0.2, "10-20%", IF(Table_1[[#This Row],[Discount %]]&lt;=0.3, "20-30%", IF(Table_1[[#This Row],[Discount %]]&lt;=0.4, "30-40%", "40%+"))))</f>
        <v>0-10%</v>
      </c>
    </row>
    <row r="8452" spans="1:24" ht="14.4" x14ac:dyDescent="0.3">
      <c r="A8452" s="2">
        <v>8451</v>
      </c>
      <c r="B8452" s="2" t="s">
        <v>10035</v>
      </c>
      <c r="C8452" s="2">
        <f>YEAR([1]Data!$D8452)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9">
        <v>2.2200000000000002</v>
      </c>
      <c r="T8452" s="2">
        <v>1</v>
      </c>
      <c r="U8452" s="25">
        <v>0</v>
      </c>
      <c r="V8452" s="25">
        <v>0.66599999999999993</v>
      </c>
      <c r="W8452" s="11">
        <f>Table_1[[#This Row],[Discount]]/Table_1[[#This Row],[Sales]]</f>
        <v>0</v>
      </c>
      <c r="X8452" t="str">
        <f>IF(Table_1[[#This Row],[Discount %]]&lt;=0.1, "0-10%", IF(Table_1[[#This Row],[Discount %]]&lt;=0.2, "10-20%", IF(Table_1[[#This Row],[Discount %]]&lt;=0.3, "20-30%", IF(Table_1[[#This Row],[Discount %]]&lt;=0.4, "30-40%", "40%+"))))</f>
        <v>0-10%</v>
      </c>
    </row>
    <row r="8453" spans="1:24" ht="14.4" x14ac:dyDescent="0.3">
      <c r="A8453" s="2">
        <v>8452</v>
      </c>
      <c r="B8453" s="2" t="s">
        <v>10036</v>
      </c>
      <c r="C8453" s="2">
        <f>YEAR([1]Data!$D8453)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9">
        <v>1679.96</v>
      </c>
      <c r="T8453" s="2">
        <v>5</v>
      </c>
      <c r="U8453" s="25">
        <v>0.2</v>
      </c>
      <c r="V8453" s="25">
        <v>125.99700000000007</v>
      </c>
      <c r="W8453" s="11">
        <f>Table_1[[#This Row],[Discount]]/Table_1[[#This Row],[Sales]]</f>
        <v>1.1905045358222815E-4</v>
      </c>
      <c r="X8453" t="str">
        <f>IF(Table_1[[#This Row],[Discount %]]&lt;=0.1, "0-10%", IF(Table_1[[#This Row],[Discount %]]&lt;=0.2, "10-20%", IF(Table_1[[#This Row],[Discount %]]&lt;=0.3, "20-30%", IF(Table_1[[#This Row],[Discount %]]&lt;=0.4, "30-40%", "40%+"))))</f>
        <v>0-10%</v>
      </c>
    </row>
    <row r="8454" spans="1:24" ht="14.4" x14ac:dyDescent="0.3">
      <c r="A8454" s="2">
        <v>8453</v>
      </c>
      <c r="B8454" s="2" t="s">
        <v>10037</v>
      </c>
      <c r="C8454" s="2">
        <f>YEAR([1]Data!$D8454)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9">
        <v>344.37199999999996</v>
      </c>
      <c r="T8454" s="2">
        <v>4</v>
      </c>
      <c r="U8454" s="25">
        <v>0.3</v>
      </c>
      <c r="V8454" s="25">
        <v>-93.472400000000022</v>
      </c>
      <c r="W8454" s="11">
        <f>Table_1[[#This Row],[Discount]]/Table_1[[#This Row],[Sales]]</f>
        <v>8.7115096465450158E-4</v>
      </c>
      <c r="X8454" t="str">
        <f>IF(Table_1[[#This Row],[Discount %]]&lt;=0.1, "0-10%", IF(Table_1[[#This Row],[Discount %]]&lt;=0.2, "10-20%", IF(Table_1[[#This Row],[Discount %]]&lt;=0.3, "20-30%", IF(Table_1[[#This Row],[Discount %]]&lt;=0.4, "30-40%", "40%+"))))</f>
        <v>0-10%</v>
      </c>
    </row>
    <row r="8455" spans="1:24" ht="14.4" x14ac:dyDescent="0.3">
      <c r="A8455" s="2">
        <v>8454</v>
      </c>
      <c r="B8455" s="2" t="s">
        <v>10037</v>
      </c>
      <c r="C8455" s="2">
        <f>YEAR([1]Data!$D8455)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9">
        <v>1554.9360000000001</v>
      </c>
      <c r="T8455" s="2">
        <v>3</v>
      </c>
      <c r="U8455" s="25">
        <v>0.2</v>
      </c>
      <c r="V8455" s="25">
        <v>77.746800000000007</v>
      </c>
      <c r="W8455" s="11">
        <f>Table_1[[#This Row],[Discount]]/Table_1[[#This Row],[Sales]]</f>
        <v>1.2862265713830021E-4</v>
      </c>
      <c r="X8455" t="str">
        <f>IF(Table_1[[#This Row],[Discount %]]&lt;=0.1, "0-10%", IF(Table_1[[#This Row],[Discount %]]&lt;=0.2, "10-20%", IF(Table_1[[#This Row],[Discount %]]&lt;=0.3, "20-30%", IF(Table_1[[#This Row],[Discount %]]&lt;=0.4, "30-40%", "40%+"))))</f>
        <v>0-10%</v>
      </c>
    </row>
    <row r="8456" spans="1:24" ht="14.4" x14ac:dyDescent="0.3">
      <c r="A8456" s="2">
        <v>8455</v>
      </c>
      <c r="B8456" s="2" t="s">
        <v>10037</v>
      </c>
      <c r="C8456" s="2">
        <f>YEAR([1]Data!$D8456)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9">
        <v>127.88</v>
      </c>
      <c r="T8456" s="2">
        <v>5</v>
      </c>
      <c r="U8456" s="25">
        <v>0.6</v>
      </c>
      <c r="V8456" s="25">
        <v>-67.137</v>
      </c>
      <c r="W8456" s="11">
        <f>Table_1[[#This Row],[Discount]]/Table_1[[#This Row],[Sales]]</f>
        <v>4.6918986549890525E-3</v>
      </c>
      <c r="X8456" t="str">
        <f>IF(Table_1[[#This Row],[Discount %]]&lt;=0.1, "0-10%", IF(Table_1[[#This Row],[Discount %]]&lt;=0.2, "10-20%", IF(Table_1[[#This Row],[Discount %]]&lt;=0.3, "20-30%", IF(Table_1[[#This Row],[Discount %]]&lt;=0.4, "30-40%", "40%+"))))</f>
        <v>0-10%</v>
      </c>
    </row>
    <row r="8457" spans="1:24" ht="14.4" x14ac:dyDescent="0.3">
      <c r="A8457" s="2">
        <v>8456</v>
      </c>
      <c r="B8457" s="2" t="s">
        <v>10038</v>
      </c>
      <c r="C8457" s="2">
        <f>YEAR([1]Data!$D8457)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9">
        <v>222.38400000000001</v>
      </c>
      <c r="T8457" s="2">
        <v>2</v>
      </c>
      <c r="U8457" s="25">
        <v>0.2</v>
      </c>
      <c r="V8457" s="25">
        <v>22.238400000000013</v>
      </c>
      <c r="W8457" s="11">
        <f>Table_1[[#This Row],[Discount]]/Table_1[[#This Row],[Sales]]</f>
        <v>8.9934527663860706E-4</v>
      </c>
      <c r="X8457" t="str">
        <f>IF(Table_1[[#This Row],[Discount %]]&lt;=0.1, "0-10%", IF(Table_1[[#This Row],[Discount %]]&lt;=0.2, "10-20%", IF(Table_1[[#This Row],[Discount %]]&lt;=0.3, "20-30%", IF(Table_1[[#This Row],[Discount %]]&lt;=0.4, "30-40%", "40%+"))))</f>
        <v>0-10%</v>
      </c>
    </row>
    <row r="8458" spans="1:24" ht="14.4" x14ac:dyDescent="0.3">
      <c r="A8458" s="2">
        <v>8457</v>
      </c>
      <c r="B8458" s="2" t="s">
        <v>10039</v>
      </c>
      <c r="C8458" s="2">
        <f>YEAR([1]Data!$D8458)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9">
        <v>106.869</v>
      </c>
      <c r="T8458" s="2">
        <v>3</v>
      </c>
      <c r="U8458" s="25">
        <v>0.3</v>
      </c>
      <c r="V8458" s="25">
        <v>-29.007299999999994</v>
      </c>
      <c r="W8458" s="11">
        <f>Table_1[[#This Row],[Discount]]/Table_1[[#This Row],[Sales]]</f>
        <v>2.8071751396569629E-3</v>
      </c>
      <c r="X8458" t="str">
        <f>IF(Table_1[[#This Row],[Discount %]]&lt;=0.1, "0-10%", IF(Table_1[[#This Row],[Discount %]]&lt;=0.2, "10-20%", IF(Table_1[[#This Row],[Discount %]]&lt;=0.3, "20-30%", IF(Table_1[[#This Row],[Discount %]]&lt;=0.4, "30-40%", "40%+"))))</f>
        <v>0-10%</v>
      </c>
    </row>
    <row r="8459" spans="1:24" ht="14.4" x14ac:dyDescent="0.3">
      <c r="A8459" s="2">
        <v>8458</v>
      </c>
      <c r="B8459" s="2" t="s">
        <v>10039</v>
      </c>
      <c r="C8459" s="2">
        <f>YEAR([1]Data!$D8459)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9">
        <v>3.5639999999999992</v>
      </c>
      <c r="T8459" s="2">
        <v>3</v>
      </c>
      <c r="U8459" s="25">
        <v>0.8</v>
      </c>
      <c r="V8459" s="25">
        <v>-6.2370000000000019</v>
      </c>
      <c r="W8459" s="11">
        <f>Table_1[[#This Row],[Discount]]/Table_1[[#This Row],[Sales]]</f>
        <v>0.22446689113355786</v>
      </c>
      <c r="X8459" t="str">
        <f>IF(Table_1[[#This Row],[Discount %]]&lt;=0.1, "0-10%", IF(Table_1[[#This Row],[Discount %]]&lt;=0.2, "10-20%", IF(Table_1[[#This Row],[Discount %]]&lt;=0.3, "20-30%", IF(Table_1[[#This Row],[Discount %]]&lt;=0.4, "30-40%", "40%+"))))</f>
        <v>20-30%</v>
      </c>
    </row>
    <row r="8460" spans="1:24" ht="14.4" x14ac:dyDescent="0.3">
      <c r="A8460" s="2">
        <v>8459</v>
      </c>
      <c r="B8460" s="2" t="s">
        <v>10040</v>
      </c>
      <c r="C8460" s="2">
        <f>YEAR([1]Data!$D8460)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9">
        <v>25.679999999999993</v>
      </c>
      <c r="T8460" s="2">
        <v>3</v>
      </c>
      <c r="U8460" s="25">
        <v>0.8</v>
      </c>
      <c r="V8460" s="25">
        <v>-39.804000000000002</v>
      </c>
      <c r="W8460" s="11">
        <f>Table_1[[#This Row],[Discount]]/Table_1[[#This Row],[Sales]]</f>
        <v>3.1152647975077892E-2</v>
      </c>
      <c r="X8460" t="str">
        <f>IF(Table_1[[#This Row],[Discount %]]&lt;=0.1, "0-10%", IF(Table_1[[#This Row],[Discount %]]&lt;=0.2, "10-20%", IF(Table_1[[#This Row],[Discount %]]&lt;=0.3, "20-30%", IF(Table_1[[#This Row],[Discount %]]&lt;=0.4, "30-40%", "40%+"))))</f>
        <v>0-10%</v>
      </c>
    </row>
    <row r="8461" spans="1:24" ht="14.4" x14ac:dyDescent="0.3">
      <c r="A8461" s="2">
        <v>8460</v>
      </c>
      <c r="B8461" s="2" t="s">
        <v>10040</v>
      </c>
      <c r="C8461" s="2">
        <f>YEAR([1]Data!$D8461)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9">
        <v>12.383999999999997</v>
      </c>
      <c r="T8461" s="2">
        <v>3</v>
      </c>
      <c r="U8461" s="25">
        <v>0.8</v>
      </c>
      <c r="V8461" s="25">
        <v>-19.814400000000003</v>
      </c>
      <c r="W8461" s="11">
        <f>Table_1[[#This Row],[Discount]]/Table_1[[#This Row],[Sales]]</f>
        <v>6.4599483204134389E-2</v>
      </c>
      <c r="X8461" t="str">
        <f>IF(Table_1[[#This Row],[Discount %]]&lt;=0.1, "0-10%", IF(Table_1[[#This Row],[Discount %]]&lt;=0.2, "10-20%", IF(Table_1[[#This Row],[Discount %]]&lt;=0.3, "20-30%", IF(Table_1[[#This Row],[Discount %]]&lt;=0.4, "30-40%", "40%+"))))</f>
        <v>0-10%</v>
      </c>
    </row>
    <row r="8462" spans="1:24" ht="14.4" x14ac:dyDescent="0.3">
      <c r="A8462" s="2">
        <v>8461</v>
      </c>
      <c r="B8462" s="2" t="s">
        <v>10041</v>
      </c>
      <c r="C8462" s="2">
        <f>YEAR([1]Data!$D8462)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9">
        <v>25.299999999999997</v>
      </c>
      <c r="T8462" s="2">
        <v>5</v>
      </c>
      <c r="U8462" s="25">
        <v>0</v>
      </c>
      <c r="V8462" s="25">
        <v>11.890999999999998</v>
      </c>
      <c r="W8462" s="11">
        <f>Table_1[[#This Row],[Discount]]/Table_1[[#This Row],[Sales]]</f>
        <v>0</v>
      </c>
      <c r="X8462" t="str">
        <f>IF(Table_1[[#This Row],[Discount %]]&lt;=0.1, "0-10%", IF(Table_1[[#This Row],[Discount %]]&lt;=0.2, "10-20%", IF(Table_1[[#This Row],[Discount %]]&lt;=0.3, "20-30%", IF(Table_1[[#This Row],[Discount %]]&lt;=0.4, "30-40%", "40%+"))))</f>
        <v>0-10%</v>
      </c>
    </row>
    <row r="8463" spans="1:24" ht="14.4" x14ac:dyDescent="0.3">
      <c r="A8463" s="2">
        <v>8462</v>
      </c>
      <c r="B8463" s="2" t="s">
        <v>10041</v>
      </c>
      <c r="C8463" s="2">
        <f>YEAR([1]Data!$D8463)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9">
        <v>95.94</v>
      </c>
      <c r="T8463" s="2">
        <v>3</v>
      </c>
      <c r="U8463" s="25">
        <v>0</v>
      </c>
      <c r="V8463" s="25">
        <v>9.5940000000000012</v>
      </c>
      <c r="W8463" s="11">
        <f>Table_1[[#This Row],[Discount]]/Table_1[[#This Row],[Sales]]</f>
        <v>0</v>
      </c>
      <c r="X8463" t="str">
        <f>IF(Table_1[[#This Row],[Discount %]]&lt;=0.1, "0-10%", IF(Table_1[[#This Row],[Discount %]]&lt;=0.2, "10-20%", IF(Table_1[[#This Row],[Discount %]]&lt;=0.3, "20-30%", IF(Table_1[[#This Row],[Discount %]]&lt;=0.4, "30-40%", "40%+"))))</f>
        <v>0-10%</v>
      </c>
    </row>
    <row r="8464" spans="1:24" ht="14.4" x14ac:dyDescent="0.3">
      <c r="A8464" s="2">
        <v>8463</v>
      </c>
      <c r="B8464" s="2" t="s">
        <v>10042</v>
      </c>
      <c r="C8464" s="2">
        <f>YEAR([1]Data!$D8464)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9">
        <v>7.5</v>
      </c>
      <c r="T8464" s="2">
        <v>2</v>
      </c>
      <c r="U8464" s="25">
        <v>0</v>
      </c>
      <c r="V8464" s="25">
        <v>3.5999999999999996</v>
      </c>
      <c r="W8464" s="11">
        <f>Table_1[[#This Row],[Discount]]/Table_1[[#This Row],[Sales]]</f>
        <v>0</v>
      </c>
      <c r="X8464" t="str">
        <f>IF(Table_1[[#This Row],[Discount %]]&lt;=0.1, "0-10%", IF(Table_1[[#This Row],[Discount %]]&lt;=0.2, "10-20%", IF(Table_1[[#This Row],[Discount %]]&lt;=0.3, "20-30%", IF(Table_1[[#This Row],[Discount %]]&lt;=0.4, "30-40%", "40%+"))))</f>
        <v>0-10%</v>
      </c>
    </row>
    <row r="8465" spans="1:24" ht="14.4" x14ac:dyDescent="0.3">
      <c r="A8465" s="2">
        <v>8464</v>
      </c>
      <c r="B8465" s="2" t="s">
        <v>10043</v>
      </c>
      <c r="C8465" s="2">
        <f>YEAR([1]Data!$D8465)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9">
        <v>302.37599999999998</v>
      </c>
      <c r="T8465" s="2">
        <v>3</v>
      </c>
      <c r="U8465" s="25">
        <v>0.2</v>
      </c>
      <c r="V8465" s="25">
        <v>22.678200000000018</v>
      </c>
      <c r="W8465" s="11">
        <f>Table_1[[#This Row],[Discount]]/Table_1[[#This Row],[Sales]]</f>
        <v>6.6142815567373078E-4</v>
      </c>
      <c r="X8465" t="str">
        <f>IF(Table_1[[#This Row],[Discount %]]&lt;=0.1, "0-10%", IF(Table_1[[#This Row],[Discount %]]&lt;=0.2, "10-20%", IF(Table_1[[#This Row],[Discount %]]&lt;=0.3, "20-30%", IF(Table_1[[#This Row],[Discount %]]&lt;=0.4, "30-40%", "40%+"))))</f>
        <v>0-10%</v>
      </c>
    </row>
    <row r="8466" spans="1:24" ht="14.4" x14ac:dyDescent="0.3">
      <c r="A8466" s="2">
        <v>8465</v>
      </c>
      <c r="B8466" s="2" t="s">
        <v>10044</v>
      </c>
      <c r="C8466" s="2">
        <f>YEAR([1]Data!$D8466)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9">
        <v>46.688000000000002</v>
      </c>
      <c r="T8466" s="2">
        <v>4</v>
      </c>
      <c r="U8466" s="25">
        <v>0.2</v>
      </c>
      <c r="V8466" s="25">
        <v>-2.9180000000000028</v>
      </c>
      <c r="W8466" s="11">
        <f>Table_1[[#This Row],[Discount]]/Table_1[[#This Row],[Sales]]</f>
        <v>4.2837559972583959E-3</v>
      </c>
      <c r="X8466" t="str">
        <f>IF(Table_1[[#This Row],[Discount %]]&lt;=0.1, "0-10%", IF(Table_1[[#This Row],[Discount %]]&lt;=0.2, "10-20%", IF(Table_1[[#This Row],[Discount %]]&lt;=0.3, "20-30%", IF(Table_1[[#This Row],[Discount %]]&lt;=0.4, "30-40%", "40%+"))))</f>
        <v>0-10%</v>
      </c>
    </row>
    <row r="8467" spans="1:24" ht="14.4" x14ac:dyDescent="0.3">
      <c r="A8467" s="2">
        <v>8466</v>
      </c>
      <c r="B8467" s="2" t="s">
        <v>10045</v>
      </c>
      <c r="C8467" s="2">
        <f>YEAR([1]Data!$D8467)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9">
        <v>17.940000000000001</v>
      </c>
      <c r="T8467" s="2">
        <v>3</v>
      </c>
      <c r="U8467" s="25">
        <v>0</v>
      </c>
      <c r="V8467" s="25">
        <v>3.0497999999999985</v>
      </c>
      <c r="W8467" s="11">
        <f>Table_1[[#This Row],[Discount]]/Table_1[[#This Row],[Sales]]</f>
        <v>0</v>
      </c>
      <c r="X8467" t="str">
        <f>IF(Table_1[[#This Row],[Discount %]]&lt;=0.1, "0-10%", IF(Table_1[[#This Row],[Discount %]]&lt;=0.2, "10-20%", IF(Table_1[[#This Row],[Discount %]]&lt;=0.3, "20-30%", IF(Table_1[[#This Row],[Discount %]]&lt;=0.4, "30-40%", "40%+"))))</f>
        <v>0-10%</v>
      </c>
    </row>
    <row r="8468" spans="1:24" ht="14.4" x14ac:dyDescent="0.3">
      <c r="A8468" s="2">
        <v>8467</v>
      </c>
      <c r="B8468" s="2" t="s">
        <v>10046</v>
      </c>
      <c r="C8468" s="2">
        <f>YEAR([1]Data!$D8468)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9">
        <v>370.14</v>
      </c>
      <c r="T8468" s="2">
        <v>3</v>
      </c>
      <c r="U8468" s="25">
        <v>0</v>
      </c>
      <c r="V8468" s="25">
        <v>144.3546</v>
      </c>
      <c r="W8468" s="11">
        <f>Table_1[[#This Row],[Discount]]/Table_1[[#This Row],[Sales]]</f>
        <v>0</v>
      </c>
      <c r="X8468" t="str">
        <f>IF(Table_1[[#This Row],[Discount %]]&lt;=0.1, "0-10%", IF(Table_1[[#This Row],[Discount %]]&lt;=0.2, "10-20%", IF(Table_1[[#This Row],[Discount %]]&lt;=0.3, "20-30%", IF(Table_1[[#This Row],[Discount %]]&lt;=0.4, "30-40%", "40%+"))))</f>
        <v>0-10%</v>
      </c>
    </row>
    <row r="8469" spans="1:24" ht="14.4" x14ac:dyDescent="0.3">
      <c r="A8469" s="2">
        <v>8468</v>
      </c>
      <c r="B8469" s="2" t="s">
        <v>10047</v>
      </c>
      <c r="C8469" s="2">
        <f>YEAR([1]Data!$D8469)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9">
        <v>8.9280000000000008</v>
      </c>
      <c r="T8469" s="2">
        <v>2</v>
      </c>
      <c r="U8469" s="25">
        <v>0.2</v>
      </c>
      <c r="V8469" s="25">
        <v>3.1247999999999996</v>
      </c>
      <c r="W8469" s="11">
        <f>Table_1[[#This Row],[Discount]]/Table_1[[#This Row],[Sales]]</f>
        <v>2.2401433691756272E-2</v>
      </c>
      <c r="X8469" t="str">
        <f>IF(Table_1[[#This Row],[Discount %]]&lt;=0.1, "0-10%", IF(Table_1[[#This Row],[Discount %]]&lt;=0.2, "10-20%", IF(Table_1[[#This Row],[Discount %]]&lt;=0.3, "20-30%", IF(Table_1[[#This Row],[Discount %]]&lt;=0.4, "30-40%", "40%+"))))</f>
        <v>0-10%</v>
      </c>
    </row>
    <row r="8470" spans="1:24" ht="14.4" x14ac:dyDescent="0.3">
      <c r="A8470" s="2">
        <v>8469</v>
      </c>
      <c r="B8470" s="2" t="s">
        <v>10048</v>
      </c>
      <c r="C8470" s="2">
        <f>YEAR([1]Data!$D8470)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9">
        <v>2678.94</v>
      </c>
      <c r="T8470" s="2">
        <v>6</v>
      </c>
      <c r="U8470" s="25">
        <v>0</v>
      </c>
      <c r="V8470" s="25">
        <v>241.1046</v>
      </c>
      <c r="W8470" s="11">
        <f>Table_1[[#This Row],[Discount]]/Table_1[[#This Row],[Sales]]</f>
        <v>0</v>
      </c>
      <c r="X8470" t="str">
        <f>IF(Table_1[[#This Row],[Discount %]]&lt;=0.1, "0-10%", IF(Table_1[[#This Row],[Discount %]]&lt;=0.2, "10-20%", IF(Table_1[[#This Row],[Discount %]]&lt;=0.3, "20-30%", IF(Table_1[[#This Row],[Discount %]]&lt;=0.4, "30-40%", "40%+"))))</f>
        <v>0-10%</v>
      </c>
    </row>
    <row r="8471" spans="1:24" ht="14.4" x14ac:dyDescent="0.3">
      <c r="A8471" s="2">
        <v>8470</v>
      </c>
      <c r="B8471" s="2" t="s">
        <v>10049</v>
      </c>
      <c r="C8471" s="2">
        <f>YEAR([1]Data!$D8471)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9">
        <v>387.13600000000002</v>
      </c>
      <c r="T8471" s="2">
        <v>4</v>
      </c>
      <c r="U8471" s="25">
        <v>0.2</v>
      </c>
      <c r="V8471" s="25">
        <v>-14.51760000000003</v>
      </c>
      <c r="W8471" s="11">
        <f>Table_1[[#This Row],[Discount]]/Table_1[[#This Row],[Sales]]</f>
        <v>5.1661431641593651E-4</v>
      </c>
      <c r="X8471" t="str">
        <f>IF(Table_1[[#This Row],[Discount %]]&lt;=0.1, "0-10%", IF(Table_1[[#This Row],[Discount %]]&lt;=0.2, "10-20%", IF(Table_1[[#This Row],[Discount %]]&lt;=0.3, "20-30%", IF(Table_1[[#This Row],[Discount %]]&lt;=0.4, "30-40%", "40%+"))))</f>
        <v>0-10%</v>
      </c>
    </row>
    <row r="8472" spans="1:24" ht="14.4" x14ac:dyDescent="0.3">
      <c r="A8472" s="2">
        <v>8471</v>
      </c>
      <c r="B8472" s="2" t="s">
        <v>10049</v>
      </c>
      <c r="C8472" s="2">
        <f>YEAR([1]Data!$D8472)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9">
        <v>45.408000000000001</v>
      </c>
      <c r="T8472" s="2">
        <v>2</v>
      </c>
      <c r="U8472" s="25">
        <v>0.2</v>
      </c>
      <c r="V8472" s="25">
        <v>11.919599999999999</v>
      </c>
      <c r="W8472" s="11">
        <f>Table_1[[#This Row],[Discount]]/Table_1[[#This Row],[Sales]]</f>
        <v>4.4045102184637067E-3</v>
      </c>
      <c r="X8472" t="str">
        <f>IF(Table_1[[#This Row],[Discount %]]&lt;=0.1, "0-10%", IF(Table_1[[#This Row],[Discount %]]&lt;=0.2, "10-20%", IF(Table_1[[#This Row],[Discount %]]&lt;=0.3, "20-30%", IF(Table_1[[#This Row],[Discount %]]&lt;=0.4, "30-40%", "40%+"))))</f>
        <v>0-10%</v>
      </c>
    </row>
    <row r="8473" spans="1:24" ht="14.4" x14ac:dyDescent="0.3">
      <c r="A8473" s="2">
        <v>8472</v>
      </c>
      <c r="B8473" s="2" t="s">
        <v>10049</v>
      </c>
      <c r="C8473" s="2">
        <f>YEAR([1]Data!$D8473)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9">
        <v>77.951999999999998</v>
      </c>
      <c r="T8473" s="2">
        <v>3</v>
      </c>
      <c r="U8473" s="25">
        <v>0.2</v>
      </c>
      <c r="V8473" s="25">
        <v>-11.692800000000005</v>
      </c>
      <c r="W8473" s="11">
        <f>Table_1[[#This Row],[Discount]]/Table_1[[#This Row],[Sales]]</f>
        <v>2.5656814449917902E-3</v>
      </c>
      <c r="X8473" t="str">
        <f>IF(Table_1[[#This Row],[Discount %]]&lt;=0.1, "0-10%", IF(Table_1[[#This Row],[Discount %]]&lt;=0.2, "10-20%", IF(Table_1[[#This Row],[Discount %]]&lt;=0.3, "20-30%", IF(Table_1[[#This Row],[Discount %]]&lt;=0.4, "30-40%", "40%+"))))</f>
        <v>0-10%</v>
      </c>
    </row>
    <row r="8474" spans="1:24" ht="14.4" x14ac:dyDescent="0.3">
      <c r="A8474" s="2">
        <v>8473</v>
      </c>
      <c r="B8474" s="2" t="s">
        <v>10049</v>
      </c>
      <c r="C8474" s="2">
        <f>YEAR([1]Data!$D8474)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9">
        <v>3</v>
      </c>
      <c r="T8474" s="2">
        <v>1</v>
      </c>
      <c r="U8474" s="25">
        <v>0.2</v>
      </c>
      <c r="V8474" s="25">
        <v>1.0499999999999998</v>
      </c>
      <c r="W8474" s="11">
        <f>Table_1[[#This Row],[Discount]]/Table_1[[#This Row],[Sales]]</f>
        <v>6.6666666666666666E-2</v>
      </c>
      <c r="X8474" t="str">
        <f>IF(Table_1[[#This Row],[Discount %]]&lt;=0.1, "0-10%", IF(Table_1[[#This Row],[Discount %]]&lt;=0.2, "10-20%", IF(Table_1[[#This Row],[Discount %]]&lt;=0.3, "20-30%", IF(Table_1[[#This Row],[Discount %]]&lt;=0.4, "30-40%", "40%+"))))</f>
        <v>0-10%</v>
      </c>
    </row>
    <row r="8475" spans="1:24" ht="14.4" x14ac:dyDescent="0.3">
      <c r="A8475" s="2">
        <v>8474</v>
      </c>
      <c r="B8475" s="2" t="s">
        <v>10050</v>
      </c>
      <c r="C8475" s="2">
        <f>YEAR([1]Data!$D8475)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9">
        <v>9.952</v>
      </c>
      <c r="T8475" s="2">
        <v>1</v>
      </c>
      <c r="U8475" s="25">
        <v>0.2</v>
      </c>
      <c r="V8475" s="25">
        <v>0.99520000000000008</v>
      </c>
      <c r="W8475" s="11">
        <f>Table_1[[#This Row],[Discount]]/Table_1[[#This Row],[Sales]]</f>
        <v>2.0096463022508039E-2</v>
      </c>
      <c r="X8475" t="str">
        <f>IF(Table_1[[#This Row],[Discount %]]&lt;=0.1, "0-10%", IF(Table_1[[#This Row],[Discount %]]&lt;=0.2, "10-20%", IF(Table_1[[#This Row],[Discount %]]&lt;=0.3, "20-30%", IF(Table_1[[#This Row],[Discount %]]&lt;=0.4, "30-40%", "40%+"))))</f>
        <v>0-10%</v>
      </c>
    </row>
    <row r="8476" spans="1:24" ht="14.4" x14ac:dyDescent="0.3">
      <c r="A8476" s="2">
        <v>8475</v>
      </c>
      <c r="B8476" s="2" t="s">
        <v>10051</v>
      </c>
      <c r="C8476" s="2">
        <f>YEAR([1]Data!$D8476)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9">
        <v>37.896000000000001</v>
      </c>
      <c r="T8476" s="2">
        <v>4</v>
      </c>
      <c r="U8476" s="25">
        <v>0.7</v>
      </c>
      <c r="V8476" s="25">
        <v>-29.053600000000003</v>
      </c>
      <c r="W8476" s="11">
        <f>Table_1[[#This Row],[Discount]]/Table_1[[#This Row],[Sales]]</f>
        <v>1.8471606502005487E-2</v>
      </c>
      <c r="X8476" t="str">
        <f>IF(Table_1[[#This Row],[Discount %]]&lt;=0.1, "0-10%", IF(Table_1[[#This Row],[Discount %]]&lt;=0.2, "10-20%", IF(Table_1[[#This Row],[Discount %]]&lt;=0.3, "20-30%", IF(Table_1[[#This Row],[Discount %]]&lt;=0.4, "30-40%", "40%+"))))</f>
        <v>0-10%</v>
      </c>
    </row>
    <row r="8477" spans="1:24" ht="14.4" x14ac:dyDescent="0.3">
      <c r="A8477" s="2">
        <v>8476</v>
      </c>
      <c r="B8477" s="2" t="s">
        <v>10051</v>
      </c>
      <c r="C8477" s="2">
        <f>YEAR([1]Data!$D8477)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9">
        <v>65.584000000000003</v>
      </c>
      <c r="T8477" s="2">
        <v>2</v>
      </c>
      <c r="U8477" s="25">
        <v>0.2</v>
      </c>
      <c r="V8477" s="25">
        <v>23.7742</v>
      </c>
      <c r="W8477" s="11">
        <f>Table_1[[#This Row],[Discount]]/Table_1[[#This Row],[Sales]]</f>
        <v>3.0495242742132229E-3</v>
      </c>
      <c r="X8477" t="str">
        <f>IF(Table_1[[#This Row],[Discount %]]&lt;=0.1, "0-10%", IF(Table_1[[#This Row],[Discount %]]&lt;=0.2, "10-20%", IF(Table_1[[#This Row],[Discount %]]&lt;=0.3, "20-30%", IF(Table_1[[#This Row],[Discount %]]&lt;=0.4, "30-40%", "40%+"))))</f>
        <v>0-10%</v>
      </c>
    </row>
    <row r="8478" spans="1:24" ht="14.4" x14ac:dyDescent="0.3">
      <c r="A8478" s="2">
        <v>8477</v>
      </c>
      <c r="B8478" s="2" t="s">
        <v>10052</v>
      </c>
      <c r="C8478" s="2">
        <f>YEAR([1]Data!$D8478)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9">
        <v>44.783999999999999</v>
      </c>
      <c r="T8478" s="2">
        <v>1</v>
      </c>
      <c r="U8478" s="25">
        <v>0.2</v>
      </c>
      <c r="V8478" s="25">
        <v>16.234200000000001</v>
      </c>
      <c r="W8478" s="11">
        <f>Table_1[[#This Row],[Discount]]/Table_1[[#This Row],[Sales]]</f>
        <v>4.4658806716684537E-3</v>
      </c>
      <c r="X8478" t="str">
        <f>IF(Table_1[[#This Row],[Discount %]]&lt;=0.1, "0-10%", IF(Table_1[[#This Row],[Discount %]]&lt;=0.2, "10-20%", IF(Table_1[[#This Row],[Discount %]]&lt;=0.3, "20-30%", IF(Table_1[[#This Row],[Discount %]]&lt;=0.4, "30-40%", "40%+"))))</f>
        <v>0-10%</v>
      </c>
    </row>
    <row r="8479" spans="1:24" ht="14.4" x14ac:dyDescent="0.3">
      <c r="A8479" s="2">
        <v>8478</v>
      </c>
      <c r="B8479" s="2" t="s">
        <v>10053</v>
      </c>
      <c r="C8479" s="2">
        <f>YEAR([1]Data!$D8479)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9">
        <v>1035.8</v>
      </c>
      <c r="T8479" s="2">
        <v>4</v>
      </c>
      <c r="U8479" s="25">
        <v>0</v>
      </c>
      <c r="V8479" s="25">
        <v>269.30799999999999</v>
      </c>
      <c r="W8479" s="11">
        <f>Table_1[[#This Row],[Discount]]/Table_1[[#This Row],[Sales]]</f>
        <v>0</v>
      </c>
      <c r="X8479" t="str">
        <f>IF(Table_1[[#This Row],[Discount %]]&lt;=0.1, "0-10%", IF(Table_1[[#This Row],[Discount %]]&lt;=0.2, "10-20%", IF(Table_1[[#This Row],[Discount %]]&lt;=0.3, "20-30%", IF(Table_1[[#This Row],[Discount %]]&lt;=0.4, "30-40%", "40%+"))))</f>
        <v>0-10%</v>
      </c>
    </row>
    <row r="8480" spans="1:24" ht="14.4" x14ac:dyDescent="0.3">
      <c r="A8480" s="2">
        <v>8479</v>
      </c>
      <c r="B8480" s="2" t="s">
        <v>10056</v>
      </c>
      <c r="C8480" s="2">
        <f>YEAR([1]Data!$D8480)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9">
        <v>5.76</v>
      </c>
      <c r="T8480" s="2">
        <v>2</v>
      </c>
      <c r="U8480" s="25">
        <v>0</v>
      </c>
      <c r="V8480" s="25">
        <v>1.6703999999999999</v>
      </c>
      <c r="W8480" s="11">
        <f>Table_1[[#This Row],[Discount]]/Table_1[[#This Row],[Sales]]</f>
        <v>0</v>
      </c>
      <c r="X8480" t="str">
        <f>IF(Table_1[[#This Row],[Discount %]]&lt;=0.1, "0-10%", IF(Table_1[[#This Row],[Discount %]]&lt;=0.2, "10-20%", IF(Table_1[[#This Row],[Discount %]]&lt;=0.3, "20-30%", IF(Table_1[[#This Row],[Discount %]]&lt;=0.4, "30-40%", "40%+"))))</f>
        <v>0-10%</v>
      </c>
    </row>
    <row r="8481" spans="1:24" ht="14.4" x14ac:dyDescent="0.3">
      <c r="A8481" s="2">
        <v>8480</v>
      </c>
      <c r="B8481" s="2" t="s">
        <v>10057</v>
      </c>
      <c r="C8481" s="2">
        <f>YEAR([1]Data!$D8481)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9">
        <v>19.98</v>
      </c>
      <c r="T8481" s="2">
        <v>2</v>
      </c>
      <c r="U8481" s="25">
        <v>0</v>
      </c>
      <c r="V8481" s="25">
        <v>8.9909999999999997</v>
      </c>
      <c r="W8481" s="11">
        <f>Table_1[[#This Row],[Discount]]/Table_1[[#This Row],[Sales]]</f>
        <v>0</v>
      </c>
      <c r="X8481" t="str">
        <f>IF(Table_1[[#This Row],[Discount %]]&lt;=0.1, "0-10%", IF(Table_1[[#This Row],[Discount %]]&lt;=0.2, "10-20%", IF(Table_1[[#This Row],[Discount %]]&lt;=0.3, "20-30%", IF(Table_1[[#This Row],[Discount %]]&lt;=0.4, "30-40%", "40%+"))))</f>
        <v>0-10%</v>
      </c>
    </row>
    <row r="8482" spans="1:24" ht="14.4" x14ac:dyDescent="0.3">
      <c r="A8482" s="2">
        <v>8481</v>
      </c>
      <c r="B8482" s="2" t="s">
        <v>10058</v>
      </c>
      <c r="C8482" s="2">
        <f>YEAR([1]Data!$D8482)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9">
        <v>35.979999999999997</v>
      </c>
      <c r="T8482" s="2">
        <v>2</v>
      </c>
      <c r="U8482" s="25">
        <v>0</v>
      </c>
      <c r="V8482" s="25">
        <v>10.074400000000001</v>
      </c>
      <c r="W8482" s="11">
        <f>Table_1[[#This Row],[Discount]]/Table_1[[#This Row],[Sales]]</f>
        <v>0</v>
      </c>
      <c r="X8482" t="str">
        <f>IF(Table_1[[#This Row],[Discount %]]&lt;=0.1, "0-10%", IF(Table_1[[#This Row],[Discount %]]&lt;=0.2, "10-20%", IF(Table_1[[#This Row],[Discount %]]&lt;=0.3, "20-30%", IF(Table_1[[#This Row],[Discount %]]&lt;=0.4, "30-40%", "40%+"))))</f>
        <v>0-10%</v>
      </c>
    </row>
    <row r="8483" spans="1:24" ht="14.4" x14ac:dyDescent="0.3">
      <c r="A8483" s="2">
        <v>8482</v>
      </c>
      <c r="B8483" s="2" t="s">
        <v>10059</v>
      </c>
      <c r="C8483" s="2">
        <f>YEAR([1]Data!$D8483)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9">
        <v>16.656000000000002</v>
      </c>
      <c r="T8483" s="2">
        <v>3</v>
      </c>
      <c r="U8483" s="25">
        <v>0.2</v>
      </c>
      <c r="V8483" s="25">
        <v>3.3311999999999999</v>
      </c>
      <c r="W8483" s="11">
        <f>Table_1[[#This Row],[Discount]]/Table_1[[#This Row],[Sales]]</f>
        <v>1.2007684918347741E-2</v>
      </c>
      <c r="X8483" t="str">
        <f>IF(Table_1[[#This Row],[Discount %]]&lt;=0.1, "0-10%", IF(Table_1[[#This Row],[Discount %]]&lt;=0.2, "10-20%", IF(Table_1[[#This Row],[Discount %]]&lt;=0.3, "20-30%", IF(Table_1[[#This Row],[Discount %]]&lt;=0.4, "30-40%", "40%+"))))</f>
        <v>0-10%</v>
      </c>
    </row>
    <row r="8484" spans="1:24" ht="14.4" x14ac:dyDescent="0.3">
      <c r="A8484" s="2">
        <v>8483</v>
      </c>
      <c r="B8484" s="2" t="s">
        <v>10060</v>
      </c>
      <c r="C8484" s="2">
        <f>YEAR([1]Data!$D8484)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9">
        <v>20.7</v>
      </c>
      <c r="T8484" s="2">
        <v>2</v>
      </c>
      <c r="U8484" s="25">
        <v>0</v>
      </c>
      <c r="V8484" s="25">
        <v>9.9359999999999999</v>
      </c>
      <c r="W8484" s="11">
        <f>Table_1[[#This Row],[Discount]]/Table_1[[#This Row],[Sales]]</f>
        <v>0</v>
      </c>
      <c r="X8484" t="str">
        <f>IF(Table_1[[#This Row],[Discount %]]&lt;=0.1, "0-10%", IF(Table_1[[#This Row],[Discount %]]&lt;=0.2, "10-20%", IF(Table_1[[#This Row],[Discount %]]&lt;=0.3, "20-30%", IF(Table_1[[#This Row],[Discount %]]&lt;=0.4, "30-40%", "40%+"))))</f>
        <v>0-10%</v>
      </c>
    </row>
    <row r="8485" spans="1:24" ht="14.4" x14ac:dyDescent="0.3">
      <c r="A8485" s="2">
        <v>8484</v>
      </c>
      <c r="B8485" s="2" t="s">
        <v>10061</v>
      </c>
      <c r="C8485" s="2">
        <f>YEAR([1]Data!$D8485)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9">
        <v>83.699999999999989</v>
      </c>
      <c r="T8485" s="2">
        <v>5</v>
      </c>
      <c r="U8485" s="25">
        <v>0</v>
      </c>
      <c r="V8485" s="25">
        <v>41.012999999999991</v>
      </c>
      <c r="W8485" s="11">
        <f>Table_1[[#This Row],[Discount]]/Table_1[[#This Row],[Sales]]</f>
        <v>0</v>
      </c>
      <c r="X8485" t="str">
        <f>IF(Table_1[[#This Row],[Discount %]]&lt;=0.1, "0-10%", IF(Table_1[[#This Row],[Discount %]]&lt;=0.2, "10-20%", IF(Table_1[[#This Row],[Discount %]]&lt;=0.3, "20-30%", IF(Table_1[[#This Row],[Discount %]]&lt;=0.4, "30-40%", "40%+"))))</f>
        <v>0-10%</v>
      </c>
    </row>
    <row r="8486" spans="1:24" ht="14.4" x14ac:dyDescent="0.3">
      <c r="A8486" s="2">
        <v>8485</v>
      </c>
      <c r="B8486" s="2" t="s">
        <v>10062</v>
      </c>
      <c r="C8486" s="2">
        <f>YEAR([1]Data!$D8486)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9">
        <v>199.8</v>
      </c>
      <c r="T8486" s="2">
        <v>10</v>
      </c>
      <c r="U8486" s="25">
        <v>0</v>
      </c>
      <c r="V8486" s="25">
        <v>71.927999999999997</v>
      </c>
      <c r="W8486" s="11">
        <f>Table_1[[#This Row],[Discount]]/Table_1[[#This Row],[Sales]]</f>
        <v>0</v>
      </c>
      <c r="X8486" t="str">
        <f>IF(Table_1[[#This Row],[Discount %]]&lt;=0.1, "0-10%", IF(Table_1[[#This Row],[Discount %]]&lt;=0.2, "10-20%", IF(Table_1[[#This Row],[Discount %]]&lt;=0.3, "20-30%", IF(Table_1[[#This Row],[Discount %]]&lt;=0.4, "30-40%", "40%+"))))</f>
        <v>0-10%</v>
      </c>
    </row>
    <row r="8487" spans="1:24" ht="14.4" x14ac:dyDescent="0.3">
      <c r="A8487" s="2">
        <v>8486</v>
      </c>
      <c r="B8487" s="2" t="s">
        <v>10063</v>
      </c>
      <c r="C8487" s="2">
        <f>YEAR([1]Data!$D8487)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9">
        <v>45.68</v>
      </c>
      <c r="T8487" s="2">
        <v>2</v>
      </c>
      <c r="U8487" s="25">
        <v>0</v>
      </c>
      <c r="V8487" s="25">
        <v>21.012799999999999</v>
      </c>
      <c r="W8487" s="11">
        <f>Table_1[[#This Row],[Discount]]/Table_1[[#This Row],[Sales]]</f>
        <v>0</v>
      </c>
      <c r="X8487" t="str">
        <f>IF(Table_1[[#This Row],[Discount %]]&lt;=0.1, "0-10%", IF(Table_1[[#This Row],[Discount %]]&lt;=0.2, "10-20%", IF(Table_1[[#This Row],[Discount %]]&lt;=0.3, "20-30%", IF(Table_1[[#This Row],[Discount %]]&lt;=0.4, "30-40%", "40%+"))))</f>
        <v>0-10%</v>
      </c>
    </row>
    <row r="8488" spans="1:24" ht="14.4" x14ac:dyDescent="0.3">
      <c r="A8488" s="2">
        <v>8487</v>
      </c>
      <c r="B8488" s="2" t="s">
        <v>10063</v>
      </c>
      <c r="C8488" s="2">
        <f>YEAR([1]Data!$D8488)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9">
        <v>110.96</v>
      </c>
      <c r="T8488" s="2">
        <v>2</v>
      </c>
      <c r="U8488" s="25">
        <v>0</v>
      </c>
      <c r="V8488" s="25">
        <v>53.260799999999996</v>
      </c>
      <c r="W8488" s="11">
        <f>Table_1[[#This Row],[Discount]]/Table_1[[#This Row],[Sales]]</f>
        <v>0</v>
      </c>
      <c r="X8488" t="str">
        <f>IF(Table_1[[#This Row],[Discount %]]&lt;=0.1, "0-10%", IF(Table_1[[#This Row],[Discount %]]&lt;=0.2, "10-20%", IF(Table_1[[#This Row],[Discount %]]&lt;=0.3, "20-30%", IF(Table_1[[#This Row],[Discount %]]&lt;=0.4, "30-40%", "40%+"))))</f>
        <v>0-10%</v>
      </c>
    </row>
    <row r="8489" spans="1:24" ht="14.4" x14ac:dyDescent="0.3">
      <c r="A8489" s="2">
        <v>8488</v>
      </c>
      <c r="B8489" s="2" t="s">
        <v>10063</v>
      </c>
      <c r="C8489" s="2">
        <f>YEAR([1]Data!$D8489)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9">
        <v>11.94</v>
      </c>
      <c r="T8489" s="2">
        <v>3</v>
      </c>
      <c r="U8489" s="25">
        <v>0</v>
      </c>
      <c r="V8489" s="25">
        <v>5.97</v>
      </c>
      <c r="W8489" s="11">
        <f>Table_1[[#This Row],[Discount]]/Table_1[[#This Row],[Sales]]</f>
        <v>0</v>
      </c>
      <c r="X8489" t="str">
        <f>IF(Table_1[[#This Row],[Discount %]]&lt;=0.1, "0-10%", IF(Table_1[[#This Row],[Discount %]]&lt;=0.2, "10-20%", IF(Table_1[[#This Row],[Discount %]]&lt;=0.3, "20-30%", IF(Table_1[[#This Row],[Discount %]]&lt;=0.4, "30-40%", "40%+"))))</f>
        <v>0-10%</v>
      </c>
    </row>
    <row r="8490" spans="1:24" ht="14.4" x14ac:dyDescent="0.3">
      <c r="A8490" s="2">
        <v>8489</v>
      </c>
      <c r="B8490" s="2" t="s">
        <v>10066</v>
      </c>
      <c r="C8490" s="2">
        <f>YEAR([1]Data!$D8490)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9">
        <v>8749.9500000000007</v>
      </c>
      <c r="T8490" s="2">
        <v>5</v>
      </c>
      <c r="U8490" s="25">
        <v>0</v>
      </c>
      <c r="V8490" s="25">
        <v>2799.9839999999995</v>
      </c>
      <c r="W8490" s="11">
        <f>Table_1[[#This Row],[Discount]]/Table_1[[#This Row],[Sales]]</f>
        <v>0</v>
      </c>
      <c r="X8490" t="str">
        <f>IF(Table_1[[#This Row],[Discount %]]&lt;=0.1, "0-10%", IF(Table_1[[#This Row],[Discount %]]&lt;=0.2, "10-20%", IF(Table_1[[#This Row],[Discount %]]&lt;=0.3, "20-30%", IF(Table_1[[#This Row],[Discount %]]&lt;=0.4, "30-40%", "40%+"))))</f>
        <v>0-10%</v>
      </c>
    </row>
    <row r="8491" spans="1:24" ht="14.4" x14ac:dyDescent="0.3">
      <c r="A8491" s="2">
        <v>8490</v>
      </c>
      <c r="B8491" s="2" t="s">
        <v>10066</v>
      </c>
      <c r="C8491" s="2">
        <f>YEAR([1]Data!$D8491)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9">
        <v>36.4</v>
      </c>
      <c r="T8491" s="2">
        <v>8</v>
      </c>
      <c r="U8491" s="25">
        <v>0</v>
      </c>
      <c r="V8491" s="25">
        <v>18.2</v>
      </c>
      <c r="W8491" s="11">
        <f>Table_1[[#This Row],[Discount]]/Table_1[[#This Row],[Sales]]</f>
        <v>0</v>
      </c>
      <c r="X8491" t="str">
        <f>IF(Table_1[[#This Row],[Discount %]]&lt;=0.1, "0-10%", IF(Table_1[[#This Row],[Discount %]]&lt;=0.2, "10-20%", IF(Table_1[[#This Row],[Discount %]]&lt;=0.3, "20-30%", IF(Table_1[[#This Row],[Discount %]]&lt;=0.4, "30-40%", "40%+"))))</f>
        <v>0-10%</v>
      </c>
    </row>
    <row r="8492" spans="1:24" ht="14.4" x14ac:dyDescent="0.3">
      <c r="A8492" s="2">
        <v>8491</v>
      </c>
      <c r="B8492" s="2" t="s">
        <v>10066</v>
      </c>
      <c r="C8492" s="2">
        <f>YEAR([1]Data!$D8492)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9">
        <v>18.689999999999998</v>
      </c>
      <c r="T8492" s="2">
        <v>7</v>
      </c>
      <c r="U8492" s="25">
        <v>0</v>
      </c>
      <c r="V8492" s="25">
        <v>7.1021999999999998</v>
      </c>
      <c r="W8492" s="11">
        <f>Table_1[[#This Row],[Discount]]/Table_1[[#This Row],[Sales]]</f>
        <v>0</v>
      </c>
      <c r="X8492" t="str">
        <f>IF(Table_1[[#This Row],[Discount %]]&lt;=0.1, "0-10%", IF(Table_1[[#This Row],[Discount %]]&lt;=0.2, "10-20%", IF(Table_1[[#This Row],[Discount %]]&lt;=0.3, "20-30%", IF(Table_1[[#This Row],[Discount %]]&lt;=0.4, "30-40%", "40%+"))))</f>
        <v>0-10%</v>
      </c>
    </row>
    <row r="8493" spans="1:24" ht="14.4" x14ac:dyDescent="0.3">
      <c r="A8493" s="2">
        <v>8492</v>
      </c>
      <c r="B8493" s="2" t="s">
        <v>10067</v>
      </c>
      <c r="C8493" s="2">
        <f>YEAR([1]Data!$D8493)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9">
        <v>5.9399999999999995</v>
      </c>
      <c r="T8493" s="2">
        <v>3</v>
      </c>
      <c r="U8493" s="25">
        <v>0</v>
      </c>
      <c r="V8493" s="25">
        <v>0.11880000000000024</v>
      </c>
      <c r="W8493" s="11">
        <f>Table_1[[#This Row],[Discount]]/Table_1[[#This Row],[Sales]]</f>
        <v>0</v>
      </c>
      <c r="X8493" t="str">
        <f>IF(Table_1[[#This Row],[Discount %]]&lt;=0.1, "0-10%", IF(Table_1[[#This Row],[Discount %]]&lt;=0.2, "10-20%", IF(Table_1[[#This Row],[Discount %]]&lt;=0.3, "20-30%", IF(Table_1[[#This Row],[Discount %]]&lt;=0.4, "30-40%", "40%+"))))</f>
        <v>0-10%</v>
      </c>
    </row>
    <row r="8494" spans="1:24" ht="14.4" x14ac:dyDescent="0.3">
      <c r="A8494" s="2">
        <v>8493</v>
      </c>
      <c r="B8494" s="2" t="s">
        <v>10068</v>
      </c>
      <c r="C8494" s="2">
        <f>YEAR([1]Data!$D8494)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9">
        <v>60.736000000000004</v>
      </c>
      <c r="T8494" s="2">
        <v>8</v>
      </c>
      <c r="U8494" s="25">
        <v>0.2</v>
      </c>
      <c r="V8494" s="25">
        <v>20.4984</v>
      </c>
      <c r="W8494" s="11">
        <f>Table_1[[#This Row],[Discount]]/Table_1[[#This Row],[Sales]]</f>
        <v>3.2929399367755533E-3</v>
      </c>
      <c r="X8494" t="str">
        <f>IF(Table_1[[#This Row],[Discount %]]&lt;=0.1, "0-10%", IF(Table_1[[#This Row],[Discount %]]&lt;=0.2, "10-20%", IF(Table_1[[#This Row],[Discount %]]&lt;=0.3, "20-30%", IF(Table_1[[#This Row],[Discount %]]&lt;=0.4, "30-40%", "40%+"))))</f>
        <v>0-10%</v>
      </c>
    </row>
    <row r="8495" spans="1:24" ht="14.4" x14ac:dyDescent="0.3">
      <c r="A8495" s="2">
        <v>8494</v>
      </c>
      <c r="B8495" s="2" t="s">
        <v>10068</v>
      </c>
      <c r="C8495" s="2">
        <f>YEAR([1]Data!$D8495)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9">
        <v>479.97600000000006</v>
      </c>
      <c r="T8495" s="2">
        <v>3</v>
      </c>
      <c r="U8495" s="25">
        <v>0.2</v>
      </c>
      <c r="V8495" s="25">
        <v>161.99189999999999</v>
      </c>
      <c r="W8495" s="11">
        <f>Table_1[[#This Row],[Discount]]/Table_1[[#This Row],[Sales]]</f>
        <v>4.1668750104171875E-4</v>
      </c>
      <c r="X8495" t="str">
        <f>IF(Table_1[[#This Row],[Discount %]]&lt;=0.1, "0-10%", IF(Table_1[[#This Row],[Discount %]]&lt;=0.2, "10-20%", IF(Table_1[[#This Row],[Discount %]]&lt;=0.3, "20-30%", IF(Table_1[[#This Row],[Discount %]]&lt;=0.4, "30-40%", "40%+"))))</f>
        <v>0-10%</v>
      </c>
    </row>
    <row r="8496" spans="1:24" ht="14.4" x14ac:dyDescent="0.3">
      <c r="A8496" s="2">
        <v>8495</v>
      </c>
      <c r="B8496" s="2" t="s">
        <v>10068</v>
      </c>
      <c r="C8496" s="2">
        <f>YEAR([1]Data!$D8496)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9">
        <v>6.0799999999999983</v>
      </c>
      <c r="T8496" s="2">
        <v>1</v>
      </c>
      <c r="U8496" s="25">
        <v>0.8</v>
      </c>
      <c r="V8496" s="25">
        <v>-10.336000000000002</v>
      </c>
      <c r="W8496" s="11">
        <f>Table_1[[#This Row],[Discount]]/Table_1[[#This Row],[Sales]]</f>
        <v>0.1315789473684211</v>
      </c>
      <c r="X8496" t="str">
        <f>IF(Table_1[[#This Row],[Discount %]]&lt;=0.1, "0-10%", IF(Table_1[[#This Row],[Discount %]]&lt;=0.2, "10-20%", IF(Table_1[[#This Row],[Discount %]]&lt;=0.3, "20-30%", IF(Table_1[[#This Row],[Discount %]]&lt;=0.4, "30-40%", "40%+"))))</f>
        <v>10-20%</v>
      </c>
    </row>
    <row r="8497" spans="1:24" ht="14.4" x14ac:dyDescent="0.3">
      <c r="A8497" s="2">
        <v>8496</v>
      </c>
      <c r="B8497" s="2" t="s">
        <v>10069</v>
      </c>
      <c r="C8497" s="2">
        <f>YEAR([1]Data!$D8497)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9">
        <v>165.60000000000002</v>
      </c>
      <c r="T8497" s="2">
        <v>3</v>
      </c>
      <c r="U8497" s="25">
        <v>0.2</v>
      </c>
      <c r="V8497" s="25">
        <v>-6.2100000000000151</v>
      </c>
      <c r="W8497" s="11">
        <f>Table_1[[#This Row],[Discount]]/Table_1[[#This Row],[Sales]]</f>
        <v>1.2077294685990338E-3</v>
      </c>
      <c r="X8497" t="str">
        <f>IF(Table_1[[#This Row],[Discount %]]&lt;=0.1, "0-10%", IF(Table_1[[#This Row],[Discount %]]&lt;=0.2, "10-20%", IF(Table_1[[#This Row],[Discount %]]&lt;=0.3, "20-30%", IF(Table_1[[#This Row],[Discount %]]&lt;=0.4, "30-40%", "40%+"))))</f>
        <v>0-10%</v>
      </c>
    </row>
    <row r="8498" spans="1:24" ht="14.4" x14ac:dyDescent="0.3">
      <c r="A8498" s="2">
        <v>8497</v>
      </c>
      <c r="B8498" s="2" t="s">
        <v>10070</v>
      </c>
      <c r="C8498" s="2">
        <f>YEAR([1]Data!$D8498)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9">
        <v>59.519999999999996</v>
      </c>
      <c r="T8498" s="2">
        <v>3</v>
      </c>
      <c r="U8498" s="25">
        <v>0</v>
      </c>
      <c r="V8498" s="25">
        <v>15.475200000000001</v>
      </c>
      <c r="W8498" s="11">
        <f>Table_1[[#This Row],[Discount]]/Table_1[[#This Row],[Sales]]</f>
        <v>0</v>
      </c>
      <c r="X8498" t="str">
        <f>IF(Table_1[[#This Row],[Discount %]]&lt;=0.1, "0-10%", IF(Table_1[[#This Row],[Discount %]]&lt;=0.2, "10-20%", IF(Table_1[[#This Row],[Discount %]]&lt;=0.3, "20-30%", IF(Table_1[[#This Row],[Discount %]]&lt;=0.4, "30-40%", "40%+"))))</f>
        <v>0-10%</v>
      </c>
    </row>
    <row r="8499" spans="1:24" ht="14.4" x14ac:dyDescent="0.3">
      <c r="A8499" s="2">
        <v>8498</v>
      </c>
      <c r="B8499" s="2" t="s">
        <v>10070</v>
      </c>
      <c r="C8499" s="2">
        <f>YEAR([1]Data!$D8499)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9">
        <v>479.97</v>
      </c>
      <c r="T8499" s="2">
        <v>3</v>
      </c>
      <c r="U8499" s="25">
        <v>0</v>
      </c>
      <c r="V8499" s="25">
        <v>177.58890000000002</v>
      </c>
      <c r="W8499" s="11">
        <f>Table_1[[#This Row],[Discount]]/Table_1[[#This Row],[Sales]]</f>
        <v>0</v>
      </c>
      <c r="X8499" t="str">
        <f>IF(Table_1[[#This Row],[Discount %]]&lt;=0.1, "0-10%", IF(Table_1[[#This Row],[Discount %]]&lt;=0.2, "10-20%", IF(Table_1[[#This Row],[Discount %]]&lt;=0.3, "20-30%", IF(Table_1[[#This Row],[Discount %]]&lt;=0.4, "30-40%", "40%+"))))</f>
        <v>0-10%</v>
      </c>
    </row>
    <row r="8500" spans="1:24" ht="14.4" x14ac:dyDescent="0.3">
      <c r="A8500" s="2">
        <v>8499</v>
      </c>
      <c r="B8500" s="2" t="s">
        <v>10070</v>
      </c>
      <c r="C8500" s="2">
        <f>YEAR([1]Data!$D8500)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9">
        <v>18.62</v>
      </c>
      <c r="T8500" s="2">
        <v>2</v>
      </c>
      <c r="U8500" s="25">
        <v>0</v>
      </c>
      <c r="V8500" s="25">
        <v>5.399799999999999</v>
      </c>
      <c r="W8500" s="11">
        <f>Table_1[[#This Row],[Discount]]/Table_1[[#This Row],[Sales]]</f>
        <v>0</v>
      </c>
      <c r="X8500" t="str">
        <f>IF(Table_1[[#This Row],[Discount %]]&lt;=0.1, "0-10%", IF(Table_1[[#This Row],[Discount %]]&lt;=0.2, "10-20%", IF(Table_1[[#This Row],[Discount %]]&lt;=0.3, "20-30%", IF(Table_1[[#This Row],[Discount %]]&lt;=0.4, "30-40%", "40%+"))))</f>
        <v>0-10%</v>
      </c>
    </row>
    <row r="8501" spans="1:24" ht="14.4" x14ac:dyDescent="0.3">
      <c r="A8501" s="2">
        <v>8500</v>
      </c>
      <c r="B8501" s="2" t="s">
        <v>10070</v>
      </c>
      <c r="C8501" s="2">
        <f>YEAR([1]Data!$D8501)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9">
        <v>49.632000000000005</v>
      </c>
      <c r="T8501" s="2">
        <v>6</v>
      </c>
      <c r="U8501" s="25">
        <v>0.2</v>
      </c>
      <c r="V8501" s="25">
        <v>16.750799999999998</v>
      </c>
      <c r="W8501" s="11">
        <f>Table_1[[#This Row],[Discount]]/Table_1[[#This Row],[Sales]]</f>
        <v>4.0296582849774333E-3</v>
      </c>
      <c r="X8501" t="str">
        <f>IF(Table_1[[#This Row],[Discount %]]&lt;=0.1, "0-10%", IF(Table_1[[#This Row],[Discount %]]&lt;=0.2, "10-20%", IF(Table_1[[#This Row],[Discount %]]&lt;=0.3, "20-30%", IF(Table_1[[#This Row],[Discount %]]&lt;=0.4, "30-40%", "40%+"))))</f>
        <v>0-10%</v>
      </c>
    </row>
    <row r="8502" spans="1:24" ht="14.4" x14ac:dyDescent="0.3">
      <c r="A8502" s="2">
        <v>8501</v>
      </c>
      <c r="B8502" s="2" t="s">
        <v>10070</v>
      </c>
      <c r="C8502" s="2">
        <f>YEAR([1]Data!$D8502)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9">
        <v>97.82</v>
      </c>
      <c r="T8502" s="2">
        <v>2</v>
      </c>
      <c r="U8502" s="25">
        <v>0</v>
      </c>
      <c r="V8502" s="25">
        <v>45.975399999999993</v>
      </c>
      <c r="W8502" s="11">
        <f>Table_1[[#This Row],[Discount]]/Table_1[[#This Row],[Sales]]</f>
        <v>0</v>
      </c>
      <c r="X8502" t="str">
        <f>IF(Table_1[[#This Row],[Discount %]]&lt;=0.1, "0-10%", IF(Table_1[[#This Row],[Discount %]]&lt;=0.2, "10-20%", IF(Table_1[[#This Row],[Discount %]]&lt;=0.3, "20-30%", IF(Table_1[[#This Row],[Discount %]]&lt;=0.4, "30-40%", "40%+"))))</f>
        <v>0-10%</v>
      </c>
    </row>
    <row r="8503" spans="1:24" ht="14.4" x14ac:dyDescent="0.3">
      <c r="A8503" s="2">
        <v>8502</v>
      </c>
      <c r="B8503" s="2" t="s">
        <v>10071</v>
      </c>
      <c r="C8503" s="2">
        <f>YEAR([1]Data!$D8503)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9">
        <v>15.984000000000002</v>
      </c>
      <c r="T8503" s="2">
        <v>2</v>
      </c>
      <c r="U8503" s="25">
        <v>0.2</v>
      </c>
      <c r="V8503" s="25">
        <v>1.1988000000000003</v>
      </c>
      <c r="W8503" s="11">
        <f>Table_1[[#This Row],[Discount]]/Table_1[[#This Row],[Sales]]</f>
        <v>1.2512512512512512E-2</v>
      </c>
      <c r="X8503" t="str">
        <f>IF(Table_1[[#This Row],[Discount %]]&lt;=0.1, "0-10%", IF(Table_1[[#This Row],[Discount %]]&lt;=0.2, "10-20%", IF(Table_1[[#This Row],[Discount %]]&lt;=0.3, "20-30%", IF(Table_1[[#This Row],[Discount %]]&lt;=0.4, "30-40%", "40%+"))))</f>
        <v>0-10%</v>
      </c>
    </row>
    <row r="8504" spans="1:24" ht="14.4" x14ac:dyDescent="0.3">
      <c r="A8504" s="2">
        <v>8503</v>
      </c>
      <c r="B8504" s="2" t="s">
        <v>10071</v>
      </c>
      <c r="C8504" s="2">
        <f>YEAR([1]Data!$D8504)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9">
        <v>184.75200000000001</v>
      </c>
      <c r="T8504" s="2">
        <v>3</v>
      </c>
      <c r="U8504" s="25">
        <v>0.2</v>
      </c>
      <c r="V8504" s="25">
        <v>-20.784600000000012</v>
      </c>
      <c r="W8504" s="11">
        <f>Table_1[[#This Row],[Discount]]/Table_1[[#This Row],[Sales]]</f>
        <v>1.082532259461332E-3</v>
      </c>
      <c r="X8504" t="str">
        <f>IF(Table_1[[#This Row],[Discount %]]&lt;=0.1, "0-10%", IF(Table_1[[#This Row],[Discount %]]&lt;=0.2, "10-20%", IF(Table_1[[#This Row],[Discount %]]&lt;=0.3, "20-30%", IF(Table_1[[#This Row],[Discount %]]&lt;=0.4, "30-40%", "40%+"))))</f>
        <v>0-10%</v>
      </c>
    </row>
    <row r="8505" spans="1:24" ht="14.4" x14ac:dyDescent="0.3">
      <c r="A8505" s="2">
        <v>8504</v>
      </c>
      <c r="B8505" s="2" t="s">
        <v>10072</v>
      </c>
      <c r="C8505" s="2">
        <f>YEAR([1]Data!$D8505)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9">
        <v>12.96</v>
      </c>
      <c r="T8505" s="2">
        <v>2</v>
      </c>
      <c r="U8505" s="25">
        <v>0</v>
      </c>
      <c r="V8505" s="25">
        <v>6.2208000000000006</v>
      </c>
      <c r="W8505" s="11">
        <f>Table_1[[#This Row],[Discount]]/Table_1[[#This Row],[Sales]]</f>
        <v>0</v>
      </c>
      <c r="X8505" t="str">
        <f>IF(Table_1[[#This Row],[Discount %]]&lt;=0.1, "0-10%", IF(Table_1[[#This Row],[Discount %]]&lt;=0.2, "10-20%", IF(Table_1[[#This Row],[Discount %]]&lt;=0.3, "20-30%", IF(Table_1[[#This Row],[Discount %]]&lt;=0.4, "30-40%", "40%+"))))</f>
        <v>0-10%</v>
      </c>
    </row>
    <row r="8506" spans="1:24" ht="14.4" x14ac:dyDescent="0.3">
      <c r="A8506" s="2">
        <v>8505</v>
      </c>
      <c r="B8506" s="2" t="s">
        <v>10073</v>
      </c>
      <c r="C8506" s="2">
        <f>YEAR([1]Data!$D8506)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9">
        <v>366.74399999999997</v>
      </c>
      <c r="T8506" s="2">
        <v>4</v>
      </c>
      <c r="U8506" s="25">
        <v>0.3</v>
      </c>
      <c r="V8506" s="25">
        <v>-110.02320000000003</v>
      </c>
      <c r="W8506" s="11">
        <f>Table_1[[#This Row],[Discount]]/Table_1[[#This Row],[Sales]]</f>
        <v>8.1800929258556382E-4</v>
      </c>
      <c r="X8506" t="str">
        <f>IF(Table_1[[#This Row],[Discount %]]&lt;=0.1, "0-10%", IF(Table_1[[#This Row],[Discount %]]&lt;=0.2, "10-20%", IF(Table_1[[#This Row],[Discount %]]&lt;=0.3, "20-30%", IF(Table_1[[#This Row],[Discount %]]&lt;=0.4, "30-40%", "40%+"))))</f>
        <v>0-10%</v>
      </c>
    </row>
    <row r="8507" spans="1:24" ht="14.4" x14ac:dyDescent="0.3">
      <c r="A8507" s="2">
        <v>8506</v>
      </c>
      <c r="B8507" s="2" t="s">
        <v>10074</v>
      </c>
      <c r="C8507" s="2">
        <f>YEAR([1]Data!$D8507)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9">
        <v>8.8559999999999981</v>
      </c>
      <c r="T8507" s="2">
        <v>9</v>
      </c>
      <c r="U8507" s="25">
        <v>0.8</v>
      </c>
      <c r="V8507" s="25">
        <v>-14.169600000000003</v>
      </c>
      <c r="W8507" s="11">
        <f>Table_1[[#This Row],[Discount]]/Table_1[[#This Row],[Sales]]</f>
        <v>9.0334236675700119E-2</v>
      </c>
      <c r="X8507" t="str">
        <f>IF(Table_1[[#This Row],[Discount %]]&lt;=0.1, "0-10%", IF(Table_1[[#This Row],[Discount %]]&lt;=0.2, "10-20%", IF(Table_1[[#This Row],[Discount %]]&lt;=0.3, "20-30%", IF(Table_1[[#This Row],[Discount %]]&lt;=0.4, "30-40%", "40%+"))))</f>
        <v>0-10%</v>
      </c>
    </row>
    <row r="8508" spans="1:24" ht="14.4" x14ac:dyDescent="0.3">
      <c r="A8508" s="2">
        <v>8507</v>
      </c>
      <c r="B8508" s="2" t="s">
        <v>10074</v>
      </c>
      <c r="C8508" s="2">
        <f>YEAR([1]Data!$D8508)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9">
        <v>27.96</v>
      </c>
      <c r="T8508" s="2">
        <v>5</v>
      </c>
      <c r="U8508" s="25">
        <v>0.2</v>
      </c>
      <c r="V8508" s="25">
        <v>8.3880000000000035</v>
      </c>
      <c r="W8508" s="11">
        <f>Table_1[[#This Row],[Discount]]/Table_1[[#This Row],[Sales]]</f>
        <v>7.1530758226037196E-3</v>
      </c>
      <c r="X8508" t="str">
        <f>IF(Table_1[[#This Row],[Discount %]]&lt;=0.1, "0-10%", IF(Table_1[[#This Row],[Discount %]]&lt;=0.2, "10-20%", IF(Table_1[[#This Row],[Discount %]]&lt;=0.3, "20-30%", IF(Table_1[[#This Row],[Discount %]]&lt;=0.4, "30-40%", "40%+"))))</f>
        <v>0-10%</v>
      </c>
    </row>
    <row r="8509" spans="1:24" ht="14.4" x14ac:dyDescent="0.3">
      <c r="A8509" s="2">
        <v>8508</v>
      </c>
      <c r="B8509" s="2" t="s">
        <v>10074</v>
      </c>
      <c r="C8509" s="2">
        <f>YEAR([1]Data!$D8509)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9">
        <v>146.352</v>
      </c>
      <c r="T8509" s="2">
        <v>3</v>
      </c>
      <c r="U8509" s="25">
        <v>0.2</v>
      </c>
      <c r="V8509" s="25">
        <v>49.393799999999992</v>
      </c>
      <c r="W8509" s="11">
        <f>Table_1[[#This Row],[Discount]]/Table_1[[#This Row],[Sales]]</f>
        <v>1.3665682737509567E-3</v>
      </c>
      <c r="X8509" t="str">
        <f>IF(Table_1[[#This Row],[Discount %]]&lt;=0.1, "0-10%", IF(Table_1[[#This Row],[Discount %]]&lt;=0.2, "10-20%", IF(Table_1[[#This Row],[Discount %]]&lt;=0.3, "20-30%", IF(Table_1[[#This Row],[Discount %]]&lt;=0.4, "30-40%", "40%+"))))</f>
        <v>0-10%</v>
      </c>
    </row>
    <row r="8510" spans="1:24" ht="14.4" x14ac:dyDescent="0.3">
      <c r="A8510" s="2">
        <v>8509</v>
      </c>
      <c r="B8510" s="2" t="s">
        <v>10075</v>
      </c>
      <c r="C8510" s="2">
        <f>YEAR([1]Data!$D8510)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9">
        <v>175.23</v>
      </c>
      <c r="T8510" s="2">
        <v>11</v>
      </c>
      <c r="U8510" s="25">
        <v>0</v>
      </c>
      <c r="V8510" s="25">
        <v>61.330500000000001</v>
      </c>
      <c r="W8510" s="11">
        <f>Table_1[[#This Row],[Discount]]/Table_1[[#This Row],[Sales]]</f>
        <v>0</v>
      </c>
      <c r="X8510" t="str">
        <f>IF(Table_1[[#This Row],[Discount %]]&lt;=0.1, "0-10%", IF(Table_1[[#This Row],[Discount %]]&lt;=0.2, "10-20%", IF(Table_1[[#This Row],[Discount %]]&lt;=0.3, "20-30%", IF(Table_1[[#This Row],[Discount %]]&lt;=0.4, "30-40%", "40%+"))))</f>
        <v>0-10%</v>
      </c>
    </row>
    <row r="8511" spans="1:24" ht="14.4" x14ac:dyDescent="0.3">
      <c r="A8511" s="2">
        <v>8510</v>
      </c>
      <c r="B8511" s="2" t="s">
        <v>10075</v>
      </c>
      <c r="C8511" s="2">
        <f>YEAR([1]Data!$D8511)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9">
        <v>125.99</v>
      </c>
      <c r="T8511" s="2">
        <v>1</v>
      </c>
      <c r="U8511" s="25">
        <v>0</v>
      </c>
      <c r="V8511" s="25">
        <v>31.497500000000002</v>
      </c>
      <c r="W8511" s="11">
        <f>Table_1[[#This Row],[Discount]]/Table_1[[#This Row],[Sales]]</f>
        <v>0</v>
      </c>
      <c r="X8511" t="str">
        <f>IF(Table_1[[#This Row],[Discount %]]&lt;=0.1, "0-10%", IF(Table_1[[#This Row],[Discount %]]&lt;=0.2, "10-20%", IF(Table_1[[#This Row],[Discount %]]&lt;=0.3, "20-30%", IF(Table_1[[#This Row],[Discount %]]&lt;=0.4, "30-40%", "40%+"))))</f>
        <v>0-10%</v>
      </c>
    </row>
    <row r="8512" spans="1:24" ht="14.4" x14ac:dyDescent="0.3">
      <c r="A8512" s="2">
        <v>8511</v>
      </c>
      <c r="B8512" s="2" t="s">
        <v>10075</v>
      </c>
      <c r="C8512" s="2">
        <f>YEAR([1]Data!$D8512)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9">
        <v>23</v>
      </c>
      <c r="T8512" s="2">
        <v>2</v>
      </c>
      <c r="U8512" s="25">
        <v>0</v>
      </c>
      <c r="V8512" s="25">
        <v>10.35</v>
      </c>
      <c r="W8512" s="11">
        <f>Table_1[[#This Row],[Discount]]/Table_1[[#This Row],[Sales]]</f>
        <v>0</v>
      </c>
      <c r="X8512" t="str">
        <f>IF(Table_1[[#This Row],[Discount %]]&lt;=0.1, "0-10%", IF(Table_1[[#This Row],[Discount %]]&lt;=0.2, "10-20%", IF(Table_1[[#This Row],[Discount %]]&lt;=0.3, "20-30%", IF(Table_1[[#This Row],[Discount %]]&lt;=0.4, "30-40%", "40%+"))))</f>
        <v>0-10%</v>
      </c>
    </row>
    <row r="8513" spans="1:24" ht="14.4" x14ac:dyDescent="0.3">
      <c r="A8513" s="2">
        <v>8512</v>
      </c>
      <c r="B8513" s="2" t="s">
        <v>10076</v>
      </c>
      <c r="C8513" s="2">
        <f>YEAR([1]Data!$D8513)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9">
        <v>25.584000000000003</v>
      </c>
      <c r="T8513" s="2">
        <v>2</v>
      </c>
      <c r="U8513" s="25">
        <v>0.2</v>
      </c>
      <c r="V8513" s="25">
        <v>8.9543999999999997</v>
      </c>
      <c r="W8513" s="11">
        <f>Table_1[[#This Row],[Discount]]/Table_1[[#This Row],[Sales]]</f>
        <v>7.8173858661663535E-3</v>
      </c>
      <c r="X8513" t="str">
        <f>IF(Table_1[[#This Row],[Discount %]]&lt;=0.1, "0-10%", IF(Table_1[[#This Row],[Discount %]]&lt;=0.2, "10-20%", IF(Table_1[[#This Row],[Discount %]]&lt;=0.3, "20-30%", IF(Table_1[[#This Row],[Discount %]]&lt;=0.4, "30-40%", "40%+"))))</f>
        <v>0-10%</v>
      </c>
    </row>
    <row r="8514" spans="1:24" ht="14.4" x14ac:dyDescent="0.3">
      <c r="A8514" s="2">
        <v>8513</v>
      </c>
      <c r="B8514" s="2" t="s">
        <v>10077</v>
      </c>
      <c r="C8514" s="2">
        <f>YEAR([1]Data!$D8514)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9">
        <v>73.784000000000006</v>
      </c>
      <c r="T8514" s="2">
        <v>2</v>
      </c>
      <c r="U8514" s="25">
        <v>0.6</v>
      </c>
      <c r="V8514" s="25">
        <v>-77.473200000000006</v>
      </c>
      <c r="W8514" s="11">
        <f>Table_1[[#This Row],[Discount]]/Table_1[[#This Row],[Sales]]</f>
        <v>8.1318443022877582E-3</v>
      </c>
      <c r="X8514" t="str">
        <f>IF(Table_1[[#This Row],[Discount %]]&lt;=0.1, "0-10%", IF(Table_1[[#This Row],[Discount %]]&lt;=0.2, "10-20%", IF(Table_1[[#This Row],[Discount %]]&lt;=0.3, "20-30%", IF(Table_1[[#This Row],[Discount %]]&lt;=0.4, "30-40%", "40%+"))))</f>
        <v>0-10%</v>
      </c>
    </row>
    <row r="8515" spans="1:24" ht="14.4" x14ac:dyDescent="0.3">
      <c r="A8515" s="2">
        <v>8514</v>
      </c>
      <c r="B8515" s="2" t="s">
        <v>10078</v>
      </c>
      <c r="C8515" s="2">
        <f>YEAR([1]Data!$D8515)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9">
        <v>20.736000000000004</v>
      </c>
      <c r="T8515" s="2">
        <v>4</v>
      </c>
      <c r="U8515" s="25">
        <v>0.2</v>
      </c>
      <c r="V8515" s="25">
        <v>7.2576000000000001</v>
      </c>
      <c r="W8515" s="11">
        <f>Table_1[[#This Row],[Discount]]/Table_1[[#This Row],[Sales]]</f>
        <v>9.6450617283950595E-3</v>
      </c>
      <c r="X8515" t="str">
        <f>IF(Table_1[[#This Row],[Discount %]]&lt;=0.1, "0-10%", IF(Table_1[[#This Row],[Discount %]]&lt;=0.2, "10-20%", IF(Table_1[[#This Row],[Discount %]]&lt;=0.3, "20-30%", IF(Table_1[[#This Row],[Discount %]]&lt;=0.4, "30-40%", "40%+"))))</f>
        <v>0-10%</v>
      </c>
    </row>
    <row r="8516" spans="1:24" ht="14.4" x14ac:dyDescent="0.3">
      <c r="A8516" s="2">
        <v>8515</v>
      </c>
      <c r="B8516" s="2" t="s">
        <v>10079</v>
      </c>
      <c r="C8516" s="2">
        <f>YEAR([1]Data!$D8516)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9">
        <v>17.52</v>
      </c>
      <c r="T8516" s="2">
        <v>3</v>
      </c>
      <c r="U8516" s="25">
        <v>0</v>
      </c>
      <c r="V8516" s="25">
        <v>8.2343999999999991</v>
      </c>
      <c r="W8516" s="11">
        <f>Table_1[[#This Row],[Discount]]/Table_1[[#This Row],[Sales]]</f>
        <v>0</v>
      </c>
      <c r="X8516" t="str">
        <f>IF(Table_1[[#This Row],[Discount %]]&lt;=0.1, "0-10%", IF(Table_1[[#This Row],[Discount %]]&lt;=0.2, "10-20%", IF(Table_1[[#This Row],[Discount %]]&lt;=0.3, "20-30%", IF(Table_1[[#This Row],[Discount %]]&lt;=0.4, "30-40%", "40%+"))))</f>
        <v>0-10%</v>
      </c>
    </row>
    <row r="8517" spans="1:24" ht="14.4" x14ac:dyDescent="0.3">
      <c r="A8517" s="2">
        <v>8516</v>
      </c>
      <c r="B8517" s="2" t="s">
        <v>10079</v>
      </c>
      <c r="C8517" s="2">
        <f>YEAR([1]Data!$D8517)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9">
        <v>35.76</v>
      </c>
      <c r="T8517" s="2">
        <v>12</v>
      </c>
      <c r="U8517" s="25">
        <v>0</v>
      </c>
      <c r="V8517" s="25">
        <v>10.0128</v>
      </c>
      <c r="W8517" s="11">
        <f>Table_1[[#This Row],[Discount]]/Table_1[[#This Row],[Sales]]</f>
        <v>0</v>
      </c>
      <c r="X8517" t="str">
        <f>IF(Table_1[[#This Row],[Discount %]]&lt;=0.1, "0-10%", IF(Table_1[[#This Row],[Discount %]]&lt;=0.2, "10-20%", IF(Table_1[[#This Row],[Discount %]]&lt;=0.3, "20-30%", IF(Table_1[[#This Row],[Discount %]]&lt;=0.4, "30-40%", "40%+"))))</f>
        <v>0-10%</v>
      </c>
    </row>
    <row r="8518" spans="1:24" ht="14.4" x14ac:dyDescent="0.3">
      <c r="A8518" s="2">
        <v>8517</v>
      </c>
      <c r="B8518" s="2" t="s">
        <v>10080</v>
      </c>
      <c r="C8518" s="2">
        <f>YEAR([1]Data!$D8518)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9">
        <v>3.64</v>
      </c>
      <c r="T8518" s="2">
        <v>2</v>
      </c>
      <c r="U8518" s="25">
        <v>0</v>
      </c>
      <c r="V8518" s="25">
        <v>0.98280000000000012</v>
      </c>
      <c r="W8518" s="11">
        <f>Table_1[[#This Row],[Discount]]/Table_1[[#This Row],[Sales]]</f>
        <v>0</v>
      </c>
      <c r="X8518" t="str">
        <f>IF(Table_1[[#This Row],[Discount %]]&lt;=0.1, "0-10%", IF(Table_1[[#This Row],[Discount %]]&lt;=0.2, "10-20%", IF(Table_1[[#This Row],[Discount %]]&lt;=0.3, "20-30%", IF(Table_1[[#This Row],[Discount %]]&lt;=0.4, "30-40%", "40%+"))))</f>
        <v>0-10%</v>
      </c>
    </row>
    <row r="8519" spans="1:24" ht="14.4" x14ac:dyDescent="0.3">
      <c r="A8519" s="2">
        <v>8518</v>
      </c>
      <c r="B8519" s="2" t="s">
        <v>10081</v>
      </c>
      <c r="C8519" s="2">
        <f>YEAR([1]Data!$D8519)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9">
        <v>30.336000000000006</v>
      </c>
      <c r="T8519" s="2">
        <v>6</v>
      </c>
      <c r="U8519" s="25">
        <v>0.6</v>
      </c>
      <c r="V8519" s="25">
        <v>-17.443199999999997</v>
      </c>
      <c r="W8519" s="11">
        <f>Table_1[[#This Row],[Discount]]/Table_1[[#This Row],[Sales]]</f>
        <v>1.9778481012658222E-2</v>
      </c>
      <c r="X8519" t="str">
        <f>IF(Table_1[[#This Row],[Discount %]]&lt;=0.1, "0-10%", IF(Table_1[[#This Row],[Discount %]]&lt;=0.2, "10-20%", IF(Table_1[[#This Row],[Discount %]]&lt;=0.3, "20-30%", IF(Table_1[[#This Row],[Discount %]]&lt;=0.4, "30-40%", "40%+"))))</f>
        <v>0-10%</v>
      </c>
    </row>
    <row r="8520" spans="1:24" ht="14.4" x14ac:dyDescent="0.3">
      <c r="A8520" s="2">
        <v>8519</v>
      </c>
      <c r="B8520" s="2" t="s">
        <v>10082</v>
      </c>
      <c r="C8520" s="2">
        <f>YEAR([1]Data!$D8520)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9">
        <v>12.99</v>
      </c>
      <c r="T8520" s="2">
        <v>1</v>
      </c>
      <c r="U8520" s="25">
        <v>0</v>
      </c>
      <c r="V8520" s="25">
        <v>1.5587999999999997</v>
      </c>
      <c r="W8520" s="11">
        <f>Table_1[[#This Row],[Discount]]/Table_1[[#This Row],[Sales]]</f>
        <v>0</v>
      </c>
      <c r="X8520" t="str">
        <f>IF(Table_1[[#This Row],[Discount %]]&lt;=0.1, "0-10%", IF(Table_1[[#This Row],[Discount %]]&lt;=0.2, "10-20%", IF(Table_1[[#This Row],[Discount %]]&lt;=0.3, "20-30%", IF(Table_1[[#This Row],[Discount %]]&lt;=0.4, "30-40%", "40%+"))))</f>
        <v>0-10%</v>
      </c>
    </row>
    <row r="8521" spans="1:24" ht="14.4" x14ac:dyDescent="0.3">
      <c r="A8521" s="2">
        <v>8520</v>
      </c>
      <c r="B8521" s="2" t="s">
        <v>10082</v>
      </c>
      <c r="C8521" s="2">
        <f>YEAR([1]Data!$D8521)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9">
        <v>182.22</v>
      </c>
      <c r="T8521" s="2">
        <v>3</v>
      </c>
      <c r="U8521" s="25">
        <v>0</v>
      </c>
      <c r="V8521" s="25">
        <v>45.555000000000007</v>
      </c>
      <c r="W8521" s="11">
        <f>Table_1[[#This Row],[Discount]]/Table_1[[#This Row],[Sales]]</f>
        <v>0</v>
      </c>
      <c r="X8521" t="str">
        <f>IF(Table_1[[#This Row],[Discount %]]&lt;=0.1, "0-10%", IF(Table_1[[#This Row],[Discount %]]&lt;=0.2, "10-20%", IF(Table_1[[#This Row],[Discount %]]&lt;=0.3, "20-30%", IF(Table_1[[#This Row],[Discount %]]&lt;=0.4, "30-40%", "40%+"))))</f>
        <v>0-10%</v>
      </c>
    </row>
    <row r="8522" spans="1:24" ht="14.4" x14ac:dyDescent="0.3">
      <c r="A8522" s="2">
        <v>8521</v>
      </c>
      <c r="B8522" s="2" t="s">
        <v>10082</v>
      </c>
      <c r="C8522" s="2">
        <f>YEAR([1]Data!$D8522)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9">
        <v>302.94</v>
      </c>
      <c r="T8522" s="2">
        <v>3</v>
      </c>
      <c r="U8522" s="25">
        <v>0</v>
      </c>
      <c r="V8522" s="25">
        <v>18.176399999999973</v>
      </c>
      <c r="W8522" s="11">
        <f>Table_1[[#This Row],[Discount]]/Table_1[[#This Row],[Sales]]</f>
        <v>0</v>
      </c>
      <c r="X8522" t="str">
        <f>IF(Table_1[[#This Row],[Discount %]]&lt;=0.1, "0-10%", IF(Table_1[[#This Row],[Discount %]]&lt;=0.2, "10-20%", IF(Table_1[[#This Row],[Discount %]]&lt;=0.3, "20-30%", IF(Table_1[[#This Row],[Discount %]]&lt;=0.4, "30-40%", "40%+"))))</f>
        <v>0-10%</v>
      </c>
    </row>
    <row r="8523" spans="1:24" ht="14.4" x14ac:dyDescent="0.3">
      <c r="A8523" s="2">
        <v>8522</v>
      </c>
      <c r="B8523" s="2" t="s">
        <v>10083</v>
      </c>
      <c r="C8523" s="2">
        <f>YEAR([1]Data!$D8523)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9">
        <v>54.992000000000004</v>
      </c>
      <c r="T8523" s="2">
        <v>14</v>
      </c>
      <c r="U8523" s="25">
        <v>0.2</v>
      </c>
      <c r="V8523" s="25">
        <v>8.9361999999999959</v>
      </c>
      <c r="W8523" s="11">
        <f>Table_1[[#This Row],[Discount]]/Table_1[[#This Row],[Sales]]</f>
        <v>3.6368926389292989E-3</v>
      </c>
      <c r="X8523" t="str">
        <f>IF(Table_1[[#This Row],[Discount %]]&lt;=0.1, "0-10%", IF(Table_1[[#This Row],[Discount %]]&lt;=0.2, "10-20%", IF(Table_1[[#This Row],[Discount %]]&lt;=0.3, "20-30%", IF(Table_1[[#This Row],[Discount %]]&lt;=0.4, "30-40%", "40%+"))))</f>
        <v>0-10%</v>
      </c>
    </row>
    <row r="8524" spans="1:24" ht="14.4" x14ac:dyDescent="0.3">
      <c r="A8524" s="2">
        <v>8523</v>
      </c>
      <c r="B8524" s="2" t="s">
        <v>10084</v>
      </c>
      <c r="C8524" s="2">
        <f>YEAR([1]Data!$D8524)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9">
        <v>12.99</v>
      </c>
      <c r="T8524" s="2">
        <v>1</v>
      </c>
      <c r="U8524" s="25">
        <v>0</v>
      </c>
      <c r="V8524" s="25">
        <v>0.25980000000000025</v>
      </c>
      <c r="W8524" s="11">
        <f>Table_1[[#This Row],[Discount]]/Table_1[[#This Row],[Sales]]</f>
        <v>0</v>
      </c>
      <c r="X8524" t="str">
        <f>IF(Table_1[[#This Row],[Discount %]]&lt;=0.1, "0-10%", IF(Table_1[[#This Row],[Discount %]]&lt;=0.2, "10-20%", IF(Table_1[[#This Row],[Discount %]]&lt;=0.3, "20-30%", IF(Table_1[[#This Row],[Discount %]]&lt;=0.4, "30-40%", "40%+"))))</f>
        <v>0-10%</v>
      </c>
    </row>
    <row r="8525" spans="1:24" ht="14.4" x14ac:dyDescent="0.3">
      <c r="A8525" s="2">
        <v>8524</v>
      </c>
      <c r="B8525" s="2" t="s">
        <v>10085</v>
      </c>
      <c r="C8525" s="2">
        <f>YEAR([1]Data!$D8525)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9">
        <v>55.86</v>
      </c>
      <c r="T8525" s="2">
        <v>7</v>
      </c>
      <c r="U8525" s="25">
        <v>0</v>
      </c>
      <c r="V8525" s="25">
        <v>27.93</v>
      </c>
      <c r="W8525" s="11">
        <f>Table_1[[#This Row],[Discount]]/Table_1[[#This Row],[Sales]]</f>
        <v>0</v>
      </c>
      <c r="X8525" t="str">
        <f>IF(Table_1[[#This Row],[Discount %]]&lt;=0.1, "0-10%", IF(Table_1[[#This Row],[Discount %]]&lt;=0.2, "10-20%", IF(Table_1[[#This Row],[Discount %]]&lt;=0.3, "20-30%", IF(Table_1[[#This Row],[Discount %]]&lt;=0.4, "30-40%", "40%+"))))</f>
        <v>0-10%</v>
      </c>
    </row>
    <row r="8526" spans="1:24" ht="14.4" x14ac:dyDescent="0.3">
      <c r="A8526" s="2">
        <v>8525</v>
      </c>
      <c r="B8526" s="2" t="s">
        <v>10086</v>
      </c>
      <c r="C8526" s="2">
        <f>YEAR([1]Data!$D8526)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9">
        <v>44.375999999999998</v>
      </c>
      <c r="T8526" s="2">
        <v>2</v>
      </c>
      <c r="U8526" s="25">
        <v>0.4</v>
      </c>
      <c r="V8526" s="25">
        <v>-7.3960000000000043</v>
      </c>
      <c r="W8526" s="11">
        <f>Table_1[[#This Row],[Discount]]/Table_1[[#This Row],[Sales]]</f>
        <v>9.0138813773210751E-3</v>
      </c>
      <c r="X8526" t="str">
        <f>IF(Table_1[[#This Row],[Discount %]]&lt;=0.1, "0-10%", IF(Table_1[[#This Row],[Discount %]]&lt;=0.2, "10-20%", IF(Table_1[[#This Row],[Discount %]]&lt;=0.3, "20-30%", IF(Table_1[[#This Row],[Discount %]]&lt;=0.4, "30-40%", "40%+"))))</f>
        <v>0-10%</v>
      </c>
    </row>
    <row r="8527" spans="1:24" ht="14.4" x14ac:dyDescent="0.3">
      <c r="A8527" s="2">
        <v>8526</v>
      </c>
      <c r="B8527" s="2" t="s">
        <v>10086</v>
      </c>
      <c r="C8527" s="2">
        <f>YEAR([1]Data!$D8527)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9">
        <v>51.264000000000003</v>
      </c>
      <c r="T8527" s="2">
        <v>6</v>
      </c>
      <c r="U8527" s="25">
        <v>0.2</v>
      </c>
      <c r="V8527" s="25">
        <v>7.6895999999999933</v>
      </c>
      <c r="W8527" s="11">
        <f>Table_1[[#This Row],[Discount]]/Table_1[[#This Row],[Sales]]</f>
        <v>3.9013732833957553E-3</v>
      </c>
      <c r="X8527" t="str">
        <f>IF(Table_1[[#This Row],[Discount %]]&lt;=0.1, "0-10%", IF(Table_1[[#This Row],[Discount %]]&lt;=0.2, "10-20%", IF(Table_1[[#This Row],[Discount %]]&lt;=0.3, "20-30%", IF(Table_1[[#This Row],[Discount %]]&lt;=0.4, "30-40%", "40%+"))))</f>
        <v>0-10%</v>
      </c>
    </row>
    <row r="8528" spans="1:24" ht="14.4" x14ac:dyDescent="0.3">
      <c r="A8528" s="2">
        <v>8527</v>
      </c>
      <c r="B8528" s="2" t="s">
        <v>10086</v>
      </c>
      <c r="C8528" s="2">
        <f>YEAR([1]Data!$D8528)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9">
        <v>5.1930000000000005</v>
      </c>
      <c r="T8528" s="2">
        <v>3</v>
      </c>
      <c r="U8528" s="25">
        <v>0.7</v>
      </c>
      <c r="V8528" s="25">
        <v>-3.4619999999999997</v>
      </c>
      <c r="W8528" s="11">
        <f>Table_1[[#This Row],[Discount]]/Table_1[[#This Row],[Sales]]</f>
        <v>0.13479684190256111</v>
      </c>
      <c r="X8528" t="str">
        <f>IF(Table_1[[#This Row],[Discount %]]&lt;=0.1, "0-10%", IF(Table_1[[#This Row],[Discount %]]&lt;=0.2, "10-20%", IF(Table_1[[#This Row],[Discount %]]&lt;=0.3, "20-30%", IF(Table_1[[#This Row],[Discount %]]&lt;=0.4, "30-40%", "40%+"))))</f>
        <v>10-20%</v>
      </c>
    </row>
    <row r="8529" spans="1:24" ht="14.4" x14ac:dyDescent="0.3">
      <c r="A8529" s="2">
        <v>8528</v>
      </c>
      <c r="B8529" s="2" t="s">
        <v>10086</v>
      </c>
      <c r="C8529" s="2">
        <f>YEAR([1]Data!$D8529)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9">
        <v>159.98400000000001</v>
      </c>
      <c r="T8529" s="2">
        <v>2</v>
      </c>
      <c r="U8529" s="25">
        <v>0.2</v>
      </c>
      <c r="V8529" s="25">
        <v>43.995600000000003</v>
      </c>
      <c r="W8529" s="11">
        <f>Table_1[[#This Row],[Discount]]/Table_1[[#This Row],[Sales]]</f>
        <v>1.2501250125012502E-3</v>
      </c>
      <c r="X8529" t="str">
        <f>IF(Table_1[[#This Row],[Discount %]]&lt;=0.1, "0-10%", IF(Table_1[[#This Row],[Discount %]]&lt;=0.2, "10-20%", IF(Table_1[[#This Row],[Discount %]]&lt;=0.3, "20-30%", IF(Table_1[[#This Row],[Discount %]]&lt;=0.4, "30-40%", "40%+"))))</f>
        <v>0-10%</v>
      </c>
    </row>
    <row r="8530" spans="1:24" ht="14.4" x14ac:dyDescent="0.3">
      <c r="A8530" s="2">
        <v>8529</v>
      </c>
      <c r="B8530" s="2" t="s">
        <v>10086</v>
      </c>
      <c r="C8530" s="2">
        <f>YEAR([1]Data!$D8530)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9">
        <v>54.224000000000004</v>
      </c>
      <c r="T8530" s="2">
        <v>2</v>
      </c>
      <c r="U8530" s="25">
        <v>0.2</v>
      </c>
      <c r="V8530" s="25">
        <v>3.3889999999999993</v>
      </c>
      <c r="W8530" s="11">
        <f>Table_1[[#This Row],[Discount]]/Table_1[[#This Row],[Sales]]</f>
        <v>3.6884036588964294E-3</v>
      </c>
      <c r="X8530" t="str">
        <f>IF(Table_1[[#This Row],[Discount %]]&lt;=0.1, "0-10%", IF(Table_1[[#This Row],[Discount %]]&lt;=0.2, "10-20%", IF(Table_1[[#This Row],[Discount %]]&lt;=0.3, "20-30%", IF(Table_1[[#This Row],[Discount %]]&lt;=0.4, "30-40%", "40%+"))))</f>
        <v>0-10%</v>
      </c>
    </row>
    <row r="8531" spans="1:24" ht="14.4" x14ac:dyDescent="0.3">
      <c r="A8531" s="2">
        <v>8530</v>
      </c>
      <c r="B8531" s="2" t="s">
        <v>10087</v>
      </c>
      <c r="C8531" s="2">
        <f>YEAR([1]Data!$D8531)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9">
        <v>241.42399999999998</v>
      </c>
      <c r="T8531" s="2">
        <v>2</v>
      </c>
      <c r="U8531" s="25">
        <v>0.2</v>
      </c>
      <c r="V8531" s="25">
        <v>-36.213599999999985</v>
      </c>
      <c r="W8531" s="11">
        <f>Table_1[[#This Row],[Discount]]/Table_1[[#This Row],[Sales]]</f>
        <v>8.2841805288620858E-4</v>
      </c>
      <c r="X8531" t="str">
        <f>IF(Table_1[[#This Row],[Discount %]]&lt;=0.1, "0-10%", IF(Table_1[[#This Row],[Discount %]]&lt;=0.2, "10-20%", IF(Table_1[[#This Row],[Discount %]]&lt;=0.3, "20-30%", IF(Table_1[[#This Row],[Discount %]]&lt;=0.4, "30-40%", "40%+"))))</f>
        <v>0-10%</v>
      </c>
    </row>
    <row r="8532" spans="1:24" ht="14.4" x14ac:dyDescent="0.3">
      <c r="A8532" s="2">
        <v>8531</v>
      </c>
      <c r="B8532" s="2" t="s">
        <v>10088</v>
      </c>
      <c r="C8532" s="2">
        <f>YEAR([1]Data!$D8532)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9">
        <v>33.36</v>
      </c>
      <c r="T8532" s="2">
        <v>4</v>
      </c>
      <c r="U8532" s="25">
        <v>0</v>
      </c>
      <c r="V8532" s="25">
        <v>16.68</v>
      </c>
      <c r="W8532" s="11">
        <f>Table_1[[#This Row],[Discount]]/Table_1[[#This Row],[Sales]]</f>
        <v>0</v>
      </c>
      <c r="X8532" t="str">
        <f>IF(Table_1[[#This Row],[Discount %]]&lt;=0.1, "0-10%", IF(Table_1[[#This Row],[Discount %]]&lt;=0.2, "10-20%", IF(Table_1[[#This Row],[Discount %]]&lt;=0.3, "20-30%", IF(Table_1[[#This Row],[Discount %]]&lt;=0.4, "30-40%", "40%+"))))</f>
        <v>0-10%</v>
      </c>
    </row>
    <row r="8533" spans="1:24" ht="14.4" x14ac:dyDescent="0.3">
      <c r="A8533" s="2">
        <v>8532</v>
      </c>
      <c r="B8533" s="2" t="s">
        <v>10088</v>
      </c>
      <c r="C8533" s="2">
        <f>YEAR([1]Data!$D8533)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9">
        <v>13.76</v>
      </c>
      <c r="T8533" s="2">
        <v>2</v>
      </c>
      <c r="U8533" s="25">
        <v>0</v>
      </c>
      <c r="V8533" s="25">
        <v>6.3295999999999992</v>
      </c>
      <c r="W8533" s="11">
        <f>Table_1[[#This Row],[Discount]]/Table_1[[#This Row],[Sales]]</f>
        <v>0</v>
      </c>
      <c r="X8533" t="str">
        <f>IF(Table_1[[#This Row],[Discount %]]&lt;=0.1, "0-10%", IF(Table_1[[#This Row],[Discount %]]&lt;=0.2, "10-20%", IF(Table_1[[#This Row],[Discount %]]&lt;=0.3, "20-30%", IF(Table_1[[#This Row],[Discount %]]&lt;=0.4, "30-40%", "40%+"))))</f>
        <v>0-10%</v>
      </c>
    </row>
    <row r="8534" spans="1:24" ht="14.4" x14ac:dyDescent="0.3">
      <c r="A8534" s="2">
        <v>8533</v>
      </c>
      <c r="B8534" s="2" t="s">
        <v>10088</v>
      </c>
      <c r="C8534" s="2">
        <f>YEAR([1]Data!$D8534)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9">
        <v>496.86</v>
      </c>
      <c r="T8534" s="2">
        <v>7</v>
      </c>
      <c r="U8534" s="25">
        <v>0</v>
      </c>
      <c r="V8534" s="25">
        <v>24.842999999999947</v>
      </c>
      <c r="W8534" s="11">
        <f>Table_1[[#This Row],[Discount]]/Table_1[[#This Row],[Sales]]</f>
        <v>0</v>
      </c>
      <c r="X8534" t="str">
        <f>IF(Table_1[[#This Row],[Discount %]]&lt;=0.1, "0-10%", IF(Table_1[[#This Row],[Discount %]]&lt;=0.2, "10-20%", IF(Table_1[[#This Row],[Discount %]]&lt;=0.3, "20-30%", IF(Table_1[[#This Row],[Discount %]]&lt;=0.4, "30-40%", "40%+"))))</f>
        <v>0-10%</v>
      </c>
    </row>
    <row r="8535" spans="1:24" ht="14.4" x14ac:dyDescent="0.3">
      <c r="A8535" s="2">
        <v>8534</v>
      </c>
      <c r="B8535" s="2" t="s">
        <v>10088</v>
      </c>
      <c r="C8535" s="2">
        <f>YEAR([1]Data!$D8535)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9">
        <v>389.97</v>
      </c>
      <c r="T8535" s="2">
        <v>3</v>
      </c>
      <c r="U8535" s="25">
        <v>0</v>
      </c>
      <c r="V8535" s="25">
        <v>35.097300000000004</v>
      </c>
      <c r="W8535" s="11">
        <f>Table_1[[#This Row],[Discount]]/Table_1[[#This Row],[Sales]]</f>
        <v>0</v>
      </c>
      <c r="X8535" t="str">
        <f>IF(Table_1[[#This Row],[Discount %]]&lt;=0.1, "0-10%", IF(Table_1[[#This Row],[Discount %]]&lt;=0.2, "10-20%", IF(Table_1[[#This Row],[Discount %]]&lt;=0.3, "20-30%", IF(Table_1[[#This Row],[Discount %]]&lt;=0.4, "30-40%", "40%+"))))</f>
        <v>0-10%</v>
      </c>
    </row>
    <row r="8536" spans="1:24" ht="14.4" x14ac:dyDescent="0.3">
      <c r="A8536" s="2">
        <v>8535</v>
      </c>
      <c r="B8536" s="2" t="s">
        <v>10089</v>
      </c>
      <c r="C8536" s="2">
        <f>YEAR([1]Data!$D8536)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9">
        <v>9.82</v>
      </c>
      <c r="T8536" s="2">
        <v>2</v>
      </c>
      <c r="U8536" s="25">
        <v>0</v>
      </c>
      <c r="V8536" s="25">
        <v>4.8117999999999999</v>
      </c>
      <c r="W8536" s="11">
        <f>Table_1[[#This Row],[Discount]]/Table_1[[#This Row],[Sales]]</f>
        <v>0</v>
      </c>
      <c r="X8536" t="str">
        <f>IF(Table_1[[#This Row],[Discount %]]&lt;=0.1, "0-10%", IF(Table_1[[#This Row],[Discount %]]&lt;=0.2, "10-20%", IF(Table_1[[#This Row],[Discount %]]&lt;=0.3, "20-30%", IF(Table_1[[#This Row],[Discount %]]&lt;=0.4, "30-40%", "40%+"))))</f>
        <v>0-10%</v>
      </c>
    </row>
    <row r="8537" spans="1:24" ht="14.4" x14ac:dyDescent="0.3">
      <c r="A8537" s="2">
        <v>8536</v>
      </c>
      <c r="B8537" s="2" t="s">
        <v>10090</v>
      </c>
      <c r="C8537" s="2">
        <f>YEAR([1]Data!$D8537)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9">
        <v>56.400000000000006</v>
      </c>
      <c r="T8537" s="2">
        <v>3</v>
      </c>
      <c r="U8537" s="25">
        <v>0</v>
      </c>
      <c r="V8537" s="25">
        <v>3.3840000000000003</v>
      </c>
      <c r="W8537" s="11">
        <f>Table_1[[#This Row],[Discount]]/Table_1[[#This Row],[Sales]]</f>
        <v>0</v>
      </c>
      <c r="X8537" t="str">
        <f>IF(Table_1[[#This Row],[Discount %]]&lt;=0.1, "0-10%", IF(Table_1[[#This Row],[Discount %]]&lt;=0.2, "10-20%", IF(Table_1[[#This Row],[Discount %]]&lt;=0.3, "20-30%", IF(Table_1[[#This Row],[Discount %]]&lt;=0.4, "30-40%", "40%+"))))</f>
        <v>0-10%</v>
      </c>
    </row>
    <row r="8538" spans="1:24" ht="14.4" x14ac:dyDescent="0.3">
      <c r="A8538" s="2">
        <v>8537</v>
      </c>
      <c r="B8538" s="2" t="s">
        <v>10091</v>
      </c>
      <c r="C8538" s="2">
        <f>YEAR([1]Data!$D8538)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9">
        <v>18.312000000000001</v>
      </c>
      <c r="T8538" s="2">
        <v>4</v>
      </c>
      <c r="U8538" s="25">
        <v>0.7</v>
      </c>
      <c r="V8538" s="25">
        <v>-12.207999999999995</v>
      </c>
      <c r="W8538" s="11">
        <f>Table_1[[#This Row],[Discount]]/Table_1[[#This Row],[Sales]]</f>
        <v>3.82262996941896E-2</v>
      </c>
      <c r="X8538" t="str">
        <f>IF(Table_1[[#This Row],[Discount %]]&lt;=0.1, "0-10%", IF(Table_1[[#This Row],[Discount %]]&lt;=0.2, "10-20%", IF(Table_1[[#This Row],[Discount %]]&lt;=0.3, "20-30%", IF(Table_1[[#This Row],[Discount %]]&lt;=0.4, "30-40%", "40%+"))))</f>
        <v>0-10%</v>
      </c>
    </row>
    <row r="8539" spans="1:24" ht="14.4" x14ac:dyDescent="0.3">
      <c r="A8539" s="2">
        <v>8538</v>
      </c>
      <c r="B8539" s="2" t="s">
        <v>10091</v>
      </c>
      <c r="C8539" s="2">
        <f>YEAR([1]Data!$D8539)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9">
        <v>25.920000000000005</v>
      </c>
      <c r="T8539" s="2">
        <v>5</v>
      </c>
      <c r="U8539" s="25">
        <v>0.2</v>
      </c>
      <c r="V8539" s="25">
        <v>9.0719999999999992</v>
      </c>
      <c r="W8539" s="11">
        <f>Table_1[[#This Row],[Discount]]/Table_1[[#This Row],[Sales]]</f>
        <v>7.7160493827160481E-3</v>
      </c>
      <c r="X8539" t="str">
        <f>IF(Table_1[[#This Row],[Discount %]]&lt;=0.1, "0-10%", IF(Table_1[[#This Row],[Discount %]]&lt;=0.2, "10-20%", IF(Table_1[[#This Row],[Discount %]]&lt;=0.3, "20-30%", IF(Table_1[[#This Row],[Discount %]]&lt;=0.4, "30-40%", "40%+"))))</f>
        <v>0-10%</v>
      </c>
    </row>
    <row r="8540" spans="1:24" ht="14.4" x14ac:dyDescent="0.3">
      <c r="A8540" s="2">
        <v>8539</v>
      </c>
      <c r="B8540" s="2" t="s">
        <v>10091</v>
      </c>
      <c r="C8540" s="2">
        <f>YEAR([1]Data!$D8540)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9">
        <v>8.016</v>
      </c>
      <c r="T8540" s="2">
        <v>3</v>
      </c>
      <c r="U8540" s="25">
        <v>0.2</v>
      </c>
      <c r="V8540" s="25">
        <v>1.0019999999999993</v>
      </c>
      <c r="W8540" s="11">
        <f>Table_1[[#This Row],[Discount]]/Table_1[[#This Row],[Sales]]</f>
        <v>2.4950099800399202E-2</v>
      </c>
      <c r="X8540" t="str">
        <f>IF(Table_1[[#This Row],[Discount %]]&lt;=0.1, "0-10%", IF(Table_1[[#This Row],[Discount %]]&lt;=0.2, "10-20%", IF(Table_1[[#This Row],[Discount %]]&lt;=0.3, "20-30%", IF(Table_1[[#This Row],[Discount %]]&lt;=0.4, "30-40%", "40%+"))))</f>
        <v>0-10%</v>
      </c>
    </row>
    <row r="8541" spans="1:24" ht="14.4" x14ac:dyDescent="0.3">
      <c r="A8541" s="2">
        <v>8540</v>
      </c>
      <c r="B8541" s="2" t="s">
        <v>10094</v>
      </c>
      <c r="C8541" s="2">
        <f>YEAR([1]Data!$D8541)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9">
        <v>479.98400000000004</v>
      </c>
      <c r="T8541" s="2">
        <v>2</v>
      </c>
      <c r="U8541" s="25">
        <v>0.2</v>
      </c>
      <c r="V8541" s="25">
        <v>59.997999999999962</v>
      </c>
      <c r="W8541" s="11">
        <f>Table_1[[#This Row],[Discount]]/Table_1[[#This Row],[Sales]]</f>
        <v>4.1668055601853395E-4</v>
      </c>
      <c r="X8541" t="str">
        <f>IF(Table_1[[#This Row],[Discount %]]&lt;=0.1, "0-10%", IF(Table_1[[#This Row],[Discount %]]&lt;=0.2, "10-20%", IF(Table_1[[#This Row],[Discount %]]&lt;=0.3, "20-30%", IF(Table_1[[#This Row],[Discount %]]&lt;=0.4, "30-40%", "40%+"))))</f>
        <v>0-10%</v>
      </c>
    </row>
    <row r="8542" spans="1:24" ht="14.4" x14ac:dyDescent="0.3">
      <c r="A8542" s="2">
        <v>8541</v>
      </c>
      <c r="B8542" s="2" t="s">
        <v>10094</v>
      </c>
      <c r="C8542" s="2">
        <f>YEAR([1]Data!$D8542)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9">
        <v>30.84</v>
      </c>
      <c r="T8542" s="2">
        <v>5</v>
      </c>
      <c r="U8542" s="25">
        <v>0.2</v>
      </c>
      <c r="V8542" s="25">
        <v>9.6374999999999993</v>
      </c>
      <c r="W8542" s="11">
        <f>Table_1[[#This Row],[Discount]]/Table_1[[#This Row],[Sales]]</f>
        <v>6.4850843060959796E-3</v>
      </c>
      <c r="X8542" t="str">
        <f>IF(Table_1[[#This Row],[Discount %]]&lt;=0.1, "0-10%", IF(Table_1[[#This Row],[Discount %]]&lt;=0.2, "10-20%", IF(Table_1[[#This Row],[Discount %]]&lt;=0.3, "20-30%", IF(Table_1[[#This Row],[Discount %]]&lt;=0.4, "30-40%", "40%+"))))</f>
        <v>0-10%</v>
      </c>
    </row>
    <row r="8543" spans="1:24" ht="14.4" x14ac:dyDescent="0.3">
      <c r="A8543" s="2">
        <v>8542</v>
      </c>
      <c r="B8543" s="2" t="s">
        <v>10095</v>
      </c>
      <c r="C8543" s="2">
        <f>YEAR([1]Data!$D8543)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9">
        <v>33.568000000000005</v>
      </c>
      <c r="T8543" s="2">
        <v>2</v>
      </c>
      <c r="U8543" s="25">
        <v>0.2</v>
      </c>
      <c r="V8543" s="25">
        <v>1.6783999999999981</v>
      </c>
      <c r="W8543" s="11">
        <f>Table_1[[#This Row],[Discount]]/Table_1[[#This Row],[Sales]]</f>
        <v>5.9580552907530972E-3</v>
      </c>
      <c r="X8543" t="str">
        <f>IF(Table_1[[#This Row],[Discount %]]&lt;=0.1, "0-10%", IF(Table_1[[#This Row],[Discount %]]&lt;=0.2, "10-20%", IF(Table_1[[#This Row],[Discount %]]&lt;=0.3, "20-30%", IF(Table_1[[#This Row],[Discount %]]&lt;=0.4, "30-40%", "40%+"))))</f>
        <v>0-10%</v>
      </c>
    </row>
    <row r="8544" spans="1:24" ht="14.4" x14ac:dyDescent="0.3">
      <c r="A8544" s="2">
        <v>8543</v>
      </c>
      <c r="B8544" s="2" t="s">
        <v>10095</v>
      </c>
      <c r="C8544" s="2">
        <f>YEAR([1]Data!$D8544)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9">
        <v>422.62499999999994</v>
      </c>
      <c r="T8544" s="2">
        <v>7</v>
      </c>
      <c r="U8544" s="25">
        <v>0.3</v>
      </c>
      <c r="V8544" s="25">
        <v>0</v>
      </c>
      <c r="W8544" s="11">
        <f>Table_1[[#This Row],[Discount]]/Table_1[[#This Row],[Sales]]</f>
        <v>7.0984915705412602E-4</v>
      </c>
      <c r="X8544" t="str">
        <f>IF(Table_1[[#This Row],[Discount %]]&lt;=0.1, "0-10%", IF(Table_1[[#This Row],[Discount %]]&lt;=0.2, "10-20%", IF(Table_1[[#This Row],[Discount %]]&lt;=0.3, "20-30%", IF(Table_1[[#This Row],[Discount %]]&lt;=0.4, "30-40%", "40%+"))))</f>
        <v>0-10%</v>
      </c>
    </row>
    <row r="8545" spans="1:24" ht="14.4" x14ac:dyDescent="0.3">
      <c r="A8545" s="2">
        <v>8544</v>
      </c>
      <c r="B8545" s="2" t="s">
        <v>10096</v>
      </c>
      <c r="C8545" s="2">
        <f>YEAR([1]Data!$D8545)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9">
        <v>199.98</v>
      </c>
      <c r="T8545" s="2">
        <v>2</v>
      </c>
      <c r="U8545" s="25">
        <v>0</v>
      </c>
      <c r="V8545" s="25">
        <v>83.991600000000005</v>
      </c>
      <c r="W8545" s="11">
        <f>Table_1[[#This Row],[Discount]]/Table_1[[#This Row],[Sales]]</f>
        <v>0</v>
      </c>
      <c r="X8545" t="str">
        <f>IF(Table_1[[#This Row],[Discount %]]&lt;=0.1, "0-10%", IF(Table_1[[#This Row],[Discount %]]&lt;=0.2, "10-20%", IF(Table_1[[#This Row],[Discount %]]&lt;=0.3, "20-30%", IF(Table_1[[#This Row],[Discount %]]&lt;=0.4, "30-40%", "40%+"))))</f>
        <v>0-10%</v>
      </c>
    </row>
    <row r="8546" spans="1:24" ht="14.4" x14ac:dyDescent="0.3">
      <c r="A8546" s="2">
        <v>8545</v>
      </c>
      <c r="B8546" s="2" t="s">
        <v>10097</v>
      </c>
      <c r="C8546" s="2">
        <f>YEAR([1]Data!$D8546)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9">
        <v>20.239999999999998</v>
      </c>
      <c r="T8546" s="2">
        <v>1</v>
      </c>
      <c r="U8546" s="25">
        <v>0</v>
      </c>
      <c r="V8546" s="25">
        <v>8.7032000000000007</v>
      </c>
      <c r="W8546" s="11">
        <f>Table_1[[#This Row],[Discount]]/Table_1[[#This Row],[Sales]]</f>
        <v>0</v>
      </c>
      <c r="X8546" t="str">
        <f>IF(Table_1[[#This Row],[Discount %]]&lt;=0.1, "0-10%", IF(Table_1[[#This Row],[Discount %]]&lt;=0.2, "10-20%", IF(Table_1[[#This Row],[Discount %]]&lt;=0.3, "20-30%", IF(Table_1[[#This Row],[Discount %]]&lt;=0.4, "30-40%", "40%+"))))</f>
        <v>0-10%</v>
      </c>
    </row>
    <row r="8547" spans="1:24" ht="14.4" x14ac:dyDescent="0.3">
      <c r="A8547" s="2">
        <v>8546</v>
      </c>
      <c r="B8547" s="2" t="s">
        <v>10097</v>
      </c>
      <c r="C8547" s="2">
        <f>YEAR([1]Data!$D8547)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9">
        <v>39.92</v>
      </c>
      <c r="T8547" s="2">
        <v>4</v>
      </c>
      <c r="U8547" s="25">
        <v>0</v>
      </c>
      <c r="V8547" s="25">
        <v>11.177600000000002</v>
      </c>
      <c r="W8547" s="11">
        <f>Table_1[[#This Row],[Discount]]/Table_1[[#This Row],[Sales]]</f>
        <v>0</v>
      </c>
      <c r="X8547" t="str">
        <f>IF(Table_1[[#This Row],[Discount %]]&lt;=0.1, "0-10%", IF(Table_1[[#This Row],[Discount %]]&lt;=0.2, "10-20%", IF(Table_1[[#This Row],[Discount %]]&lt;=0.3, "20-30%", IF(Table_1[[#This Row],[Discount %]]&lt;=0.4, "30-40%", "40%+"))))</f>
        <v>0-10%</v>
      </c>
    </row>
    <row r="8548" spans="1:24" ht="14.4" x14ac:dyDescent="0.3">
      <c r="A8548" s="2">
        <v>8547</v>
      </c>
      <c r="B8548" s="2" t="s">
        <v>10097</v>
      </c>
      <c r="C8548" s="2">
        <f>YEAR([1]Data!$D8548)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9">
        <v>32.54</v>
      </c>
      <c r="T8548" s="2">
        <v>2</v>
      </c>
      <c r="U8548" s="25">
        <v>0</v>
      </c>
      <c r="V8548" s="25">
        <v>15.944599999999998</v>
      </c>
      <c r="W8548" s="11">
        <f>Table_1[[#This Row],[Discount]]/Table_1[[#This Row],[Sales]]</f>
        <v>0</v>
      </c>
      <c r="X8548" t="str">
        <f>IF(Table_1[[#This Row],[Discount %]]&lt;=0.1, "0-10%", IF(Table_1[[#This Row],[Discount %]]&lt;=0.2, "10-20%", IF(Table_1[[#This Row],[Discount %]]&lt;=0.3, "20-30%", IF(Table_1[[#This Row],[Discount %]]&lt;=0.4, "30-40%", "40%+"))))</f>
        <v>0-10%</v>
      </c>
    </row>
    <row r="8549" spans="1:24" ht="14.4" x14ac:dyDescent="0.3">
      <c r="A8549" s="2">
        <v>8548</v>
      </c>
      <c r="B8549" s="2" t="s">
        <v>10098</v>
      </c>
      <c r="C8549" s="2">
        <f>YEAR([1]Data!$D8549)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9">
        <v>39</v>
      </c>
      <c r="T8549" s="2">
        <v>3</v>
      </c>
      <c r="U8549" s="25">
        <v>0</v>
      </c>
      <c r="V8549" s="25">
        <v>17.549999999999997</v>
      </c>
      <c r="W8549" s="11">
        <f>Table_1[[#This Row],[Discount]]/Table_1[[#This Row],[Sales]]</f>
        <v>0</v>
      </c>
      <c r="X8549" t="str">
        <f>IF(Table_1[[#This Row],[Discount %]]&lt;=0.1, "0-10%", IF(Table_1[[#This Row],[Discount %]]&lt;=0.2, "10-20%", IF(Table_1[[#This Row],[Discount %]]&lt;=0.3, "20-30%", IF(Table_1[[#This Row],[Discount %]]&lt;=0.4, "30-40%", "40%+"))))</f>
        <v>0-10%</v>
      </c>
    </row>
    <row r="8550" spans="1:24" ht="14.4" x14ac:dyDescent="0.3">
      <c r="A8550" s="2">
        <v>8549</v>
      </c>
      <c r="B8550" s="2" t="s">
        <v>10098</v>
      </c>
      <c r="C8550" s="2">
        <f>YEAR([1]Data!$D8550)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9">
        <v>12.6</v>
      </c>
      <c r="T8550" s="2">
        <v>4</v>
      </c>
      <c r="U8550" s="25">
        <v>0</v>
      </c>
      <c r="V8550" s="25">
        <v>6.048</v>
      </c>
      <c r="W8550" s="11">
        <f>Table_1[[#This Row],[Discount]]/Table_1[[#This Row],[Sales]]</f>
        <v>0</v>
      </c>
      <c r="X8550" t="str">
        <f>IF(Table_1[[#This Row],[Discount %]]&lt;=0.1, "0-10%", IF(Table_1[[#This Row],[Discount %]]&lt;=0.2, "10-20%", IF(Table_1[[#This Row],[Discount %]]&lt;=0.3, "20-30%", IF(Table_1[[#This Row],[Discount %]]&lt;=0.4, "30-40%", "40%+"))))</f>
        <v>0-10%</v>
      </c>
    </row>
    <row r="8551" spans="1:24" ht="14.4" x14ac:dyDescent="0.3">
      <c r="A8551" s="2">
        <v>8550</v>
      </c>
      <c r="B8551" s="2" t="s">
        <v>10099</v>
      </c>
      <c r="C8551" s="2">
        <f>YEAR([1]Data!$D8551)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9">
        <v>24.64</v>
      </c>
      <c r="T8551" s="2">
        <v>4</v>
      </c>
      <c r="U8551" s="25">
        <v>0.2</v>
      </c>
      <c r="V8551" s="25">
        <v>4.0039999999999978</v>
      </c>
      <c r="W8551" s="11">
        <f>Table_1[[#This Row],[Discount]]/Table_1[[#This Row],[Sales]]</f>
        <v>8.1168831168831179E-3</v>
      </c>
      <c r="X8551" t="str">
        <f>IF(Table_1[[#This Row],[Discount %]]&lt;=0.1, "0-10%", IF(Table_1[[#This Row],[Discount %]]&lt;=0.2, "10-20%", IF(Table_1[[#This Row],[Discount %]]&lt;=0.3, "20-30%", IF(Table_1[[#This Row],[Discount %]]&lt;=0.4, "30-40%", "40%+"))))</f>
        <v>0-10%</v>
      </c>
    </row>
    <row r="8552" spans="1:24" ht="14.4" x14ac:dyDescent="0.3">
      <c r="A8552" s="2">
        <v>8551</v>
      </c>
      <c r="B8552" s="2" t="s">
        <v>10100</v>
      </c>
      <c r="C8552" s="2">
        <f>YEAR([1]Data!$D8552)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9">
        <v>6.2640000000000002</v>
      </c>
      <c r="T8552" s="2">
        <v>3</v>
      </c>
      <c r="U8552" s="25">
        <v>0.2</v>
      </c>
      <c r="V8552" s="25">
        <v>2.0358000000000001</v>
      </c>
      <c r="W8552" s="11">
        <f>Table_1[[#This Row],[Discount]]/Table_1[[#This Row],[Sales]]</f>
        <v>3.1928480204342274E-2</v>
      </c>
      <c r="X8552" t="str">
        <f>IF(Table_1[[#This Row],[Discount %]]&lt;=0.1, "0-10%", IF(Table_1[[#This Row],[Discount %]]&lt;=0.2, "10-20%", IF(Table_1[[#This Row],[Discount %]]&lt;=0.3, "20-30%", IF(Table_1[[#This Row],[Discount %]]&lt;=0.4, "30-40%", "40%+"))))</f>
        <v>0-10%</v>
      </c>
    </row>
    <row r="8553" spans="1:24" ht="14.4" x14ac:dyDescent="0.3">
      <c r="A8553" s="2">
        <v>8552</v>
      </c>
      <c r="B8553" s="2" t="s">
        <v>10100</v>
      </c>
      <c r="C8553" s="2">
        <f>YEAR([1]Data!$D8553)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9">
        <v>14.432</v>
      </c>
      <c r="T8553" s="2">
        <v>4</v>
      </c>
      <c r="U8553" s="25">
        <v>0.2</v>
      </c>
      <c r="V8553" s="25">
        <v>3.4276000000000004</v>
      </c>
      <c r="W8553" s="11">
        <f>Table_1[[#This Row],[Discount]]/Table_1[[#This Row],[Sales]]</f>
        <v>1.385809312638581E-2</v>
      </c>
      <c r="X8553" t="str">
        <f>IF(Table_1[[#This Row],[Discount %]]&lt;=0.1, "0-10%", IF(Table_1[[#This Row],[Discount %]]&lt;=0.2, "10-20%", IF(Table_1[[#This Row],[Discount %]]&lt;=0.3, "20-30%", IF(Table_1[[#This Row],[Discount %]]&lt;=0.4, "30-40%", "40%+"))))</f>
        <v>0-10%</v>
      </c>
    </row>
    <row r="8554" spans="1:24" ht="14.4" x14ac:dyDescent="0.3">
      <c r="A8554" s="2">
        <v>8553</v>
      </c>
      <c r="B8554" s="2" t="s">
        <v>10101</v>
      </c>
      <c r="C8554" s="2">
        <f>YEAR([1]Data!$D8554)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9">
        <v>719.97600000000011</v>
      </c>
      <c r="T8554" s="2">
        <v>3</v>
      </c>
      <c r="U8554" s="25">
        <v>0.2</v>
      </c>
      <c r="V8554" s="25">
        <v>134.99549999999999</v>
      </c>
      <c r="W8554" s="11">
        <f>Table_1[[#This Row],[Discount]]/Table_1[[#This Row],[Sales]]</f>
        <v>2.7778703734568925E-4</v>
      </c>
      <c r="X8554" t="str">
        <f>IF(Table_1[[#This Row],[Discount %]]&lt;=0.1, "0-10%", IF(Table_1[[#This Row],[Discount %]]&lt;=0.2, "10-20%", IF(Table_1[[#This Row],[Discount %]]&lt;=0.3, "20-30%", IF(Table_1[[#This Row],[Discount %]]&lt;=0.4, "30-40%", "40%+"))))</f>
        <v>0-10%</v>
      </c>
    </row>
    <row r="8555" spans="1:24" ht="14.4" x14ac:dyDescent="0.3">
      <c r="A8555" s="2">
        <v>8554</v>
      </c>
      <c r="B8555" s="2" t="s">
        <v>10102</v>
      </c>
      <c r="C8555" s="2">
        <f>YEAR([1]Data!$D8555)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9">
        <v>239.92</v>
      </c>
      <c r="T8555" s="2">
        <v>8</v>
      </c>
      <c r="U8555" s="25">
        <v>0</v>
      </c>
      <c r="V8555" s="25">
        <v>23.99199999999999</v>
      </c>
      <c r="W8555" s="11">
        <f>Table_1[[#This Row],[Discount]]/Table_1[[#This Row],[Sales]]</f>
        <v>0</v>
      </c>
      <c r="X8555" t="str">
        <f>IF(Table_1[[#This Row],[Discount %]]&lt;=0.1, "0-10%", IF(Table_1[[#This Row],[Discount %]]&lt;=0.2, "10-20%", IF(Table_1[[#This Row],[Discount %]]&lt;=0.3, "20-30%", IF(Table_1[[#This Row],[Discount %]]&lt;=0.4, "30-40%", "40%+"))))</f>
        <v>0-10%</v>
      </c>
    </row>
    <row r="8556" spans="1:24" ht="14.4" x14ac:dyDescent="0.3">
      <c r="A8556" s="2">
        <v>8555</v>
      </c>
      <c r="B8556" s="2" t="s">
        <v>10103</v>
      </c>
      <c r="C8556" s="2">
        <f>YEAR([1]Data!$D8556)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9">
        <v>1056.8599999999999</v>
      </c>
      <c r="T8556" s="2">
        <v>7</v>
      </c>
      <c r="U8556" s="25">
        <v>0</v>
      </c>
      <c r="V8556" s="25">
        <v>158.52899999999994</v>
      </c>
      <c r="W8556" s="11">
        <f>Table_1[[#This Row],[Discount]]/Table_1[[#This Row],[Sales]]</f>
        <v>0</v>
      </c>
      <c r="X8556" t="str">
        <f>IF(Table_1[[#This Row],[Discount %]]&lt;=0.1, "0-10%", IF(Table_1[[#This Row],[Discount %]]&lt;=0.2, "10-20%", IF(Table_1[[#This Row],[Discount %]]&lt;=0.3, "20-30%", IF(Table_1[[#This Row],[Discount %]]&lt;=0.4, "30-40%", "40%+"))))</f>
        <v>0-10%</v>
      </c>
    </row>
    <row r="8557" spans="1:24" ht="14.4" x14ac:dyDescent="0.3">
      <c r="A8557" s="2">
        <v>8556</v>
      </c>
      <c r="B8557" s="2" t="s">
        <v>10104</v>
      </c>
      <c r="C8557" s="2">
        <f>YEAR([1]Data!$D8557)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9">
        <v>447.94399999999996</v>
      </c>
      <c r="T8557" s="2">
        <v>7</v>
      </c>
      <c r="U8557" s="25">
        <v>0.2</v>
      </c>
      <c r="V8557" s="25">
        <v>89.588799999999992</v>
      </c>
      <c r="W8557" s="11">
        <f>Table_1[[#This Row],[Discount]]/Table_1[[#This Row],[Sales]]</f>
        <v>4.4648438197631855E-4</v>
      </c>
      <c r="X8557" t="str">
        <f>IF(Table_1[[#This Row],[Discount %]]&lt;=0.1, "0-10%", IF(Table_1[[#This Row],[Discount %]]&lt;=0.2, "10-20%", IF(Table_1[[#This Row],[Discount %]]&lt;=0.3, "20-30%", IF(Table_1[[#This Row],[Discount %]]&lt;=0.4, "30-40%", "40%+"))))</f>
        <v>0-10%</v>
      </c>
    </row>
    <row r="8558" spans="1:24" ht="14.4" x14ac:dyDescent="0.3">
      <c r="A8558" s="2">
        <v>8557</v>
      </c>
      <c r="B8558" s="2" t="s">
        <v>10104</v>
      </c>
      <c r="C8558" s="2">
        <f>YEAR([1]Data!$D8558)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9">
        <v>150.40799999999999</v>
      </c>
      <c r="T8558" s="2">
        <v>9</v>
      </c>
      <c r="U8558" s="25">
        <v>0.2</v>
      </c>
      <c r="V8558" s="25">
        <v>-33.841799999999999</v>
      </c>
      <c r="W8558" s="11">
        <f>Table_1[[#This Row],[Discount]]/Table_1[[#This Row],[Sales]]</f>
        <v>1.3297165044412534E-3</v>
      </c>
      <c r="X8558" t="str">
        <f>IF(Table_1[[#This Row],[Discount %]]&lt;=0.1, "0-10%", IF(Table_1[[#This Row],[Discount %]]&lt;=0.2, "10-20%", IF(Table_1[[#This Row],[Discount %]]&lt;=0.3, "20-30%", IF(Table_1[[#This Row],[Discount %]]&lt;=0.4, "30-40%", "40%+"))))</f>
        <v>0-10%</v>
      </c>
    </row>
    <row r="8559" spans="1:24" ht="14.4" x14ac:dyDescent="0.3">
      <c r="A8559" s="2">
        <v>8558</v>
      </c>
      <c r="B8559" s="2" t="s">
        <v>10105</v>
      </c>
      <c r="C8559" s="2">
        <f>YEAR([1]Data!$D8559)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9">
        <v>453.57600000000002</v>
      </c>
      <c r="T8559" s="2">
        <v>3</v>
      </c>
      <c r="U8559" s="25">
        <v>0.2</v>
      </c>
      <c r="V8559" s="25">
        <v>39.687899999999985</v>
      </c>
      <c r="W8559" s="11">
        <f>Table_1[[#This Row],[Discount]]/Table_1[[#This Row],[Sales]]</f>
        <v>4.4094043776566662E-4</v>
      </c>
      <c r="X8559" t="str">
        <f>IF(Table_1[[#This Row],[Discount %]]&lt;=0.1, "0-10%", IF(Table_1[[#This Row],[Discount %]]&lt;=0.2, "10-20%", IF(Table_1[[#This Row],[Discount %]]&lt;=0.3, "20-30%", IF(Table_1[[#This Row],[Discount %]]&lt;=0.4, "30-40%", "40%+"))))</f>
        <v>0-10%</v>
      </c>
    </row>
    <row r="8560" spans="1:24" ht="14.4" x14ac:dyDescent="0.3">
      <c r="A8560" s="2">
        <v>8559</v>
      </c>
      <c r="B8560" s="2" t="s">
        <v>10105</v>
      </c>
      <c r="C8560" s="2">
        <f>YEAR([1]Data!$D8560)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9">
        <v>45.36</v>
      </c>
      <c r="T8560" s="2">
        <v>9</v>
      </c>
      <c r="U8560" s="25">
        <v>0.2</v>
      </c>
      <c r="V8560" s="25">
        <v>14.741999999999997</v>
      </c>
      <c r="W8560" s="11">
        <f>Table_1[[#This Row],[Discount]]/Table_1[[#This Row],[Sales]]</f>
        <v>4.4091710758377431E-3</v>
      </c>
      <c r="X8560" t="str">
        <f>IF(Table_1[[#This Row],[Discount %]]&lt;=0.1, "0-10%", IF(Table_1[[#This Row],[Discount %]]&lt;=0.2, "10-20%", IF(Table_1[[#This Row],[Discount %]]&lt;=0.3, "20-30%", IF(Table_1[[#This Row],[Discount %]]&lt;=0.4, "30-40%", "40%+"))))</f>
        <v>0-10%</v>
      </c>
    </row>
    <row r="8561" spans="1:24" ht="14.4" x14ac:dyDescent="0.3">
      <c r="A8561" s="2">
        <v>8560</v>
      </c>
      <c r="B8561" s="2" t="s">
        <v>10105</v>
      </c>
      <c r="C8561" s="2">
        <f>YEAR([1]Data!$D8561)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9">
        <v>287.88</v>
      </c>
      <c r="T8561" s="2">
        <v>3</v>
      </c>
      <c r="U8561" s="25">
        <v>0.2</v>
      </c>
      <c r="V8561" s="25">
        <v>35.984999999999999</v>
      </c>
      <c r="W8561" s="11">
        <f>Table_1[[#This Row],[Discount]]/Table_1[[#This Row],[Sales]]</f>
        <v>6.9473391690982357E-4</v>
      </c>
      <c r="X8561" t="str">
        <f>IF(Table_1[[#This Row],[Discount %]]&lt;=0.1, "0-10%", IF(Table_1[[#This Row],[Discount %]]&lt;=0.2, "10-20%", IF(Table_1[[#This Row],[Discount %]]&lt;=0.3, "20-30%", IF(Table_1[[#This Row],[Discount %]]&lt;=0.4, "30-40%", "40%+"))))</f>
        <v>0-10%</v>
      </c>
    </row>
    <row r="8562" spans="1:24" ht="14.4" x14ac:dyDescent="0.3">
      <c r="A8562" s="2">
        <v>8561</v>
      </c>
      <c r="B8562" s="2" t="s">
        <v>10105</v>
      </c>
      <c r="C8562" s="2">
        <f>YEAR([1]Data!$D8562)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9">
        <v>131.88000000000002</v>
      </c>
      <c r="T8562" s="2">
        <v>3</v>
      </c>
      <c r="U8562" s="25">
        <v>0.2</v>
      </c>
      <c r="V8562" s="25">
        <v>14.836499999999987</v>
      </c>
      <c r="W8562" s="11">
        <f>Table_1[[#This Row],[Discount]]/Table_1[[#This Row],[Sales]]</f>
        <v>1.5165301789505608E-3</v>
      </c>
      <c r="X8562" t="str">
        <f>IF(Table_1[[#This Row],[Discount %]]&lt;=0.1, "0-10%", IF(Table_1[[#This Row],[Discount %]]&lt;=0.2, "10-20%", IF(Table_1[[#This Row],[Discount %]]&lt;=0.3, "20-30%", IF(Table_1[[#This Row],[Discount %]]&lt;=0.4, "30-40%", "40%+"))))</f>
        <v>0-10%</v>
      </c>
    </row>
    <row r="8563" spans="1:24" ht="14.4" x14ac:dyDescent="0.3">
      <c r="A8563" s="2">
        <v>8562</v>
      </c>
      <c r="B8563" s="2" t="s">
        <v>10105</v>
      </c>
      <c r="C8563" s="2">
        <f>YEAR([1]Data!$D8563)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9">
        <v>2.3280000000000003</v>
      </c>
      <c r="T8563" s="2">
        <v>2</v>
      </c>
      <c r="U8563" s="25">
        <v>0.6</v>
      </c>
      <c r="V8563" s="25">
        <v>-0.75660000000000016</v>
      </c>
      <c r="W8563" s="11">
        <f>Table_1[[#This Row],[Discount]]/Table_1[[#This Row],[Sales]]</f>
        <v>0.25773195876288657</v>
      </c>
      <c r="X8563" t="str">
        <f>IF(Table_1[[#This Row],[Discount %]]&lt;=0.1, "0-10%", IF(Table_1[[#This Row],[Discount %]]&lt;=0.2, "10-20%", IF(Table_1[[#This Row],[Discount %]]&lt;=0.3, "20-30%", IF(Table_1[[#This Row],[Discount %]]&lt;=0.4, "30-40%", "40%+"))))</f>
        <v>20-30%</v>
      </c>
    </row>
    <row r="8564" spans="1:24" ht="14.4" x14ac:dyDescent="0.3">
      <c r="A8564" s="2">
        <v>8563</v>
      </c>
      <c r="B8564" s="2" t="s">
        <v>10106</v>
      </c>
      <c r="C8564" s="2">
        <f>YEAR([1]Data!$D8564)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9">
        <v>1454.9</v>
      </c>
      <c r="T8564" s="2">
        <v>5</v>
      </c>
      <c r="U8564" s="25">
        <v>0</v>
      </c>
      <c r="V8564" s="25">
        <v>378.274</v>
      </c>
      <c r="W8564" s="11">
        <f>Table_1[[#This Row],[Discount]]/Table_1[[#This Row],[Sales]]</f>
        <v>0</v>
      </c>
      <c r="X8564" t="str">
        <f>IF(Table_1[[#This Row],[Discount %]]&lt;=0.1, "0-10%", IF(Table_1[[#This Row],[Discount %]]&lt;=0.2, "10-20%", IF(Table_1[[#This Row],[Discount %]]&lt;=0.3, "20-30%", IF(Table_1[[#This Row],[Discount %]]&lt;=0.4, "30-40%", "40%+"))))</f>
        <v>0-10%</v>
      </c>
    </row>
    <row r="8565" spans="1:24" ht="14.4" x14ac:dyDescent="0.3">
      <c r="A8565" s="2">
        <v>8564</v>
      </c>
      <c r="B8565" s="2" t="s">
        <v>10107</v>
      </c>
      <c r="C8565" s="2">
        <f>YEAR([1]Data!$D8565)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9">
        <v>4.8420000000000005</v>
      </c>
      <c r="T8565" s="2">
        <v>3</v>
      </c>
      <c r="U8565" s="25">
        <v>0.7</v>
      </c>
      <c r="V8565" s="25">
        <v>-3.5507999999999988</v>
      </c>
      <c r="W8565" s="11">
        <f>Table_1[[#This Row],[Discount]]/Table_1[[#This Row],[Sales]]</f>
        <v>0.14456836018174304</v>
      </c>
      <c r="X8565" t="str">
        <f>IF(Table_1[[#This Row],[Discount %]]&lt;=0.1, "0-10%", IF(Table_1[[#This Row],[Discount %]]&lt;=0.2, "10-20%", IF(Table_1[[#This Row],[Discount %]]&lt;=0.3, "20-30%", IF(Table_1[[#This Row],[Discount %]]&lt;=0.4, "30-40%", "40%+"))))</f>
        <v>10-20%</v>
      </c>
    </row>
    <row r="8566" spans="1:24" ht="14.4" x14ac:dyDescent="0.3">
      <c r="A8566" s="2">
        <v>8565</v>
      </c>
      <c r="B8566" s="2" t="s">
        <v>10107</v>
      </c>
      <c r="C8566" s="2">
        <f>YEAR([1]Data!$D8566)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9">
        <v>220.70400000000001</v>
      </c>
      <c r="T8566" s="2">
        <v>6</v>
      </c>
      <c r="U8566" s="25">
        <v>0.2</v>
      </c>
      <c r="V8566" s="25">
        <v>-8.2764000000000379</v>
      </c>
      <c r="W8566" s="11">
        <f>Table_1[[#This Row],[Discount]]/Table_1[[#This Row],[Sales]]</f>
        <v>9.0619109757865738E-4</v>
      </c>
      <c r="X8566" t="str">
        <f>IF(Table_1[[#This Row],[Discount %]]&lt;=0.1, "0-10%", IF(Table_1[[#This Row],[Discount %]]&lt;=0.2, "10-20%", IF(Table_1[[#This Row],[Discount %]]&lt;=0.3, "20-30%", IF(Table_1[[#This Row],[Discount %]]&lt;=0.4, "30-40%", "40%+"))))</f>
        <v>0-10%</v>
      </c>
    </row>
    <row r="8567" spans="1:24" ht="14.4" x14ac:dyDescent="0.3">
      <c r="A8567" s="2">
        <v>8566</v>
      </c>
      <c r="B8567" s="2" t="s">
        <v>10109</v>
      </c>
      <c r="C8567" s="2">
        <f>YEAR([1]Data!$D8567)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9">
        <v>67.176000000000002</v>
      </c>
      <c r="T8567" s="2">
        <v>3</v>
      </c>
      <c r="U8567" s="25">
        <v>0.2</v>
      </c>
      <c r="V8567" s="25">
        <v>6.7175999999999974</v>
      </c>
      <c r="W8567" s="11">
        <f>Table_1[[#This Row],[Discount]]/Table_1[[#This Row],[Sales]]</f>
        <v>2.977253781112302E-3</v>
      </c>
      <c r="X8567" t="str">
        <f>IF(Table_1[[#This Row],[Discount %]]&lt;=0.1, "0-10%", IF(Table_1[[#This Row],[Discount %]]&lt;=0.2, "10-20%", IF(Table_1[[#This Row],[Discount %]]&lt;=0.3, "20-30%", IF(Table_1[[#This Row],[Discount %]]&lt;=0.4, "30-40%", "40%+"))))</f>
        <v>0-10%</v>
      </c>
    </row>
    <row r="8568" spans="1:24" ht="14.4" x14ac:dyDescent="0.3">
      <c r="A8568" s="2">
        <v>8567</v>
      </c>
      <c r="B8568" s="2" t="s">
        <v>10109</v>
      </c>
      <c r="C8568" s="2">
        <f>YEAR([1]Data!$D8568)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9">
        <v>15.231999999999999</v>
      </c>
      <c r="T8568" s="2">
        <v>4</v>
      </c>
      <c r="U8568" s="25">
        <v>0.2</v>
      </c>
      <c r="V8568" s="25">
        <v>5.5215999999999994</v>
      </c>
      <c r="W8568" s="11">
        <f>Table_1[[#This Row],[Discount]]/Table_1[[#This Row],[Sales]]</f>
        <v>1.3130252100840338E-2</v>
      </c>
      <c r="X8568" t="str">
        <f>IF(Table_1[[#This Row],[Discount %]]&lt;=0.1, "0-10%", IF(Table_1[[#This Row],[Discount %]]&lt;=0.2, "10-20%", IF(Table_1[[#This Row],[Discount %]]&lt;=0.3, "20-30%", IF(Table_1[[#This Row],[Discount %]]&lt;=0.4, "30-40%", "40%+"))))</f>
        <v>0-10%</v>
      </c>
    </row>
    <row r="8569" spans="1:24" ht="14.4" x14ac:dyDescent="0.3">
      <c r="A8569" s="2">
        <v>8568</v>
      </c>
      <c r="B8569" s="2" t="s">
        <v>10110</v>
      </c>
      <c r="C8569" s="2">
        <f>YEAR([1]Data!$D8569)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9">
        <v>31.104000000000006</v>
      </c>
      <c r="T8569" s="2">
        <v>6</v>
      </c>
      <c r="U8569" s="25">
        <v>0.2</v>
      </c>
      <c r="V8569" s="25">
        <v>10.8864</v>
      </c>
      <c r="W8569" s="11">
        <f>Table_1[[#This Row],[Discount]]/Table_1[[#This Row],[Sales]]</f>
        <v>6.4300411522633738E-3</v>
      </c>
      <c r="X8569" t="str">
        <f>IF(Table_1[[#This Row],[Discount %]]&lt;=0.1, "0-10%", IF(Table_1[[#This Row],[Discount %]]&lt;=0.2, "10-20%", IF(Table_1[[#This Row],[Discount %]]&lt;=0.3, "20-30%", IF(Table_1[[#This Row],[Discount %]]&lt;=0.4, "30-40%", "40%+"))))</f>
        <v>0-10%</v>
      </c>
    </row>
    <row r="8570" spans="1:24" ht="14.4" x14ac:dyDescent="0.3">
      <c r="A8570" s="2">
        <v>8569</v>
      </c>
      <c r="B8570" s="2" t="s">
        <v>10111</v>
      </c>
      <c r="C8570" s="2">
        <f>YEAR([1]Data!$D8570)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9">
        <v>968.74400000000014</v>
      </c>
      <c r="T8570" s="2">
        <v>7</v>
      </c>
      <c r="U8570" s="25">
        <v>0.2</v>
      </c>
      <c r="V8570" s="25">
        <v>314.84180000000003</v>
      </c>
      <c r="W8570" s="11">
        <f>Table_1[[#This Row],[Discount]]/Table_1[[#This Row],[Sales]]</f>
        <v>2.0645289157919945E-4</v>
      </c>
      <c r="X8570" t="str">
        <f>IF(Table_1[[#This Row],[Discount %]]&lt;=0.1, "0-10%", IF(Table_1[[#This Row],[Discount %]]&lt;=0.2, "10-20%", IF(Table_1[[#This Row],[Discount %]]&lt;=0.3, "20-30%", IF(Table_1[[#This Row],[Discount %]]&lt;=0.4, "30-40%", "40%+"))))</f>
        <v>0-10%</v>
      </c>
    </row>
    <row r="8571" spans="1:24" ht="14.4" x14ac:dyDescent="0.3">
      <c r="A8571" s="2">
        <v>8570</v>
      </c>
      <c r="B8571" s="2" t="s">
        <v>10111</v>
      </c>
      <c r="C8571" s="2">
        <f>YEAR([1]Data!$D8571)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9">
        <v>222.35199999999998</v>
      </c>
      <c r="T8571" s="2">
        <v>13</v>
      </c>
      <c r="U8571" s="25">
        <v>0.2</v>
      </c>
      <c r="V8571" s="25">
        <v>77.823200000000014</v>
      </c>
      <c r="W8571" s="11">
        <f>Table_1[[#This Row],[Discount]]/Table_1[[#This Row],[Sales]]</f>
        <v>8.9947470677124574E-4</v>
      </c>
      <c r="X8571" t="str">
        <f>IF(Table_1[[#This Row],[Discount %]]&lt;=0.1, "0-10%", IF(Table_1[[#This Row],[Discount %]]&lt;=0.2, "10-20%", IF(Table_1[[#This Row],[Discount %]]&lt;=0.3, "20-30%", IF(Table_1[[#This Row],[Discount %]]&lt;=0.4, "30-40%", "40%+"))))</f>
        <v>0-10%</v>
      </c>
    </row>
    <row r="8572" spans="1:24" ht="14.4" x14ac:dyDescent="0.3">
      <c r="A8572" s="2">
        <v>8571</v>
      </c>
      <c r="B8572" s="2" t="s">
        <v>10111</v>
      </c>
      <c r="C8572" s="2">
        <f>YEAR([1]Data!$D8572)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9">
        <v>479.98400000000004</v>
      </c>
      <c r="T8572" s="2">
        <v>2</v>
      </c>
      <c r="U8572" s="25">
        <v>0.2</v>
      </c>
      <c r="V8572" s="25">
        <v>89.996999999999986</v>
      </c>
      <c r="W8572" s="11">
        <f>Table_1[[#This Row],[Discount]]/Table_1[[#This Row],[Sales]]</f>
        <v>4.1668055601853395E-4</v>
      </c>
      <c r="X8572" t="str">
        <f>IF(Table_1[[#This Row],[Discount %]]&lt;=0.1, "0-10%", IF(Table_1[[#This Row],[Discount %]]&lt;=0.2, "10-20%", IF(Table_1[[#This Row],[Discount %]]&lt;=0.3, "20-30%", IF(Table_1[[#This Row],[Discount %]]&lt;=0.4, "30-40%", "40%+"))))</f>
        <v>0-10%</v>
      </c>
    </row>
    <row r="8573" spans="1:24" ht="14.4" x14ac:dyDescent="0.3">
      <c r="A8573" s="2">
        <v>8572</v>
      </c>
      <c r="B8573" s="2" t="s">
        <v>10112</v>
      </c>
      <c r="C8573" s="2">
        <f>YEAR([1]Data!$D8573)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9">
        <v>10.272000000000002</v>
      </c>
      <c r="T8573" s="2">
        <v>3</v>
      </c>
      <c r="U8573" s="25">
        <v>0.2</v>
      </c>
      <c r="V8573" s="25">
        <v>3.2099999999999982</v>
      </c>
      <c r="W8573" s="11">
        <f>Table_1[[#This Row],[Discount]]/Table_1[[#This Row],[Sales]]</f>
        <v>1.9470404984423675E-2</v>
      </c>
      <c r="X8573" t="str">
        <f>IF(Table_1[[#This Row],[Discount %]]&lt;=0.1, "0-10%", IF(Table_1[[#This Row],[Discount %]]&lt;=0.2, "10-20%", IF(Table_1[[#This Row],[Discount %]]&lt;=0.3, "20-30%", IF(Table_1[[#This Row],[Discount %]]&lt;=0.4, "30-40%", "40%+"))))</f>
        <v>0-10%</v>
      </c>
    </row>
    <row r="8574" spans="1:24" ht="14.4" x14ac:dyDescent="0.3">
      <c r="A8574" s="2">
        <v>8573</v>
      </c>
      <c r="B8574" s="2" t="s">
        <v>10113</v>
      </c>
      <c r="C8574" s="2">
        <f>YEAR([1]Data!$D8574)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9">
        <v>998.84999999999991</v>
      </c>
      <c r="T8574" s="2">
        <v>5</v>
      </c>
      <c r="U8574" s="25">
        <v>0.4</v>
      </c>
      <c r="V8574" s="25">
        <v>-199.7700000000001</v>
      </c>
      <c r="W8574" s="11">
        <f>Table_1[[#This Row],[Discount]]/Table_1[[#This Row],[Sales]]</f>
        <v>4.0046052960905046E-4</v>
      </c>
      <c r="X8574" t="str">
        <f>IF(Table_1[[#This Row],[Discount %]]&lt;=0.1, "0-10%", IF(Table_1[[#This Row],[Discount %]]&lt;=0.2, "10-20%", IF(Table_1[[#This Row],[Discount %]]&lt;=0.3, "20-30%", IF(Table_1[[#This Row],[Discount %]]&lt;=0.4, "30-40%", "40%+"))))</f>
        <v>0-10%</v>
      </c>
    </row>
    <row r="8575" spans="1:24" ht="14.4" x14ac:dyDescent="0.3">
      <c r="A8575" s="2">
        <v>8574</v>
      </c>
      <c r="B8575" s="2" t="s">
        <v>10114</v>
      </c>
      <c r="C8575" s="2">
        <f>YEAR([1]Data!$D8575)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9">
        <v>24.56</v>
      </c>
      <c r="T8575" s="2">
        <v>2</v>
      </c>
      <c r="U8575" s="25">
        <v>0</v>
      </c>
      <c r="V8575" s="25">
        <v>11.543199999999999</v>
      </c>
      <c r="W8575" s="11">
        <f>Table_1[[#This Row],[Discount]]/Table_1[[#This Row],[Sales]]</f>
        <v>0</v>
      </c>
      <c r="X8575" t="str">
        <f>IF(Table_1[[#This Row],[Discount %]]&lt;=0.1, "0-10%", IF(Table_1[[#This Row],[Discount %]]&lt;=0.2, "10-20%", IF(Table_1[[#This Row],[Discount %]]&lt;=0.3, "20-30%", IF(Table_1[[#This Row],[Discount %]]&lt;=0.4, "30-40%", "40%+"))))</f>
        <v>0-10%</v>
      </c>
    </row>
    <row r="8576" spans="1:24" ht="14.4" x14ac:dyDescent="0.3">
      <c r="A8576" s="2">
        <v>8575</v>
      </c>
      <c r="B8576" s="2" t="s">
        <v>10115</v>
      </c>
      <c r="C8576" s="2">
        <f>YEAR([1]Data!$D8576)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9">
        <v>5.67</v>
      </c>
      <c r="T8576" s="2">
        <v>3</v>
      </c>
      <c r="U8576" s="25">
        <v>0</v>
      </c>
      <c r="V8576" s="25">
        <v>0.11340000000000017</v>
      </c>
      <c r="W8576" s="11">
        <f>Table_1[[#This Row],[Discount]]/Table_1[[#This Row],[Sales]]</f>
        <v>0</v>
      </c>
      <c r="X8576" t="str">
        <f>IF(Table_1[[#This Row],[Discount %]]&lt;=0.1, "0-10%", IF(Table_1[[#This Row],[Discount %]]&lt;=0.2, "10-20%", IF(Table_1[[#This Row],[Discount %]]&lt;=0.3, "20-30%", IF(Table_1[[#This Row],[Discount %]]&lt;=0.4, "30-40%", "40%+"))))</f>
        <v>0-10%</v>
      </c>
    </row>
    <row r="8577" spans="1:24" ht="14.4" x14ac:dyDescent="0.3">
      <c r="A8577" s="2">
        <v>8576</v>
      </c>
      <c r="B8577" s="2" t="s">
        <v>10116</v>
      </c>
      <c r="C8577" s="2">
        <f>YEAR([1]Data!$D8577)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9">
        <v>14.336000000000002</v>
      </c>
      <c r="T8577" s="2">
        <v>4</v>
      </c>
      <c r="U8577" s="25">
        <v>0.2</v>
      </c>
      <c r="V8577" s="25">
        <v>0.89599999999999991</v>
      </c>
      <c r="W8577" s="11">
        <f>Table_1[[#This Row],[Discount]]/Table_1[[#This Row],[Sales]]</f>
        <v>1.3950892857142856E-2</v>
      </c>
      <c r="X8577" t="str">
        <f>IF(Table_1[[#This Row],[Discount %]]&lt;=0.1, "0-10%", IF(Table_1[[#This Row],[Discount %]]&lt;=0.2, "10-20%", IF(Table_1[[#This Row],[Discount %]]&lt;=0.3, "20-30%", IF(Table_1[[#This Row],[Discount %]]&lt;=0.4, "30-40%", "40%+"))))</f>
        <v>0-10%</v>
      </c>
    </row>
    <row r="8578" spans="1:24" ht="14.4" x14ac:dyDescent="0.3">
      <c r="A8578" s="2">
        <v>8577</v>
      </c>
      <c r="B8578" s="2" t="s">
        <v>10117</v>
      </c>
      <c r="C8578" s="2">
        <f>YEAR([1]Data!$D8578)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9">
        <v>102.3</v>
      </c>
      <c r="T8578" s="2">
        <v>1</v>
      </c>
      <c r="U8578" s="25">
        <v>0</v>
      </c>
      <c r="V8578" s="25">
        <v>26.597999999999999</v>
      </c>
      <c r="W8578" s="11">
        <f>Table_1[[#This Row],[Discount]]/Table_1[[#This Row],[Sales]]</f>
        <v>0</v>
      </c>
      <c r="X8578" t="str">
        <f>IF(Table_1[[#This Row],[Discount %]]&lt;=0.1, "0-10%", IF(Table_1[[#This Row],[Discount %]]&lt;=0.2, "10-20%", IF(Table_1[[#This Row],[Discount %]]&lt;=0.3, "20-30%", IF(Table_1[[#This Row],[Discount %]]&lt;=0.4, "30-40%", "40%+"))))</f>
        <v>0-10%</v>
      </c>
    </row>
    <row r="8579" spans="1:24" ht="14.4" x14ac:dyDescent="0.3">
      <c r="A8579" s="2">
        <v>8578</v>
      </c>
      <c r="B8579" s="2" t="s">
        <v>10118</v>
      </c>
      <c r="C8579" s="2">
        <f>YEAR([1]Data!$D8579)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9">
        <v>607.52</v>
      </c>
      <c r="T8579" s="2">
        <v>2</v>
      </c>
      <c r="U8579" s="25">
        <v>0</v>
      </c>
      <c r="V8579" s="25">
        <v>97.203200000000038</v>
      </c>
      <c r="W8579" s="11">
        <f>Table_1[[#This Row],[Discount]]/Table_1[[#This Row],[Sales]]</f>
        <v>0</v>
      </c>
      <c r="X8579" t="str">
        <f>IF(Table_1[[#This Row],[Discount %]]&lt;=0.1, "0-10%", IF(Table_1[[#This Row],[Discount %]]&lt;=0.2, "10-20%", IF(Table_1[[#This Row],[Discount %]]&lt;=0.3, "20-30%", IF(Table_1[[#This Row],[Discount %]]&lt;=0.4, "30-40%", "40%+"))))</f>
        <v>0-10%</v>
      </c>
    </row>
    <row r="8580" spans="1:24" ht="14.4" x14ac:dyDescent="0.3">
      <c r="A8580" s="2">
        <v>8579</v>
      </c>
      <c r="B8580" s="2" t="s">
        <v>10118</v>
      </c>
      <c r="C8580" s="2">
        <f>YEAR([1]Data!$D8580)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9">
        <v>31.16</v>
      </c>
      <c r="T8580" s="2">
        <v>2</v>
      </c>
      <c r="U8580" s="25">
        <v>0</v>
      </c>
      <c r="V8580" s="25">
        <v>7.7899999999999991</v>
      </c>
      <c r="W8580" s="11">
        <f>Table_1[[#This Row],[Discount]]/Table_1[[#This Row],[Sales]]</f>
        <v>0</v>
      </c>
      <c r="X8580" t="str">
        <f>IF(Table_1[[#This Row],[Discount %]]&lt;=0.1, "0-10%", IF(Table_1[[#This Row],[Discount %]]&lt;=0.2, "10-20%", IF(Table_1[[#This Row],[Discount %]]&lt;=0.3, "20-30%", IF(Table_1[[#This Row],[Discount %]]&lt;=0.4, "30-40%", "40%+"))))</f>
        <v>0-10%</v>
      </c>
    </row>
    <row r="8581" spans="1:24" ht="14.4" x14ac:dyDescent="0.3">
      <c r="A8581" s="2">
        <v>8580</v>
      </c>
      <c r="B8581" s="2" t="s">
        <v>10119</v>
      </c>
      <c r="C8581" s="2">
        <f>YEAR([1]Data!$D8581)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9">
        <v>2.61</v>
      </c>
      <c r="T8581" s="2">
        <v>1</v>
      </c>
      <c r="U8581" s="25">
        <v>0</v>
      </c>
      <c r="V8581" s="25">
        <v>1.2005999999999999</v>
      </c>
      <c r="W8581" s="11">
        <f>Table_1[[#This Row],[Discount]]/Table_1[[#This Row],[Sales]]</f>
        <v>0</v>
      </c>
      <c r="X8581" t="str">
        <f>IF(Table_1[[#This Row],[Discount %]]&lt;=0.1, "0-10%", IF(Table_1[[#This Row],[Discount %]]&lt;=0.2, "10-20%", IF(Table_1[[#This Row],[Discount %]]&lt;=0.3, "20-30%", IF(Table_1[[#This Row],[Discount %]]&lt;=0.4, "30-40%", "40%+"))))</f>
        <v>0-10%</v>
      </c>
    </row>
    <row r="8582" spans="1:24" ht="14.4" x14ac:dyDescent="0.3">
      <c r="A8582" s="2">
        <v>8581</v>
      </c>
      <c r="B8582" s="2" t="s">
        <v>10120</v>
      </c>
      <c r="C8582" s="2">
        <f>YEAR([1]Data!$D8582)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9">
        <v>10.332000000000001</v>
      </c>
      <c r="T8582" s="2">
        <v>3</v>
      </c>
      <c r="U8582" s="25">
        <v>0.6</v>
      </c>
      <c r="V8582" s="25">
        <v>-5.9408999999999992</v>
      </c>
      <c r="W8582" s="11">
        <f>Table_1[[#This Row],[Discount]]/Table_1[[#This Row],[Sales]]</f>
        <v>5.8072009291521481E-2</v>
      </c>
      <c r="X8582" t="str">
        <f>IF(Table_1[[#This Row],[Discount %]]&lt;=0.1, "0-10%", IF(Table_1[[#This Row],[Discount %]]&lt;=0.2, "10-20%", IF(Table_1[[#This Row],[Discount %]]&lt;=0.3, "20-30%", IF(Table_1[[#This Row],[Discount %]]&lt;=0.4, "30-40%", "40%+"))))</f>
        <v>0-10%</v>
      </c>
    </row>
    <row r="8583" spans="1:24" ht="14.4" x14ac:dyDescent="0.3">
      <c r="A8583" s="2">
        <v>8582</v>
      </c>
      <c r="B8583" s="2" t="s">
        <v>10120</v>
      </c>
      <c r="C8583" s="2">
        <f>YEAR([1]Data!$D8583)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9">
        <v>10.368000000000002</v>
      </c>
      <c r="T8583" s="2">
        <v>2</v>
      </c>
      <c r="U8583" s="25">
        <v>0.2</v>
      </c>
      <c r="V8583" s="25">
        <v>3.6288</v>
      </c>
      <c r="W8583" s="11">
        <f>Table_1[[#This Row],[Discount]]/Table_1[[#This Row],[Sales]]</f>
        <v>1.9290123456790119E-2</v>
      </c>
      <c r="X8583" t="str">
        <f>IF(Table_1[[#This Row],[Discount %]]&lt;=0.1, "0-10%", IF(Table_1[[#This Row],[Discount %]]&lt;=0.2, "10-20%", IF(Table_1[[#This Row],[Discount %]]&lt;=0.3, "20-30%", IF(Table_1[[#This Row],[Discount %]]&lt;=0.4, "30-40%", "40%+"))))</f>
        <v>0-10%</v>
      </c>
    </row>
    <row r="8584" spans="1:24" ht="14.4" x14ac:dyDescent="0.3">
      <c r="A8584" s="2">
        <v>8583</v>
      </c>
      <c r="B8584" s="2" t="s">
        <v>10120</v>
      </c>
      <c r="C8584" s="2">
        <f>YEAR([1]Data!$D8584)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9">
        <v>20.784000000000002</v>
      </c>
      <c r="T8584" s="2">
        <v>2</v>
      </c>
      <c r="U8584" s="25">
        <v>0.2</v>
      </c>
      <c r="V8584" s="25">
        <v>-3.6372000000000027</v>
      </c>
      <c r="W8584" s="11">
        <f>Table_1[[#This Row],[Discount]]/Table_1[[#This Row],[Sales]]</f>
        <v>9.6227867590454198E-3</v>
      </c>
      <c r="X8584" t="str">
        <f>IF(Table_1[[#This Row],[Discount %]]&lt;=0.1, "0-10%", IF(Table_1[[#This Row],[Discount %]]&lt;=0.2, "10-20%", IF(Table_1[[#This Row],[Discount %]]&lt;=0.3, "20-30%", IF(Table_1[[#This Row],[Discount %]]&lt;=0.4, "30-40%", "40%+"))))</f>
        <v>0-10%</v>
      </c>
    </row>
    <row r="8585" spans="1:24" ht="14.4" x14ac:dyDescent="0.3">
      <c r="A8585" s="2">
        <v>8584</v>
      </c>
      <c r="B8585" s="2" t="s">
        <v>10120</v>
      </c>
      <c r="C8585" s="2">
        <f>YEAR([1]Data!$D8585)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9">
        <v>66.959999999999994</v>
      </c>
      <c r="T8585" s="2">
        <v>5</v>
      </c>
      <c r="U8585" s="25">
        <v>0.2</v>
      </c>
      <c r="V8585" s="25">
        <v>-13.392000000000003</v>
      </c>
      <c r="W8585" s="11">
        <f>Table_1[[#This Row],[Discount]]/Table_1[[#This Row],[Sales]]</f>
        <v>2.9868578255675036E-3</v>
      </c>
      <c r="X8585" t="str">
        <f>IF(Table_1[[#This Row],[Discount %]]&lt;=0.1, "0-10%", IF(Table_1[[#This Row],[Discount %]]&lt;=0.2, "10-20%", IF(Table_1[[#This Row],[Discount %]]&lt;=0.3, "20-30%", IF(Table_1[[#This Row],[Discount %]]&lt;=0.4, "30-40%", "40%+"))))</f>
        <v>0-10%</v>
      </c>
    </row>
    <row r="8586" spans="1:24" ht="14.4" x14ac:dyDescent="0.3">
      <c r="A8586" s="2">
        <v>8585</v>
      </c>
      <c r="B8586" s="2" t="s">
        <v>10122</v>
      </c>
      <c r="C8586" s="2">
        <f>YEAR([1]Data!$D8586)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9">
        <v>17.248000000000001</v>
      </c>
      <c r="T8586" s="2">
        <v>2</v>
      </c>
      <c r="U8586" s="25">
        <v>0.2</v>
      </c>
      <c r="V8586" s="25">
        <v>6.0367999999999986</v>
      </c>
      <c r="W8586" s="11">
        <f>Table_1[[#This Row],[Discount]]/Table_1[[#This Row],[Sales]]</f>
        <v>1.1595547309833023E-2</v>
      </c>
      <c r="X8586" t="str">
        <f>IF(Table_1[[#This Row],[Discount %]]&lt;=0.1, "0-10%", IF(Table_1[[#This Row],[Discount %]]&lt;=0.2, "10-20%", IF(Table_1[[#This Row],[Discount %]]&lt;=0.3, "20-30%", IF(Table_1[[#This Row],[Discount %]]&lt;=0.4, "30-40%", "40%+"))))</f>
        <v>0-10%</v>
      </c>
    </row>
    <row r="8587" spans="1:24" ht="14.4" x14ac:dyDescent="0.3">
      <c r="A8587" s="2">
        <v>8586</v>
      </c>
      <c r="B8587" s="2" t="s">
        <v>10123</v>
      </c>
      <c r="C8587" s="2">
        <f>YEAR([1]Data!$D8587)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9">
        <v>11.088000000000003</v>
      </c>
      <c r="T8587" s="2">
        <v>7</v>
      </c>
      <c r="U8587" s="25">
        <v>0.7</v>
      </c>
      <c r="V8587" s="25">
        <v>-8.1311999999999998</v>
      </c>
      <c r="W8587" s="11">
        <f>Table_1[[#This Row],[Discount]]/Table_1[[#This Row],[Sales]]</f>
        <v>6.3131313131313108E-2</v>
      </c>
      <c r="X8587" t="str">
        <f>IF(Table_1[[#This Row],[Discount %]]&lt;=0.1, "0-10%", IF(Table_1[[#This Row],[Discount %]]&lt;=0.2, "10-20%", IF(Table_1[[#This Row],[Discount %]]&lt;=0.3, "20-30%", IF(Table_1[[#This Row],[Discount %]]&lt;=0.4, "30-40%", "40%+"))))</f>
        <v>0-10%</v>
      </c>
    </row>
    <row r="8588" spans="1:24" ht="14.4" x14ac:dyDescent="0.3">
      <c r="A8588" s="2">
        <v>8587</v>
      </c>
      <c r="B8588" s="2" t="s">
        <v>10124</v>
      </c>
      <c r="C8588" s="2">
        <f>YEAR([1]Data!$D8588)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9">
        <v>1287.45</v>
      </c>
      <c r="T8588" s="2">
        <v>5</v>
      </c>
      <c r="U8588" s="25">
        <v>0</v>
      </c>
      <c r="V8588" s="25">
        <v>244.61549999999988</v>
      </c>
      <c r="W8588" s="11">
        <f>Table_1[[#This Row],[Discount]]/Table_1[[#This Row],[Sales]]</f>
        <v>0</v>
      </c>
      <c r="X8588" t="str">
        <f>IF(Table_1[[#This Row],[Discount %]]&lt;=0.1, "0-10%", IF(Table_1[[#This Row],[Discount %]]&lt;=0.2, "10-20%", IF(Table_1[[#This Row],[Discount %]]&lt;=0.3, "20-30%", IF(Table_1[[#This Row],[Discount %]]&lt;=0.4, "30-40%", "40%+"))))</f>
        <v>0-10%</v>
      </c>
    </row>
    <row r="8589" spans="1:24" ht="14.4" x14ac:dyDescent="0.3">
      <c r="A8589" s="2">
        <v>8588</v>
      </c>
      <c r="B8589" s="2" t="s">
        <v>10124</v>
      </c>
      <c r="C8589" s="2">
        <f>YEAR([1]Data!$D8589)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9">
        <v>168.1</v>
      </c>
      <c r="T8589" s="2">
        <v>5</v>
      </c>
      <c r="U8589" s="25">
        <v>0</v>
      </c>
      <c r="V8589" s="25">
        <v>43.705999999999996</v>
      </c>
      <c r="W8589" s="11">
        <f>Table_1[[#This Row],[Discount]]/Table_1[[#This Row],[Sales]]</f>
        <v>0</v>
      </c>
      <c r="X8589" t="str">
        <f>IF(Table_1[[#This Row],[Discount %]]&lt;=0.1, "0-10%", IF(Table_1[[#This Row],[Discount %]]&lt;=0.2, "10-20%", IF(Table_1[[#This Row],[Discount %]]&lt;=0.3, "20-30%", IF(Table_1[[#This Row],[Discount %]]&lt;=0.4, "30-40%", "40%+"))))</f>
        <v>0-10%</v>
      </c>
    </row>
    <row r="8590" spans="1:24" ht="14.4" x14ac:dyDescent="0.3">
      <c r="A8590" s="2">
        <v>8589</v>
      </c>
      <c r="B8590" s="2" t="s">
        <v>10125</v>
      </c>
      <c r="C8590" s="2">
        <f>YEAR([1]Data!$D8590)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9">
        <v>51.967999999999996</v>
      </c>
      <c r="T8590" s="2">
        <v>2</v>
      </c>
      <c r="U8590" s="25">
        <v>0.2</v>
      </c>
      <c r="V8590" s="25">
        <v>-10.393600000000001</v>
      </c>
      <c r="W8590" s="11">
        <f>Table_1[[#This Row],[Discount]]/Table_1[[#This Row],[Sales]]</f>
        <v>3.8485221674876852E-3</v>
      </c>
      <c r="X8590" t="str">
        <f>IF(Table_1[[#This Row],[Discount %]]&lt;=0.1, "0-10%", IF(Table_1[[#This Row],[Discount %]]&lt;=0.2, "10-20%", IF(Table_1[[#This Row],[Discount %]]&lt;=0.3, "20-30%", IF(Table_1[[#This Row],[Discount %]]&lt;=0.4, "30-40%", "40%+"))))</f>
        <v>0-10%</v>
      </c>
    </row>
    <row r="8591" spans="1:24" ht="14.4" x14ac:dyDescent="0.3">
      <c r="A8591" s="2">
        <v>8590</v>
      </c>
      <c r="B8591" s="2" t="s">
        <v>10126</v>
      </c>
      <c r="C8591" s="2">
        <f>YEAR([1]Data!$D8591)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9">
        <v>4.7679999999999998</v>
      </c>
      <c r="T8591" s="2">
        <v>2</v>
      </c>
      <c r="U8591" s="25">
        <v>0.2</v>
      </c>
      <c r="V8591" s="25">
        <v>0.47680000000000011</v>
      </c>
      <c r="W8591" s="11">
        <f>Table_1[[#This Row],[Discount]]/Table_1[[#This Row],[Sales]]</f>
        <v>4.1946308724832217E-2</v>
      </c>
      <c r="X8591" t="str">
        <f>IF(Table_1[[#This Row],[Discount %]]&lt;=0.1, "0-10%", IF(Table_1[[#This Row],[Discount %]]&lt;=0.2, "10-20%", IF(Table_1[[#This Row],[Discount %]]&lt;=0.3, "20-30%", IF(Table_1[[#This Row],[Discount %]]&lt;=0.4, "30-40%", "40%+"))))</f>
        <v>0-10%</v>
      </c>
    </row>
    <row r="8592" spans="1:24" ht="14.4" x14ac:dyDescent="0.3">
      <c r="A8592" s="2">
        <v>8591</v>
      </c>
      <c r="B8592" s="2" t="s">
        <v>10127</v>
      </c>
      <c r="C8592" s="2">
        <f>YEAR([1]Data!$D8592)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9">
        <v>7.98</v>
      </c>
      <c r="T8592" s="2">
        <v>3</v>
      </c>
      <c r="U8592" s="25">
        <v>0</v>
      </c>
      <c r="V8592" s="25">
        <v>3.9102000000000006</v>
      </c>
      <c r="W8592" s="11">
        <f>Table_1[[#This Row],[Discount]]/Table_1[[#This Row],[Sales]]</f>
        <v>0</v>
      </c>
      <c r="X8592" t="str">
        <f>IF(Table_1[[#This Row],[Discount %]]&lt;=0.1, "0-10%", IF(Table_1[[#This Row],[Discount %]]&lt;=0.2, "10-20%", IF(Table_1[[#This Row],[Discount %]]&lt;=0.3, "20-30%", IF(Table_1[[#This Row],[Discount %]]&lt;=0.4, "30-40%", "40%+"))))</f>
        <v>0-10%</v>
      </c>
    </row>
    <row r="8593" spans="1:24" ht="14.4" x14ac:dyDescent="0.3">
      <c r="A8593" s="2">
        <v>8592</v>
      </c>
      <c r="B8593" s="2" t="s">
        <v>10128</v>
      </c>
      <c r="C8593" s="2">
        <f>YEAR([1]Data!$D8593)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9">
        <v>18.687999999999999</v>
      </c>
      <c r="T8593" s="2">
        <v>2</v>
      </c>
      <c r="U8593" s="25">
        <v>0.2</v>
      </c>
      <c r="V8593" s="25">
        <v>7.008</v>
      </c>
      <c r="W8593" s="11">
        <f>Table_1[[#This Row],[Discount]]/Table_1[[#This Row],[Sales]]</f>
        <v>1.0702054794520549E-2</v>
      </c>
      <c r="X8593" t="str">
        <f>IF(Table_1[[#This Row],[Discount %]]&lt;=0.1, "0-10%", IF(Table_1[[#This Row],[Discount %]]&lt;=0.2, "10-20%", IF(Table_1[[#This Row],[Discount %]]&lt;=0.3, "20-30%", IF(Table_1[[#This Row],[Discount %]]&lt;=0.4, "30-40%", "40%+"))))</f>
        <v>0-10%</v>
      </c>
    </row>
    <row r="8594" spans="1:24" ht="14.4" x14ac:dyDescent="0.3">
      <c r="A8594" s="2">
        <v>8593</v>
      </c>
      <c r="B8594" s="2" t="s">
        <v>10128</v>
      </c>
      <c r="C8594" s="2">
        <f>YEAR([1]Data!$D8594)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9">
        <v>11.664000000000001</v>
      </c>
      <c r="T8594" s="2">
        <v>3</v>
      </c>
      <c r="U8594" s="25">
        <v>0.2</v>
      </c>
      <c r="V8594" s="25">
        <v>3.3534000000000006</v>
      </c>
      <c r="W8594" s="11">
        <f>Table_1[[#This Row],[Discount]]/Table_1[[#This Row],[Sales]]</f>
        <v>1.7146776406035662E-2</v>
      </c>
      <c r="X8594" t="str">
        <f>IF(Table_1[[#This Row],[Discount %]]&lt;=0.1, "0-10%", IF(Table_1[[#This Row],[Discount %]]&lt;=0.2, "10-20%", IF(Table_1[[#This Row],[Discount %]]&lt;=0.3, "20-30%", IF(Table_1[[#This Row],[Discount %]]&lt;=0.4, "30-40%", "40%+"))))</f>
        <v>0-10%</v>
      </c>
    </row>
    <row r="8595" spans="1:24" ht="14.4" x14ac:dyDescent="0.3">
      <c r="A8595" s="2">
        <v>8594</v>
      </c>
      <c r="B8595" s="2" t="s">
        <v>10130</v>
      </c>
      <c r="C8595" s="2">
        <f>YEAR([1]Data!$D8595)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9">
        <v>191.976</v>
      </c>
      <c r="T8595" s="2">
        <v>3</v>
      </c>
      <c r="U8595" s="25">
        <v>0.2</v>
      </c>
      <c r="V8595" s="25">
        <v>38.395199999999988</v>
      </c>
      <c r="W8595" s="11">
        <f>Table_1[[#This Row],[Discount]]/Table_1[[#This Row],[Sales]]</f>
        <v>1.0417968912780765E-3</v>
      </c>
      <c r="X8595" t="str">
        <f>IF(Table_1[[#This Row],[Discount %]]&lt;=0.1, "0-10%", IF(Table_1[[#This Row],[Discount %]]&lt;=0.2, "10-20%", IF(Table_1[[#This Row],[Discount %]]&lt;=0.3, "20-30%", IF(Table_1[[#This Row],[Discount %]]&lt;=0.4, "30-40%", "40%+"))))</f>
        <v>0-10%</v>
      </c>
    </row>
    <row r="8596" spans="1:24" ht="14.4" x14ac:dyDescent="0.3">
      <c r="A8596" s="2">
        <v>8595</v>
      </c>
      <c r="B8596" s="2" t="s">
        <v>10130</v>
      </c>
      <c r="C8596" s="2">
        <f>YEAR([1]Data!$D8596)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9">
        <v>499.16800000000006</v>
      </c>
      <c r="T8596" s="2">
        <v>4</v>
      </c>
      <c r="U8596" s="25">
        <v>0.2</v>
      </c>
      <c r="V8596" s="25">
        <v>31.197999999999993</v>
      </c>
      <c r="W8596" s="11">
        <f>Table_1[[#This Row],[Discount]]/Table_1[[#This Row],[Sales]]</f>
        <v>4.0066670940444896E-4</v>
      </c>
      <c r="X8596" t="str">
        <f>IF(Table_1[[#This Row],[Discount %]]&lt;=0.1, "0-10%", IF(Table_1[[#This Row],[Discount %]]&lt;=0.2, "10-20%", IF(Table_1[[#This Row],[Discount %]]&lt;=0.3, "20-30%", IF(Table_1[[#This Row],[Discount %]]&lt;=0.4, "30-40%", "40%+"))))</f>
        <v>0-10%</v>
      </c>
    </row>
    <row r="8597" spans="1:24" ht="14.4" x14ac:dyDescent="0.3">
      <c r="A8597" s="2">
        <v>8596</v>
      </c>
      <c r="B8597" s="2" t="s">
        <v>10131</v>
      </c>
      <c r="C8597" s="2">
        <f>YEAR([1]Data!$D8597)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9">
        <v>11.88</v>
      </c>
      <c r="T8597" s="2">
        <v>2</v>
      </c>
      <c r="U8597" s="25">
        <v>0</v>
      </c>
      <c r="V8597" s="25">
        <v>5.3460000000000001</v>
      </c>
      <c r="W8597" s="11">
        <f>Table_1[[#This Row],[Discount]]/Table_1[[#This Row],[Sales]]</f>
        <v>0</v>
      </c>
      <c r="X8597" t="str">
        <f>IF(Table_1[[#This Row],[Discount %]]&lt;=0.1, "0-10%", IF(Table_1[[#This Row],[Discount %]]&lt;=0.2, "10-20%", IF(Table_1[[#This Row],[Discount %]]&lt;=0.3, "20-30%", IF(Table_1[[#This Row],[Discount %]]&lt;=0.4, "30-40%", "40%+"))))</f>
        <v>0-10%</v>
      </c>
    </row>
    <row r="8598" spans="1:24" ht="14.4" x14ac:dyDescent="0.3">
      <c r="A8598" s="2">
        <v>8597</v>
      </c>
      <c r="B8598" s="2" t="s">
        <v>10131</v>
      </c>
      <c r="C8598" s="2">
        <f>YEAR([1]Data!$D8598)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9">
        <v>35.44</v>
      </c>
      <c r="T8598" s="2">
        <v>1</v>
      </c>
      <c r="U8598" s="25">
        <v>0</v>
      </c>
      <c r="V8598" s="25">
        <v>16.656799999999997</v>
      </c>
      <c r="W8598" s="11">
        <f>Table_1[[#This Row],[Discount]]/Table_1[[#This Row],[Sales]]</f>
        <v>0</v>
      </c>
      <c r="X8598" t="str">
        <f>IF(Table_1[[#This Row],[Discount %]]&lt;=0.1, "0-10%", IF(Table_1[[#This Row],[Discount %]]&lt;=0.2, "10-20%", IF(Table_1[[#This Row],[Discount %]]&lt;=0.3, "20-30%", IF(Table_1[[#This Row],[Discount %]]&lt;=0.4, "30-40%", "40%+"))))</f>
        <v>0-10%</v>
      </c>
    </row>
    <row r="8599" spans="1:24" ht="14.4" x14ac:dyDescent="0.3">
      <c r="A8599" s="2">
        <v>8598</v>
      </c>
      <c r="B8599" s="2" t="s">
        <v>10132</v>
      </c>
      <c r="C8599" s="2">
        <f>YEAR([1]Data!$D8599)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9">
        <v>67.13600000000001</v>
      </c>
      <c r="T8599" s="2">
        <v>4</v>
      </c>
      <c r="U8599" s="25">
        <v>0.2</v>
      </c>
      <c r="V8599" s="25">
        <v>25.175999999999998</v>
      </c>
      <c r="W8599" s="11">
        <f>Table_1[[#This Row],[Discount]]/Table_1[[#This Row],[Sales]]</f>
        <v>2.9790276453765486E-3</v>
      </c>
      <c r="X8599" t="str">
        <f>IF(Table_1[[#This Row],[Discount %]]&lt;=0.1, "0-10%", IF(Table_1[[#This Row],[Discount %]]&lt;=0.2, "10-20%", IF(Table_1[[#This Row],[Discount %]]&lt;=0.3, "20-30%", IF(Table_1[[#This Row],[Discount %]]&lt;=0.4, "30-40%", "40%+"))))</f>
        <v>0-10%</v>
      </c>
    </row>
    <row r="8600" spans="1:24" ht="14.4" x14ac:dyDescent="0.3">
      <c r="A8600" s="2">
        <v>8599</v>
      </c>
      <c r="B8600" s="2" t="s">
        <v>10133</v>
      </c>
      <c r="C8600" s="2">
        <f>YEAR([1]Data!$D8600)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9">
        <v>4.32</v>
      </c>
      <c r="T8600" s="2">
        <v>3</v>
      </c>
      <c r="U8600" s="25">
        <v>0.2</v>
      </c>
      <c r="V8600" s="25">
        <v>1.512</v>
      </c>
      <c r="W8600" s="11">
        <f>Table_1[[#This Row],[Discount]]/Table_1[[#This Row],[Sales]]</f>
        <v>4.6296296296296294E-2</v>
      </c>
      <c r="X8600" t="str">
        <f>IF(Table_1[[#This Row],[Discount %]]&lt;=0.1, "0-10%", IF(Table_1[[#This Row],[Discount %]]&lt;=0.2, "10-20%", IF(Table_1[[#This Row],[Discount %]]&lt;=0.3, "20-30%", IF(Table_1[[#This Row],[Discount %]]&lt;=0.4, "30-40%", "40%+"))))</f>
        <v>0-10%</v>
      </c>
    </row>
    <row r="8601" spans="1:24" ht="14.4" x14ac:dyDescent="0.3">
      <c r="A8601" s="2">
        <v>8600</v>
      </c>
      <c r="B8601" s="2" t="s">
        <v>10133</v>
      </c>
      <c r="C8601" s="2">
        <f>YEAR([1]Data!$D8601)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9">
        <v>14.940000000000001</v>
      </c>
      <c r="T8601" s="2">
        <v>3</v>
      </c>
      <c r="U8601" s="25">
        <v>0</v>
      </c>
      <c r="V8601" s="25">
        <v>7.0218000000000007</v>
      </c>
      <c r="W8601" s="11">
        <f>Table_1[[#This Row],[Discount]]/Table_1[[#This Row],[Sales]]</f>
        <v>0</v>
      </c>
      <c r="X8601" t="str">
        <f>IF(Table_1[[#This Row],[Discount %]]&lt;=0.1, "0-10%", IF(Table_1[[#This Row],[Discount %]]&lt;=0.2, "10-20%", IF(Table_1[[#This Row],[Discount %]]&lt;=0.3, "20-30%", IF(Table_1[[#This Row],[Discount %]]&lt;=0.4, "30-40%", "40%+"))))</f>
        <v>0-10%</v>
      </c>
    </row>
    <row r="8602" spans="1:24" ht="14.4" x14ac:dyDescent="0.3">
      <c r="A8602" s="2">
        <v>8601</v>
      </c>
      <c r="B8602" s="2" t="s">
        <v>10133</v>
      </c>
      <c r="C8602" s="2">
        <f>YEAR([1]Data!$D8602)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9">
        <v>40.54</v>
      </c>
      <c r="T8602" s="2">
        <v>2</v>
      </c>
      <c r="U8602" s="25">
        <v>0</v>
      </c>
      <c r="V8602" s="25">
        <v>11.351200000000002</v>
      </c>
      <c r="W8602" s="11">
        <f>Table_1[[#This Row],[Discount]]/Table_1[[#This Row],[Sales]]</f>
        <v>0</v>
      </c>
      <c r="X8602" t="str">
        <f>IF(Table_1[[#This Row],[Discount %]]&lt;=0.1, "0-10%", IF(Table_1[[#This Row],[Discount %]]&lt;=0.2, "10-20%", IF(Table_1[[#This Row],[Discount %]]&lt;=0.3, "20-30%", IF(Table_1[[#This Row],[Discount %]]&lt;=0.4, "30-40%", "40%+"))))</f>
        <v>0-10%</v>
      </c>
    </row>
    <row r="8603" spans="1:24" ht="14.4" x14ac:dyDescent="0.3">
      <c r="A8603" s="2">
        <v>8602</v>
      </c>
      <c r="B8603" s="2" t="s">
        <v>10133</v>
      </c>
      <c r="C8603" s="2">
        <f>YEAR([1]Data!$D8603)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9">
        <v>7.3120000000000012</v>
      </c>
      <c r="T8603" s="2">
        <v>1</v>
      </c>
      <c r="U8603" s="25">
        <v>0.2</v>
      </c>
      <c r="V8603" s="25">
        <v>2.5591999999999997</v>
      </c>
      <c r="W8603" s="11">
        <f>Table_1[[#This Row],[Discount]]/Table_1[[#This Row],[Sales]]</f>
        <v>2.7352297592997808E-2</v>
      </c>
      <c r="X8603" t="str">
        <f>IF(Table_1[[#This Row],[Discount %]]&lt;=0.1, "0-10%", IF(Table_1[[#This Row],[Discount %]]&lt;=0.2, "10-20%", IF(Table_1[[#This Row],[Discount %]]&lt;=0.3, "20-30%", IF(Table_1[[#This Row],[Discount %]]&lt;=0.4, "30-40%", "40%+"))))</f>
        <v>0-10%</v>
      </c>
    </row>
    <row r="8604" spans="1:24" ht="14.4" x14ac:dyDescent="0.3">
      <c r="A8604" s="2">
        <v>8603</v>
      </c>
      <c r="B8604" s="2" t="s">
        <v>10134</v>
      </c>
      <c r="C8604" s="2">
        <f>YEAR([1]Data!$D8604)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9">
        <v>475.94400000000002</v>
      </c>
      <c r="T8604" s="2">
        <v>7</v>
      </c>
      <c r="U8604" s="25">
        <v>0.2</v>
      </c>
      <c r="V8604" s="25">
        <v>59.492999999999952</v>
      </c>
      <c r="W8604" s="11">
        <f>Table_1[[#This Row],[Discount]]/Table_1[[#This Row],[Sales]]</f>
        <v>4.2021750458037083E-4</v>
      </c>
      <c r="X8604" t="str">
        <f>IF(Table_1[[#This Row],[Discount %]]&lt;=0.1, "0-10%", IF(Table_1[[#This Row],[Discount %]]&lt;=0.2, "10-20%", IF(Table_1[[#This Row],[Discount %]]&lt;=0.3, "20-30%", IF(Table_1[[#This Row],[Discount %]]&lt;=0.4, "30-40%", "40%+"))))</f>
        <v>0-10%</v>
      </c>
    </row>
    <row r="8605" spans="1:24" ht="14.4" x14ac:dyDescent="0.3">
      <c r="A8605" s="2">
        <v>8604</v>
      </c>
      <c r="B8605" s="2" t="s">
        <v>10135</v>
      </c>
      <c r="C8605" s="2">
        <f>YEAR([1]Data!$D8605)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9">
        <v>30.080000000000002</v>
      </c>
      <c r="T8605" s="2">
        <v>2</v>
      </c>
      <c r="U8605" s="25">
        <v>0.2</v>
      </c>
      <c r="V8605" s="25">
        <v>-5.2640000000000002</v>
      </c>
      <c r="W8605" s="11">
        <f>Table_1[[#This Row],[Discount]]/Table_1[[#This Row],[Sales]]</f>
        <v>6.648936170212766E-3</v>
      </c>
      <c r="X8605" t="str">
        <f>IF(Table_1[[#This Row],[Discount %]]&lt;=0.1, "0-10%", IF(Table_1[[#This Row],[Discount %]]&lt;=0.2, "10-20%", IF(Table_1[[#This Row],[Discount %]]&lt;=0.3, "20-30%", IF(Table_1[[#This Row],[Discount %]]&lt;=0.4, "30-40%", "40%+"))))</f>
        <v>0-10%</v>
      </c>
    </row>
    <row r="8606" spans="1:24" ht="14.4" x14ac:dyDescent="0.3">
      <c r="A8606" s="2">
        <v>8605</v>
      </c>
      <c r="B8606" s="2" t="s">
        <v>10135</v>
      </c>
      <c r="C8606" s="2">
        <f>YEAR([1]Data!$D8606)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9">
        <v>165.60000000000002</v>
      </c>
      <c r="T8606" s="2">
        <v>3</v>
      </c>
      <c r="U8606" s="25">
        <v>0.2</v>
      </c>
      <c r="V8606" s="25">
        <v>-6.2100000000000151</v>
      </c>
      <c r="W8606" s="11">
        <f>Table_1[[#This Row],[Discount]]/Table_1[[#This Row],[Sales]]</f>
        <v>1.2077294685990338E-3</v>
      </c>
      <c r="X8606" t="str">
        <f>IF(Table_1[[#This Row],[Discount %]]&lt;=0.1, "0-10%", IF(Table_1[[#This Row],[Discount %]]&lt;=0.2, "10-20%", IF(Table_1[[#This Row],[Discount %]]&lt;=0.3, "20-30%", IF(Table_1[[#This Row],[Discount %]]&lt;=0.4, "30-40%", "40%+"))))</f>
        <v>0-10%</v>
      </c>
    </row>
    <row r="8607" spans="1:24" ht="14.4" x14ac:dyDescent="0.3">
      <c r="A8607" s="2">
        <v>8606</v>
      </c>
      <c r="B8607" s="2" t="s">
        <v>10135</v>
      </c>
      <c r="C8607" s="2">
        <f>YEAR([1]Data!$D8607)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9">
        <v>180.96</v>
      </c>
      <c r="T8607" s="2">
        <v>5</v>
      </c>
      <c r="U8607" s="25">
        <v>0.2</v>
      </c>
      <c r="V8607" s="25">
        <v>13.571999999999996</v>
      </c>
      <c r="W8607" s="11">
        <f>Table_1[[#This Row],[Discount]]/Table_1[[#This Row],[Sales]]</f>
        <v>1.1052166224580018E-3</v>
      </c>
      <c r="X8607" t="str">
        <f>IF(Table_1[[#This Row],[Discount %]]&lt;=0.1, "0-10%", IF(Table_1[[#This Row],[Discount %]]&lt;=0.2, "10-20%", IF(Table_1[[#This Row],[Discount %]]&lt;=0.3, "20-30%", IF(Table_1[[#This Row],[Discount %]]&lt;=0.4, "30-40%", "40%+"))))</f>
        <v>0-10%</v>
      </c>
    </row>
    <row r="8608" spans="1:24" ht="14.4" x14ac:dyDescent="0.3">
      <c r="A8608" s="2">
        <v>8607</v>
      </c>
      <c r="B8608" s="2" t="s">
        <v>10136</v>
      </c>
      <c r="C8608" s="2">
        <f>YEAR([1]Data!$D8608)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9">
        <v>23.18</v>
      </c>
      <c r="T8608" s="2">
        <v>2</v>
      </c>
      <c r="U8608" s="25">
        <v>0</v>
      </c>
      <c r="V8608" s="25">
        <v>7.6493999999999982</v>
      </c>
      <c r="W8608" s="11">
        <f>Table_1[[#This Row],[Discount]]/Table_1[[#This Row],[Sales]]</f>
        <v>0</v>
      </c>
      <c r="X8608" t="str">
        <f>IF(Table_1[[#This Row],[Discount %]]&lt;=0.1, "0-10%", IF(Table_1[[#This Row],[Discount %]]&lt;=0.2, "10-20%", IF(Table_1[[#This Row],[Discount %]]&lt;=0.3, "20-30%", IF(Table_1[[#This Row],[Discount %]]&lt;=0.4, "30-40%", "40%+"))))</f>
        <v>0-10%</v>
      </c>
    </row>
    <row r="8609" spans="1:24" ht="14.4" x14ac:dyDescent="0.3">
      <c r="A8609" s="2">
        <v>8608</v>
      </c>
      <c r="B8609" s="2" t="s">
        <v>10137</v>
      </c>
      <c r="C8609" s="2">
        <f>YEAR([1]Data!$D8609)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9">
        <v>56.96</v>
      </c>
      <c r="T8609" s="2">
        <v>2</v>
      </c>
      <c r="U8609" s="25">
        <v>0</v>
      </c>
      <c r="V8609" s="25">
        <v>21.075200000000002</v>
      </c>
      <c r="W8609" s="11">
        <f>Table_1[[#This Row],[Discount]]/Table_1[[#This Row],[Sales]]</f>
        <v>0</v>
      </c>
      <c r="X8609" t="str">
        <f>IF(Table_1[[#This Row],[Discount %]]&lt;=0.1, "0-10%", IF(Table_1[[#This Row],[Discount %]]&lt;=0.2, "10-20%", IF(Table_1[[#This Row],[Discount %]]&lt;=0.3, "20-30%", IF(Table_1[[#This Row],[Discount %]]&lt;=0.4, "30-40%", "40%+"))))</f>
        <v>0-10%</v>
      </c>
    </row>
    <row r="8610" spans="1:24" ht="14.4" x14ac:dyDescent="0.3">
      <c r="A8610" s="2">
        <v>8609</v>
      </c>
      <c r="B8610" s="2" t="s">
        <v>10137</v>
      </c>
      <c r="C8610" s="2">
        <f>YEAR([1]Data!$D8610)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9">
        <v>15.56</v>
      </c>
      <c r="T8610" s="2">
        <v>4</v>
      </c>
      <c r="U8610" s="25">
        <v>0</v>
      </c>
      <c r="V8610" s="25">
        <v>4.0456000000000003</v>
      </c>
      <c r="W8610" s="11">
        <f>Table_1[[#This Row],[Discount]]/Table_1[[#This Row],[Sales]]</f>
        <v>0</v>
      </c>
      <c r="X8610" t="str">
        <f>IF(Table_1[[#This Row],[Discount %]]&lt;=0.1, "0-10%", IF(Table_1[[#This Row],[Discount %]]&lt;=0.2, "10-20%", IF(Table_1[[#This Row],[Discount %]]&lt;=0.3, "20-30%", IF(Table_1[[#This Row],[Discount %]]&lt;=0.4, "30-40%", "40%+"))))</f>
        <v>0-10%</v>
      </c>
    </row>
    <row r="8611" spans="1:24" ht="14.4" x14ac:dyDescent="0.3">
      <c r="A8611" s="2">
        <v>8610</v>
      </c>
      <c r="B8611" s="2" t="s">
        <v>10137</v>
      </c>
      <c r="C8611" s="2">
        <f>YEAR([1]Data!$D8611)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9">
        <v>353.56799999999998</v>
      </c>
      <c r="T8611" s="2">
        <v>2</v>
      </c>
      <c r="U8611" s="25">
        <v>0.2</v>
      </c>
      <c r="V8611" s="25">
        <v>-44.196000000000026</v>
      </c>
      <c r="W8611" s="11">
        <f>Table_1[[#This Row],[Discount]]/Table_1[[#This Row],[Sales]]</f>
        <v>5.6566205086433171E-4</v>
      </c>
      <c r="X8611" t="str">
        <f>IF(Table_1[[#This Row],[Discount %]]&lt;=0.1, "0-10%", IF(Table_1[[#This Row],[Discount %]]&lt;=0.2, "10-20%", IF(Table_1[[#This Row],[Discount %]]&lt;=0.3, "20-30%", IF(Table_1[[#This Row],[Discount %]]&lt;=0.4, "30-40%", "40%+"))))</f>
        <v>0-10%</v>
      </c>
    </row>
    <row r="8612" spans="1:24" ht="14.4" x14ac:dyDescent="0.3">
      <c r="A8612" s="2">
        <v>8611</v>
      </c>
      <c r="B8612" s="2" t="s">
        <v>10137</v>
      </c>
      <c r="C8612" s="2">
        <f>YEAR([1]Data!$D8612)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9">
        <v>13.96</v>
      </c>
      <c r="T8612" s="2">
        <v>2</v>
      </c>
      <c r="U8612" s="25">
        <v>0</v>
      </c>
      <c r="V8612" s="25">
        <v>6.7008000000000001</v>
      </c>
      <c r="W8612" s="11">
        <f>Table_1[[#This Row],[Discount]]/Table_1[[#This Row],[Sales]]</f>
        <v>0</v>
      </c>
      <c r="X8612" t="str">
        <f>IF(Table_1[[#This Row],[Discount %]]&lt;=0.1, "0-10%", IF(Table_1[[#This Row],[Discount %]]&lt;=0.2, "10-20%", IF(Table_1[[#This Row],[Discount %]]&lt;=0.3, "20-30%", IF(Table_1[[#This Row],[Discount %]]&lt;=0.4, "30-40%", "40%+"))))</f>
        <v>0-10%</v>
      </c>
    </row>
    <row r="8613" spans="1:24" ht="14.4" x14ac:dyDescent="0.3">
      <c r="A8613" s="2">
        <v>8612</v>
      </c>
      <c r="B8613" s="2" t="s">
        <v>10138</v>
      </c>
      <c r="C8613" s="2">
        <f>YEAR([1]Data!$D8613)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9">
        <v>82.95</v>
      </c>
      <c r="T8613" s="2">
        <v>5</v>
      </c>
      <c r="U8613" s="25">
        <v>0</v>
      </c>
      <c r="V8613" s="25">
        <v>29.032499999999999</v>
      </c>
      <c r="W8613" s="11">
        <f>Table_1[[#This Row],[Discount]]/Table_1[[#This Row],[Sales]]</f>
        <v>0</v>
      </c>
      <c r="X8613" t="str">
        <f>IF(Table_1[[#This Row],[Discount %]]&lt;=0.1, "0-10%", IF(Table_1[[#This Row],[Discount %]]&lt;=0.2, "10-20%", IF(Table_1[[#This Row],[Discount %]]&lt;=0.3, "20-30%", IF(Table_1[[#This Row],[Discount %]]&lt;=0.4, "30-40%", "40%+"))))</f>
        <v>0-10%</v>
      </c>
    </row>
    <row r="8614" spans="1:24" ht="14.4" x14ac:dyDescent="0.3">
      <c r="A8614" s="2">
        <v>8613</v>
      </c>
      <c r="B8614" s="2" t="s">
        <v>10139</v>
      </c>
      <c r="C8614" s="2">
        <f>YEAR([1]Data!$D8614)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9">
        <v>39.68</v>
      </c>
      <c r="T8614" s="2">
        <v>2</v>
      </c>
      <c r="U8614" s="25">
        <v>0</v>
      </c>
      <c r="V8614" s="25">
        <v>10.316800000000001</v>
      </c>
      <c r="W8614" s="11">
        <f>Table_1[[#This Row],[Discount]]/Table_1[[#This Row],[Sales]]</f>
        <v>0</v>
      </c>
      <c r="X8614" t="str">
        <f>IF(Table_1[[#This Row],[Discount %]]&lt;=0.1, "0-10%", IF(Table_1[[#This Row],[Discount %]]&lt;=0.2, "10-20%", IF(Table_1[[#This Row],[Discount %]]&lt;=0.3, "20-30%", IF(Table_1[[#This Row],[Discount %]]&lt;=0.4, "30-40%", "40%+"))))</f>
        <v>0-10%</v>
      </c>
    </row>
    <row r="8615" spans="1:24" ht="14.4" x14ac:dyDescent="0.3">
      <c r="A8615" s="2">
        <v>8614</v>
      </c>
      <c r="B8615" s="2" t="s">
        <v>10140</v>
      </c>
      <c r="C8615" s="2">
        <f>YEAR([1]Data!$D8615)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9">
        <v>479.97</v>
      </c>
      <c r="T8615" s="2">
        <v>3</v>
      </c>
      <c r="U8615" s="25">
        <v>0</v>
      </c>
      <c r="V8615" s="25">
        <v>177.58890000000002</v>
      </c>
      <c r="W8615" s="11">
        <f>Table_1[[#This Row],[Discount]]/Table_1[[#This Row],[Sales]]</f>
        <v>0</v>
      </c>
      <c r="X8615" t="str">
        <f>IF(Table_1[[#This Row],[Discount %]]&lt;=0.1, "0-10%", IF(Table_1[[#This Row],[Discount %]]&lt;=0.2, "10-20%", IF(Table_1[[#This Row],[Discount %]]&lt;=0.3, "20-30%", IF(Table_1[[#This Row],[Discount %]]&lt;=0.4, "30-40%", "40%+"))))</f>
        <v>0-10%</v>
      </c>
    </row>
    <row r="8616" spans="1:24" ht="14.4" x14ac:dyDescent="0.3">
      <c r="A8616" s="2">
        <v>8615</v>
      </c>
      <c r="B8616" s="2" t="s">
        <v>10141</v>
      </c>
      <c r="C8616" s="2">
        <f>YEAR([1]Data!$D8616)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9">
        <v>7.38</v>
      </c>
      <c r="T8616" s="2">
        <v>2</v>
      </c>
      <c r="U8616" s="25">
        <v>0</v>
      </c>
      <c r="V8616" s="25">
        <v>3.4685999999999999</v>
      </c>
      <c r="W8616" s="11">
        <f>Table_1[[#This Row],[Discount]]/Table_1[[#This Row],[Sales]]</f>
        <v>0</v>
      </c>
      <c r="X8616" t="str">
        <f>IF(Table_1[[#This Row],[Discount %]]&lt;=0.1, "0-10%", IF(Table_1[[#This Row],[Discount %]]&lt;=0.2, "10-20%", IF(Table_1[[#This Row],[Discount %]]&lt;=0.3, "20-30%", IF(Table_1[[#This Row],[Discount %]]&lt;=0.4, "30-40%", "40%+"))))</f>
        <v>0-10%</v>
      </c>
    </row>
    <row r="8617" spans="1:24" ht="14.4" x14ac:dyDescent="0.3">
      <c r="A8617" s="2">
        <v>8616</v>
      </c>
      <c r="B8617" s="2" t="s">
        <v>10141</v>
      </c>
      <c r="C8617" s="2">
        <f>YEAR([1]Data!$D8617)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9">
        <v>14.256000000000002</v>
      </c>
      <c r="T8617" s="2">
        <v>3</v>
      </c>
      <c r="U8617" s="25">
        <v>0.2</v>
      </c>
      <c r="V8617" s="25">
        <v>4.4550000000000001</v>
      </c>
      <c r="W8617" s="11">
        <f>Table_1[[#This Row],[Discount]]/Table_1[[#This Row],[Sales]]</f>
        <v>1.4029180695847361E-2</v>
      </c>
      <c r="X8617" t="str">
        <f>IF(Table_1[[#This Row],[Discount %]]&lt;=0.1, "0-10%", IF(Table_1[[#This Row],[Discount %]]&lt;=0.2, "10-20%", IF(Table_1[[#This Row],[Discount %]]&lt;=0.3, "20-30%", IF(Table_1[[#This Row],[Discount %]]&lt;=0.4, "30-40%", "40%+"))))</f>
        <v>0-10%</v>
      </c>
    </row>
    <row r="8618" spans="1:24" ht="14.4" x14ac:dyDescent="0.3">
      <c r="A8618" s="2">
        <v>8617</v>
      </c>
      <c r="B8618" s="2" t="s">
        <v>10141</v>
      </c>
      <c r="C8618" s="2">
        <f>YEAR([1]Data!$D8618)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9">
        <v>81.98</v>
      </c>
      <c r="T8618" s="2">
        <v>2</v>
      </c>
      <c r="U8618" s="25">
        <v>0</v>
      </c>
      <c r="V8618" s="25">
        <v>40.170200000000001</v>
      </c>
      <c r="W8618" s="11">
        <f>Table_1[[#This Row],[Discount]]/Table_1[[#This Row],[Sales]]</f>
        <v>0</v>
      </c>
      <c r="X8618" t="str">
        <f>IF(Table_1[[#This Row],[Discount %]]&lt;=0.1, "0-10%", IF(Table_1[[#This Row],[Discount %]]&lt;=0.2, "10-20%", IF(Table_1[[#This Row],[Discount %]]&lt;=0.3, "20-30%", IF(Table_1[[#This Row],[Discount %]]&lt;=0.4, "30-40%", "40%+"))))</f>
        <v>0-10%</v>
      </c>
    </row>
    <row r="8619" spans="1:24" ht="14.4" x14ac:dyDescent="0.3">
      <c r="A8619" s="2">
        <v>8618</v>
      </c>
      <c r="B8619" s="2" t="s">
        <v>10141</v>
      </c>
      <c r="C8619" s="2">
        <f>YEAR([1]Data!$D8619)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9">
        <v>39.624000000000009</v>
      </c>
      <c r="T8619" s="2">
        <v>3</v>
      </c>
      <c r="U8619" s="25">
        <v>0.2</v>
      </c>
      <c r="V8619" s="25">
        <v>13.868400000000001</v>
      </c>
      <c r="W8619" s="11">
        <f>Table_1[[#This Row],[Discount]]/Table_1[[#This Row],[Sales]]</f>
        <v>5.0474459923278816E-3</v>
      </c>
      <c r="X8619" t="str">
        <f>IF(Table_1[[#This Row],[Discount %]]&lt;=0.1, "0-10%", IF(Table_1[[#This Row],[Discount %]]&lt;=0.2, "10-20%", IF(Table_1[[#This Row],[Discount %]]&lt;=0.3, "20-30%", IF(Table_1[[#This Row],[Discount %]]&lt;=0.4, "30-40%", "40%+"))))</f>
        <v>0-10%</v>
      </c>
    </row>
    <row r="8620" spans="1:24" ht="14.4" x14ac:dyDescent="0.3">
      <c r="A8620" s="2">
        <v>8619</v>
      </c>
      <c r="B8620" s="2" t="s">
        <v>10142</v>
      </c>
      <c r="C8620" s="2">
        <f>YEAR([1]Data!$D8620)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9">
        <v>399.67200000000003</v>
      </c>
      <c r="T8620" s="2">
        <v>7</v>
      </c>
      <c r="U8620" s="25">
        <v>0.2</v>
      </c>
      <c r="V8620" s="25">
        <v>-14.987700000000061</v>
      </c>
      <c r="W8620" s="11">
        <f>Table_1[[#This Row],[Discount]]/Table_1[[#This Row],[Sales]]</f>
        <v>5.0041033647591025E-4</v>
      </c>
      <c r="X8620" t="str">
        <f>IF(Table_1[[#This Row],[Discount %]]&lt;=0.1, "0-10%", IF(Table_1[[#This Row],[Discount %]]&lt;=0.2, "10-20%", IF(Table_1[[#This Row],[Discount %]]&lt;=0.3, "20-30%", IF(Table_1[[#This Row],[Discount %]]&lt;=0.4, "30-40%", "40%+"))))</f>
        <v>0-10%</v>
      </c>
    </row>
    <row r="8621" spans="1:24" ht="14.4" x14ac:dyDescent="0.3">
      <c r="A8621" s="2">
        <v>8620</v>
      </c>
      <c r="B8621" s="2" t="s">
        <v>10143</v>
      </c>
      <c r="C8621" s="2">
        <f>YEAR([1]Data!$D8621)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9">
        <v>65.12</v>
      </c>
      <c r="T8621" s="2">
        <v>4</v>
      </c>
      <c r="U8621" s="25">
        <v>0</v>
      </c>
      <c r="V8621" s="25">
        <v>16.931200000000004</v>
      </c>
      <c r="W8621" s="11">
        <f>Table_1[[#This Row],[Discount]]/Table_1[[#This Row],[Sales]]</f>
        <v>0</v>
      </c>
      <c r="X8621" t="str">
        <f>IF(Table_1[[#This Row],[Discount %]]&lt;=0.1, "0-10%", IF(Table_1[[#This Row],[Discount %]]&lt;=0.2, "10-20%", IF(Table_1[[#This Row],[Discount %]]&lt;=0.3, "20-30%", IF(Table_1[[#This Row],[Discount %]]&lt;=0.4, "30-40%", "40%+"))))</f>
        <v>0-10%</v>
      </c>
    </row>
    <row r="8622" spans="1:24" ht="14.4" x14ac:dyDescent="0.3">
      <c r="A8622" s="2">
        <v>8621</v>
      </c>
      <c r="B8622" s="2" t="s">
        <v>10144</v>
      </c>
      <c r="C8622" s="2">
        <f>YEAR([1]Data!$D8622)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9">
        <v>30.560000000000002</v>
      </c>
      <c r="T8622" s="2">
        <v>5</v>
      </c>
      <c r="U8622" s="25">
        <v>0.6</v>
      </c>
      <c r="V8622" s="25">
        <v>-19.863999999999997</v>
      </c>
      <c r="W8622" s="11">
        <f>Table_1[[#This Row],[Discount]]/Table_1[[#This Row],[Sales]]</f>
        <v>1.9633507853403138E-2</v>
      </c>
      <c r="X8622" t="str">
        <f>IF(Table_1[[#This Row],[Discount %]]&lt;=0.1, "0-10%", IF(Table_1[[#This Row],[Discount %]]&lt;=0.2, "10-20%", IF(Table_1[[#This Row],[Discount %]]&lt;=0.3, "20-30%", IF(Table_1[[#This Row],[Discount %]]&lt;=0.4, "30-40%", "40%+"))))</f>
        <v>0-10%</v>
      </c>
    </row>
    <row r="8623" spans="1:24" ht="14.4" x14ac:dyDescent="0.3">
      <c r="A8623" s="2">
        <v>8622</v>
      </c>
      <c r="B8623" s="2" t="s">
        <v>10145</v>
      </c>
      <c r="C8623" s="2">
        <f>YEAR([1]Data!$D8623)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9">
        <v>20.768000000000001</v>
      </c>
      <c r="T8623" s="2">
        <v>2</v>
      </c>
      <c r="U8623" s="25">
        <v>0.2</v>
      </c>
      <c r="V8623" s="25">
        <v>2.3363999999999976</v>
      </c>
      <c r="W8623" s="11">
        <f>Table_1[[#This Row],[Discount]]/Table_1[[#This Row],[Sales]]</f>
        <v>9.6302003081664093E-3</v>
      </c>
      <c r="X8623" t="str">
        <f>IF(Table_1[[#This Row],[Discount %]]&lt;=0.1, "0-10%", IF(Table_1[[#This Row],[Discount %]]&lt;=0.2, "10-20%", IF(Table_1[[#This Row],[Discount %]]&lt;=0.3, "20-30%", IF(Table_1[[#This Row],[Discount %]]&lt;=0.4, "30-40%", "40%+"))))</f>
        <v>0-10%</v>
      </c>
    </row>
    <row r="8624" spans="1:24" ht="14.4" x14ac:dyDescent="0.3">
      <c r="A8624" s="2">
        <v>8623</v>
      </c>
      <c r="B8624" s="2" t="s">
        <v>10146</v>
      </c>
      <c r="C8624" s="2">
        <f>YEAR([1]Data!$D8624)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9">
        <v>39.808</v>
      </c>
      <c r="T8624" s="2">
        <v>4</v>
      </c>
      <c r="U8624" s="25">
        <v>0.2</v>
      </c>
      <c r="V8624" s="25">
        <v>3.9808000000000003</v>
      </c>
      <c r="W8624" s="11">
        <f>Table_1[[#This Row],[Discount]]/Table_1[[#This Row],[Sales]]</f>
        <v>5.0241157556270098E-3</v>
      </c>
      <c r="X8624" t="str">
        <f>IF(Table_1[[#This Row],[Discount %]]&lt;=0.1, "0-10%", IF(Table_1[[#This Row],[Discount %]]&lt;=0.2, "10-20%", IF(Table_1[[#This Row],[Discount %]]&lt;=0.3, "20-30%", IF(Table_1[[#This Row],[Discount %]]&lt;=0.4, "30-40%", "40%+"))))</f>
        <v>0-10%</v>
      </c>
    </row>
    <row r="8625" spans="1:24" ht="14.4" x14ac:dyDescent="0.3">
      <c r="A8625" s="2">
        <v>8624</v>
      </c>
      <c r="B8625" s="2" t="s">
        <v>10147</v>
      </c>
      <c r="C8625" s="2">
        <f>YEAR([1]Data!$D8625)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9">
        <v>121.10400000000003</v>
      </c>
      <c r="T8625" s="2">
        <v>6</v>
      </c>
      <c r="U8625" s="25">
        <v>0.7</v>
      </c>
      <c r="V8625" s="25">
        <v>-100.91999999999999</v>
      </c>
      <c r="W8625" s="11">
        <f>Table_1[[#This Row],[Discount]]/Table_1[[#This Row],[Sales]]</f>
        <v>5.7801558990619615E-3</v>
      </c>
      <c r="X8625" t="str">
        <f>IF(Table_1[[#This Row],[Discount %]]&lt;=0.1, "0-10%", IF(Table_1[[#This Row],[Discount %]]&lt;=0.2, "10-20%", IF(Table_1[[#This Row],[Discount %]]&lt;=0.3, "20-30%", IF(Table_1[[#This Row],[Discount %]]&lt;=0.4, "30-40%", "40%+"))))</f>
        <v>0-10%</v>
      </c>
    </row>
    <row r="8626" spans="1:24" ht="14.4" x14ac:dyDescent="0.3">
      <c r="A8626" s="2">
        <v>8625</v>
      </c>
      <c r="B8626" s="2" t="s">
        <v>10147</v>
      </c>
      <c r="C8626" s="2">
        <f>YEAR([1]Data!$D8626)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9">
        <v>111.96</v>
      </c>
      <c r="T8626" s="2">
        <v>5</v>
      </c>
      <c r="U8626" s="25">
        <v>0.2</v>
      </c>
      <c r="V8626" s="25">
        <v>-1.3995000000000104</v>
      </c>
      <c r="W8626" s="11">
        <f>Table_1[[#This Row],[Discount]]/Table_1[[#This Row],[Sales]]</f>
        <v>1.7863522686673815E-3</v>
      </c>
      <c r="X8626" t="str">
        <f>IF(Table_1[[#This Row],[Discount %]]&lt;=0.1, "0-10%", IF(Table_1[[#This Row],[Discount %]]&lt;=0.2, "10-20%", IF(Table_1[[#This Row],[Discount %]]&lt;=0.3, "20-30%", IF(Table_1[[#This Row],[Discount %]]&lt;=0.4, "30-40%", "40%+"))))</f>
        <v>0-10%</v>
      </c>
    </row>
    <row r="8627" spans="1:24" ht="14.4" x14ac:dyDescent="0.3">
      <c r="A8627" s="2">
        <v>8626</v>
      </c>
      <c r="B8627" s="2" t="s">
        <v>10148</v>
      </c>
      <c r="C8627" s="2">
        <f>YEAR([1]Data!$D8627)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9">
        <v>15.696000000000002</v>
      </c>
      <c r="T8627" s="2">
        <v>3</v>
      </c>
      <c r="U8627" s="25">
        <v>0.2</v>
      </c>
      <c r="V8627" s="25">
        <v>5.1011999999999995</v>
      </c>
      <c r="W8627" s="11">
        <f>Table_1[[#This Row],[Discount]]/Table_1[[#This Row],[Sales]]</f>
        <v>1.27420998980632E-2</v>
      </c>
      <c r="X8627" t="str">
        <f>IF(Table_1[[#This Row],[Discount %]]&lt;=0.1, "0-10%", IF(Table_1[[#This Row],[Discount %]]&lt;=0.2, "10-20%", IF(Table_1[[#This Row],[Discount %]]&lt;=0.3, "20-30%", IF(Table_1[[#This Row],[Discount %]]&lt;=0.4, "30-40%", "40%+"))))</f>
        <v>0-10%</v>
      </c>
    </row>
    <row r="8628" spans="1:24" ht="14.4" x14ac:dyDescent="0.3">
      <c r="A8628" s="2">
        <v>8627</v>
      </c>
      <c r="B8628" s="2" t="s">
        <v>10149</v>
      </c>
      <c r="C8628" s="2">
        <f>YEAR([1]Data!$D8628)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9">
        <v>70.260000000000005</v>
      </c>
      <c r="T8628" s="2">
        <v>3</v>
      </c>
      <c r="U8628" s="25">
        <v>0</v>
      </c>
      <c r="V8628" s="25">
        <v>18.970199999999998</v>
      </c>
      <c r="W8628" s="11">
        <f>Table_1[[#This Row],[Discount]]/Table_1[[#This Row],[Sales]]</f>
        <v>0</v>
      </c>
      <c r="X8628" t="str">
        <f>IF(Table_1[[#This Row],[Discount %]]&lt;=0.1, "0-10%", IF(Table_1[[#This Row],[Discount %]]&lt;=0.2, "10-20%", IF(Table_1[[#This Row],[Discount %]]&lt;=0.3, "20-30%", IF(Table_1[[#This Row],[Discount %]]&lt;=0.4, "30-40%", "40%+"))))</f>
        <v>0-10%</v>
      </c>
    </row>
    <row r="8629" spans="1:24" ht="14.4" x14ac:dyDescent="0.3">
      <c r="A8629" s="2">
        <v>8628</v>
      </c>
      <c r="B8629" s="2" t="s">
        <v>10149</v>
      </c>
      <c r="C8629" s="2">
        <f>YEAR([1]Data!$D8629)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9">
        <v>90</v>
      </c>
      <c r="T8629" s="2">
        <v>5</v>
      </c>
      <c r="U8629" s="25">
        <v>0</v>
      </c>
      <c r="V8629" s="25">
        <v>16.199999999999992</v>
      </c>
      <c r="W8629" s="11">
        <f>Table_1[[#This Row],[Discount]]/Table_1[[#This Row],[Sales]]</f>
        <v>0</v>
      </c>
      <c r="X8629" t="str">
        <f>IF(Table_1[[#This Row],[Discount %]]&lt;=0.1, "0-10%", IF(Table_1[[#This Row],[Discount %]]&lt;=0.2, "10-20%", IF(Table_1[[#This Row],[Discount %]]&lt;=0.3, "20-30%", IF(Table_1[[#This Row],[Discount %]]&lt;=0.4, "30-40%", "40%+"))))</f>
        <v>0-10%</v>
      </c>
    </row>
    <row r="8630" spans="1:24" ht="14.4" x14ac:dyDescent="0.3">
      <c r="A8630" s="2">
        <v>8629</v>
      </c>
      <c r="B8630" s="2" t="s">
        <v>10149</v>
      </c>
      <c r="C8630" s="2">
        <f>YEAR([1]Data!$D8630)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9">
        <v>6.0960000000000001</v>
      </c>
      <c r="T8630" s="2">
        <v>2</v>
      </c>
      <c r="U8630" s="25">
        <v>0.2</v>
      </c>
      <c r="V8630" s="25">
        <v>2.0573999999999995</v>
      </c>
      <c r="W8630" s="11">
        <f>Table_1[[#This Row],[Discount]]/Table_1[[#This Row],[Sales]]</f>
        <v>3.2808398950131233E-2</v>
      </c>
      <c r="X8630" t="str">
        <f>IF(Table_1[[#This Row],[Discount %]]&lt;=0.1, "0-10%", IF(Table_1[[#This Row],[Discount %]]&lt;=0.2, "10-20%", IF(Table_1[[#This Row],[Discount %]]&lt;=0.3, "20-30%", IF(Table_1[[#This Row],[Discount %]]&lt;=0.4, "30-40%", "40%+"))))</f>
        <v>0-10%</v>
      </c>
    </row>
    <row r="8631" spans="1:24" ht="14.4" x14ac:dyDescent="0.3">
      <c r="A8631" s="2">
        <v>8630</v>
      </c>
      <c r="B8631" s="2" t="s">
        <v>10149</v>
      </c>
      <c r="C8631" s="2">
        <f>YEAR([1]Data!$D8631)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9">
        <v>481.17599999999999</v>
      </c>
      <c r="T8631" s="2">
        <v>2</v>
      </c>
      <c r="U8631" s="25">
        <v>0.4</v>
      </c>
      <c r="V8631" s="25">
        <v>-120.29400000000004</v>
      </c>
      <c r="W8631" s="11">
        <f>Table_1[[#This Row],[Discount]]/Table_1[[#This Row],[Sales]]</f>
        <v>8.3129665652484754E-4</v>
      </c>
      <c r="X8631" t="str">
        <f>IF(Table_1[[#This Row],[Discount %]]&lt;=0.1, "0-10%", IF(Table_1[[#This Row],[Discount %]]&lt;=0.2, "10-20%", IF(Table_1[[#This Row],[Discount %]]&lt;=0.3, "20-30%", IF(Table_1[[#This Row],[Discount %]]&lt;=0.4, "30-40%", "40%+"))))</f>
        <v>0-10%</v>
      </c>
    </row>
    <row r="8632" spans="1:24" ht="14.4" x14ac:dyDescent="0.3">
      <c r="A8632" s="2">
        <v>8631</v>
      </c>
      <c r="B8632" s="2" t="s">
        <v>10149</v>
      </c>
      <c r="C8632" s="2">
        <f>YEAR([1]Data!$D8632)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9">
        <v>7.24</v>
      </c>
      <c r="T8632" s="2">
        <v>4</v>
      </c>
      <c r="U8632" s="25">
        <v>0</v>
      </c>
      <c r="V8632" s="25">
        <v>2.3891999999999998</v>
      </c>
      <c r="W8632" s="11">
        <f>Table_1[[#This Row],[Discount]]/Table_1[[#This Row],[Sales]]</f>
        <v>0</v>
      </c>
      <c r="X8632" t="str">
        <f>IF(Table_1[[#This Row],[Discount %]]&lt;=0.1, "0-10%", IF(Table_1[[#This Row],[Discount %]]&lt;=0.2, "10-20%", IF(Table_1[[#This Row],[Discount %]]&lt;=0.3, "20-30%", IF(Table_1[[#This Row],[Discount %]]&lt;=0.4, "30-40%", "40%+"))))</f>
        <v>0-10%</v>
      </c>
    </row>
    <row r="8633" spans="1:24" ht="14.4" x14ac:dyDescent="0.3">
      <c r="A8633" s="2">
        <v>8632</v>
      </c>
      <c r="B8633" s="2" t="s">
        <v>10150</v>
      </c>
      <c r="C8633" s="2">
        <f>YEAR([1]Data!$D8633)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9">
        <v>177.45000000000002</v>
      </c>
      <c r="T8633" s="2">
        <v>5</v>
      </c>
      <c r="U8633" s="25">
        <v>0.5</v>
      </c>
      <c r="V8633" s="25">
        <v>-78.078000000000003</v>
      </c>
      <c r="W8633" s="11">
        <f>Table_1[[#This Row],[Discount]]/Table_1[[#This Row],[Sales]]</f>
        <v>2.8176951253874329E-3</v>
      </c>
      <c r="X8633" t="str">
        <f>IF(Table_1[[#This Row],[Discount %]]&lt;=0.1, "0-10%", IF(Table_1[[#This Row],[Discount %]]&lt;=0.2, "10-20%", IF(Table_1[[#This Row],[Discount %]]&lt;=0.3, "20-30%", IF(Table_1[[#This Row],[Discount %]]&lt;=0.4, "30-40%", "40%+"))))</f>
        <v>0-10%</v>
      </c>
    </row>
    <row r="8634" spans="1:24" ht="14.4" x14ac:dyDescent="0.3">
      <c r="A8634" s="2">
        <v>8633</v>
      </c>
      <c r="B8634" s="2" t="s">
        <v>10150</v>
      </c>
      <c r="C8634" s="2">
        <f>YEAR([1]Data!$D8634)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9">
        <v>1369.7640000000001</v>
      </c>
      <c r="T8634" s="2">
        <v>6</v>
      </c>
      <c r="U8634" s="25">
        <v>0.7</v>
      </c>
      <c r="V8634" s="25">
        <v>-913.17599999999993</v>
      </c>
      <c r="W8634" s="11">
        <f>Table_1[[#This Row],[Discount]]/Table_1[[#This Row],[Sales]]</f>
        <v>5.1103693774986049E-4</v>
      </c>
      <c r="X8634" t="str">
        <f>IF(Table_1[[#This Row],[Discount %]]&lt;=0.1, "0-10%", IF(Table_1[[#This Row],[Discount %]]&lt;=0.2, "10-20%", IF(Table_1[[#This Row],[Discount %]]&lt;=0.3, "20-30%", IF(Table_1[[#This Row],[Discount %]]&lt;=0.4, "30-40%", "40%+"))))</f>
        <v>0-10%</v>
      </c>
    </row>
    <row r="8635" spans="1:24" ht="14.4" x14ac:dyDescent="0.3">
      <c r="A8635" s="2">
        <v>8634</v>
      </c>
      <c r="B8635" s="2" t="s">
        <v>10150</v>
      </c>
      <c r="C8635" s="2">
        <f>YEAR([1]Data!$D8635)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9">
        <v>9.48</v>
      </c>
      <c r="T8635" s="2">
        <v>3</v>
      </c>
      <c r="U8635" s="25">
        <v>0.2</v>
      </c>
      <c r="V8635" s="25">
        <v>0.7110000000000003</v>
      </c>
      <c r="W8635" s="11">
        <f>Table_1[[#This Row],[Discount]]/Table_1[[#This Row],[Sales]]</f>
        <v>2.1097046413502109E-2</v>
      </c>
      <c r="X8635" t="str">
        <f>IF(Table_1[[#This Row],[Discount %]]&lt;=0.1, "0-10%", IF(Table_1[[#This Row],[Discount %]]&lt;=0.2, "10-20%", IF(Table_1[[#This Row],[Discount %]]&lt;=0.3, "20-30%", IF(Table_1[[#This Row],[Discount %]]&lt;=0.4, "30-40%", "40%+"))))</f>
        <v>0-10%</v>
      </c>
    </row>
    <row r="8636" spans="1:24" ht="14.4" x14ac:dyDescent="0.3">
      <c r="A8636" s="2">
        <v>8635</v>
      </c>
      <c r="B8636" s="2" t="s">
        <v>10151</v>
      </c>
      <c r="C8636" s="2">
        <f>YEAR([1]Data!$D8636)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9">
        <v>130.97999999999999</v>
      </c>
      <c r="T8636" s="2">
        <v>2</v>
      </c>
      <c r="U8636" s="25">
        <v>0.5</v>
      </c>
      <c r="V8636" s="25">
        <v>-89.066399999999987</v>
      </c>
      <c r="W8636" s="11">
        <f>Table_1[[#This Row],[Discount]]/Table_1[[#This Row],[Sales]]</f>
        <v>3.8173766987326311E-3</v>
      </c>
      <c r="X8636" t="str">
        <f>IF(Table_1[[#This Row],[Discount %]]&lt;=0.1, "0-10%", IF(Table_1[[#This Row],[Discount %]]&lt;=0.2, "10-20%", IF(Table_1[[#This Row],[Discount %]]&lt;=0.3, "20-30%", IF(Table_1[[#This Row],[Discount %]]&lt;=0.4, "30-40%", "40%+"))))</f>
        <v>0-10%</v>
      </c>
    </row>
    <row r="8637" spans="1:24" ht="14.4" x14ac:dyDescent="0.3">
      <c r="A8637" s="2">
        <v>8636</v>
      </c>
      <c r="B8637" s="2" t="s">
        <v>10152</v>
      </c>
      <c r="C8637" s="2">
        <f>YEAR([1]Data!$D8637)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9">
        <v>174.95000000000002</v>
      </c>
      <c r="T8637" s="2">
        <v>5</v>
      </c>
      <c r="U8637" s="25">
        <v>0</v>
      </c>
      <c r="V8637" s="25">
        <v>45.487000000000002</v>
      </c>
      <c r="W8637" s="11">
        <f>Table_1[[#This Row],[Discount]]/Table_1[[#This Row],[Sales]]</f>
        <v>0</v>
      </c>
      <c r="X8637" t="str">
        <f>IF(Table_1[[#This Row],[Discount %]]&lt;=0.1, "0-10%", IF(Table_1[[#This Row],[Discount %]]&lt;=0.2, "10-20%", IF(Table_1[[#This Row],[Discount %]]&lt;=0.3, "20-30%", IF(Table_1[[#This Row],[Discount %]]&lt;=0.4, "30-40%", "40%+"))))</f>
        <v>0-10%</v>
      </c>
    </row>
    <row r="8638" spans="1:24" ht="14.4" x14ac:dyDescent="0.3">
      <c r="A8638" s="2">
        <v>8637</v>
      </c>
      <c r="B8638" s="2" t="s">
        <v>10152</v>
      </c>
      <c r="C8638" s="2">
        <f>YEAR([1]Data!$D8638)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9">
        <v>826</v>
      </c>
      <c r="T8638" s="2">
        <v>5</v>
      </c>
      <c r="U8638" s="25">
        <v>0</v>
      </c>
      <c r="V8638" s="25">
        <v>214.76</v>
      </c>
      <c r="W8638" s="11">
        <f>Table_1[[#This Row],[Discount]]/Table_1[[#This Row],[Sales]]</f>
        <v>0</v>
      </c>
      <c r="X8638" t="str">
        <f>IF(Table_1[[#This Row],[Discount %]]&lt;=0.1, "0-10%", IF(Table_1[[#This Row],[Discount %]]&lt;=0.2, "10-20%", IF(Table_1[[#This Row],[Discount %]]&lt;=0.3, "20-30%", IF(Table_1[[#This Row],[Discount %]]&lt;=0.4, "30-40%", "40%+"))))</f>
        <v>0-10%</v>
      </c>
    </row>
    <row r="8639" spans="1:24" ht="14.4" x14ac:dyDescent="0.3">
      <c r="A8639" s="2">
        <v>8638</v>
      </c>
      <c r="B8639" s="2" t="s">
        <v>10153</v>
      </c>
      <c r="C8639" s="2">
        <f>YEAR([1]Data!$D8639)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9">
        <v>139.58000000000001</v>
      </c>
      <c r="T8639" s="2">
        <v>7</v>
      </c>
      <c r="U8639" s="25">
        <v>0</v>
      </c>
      <c r="V8639" s="25">
        <v>39.082400000000007</v>
      </c>
      <c r="W8639" s="11">
        <f>Table_1[[#This Row],[Discount]]/Table_1[[#This Row],[Sales]]</f>
        <v>0</v>
      </c>
      <c r="X8639" t="str">
        <f>IF(Table_1[[#This Row],[Discount %]]&lt;=0.1, "0-10%", IF(Table_1[[#This Row],[Discount %]]&lt;=0.2, "10-20%", IF(Table_1[[#This Row],[Discount %]]&lt;=0.3, "20-30%", IF(Table_1[[#This Row],[Discount %]]&lt;=0.4, "30-40%", "40%+"))))</f>
        <v>0-10%</v>
      </c>
    </row>
    <row r="8640" spans="1:24" ht="14.4" x14ac:dyDescent="0.3">
      <c r="A8640" s="2">
        <v>8639</v>
      </c>
      <c r="B8640" s="2" t="s">
        <v>10154</v>
      </c>
      <c r="C8640" s="2">
        <f>YEAR([1]Data!$D8640)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9">
        <v>399.95</v>
      </c>
      <c r="T8640" s="2">
        <v>5</v>
      </c>
      <c r="U8640" s="25">
        <v>0</v>
      </c>
      <c r="V8640" s="25">
        <v>143.982</v>
      </c>
      <c r="W8640" s="11">
        <f>Table_1[[#This Row],[Discount]]/Table_1[[#This Row],[Sales]]</f>
        <v>0</v>
      </c>
      <c r="X8640" t="str">
        <f>IF(Table_1[[#This Row],[Discount %]]&lt;=0.1, "0-10%", IF(Table_1[[#This Row],[Discount %]]&lt;=0.2, "10-20%", IF(Table_1[[#This Row],[Discount %]]&lt;=0.3, "20-30%", IF(Table_1[[#This Row],[Discount %]]&lt;=0.4, "30-40%", "40%+"))))</f>
        <v>0-10%</v>
      </c>
    </row>
    <row r="8641" spans="1:24" ht="14.4" x14ac:dyDescent="0.3">
      <c r="A8641" s="2">
        <v>8640</v>
      </c>
      <c r="B8641" s="2" t="s">
        <v>10155</v>
      </c>
      <c r="C8641" s="2">
        <f>YEAR([1]Data!$D8641)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9">
        <v>12.39</v>
      </c>
      <c r="T8641" s="2">
        <v>3</v>
      </c>
      <c r="U8641" s="25">
        <v>0</v>
      </c>
      <c r="V8641" s="25">
        <v>5.8232999999999997</v>
      </c>
      <c r="W8641" s="11">
        <f>Table_1[[#This Row],[Discount]]/Table_1[[#This Row],[Sales]]</f>
        <v>0</v>
      </c>
      <c r="X8641" t="str">
        <f>IF(Table_1[[#This Row],[Discount %]]&lt;=0.1, "0-10%", IF(Table_1[[#This Row],[Discount %]]&lt;=0.2, "10-20%", IF(Table_1[[#This Row],[Discount %]]&lt;=0.3, "20-30%", IF(Table_1[[#This Row],[Discount %]]&lt;=0.4, "30-40%", "40%+"))))</f>
        <v>0-10%</v>
      </c>
    </row>
    <row r="8642" spans="1:24" ht="14.4" x14ac:dyDescent="0.3">
      <c r="A8642" s="2">
        <v>8641</v>
      </c>
      <c r="B8642" s="2" t="s">
        <v>10156</v>
      </c>
      <c r="C8642" s="2">
        <f>YEAR([1]Data!$D8642)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9">
        <v>760.97999999999979</v>
      </c>
      <c r="T8642" s="2">
        <v>5</v>
      </c>
      <c r="U8642" s="25">
        <v>0.8</v>
      </c>
      <c r="V8642" s="25">
        <v>-1141.47</v>
      </c>
      <c r="W8642" s="11">
        <f>Table_1[[#This Row],[Discount]]/Table_1[[#This Row],[Sales]]</f>
        <v>1.051275986228285E-3</v>
      </c>
      <c r="X8642" t="str">
        <f>IF(Table_1[[#This Row],[Discount %]]&lt;=0.1, "0-10%", IF(Table_1[[#This Row],[Discount %]]&lt;=0.2, "10-20%", IF(Table_1[[#This Row],[Discount %]]&lt;=0.3, "20-30%", IF(Table_1[[#This Row],[Discount %]]&lt;=0.4, "30-40%", "40%+"))))</f>
        <v>0-10%</v>
      </c>
    </row>
    <row r="8643" spans="1:24" ht="14.4" x14ac:dyDescent="0.3">
      <c r="A8643" s="2">
        <v>8642</v>
      </c>
      <c r="B8643" s="2" t="s">
        <v>10157</v>
      </c>
      <c r="C8643" s="2">
        <f>YEAR([1]Data!$D8643)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9">
        <v>67.860000000000014</v>
      </c>
      <c r="T8643" s="2">
        <v>6</v>
      </c>
      <c r="U8643" s="25">
        <v>0.7</v>
      </c>
      <c r="V8643" s="25">
        <v>-45.239999999999995</v>
      </c>
      <c r="W8643" s="11">
        <f>Table_1[[#This Row],[Discount]]/Table_1[[#This Row],[Sales]]</f>
        <v>1.0315355142941346E-2</v>
      </c>
      <c r="X8643" t="str">
        <f>IF(Table_1[[#This Row],[Discount %]]&lt;=0.1, "0-10%", IF(Table_1[[#This Row],[Discount %]]&lt;=0.2, "10-20%", IF(Table_1[[#This Row],[Discount %]]&lt;=0.3, "20-30%", IF(Table_1[[#This Row],[Discount %]]&lt;=0.4, "30-40%", "40%+"))))</f>
        <v>0-10%</v>
      </c>
    </row>
    <row r="8644" spans="1:24" ht="14.4" x14ac:dyDescent="0.3">
      <c r="A8644" s="2">
        <v>8643</v>
      </c>
      <c r="B8644" s="2" t="s">
        <v>10158</v>
      </c>
      <c r="C8644" s="2">
        <f>YEAR([1]Data!$D8644)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9">
        <v>31.504000000000005</v>
      </c>
      <c r="T8644" s="2">
        <v>11</v>
      </c>
      <c r="U8644" s="25">
        <v>0.2</v>
      </c>
      <c r="V8644" s="25">
        <v>11.814</v>
      </c>
      <c r="W8644" s="11">
        <f>Table_1[[#This Row],[Discount]]/Table_1[[#This Row],[Sales]]</f>
        <v>6.3484002031488056E-3</v>
      </c>
      <c r="X8644" t="str">
        <f>IF(Table_1[[#This Row],[Discount %]]&lt;=0.1, "0-10%", IF(Table_1[[#This Row],[Discount %]]&lt;=0.2, "10-20%", IF(Table_1[[#This Row],[Discount %]]&lt;=0.3, "20-30%", IF(Table_1[[#This Row],[Discount %]]&lt;=0.4, "30-40%", "40%+"))))</f>
        <v>0-10%</v>
      </c>
    </row>
    <row r="8645" spans="1:24" ht="14.4" x14ac:dyDescent="0.3">
      <c r="A8645" s="2">
        <v>8644</v>
      </c>
      <c r="B8645" s="2" t="s">
        <v>10158</v>
      </c>
      <c r="C8645" s="2">
        <f>YEAR([1]Data!$D8645)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9">
        <v>5.04</v>
      </c>
      <c r="T8645" s="2">
        <v>1</v>
      </c>
      <c r="U8645" s="25">
        <v>0.2</v>
      </c>
      <c r="V8645" s="25">
        <v>1.6379999999999997</v>
      </c>
      <c r="W8645" s="11">
        <f>Table_1[[#This Row],[Discount]]/Table_1[[#This Row],[Sales]]</f>
        <v>3.9682539682539687E-2</v>
      </c>
      <c r="X8645" t="str">
        <f>IF(Table_1[[#This Row],[Discount %]]&lt;=0.1, "0-10%", IF(Table_1[[#This Row],[Discount %]]&lt;=0.2, "10-20%", IF(Table_1[[#This Row],[Discount %]]&lt;=0.3, "20-30%", IF(Table_1[[#This Row],[Discount %]]&lt;=0.4, "30-40%", "40%+"))))</f>
        <v>0-10%</v>
      </c>
    </row>
    <row r="8646" spans="1:24" ht="14.4" x14ac:dyDescent="0.3">
      <c r="A8646" s="2">
        <v>8645</v>
      </c>
      <c r="B8646" s="2" t="s">
        <v>10158</v>
      </c>
      <c r="C8646" s="2">
        <f>YEAR([1]Data!$D8646)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9">
        <v>39.878999999999998</v>
      </c>
      <c r="T8646" s="2">
        <v>7</v>
      </c>
      <c r="U8646" s="25">
        <v>0.7</v>
      </c>
      <c r="V8646" s="25">
        <v>-29.244599999999991</v>
      </c>
      <c r="W8646" s="11">
        <f>Table_1[[#This Row],[Discount]]/Table_1[[#This Row],[Sales]]</f>
        <v>1.7553098121818499E-2</v>
      </c>
      <c r="X8646" t="str">
        <f>IF(Table_1[[#This Row],[Discount %]]&lt;=0.1, "0-10%", IF(Table_1[[#This Row],[Discount %]]&lt;=0.2, "10-20%", IF(Table_1[[#This Row],[Discount %]]&lt;=0.3, "20-30%", IF(Table_1[[#This Row],[Discount %]]&lt;=0.4, "30-40%", "40%+"))))</f>
        <v>0-10%</v>
      </c>
    </row>
    <row r="8647" spans="1:24" ht="14.4" x14ac:dyDescent="0.3">
      <c r="A8647" s="2">
        <v>8646</v>
      </c>
      <c r="B8647" s="2" t="s">
        <v>10158</v>
      </c>
      <c r="C8647" s="2">
        <f>YEAR([1]Data!$D8647)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9">
        <v>4.7119999999999997</v>
      </c>
      <c r="T8647" s="2">
        <v>1</v>
      </c>
      <c r="U8647" s="25">
        <v>0.2</v>
      </c>
      <c r="V8647" s="25">
        <v>1.4136000000000002</v>
      </c>
      <c r="W8647" s="11">
        <f>Table_1[[#This Row],[Discount]]/Table_1[[#This Row],[Sales]]</f>
        <v>4.2444821731748732E-2</v>
      </c>
      <c r="X8647" t="str">
        <f>IF(Table_1[[#This Row],[Discount %]]&lt;=0.1, "0-10%", IF(Table_1[[#This Row],[Discount %]]&lt;=0.2, "10-20%", IF(Table_1[[#This Row],[Discount %]]&lt;=0.3, "20-30%", IF(Table_1[[#This Row],[Discount %]]&lt;=0.4, "30-40%", "40%+"))))</f>
        <v>0-10%</v>
      </c>
    </row>
    <row r="8648" spans="1:24" ht="14.4" x14ac:dyDescent="0.3">
      <c r="A8648" s="2">
        <v>8647</v>
      </c>
      <c r="B8648" s="2" t="s">
        <v>10159</v>
      </c>
      <c r="C8648" s="2">
        <f>YEAR([1]Data!$D8648)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9">
        <v>194.35200000000003</v>
      </c>
      <c r="T8648" s="2">
        <v>3</v>
      </c>
      <c r="U8648" s="25">
        <v>0.2</v>
      </c>
      <c r="V8648" s="25">
        <v>19.435200000000009</v>
      </c>
      <c r="W8648" s="11">
        <f>Table_1[[#This Row],[Discount]]/Table_1[[#This Row],[Sales]]</f>
        <v>1.0290606734173046E-3</v>
      </c>
      <c r="X8648" t="str">
        <f>IF(Table_1[[#This Row],[Discount %]]&lt;=0.1, "0-10%", IF(Table_1[[#This Row],[Discount %]]&lt;=0.2, "10-20%", IF(Table_1[[#This Row],[Discount %]]&lt;=0.3, "20-30%", IF(Table_1[[#This Row],[Discount %]]&lt;=0.4, "30-40%", "40%+"))))</f>
        <v>0-10%</v>
      </c>
    </row>
    <row r="8649" spans="1:24" ht="14.4" x14ac:dyDescent="0.3">
      <c r="A8649" s="2">
        <v>8648</v>
      </c>
      <c r="B8649" s="2" t="s">
        <v>10160</v>
      </c>
      <c r="C8649" s="2">
        <f>YEAR([1]Data!$D8649)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9">
        <v>97.424000000000007</v>
      </c>
      <c r="T8649" s="2">
        <v>2</v>
      </c>
      <c r="U8649" s="25">
        <v>0.2</v>
      </c>
      <c r="V8649" s="25">
        <v>10.960199999999993</v>
      </c>
      <c r="W8649" s="11">
        <f>Table_1[[#This Row],[Discount]]/Table_1[[#This Row],[Sales]]</f>
        <v>2.0528822466743309E-3</v>
      </c>
      <c r="X8649" t="str">
        <f>IF(Table_1[[#This Row],[Discount %]]&lt;=0.1, "0-10%", IF(Table_1[[#This Row],[Discount %]]&lt;=0.2, "10-20%", IF(Table_1[[#This Row],[Discount %]]&lt;=0.3, "20-30%", IF(Table_1[[#This Row],[Discount %]]&lt;=0.4, "30-40%", "40%+"))))</f>
        <v>0-10%</v>
      </c>
    </row>
    <row r="8650" spans="1:24" ht="14.4" x14ac:dyDescent="0.3">
      <c r="A8650" s="2">
        <v>8649</v>
      </c>
      <c r="B8650" s="2" t="s">
        <v>10161</v>
      </c>
      <c r="C8650" s="2">
        <f>YEAR([1]Data!$D8650)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9">
        <v>704.76</v>
      </c>
      <c r="T8650" s="2">
        <v>5</v>
      </c>
      <c r="U8650" s="25">
        <v>0.2</v>
      </c>
      <c r="V8650" s="25">
        <v>26.428499999999957</v>
      </c>
      <c r="W8650" s="11">
        <f>Table_1[[#This Row],[Discount]]/Table_1[[#This Row],[Sales]]</f>
        <v>2.8378455076905615E-4</v>
      </c>
      <c r="X8650" t="str">
        <f>IF(Table_1[[#This Row],[Discount %]]&lt;=0.1, "0-10%", IF(Table_1[[#This Row],[Discount %]]&lt;=0.2, "10-20%", IF(Table_1[[#This Row],[Discount %]]&lt;=0.3, "20-30%", IF(Table_1[[#This Row],[Discount %]]&lt;=0.4, "30-40%", "40%+"))))</f>
        <v>0-10%</v>
      </c>
    </row>
    <row r="8651" spans="1:24" ht="14.4" x14ac:dyDescent="0.3">
      <c r="A8651" s="2">
        <v>8650</v>
      </c>
      <c r="B8651" s="2" t="s">
        <v>10161</v>
      </c>
      <c r="C8651" s="2">
        <f>YEAR([1]Data!$D8651)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9">
        <v>27.396000000000004</v>
      </c>
      <c r="T8651" s="2">
        <v>3</v>
      </c>
      <c r="U8651" s="25">
        <v>0.7</v>
      </c>
      <c r="V8651" s="25">
        <v>-20.090399999999995</v>
      </c>
      <c r="W8651" s="11">
        <f>Table_1[[#This Row],[Discount]]/Table_1[[#This Row],[Sales]]</f>
        <v>2.5551175354066282E-2</v>
      </c>
      <c r="X8651" t="str">
        <f>IF(Table_1[[#This Row],[Discount %]]&lt;=0.1, "0-10%", IF(Table_1[[#This Row],[Discount %]]&lt;=0.2, "10-20%", IF(Table_1[[#This Row],[Discount %]]&lt;=0.3, "20-30%", IF(Table_1[[#This Row],[Discount %]]&lt;=0.4, "30-40%", "40%+"))))</f>
        <v>0-10%</v>
      </c>
    </row>
    <row r="8652" spans="1:24" ht="14.4" x14ac:dyDescent="0.3">
      <c r="A8652" s="2">
        <v>8651</v>
      </c>
      <c r="B8652" s="2" t="s">
        <v>10162</v>
      </c>
      <c r="C8652" s="2">
        <f>YEAR([1]Data!$D8652)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9">
        <v>5.6999999999999993</v>
      </c>
      <c r="T8652" s="2">
        <v>5</v>
      </c>
      <c r="U8652" s="25">
        <v>0</v>
      </c>
      <c r="V8652" s="25">
        <v>2.6789999999999998</v>
      </c>
      <c r="W8652" s="11">
        <f>Table_1[[#This Row],[Discount]]/Table_1[[#This Row],[Sales]]</f>
        <v>0</v>
      </c>
      <c r="X8652" t="str">
        <f>IF(Table_1[[#This Row],[Discount %]]&lt;=0.1, "0-10%", IF(Table_1[[#This Row],[Discount %]]&lt;=0.2, "10-20%", IF(Table_1[[#This Row],[Discount %]]&lt;=0.3, "20-30%", IF(Table_1[[#This Row],[Discount %]]&lt;=0.4, "30-40%", "40%+"))))</f>
        <v>0-10%</v>
      </c>
    </row>
    <row r="8653" spans="1:24" ht="14.4" x14ac:dyDescent="0.3">
      <c r="A8653" s="2">
        <v>8652</v>
      </c>
      <c r="B8653" s="2" t="s">
        <v>10162</v>
      </c>
      <c r="C8653" s="2">
        <f>YEAR([1]Data!$D8653)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9">
        <v>14.190000000000001</v>
      </c>
      <c r="T8653" s="2">
        <v>3</v>
      </c>
      <c r="U8653" s="25">
        <v>0</v>
      </c>
      <c r="V8653" s="25">
        <v>5.5341000000000014</v>
      </c>
      <c r="W8653" s="11">
        <f>Table_1[[#This Row],[Discount]]/Table_1[[#This Row],[Sales]]</f>
        <v>0</v>
      </c>
      <c r="X8653" t="str">
        <f>IF(Table_1[[#This Row],[Discount %]]&lt;=0.1, "0-10%", IF(Table_1[[#This Row],[Discount %]]&lt;=0.2, "10-20%", IF(Table_1[[#This Row],[Discount %]]&lt;=0.3, "20-30%", IF(Table_1[[#This Row],[Discount %]]&lt;=0.4, "30-40%", "40%+"))))</f>
        <v>0-10%</v>
      </c>
    </row>
    <row r="8654" spans="1:24" ht="14.4" x14ac:dyDescent="0.3">
      <c r="A8654" s="2">
        <v>8653</v>
      </c>
      <c r="B8654" s="2" t="s">
        <v>10162</v>
      </c>
      <c r="C8654" s="2">
        <f>YEAR([1]Data!$D8654)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9">
        <v>7.3</v>
      </c>
      <c r="T8654" s="2">
        <v>2</v>
      </c>
      <c r="U8654" s="25">
        <v>0</v>
      </c>
      <c r="V8654" s="25">
        <v>2.1899999999999995</v>
      </c>
      <c r="W8654" s="11">
        <f>Table_1[[#This Row],[Discount]]/Table_1[[#This Row],[Sales]]</f>
        <v>0</v>
      </c>
      <c r="X8654" t="str">
        <f>IF(Table_1[[#This Row],[Discount %]]&lt;=0.1, "0-10%", IF(Table_1[[#This Row],[Discount %]]&lt;=0.2, "10-20%", IF(Table_1[[#This Row],[Discount %]]&lt;=0.3, "20-30%", IF(Table_1[[#This Row],[Discount %]]&lt;=0.4, "30-40%", "40%+"))))</f>
        <v>0-10%</v>
      </c>
    </row>
    <row r="8655" spans="1:24" ht="14.4" x14ac:dyDescent="0.3">
      <c r="A8655" s="2">
        <v>8654</v>
      </c>
      <c r="B8655" s="2" t="s">
        <v>10162</v>
      </c>
      <c r="C8655" s="2">
        <f>YEAR([1]Data!$D8655)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9">
        <v>199.98</v>
      </c>
      <c r="T8655" s="2">
        <v>2</v>
      </c>
      <c r="U8655" s="25">
        <v>0</v>
      </c>
      <c r="V8655" s="25">
        <v>75.992400000000004</v>
      </c>
      <c r="W8655" s="11">
        <f>Table_1[[#This Row],[Discount]]/Table_1[[#This Row],[Sales]]</f>
        <v>0</v>
      </c>
      <c r="X8655" t="str">
        <f>IF(Table_1[[#This Row],[Discount %]]&lt;=0.1, "0-10%", IF(Table_1[[#This Row],[Discount %]]&lt;=0.2, "10-20%", IF(Table_1[[#This Row],[Discount %]]&lt;=0.3, "20-30%", IF(Table_1[[#This Row],[Discount %]]&lt;=0.4, "30-40%", "40%+"))))</f>
        <v>0-10%</v>
      </c>
    </row>
    <row r="8656" spans="1:24" ht="14.4" x14ac:dyDescent="0.3">
      <c r="A8656" s="2">
        <v>8655</v>
      </c>
      <c r="B8656" s="2" t="s">
        <v>10162</v>
      </c>
      <c r="C8656" s="2">
        <f>YEAR([1]Data!$D8656)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9">
        <v>144.96</v>
      </c>
      <c r="T8656" s="2">
        <v>4</v>
      </c>
      <c r="U8656" s="25">
        <v>0</v>
      </c>
      <c r="V8656" s="25">
        <v>60.883200000000002</v>
      </c>
      <c r="W8656" s="11">
        <f>Table_1[[#This Row],[Discount]]/Table_1[[#This Row],[Sales]]</f>
        <v>0</v>
      </c>
      <c r="X8656" t="str">
        <f>IF(Table_1[[#This Row],[Discount %]]&lt;=0.1, "0-10%", IF(Table_1[[#This Row],[Discount %]]&lt;=0.2, "10-20%", IF(Table_1[[#This Row],[Discount %]]&lt;=0.3, "20-30%", IF(Table_1[[#This Row],[Discount %]]&lt;=0.4, "30-40%", "40%+"))))</f>
        <v>0-10%</v>
      </c>
    </row>
    <row r="8657" spans="1:24" ht="14.4" x14ac:dyDescent="0.3">
      <c r="A8657" s="2">
        <v>8656</v>
      </c>
      <c r="B8657" s="2" t="s">
        <v>10162</v>
      </c>
      <c r="C8657" s="2">
        <f>YEAR([1]Data!$D8657)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9">
        <v>118</v>
      </c>
      <c r="T8657" s="2">
        <v>2</v>
      </c>
      <c r="U8657" s="25">
        <v>0</v>
      </c>
      <c r="V8657" s="25">
        <v>20.059999999999988</v>
      </c>
      <c r="W8657" s="11">
        <f>Table_1[[#This Row],[Discount]]/Table_1[[#This Row],[Sales]]</f>
        <v>0</v>
      </c>
      <c r="X8657" t="str">
        <f>IF(Table_1[[#This Row],[Discount %]]&lt;=0.1, "0-10%", IF(Table_1[[#This Row],[Discount %]]&lt;=0.2, "10-20%", IF(Table_1[[#This Row],[Discount %]]&lt;=0.3, "20-30%", IF(Table_1[[#This Row],[Discount %]]&lt;=0.4, "30-40%", "40%+"))))</f>
        <v>0-10%</v>
      </c>
    </row>
    <row r="8658" spans="1:24" ht="14.4" x14ac:dyDescent="0.3">
      <c r="A8658" s="2">
        <v>8657</v>
      </c>
      <c r="B8658" s="2" t="s">
        <v>10162</v>
      </c>
      <c r="C8658" s="2">
        <f>YEAR([1]Data!$D8658)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9">
        <v>48.94</v>
      </c>
      <c r="T8658" s="2">
        <v>1</v>
      </c>
      <c r="U8658" s="25">
        <v>0</v>
      </c>
      <c r="V8658" s="25">
        <v>24.47</v>
      </c>
      <c r="W8658" s="11">
        <f>Table_1[[#This Row],[Discount]]/Table_1[[#This Row],[Sales]]</f>
        <v>0</v>
      </c>
      <c r="X8658" t="str">
        <f>IF(Table_1[[#This Row],[Discount %]]&lt;=0.1, "0-10%", IF(Table_1[[#This Row],[Discount %]]&lt;=0.2, "10-20%", IF(Table_1[[#This Row],[Discount %]]&lt;=0.3, "20-30%", IF(Table_1[[#This Row],[Discount %]]&lt;=0.4, "30-40%", "40%+"))))</f>
        <v>0-10%</v>
      </c>
    </row>
    <row r="8659" spans="1:24" ht="14.4" x14ac:dyDescent="0.3">
      <c r="A8659" s="2">
        <v>8658</v>
      </c>
      <c r="B8659" s="2" t="s">
        <v>10162</v>
      </c>
      <c r="C8659" s="2">
        <f>YEAR([1]Data!$D8659)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9">
        <v>22.66</v>
      </c>
      <c r="T8659" s="2">
        <v>2</v>
      </c>
      <c r="U8659" s="25">
        <v>0</v>
      </c>
      <c r="V8659" s="25">
        <v>9.743800000000002</v>
      </c>
      <c r="W8659" s="11">
        <f>Table_1[[#This Row],[Discount]]/Table_1[[#This Row],[Sales]]</f>
        <v>0</v>
      </c>
      <c r="X8659" t="str">
        <f>IF(Table_1[[#This Row],[Discount %]]&lt;=0.1, "0-10%", IF(Table_1[[#This Row],[Discount %]]&lt;=0.2, "10-20%", IF(Table_1[[#This Row],[Discount %]]&lt;=0.3, "20-30%", IF(Table_1[[#This Row],[Discount %]]&lt;=0.4, "30-40%", "40%+"))))</f>
        <v>0-10%</v>
      </c>
    </row>
    <row r="8660" spans="1:24" ht="14.4" x14ac:dyDescent="0.3">
      <c r="A8660" s="2">
        <v>8659</v>
      </c>
      <c r="B8660" s="2" t="s">
        <v>10163</v>
      </c>
      <c r="C8660" s="2">
        <f>YEAR([1]Data!$D8660)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9">
        <v>0.83599999999999974</v>
      </c>
      <c r="T8660" s="2">
        <v>1</v>
      </c>
      <c r="U8660" s="25">
        <v>0.8</v>
      </c>
      <c r="V8660" s="25">
        <v>-1.3376000000000001</v>
      </c>
      <c r="W8660" s="11">
        <f>Table_1[[#This Row],[Discount]]/Table_1[[#This Row],[Sales]]</f>
        <v>0.95693779904306253</v>
      </c>
      <c r="X8660" t="str">
        <f>IF(Table_1[[#This Row],[Discount %]]&lt;=0.1, "0-10%", IF(Table_1[[#This Row],[Discount %]]&lt;=0.2, "10-20%", IF(Table_1[[#This Row],[Discount %]]&lt;=0.3, "20-30%", IF(Table_1[[#This Row],[Discount %]]&lt;=0.4, "30-40%", "40%+"))))</f>
        <v>40%+</v>
      </c>
    </row>
    <row r="8661" spans="1:24" ht="14.4" x14ac:dyDescent="0.3">
      <c r="A8661" s="2">
        <v>8660</v>
      </c>
      <c r="B8661" s="2" t="s">
        <v>10164</v>
      </c>
      <c r="C8661" s="2">
        <f>YEAR([1]Data!$D8661)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9">
        <v>30.96</v>
      </c>
      <c r="T8661" s="2">
        <v>6</v>
      </c>
      <c r="U8661" s="25">
        <v>0.2</v>
      </c>
      <c r="V8661" s="25">
        <v>11.223000000000001</v>
      </c>
      <c r="W8661" s="11">
        <f>Table_1[[#This Row],[Discount]]/Table_1[[#This Row],[Sales]]</f>
        <v>6.4599483204134372E-3</v>
      </c>
      <c r="X8661" t="str">
        <f>IF(Table_1[[#This Row],[Discount %]]&lt;=0.1, "0-10%", IF(Table_1[[#This Row],[Discount %]]&lt;=0.2, "10-20%", IF(Table_1[[#This Row],[Discount %]]&lt;=0.3, "20-30%", IF(Table_1[[#This Row],[Discount %]]&lt;=0.4, "30-40%", "40%+"))))</f>
        <v>0-10%</v>
      </c>
    </row>
    <row r="8662" spans="1:24" ht="14.4" x14ac:dyDescent="0.3">
      <c r="A8662" s="2">
        <v>8661</v>
      </c>
      <c r="B8662" s="2" t="s">
        <v>10165</v>
      </c>
      <c r="C8662" s="2">
        <f>YEAR([1]Data!$D8662)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9">
        <v>723.92</v>
      </c>
      <c r="T8662" s="2">
        <v>5</v>
      </c>
      <c r="U8662" s="25">
        <v>0.2</v>
      </c>
      <c r="V8662" s="25">
        <v>-81.440999999999946</v>
      </c>
      <c r="W8662" s="11">
        <f>Table_1[[#This Row],[Discount]]/Table_1[[#This Row],[Sales]]</f>
        <v>2.7627362139462928E-4</v>
      </c>
      <c r="X8662" t="str">
        <f>IF(Table_1[[#This Row],[Discount %]]&lt;=0.1, "0-10%", IF(Table_1[[#This Row],[Discount %]]&lt;=0.2, "10-20%", IF(Table_1[[#This Row],[Discount %]]&lt;=0.3, "20-30%", IF(Table_1[[#This Row],[Discount %]]&lt;=0.4, "30-40%", "40%+"))))</f>
        <v>0-10%</v>
      </c>
    </row>
    <row r="8663" spans="1:24" ht="14.4" x14ac:dyDescent="0.3">
      <c r="A8663" s="2">
        <v>8662</v>
      </c>
      <c r="B8663" s="2" t="s">
        <v>10166</v>
      </c>
      <c r="C8663" s="2">
        <f>YEAR([1]Data!$D8663)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9">
        <v>21.968000000000004</v>
      </c>
      <c r="T8663" s="2">
        <v>4</v>
      </c>
      <c r="U8663" s="25">
        <v>0.6</v>
      </c>
      <c r="V8663" s="25">
        <v>-15.9268</v>
      </c>
      <c r="W8663" s="11">
        <f>Table_1[[#This Row],[Discount]]/Table_1[[#This Row],[Sales]]</f>
        <v>2.7312454479242528E-2</v>
      </c>
      <c r="X8663" t="str">
        <f>IF(Table_1[[#This Row],[Discount %]]&lt;=0.1, "0-10%", IF(Table_1[[#This Row],[Discount %]]&lt;=0.2, "10-20%", IF(Table_1[[#This Row],[Discount %]]&lt;=0.3, "20-30%", IF(Table_1[[#This Row],[Discount %]]&lt;=0.4, "30-40%", "40%+"))))</f>
        <v>0-10%</v>
      </c>
    </row>
    <row r="8664" spans="1:24" ht="14.4" x14ac:dyDescent="0.3">
      <c r="A8664" s="2">
        <v>8663</v>
      </c>
      <c r="B8664" s="2" t="s">
        <v>10166</v>
      </c>
      <c r="C8664" s="2">
        <f>YEAR([1]Data!$D8664)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9">
        <v>619.15200000000004</v>
      </c>
      <c r="T8664" s="2">
        <v>6</v>
      </c>
      <c r="U8664" s="25">
        <v>0.2</v>
      </c>
      <c r="V8664" s="25">
        <v>69.654599999999988</v>
      </c>
      <c r="W8664" s="11">
        <f>Table_1[[#This Row],[Discount]]/Table_1[[#This Row],[Sales]]</f>
        <v>3.2302245652117737E-4</v>
      </c>
      <c r="X8664" t="str">
        <f>IF(Table_1[[#This Row],[Discount %]]&lt;=0.1, "0-10%", IF(Table_1[[#This Row],[Discount %]]&lt;=0.2, "10-20%", IF(Table_1[[#This Row],[Discount %]]&lt;=0.3, "20-30%", IF(Table_1[[#This Row],[Discount %]]&lt;=0.4, "30-40%", "40%+"))))</f>
        <v>0-10%</v>
      </c>
    </row>
    <row r="8665" spans="1:24" ht="14.4" x14ac:dyDescent="0.3">
      <c r="A8665" s="2">
        <v>8664</v>
      </c>
      <c r="B8665" s="2" t="s">
        <v>10166</v>
      </c>
      <c r="C8665" s="2">
        <f>YEAR([1]Data!$D8665)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9">
        <v>127.90400000000001</v>
      </c>
      <c r="T8665" s="2">
        <v>7</v>
      </c>
      <c r="U8665" s="25">
        <v>0.2</v>
      </c>
      <c r="V8665" s="25">
        <v>41.568799999999996</v>
      </c>
      <c r="W8665" s="11">
        <f>Table_1[[#This Row],[Discount]]/Table_1[[#This Row],[Sales]]</f>
        <v>1.5636727545659244E-3</v>
      </c>
      <c r="X8665" t="str">
        <f>IF(Table_1[[#This Row],[Discount %]]&lt;=0.1, "0-10%", IF(Table_1[[#This Row],[Discount %]]&lt;=0.2, "10-20%", IF(Table_1[[#This Row],[Discount %]]&lt;=0.3, "20-30%", IF(Table_1[[#This Row],[Discount %]]&lt;=0.4, "30-40%", "40%+"))))</f>
        <v>0-10%</v>
      </c>
    </row>
    <row r="8666" spans="1:24" ht="14.4" x14ac:dyDescent="0.3">
      <c r="A8666" s="2">
        <v>8665</v>
      </c>
      <c r="B8666" s="2" t="s">
        <v>10167</v>
      </c>
      <c r="C8666" s="2">
        <f>YEAR([1]Data!$D8666)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9">
        <v>94.2</v>
      </c>
      <c r="T8666" s="2">
        <v>5</v>
      </c>
      <c r="U8666" s="25">
        <v>0</v>
      </c>
      <c r="V8666" s="25">
        <v>39.564000000000007</v>
      </c>
      <c r="W8666" s="11">
        <f>Table_1[[#This Row],[Discount]]/Table_1[[#This Row],[Sales]]</f>
        <v>0</v>
      </c>
      <c r="X8666" t="str">
        <f>IF(Table_1[[#This Row],[Discount %]]&lt;=0.1, "0-10%", IF(Table_1[[#This Row],[Discount %]]&lt;=0.2, "10-20%", IF(Table_1[[#This Row],[Discount %]]&lt;=0.3, "20-30%", IF(Table_1[[#This Row],[Discount %]]&lt;=0.4, "30-40%", "40%+"))))</f>
        <v>0-10%</v>
      </c>
    </row>
    <row r="8667" spans="1:24" ht="14.4" x14ac:dyDescent="0.3">
      <c r="A8667" s="2">
        <v>8666</v>
      </c>
      <c r="B8667" s="2" t="s">
        <v>10168</v>
      </c>
      <c r="C8667" s="2">
        <f>YEAR([1]Data!$D8667)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9">
        <v>49.5</v>
      </c>
      <c r="T8667" s="2">
        <v>5</v>
      </c>
      <c r="U8667" s="25">
        <v>0</v>
      </c>
      <c r="V8667" s="25">
        <v>13.365</v>
      </c>
      <c r="W8667" s="11">
        <f>Table_1[[#This Row],[Discount]]/Table_1[[#This Row],[Sales]]</f>
        <v>0</v>
      </c>
      <c r="X8667" t="str">
        <f>IF(Table_1[[#This Row],[Discount %]]&lt;=0.1, "0-10%", IF(Table_1[[#This Row],[Discount %]]&lt;=0.2, "10-20%", IF(Table_1[[#This Row],[Discount %]]&lt;=0.3, "20-30%", IF(Table_1[[#This Row],[Discount %]]&lt;=0.4, "30-40%", "40%+"))))</f>
        <v>0-10%</v>
      </c>
    </row>
    <row r="8668" spans="1:24" ht="14.4" x14ac:dyDescent="0.3">
      <c r="A8668" s="2">
        <v>8667</v>
      </c>
      <c r="B8668" s="2" t="s">
        <v>10169</v>
      </c>
      <c r="C8668" s="2">
        <f>YEAR([1]Data!$D8668)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9">
        <v>16.520000000000003</v>
      </c>
      <c r="T8668" s="2">
        <v>5</v>
      </c>
      <c r="U8668" s="25">
        <v>0.2</v>
      </c>
      <c r="V8668" s="25">
        <v>1.6519999999999992</v>
      </c>
      <c r="W8668" s="11">
        <f>Table_1[[#This Row],[Discount]]/Table_1[[#This Row],[Sales]]</f>
        <v>1.2106537530266342E-2</v>
      </c>
      <c r="X8668" t="str">
        <f>IF(Table_1[[#This Row],[Discount %]]&lt;=0.1, "0-10%", IF(Table_1[[#This Row],[Discount %]]&lt;=0.2, "10-20%", IF(Table_1[[#This Row],[Discount %]]&lt;=0.3, "20-30%", IF(Table_1[[#This Row],[Discount %]]&lt;=0.4, "30-40%", "40%+"))))</f>
        <v>0-10%</v>
      </c>
    </row>
    <row r="8669" spans="1:24" ht="14.4" x14ac:dyDescent="0.3">
      <c r="A8669" s="2">
        <v>8668</v>
      </c>
      <c r="B8669" s="2" t="s">
        <v>10172</v>
      </c>
      <c r="C8669" s="2">
        <f>YEAR([1]Data!$D8669)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9">
        <v>55.360000000000007</v>
      </c>
      <c r="T8669" s="2">
        <v>4</v>
      </c>
      <c r="U8669" s="25">
        <v>0.2</v>
      </c>
      <c r="V8669" s="25">
        <v>19.375999999999998</v>
      </c>
      <c r="W8669" s="11">
        <f>Table_1[[#This Row],[Discount]]/Table_1[[#This Row],[Sales]]</f>
        <v>3.6127167630057803E-3</v>
      </c>
      <c r="X8669" t="str">
        <f>IF(Table_1[[#This Row],[Discount %]]&lt;=0.1, "0-10%", IF(Table_1[[#This Row],[Discount %]]&lt;=0.2, "10-20%", IF(Table_1[[#This Row],[Discount %]]&lt;=0.3, "20-30%", IF(Table_1[[#This Row],[Discount %]]&lt;=0.4, "30-40%", "40%+"))))</f>
        <v>0-10%</v>
      </c>
    </row>
    <row r="8670" spans="1:24" ht="14.4" x14ac:dyDescent="0.3">
      <c r="A8670" s="2">
        <v>8669</v>
      </c>
      <c r="B8670" s="2" t="s">
        <v>10172</v>
      </c>
      <c r="C8670" s="2">
        <f>YEAR([1]Data!$D8670)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9">
        <v>11.56</v>
      </c>
      <c r="T8670" s="2">
        <v>1</v>
      </c>
      <c r="U8670" s="25">
        <v>0.2</v>
      </c>
      <c r="V8670" s="25">
        <v>3.7569999999999992</v>
      </c>
      <c r="W8670" s="11">
        <f>Table_1[[#This Row],[Discount]]/Table_1[[#This Row],[Sales]]</f>
        <v>1.7301038062283738E-2</v>
      </c>
      <c r="X8670" t="str">
        <f>IF(Table_1[[#This Row],[Discount %]]&lt;=0.1, "0-10%", IF(Table_1[[#This Row],[Discount %]]&lt;=0.2, "10-20%", IF(Table_1[[#This Row],[Discount %]]&lt;=0.3, "20-30%", IF(Table_1[[#This Row],[Discount %]]&lt;=0.4, "30-40%", "40%+"))))</f>
        <v>0-10%</v>
      </c>
    </row>
    <row r="8671" spans="1:24" ht="14.4" x14ac:dyDescent="0.3">
      <c r="A8671" s="2">
        <v>8670</v>
      </c>
      <c r="B8671" s="2" t="s">
        <v>10173</v>
      </c>
      <c r="C8671" s="2">
        <f>YEAR([1]Data!$D8671)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9">
        <v>17.12</v>
      </c>
      <c r="T8671" s="2">
        <v>4</v>
      </c>
      <c r="U8671" s="25">
        <v>0</v>
      </c>
      <c r="V8671" s="25">
        <v>7.7039999999999988</v>
      </c>
      <c r="W8671" s="11">
        <f>Table_1[[#This Row],[Discount]]/Table_1[[#This Row],[Sales]]</f>
        <v>0</v>
      </c>
      <c r="X8671" t="str">
        <f>IF(Table_1[[#This Row],[Discount %]]&lt;=0.1, "0-10%", IF(Table_1[[#This Row],[Discount %]]&lt;=0.2, "10-20%", IF(Table_1[[#This Row],[Discount %]]&lt;=0.3, "20-30%", IF(Table_1[[#This Row],[Discount %]]&lt;=0.4, "30-40%", "40%+"))))</f>
        <v>0-10%</v>
      </c>
    </row>
    <row r="8672" spans="1:24" ht="14.4" x14ac:dyDescent="0.3">
      <c r="A8672" s="2">
        <v>8671</v>
      </c>
      <c r="B8672" s="2" t="s">
        <v>10174</v>
      </c>
      <c r="C8672" s="2">
        <f>YEAR([1]Data!$D8672)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9">
        <v>182.35200000000003</v>
      </c>
      <c r="T8672" s="2">
        <v>3</v>
      </c>
      <c r="U8672" s="25">
        <v>0.2</v>
      </c>
      <c r="V8672" s="25">
        <v>-18.23520000000002</v>
      </c>
      <c r="W8672" s="11">
        <f>Table_1[[#This Row],[Discount]]/Table_1[[#This Row],[Sales]]</f>
        <v>1.0967798543476352E-3</v>
      </c>
      <c r="X8672" t="str">
        <f>IF(Table_1[[#This Row],[Discount %]]&lt;=0.1, "0-10%", IF(Table_1[[#This Row],[Discount %]]&lt;=0.2, "10-20%", IF(Table_1[[#This Row],[Discount %]]&lt;=0.3, "20-30%", IF(Table_1[[#This Row],[Discount %]]&lt;=0.4, "30-40%", "40%+"))))</f>
        <v>0-10%</v>
      </c>
    </row>
    <row r="8673" spans="1:24" ht="14.4" x14ac:dyDescent="0.3">
      <c r="A8673" s="2">
        <v>8672</v>
      </c>
      <c r="B8673" s="2" t="s">
        <v>10174</v>
      </c>
      <c r="C8673" s="2">
        <f>YEAR([1]Data!$D8673)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9">
        <v>118.16</v>
      </c>
      <c r="T8673" s="2">
        <v>2</v>
      </c>
      <c r="U8673" s="25">
        <v>0.2</v>
      </c>
      <c r="V8673" s="25">
        <v>-25.108999999999988</v>
      </c>
      <c r="W8673" s="11">
        <f>Table_1[[#This Row],[Discount]]/Table_1[[#This Row],[Sales]]</f>
        <v>1.6926201760324984E-3</v>
      </c>
      <c r="X8673" t="str">
        <f>IF(Table_1[[#This Row],[Discount %]]&lt;=0.1, "0-10%", IF(Table_1[[#This Row],[Discount %]]&lt;=0.2, "10-20%", IF(Table_1[[#This Row],[Discount %]]&lt;=0.3, "20-30%", IF(Table_1[[#This Row],[Discount %]]&lt;=0.4, "30-40%", "40%+"))))</f>
        <v>0-10%</v>
      </c>
    </row>
    <row r="8674" spans="1:24" ht="14.4" x14ac:dyDescent="0.3">
      <c r="A8674" s="2">
        <v>8673</v>
      </c>
      <c r="B8674" s="2" t="s">
        <v>10175</v>
      </c>
      <c r="C8674" s="2">
        <f>YEAR([1]Data!$D8674)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9">
        <v>18.368000000000002</v>
      </c>
      <c r="T8674" s="2">
        <v>2</v>
      </c>
      <c r="U8674" s="25">
        <v>0.2</v>
      </c>
      <c r="V8674" s="25">
        <v>6.1991999999999994</v>
      </c>
      <c r="W8674" s="11">
        <f>Table_1[[#This Row],[Discount]]/Table_1[[#This Row],[Sales]]</f>
        <v>1.0888501742160278E-2</v>
      </c>
      <c r="X8674" t="str">
        <f>IF(Table_1[[#This Row],[Discount %]]&lt;=0.1, "0-10%", IF(Table_1[[#This Row],[Discount %]]&lt;=0.2, "10-20%", IF(Table_1[[#This Row],[Discount %]]&lt;=0.3, "20-30%", IF(Table_1[[#This Row],[Discount %]]&lt;=0.4, "30-40%", "40%+"))))</f>
        <v>0-10%</v>
      </c>
    </row>
    <row r="8675" spans="1:24" ht="14.4" x14ac:dyDescent="0.3">
      <c r="A8675" s="2">
        <v>8674</v>
      </c>
      <c r="B8675" s="2" t="s">
        <v>10175</v>
      </c>
      <c r="C8675" s="2">
        <f>YEAR([1]Data!$D8675)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9">
        <v>600.55799999999999</v>
      </c>
      <c r="T8675" s="2">
        <v>3</v>
      </c>
      <c r="U8675" s="25">
        <v>0.3</v>
      </c>
      <c r="V8675" s="25">
        <v>-8.5794000000000779</v>
      </c>
      <c r="W8675" s="11">
        <f>Table_1[[#This Row],[Discount]]/Table_1[[#This Row],[Sales]]</f>
        <v>4.9953543204819513E-4</v>
      </c>
      <c r="X8675" t="str">
        <f>IF(Table_1[[#This Row],[Discount %]]&lt;=0.1, "0-10%", IF(Table_1[[#This Row],[Discount %]]&lt;=0.2, "10-20%", IF(Table_1[[#This Row],[Discount %]]&lt;=0.3, "20-30%", IF(Table_1[[#This Row],[Discount %]]&lt;=0.4, "30-40%", "40%+"))))</f>
        <v>0-10%</v>
      </c>
    </row>
    <row r="8676" spans="1:24" ht="14.4" x14ac:dyDescent="0.3">
      <c r="A8676" s="2">
        <v>8675</v>
      </c>
      <c r="B8676" s="2" t="s">
        <v>10175</v>
      </c>
      <c r="C8676" s="2">
        <f>YEAR([1]Data!$D8676)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9">
        <v>50.352000000000004</v>
      </c>
      <c r="T8676" s="2">
        <v>3</v>
      </c>
      <c r="U8676" s="25">
        <v>0.2</v>
      </c>
      <c r="V8676" s="25">
        <v>-8.1822000000000052</v>
      </c>
      <c r="W8676" s="11">
        <f>Table_1[[#This Row],[Discount]]/Table_1[[#This Row],[Sales]]</f>
        <v>3.9720368605020654E-3</v>
      </c>
      <c r="X8676" t="str">
        <f>IF(Table_1[[#This Row],[Discount %]]&lt;=0.1, "0-10%", IF(Table_1[[#This Row],[Discount %]]&lt;=0.2, "10-20%", IF(Table_1[[#This Row],[Discount %]]&lt;=0.3, "20-30%", IF(Table_1[[#This Row],[Discount %]]&lt;=0.4, "30-40%", "40%+"))))</f>
        <v>0-10%</v>
      </c>
    </row>
    <row r="8677" spans="1:24" ht="14.4" x14ac:dyDescent="0.3">
      <c r="A8677" s="2">
        <v>8676</v>
      </c>
      <c r="B8677" s="2" t="s">
        <v>10175</v>
      </c>
      <c r="C8677" s="2">
        <f>YEAR([1]Data!$D8677)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9">
        <v>28.031999999999996</v>
      </c>
      <c r="T8677" s="2">
        <v>6</v>
      </c>
      <c r="U8677" s="25">
        <v>0.2</v>
      </c>
      <c r="V8677" s="25">
        <v>3.5039999999999996</v>
      </c>
      <c r="W8677" s="11">
        <f>Table_1[[#This Row],[Discount]]/Table_1[[#This Row],[Sales]]</f>
        <v>7.1347031963470333E-3</v>
      </c>
      <c r="X8677" t="str">
        <f>IF(Table_1[[#This Row],[Discount %]]&lt;=0.1, "0-10%", IF(Table_1[[#This Row],[Discount %]]&lt;=0.2, "10-20%", IF(Table_1[[#This Row],[Discount %]]&lt;=0.3, "20-30%", IF(Table_1[[#This Row],[Discount %]]&lt;=0.4, "30-40%", "40%+"))))</f>
        <v>0-10%</v>
      </c>
    </row>
    <row r="8678" spans="1:24" ht="14.4" x14ac:dyDescent="0.3">
      <c r="A8678" s="2">
        <v>8677</v>
      </c>
      <c r="B8678" s="2" t="s">
        <v>10175</v>
      </c>
      <c r="C8678" s="2">
        <f>YEAR([1]Data!$D8678)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9">
        <v>7.6920000000000002</v>
      </c>
      <c r="T8678" s="2">
        <v>1</v>
      </c>
      <c r="U8678" s="25">
        <v>0.6</v>
      </c>
      <c r="V8678" s="25">
        <v>-3.6536999999999988</v>
      </c>
      <c r="W8678" s="11">
        <f>Table_1[[#This Row],[Discount]]/Table_1[[#This Row],[Sales]]</f>
        <v>7.8003120124804981E-2</v>
      </c>
      <c r="X8678" t="str">
        <f>IF(Table_1[[#This Row],[Discount %]]&lt;=0.1, "0-10%", IF(Table_1[[#This Row],[Discount %]]&lt;=0.2, "10-20%", IF(Table_1[[#This Row],[Discount %]]&lt;=0.3, "20-30%", IF(Table_1[[#This Row],[Discount %]]&lt;=0.4, "30-40%", "40%+"))))</f>
        <v>0-10%</v>
      </c>
    </row>
    <row r="8679" spans="1:24" ht="14.4" x14ac:dyDescent="0.3">
      <c r="A8679" s="2">
        <v>8678</v>
      </c>
      <c r="B8679" s="2" t="s">
        <v>10176</v>
      </c>
      <c r="C8679" s="2">
        <f>YEAR([1]Data!$D8679)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9">
        <v>517.40500000000009</v>
      </c>
      <c r="T8679" s="2">
        <v>5</v>
      </c>
      <c r="U8679" s="25">
        <v>0.3</v>
      </c>
      <c r="V8679" s="25">
        <v>-81.306500000000028</v>
      </c>
      <c r="W8679" s="11">
        <f>Table_1[[#This Row],[Discount]]/Table_1[[#This Row],[Sales]]</f>
        <v>5.7981658468704393E-4</v>
      </c>
      <c r="X8679" t="str">
        <f>IF(Table_1[[#This Row],[Discount %]]&lt;=0.1, "0-10%", IF(Table_1[[#This Row],[Discount %]]&lt;=0.2, "10-20%", IF(Table_1[[#This Row],[Discount %]]&lt;=0.3, "20-30%", IF(Table_1[[#This Row],[Discount %]]&lt;=0.4, "30-40%", "40%+"))))</f>
        <v>0-10%</v>
      </c>
    </row>
    <row r="8680" spans="1:24" ht="14.4" x14ac:dyDescent="0.3">
      <c r="A8680" s="2">
        <v>8679</v>
      </c>
      <c r="B8680" s="2" t="s">
        <v>10178</v>
      </c>
      <c r="C8680" s="2">
        <f>YEAR([1]Data!$D8680)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9">
        <v>8.6079999999999988</v>
      </c>
      <c r="T8680" s="2">
        <v>8</v>
      </c>
      <c r="U8680" s="25">
        <v>0.8</v>
      </c>
      <c r="V8680" s="25">
        <v>-13.342400000000001</v>
      </c>
      <c r="W8680" s="11">
        <f>Table_1[[#This Row],[Discount]]/Table_1[[#This Row],[Sales]]</f>
        <v>9.2936802973977717E-2</v>
      </c>
      <c r="X8680" t="str">
        <f>IF(Table_1[[#This Row],[Discount %]]&lt;=0.1, "0-10%", IF(Table_1[[#This Row],[Discount %]]&lt;=0.2, "10-20%", IF(Table_1[[#This Row],[Discount %]]&lt;=0.3, "20-30%", IF(Table_1[[#This Row],[Discount %]]&lt;=0.4, "30-40%", "40%+"))))</f>
        <v>0-10%</v>
      </c>
    </row>
    <row r="8681" spans="1:24" ht="14.4" x14ac:dyDescent="0.3">
      <c r="A8681" s="2">
        <v>8680</v>
      </c>
      <c r="B8681" s="2" t="s">
        <v>10178</v>
      </c>
      <c r="C8681" s="2">
        <f>YEAR([1]Data!$D8681)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9">
        <v>159.56</v>
      </c>
      <c r="T8681" s="2">
        <v>5</v>
      </c>
      <c r="U8681" s="25">
        <v>0.2</v>
      </c>
      <c r="V8681" s="25">
        <v>33.906499999999994</v>
      </c>
      <c r="W8681" s="11">
        <f>Table_1[[#This Row],[Discount]]/Table_1[[#This Row],[Sales]]</f>
        <v>1.2534469791927801E-3</v>
      </c>
      <c r="X8681" t="str">
        <f>IF(Table_1[[#This Row],[Discount %]]&lt;=0.1, "0-10%", IF(Table_1[[#This Row],[Discount %]]&lt;=0.2, "10-20%", IF(Table_1[[#This Row],[Discount %]]&lt;=0.3, "20-30%", IF(Table_1[[#This Row],[Discount %]]&lt;=0.4, "30-40%", "40%+"))))</f>
        <v>0-10%</v>
      </c>
    </row>
    <row r="8682" spans="1:24" ht="14.4" x14ac:dyDescent="0.3">
      <c r="A8682" s="2">
        <v>8681</v>
      </c>
      <c r="B8682" s="2" t="s">
        <v>10179</v>
      </c>
      <c r="C8682" s="2">
        <f>YEAR([1]Data!$D8682)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9">
        <v>2104.5499999999997</v>
      </c>
      <c r="T8682" s="2">
        <v>7</v>
      </c>
      <c r="U8682" s="25">
        <v>0</v>
      </c>
      <c r="V8682" s="25">
        <v>694.50149999999985</v>
      </c>
      <c r="W8682" s="11">
        <f>Table_1[[#This Row],[Discount]]/Table_1[[#This Row],[Sales]]</f>
        <v>0</v>
      </c>
      <c r="X8682" t="str">
        <f>IF(Table_1[[#This Row],[Discount %]]&lt;=0.1, "0-10%", IF(Table_1[[#This Row],[Discount %]]&lt;=0.2, "10-20%", IF(Table_1[[#This Row],[Discount %]]&lt;=0.3, "20-30%", IF(Table_1[[#This Row],[Discount %]]&lt;=0.4, "30-40%", "40%+"))))</f>
        <v>0-10%</v>
      </c>
    </row>
    <row r="8683" spans="1:24" ht="14.4" x14ac:dyDescent="0.3">
      <c r="A8683" s="2">
        <v>8682</v>
      </c>
      <c r="B8683" s="2" t="s">
        <v>10179</v>
      </c>
      <c r="C8683" s="2">
        <f>YEAR([1]Data!$D8683)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9">
        <v>40.700000000000003</v>
      </c>
      <c r="T8683" s="2">
        <v>5</v>
      </c>
      <c r="U8683" s="25">
        <v>0</v>
      </c>
      <c r="V8683" s="25">
        <v>11.802999999999999</v>
      </c>
      <c r="W8683" s="11">
        <f>Table_1[[#This Row],[Discount]]/Table_1[[#This Row],[Sales]]</f>
        <v>0</v>
      </c>
      <c r="X8683" t="str">
        <f>IF(Table_1[[#This Row],[Discount %]]&lt;=0.1, "0-10%", IF(Table_1[[#This Row],[Discount %]]&lt;=0.2, "10-20%", IF(Table_1[[#This Row],[Discount %]]&lt;=0.3, "20-30%", IF(Table_1[[#This Row],[Discount %]]&lt;=0.4, "30-40%", "40%+"))))</f>
        <v>0-10%</v>
      </c>
    </row>
    <row r="8684" spans="1:24" ht="14.4" x14ac:dyDescent="0.3">
      <c r="A8684" s="2">
        <v>8683</v>
      </c>
      <c r="B8684" s="2" t="s">
        <v>10180</v>
      </c>
      <c r="C8684" s="2">
        <f>YEAR([1]Data!$D8684)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9">
        <v>47.79</v>
      </c>
      <c r="T8684" s="2">
        <v>3</v>
      </c>
      <c r="U8684" s="25">
        <v>0</v>
      </c>
      <c r="V8684" s="25">
        <v>16.2486</v>
      </c>
      <c r="W8684" s="11">
        <f>Table_1[[#This Row],[Discount]]/Table_1[[#This Row],[Sales]]</f>
        <v>0</v>
      </c>
      <c r="X8684" t="str">
        <f>IF(Table_1[[#This Row],[Discount %]]&lt;=0.1, "0-10%", IF(Table_1[[#This Row],[Discount %]]&lt;=0.2, "10-20%", IF(Table_1[[#This Row],[Discount %]]&lt;=0.3, "20-30%", IF(Table_1[[#This Row],[Discount %]]&lt;=0.4, "30-40%", "40%+"))))</f>
        <v>0-10%</v>
      </c>
    </row>
    <row r="8685" spans="1:24" ht="14.4" x14ac:dyDescent="0.3">
      <c r="A8685" s="2">
        <v>8684</v>
      </c>
      <c r="B8685" s="2" t="s">
        <v>10181</v>
      </c>
      <c r="C8685" s="2">
        <f>YEAR([1]Data!$D8685)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9">
        <v>5.16</v>
      </c>
      <c r="T8685" s="2">
        <v>2</v>
      </c>
      <c r="U8685" s="25">
        <v>0</v>
      </c>
      <c r="V8685" s="25">
        <v>1.3416000000000001</v>
      </c>
      <c r="W8685" s="11">
        <f>Table_1[[#This Row],[Discount]]/Table_1[[#This Row],[Sales]]</f>
        <v>0</v>
      </c>
      <c r="X8685" t="str">
        <f>IF(Table_1[[#This Row],[Discount %]]&lt;=0.1, "0-10%", IF(Table_1[[#This Row],[Discount %]]&lt;=0.2, "10-20%", IF(Table_1[[#This Row],[Discount %]]&lt;=0.3, "20-30%", IF(Table_1[[#This Row],[Discount %]]&lt;=0.4, "30-40%", "40%+"))))</f>
        <v>0-10%</v>
      </c>
    </row>
    <row r="8686" spans="1:24" ht="14.4" x14ac:dyDescent="0.3">
      <c r="A8686" s="2">
        <v>8685</v>
      </c>
      <c r="B8686" s="2" t="s">
        <v>10182</v>
      </c>
      <c r="C8686" s="2">
        <f>YEAR([1]Data!$D8686)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9">
        <v>21.209999999999997</v>
      </c>
      <c r="T8686" s="2">
        <v>7</v>
      </c>
      <c r="U8686" s="25">
        <v>0</v>
      </c>
      <c r="V8686" s="25">
        <v>4.4540999999999986</v>
      </c>
      <c r="W8686" s="11">
        <f>Table_1[[#This Row],[Discount]]/Table_1[[#This Row],[Sales]]</f>
        <v>0</v>
      </c>
      <c r="X8686" t="str">
        <f>IF(Table_1[[#This Row],[Discount %]]&lt;=0.1, "0-10%", IF(Table_1[[#This Row],[Discount %]]&lt;=0.2, "10-20%", IF(Table_1[[#This Row],[Discount %]]&lt;=0.3, "20-30%", IF(Table_1[[#This Row],[Discount %]]&lt;=0.4, "30-40%", "40%+"))))</f>
        <v>0-10%</v>
      </c>
    </row>
    <row r="8687" spans="1:24" ht="14.4" x14ac:dyDescent="0.3">
      <c r="A8687" s="2">
        <v>8686</v>
      </c>
      <c r="B8687" s="2" t="s">
        <v>10183</v>
      </c>
      <c r="C8687" s="2">
        <f>YEAR([1]Data!$D8687)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9">
        <v>96.359999999999985</v>
      </c>
      <c r="T8687" s="2">
        <v>6</v>
      </c>
      <c r="U8687" s="25">
        <v>0</v>
      </c>
      <c r="V8687" s="25">
        <v>25.053599999999996</v>
      </c>
      <c r="W8687" s="11">
        <f>Table_1[[#This Row],[Discount]]/Table_1[[#This Row],[Sales]]</f>
        <v>0</v>
      </c>
      <c r="X8687" t="str">
        <f>IF(Table_1[[#This Row],[Discount %]]&lt;=0.1, "0-10%", IF(Table_1[[#This Row],[Discount %]]&lt;=0.2, "10-20%", IF(Table_1[[#This Row],[Discount %]]&lt;=0.3, "20-30%", IF(Table_1[[#This Row],[Discount %]]&lt;=0.4, "30-40%", "40%+"))))</f>
        <v>0-10%</v>
      </c>
    </row>
    <row r="8688" spans="1:24" ht="14.4" x14ac:dyDescent="0.3">
      <c r="A8688" s="2">
        <v>8687</v>
      </c>
      <c r="B8688" s="2" t="s">
        <v>10184</v>
      </c>
      <c r="C8688" s="2">
        <f>YEAR([1]Data!$D8688)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9">
        <v>231.72</v>
      </c>
      <c r="T8688" s="2">
        <v>2</v>
      </c>
      <c r="U8688" s="25">
        <v>0</v>
      </c>
      <c r="V8688" s="25">
        <v>11.585999999999984</v>
      </c>
      <c r="W8688" s="11">
        <f>Table_1[[#This Row],[Discount]]/Table_1[[#This Row],[Sales]]</f>
        <v>0</v>
      </c>
      <c r="X8688" t="str">
        <f>IF(Table_1[[#This Row],[Discount %]]&lt;=0.1, "0-10%", IF(Table_1[[#This Row],[Discount %]]&lt;=0.2, "10-20%", IF(Table_1[[#This Row],[Discount %]]&lt;=0.3, "20-30%", IF(Table_1[[#This Row],[Discount %]]&lt;=0.4, "30-40%", "40%+"))))</f>
        <v>0-10%</v>
      </c>
    </row>
    <row r="8689" spans="1:24" ht="14.4" x14ac:dyDescent="0.3">
      <c r="A8689" s="2">
        <v>8688</v>
      </c>
      <c r="B8689" s="2" t="s">
        <v>10184</v>
      </c>
      <c r="C8689" s="2">
        <f>YEAR([1]Data!$D8689)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9">
        <v>17.899999999999999</v>
      </c>
      <c r="T8689" s="2">
        <v>5</v>
      </c>
      <c r="U8689" s="25">
        <v>0</v>
      </c>
      <c r="V8689" s="25">
        <v>8.9499999999999993</v>
      </c>
      <c r="W8689" s="11">
        <f>Table_1[[#This Row],[Discount]]/Table_1[[#This Row],[Sales]]</f>
        <v>0</v>
      </c>
      <c r="X8689" t="str">
        <f>IF(Table_1[[#This Row],[Discount %]]&lt;=0.1, "0-10%", IF(Table_1[[#This Row],[Discount %]]&lt;=0.2, "10-20%", IF(Table_1[[#This Row],[Discount %]]&lt;=0.3, "20-30%", IF(Table_1[[#This Row],[Discount %]]&lt;=0.4, "30-40%", "40%+"))))</f>
        <v>0-10%</v>
      </c>
    </row>
    <row r="8690" spans="1:24" ht="14.4" x14ac:dyDescent="0.3">
      <c r="A8690" s="2">
        <v>8689</v>
      </c>
      <c r="B8690" s="2" t="s">
        <v>10184</v>
      </c>
      <c r="C8690" s="2">
        <f>YEAR([1]Data!$D8690)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9">
        <v>12.48</v>
      </c>
      <c r="T8690" s="2">
        <v>2</v>
      </c>
      <c r="U8690" s="25">
        <v>0</v>
      </c>
      <c r="V8690" s="25">
        <v>5.6159999999999997</v>
      </c>
      <c r="W8690" s="11">
        <f>Table_1[[#This Row],[Discount]]/Table_1[[#This Row],[Sales]]</f>
        <v>0</v>
      </c>
      <c r="X8690" t="str">
        <f>IF(Table_1[[#This Row],[Discount %]]&lt;=0.1, "0-10%", IF(Table_1[[#This Row],[Discount %]]&lt;=0.2, "10-20%", IF(Table_1[[#This Row],[Discount %]]&lt;=0.3, "20-30%", IF(Table_1[[#This Row],[Discount %]]&lt;=0.4, "30-40%", "40%+"))))</f>
        <v>0-10%</v>
      </c>
    </row>
    <row r="8691" spans="1:24" ht="14.4" x14ac:dyDescent="0.3">
      <c r="A8691" s="2">
        <v>8690</v>
      </c>
      <c r="B8691" s="2" t="s">
        <v>10185</v>
      </c>
      <c r="C8691" s="2">
        <f>YEAR([1]Data!$D8691)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9">
        <v>8.016</v>
      </c>
      <c r="T8691" s="2">
        <v>3</v>
      </c>
      <c r="U8691" s="25">
        <v>0.2</v>
      </c>
      <c r="V8691" s="25">
        <v>1.102199999999999</v>
      </c>
      <c r="W8691" s="11">
        <f>Table_1[[#This Row],[Discount]]/Table_1[[#This Row],[Sales]]</f>
        <v>2.4950099800399202E-2</v>
      </c>
      <c r="X8691" t="str">
        <f>IF(Table_1[[#This Row],[Discount %]]&lt;=0.1, "0-10%", IF(Table_1[[#This Row],[Discount %]]&lt;=0.2, "10-20%", IF(Table_1[[#This Row],[Discount %]]&lt;=0.3, "20-30%", IF(Table_1[[#This Row],[Discount %]]&lt;=0.4, "30-40%", "40%+"))))</f>
        <v>0-10%</v>
      </c>
    </row>
    <row r="8692" spans="1:24" ht="14.4" x14ac:dyDescent="0.3">
      <c r="A8692" s="2">
        <v>8691</v>
      </c>
      <c r="B8692" s="2" t="s">
        <v>10186</v>
      </c>
      <c r="C8692" s="2">
        <f>YEAR([1]Data!$D8692)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9">
        <v>259.89600000000002</v>
      </c>
      <c r="T8692" s="2">
        <v>2</v>
      </c>
      <c r="U8692" s="25">
        <v>0.4</v>
      </c>
      <c r="V8692" s="25">
        <v>-56.310799999999972</v>
      </c>
      <c r="W8692" s="11">
        <f>Table_1[[#This Row],[Discount]]/Table_1[[#This Row],[Sales]]</f>
        <v>1.5390771693292702E-3</v>
      </c>
      <c r="X8692" t="str">
        <f>IF(Table_1[[#This Row],[Discount %]]&lt;=0.1, "0-10%", IF(Table_1[[#This Row],[Discount %]]&lt;=0.2, "10-20%", IF(Table_1[[#This Row],[Discount %]]&lt;=0.3, "20-30%", IF(Table_1[[#This Row],[Discount %]]&lt;=0.4, "30-40%", "40%+"))))</f>
        <v>0-10%</v>
      </c>
    </row>
    <row r="8693" spans="1:24" ht="14.4" x14ac:dyDescent="0.3">
      <c r="A8693" s="2">
        <v>8692</v>
      </c>
      <c r="B8693" s="2" t="s">
        <v>10186</v>
      </c>
      <c r="C8693" s="2">
        <f>YEAR([1]Data!$D8693)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9">
        <v>247.18799999999999</v>
      </c>
      <c r="T8693" s="2">
        <v>2</v>
      </c>
      <c r="U8693" s="25">
        <v>0.4</v>
      </c>
      <c r="V8693" s="25">
        <v>-49.437600000000032</v>
      </c>
      <c r="W8693" s="11">
        <f>Table_1[[#This Row],[Discount]]/Table_1[[#This Row],[Sales]]</f>
        <v>1.6182015308186483E-3</v>
      </c>
      <c r="X8693" t="str">
        <f>IF(Table_1[[#This Row],[Discount %]]&lt;=0.1, "0-10%", IF(Table_1[[#This Row],[Discount %]]&lt;=0.2, "10-20%", IF(Table_1[[#This Row],[Discount %]]&lt;=0.3, "20-30%", IF(Table_1[[#This Row],[Discount %]]&lt;=0.4, "30-40%", "40%+"))))</f>
        <v>0-10%</v>
      </c>
    </row>
    <row r="8694" spans="1:24" ht="14.4" x14ac:dyDescent="0.3">
      <c r="A8694" s="2">
        <v>8693</v>
      </c>
      <c r="B8694" s="2" t="s">
        <v>10186</v>
      </c>
      <c r="C8694" s="2">
        <f>YEAR([1]Data!$D8694)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9">
        <v>279.95999999999998</v>
      </c>
      <c r="T8694" s="2">
        <v>5</v>
      </c>
      <c r="U8694" s="25">
        <v>0.2</v>
      </c>
      <c r="V8694" s="25">
        <v>48.992999999999995</v>
      </c>
      <c r="W8694" s="11">
        <f>Table_1[[#This Row],[Discount]]/Table_1[[#This Row],[Sales]]</f>
        <v>7.1438776968138311E-4</v>
      </c>
      <c r="X8694" t="str">
        <f>IF(Table_1[[#This Row],[Discount %]]&lt;=0.1, "0-10%", IF(Table_1[[#This Row],[Discount %]]&lt;=0.2, "10-20%", IF(Table_1[[#This Row],[Discount %]]&lt;=0.3, "20-30%", IF(Table_1[[#This Row],[Discount %]]&lt;=0.4, "30-40%", "40%+"))))</f>
        <v>0-10%</v>
      </c>
    </row>
    <row r="8695" spans="1:24" ht="14.4" x14ac:dyDescent="0.3">
      <c r="A8695" s="2">
        <v>8694</v>
      </c>
      <c r="B8695" s="2" t="s">
        <v>10187</v>
      </c>
      <c r="C8695" s="2">
        <f>YEAR([1]Data!$D8695)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9">
        <v>450</v>
      </c>
      <c r="T8695" s="2">
        <v>5</v>
      </c>
      <c r="U8695" s="25">
        <v>0</v>
      </c>
      <c r="V8695" s="25">
        <v>162</v>
      </c>
      <c r="W8695" s="11">
        <f>Table_1[[#This Row],[Discount]]/Table_1[[#This Row],[Sales]]</f>
        <v>0</v>
      </c>
      <c r="X8695" t="str">
        <f>IF(Table_1[[#This Row],[Discount %]]&lt;=0.1, "0-10%", IF(Table_1[[#This Row],[Discount %]]&lt;=0.2, "10-20%", IF(Table_1[[#This Row],[Discount %]]&lt;=0.3, "20-30%", IF(Table_1[[#This Row],[Discount %]]&lt;=0.4, "30-40%", "40%+"))))</f>
        <v>0-10%</v>
      </c>
    </row>
    <row r="8696" spans="1:24" ht="14.4" x14ac:dyDescent="0.3">
      <c r="A8696" s="2">
        <v>8695</v>
      </c>
      <c r="B8696" s="2" t="s">
        <v>10188</v>
      </c>
      <c r="C8696" s="2">
        <f>YEAR([1]Data!$D8696)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9">
        <v>19.440000000000001</v>
      </c>
      <c r="T8696" s="2">
        <v>3</v>
      </c>
      <c r="U8696" s="25">
        <v>0</v>
      </c>
      <c r="V8696" s="25">
        <v>9.5256000000000007</v>
      </c>
      <c r="W8696" s="11">
        <f>Table_1[[#This Row],[Discount]]/Table_1[[#This Row],[Sales]]</f>
        <v>0</v>
      </c>
      <c r="X8696" t="str">
        <f>IF(Table_1[[#This Row],[Discount %]]&lt;=0.1, "0-10%", IF(Table_1[[#This Row],[Discount %]]&lt;=0.2, "10-20%", IF(Table_1[[#This Row],[Discount %]]&lt;=0.3, "20-30%", IF(Table_1[[#This Row],[Discount %]]&lt;=0.4, "30-40%", "40%+"))))</f>
        <v>0-10%</v>
      </c>
    </row>
    <row r="8697" spans="1:24" ht="14.4" x14ac:dyDescent="0.3">
      <c r="A8697" s="2">
        <v>8696</v>
      </c>
      <c r="B8697" s="2" t="s">
        <v>10189</v>
      </c>
      <c r="C8697" s="2">
        <f>YEAR([1]Data!$D8697)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9">
        <v>300.904</v>
      </c>
      <c r="T8697" s="2">
        <v>1</v>
      </c>
      <c r="U8697" s="25">
        <v>0.2</v>
      </c>
      <c r="V8697" s="25">
        <v>11.283900000000017</v>
      </c>
      <c r="W8697" s="11">
        <f>Table_1[[#This Row],[Discount]]/Table_1[[#This Row],[Sales]]</f>
        <v>6.6466381304336269E-4</v>
      </c>
      <c r="X8697" t="str">
        <f>IF(Table_1[[#This Row],[Discount %]]&lt;=0.1, "0-10%", IF(Table_1[[#This Row],[Discount %]]&lt;=0.2, "10-20%", IF(Table_1[[#This Row],[Discount %]]&lt;=0.3, "20-30%", IF(Table_1[[#This Row],[Discount %]]&lt;=0.4, "30-40%", "40%+"))))</f>
        <v>0-10%</v>
      </c>
    </row>
    <row r="8698" spans="1:24" ht="14.4" x14ac:dyDescent="0.3">
      <c r="A8698" s="2">
        <v>8697</v>
      </c>
      <c r="B8698" s="2" t="s">
        <v>10190</v>
      </c>
      <c r="C8698" s="2">
        <f>YEAR([1]Data!$D8698)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9">
        <v>239.976</v>
      </c>
      <c r="T8698" s="2">
        <v>3</v>
      </c>
      <c r="U8698" s="25">
        <v>0.2</v>
      </c>
      <c r="V8698" s="25">
        <v>26.997299999999967</v>
      </c>
      <c r="W8698" s="11">
        <f>Table_1[[#This Row],[Discount]]/Table_1[[#This Row],[Sales]]</f>
        <v>8.3341667500083346E-4</v>
      </c>
      <c r="X8698" t="str">
        <f>IF(Table_1[[#This Row],[Discount %]]&lt;=0.1, "0-10%", IF(Table_1[[#This Row],[Discount %]]&lt;=0.2, "10-20%", IF(Table_1[[#This Row],[Discount %]]&lt;=0.3, "20-30%", IF(Table_1[[#This Row],[Discount %]]&lt;=0.4, "30-40%", "40%+"))))</f>
        <v>0-10%</v>
      </c>
    </row>
    <row r="8699" spans="1:24" ht="14.4" x14ac:dyDescent="0.3">
      <c r="A8699" s="2">
        <v>8698</v>
      </c>
      <c r="B8699" s="2" t="s">
        <v>10190</v>
      </c>
      <c r="C8699" s="2">
        <f>YEAR([1]Data!$D8699)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9">
        <v>31.168000000000003</v>
      </c>
      <c r="T8699" s="2">
        <v>4</v>
      </c>
      <c r="U8699" s="25">
        <v>0.2</v>
      </c>
      <c r="V8699" s="25">
        <v>9.3504000000000005</v>
      </c>
      <c r="W8699" s="11">
        <f>Table_1[[#This Row],[Discount]]/Table_1[[#This Row],[Sales]]</f>
        <v>6.4168377823408621E-3</v>
      </c>
      <c r="X8699" t="str">
        <f>IF(Table_1[[#This Row],[Discount %]]&lt;=0.1, "0-10%", IF(Table_1[[#This Row],[Discount %]]&lt;=0.2, "10-20%", IF(Table_1[[#This Row],[Discount %]]&lt;=0.3, "20-30%", IF(Table_1[[#This Row],[Discount %]]&lt;=0.4, "30-40%", "40%+"))))</f>
        <v>0-10%</v>
      </c>
    </row>
    <row r="8700" spans="1:24" ht="14.4" x14ac:dyDescent="0.3">
      <c r="A8700" s="2">
        <v>8699</v>
      </c>
      <c r="B8700" s="2" t="s">
        <v>10190</v>
      </c>
      <c r="C8700" s="2">
        <f>YEAR([1]Data!$D8700)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9">
        <v>120.96</v>
      </c>
      <c r="T8700" s="2">
        <v>2</v>
      </c>
      <c r="U8700" s="25">
        <v>0.4</v>
      </c>
      <c r="V8700" s="25">
        <v>-28.224000000000004</v>
      </c>
      <c r="W8700" s="11">
        <f>Table_1[[#This Row],[Discount]]/Table_1[[#This Row],[Sales]]</f>
        <v>3.3068783068783071E-3</v>
      </c>
      <c r="X8700" t="str">
        <f>IF(Table_1[[#This Row],[Discount %]]&lt;=0.1, "0-10%", IF(Table_1[[#This Row],[Discount %]]&lt;=0.2, "10-20%", IF(Table_1[[#This Row],[Discount %]]&lt;=0.3, "20-30%", IF(Table_1[[#This Row],[Discount %]]&lt;=0.4, "30-40%", "40%+"))))</f>
        <v>0-10%</v>
      </c>
    </row>
    <row r="8701" spans="1:24" ht="14.4" x14ac:dyDescent="0.3">
      <c r="A8701" s="2">
        <v>8700</v>
      </c>
      <c r="B8701" s="2" t="s">
        <v>10190</v>
      </c>
      <c r="C8701" s="2">
        <f>YEAR([1]Data!$D8701)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9">
        <v>2239.9360000000001</v>
      </c>
      <c r="T8701" s="2">
        <v>8</v>
      </c>
      <c r="U8701" s="25">
        <v>0.2</v>
      </c>
      <c r="V8701" s="25">
        <v>223.99360000000013</v>
      </c>
      <c r="W8701" s="11">
        <f>Table_1[[#This Row],[Discount]]/Table_1[[#This Row],[Sales]]</f>
        <v>8.9288265379010829E-5</v>
      </c>
      <c r="X8701" t="str">
        <f>IF(Table_1[[#This Row],[Discount %]]&lt;=0.1, "0-10%", IF(Table_1[[#This Row],[Discount %]]&lt;=0.2, "10-20%", IF(Table_1[[#This Row],[Discount %]]&lt;=0.3, "20-30%", IF(Table_1[[#This Row],[Discount %]]&lt;=0.4, "30-40%", "40%+"))))</f>
        <v>0-10%</v>
      </c>
    </row>
    <row r="8702" spans="1:24" ht="14.4" x14ac:dyDescent="0.3">
      <c r="A8702" s="2">
        <v>8701</v>
      </c>
      <c r="B8702" s="2" t="s">
        <v>10190</v>
      </c>
      <c r="C8702" s="2">
        <f>YEAR([1]Data!$D8702)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9">
        <v>76.608000000000004</v>
      </c>
      <c r="T8702" s="2">
        <v>8</v>
      </c>
      <c r="U8702" s="25">
        <v>0.2</v>
      </c>
      <c r="V8702" s="25">
        <v>6.7031999999999954</v>
      </c>
      <c r="W8702" s="11">
        <f>Table_1[[#This Row],[Discount]]/Table_1[[#This Row],[Sales]]</f>
        <v>2.6106934001670842E-3</v>
      </c>
      <c r="X8702" t="str">
        <f>IF(Table_1[[#This Row],[Discount %]]&lt;=0.1, "0-10%", IF(Table_1[[#This Row],[Discount %]]&lt;=0.2, "10-20%", IF(Table_1[[#This Row],[Discount %]]&lt;=0.3, "20-30%", IF(Table_1[[#This Row],[Discount %]]&lt;=0.4, "30-40%", "40%+"))))</f>
        <v>0-10%</v>
      </c>
    </row>
    <row r="8703" spans="1:24" ht="14.4" x14ac:dyDescent="0.3">
      <c r="A8703" s="2">
        <v>8702</v>
      </c>
      <c r="B8703" s="2" t="s">
        <v>10190</v>
      </c>
      <c r="C8703" s="2">
        <f>YEAR([1]Data!$D8703)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9">
        <v>142.77600000000001</v>
      </c>
      <c r="T8703" s="2">
        <v>1</v>
      </c>
      <c r="U8703" s="25">
        <v>0.2</v>
      </c>
      <c r="V8703" s="25">
        <v>17.84699999999998</v>
      </c>
      <c r="W8703" s="11">
        <f>Table_1[[#This Row],[Discount]]/Table_1[[#This Row],[Sales]]</f>
        <v>1.4007956519302965E-3</v>
      </c>
      <c r="X8703" t="str">
        <f>IF(Table_1[[#This Row],[Discount %]]&lt;=0.1, "0-10%", IF(Table_1[[#This Row],[Discount %]]&lt;=0.2, "10-20%", IF(Table_1[[#This Row],[Discount %]]&lt;=0.3, "20-30%", IF(Table_1[[#This Row],[Discount %]]&lt;=0.4, "30-40%", "40%+"))))</f>
        <v>0-10%</v>
      </c>
    </row>
    <row r="8704" spans="1:24" ht="14.4" x14ac:dyDescent="0.3">
      <c r="A8704" s="2">
        <v>8703</v>
      </c>
      <c r="B8704" s="2" t="s">
        <v>10190</v>
      </c>
      <c r="C8704" s="2">
        <f>YEAR([1]Data!$D8704)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9">
        <v>91.360000000000014</v>
      </c>
      <c r="T8704" s="2">
        <v>5</v>
      </c>
      <c r="U8704" s="25">
        <v>0.2</v>
      </c>
      <c r="V8704" s="25">
        <v>29.691999999999993</v>
      </c>
      <c r="W8704" s="11">
        <f>Table_1[[#This Row],[Discount]]/Table_1[[#This Row],[Sales]]</f>
        <v>2.1891418563922938E-3</v>
      </c>
      <c r="X8704" t="str">
        <f>IF(Table_1[[#This Row],[Discount %]]&lt;=0.1, "0-10%", IF(Table_1[[#This Row],[Discount %]]&lt;=0.2, "10-20%", IF(Table_1[[#This Row],[Discount %]]&lt;=0.3, "20-30%", IF(Table_1[[#This Row],[Discount %]]&lt;=0.4, "30-40%", "40%+"))))</f>
        <v>0-10%</v>
      </c>
    </row>
    <row r="8705" spans="1:24" ht="14.4" x14ac:dyDescent="0.3">
      <c r="A8705" s="2">
        <v>8704</v>
      </c>
      <c r="B8705" s="2" t="s">
        <v>10193</v>
      </c>
      <c r="C8705" s="2">
        <f>YEAR([1]Data!$D8705)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9">
        <v>3.5520000000000005</v>
      </c>
      <c r="T8705" s="2">
        <v>2</v>
      </c>
      <c r="U8705" s="25">
        <v>0.2</v>
      </c>
      <c r="V8705" s="25">
        <v>0.44399999999999973</v>
      </c>
      <c r="W8705" s="11">
        <f>Table_1[[#This Row],[Discount]]/Table_1[[#This Row],[Sales]]</f>
        <v>5.63063063063063E-2</v>
      </c>
      <c r="X8705" t="str">
        <f>IF(Table_1[[#This Row],[Discount %]]&lt;=0.1, "0-10%", IF(Table_1[[#This Row],[Discount %]]&lt;=0.2, "10-20%", IF(Table_1[[#This Row],[Discount %]]&lt;=0.3, "20-30%", IF(Table_1[[#This Row],[Discount %]]&lt;=0.4, "30-40%", "40%+"))))</f>
        <v>0-10%</v>
      </c>
    </row>
    <row r="8706" spans="1:24" ht="14.4" x14ac:dyDescent="0.3">
      <c r="A8706" s="2">
        <v>8705</v>
      </c>
      <c r="B8706" s="2" t="s">
        <v>10194</v>
      </c>
      <c r="C8706" s="2">
        <f>YEAR([1]Data!$D8706)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9">
        <v>115.136</v>
      </c>
      <c r="T8706" s="2">
        <v>8</v>
      </c>
      <c r="U8706" s="25">
        <v>0.2</v>
      </c>
      <c r="V8706" s="25">
        <v>11.513600000000004</v>
      </c>
      <c r="W8706" s="11">
        <f>Table_1[[#This Row],[Discount]]/Table_1[[#This Row],[Sales]]</f>
        <v>1.737076153418566E-3</v>
      </c>
      <c r="X8706" t="str">
        <f>IF(Table_1[[#This Row],[Discount %]]&lt;=0.1, "0-10%", IF(Table_1[[#This Row],[Discount %]]&lt;=0.2, "10-20%", IF(Table_1[[#This Row],[Discount %]]&lt;=0.3, "20-30%", IF(Table_1[[#This Row],[Discount %]]&lt;=0.4, "30-40%", "40%+"))))</f>
        <v>0-10%</v>
      </c>
    </row>
    <row r="8707" spans="1:24" ht="14.4" x14ac:dyDescent="0.3">
      <c r="A8707" s="2">
        <v>8706</v>
      </c>
      <c r="B8707" s="2" t="s">
        <v>10195</v>
      </c>
      <c r="C8707" s="2">
        <f>YEAR([1]Data!$D8707)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9">
        <v>4.71</v>
      </c>
      <c r="T8707" s="2">
        <v>1</v>
      </c>
      <c r="U8707" s="25">
        <v>0</v>
      </c>
      <c r="V8707" s="25">
        <v>0</v>
      </c>
      <c r="W8707" s="11">
        <f>Table_1[[#This Row],[Discount]]/Table_1[[#This Row],[Sales]]</f>
        <v>0</v>
      </c>
      <c r="X8707" t="str">
        <f>IF(Table_1[[#This Row],[Discount %]]&lt;=0.1, "0-10%", IF(Table_1[[#This Row],[Discount %]]&lt;=0.2, "10-20%", IF(Table_1[[#This Row],[Discount %]]&lt;=0.3, "20-30%", IF(Table_1[[#This Row],[Discount %]]&lt;=0.4, "30-40%", "40%+"))))</f>
        <v>0-10%</v>
      </c>
    </row>
    <row r="8708" spans="1:24" ht="14.4" x14ac:dyDescent="0.3">
      <c r="A8708" s="2">
        <v>8707</v>
      </c>
      <c r="B8708" s="2" t="s">
        <v>10196</v>
      </c>
      <c r="C8708" s="2">
        <f>YEAR([1]Data!$D8708)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9">
        <v>172.76400000000001</v>
      </c>
      <c r="T8708" s="2">
        <v>2</v>
      </c>
      <c r="U8708" s="25">
        <v>0.1</v>
      </c>
      <c r="V8708" s="25">
        <v>13.437199999999986</v>
      </c>
      <c r="W8708" s="11">
        <f>Table_1[[#This Row],[Discount]]/Table_1[[#This Row],[Sales]]</f>
        <v>5.7882429209789072E-4</v>
      </c>
      <c r="X8708" t="str">
        <f>IF(Table_1[[#This Row],[Discount %]]&lt;=0.1, "0-10%", IF(Table_1[[#This Row],[Discount %]]&lt;=0.2, "10-20%", IF(Table_1[[#This Row],[Discount %]]&lt;=0.3, "20-30%", IF(Table_1[[#This Row],[Discount %]]&lt;=0.4, "30-40%", "40%+"))))</f>
        <v>0-10%</v>
      </c>
    </row>
    <row r="8709" spans="1:24" ht="14.4" x14ac:dyDescent="0.3">
      <c r="A8709" s="2">
        <v>8708</v>
      </c>
      <c r="B8709" s="2" t="s">
        <v>10196</v>
      </c>
      <c r="C8709" s="2">
        <f>YEAR([1]Data!$D8709)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9">
        <v>3.52</v>
      </c>
      <c r="T8709" s="2">
        <v>2</v>
      </c>
      <c r="U8709" s="25">
        <v>0</v>
      </c>
      <c r="V8709" s="25">
        <v>1.6896</v>
      </c>
      <c r="W8709" s="11">
        <f>Table_1[[#This Row],[Discount]]/Table_1[[#This Row],[Sales]]</f>
        <v>0</v>
      </c>
      <c r="X8709" t="str">
        <f>IF(Table_1[[#This Row],[Discount %]]&lt;=0.1, "0-10%", IF(Table_1[[#This Row],[Discount %]]&lt;=0.2, "10-20%", IF(Table_1[[#This Row],[Discount %]]&lt;=0.3, "20-30%", IF(Table_1[[#This Row],[Discount %]]&lt;=0.4, "30-40%", "40%+"))))</f>
        <v>0-10%</v>
      </c>
    </row>
    <row r="8710" spans="1:24" ht="14.4" x14ac:dyDescent="0.3">
      <c r="A8710" s="2">
        <v>8709</v>
      </c>
      <c r="B8710" s="2" t="s">
        <v>10197</v>
      </c>
      <c r="C8710" s="2">
        <f>YEAR([1]Data!$D8710)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9">
        <v>79.968000000000004</v>
      </c>
      <c r="T8710" s="2">
        <v>4</v>
      </c>
      <c r="U8710" s="25">
        <v>0.2</v>
      </c>
      <c r="V8710" s="25">
        <v>-17.992799999999999</v>
      </c>
      <c r="W8710" s="11">
        <f>Table_1[[#This Row],[Discount]]/Table_1[[#This Row],[Sales]]</f>
        <v>2.5010004001600641E-3</v>
      </c>
      <c r="X8710" t="str">
        <f>IF(Table_1[[#This Row],[Discount %]]&lt;=0.1, "0-10%", IF(Table_1[[#This Row],[Discount %]]&lt;=0.2, "10-20%", IF(Table_1[[#This Row],[Discount %]]&lt;=0.3, "20-30%", IF(Table_1[[#This Row],[Discount %]]&lt;=0.4, "30-40%", "40%+"))))</f>
        <v>0-10%</v>
      </c>
    </row>
    <row r="8711" spans="1:24" ht="14.4" x14ac:dyDescent="0.3">
      <c r="A8711" s="2">
        <v>8710</v>
      </c>
      <c r="B8711" s="2" t="s">
        <v>10197</v>
      </c>
      <c r="C8711" s="2">
        <f>YEAR([1]Data!$D8711)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9">
        <v>305.97449999999998</v>
      </c>
      <c r="T8711" s="2">
        <v>3</v>
      </c>
      <c r="U8711" s="25">
        <v>0.15</v>
      </c>
      <c r="V8711" s="25">
        <v>25.197899999999969</v>
      </c>
      <c r="W8711" s="11">
        <f>Table_1[[#This Row],[Discount]]/Table_1[[#This Row],[Sales]]</f>
        <v>4.9023693150899831E-4</v>
      </c>
      <c r="X8711" t="str">
        <f>IF(Table_1[[#This Row],[Discount %]]&lt;=0.1, "0-10%", IF(Table_1[[#This Row],[Discount %]]&lt;=0.2, "10-20%", IF(Table_1[[#This Row],[Discount %]]&lt;=0.3, "20-30%", IF(Table_1[[#This Row],[Discount %]]&lt;=0.4, "30-40%", "40%+"))))</f>
        <v>0-10%</v>
      </c>
    </row>
    <row r="8712" spans="1:24" ht="14.4" x14ac:dyDescent="0.3">
      <c r="A8712" s="2">
        <v>8711</v>
      </c>
      <c r="B8712" s="2" t="s">
        <v>10197</v>
      </c>
      <c r="C8712" s="2">
        <f>YEAR([1]Data!$D8712)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9">
        <v>344.90999999999997</v>
      </c>
      <c r="T8712" s="2">
        <v>3</v>
      </c>
      <c r="U8712" s="25">
        <v>0</v>
      </c>
      <c r="V8712" s="25">
        <v>10.347300000000004</v>
      </c>
      <c r="W8712" s="11">
        <f>Table_1[[#This Row],[Discount]]/Table_1[[#This Row],[Sales]]</f>
        <v>0</v>
      </c>
      <c r="X8712" t="str">
        <f>IF(Table_1[[#This Row],[Discount %]]&lt;=0.1, "0-10%", IF(Table_1[[#This Row],[Discount %]]&lt;=0.2, "10-20%", IF(Table_1[[#This Row],[Discount %]]&lt;=0.3, "20-30%", IF(Table_1[[#This Row],[Discount %]]&lt;=0.4, "30-40%", "40%+"))))</f>
        <v>0-10%</v>
      </c>
    </row>
    <row r="8713" spans="1:24" ht="14.4" x14ac:dyDescent="0.3">
      <c r="A8713" s="2">
        <v>8712</v>
      </c>
      <c r="B8713" s="2" t="s">
        <v>10198</v>
      </c>
      <c r="C8713" s="2">
        <f>YEAR([1]Data!$D8713)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9">
        <v>626.35200000000009</v>
      </c>
      <c r="T8713" s="2">
        <v>3</v>
      </c>
      <c r="U8713" s="25">
        <v>0.2</v>
      </c>
      <c r="V8713" s="25">
        <v>-23.488200000000091</v>
      </c>
      <c r="W8713" s="11">
        <f>Table_1[[#This Row],[Discount]]/Table_1[[#This Row],[Sales]]</f>
        <v>3.1930927018673203E-4</v>
      </c>
      <c r="X8713" t="str">
        <f>IF(Table_1[[#This Row],[Discount %]]&lt;=0.1, "0-10%", IF(Table_1[[#This Row],[Discount %]]&lt;=0.2, "10-20%", IF(Table_1[[#This Row],[Discount %]]&lt;=0.3, "20-30%", IF(Table_1[[#This Row],[Discount %]]&lt;=0.4, "30-40%", "40%+"))))</f>
        <v>0-10%</v>
      </c>
    </row>
    <row r="8714" spans="1:24" ht="14.4" x14ac:dyDescent="0.3">
      <c r="A8714" s="2">
        <v>8713</v>
      </c>
      <c r="B8714" s="2" t="s">
        <v>10199</v>
      </c>
      <c r="C8714" s="2">
        <f>YEAR([1]Data!$D8714)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9">
        <v>359.49899999999997</v>
      </c>
      <c r="T8714" s="2">
        <v>3</v>
      </c>
      <c r="U8714" s="25">
        <v>0.15</v>
      </c>
      <c r="V8714" s="25">
        <v>-29.605799999999981</v>
      </c>
      <c r="W8714" s="11">
        <f>Table_1[[#This Row],[Discount]]/Table_1[[#This Row],[Sales]]</f>
        <v>4.1724733587576046E-4</v>
      </c>
      <c r="X8714" t="str">
        <f>IF(Table_1[[#This Row],[Discount %]]&lt;=0.1, "0-10%", IF(Table_1[[#This Row],[Discount %]]&lt;=0.2, "10-20%", IF(Table_1[[#This Row],[Discount %]]&lt;=0.3, "20-30%", IF(Table_1[[#This Row],[Discount %]]&lt;=0.4, "30-40%", "40%+"))))</f>
        <v>0-10%</v>
      </c>
    </row>
    <row r="8715" spans="1:24" ht="14.4" x14ac:dyDescent="0.3">
      <c r="A8715" s="2">
        <v>8714</v>
      </c>
      <c r="B8715" s="2" t="s">
        <v>10200</v>
      </c>
      <c r="C8715" s="2">
        <f>YEAR([1]Data!$D8715)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9">
        <v>71.951999999999998</v>
      </c>
      <c r="T8715" s="2">
        <v>6</v>
      </c>
      <c r="U8715" s="25">
        <v>0.2</v>
      </c>
      <c r="V8715" s="25">
        <v>5.3963999999999963</v>
      </c>
      <c r="W8715" s="11">
        <f>Table_1[[#This Row],[Discount]]/Table_1[[#This Row],[Sales]]</f>
        <v>2.7796308650211254E-3</v>
      </c>
      <c r="X8715" t="str">
        <f>IF(Table_1[[#This Row],[Discount %]]&lt;=0.1, "0-10%", IF(Table_1[[#This Row],[Discount %]]&lt;=0.2, "10-20%", IF(Table_1[[#This Row],[Discount %]]&lt;=0.3, "20-30%", IF(Table_1[[#This Row],[Discount %]]&lt;=0.4, "30-40%", "40%+"))))</f>
        <v>0-10%</v>
      </c>
    </row>
    <row r="8716" spans="1:24" ht="14.4" x14ac:dyDescent="0.3">
      <c r="A8716" s="2">
        <v>8715</v>
      </c>
      <c r="B8716" s="2" t="s">
        <v>10200</v>
      </c>
      <c r="C8716" s="2">
        <f>YEAR([1]Data!$D8716)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9">
        <v>29.800000000000004</v>
      </c>
      <c r="T8716" s="2">
        <v>5</v>
      </c>
      <c r="U8716" s="25">
        <v>0.2</v>
      </c>
      <c r="V8716" s="25">
        <v>9.3124999999999982</v>
      </c>
      <c r="W8716" s="11">
        <f>Table_1[[#This Row],[Discount]]/Table_1[[#This Row],[Sales]]</f>
        <v>6.7114093959731533E-3</v>
      </c>
      <c r="X8716" t="str">
        <f>IF(Table_1[[#This Row],[Discount %]]&lt;=0.1, "0-10%", IF(Table_1[[#This Row],[Discount %]]&lt;=0.2, "10-20%", IF(Table_1[[#This Row],[Discount %]]&lt;=0.3, "20-30%", IF(Table_1[[#This Row],[Discount %]]&lt;=0.4, "30-40%", "40%+"))))</f>
        <v>0-10%</v>
      </c>
    </row>
    <row r="8717" spans="1:24" ht="14.4" x14ac:dyDescent="0.3">
      <c r="A8717" s="2">
        <v>8716</v>
      </c>
      <c r="B8717" s="2" t="s">
        <v>10201</v>
      </c>
      <c r="C8717" s="2">
        <f>YEAR([1]Data!$D8717)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9">
        <v>1.8240000000000003</v>
      </c>
      <c r="T8717" s="2">
        <v>1</v>
      </c>
      <c r="U8717" s="25">
        <v>0.7</v>
      </c>
      <c r="V8717" s="25">
        <v>-1.3983999999999996</v>
      </c>
      <c r="W8717" s="11">
        <f>Table_1[[#This Row],[Discount]]/Table_1[[#This Row],[Sales]]</f>
        <v>0.38377192982456132</v>
      </c>
      <c r="X8717" t="str">
        <f>IF(Table_1[[#This Row],[Discount %]]&lt;=0.1, "0-10%", IF(Table_1[[#This Row],[Discount %]]&lt;=0.2, "10-20%", IF(Table_1[[#This Row],[Discount %]]&lt;=0.3, "20-30%", IF(Table_1[[#This Row],[Discount %]]&lt;=0.4, "30-40%", "40%+"))))</f>
        <v>30-40%</v>
      </c>
    </row>
    <row r="8718" spans="1:24" ht="14.4" x14ac:dyDescent="0.3">
      <c r="A8718" s="2">
        <v>8717</v>
      </c>
      <c r="B8718" s="2" t="s">
        <v>10203</v>
      </c>
      <c r="C8718" s="2">
        <f>YEAR([1]Data!$D8718)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9">
        <v>64.383999999999986</v>
      </c>
      <c r="T8718" s="2">
        <v>4</v>
      </c>
      <c r="U8718" s="25">
        <v>0.8</v>
      </c>
      <c r="V8718" s="25">
        <v>-160.96</v>
      </c>
      <c r="W8718" s="11">
        <f>Table_1[[#This Row],[Discount]]/Table_1[[#This Row],[Sales]]</f>
        <v>1.2425447316103382E-2</v>
      </c>
      <c r="X8718" t="str">
        <f>IF(Table_1[[#This Row],[Discount %]]&lt;=0.1, "0-10%", IF(Table_1[[#This Row],[Discount %]]&lt;=0.2, "10-20%", IF(Table_1[[#This Row],[Discount %]]&lt;=0.3, "20-30%", IF(Table_1[[#This Row],[Discount %]]&lt;=0.4, "30-40%", "40%+"))))</f>
        <v>0-10%</v>
      </c>
    </row>
    <row r="8719" spans="1:24" ht="14.4" x14ac:dyDescent="0.3">
      <c r="A8719" s="2">
        <v>8718</v>
      </c>
      <c r="B8719" s="2" t="s">
        <v>10203</v>
      </c>
      <c r="C8719" s="2">
        <f>YEAR([1]Data!$D8719)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9">
        <v>6.9840000000000009</v>
      </c>
      <c r="T8719" s="2">
        <v>2</v>
      </c>
      <c r="U8719" s="25">
        <v>0.6</v>
      </c>
      <c r="V8719" s="25">
        <v>-4.5396000000000019</v>
      </c>
      <c r="W8719" s="11">
        <f>Table_1[[#This Row],[Discount]]/Table_1[[#This Row],[Sales]]</f>
        <v>8.5910652920962186E-2</v>
      </c>
      <c r="X8719" t="str">
        <f>IF(Table_1[[#This Row],[Discount %]]&lt;=0.1, "0-10%", IF(Table_1[[#This Row],[Discount %]]&lt;=0.2, "10-20%", IF(Table_1[[#This Row],[Discount %]]&lt;=0.3, "20-30%", IF(Table_1[[#This Row],[Discount %]]&lt;=0.4, "30-40%", "40%+"))))</f>
        <v>0-10%</v>
      </c>
    </row>
    <row r="8720" spans="1:24" ht="14.4" x14ac:dyDescent="0.3">
      <c r="A8720" s="2">
        <v>8719</v>
      </c>
      <c r="B8720" s="2" t="s">
        <v>10203</v>
      </c>
      <c r="C8720" s="2">
        <f>YEAR([1]Data!$D8720)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9">
        <v>11.264000000000001</v>
      </c>
      <c r="T8720" s="2">
        <v>8</v>
      </c>
      <c r="U8720" s="25">
        <v>0.2</v>
      </c>
      <c r="V8720" s="25">
        <v>3.9423999999999997</v>
      </c>
      <c r="W8720" s="11">
        <f>Table_1[[#This Row],[Discount]]/Table_1[[#This Row],[Sales]]</f>
        <v>1.7755681818181816E-2</v>
      </c>
      <c r="X8720" t="str">
        <f>IF(Table_1[[#This Row],[Discount %]]&lt;=0.1, "0-10%", IF(Table_1[[#This Row],[Discount %]]&lt;=0.2, "10-20%", IF(Table_1[[#This Row],[Discount %]]&lt;=0.3, "20-30%", IF(Table_1[[#This Row],[Discount %]]&lt;=0.4, "30-40%", "40%+"))))</f>
        <v>0-10%</v>
      </c>
    </row>
    <row r="8721" spans="1:24" ht="14.4" x14ac:dyDescent="0.3">
      <c r="A8721" s="2">
        <v>8720</v>
      </c>
      <c r="B8721" s="2" t="s">
        <v>10203</v>
      </c>
      <c r="C8721" s="2">
        <f>YEAR([1]Data!$D8721)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9">
        <v>15.552000000000003</v>
      </c>
      <c r="T8721" s="2">
        <v>3</v>
      </c>
      <c r="U8721" s="25">
        <v>0.2</v>
      </c>
      <c r="V8721" s="25">
        <v>5.6375999999999999</v>
      </c>
      <c r="W8721" s="11">
        <f>Table_1[[#This Row],[Discount]]/Table_1[[#This Row],[Sales]]</f>
        <v>1.2860082304526748E-2</v>
      </c>
      <c r="X8721" t="str">
        <f>IF(Table_1[[#This Row],[Discount %]]&lt;=0.1, "0-10%", IF(Table_1[[#This Row],[Discount %]]&lt;=0.2, "10-20%", IF(Table_1[[#This Row],[Discount %]]&lt;=0.3, "20-30%", IF(Table_1[[#This Row],[Discount %]]&lt;=0.4, "30-40%", "40%+"))))</f>
        <v>0-10%</v>
      </c>
    </row>
    <row r="8722" spans="1:24" ht="14.4" x14ac:dyDescent="0.3">
      <c r="A8722" s="2">
        <v>8721</v>
      </c>
      <c r="B8722" s="2" t="s">
        <v>10203</v>
      </c>
      <c r="C8722" s="2">
        <f>YEAR([1]Data!$D8722)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9">
        <v>379.37200000000001</v>
      </c>
      <c r="T8722" s="2">
        <v>2</v>
      </c>
      <c r="U8722" s="25">
        <v>0.3</v>
      </c>
      <c r="V8722" s="25">
        <v>-119.23120000000003</v>
      </c>
      <c r="W8722" s="11">
        <f>Table_1[[#This Row],[Discount]]/Table_1[[#This Row],[Sales]]</f>
        <v>7.907805531246375E-4</v>
      </c>
      <c r="X8722" t="str">
        <f>IF(Table_1[[#This Row],[Discount %]]&lt;=0.1, "0-10%", IF(Table_1[[#This Row],[Discount %]]&lt;=0.2, "10-20%", IF(Table_1[[#This Row],[Discount %]]&lt;=0.3, "20-30%", IF(Table_1[[#This Row],[Discount %]]&lt;=0.4, "30-40%", "40%+"))))</f>
        <v>0-10%</v>
      </c>
    </row>
    <row r="8723" spans="1:24" ht="14.4" x14ac:dyDescent="0.3">
      <c r="A8723" s="2">
        <v>8722</v>
      </c>
      <c r="B8723" s="2" t="s">
        <v>10203</v>
      </c>
      <c r="C8723" s="2">
        <f>YEAR([1]Data!$D8723)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9">
        <v>67.536000000000016</v>
      </c>
      <c r="T8723" s="2">
        <v>9</v>
      </c>
      <c r="U8723" s="25">
        <v>0.2</v>
      </c>
      <c r="V8723" s="25">
        <v>6.7535999999999987</v>
      </c>
      <c r="W8723" s="11">
        <f>Table_1[[#This Row],[Discount]]/Table_1[[#This Row],[Sales]]</f>
        <v>2.9613835583984834E-3</v>
      </c>
      <c r="X8723" t="str">
        <f>IF(Table_1[[#This Row],[Discount %]]&lt;=0.1, "0-10%", IF(Table_1[[#This Row],[Discount %]]&lt;=0.2, "10-20%", IF(Table_1[[#This Row],[Discount %]]&lt;=0.3, "20-30%", IF(Table_1[[#This Row],[Discount %]]&lt;=0.4, "30-40%", "40%+"))))</f>
        <v>0-10%</v>
      </c>
    </row>
    <row r="8724" spans="1:24" ht="14.4" x14ac:dyDescent="0.3">
      <c r="A8724" s="2">
        <v>8723</v>
      </c>
      <c r="B8724" s="2" t="s">
        <v>10203</v>
      </c>
      <c r="C8724" s="2">
        <f>YEAR([1]Data!$D8724)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9">
        <v>1.5239999999999996</v>
      </c>
      <c r="T8724" s="2">
        <v>2</v>
      </c>
      <c r="U8724" s="25">
        <v>0.8</v>
      </c>
      <c r="V8724" s="25">
        <v>-2.6670000000000007</v>
      </c>
      <c r="W8724" s="11">
        <f>Table_1[[#This Row],[Discount]]/Table_1[[#This Row],[Sales]]</f>
        <v>0.52493438320209995</v>
      </c>
      <c r="X8724" t="str">
        <f>IF(Table_1[[#This Row],[Discount %]]&lt;=0.1, "0-10%", IF(Table_1[[#This Row],[Discount %]]&lt;=0.2, "10-20%", IF(Table_1[[#This Row],[Discount %]]&lt;=0.3, "20-30%", IF(Table_1[[#This Row],[Discount %]]&lt;=0.4, "30-40%", "40%+"))))</f>
        <v>40%+</v>
      </c>
    </row>
    <row r="8725" spans="1:24" ht="14.4" x14ac:dyDescent="0.3">
      <c r="A8725" s="2">
        <v>8724</v>
      </c>
      <c r="B8725" s="2" t="s">
        <v>10204</v>
      </c>
      <c r="C8725" s="2">
        <f>YEAR([1]Data!$D8725)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9">
        <v>37.408000000000001</v>
      </c>
      <c r="T8725" s="2">
        <v>7</v>
      </c>
      <c r="U8725" s="25">
        <v>0.2</v>
      </c>
      <c r="V8725" s="25">
        <v>13.0928</v>
      </c>
      <c r="W8725" s="11">
        <f>Table_1[[#This Row],[Discount]]/Table_1[[#This Row],[Sales]]</f>
        <v>5.3464499572284004E-3</v>
      </c>
      <c r="X8725" t="str">
        <f>IF(Table_1[[#This Row],[Discount %]]&lt;=0.1, "0-10%", IF(Table_1[[#This Row],[Discount %]]&lt;=0.2, "10-20%", IF(Table_1[[#This Row],[Discount %]]&lt;=0.3, "20-30%", IF(Table_1[[#This Row],[Discount %]]&lt;=0.4, "30-40%", "40%+"))))</f>
        <v>0-10%</v>
      </c>
    </row>
    <row r="8726" spans="1:24" ht="14.4" x14ac:dyDescent="0.3">
      <c r="A8726" s="2">
        <v>8725</v>
      </c>
      <c r="B8726" s="2" t="s">
        <v>10204</v>
      </c>
      <c r="C8726" s="2">
        <f>YEAR([1]Data!$D8726)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9">
        <v>25.344000000000001</v>
      </c>
      <c r="T8726" s="2">
        <v>6</v>
      </c>
      <c r="U8726" s="25">
        <v>0.2</v>
      </c>
      <c r="V8726" s="25">
        <v>8.8704000000000018</v>
      </c>
      <c r="W8726" s="11">
        <f>Table_1[[#This Row],[Discount]]/Table_1[[#This Row],[Sales]]</f>
        <v>7.8914141414141419E-3</v>
      </c>
      <c r="X8726" t="str">
        <f>IF(Table_1[[#This Row],[Discount %]]&lt;=0.1, "0-10%", IF(Table_1[[#This Row],[Discount %]]&lt;=0.2, "10-20%", IF(Table_1[[#This Row],[Discount %]]&lt;=0.3, "20-30%", IF(Table_1[[#This Row],[Discount %]]&lt;=0.4, "30-40%", "40%+"))))</f>
        <v>0-10%</v>
      </c>
    </row>
    <row r="8727" spans="1:24" ht="14.4" x14ac:dyDescent="0.3">
      <c r="A8727" s="2">
        <v>8726</v>
      </c>
      <c r="B8727" s="2" t="s">
        <v>10205</v>
      </c>
      <c r="C8727" s="2">
        <f>YEAR([1]Data!$D8727)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9">
        <v>46.2</v>
      </c>
      <c r="T8727" s="2">
        <v>4</v>
      </c>
      <c r="U8727" s="25">
        <v>0</v>
      </c>
      <c r="V8727" s="25">
        <v>21.251999999999999</v>
      </c>
      <c r="W8727" s="11">
        <f>Table_1[[#This Row],[Discount]]/Table_1[[#This Row],[Sales]]</f>
        <v>0</v>
      </c>
      <c r="X8727" t="str">
        <f>IF(Table_1[[#This Row],[Discount %]]&lt;=0.1, "0-10%", IF(Table_1[[#This Row],[Discount %]]&lt;=0.2, "10-20%", IF(Table_1[[#This Row],[Discount %]]&lt;=0.3, "20-30%", IF(Table_1[[#This Row],[Discount %]]&lt;=0.4, "30-40%", "40%+"))))</f>
        <v>0-10%</v>
      </c>
    </row>
    <row r="8728" spans="1:24" ht="14.4" x14ac:dyDescent="0.3">
      <c r="A8728" s="2">
        <v>8727</v>
      </c>
      <c r="B8728" s="2" t="s">
        <v>10206</v>
      </c>
      <c r="C8728" s="2">
        <f>YEAR([1]Data!$D8728)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9">
        <v>4.7279999999999998</v>
      </c>
      <c r="T8728" s="2">
        <v>3</v>
      </c>
      <c r="U8728" s="25">
        <v>0.2</v>
      </c>
      <c r="V8728" s="25">
        <v>0.70919999999999961</v>
      </c>
      <c r="W8728" s="11">
        <f>Table_1[[#This Row],[Discount]]/Table_1[[#This Row],[Sales]]</f>
        <v>4.2301184433164135E-2</v>
      </c>
      <c r="X8728" t="str">
        <f>IF(Table_1[[#This Row],[Discount %]]&lt;=0.1, "0-10%", IF(Table_1[[#This Row],[Discount %]]&lt;=0.2, "10-20%", IF(Table_1[[#This Row],[Discount %]]&lt;=0.3, "20-30%", IF(Table_1[[#This Row],[Discount %]]&lt;=0.4, "30-40%", "40%+"))))</f>
        <v>0-10%</v>
      </c>
    </row>
    <row r="8729" spans="1:24" ht="14.4" x14ac:dyDescent="0.3">
      <c r="A8729" s="2">
        <v>8728</v>
      </c>
      <c r="B8729" s="2" t="s">
        <v>10206</v>
      </c>
      <c r="C8729" s="2">
        <f>YEAR([1]Data!$D8729)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9">
        <v>53.352000000000004</v>
      </c>
      <c r="T8729" s="2">
        <v>3</v>
      </c>
      <c r="U8729" s="25">
        <v>0.2</v>
      </c>
      <c r="V8729" s="25">
        <v>16.005600000000005</v>
      </c>
      <c r="W8729" s="11">
        <f>Table_1[[#This Row],[Discount]]/Table_1[[#This Row],[Sales]]</f>
        <v>3.748687959214275E-3</v>
      </c>
      <c r="X8729" t="str">
        <f>IF(Table_1[[#This Row],[Discount %]]&lt;=0.1, "0-10%", IF(Table_1[[#This Row],[Discount %]]&lt;=0.2, "10-20%", IF(Table_1[[#This Row],[Discount %]]&lt;=0.3, "20-30%", IF(Table_1[[#This Row],[Discount %]]&lt;=0.4, "30-40%", "40%+"))))</f>
        <v>0-10%</v>
      </c>
    </row>
    <row r="8730" spans="1:24" ht="14.4" x14ac:dyDescent="0.3">
      <c r="A8730" s="2">
        <v>8729</v>
      </c>
      <c r="B8730" s="2" t="s">
        <v>10206</v>
      </c>
      <c r="C8730" s="2">
        <f>YEAR([1]Data!$D8730)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9">
        <v>131.10400000000001</v>
      </c>
      <c r="T8730" s="2">
        <v>2</v>
      </c>
      <c r="U8730" s="25">
        <v>0.2</v>
      </c>
      <c r="V8730" s="25">
        <v>8.1939999999999955</v>
      </c>
      <c r="W8730" s="11">
        <f>Table_1[[#This Row],[Discount]]/Table_1[[#This Row],[Sales]]</f>
        <v>1.5255064681474249E-3</v>
      </c>
      <c r="X8730" t="str">
        <f>IF(Table_1[[#This Row],[Discount %]]&lt;=0.1, "0-10%", IF(Table_1[[#This Row],[Discount %]]&lt;=0.2, "10-20%", IF(Table_1[[#This Row],[Discount %]]&lt;=0.3, "20-30%", IF(Table_1[[#This Row],[Discount %]]&lt;=0.4, "30-40%", "40%+"))))</f>
        <v>0-10%</v>
      </c>
    </row>
    <row r="8731" spans="1:24" ht="14.4" x14ac:dyDescent="0.3">
      <c r="A8731" s="2">
        <v>8730</v>
      </c>
      <c r="B8731" s="2" t="s">
        <v>10206</v>
      </c>
      <c r="C8731" s="2">
        <f>YEAR([1]Data!$D8731)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9">
        <v>22.512000000000004</v>
      </c>
      <c r="T8731" s="2">
        <v>3</v>
      </c>
      <c r="U8731" s="25">
        <v>0.2</v>
      </c>
      <c r="V8731" s="25">
        <v>2.2511999999999999</v>
      </c>
      <c r="W8731" s="11">
        <f>Table_1[[#This Row],[Discount]]/Table_1[[#This Row],[Sales]]</f>
        <v>8.8841506751954503E-3</v>
      </c>
      <c r="X8731" t="str">
        <f>IF(Table_1[[#This Row],[Discount %]]&lt;=0.1, "0-10%", IF(Table_1[[#This Row],[Discount %]]&lt;=0.2, "10-20%", IF(Table_1[[#This Row],[Discount %]]&lt;=0.3, "20-30%", IF(Table_1[[#This Row],[Discount %]]&lt;=0.4, "30-40%", "40%+"))))</f>
        <v>0-10%</v>
      </c>
    </row>
    <row r="8732" spans="1:24" ht="14.4" x14ac:dyDescent="0.3">
      <c r="A8732" s="2">
        <v>8731</v>
      </c>
      <c r="B8732" s="2" t="s">
        <v>10206</v>
      </c>
      <c r="C8732" s="2">
        <f>YEAR([1]Data!$D8732)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9">
        <v>72.744000000000014</v>
      </c>
      <c r="T8732" s="2">
        <v>7</v>
      </c>
      <c r="U8732" s="25">
        <v>0.2</v>
      </c>
      <c r="V8732" s="25">
        <v>-12.730200000000011</v>
      </c>
      <c r="W8732" s="11">
        <f>Table_1[[#This Row],[Discount]]/Table_1[[#This Row],[Sales]]</f>
        <v>2.7493676454415483E-3</v>
      </c>
      <c r="X8732" t="str">
        <f>IF(Table_1[[#This Row],[Discount %]]&lt;=0.1, "0-10%", IF(Table_1[[#This Row],[Discount %]]&lt;=0.2, "10-20%", IF(Table_1[[#This Row],[Discount %]]&lt;=0.3, "20-30%", IF(Table_1[[#This Row],[Discount %]]&lt;=0.4, "30-40%", "40%+"))))</f>
        <v>0-10%</v>
      </c>
    </row>
    <row r="8733" spans="1:24" ht="14.4" x14ac:dyDescent="0.3">
      <c r="A8733" s="2">
        <v>8732</v>
      </c>
      <c r="B8733" s="2" t="s">
        <v>10207</v>
      </c>
      <c r="C8733" s="2">
        <f>YEAR([1]Data!$D8733)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9">
        <v>52.59</v>
      </c>
      <c r="T8733" s="2">
        <v>3</v>
      </c>
      <c r="U8733" s="25">
        <v>0</v>
      </c>
      <c r="V8733" s="25">
        <v>15.776999999999996</v>
      </c>
      <c r="W8733" s="11">
        <f>Table_1[[#This Row],[Discount]]/Table_1[[#This Row],[Sales]]</f>
        <v>0</v>
      </c>
      <c r="X8733" t="str">
        <f>IF(Table_1[[#This Row],[Discount %]]&lt;=0.1, "0-10%", IF(Table_1[[#This Row],[Discount %]]&lt;=0.2, "10-20%", IF(Table_1[[#This Row],[Discount %]]&lt;=0.3, "20-30%", IF(Table_1[[#This Row],[Discount %]]&lt;=0.4, "30-40%", "40%+"))))</f>
        <v>0-10%</v>
      </c>
    </row>
    <row r="8734" spans="1:24" ht="14.4" x14ac:dyDescent="0.3">
      <c r="A8734" s="2">
        <v>8733</v>
      </c>
      <c r="B8734" s="2" t="s">
        <v>10208</v>
      </c>
      <c r="C8734" s="2">
        <f>YEAR([1]Data!$D8734)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9">
        <v>19.440000000000001</v>
      </c>
      <c r="T8734" s="2">
        <v>3</v>
      </c>
      <c r="U8734" s="25">
        <v>0</v>
      </c>
      <c r="V8734" s="25">
        <v>9.3312000000000008</v>
      </c>
      <c r="W8734" s="11">
        <f>Table_1[[#This Row],[Discount]]/Table_1[[#This Row],[Sales]]</f>
        <v>0</v>
      </c>
      <c r="X8734" t="str">
        <f>IF(Table_1[[#This Row],[Discount %]]&lt;=0.1, "0-10%", IF(Table_1[[#This Row],[Discount %]]&lt;=0.2, "10-20%", IF(Table_1[[#This Row],[Discount %]]&lt;=0.3, "20-30%", IF(Table_1[[#This Row],[Discount %]]&lt;=0.4, "30-40%", "40%+"))))</f>
        <v>0-10%</v>
      </c>
    </row>
    <row r="8735" spans="1:24" ht="14.4" x14ac:dyDescent="0.3">
      <c r="A8735" s="2">
        <v>8734</v>
      </c>
      <c r="B8735" s="2" t="s">
        <v>10208</v>
      </c>
      <c r="C8735" s="2">
        <f>YEAR([1]Data!$D8735)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9">
        <v>126.30000000000001</v>
      </c>
      <c r="T8735" s="2">
        <v>3</v>
      </c>
      <c r="U8735" s="25">
        <v>0</v>
      </c>
      <c r="V8735" s="25">
        <v>40.415999999999997</v>
      </c>
      <c r="W8735" s="11">
        <f>Table_1[[#This Row],[Discount]]/Table_1[[#This Row],[Sales]]</f>
        <v>0</v>
      </c>
      <c r="X8735" t="str">
        <f>IF(Table_1[[#This Row],[Discount %]]&lt;=0.1, "0-10%", IF(Table_1[[#This Row],[Discount %]]&lt;=0.2, "10-20%", IF(Table_1[[#This Row],[Discount %]]&lt;=0.3, "20-30%", IF(Table_1[[#This Row],[Discount %]]&lt;=0.4, "30-40%", "40%+"))))</f>
        <v>0-10%</v>
      </c>
    </row>
    <row r="8736" spans="1:24" ht="14.4" x14ac:dyDescent="0.3">
      <c r="A8736" s="2">
        <v>8735</v>
      </c>
      <c r="B8736" s="2" t="s">
        <v>10208</v>
      </c>
      <c r="C8736" s="2">
        <f>YEAR([1]Data!$D8736)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9">
        <v>1287.45</v>
      </c>
      <c r="T8736" s="2">
        <v>5</v>
      </c>
      <c r="U8736" s="25">
        <v>0</v>
      </c>
      <c r="V8736" s="25">
        <v>244.61549999999988</v>
      </c>
      <c r="W8736" s="11">
        <f>Table_1[[#This Row],[Discount]]/Table_1[[#This Row],[Sales]]</f>
        <v>0</v>
      </c>
      <c r="X8736" t="str">
        <f>IF(Table_1[[#This Row],[Discount %]]&lt;=0.1, "0-10%", IF(Table_1[[#This Row],[Discount %]]&lt;=0.2, "10-20%", IF(Table_1[[#This Row],[Discount %]]&lt;=0.3, "20-30%", IF(Table_1[[#This Row],[Discount %]]&lt;=0.4, "30-40%", "40%+"))))</f>
        <v>0-10%</v>
      </c>
    </row>
    <row r="8737" spans="1:24" ht="14.4" x14ac:dyDescent="0.3">
      <c r="A8737" s="2">
        <v>8736</v>
      </c>
      <c r="B8737" s="2" t="s">
        <v>10209</v>
      </c>
      <c r="C8737" s="2">
        <f>YEAR([1]Data!$D8737)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9">
        <v>64.959999999999994</v>
      </c>
      <c r="T8737" s="2">
        <v>4</v>
      </c>
      <c r="U8737" s="25">
        <v>0</v>
      </c>
      <c r="V8737" s="25">
        <v>9.7439999999999998</v>
      </c>
      <c r="W8737" s="11">
        <f>Table_1[[#This Row],[Discount]]/Table_1[[#This Row],[Sales]]</f>
        <v>0</v>
      </c>
      <c r="X8737" t="str">
        <f>IF(Table_1[[#This Row],[Discount %]]&lt;=0.1, "0-10%", IF(Table_1[[#This Row],[Discount %]]&lt;=0.2, "10-20%", IF(Table_1[[#This Row],[Discount %]]&lt;=0.3, "20-30%", IF(Table_1[[#This Row],[Discount %]]&lt;=0.4, "30-40%", "40%+"))))</f>
        <v>0-10%</v>
      </c>
    </row>
    <row r="8738" spans="1:24" ht="14.4" x14ac:dyDescent="0.3">
      <c r="A8738" s="2">
        <v>8737</v>
      </c>
      <c r="B8738" s="2" t="s">
        <v>10210</v>
      </c>
      <c r="C8738" s="2">
        <f>YEAR([1]Data!$D8738)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9">
        <v>535.41</v>
      </c>
      <c r="T8738" s="2">
        <v>3</v>
      </c>
      <c r="U8738" s="25">
        <v>0</v>
      </c>
      <c r="V8738" s="25">
        <v>160.62299999999993</v>
      </c>
      <c r="W8738" s="11">
        <f>Table_1[[#This Row],[Discount]]/Table_1[[#This Row],[Sales]]</f>
        <v>0</v>
      </c>
      <c r="X8738" t="str">
        <f>IF(Table_1[[#This Row],[Discount %]]&lt;=0.1, "0-10%", IF(Table_1[[#This Row],[Discount %]]&lt;=0.2, "10-20%", IF(Table_1[[#This Row],[Discount %]]&lt;=0.3, "20-30%", IF(Table_1[[#This Row],[Discount %]]&lt;=0.4, "30-40%", "40%+"))))</f>
        <v>0-10%</v>
      </c>
    </row>
    <row r="8739" spans="1:24" ht="14.4" x14ac:dyDescent="0.3">
      <c r="A8739" s="2">
        <v>8738</v>
      </c>
      <c r="B8739" s="2" t="s">
        <v>10211</v>
      </c>
      <c r="C8739" s="2">
        <f>YEAR([1]Data!$D8739)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9">
        <v>8.1000000000000014</v>
      </c>
      <c r="T8739" s="2">
        <v>5</v>
      </c>
      <c r="U8739" s="25">
        <v>0.7</v>
      </c>
      <c r="V8739" s="25">
        <v>-5.9399999999999977</v>
      </c>
      <c r="W8739" s="11">
        <f>Table_1[[#This Row],[Discount]]/Table_1[[#This Row],[Sales]]</f>
        <v>8.6419753086419734E-2</v>
      </c>
      <c r="X8739" t="str">
        <f>IF(Table_1[[#This Row],[Discount %]]&lt;=0.1, "0-10%", IF(Table_1[[#This Row],[Discount %]]&lt;=0.2, "10-20%", IF(Table_1[[#This Row],[Discount %]]&lt;=0.3, "20-30%", IF(Table_1[[#This Row],[Discount %]]&lt;=0.4, "30-40%", "40%+"))))</f>
        <v>0-10%</v>
      </c>
    </row>
    <row r="8740" spans="1:24" ht="14.4" x14ac:dyDescent="0.3">
      <c r="A8740" s="2">
        <v>8739</v>
      </c>
      <c r="B8740" s="2" t="s">
        <v>10212</v>
      </c>
      <c r="C8740" s="2">
        <f>YEAR([1]Data!$D8740)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9">
        <v>13.247999999999999</v>
      </c>
      <c r="T8740" s="2">
        <v>4</v>
      </c>
      <c r="U8740" s="25">
        <v>0.2</v>
      </c>
      <c r="V8740" s="25">
        <v>3.6431999999999998</v>
      </c>
      <c r="W8740" s="11">
        <f>Table_1[[#This Row],[Discount]]/Table_1[[#This Row],[Sales]]</f>
        <v>1.5096618357487924E-2</v>
      </c>
      <c r="X8740" t="str">
        <f>IF(Table_1[[#This Row],[Discount %]]&lt;=0.1, "0-10%", IF(Table_1[[#This Row],[Discount %]]&lt;=0.2, "10-20%", IF(Table_1[[#This Row],[Discount %]]&lt;=0.3, "20-30%", IF(Table_1[[#This Row],[Discount %]]&lt;=0.4, "30-40%", "40%+"))))</f>
        <v>0-10%</v>
      </c>
    </row>
    <row r="8741" spans="1:24" ht="14.4" x14ac:dyDescent="0.3">
      <c r="A8741" s="2">
        <v>8740</v>
      </c>
      <c r="B8741" s="2" t="s">
        <v>10212</v>
      </c>
      <c r="C8741" s="2">
        <f>YEAR([1]Data!$D8741)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9">
        <v>83.987999999999985</v>
      </c>
      <c r="T8741" s="2">
        <v>2</v>
      </c>
      <c r="U8741" s="25">
        <v>0.4</v>
      </c>
      <c r="V8741" s="25">
        <v>-20.996999999999993</v>
      </c>
      <c r="W8741" s="11">
        <f>Table_1[[#This Row],[Discount]]/Table_1[[#This Row],[Sales]]</f>
        <v>4.7625851312092212E-3</v>
      </c>
      <c r="X8741" t="str">
        <f>IF(Table_1[[#This Row],[Discount %]]&lt;=0.1, "0-10%", IF(Table_1[[#This Row],[Discount %]]&lt;=0.2, "10-20%", IF(Table_1[[#This Row],[Discount %]]&lt;=0.3, "20-30%", IF(Table_1[[#This Row],[Discount %]]&lt;=0.4, "30-40%", "40%+"))))</f>
        <v>0-10%</v>
      </c>
    </row>
    <row r="8742" spans="1:24" ht="14.4" x14ac:dyDescent="0.3">
      <c r="A8742" s="2">
        <v>8741</v>
      </c>
      <c r="B8742" s="2" t="s">
        <v>10213</v>
      </c>
      <c r="C8742" s="2">
        <f>YEAR([1]Data!$D8742)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9">
        <v>73.2</v>
      </c>
      <c r="T8742" s="2">
        <v>5</v>
      </c>
      <c r="U8742" s="25">
        <v>0</v>
      </c>
      <c r="V8742" s="25">
        <v>21.227999999999998</v>
      </c>
      <c r="W8742" s="11">
        <f>Table_1[[#This Row],[Discount]]/Table_1[[#This Row],[Sales]]</f>
        <v>0</v>
      </c>
      <c r="X8742" t="str">
        <f>IF(Table_1[[#This Row],[Discount %]]&lt;=0.1, "0-10%", IF(Table_1[[#This Row],[Discount %]]&lt;=0.2, "10-20%", IF(Table_1[[#This Row],[Discount %]]&lt;=0.3, "20-30%", IF(Table_1[[#This Row],[Discount %]]&lt;=0.4, "30-40%", "40%+"))))</f>
        <v>0-10%</v>
      </c>
    </row>
    <row r="8743" spans="1:24" ht="14.4" x14ac:dyDescent="0.3">
      <c r="A8743" s="2">
        <v>8742</v>
      </c>
      <c r="B8743" s="2" t="s">
        <v>10214</v>
      </c>
      <c r="C8743" s="2">
        <f>YEAR([1]Data!$D8743)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9">
        <v>10.74</v>
      </c>
      <c r="T8743" s="2">
        <v>3</v>
      </c>
      <c r="U8743" s="25">
        <v>0</v>
      </c>
      <c r="V8743" s="25">
        <v>5.1551999999999998</v>
      </c>
      <c r="W8743" s="11">
        <f>Table_1[[#This Row],[Discount]]/Table_1[[#This Row],[Sales]]</f>
        <v>0</v>
      </c>
      <c r="X8743" t="str">
        <f>IF(Table_1[[#This Row],[Discount %]]&lt;=0.1, "0-10%", IF(Table_1[[#This Row],[Discount %]]&lt;=0.2, "10-20%", IF(Table_1[[#This Row],[Discount %]]&lt;=0.3, "20-30%", IF(Table_1[[#This Row],[Discount %]]&lt;=0.4, "30-40%", "40%+"))))</f>
        <v>0-10%</v>
      </c>
    </row>
    <row r="8744" spans="1:24" ht="14.4" x14ac:dyDescent="0.3">
      <c r="A8744" s="2">
        <v>8743</v>
      </c>
      <c r="B8744" s="2" t="s">
        <v>10215</v>
      </c>
      <c r="C8744" s="2">
        <f>YEAR([1]Data!$D8744)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9">
        <v>11.032</v>
      </c>
      <c r="T8744" s="2">
        <v>1</v>
      </c>
      <c r="U8744" s="25">
        <v>0.2</v>
      </c>
      <c r="V8744" s="25">
        <v>3.0338000000000003</v>
      </c>
      <c r="W8744" s="11">
        <f>Table_1[[#This Row],[Discount]]/Table_1[[#This Row],[Sales]]</f>
        <v>1.8129079042784626E-2</v>
      </c>
      <c r="X8744" t="str">
        <f>IF(Table_1[[#This Row],[Discount %]]&lt;=0.1, "0-10%", IF(Table_1[[#This Row],[Discount %]]&lt;=0.2, "10-20%", IF(Table_1[[#This Row],[Discount %]]&lt;=0.3, "20-30%", IF(Table_1[[#This Row],[Discount %]]&lt;=0.4, "30-40%", "40%+"))))</f>
        <v>0-10%</v>
      </c>
    </row>
    <row r="8745" spans="1:24" ht="14.4" x14ac:dyDescent="0.3">
      <c r="A8745" s="2">
        <v>8744</v>
      </c>
      <c r="B8745" s="2" t="s">
        <v>10215</v>
      </c>
      <c r="C8745" s="2">
        <f>YEAR([1]Data!$D8745)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9">
        <v>53.040000000000006</v>
      </c>
      <c r="T8745" s="2">
        <v>3</v>
      </c>
      <c r="U8745" s="25">
        <v>0.2</v>
      </c>
      <c r="V8745" s="25">
        <v>-4.6409999999999982</v>
      </c>
      <c r="W8745" s="11">
        <f>Table_1[[#This Row],[Discount]]/Table_1[[#This Row],[Sales]]</f>
        <v>3.7707390648567115E-3</v>
      </c>
      <c r="X8745" t="str">
        <f>IF(Table_1[[#This Row],[Discount %]]&lt;=0.1, "0-10%", IF(Table_1[[#This Row],[Discount %]]&lt;=0.2, "10-20%", IF(Table_1[[#This Row],[Discount %]]&lt;=0.3, "20-30%", IF(Table_1[[#This Row],[Discount %]]&lt;=0.4, "30-40%", "40%+"))))</f>
        <v>0-10%</v>
      </c>
    </row>
    <row r="8746" spans="1:24" ht="14.4" x14ac:dyDescent="0.3">
      <c r="A8746" s="2">
        <v>8745</v>
      </c>
      <c r="B8746" s="2" t="s">
        <v>10216</v>
      </c>
      <c r="C8746" s="2">
        <f>YEAR([1]Data!$D8746)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9">
        <v>17.12</v>
      </c>
      <c r="T8746" s="2">
        <v>4</v>
      </c>
      <c r="U8746" s="25">
        <v>0</v>
      </c>
      <c r="V8746" s="25">
        <v>4.9647999999999985</v>
      </c>
      <c r="W8746" s="11">
        <f>Table_1[[#This Row],[Discount]]/Table_1[[#This Row],[Sales]]</f>
        <v>0</v>
      </c>
      <c r="X8746" t="str">
        <f>IF(Table_1[[#This Row],[Discount %]]&lt;=0.1, "0-10%", IF(Table_1[[#This Row],[Discount %]]&lt;=0.2, "10-20%", IF(Table_1[[#This Row],[Discount %]]&lt;=0.3, "20-30%", IF(Table_1[[#This Row],[Discount %]]&lt;=0.4, "30-40%", "40%+"))))</f>
        <v>0-10%</v>
      </c>
    </row>
    <row r="8747" spans="1:24" ht="14.4" x14ac:dyDescent="0.3">
      <c r="A8747" s="2">
        <v>8746</v>
      </c>
      <c r="B8747" s="2" t="s">
        <v>10216</v>
      </c>
      <c r="C8747" s="2">
        <f>YEAR([1]Data!$D8747)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9">
        <v>59.94</v>
      </c>
      <c r="T8747" s="2">
        <v>3</v>
      </c>
      <c r="U8747" s="25">
        <v>0</v>
      </c>
      <c r="V8747" s="25">
        <v>28.171799999999998</v>
      </c>
      <c r="W8747" s="11">
        <f>Table_1[[#This Row],[Discount]]/Table_1[[#This Row],[Sales]]</f>
        <v>0</v>
      </c>
      <c r="X8747" t="str">
        <f>IF(Table_1[[#This Row],[Discount %]]&lt;=0.1, "0-10%", IF(Table_1[[#This Row],[Discount %]]&lt;=0.2, "10-20%", IF(Table_1[[#This Row],[Discount %]]&lt;=0.3, "20-30%", IF(Table_1[[#This Row],[Discount %]]&lt;=0.4, "30-40%", "40%+"))))</f>
        <v>0-10%</v>
      </c>
    </row>
    <row r="8748" spans="1:24" ht="14.4" x14ac:dyDescent="0.3">
      <c r="A8748" s="2">
        <v>8747</v>
      </c>
      <c r="B8748" s="2" t="s">
        <v>10217</v>
      </c>
      <c r="C8748" s="2">
        <f>YEAR([1]Data!$D8748)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9">
        <v>210.58</v>
      </c>
      <c r="T8748" s="2">
        <v>2</v>
      </c>
      <c r="U8748" s="25">
        <v>0</v>
      </c>
      <c r="V8748" s="25">
        <v>12.634799999999984</v>
      </c>
      <c r="W8748" s="11">
        <f>Table_1[[#This Row],[Discount]]/Table_1[[#This Row],[Sales]]</f>
        <v>0</v>
      </c>
      <c r="X8748" t="str">
        <f>IF(Table_1[[#This Row],[Discount %]]&lt;=0.1, "0-10%", IF(Table_1[[#This Row],[Discount %]]&lt;=0.2, "10-20%", IF(Table_1[[#This Row],[Discount %]]&lt;=0.3, "20-30%", IF(Table_1[[#This Row],[Discount %]]&lt;=0.4, "30-40%", "40%+"))))</f>
        <v>0-10%</v>
      </c>
    </row>
    <row r="8749" spans="1:24" ht="14.4" x14ac:dyDescent="0.3">
      <c r="A8749" s="2">
        <v>8748</v>
      </c>
      <c r="B8749" s="2" t="s">
        <v>10217</v>
      </c>
      <c r="C8749" s="2">
        <f>YEAR([1]Data!$D8749)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9">
        <v>30.960000000000004</v>
      </c>
      <c r="T8749" s="2">
        <v>2</v>
      </c>
      <c r="U8749" s="25">
        <v>0.2</v>
      </c>
      <c r="V8749" s="25">
        <v>10.061999999999998</v>
      </c>
      <c r="W8749" s="11">
        <f>Table_1[[#This Row],[Discount]]/Table_1[[#This Row],[Sales]]</f>
        <v>6.4599483204134363E-3</v>
      </c>
      <c r="X8749" t="str">
        <f>IF(Table_1[[#This Row],[Discount %]]&lt;=0.1, "0-10%", IF(Table_1[[#This Row],[Discount %]]&lt;=0.2, "10-20%", IF(Table_1[[#This Row],[Discount %]]&lt;=0.3, "20-30%", IF(Table_1[[#This Row],[Discount %]]&lt;=0.4, "30-40%", "40%+"))))</f>
        <v>0-10%</v>
      </c>
    </row>
    <row r="8750" spans="1:24" ht="14.4" x14ac:dyDescent="0.3">
      <c r="A8750" s="2">
        <v>8749</v>
      </c>
      <c r="B8750" s="2" t="s">
        <v>10217</v>
      </c>
      <c r="C8750" s="2">
        <f>YEAR([1]Data!$D8750)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9">
        <v>239.98400000000004</v>
      </c>
      <c r="T8750" s="2">
        <v>2</v>
      </c>
      <c r="U8750" s="25">
        <v>0.2</v>
      </c>
      <c r="V8750" s="25">
        <v>38.997399999999971</v>
      </c>
      <c r="W8750" s="11">
        <f>Table_1[[#This Row],[Discount]]/Table_1[[#This Row],[Sales]]</f>
        <v>8.3338889259283939E-4</v>
      </c>
      <c r="X8750" t="str">
        <f>IF(Table_1[[#This Row],[Discount %]]&lt;=0.1, "0-10%", IF(Table_1[[#This Row],[Discount %]]&lt;=0.2, "10-20%", IF(Table_1[[#This Row],[Discount %]]&lt;=0.3, "20-30%", IF(Table_1[[#This Row],[Discount %]]&lt;=0.4, "30-40%", "40%+"))))</f>
        <v>0-10%</v>
      </c>
    </row>
    <row r="8751" spans="1:24" ht="14.4" x14ac:dyDescent="0.3">
      <c r="A8751" s="2">
        <v>8750</v>
      </c>
      <c r="B8751" s="2" t="s">
        <v>10218</v>
      </c>
      <c r="C8751" s="2">
        <f>YEAR([1]Data!$D8751)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9">
        <v>3050.3760000000002</v>
      </c>
      <c r="T8751" s="2">
        <v>3</v>
      </c>
      <c r="U8751" s="25">
        <v>0.2</v>
      </c>
      <c r="V8751" s="25">
        <v>1143.8910000000001</v>
      </c>
      <c r="W8751" s="11">
        <f>Table_1[[#This Row],[Discount]]/Table_1[[#This Row],[Sales]]</f>
        <v>6.5565687639818825E-5</v>
      </c>
      <c r="X8751" t="str">
        <f>IF(Table_1[[#This Row],[Discount %]]&lt;=0.1, "0-10%", IF(Table_1[[#This Row],[Discount %]]&lt;=0.2, "10-20%", IF(Table_1[[#This Row],[Discount %]]&lt;=0.3, "20-30%", IF(Table_1[[#This Row],[Discount %]]&lt;=0.4, "30-40%", "40%+"))))</f>
        <v>0-10%</v>
      </c>
    </row>
    <row r="8752" spans="1:24" ht="14.4" x14ac:dyDescent="0.3">
      <c r="A8752" s="2">
        <v>8751</v>
      </c>
      <c r="B8752" s="2" t="s">
        <v>10218</v>
      </c>
      <c r="C8752" s="2">
        <f>YEAR([1]Data!$D8752)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9">
        <v>133.97999999999999</v>
      </c>
      <c r="T8752" s="2">
        <v>2</v>
      </c>
      <c r="U8752" s="25">
        <v>0</v>
      </c>
      <c r="V8752" s="25">
        <v>33.495000000000005</v>
      </c>
      <c r="W8752" s="11">
        <f>Table_1[[#This Row],[Discount]]/Table_1[[#This Row],[Sales]]</f>
        <v>0</v>
      </c>
      <c r="X8752" t="str">
        <f>IF(Table_1[[#This Row],[Discount %]]&lt;=0.1, "0-10%", IF(Table_1[[#This Row],[Discount %]]&lt;=0.2, "10-20%", IF(Table_1[[#This Row],[Discount %]]&lt;=0.3, "20-30%", IF(Table_1[[#This Row],[Discount %]]&lt;=0.4, "30-40%", "40%+"))))</f>
        <v>0-10%</v>
      </c>
    </row>
    <row r="8753" spans="1:24" ht="14.4" x14ac:dyDescent="0.3">
      <c r="A8753" s="2">
        <v>8752</v>
      </c>
      <c r="B8753" s="2" t="s">
        <v>10219</v>
      </c>
      <c r="C8753" s="2">
        <f>YEAR([1]Data!$D8753)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9">
        <v>93.248000000000005</v>
      </c>
      <c r="T8753" s="2">
        <v>4</v>
      </c>
      <c r="U8753" s="25">
        <v>0.2</v>
      </c>
      <c r="V8753" s="25">
        <v>31.4712</v>
      </c>
      <c r="W8753" s="11">
        <f>Table_1[[#This Row],[Discount]]/Table_1[[#This Row],[Sales]]</f>
        <v>2.144818119423473E-3</v>
      </c>
      <c r="X8753" t="str">
        <f>IF(Table_1[[#This Row],[Discount %]]&lt;=0.1, "0-10%", IF(Table_1[[#This Row],[Discount %]]&lt;=0.2, "10-20%", IF(Table_1[[#This Row],[Discount %]]&lt;=0.3, "20-30%", IF(Table_1[[#This Row],[Discount %]]&lt;=0.4, "30-40%", "40%+"))))</f>
        <v>0-10%</v>
      </c>
    </row>
    <row r="8754" spans="1:24" ht="14.4" x14ac:dyDescent="0.3">
      <c r="A8754" s="2">
        <v>8753</v>
      </c>
      <c r="B8754" s="2" t="s">
        <v>10219</v>
      </c>
      <c r="C8754" s="2">
        <f>YEAR([1]Data!$D8754)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9">
        <v>177.48000000000002</v>
      </c>
      <c r="T8754" s="2">
        <v>3</v>
      </c>
      <c r="U8754" s="25">
        <v>0.2</v>
      </c>
      <c r="V8754" s="25">
        <v>19.966499999999982</v>
      </c>
      <c r="W8754" s="11">
        <f>Table_1[[#This Row],[Discount]]/Table_1[[#This Row],[Sales]]</f>
        <v>1.1268875366238448E-3</v>
      </c>
      <c r="X8754" t="str">
        <f>IF(Table_1[[#This Row],[Discount %]]&lt;=0.1, "0-10%", IF(Table_1[[#This Row],[Discount %]]&lt;=0.2, "10-20%", IF(Table_1[[#This Row],[Discount %]]&lt;=0.3, "20-30%", IF(Table_1[[#This Row],[Discount %]]&lt;=0.4, "30-40%", "40%+"))))</f>
        <v>0-10%</v>
      </c>
    </row>
    <row r="8755" spans="1:24" ht="14.4" x14ac:dyDescent="0.3">
      <c r="A8755" s="2">
        <v>8754</v>
      </c>
      <c r="B8755" s="2" t="s">
        <v>10222</v>
      </c>
      <c r="C8755" s="2">
        <f>YEAR([1]Data!$D8755)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9">
        <v>17.712</v>
      </c>
      <c r="T8755" s="2">
        <v>6</v>
      </c>
      <c r="U8755" s="25">
        <v>0.2</v>
      </c>
      <c r="V8755" s="25">
        <v>5.9777999999999993</v>
      </c>
      <c r="W8755" s="11">
        <f>Table_1[[#This Row],[Discount]]/Table_1[[#This Row],[Sales]]</f>
        <v>1.1291779584462511E-2</v>
      </c>
      <c r="X8755" t="str">
        <f>IF(Table_1[[#This Row],[Discount %]]&lt;=0.1, "0-10%", IF(Table_1[[#This Row],[Discount %]]&lt;=0.2, "10-20%", IF(Table_1[[#This Row],[Discount %]]&lt;=0.3, "20-30%", IF(Table_1[[#This Row],[Discount %]]&lt;=0.4, "30-40%", "40%+"))))</f>
        <v>0-10%</v>
      </c>
    </row>
    <row r="8756" spans="1:24" ht="14.4" x14ac:dyDescent="0.3">
      <c r="A8756" s="2">
        <v>8755</v>
      </c>
      <c r="B8756" s="2" t="s">
        <v>10222</v>
      </c>
      <c r="C8756" s="2">
        <f>YEAR([1]Data!$D8756)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9">
        <v>4.8600000000000012</v>
      </c>
      <c r="T8756" s="2">
        <v>3</v>
      </c>
      <c r="U8756" s="25">
        <v>0.7</v>
      </c>
      <c r="V8756" s="25">
        <v>-3.5640000000000001</v>
      </c>
      <c r="W8756" s="11">
        <f>Table_1[[#This Row],[Discount]]/Table_1[[#This Row],[Sales]]</f>
        <v>0.14403292181069954</v>
      </c>
      <c r="X8756" t="str">
        <f>IF(Table_1[[#This Row],[Discount %]]&lt;=0.1, "0-10%", IF(Table_1[[#This Row],[Discount %]]&lt;=0.2, "10-20%", IF(Table_1[[#This Row],[Discount %]]&lt;=0.3, "20-30%", IF(Table_1[[#This Row],[Discount %]]&lt;=0.4, "30-40%", "40%+"))))</f>
        <v>10-20%</v>
      </c>
    </row>
    <row r="8757" spans="1:24" ht="14.4" x14ac:dyDescent="0.3">
      <c r="A8757" s="2">
        <v>8756</v>
      </c>
      <c r="B8757" s="2" t="s">
        <v>10222</v>
      </c>
      <c r="C8757" s="2">
        <f>YEAR([1]Data!$D8757)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9">
        <v>6.2580000000000009</v>
      </c>
      <c r="T8757" s="2">
        <v>2</v>
      </c>
      <c r="U8757" s="25">
        <v>0.7</v>
      </c>
      <c r="V8757" s="25">
        <v>-5.2149999999999999</v>
      </c>
      <c r="W8757" s="11">
        <f>Table_1[[#This Row],[Discount]]/Table_1[[#This Row],[Sales]]</f>
        <v>0.11185682326621922</v>
      </c>
      <c r="X8757" t="str">
        <f>IF(Table_1[[#This Row],[Discount %]]&lt;=0.1, "0-10%", IF(Table_1[[#This Row],[Discount %]]&lt;=0.2, "10-20%", IF(Table_1[[#This Row],[Discount %]]&lt;=0.3, "20-30%", IF(Table_1[[#This Row],[Discount %]]&lt;=0.4, "30-40%", "40%+"))))</f>
        <v>10-20%</v>
      </c>
    </row>
    <row r="8758" spans="1:24" ht="14.4" x14ac:dyDescent="0.3">
      <c r="A8758" s="2">
        <v>8757</v>
      </c>
      <c r="B8758" s="2" t="s">
        <v>10223</v>
      </c>
      <c r="C8758" s="2">
        <f>YEAR([1]Data!$D8758)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9">
        <v>37.68</v>
      </c>
      <c r="T8758" s="2">
        <v>2</v>
      </c>
      <c r="U8758" s="25">
        <v>0</v>
      </c>
      <c r="V8758" s="25">
        <v>10.5504</v>
      </c>
      <c r="W8758" s="11">
        <f>Table_1[[#This Row],[Discount]]/Table_1[[#This Row],[Sales]]</f>
        <v>0</v>
      </c>
      <c r="X8758" t="str">
        <f>IF(Table_1[[#This Row],[Discount %]]&lt;=0.1, "0-10%", IF(Table_1[[#This Row],[Discount %]]&lt;=0.2, "10-20%", IF(Table_1[[#This Row],[Discount %]]&lt;=0.3, "20-30%", IF(Table_1[[#This Row],[Discount %]]&lt;=0.4, "30-40%", "40%+"))))</f>
        <v>0-10%</v>
      </c>
    </row>
    <row r="8759" spans="1:24" ht="14.4" x14ac:dyDescent="0.3">
      <c r="A8759" s="2">
        <v>8758</v>
      </c>
      <c r="B8759" s="2" t="s">
        <v>10223</v>
      </c>
      <c r="C8759" s="2">
        <f>YEAR([1]Data!$D8759)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9">
        <v>51.84</v>
      </c>
      <c r="T8759" s="2">
        <v>8</v>
      </c>
      <c r="U8759" s="25">
        <v>0</v>
      </c>
      <c r="V8759" s="25">
        <v>24.883200000000002</v>
      </c>
      <c r="W8759" s="11">
        <f>Table_1[[#This Row],[Discount]]/Table_1[[#This Row],[Sales]]</f>
        <v>0</v>
      </c>
      <c r="X8759" t="str">
        <f>IF(Table_1[[#This Row],[Discount %]]&lt;=0.1, "0-10%", IF(Table_1[[#This Row],[Discount %]]&lt;=0.2, "10-20%", IF(Table_1[[#This Row],[Discount %]]&lt;=0.3, "20-30%", IF(Table_1[[#This Row],[Discount %]]&lt;=0.4, "30-40%", "40%+"))))</f>
        <v>0-10%</v>
      </c>
    </row>
    <row r="8760" spans="1:24" ht="14.4" x14ac:dyDescent="0.3">
      <c r="A8760" s="2">
        <v>8759</v>
      </c>
      <c r="B8760" s="2" t="s">
        <v>10223</v>
      </c>
      <c r="C8760" s="2">
        <f>YEAR([1]Data!$D8760)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9">
        <v>27.42</v>
      </c>
      <c r="T8760" s="2">
        <v>3</v>
      </c>
      <c r="U8760" s="25">
        <v>0</v>
      </c>
      <c r="V8760" s="25">
        <v>9.3227999999999991</v>
      </c>
      <c r="W8760" s="11">
        <f>Table_1[[#This Row],[Discount]]/Table_1[[#This Row],[Sales]]</f>
        <v>0</v>
      </c>
      <c r="X8760" t="str">
        <f>IF(Table_1[[#This Row],[Discount %]]&lt;=0.1, "0-10%", IF(Table_1[[#This Row],[Discount %]]&lt;=0.2, "10-20%", IF(Table_1[[#This Row],[Discount %]]&lt;=0.3, "20-30%", IF(Table_1[[#This Row],[Discount %]]&lt;=0.4, "30-40%", "40%+"))))</f>
        <v>0-10%</v>
      </c>
    </row>
    <row r="8761" spans="1:24" ht="14.4" x14ac:dyDescent="0.3">
      <c r="A8761" s="2">
        <v>8760</v>
      </c>
      <c r="B8761" s="2" t="s">
        <v>10223</v>
      </c>
      <c r="C8761" s="2">
        <f>YEAR([1]Data!$D8761)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9">
        <v>5.4</v>
      </c>
      <c r="T8761" s="2">
        <v>3</v>
      </c>
      <c r="U8761" s="25">
        <v>0</v>
      </c>
      <c r="V8761" s="25">
        <v>2.5920000000000001</v>
      </c>
      <c r="W8761" s="11">
        <f>Table_1[[#This Row],[Discount]]/Table_1[[#This Row],[Sales]]</f>
        <v>0</v>
      </c>
      <c r="X8761" t="str">
        <f>IF(Table_1[[#This Row],[Discount %]]&lt;=0.1, "0-10%", IF(Table_1[[#This Row],[Discount %]]&lt;=0.2, "10-20%", IF(Table_1[[#This Row],[Discount %]]&lt;=0.3, "20-30%", IF(Table_1[[#This Row],[Discount %]]&lt;=0.4, "30-40%", "40%+"))))</f>
        <v>0-10%</v>
      </c>
    </row>
    <row r="8762" spans="1:24" ht="14.4" x14ac:dyDescent="0.3">
      <c r="A8762" s="2">
        <v>8761</v>
      </c>
      <c r="B8762" s="2" t="s">
        <v>10224</v>
      </c>
      <c r="C8762" s="2">
        <f>YEAR([1]Data!$D8762)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9">
        <v>1270.99</v>
      </c>
      <c r="T8762" s="2">
        <v>1</v>
      </c>
      <c r="U8762" s="25">
        <v>0</v>
      </c>
      <c r="V8762" s="25">
        <v>635.495</v>
      </c>
      <c r="W8762" s="11">
        <f>Table_1[[#This Row],[Discount]]/Table_1[[#This Row],[Sales]]</f>
        <v>0</v>
      </c>
      <c r="X8762" t="str">
        <f>IF(Table_1[[#This Row],[Discount %]]&lt;=0.1, "0-10%", IF(Table_1[[#This Row],[Discount %]]&lt;=0.2, "10-20%", IF(Table_1[[#This Row],[Discount %]]&lt;=0.3, "20-30%", IF(Table_1[[#This Row],[Discount %]]&lt;=0.4, "30-40%", "40%+"))))</f>
        <v>0-10%</v>
      </c>
    </row>
    <row r="8763" spans="1:24" ht="14.4" x14ac:dyDescent="0.3">
      <c r="A8763" s="2">
        <v>8762</v>
      </c>
      <c r="B8763" s="2" t="s">
        <v>10224</v>
      </c>
      <c r="C8763" s="2">
        <f>YEAR([1]Data!$D8763)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9">
        <v>125.36</v>
      </c>
      <c r="T8763" s="2">
        <v>8</v>
      </c>
      <c r="U8763" s="25">
        <v>0</v>
      </c>
      <c r="V8763" s="25">
        <v>58.919199999999989</v>
      </c>
      <c r="W8763" s="11">
        <f>Table_1[[#This Row],[Discount]]/Table_1[[#This Row],[Sales]]</f>
        <v>0</v>
      </c>
      <c r="X8763" t="str">
        <f>IF(Table_1[[#This Row],[Discount %]]&lt;=0.1, "0-10%", IF(Table_1[[#This Row],[Discount %]]&lt;=0.2, "10-20%", IF(Table_1[[#This Row],[Discount %]]&lt;=0.3, "20-30%", IF(Table_1[[#This Row],[Discount %]]&lt;=0.4, "30-40%", "40%+"))))</f>
        <v>0-10%</v>
      </c>
    </row>
    <row r="8764" spans="1:24" ht="14.4" x14ac:dyDescent="0.3">
      <c r="A8764" s="2">
        <v>8763</v>
      </c>
      <c r="B8764" s="2" t="s">
        <v>10225</v>
      </c>
      <c r="C8764" s="2">
        <f>YEAR([1]Data!$D8764)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9">
        <v>14.03</v>
      </c>
      <c r="T8764" s="2">
        <v>1</v>
      </c>
      <c r="U8764" s="25">
        <v>0</v>
      </c>
      <c r="V8764" s="25">
        <v>4.068699999999998</v>
      </c>
      <c r="W8764" s="11">
        <f>Table_1[[#This Row],[Discount]]/Table_1[[#This Row],[Sales]]</f>
        <v>0</v>
      </c>
      <c r="X8764" t="str">
        <f>IF(Table_1[[#This Row],[Discount %]]&lt;=0.1, "0-10%", IF(Table_1[[#This Row],[Discount %]]&lt;=0.2, "10-20%", IF(Table_1[[#This Row],[Discount %]]&lt;=0.3, "20-30%", IF(Table_1[[#This Row],[Discount %]]&lt;=0.4, "30-40%", "40%+"))))</f>
        <v>0-10%</v>
      </c>
    </row>
    <row r="8765" spans="1:24" ht="14.4" x14ac:dyDescent="0.3">
      <c r="A8765" s="2">
        <v>8764</v>
      </c>
      <c r="B8765" s="2" t="s">
        <v>10225</v>
      </c>
      <c r="C8765" s="2">
        <f>YEAR([1]Data!$D8765)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9">
        <v>27.96</v>
      </c>
      <c r="T8765" s="2">
        <v>2</v>
      </c>
      <c r="U8765" s="25">
        <v>0</v>
      </c>
      <c r="V8765" s="25">
        <v>7.2696000000000005</v>
      </c>
      <c r="W8765" s="11">
        <f>Table_1[[#This Row],[Discount]]/Table_1[[#This Row],[Sales]]</f>
        <v>0</v>
      </c>
      <c r="X8765" t="str">
        <f>IF(Table_1[[#This Row],[Discount %]]&lt;=0.1, "0-10%", IF(Table_1[[#This Row],[Discount %]]&lt;=0.2, "10-20%", IF(Table_1[[#This Row],[Discount %]]&lt;=0.3, "20-30%", IF(Table_1[[#This Row],[Discount %]]&lt;=0.4, "30-40%", "40%+"))))</f>
        <v>0-10%</v>
      </c>
    </row>
    <row r="8766" spans="1:24" ht="14.4" x14ac:dyDescent="0.3">
      <c r="A8766" s="2">
        <v>8765</v>
      </c>
      <c r="B8766" s="2" t="s">
        <v>10226</v>
      </c>
      <c r="C8766" s="2">
        <f>YEAR([1]Data!$D8766)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9">
        <v>5.3440000000000003</v>
      </c>
      <c r="T8766" s="2">
        <v>2</v>
      </c>
      <c r="U8766" s="25">
        <v>0.2</v>
      </c>
      <c r="V8766" s="25">
        <v>0.73479999999999923</v>
      </c>
      <c r="W8766" s="11">
        <f>Table_1[[#This Row],[Discount]]/Table_1[[#This Row],[Sales]]</f>
        <v>3.7425149700598799E-2</v>
      </c>
      <c r="X8766" t="str">
        <f>IF(Table_1[[#This Row],[Discount %]]&lt;=0.1, "0-10%", IF(Table_1[[#This Row],[Discount %]]&lt;=0.2, "10-20%", IF(Table_1[[#This Row],[Discount %]]&lt;=0.3, "20-30%", IF(Table_1[[#This Row],[Discount %]]&lt;=0.4, "30-40%", "40%+"))))</f>
        <v>0-10%</v>
      </c>
    </row>
    <row r="8767" spans="1:24" ht="14.4" x14ac:dyDescent="0.3">
      <c r="A8767" s="2">
        <v>8766</v>
      </c>
      <c r="B8767" s="2" t="s">
        <v>10226</v>
      </c>
      <c r="C8767" s="2">
        <f>YEAR([1]Data!$D8767)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9">
        <v>1.6959999999999997</v>
      </c>
      <c r="T8767" s="2">
        <v>2</v>
      </c>
      <c r="U8767" s="25">
        <v>0.8</v>
      </c>
      <c r="V8767" s="25">
        <v>-2.5440000000000005</v>
      </c>
      <c r="W8767" s="11">
        <f>Table_1[[#This Row],[Discount]]/Table_1[[#This Row],[Sales]]</f>
        <v>0.47169811320754729</v>
      </c>
      <c r="X8767" t="str">
        <f>IF(Table_1[[#This Row],[Discount %]]&lt;=0.1, "0-10%", IF(Table_1[[#This Row],[Discount %]]&lt;=0.2, "10-20%", IF(Table_1[[#This Row],[Discount %]]&lt;=0.3, "20-30%", IF(Table_1[[#This Row],[Discount %]]&lt;=0.4, "30-40%", "40%+"))))</f>
        <v>40%+</v>
      </c>
    </row>
    <row r="8768" spans="1:24" ht="14.4" x14ac:dyDescent="0.3">
      <c r="A8768" s="2">
        <v>8767</v>
      </c>
      <c r="B8768" s="2" t="s">
        <v>10226</v>
      </c>
      <c r="C8768" s="2">
        <f>YEAR([1]Data!$D8768)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9">
        <v>24.587999999999994</v>
      </c>
      <c r="T8768" s="2">
        <v>3</v>
      </c>
      <c r="U8768" s="25">
        <v>0.8</v>
      </c>
      <c r="V8768" s="25">
        <v>-67.617000000000019</v>
      </c>
      <c r="W8768" s="11">
        <f>Table_1[[#This Row],[Discount]]/Table_1[[#This Row],[Sales]]</f>
        <v>3.2536196518626985E-2</v>
      </c>
      <c r="X8768" t="str">
        <f>IF(Table_1[[#This Row],[Discount %]]&lt;=0.1, "0-10%", IF(Table_1[[#This Row],[Discount %]]&lt;=0.2, "10-20%", IF(Table_1[[#This Row],[Discount %]]&lt;=0.3, "20-30%", IF(Table_1[[#This Row],[Discount %]]&lt;=0.4, "30-40%", "40%+"))))</f>
        <v>0-10%</v>
      </c>
    </row>
    <row r="8769" spans="1:24" ht="14.4" x14ac:dyDescent="0.3">
      <c r="A8769" s="2">
        <v>8768</v>
      </c>
      <c r="B8769" s="2" t="s">
        <v>10226</v>
      </c>
      <c r="C8769" s="2">
        <f>YEAR([1]Data!$D8769)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9">
        <v>7.9799999999999986</v>
      </c>
      <c r="T8769" s="2">
        <v>5</v>
      </c>
      <c r="U8769" s="25">
        <v>0.8</v>
      </c>
      <c r="V8769" s="25">
        <v>-13.167000000000002</v>
      </c>
      <c r="W8769" s="11">
        <f>Table_1[[#This Row],[Discount]]/Table_1[[#This Row],[Sales]]</f>
        <v>0.10025062656641606</v>
      </c>
      <c r="X8769" t="str">
        <f>IF(Table_1[[#This Row],[Discount %]]&lt;=0.1, "0-10%", IF(Table_1[[#This Row],[Discount %]]&lt;=0.2, "10-20%", IF(Table_1[[#This Row],[Discount %]]&lt;=0.3, "20-30%", IF(Table_1[[#This Row],[Discount %]]&lt;=0.4, "30-40%", "40%+"))))</f>
        <v>10-20%</v>
      </c>
    </row>
    <row r="8770" spans="1:24" ht="14.4" x14ac:dyDescent="0.3">
      <c r="A8770" s="2">
        <v>8769</v>
      </c>
      <c r="B8770" s="2" t="s">
        <v>10227</v>
      </c>
      <c r="C8770" s="2">
        <f>YEAR([1]Data!$D8770)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9">
        <v>288</v>
      </c>
      <c r="T8770" s="2">
        <v>4</v>
      </c>
      <c r="U8770" s="25">
        <v>0.2</v>
      </c>
      <c r="V8770" s="25">
        <v>57.599999999999994</v>
      </c>
      <c r="W8770" s="11">
        <f>Table_1[[#This Row],[Discount]]/Table_1[[#This Row],[Sales]]</f>
        <v>6.9444444444444447E-4</v>
      </c>
      <c r="X8770" t="str">
        <f>IF(Table_1[[#This Row],[Discount %]]&lt;=0.1, "0-10%", IF(Table_1[[#This Row],[Discount %]]&lt;=0.2, "10-20%", IF(Table_1[[#This Row],[Discount %]]&lt;=0.3, "20-30%", IF(Table_1[[#This Row],[Discount %]]&lt;=0.4, "30-40%", "40%+"))))</f>
        <v>0-10%</v>
      </c>
    </row>
    <row r="8771" spans="1:24" ht="14.4" x14ac:dyDescent="0.3">
      <c r="A8771" s="2">
        <v>8770</v>
      </c>
      <c r="B8771" s="2" t="s">
        <v>10228</v>
      </c>
      <c r="C8771" s="2">
        <f>YEAR([1]Data!$D8771)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9">
        <v>146.952</v>
      </c>
      <c r="T8771" s="2">
        <v>3</v>
      </c>
      <c r="U8771" s="25">
        <v>0.2</v>
      </c>
      <c r="V8771" s="25">
        <v>9.1844999999999928</v>
      </c>
      <c r="W8771" s="11">
        <f>Table_1[[#This Row],[Discount]]/Table_1[[#This Row],[Sales]]</f>
        <v>1.3609886221351191E-3</v>
      </c>
      <c r="X8771" t="str">
        <f>IF(Table_1[[#This Row],[Discount %]]&lt;=0.1, "0-10%", IF(Table_1[[#This Row],[Discount %]]&lt;=0.2, "10-20%", IF(Table_1[[#This Row],[Discount %]]&lt;=0.3, "20-30%", IF(Table_1[[#This Row],[Discount %]]&lt;=0.4, "30-40%", "40%+"))))</f>
        <v>0-10%</v>
      </c>
    </row>
    <row r="8772" spans="1:24" ht="14.4" x14ac:dyDescent="0.3">
      <c r="A8772" s="2">
        <v>8771</v>
      </c>
      <c r="B8772" s="2" t="s">
        <v>10228</v>
      </c>
      <c r="C8772" s="2">
        <f>YEAR([1]Data!$D8772)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9">
        <v>83.13600000000001</v>
      </c>
      <c r="T8772" s="2">
        <v>4</v>
      </c>
      <c r="U8772" s="25">
        <v>0.2</v>
      </c>
      <c r="V8772" s="25">
        <v>5.1960000000000015</v>
      </c>
      <c r="W8772" s="11">
        <f>Table_1[[#This Row],[Discount]]/Table_1[[#This Row],[Sales]]</f>
        <v>2.4056966897613549E-3</v>
      </c>
      <c r="X8772" t="str">
        <f>IF(Table_1[[#This Row],[Discount %]]&lt;=0.1, "0-10%", IF(Table_1[[#This Row],[Discount %]]&lt;=0.2, "10-20%", IF(Table_1[[#This Row],[Discount %]]&lt;=0.3, "20-30%", IF(Table_1[[#This Row],[Discount %]]&lt;=0.4, "30-40%", "40%+"))))</f>
        <v>0-10%</v>
      </c>
    </row>
    <row r="8773" spans="1:24" ht="14.4" x14ac:dyDescent="0.3">
      <c r="A8773" s="2">
        <v>8772</v>
      </c>
      <c r="B8773" s="2" t="s">
        <v>10229</v>
      </c>
      <c r="C8773" s="2">
        <f>YEAR([1]Data!$D8773)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9">
        <v>942.78400000000011</v>
      </c>
      <c r="T8773" s="2">
        <v>4</v>
      </c>
      <c r="U8773" s="25">
        <v>0.2</v>
      </c>
      <c r="V8773" s="25">
        <v>94.278400000000033</v>
      </c>
      <c r="W8773" s="11">
        <f>Table_1[[#This Row],[Discount]]/Table_1[[#This Row],[Sales]]</f>
        <v>2.1213766886158441E-4</v>
      </c>
      <c r="X8773" t="str">
        <f>IF(Table_1[[#This Row],[Discount %]]&lt;=0.1, "0-10%", IF(Table_1[[#This Row],[Discount %]]&lt;=0.2, "10-20%", IF(Table_1[[#This Row],[Discount %]]&lt;=0.3, "20-30%", IF(Table_1[[#This Row],[Discount %]]&lt;=0.4, "30-40%", "40%+"))))</f>
        <v>0-10%</v>
      </c>
    </row>
    <row r="8774" spans="1:24" ht="14.4" x14ac:dyDescent="0.3">
      <c r="A8774" s="2">
        <v>8773</v>
      </c>
      <c r="B8774" s="2" t="s">
        <v>10229</v>
      </c>
      <c r="C8774" s="2">
        <f>YEAR([1]Data!$D8774)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9">
        <v>74.352000000000004</v>
      </c>
      <c r="T8774" s="2">
        <v>3</v>
      </c>
      <c r="U8774" s="25">
        <v>0.2</v>
      </c>
      <c r="V8774" s="25">
        <v>23.234999999999992</v>
      </c>
      <c r="W8774" s="11">
        <f>Table_1[[#This Row],[Discount]]/Table_1[[#This Row],[Sales]]</f>
        <v>2.6899074671831291E-3</v>
      </c>
      <c r="X8774" t="str">
        <f>IF(Table_1[[#This Row],[Discount %]]&lt;=0.1, "0-10%", IF(Table_1[[#This Row],[Discount %]]&lt;=0.2, "10-20%", IF(Table_1[[#This Row],[Discount %]]&lt;=0.3, "20-30%", IF(Table_1[[#This Row],[Discount %]]&lt;=0.4, "30-40%", "40%+"))))</f>
        <v>0-10%</v>
      </c>
    </row>
    <row r="8775" spans="1:24" ht="14.4" x14ac:dyDescent="0.3">
      <c r="A8775" s="2">
        <v>8774</v>
      </c>
      <c r="B8775" s="2" t="s">
        <v>10230</v>
      </c>
      <c r="C8775" s="2">
        <f>YEAR([1]Data!$D8775)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9">
        <v>26.880000000000003</v>
      </c>
      <c r="T8775" s="2">
        <v>6</v>
      </c>
      <c r="U8775" s="25">
        <v>0</v>
      </c>
      <c r="V8775" s="25">
        <v>6.7200000000000006</v>
      </c>
      <c r="W8775" s="11">
        <f>Table_1[[#This Row],[Discount]]/Table_1[[#This Row],[Sales]]</f>
        <v>0</v>
      </c>
      <c r="X8775" t="str">
        <f>IF(Table_1[[#This Row],[Discount %]]&lt;=0.1, "0-10%", IF(Table_1[[#This Row],[Discount %]]&lt;=0.2, "10-20%", IF(Table_1[[#This Row],[Discount %]]&lt;=0.3, "20-30%", IF(Table_1[[#This Row],[Discount %]]&lt;=0.4, "30-40%", "40%+"))))</f>
        <v>0-10%</v>
      </c>
    </row>
    <row r="8776" spans="1:24" ht="14.4" x14ac:dyDescent="0.3">
      <c r="A8776" s="2">
        <v>8775</v>
      </c>
      <c r="B8776" s="2" t="s">
        <v>10230</v>
      </c>
      <c r="C8776" s="2">
        <f>YEAR([1]Data!$D8776)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9">
        <v>10.896000000000001</v>
      </c>
      <c r="T8776" s="2">
        <v>2</v>
      </c>
      <c r="U8776" s="25">
        <v>0.2</v>
      </c>
      <c r="V8776" s="25">
        <v>3.8135999999999992</v>
      </c>
      <c r="W8776" s="11">
        <f>Table_1[[#This Row],[Discount]]/Table_1[[#This Row],[Sales]]</f>
        <v>1.8355359765051395E-2</v>
      </c>
      <c r="X8776" t="str">
        <f>IF(Table_1[[#This Row],[Discount %]]&lt;=0.1, "0-10%", IF(Table_1[[#This Row],[Discount %]]&lt;=0.2, "10-20%", IF(Table_1[[#This Row],[Discount %]]&lt;=0.3, "20-30%", IF(Table_1[[#This Row],[Discount %]]&lt;=0.4, "30-40%", "40%+"))))</f>
        <v>0-10%</v>
      </c>
    </row>
    <row r="8777" spans="1:24" ht="14.4" x14ac:dyDescent="0.3">
      <c r="A8777" s="2">
        <v>8776</v>
      </c>
      <c r="B8777" s="2" t="s">
        <v>10231</v>
      </c>
      <c r="C8777" s="2">
        <f>YEAR([1]Data!$D8777)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9">
        <v>3.536</v>
      </c>
      <c r="T8777" s="2">
        <v>2</v>
      </c>
      <c r="U8777" s="25">
        <v>0.2</v>
      </c>
      <c r="V8777" s="25">
        <v>0.30940000000000001</v>
      </c>
      <c r="W8777" s="11">
        <f>Table_1[[#This Row],[Discount]]/Table_1[[#This Row],[Sales]]</f>
        <v>5.6561085972850679E-2</v>
      </c>
      <c r="X8777" t="str">
        <f>IF(Table_1[[#This Row],[Discount %]]&lt;=0.1, "0-10%", IF(Table_1[[#This Row],[Discount %]]&lt;=0.2, "10-20%", IF(Table_1[[#This Row],[Discount %]]&lt;=0.3, "20-30%", IF(Table_1[[#This Row],[Discount %]]&lt;=0.4, "30-40%", "40%+"))))</f>
        <v>0-10%</v>
      </c>
    </row>
    <row r="8778" spans="1:24" ht="14.4" x14ac:dyDescent="0.3">
      <c r="A8778" s="2">
        <v>8777</v>
      </c>
      <c r="B8778" s="2" t="s">
        <v>10232</v>
      </c>
      <c r="C8778" s="2">
        <f>YEAR([1]Data!$D8778)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9">
        <v>528.42999999999995</v>
      </c>
      <c r="T8778" s="2">
        <v>5</v>
      </c>
      <c r="U8778" s="25">
        <v>0.3</v>
      </c>
      <c r="V8778" s="25">
        <v>0</v>
      </c>
      <c r="W8778" s="11">
        <f>Table_1[[#This Row],[Discount]]/Table_1[[#This Row],[Sales]]</f>
        <v>5.6771947088545319E-4</v>
      </c>
      <c r="X8778" t="str">
        <f>IF(Table_1[[#This Row],[Discount %]]&lt;=0.1, "0-10%", IF(Table_1[[#This Row],[Discount %]]&lt;=0.2, "10-20%", IF(Table_1[[#This Row],[Discount %]]&lt;=0.3, "20-30%", IF(Table_1[[#This Row],[Discount %]]&lt;=0.4, "30-40%", "40%+"))))</f>
        <v>0-10%</v>
      </c>
    </row>
    <row r="8779" spans="1:24" ht="14.4" x14ac:dyDescent="0.3">
      <c r="A8779" s="2">
        <v>8778</v>
      </c>
      <c r="B8779" s="2" t="s">
        <v>10232</v>
      </c>
      <c r="C8779" s="2">
        <f>YEAR([1]Data!$D8779)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9">
        <v>41.472000000000008</v>
      </c>
      <c r="T8779" s="2">
        <v>8</v>
      </c>
      <c r="U8779" s="25">
        <v>0.2</v>
      </c>
      <c r="V8779" s="25">
        <v>14.5152</v>
      </c>
      <c r="W8779" s="11">
        <f>Table_1[[#This Row],[Discount]]/Table_1[[#This Row],[Sales]]</f>
        <v>4.8225308641975297E-3</v>
      </c>
      <c r="X8779" t="str">
        <f>IF(Table_1[[#This Row],[Discount %]]&lt;=0.1, "0-10%", IF(Table_1[[#This Row],[Discount %]]&lt;=0.2, "10-20%", IF(Table_1[[#This Row],[Discount %]]&lt;=0.3, "20-30%", IF(Table_1[[#This Row],[Discount %]]&lt;=0.4, "30-40%", "40%+"))))</f>
        <v>0-10%</v>
      </c>
    </row>
    <row r="8780" spans="1:24" ht="14.4" x14ac:dyDescent="0.3">
      <c r="A8780" s="2">
        <v>8779</v>
      </c>
      <c r="B8780" s="2" t="s">
        <v>10233</v>
      </c>
      <c r="C8780" s="2">
        <f>YEAR([1]Data!$D8780)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9">
        <v>287.976</v>
      </c>
      <c r="T8780" s="2">
        <v>3</v>
      </c>
      <c r="U8780" s="25">
        <v>0.2</v>
      </c>
      <c r="V8780" s="25">
        <v>7.1993999999999687</v>
      </c>
      <c r="W8780" s="11">
        <f>Table_1[[#This Row],[Discount]]/Table_1[[#This Row],[Sales]]</f>
        <v>6.9450231963774764E-4</v>
      </c>
      <c r="X8780" t="str">
        <f>IF(Table_1[[#This Row],[Discount %]]&lt;=0.1, "0-10%", IF(Table_1[[#This Row],[Discount %]]&lt;=0.2, "10-20%", IF(Table_1[[#This Row],[Discount %]]&lt;=0.3, "20-30%", IF(Table_1[[#This Row],[Discount %]]&lt;=0.4, "30-40%", "40%+"))))</f>
        <v>0-10%</v>
      </c>
    </row>
    <row r="8781" spans="1:24" ht="14.4" x14ac:dyDescent="0.3">
      <c r="A8781" s="2">
        <v>8780</v>
      </c>
      <c r="B8781" s="2" t="s">
        <v>10234</v>
      </c>
      <c r="C8781" s="2">
        <f>YEAR([1]Data!$D8781)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9">
        <v>29.304000000000002</v>
      </c>
      <c r="T8781" s="2">
        <v>3</v>
      </c>
      <c r="U8781" s="25">
        <v>0.2</v>
      </c>
      <c r="V8781" s="25">
        <v>2.5641000000000034</v>
      </c>
      <c r="W8781" s="11">
        <f>Table_1[[#This Row],[Discount]]/Table_1[[#This Row],[Sales]]</f>
        <v>6.8250068250068248E-3</v>
      </c>
      <c r="X8781" t="str">
        <f>IF(Table_1[[#This Row],[Discount %]]&lt;=0.1, "0-10%", IF(Table_1[[#This Row],[Discount %]]&lt;=0.2, "10-20%", IF(Table_1[[#This Row],[Discount %]]&lt;=0.3, "20-30%", IF(Table_1[[#This Row],[Discount %]]&lt;=0.4, "30-40%", "40%+"))))</f>
        <v>0-10%</v>
      </c>
    </row>
    <row r="8782" spans="1:24" ht="14.4" x14ac:dyDescent="0.3">
      <c r="A8782" s="2">
        <v>8781</v>
      </c>
      <c r="B8782" s="2" t="s">
        <v>10235</v>
      </c>
      <c r="C8782" s="2">
        <f>YEAR([1]Data!$D8782)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9">
        <v>55.328000000000003</v>
      </c>
      <c r="T8782" s="2">
        <v>2</v>
      </c>
      <c r="U8782" s="25">
        <v>0.2</v>
      </c>
      <c r="V8782" s="25">
        <v>6.2243999999999957</v>
      </c>
      <c r="W8782" s="11">
        <f>Table_1[[#This Row],[Discount]]/Table_1[[#This Row],[Sales]]</f>
        <v>3.6148062463851939E-3</v>
      </c>
      <c r="X8782" t="str">
        <f>IF(Table_1[[#This Row],[Discount %]]&lt;=0.1, "0-10%", IF(Table_1[[#This Row],[Discount %]]&lt;=0.2, "10-20%", IF(Table_1[[#This Row],[Discount %]]&lt;=0.3, "20-30%", IF(Table_1[[#This Row],[Discount %]]&lt;=0.4, "30-40%", "40%+"))))</f>
        <v>0-10%</v>
      </c>
    </row>
    <row r="8783" spans="1:24" ht="14.4" x14ac:dyDescent="0.3">
      <c r="A8783" s="2">
        <v>8782</v>
      </c>
      <c r="B8783" s="2" t="s">
        <v>10235</v>
      </c>
      <c r="C8783" s="2">
        <f>YEAR([1]Data!$D8783)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9">
        <v>1227.9983999999999</v>
      </c>
      <c r="T8783" s="2">
        <v>6</v>
      </c>
      <c r="U8783" s="25">
        <v>0.32</v>
      </c>
      <c r="V8783" s="25">
        <v>-36.117600000000152</v>
      </c>
      <c r="W8783" s="11">
        <f>Table_1[[#This Row],[Discount]]/Table_1[[#This Row],[Sales]]</f>
        <v>2.6058665874483227E-4</v>
      </c>
      <c r="X8783" t="str">
        <f>IF(Table_1[[#This Row],[Discount %]]&lt;=0.1, "0-10%", IF(Table_1[[#This Row],[Discount %]]&lt;=0.2, "10-20%", IF(Table_1[[#This Row],[Discount %]]&lt;=0.3, "20-30%", IF(Table_1[[#This Row],[Discount %]]&lt;=0.4, "30-40%", "40%+"))))</f>
        <v>0-10%</v>
      </c>
    </row>
    <row r="8784" spans="1:24" ht="14.4" x14ac:dyDescent="0.3">
      <c r="A8784" s="2">
        <v>8783</v>
      </c>
      <c r="B8784" s="2" t="s">
        <v>10236</v>
      </c>
      <c r="C8784" s="2">
        <f>YEAR([1]Data!$D8784)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9">
        <v>20.416</v>
      </c>
      <c r="T8784" s="2">
        <v>4</v>
      </c>
      <c r="U8784" s="25">
        <v>0.2</v>
      </c>
      <c r="V8784" s="25">
        <v>6.6351999999999984</v>
      </c>
      <c r="W8784" s="11">
        <f>Table_1[[#This Row],[Discount]]/Table_1[[#This Row],[Sales]]</f>
        <v>9.7962382445141074E-3</v>
      </c>
      <c r="X8784" t="str">
        <f>IF(Table_1[[#This Row],[Discount %]]&lt;=0.1, "0-10%", IF(Table_1[[#This Row],[Discount %]]&lt;=0.2, "10-20%", IF(Table_1[[#This Row],[Discount %]]&lt;=0.3, "20-30%", IF(Table_1[[#This Row],[Discount %]]&lt;=0.4, "30-40%", "40%+"))))</f>
        <v>0-10%</v>
      </c>
    </row>
    <row r="8785" spans="1:24" ht="14.4" x14ac:dyDescent="0.3">
      <c r="A8785" s="2">
        <v>8784</v>
      </c>
      <c r="B8785" s="2" t="s">
        <v>10236</v>
      </c>
      <c r="C8785" s="2">
        <f>YEAR([1]Data!$D8785)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9">
        <v>1128.3899999999999</v>
      </c>
      <c r="T8785" s="2">
        <v>3</v>
      </c>
      <c r="U8785" s="25">
        <v>0</v>
      </c>
      <c r="V8785" s="25">
        <v>259.52970000000005</v>
      </c>
      <c r="W8785" s="11">
        <f>Table_1[[#This Row],[Discount]]/Table_1[[#This Row],[Sales]]</f>
        <v>0</v>
      </c>
      <c r="X8785" t="str">
        <f>IF(Table_1[[#This Row],[Discount %]]&lt;=0.1, "0-10%", IF(Table_1[[#This Row],[Discount %]]&lt;=0.2, "10-20%", IF(Table_1[[#This Row],[Discount %]]&lt;=0.3, "20-30%", IF(Table_1[[#This Row],[Discount %]]&lt;=0.4, "30-40%", "40%+"))))</f>
        <v>0-10%</v>
      </c>
    </row>
    <row r="8786" spans="1:24" ht="14.4" x14ac:dyDescent="0.3">
      <c r="A8786" s="2">
        <v>8785</v>
      </c>
      <c r="B8786" s="2" t="s">
        <v>10238</v>
      </c>
      <c r="C8786" s="2">
        <f>YEAR([1]Data!$D8786)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9">
        <v>4.6079999999999997</v>
      </c>
      <c r="T8786" s="2">
        <v>2</v>
      </c>
      <c r="U8786" s="25">
        <v>0.2</v>
      </c>
      <c r="V8786" s="25">
        <v>1.6704000000000001</v>
      </c>
      <c r="W8786" s="11">
        <f>Table_1[[#This Row],[Discount]]/Table_1[[#This Row],[Sales]]</f>
        <v>4.3402777777777783E-2</v>
      </c>
      <c r="X8786" t="str">
        <f>IF(Table_1[[#This Row],[Discount %]]&lt;=0.1, "0-10%", IF(Table_1[[#This Row],[Discount %]]&lt;=0.2, "10-20%", IF(Table_1[[#This Row],[Discount %]]&lt;=0.3, "20-30%", IF(Table_1[[#This Row],[Discount %]]&lt;=0.4, "30-40%", "40%+"))))</f>
        <v>0-10%</v>
      </c>
    </row>
    <row r="8787" spans="1:24" ht="14.4" x14ac:dyDescent="0.3">
      <c r="A8787" s="2">
        <v>8786</v>
      </c>
      <c r="B8787" s="2" t="s">
        <v>10239</v>
      </c>
      <c r="C8787" s="2">
        <f>YEAR([1]Data!$D8787)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9">
        <v>195.96000000000004</v>
      </c>
      <c r="T8787" s="2">
        <v>5</v>
      </c>
      <c r="U8787" s="25">
        <v>0.2</v>
      </c>
      <c r="V8787" s="25">
        <v>19.596000000000018</v>
      </c>
      <c r="W8787" s="11">
        <f>Table_1[[#This Row],[Discount]]/Table_1[[#This Row],[Sales]]</f>
        <v>1.0206164523372115E-3</v>
      </c>
      <c r="X8787" t="str">
        <f>IF(Table_1[[#This Row],[Discount %]]&lt;=0.1, "0-10%", IF(Table_1[[#This Row],[Discount %]]&lt;=0.2, "10-20%", IF(Table_1[[#This Row],[Discount %]]&lt;=0.3, "20-30%", IF(Table_1[[#This Row],[Discount %]]&lt;=0.4, "30-40%", "40%+"))))</f>
        <v>0-10%</v>
      </c>
    </row>
    <row r="8788" spans="1:24" ht="14.4" x14ac:dyDescent="0.3">
      <c r="A8788" s="2">
        <v>8787</v>
      </c>
      <c r="B8788" s="2" t="s">
        <v>10239</v>
      </c>
      <c r="C8788" s="2">
        <f>YEAR([1]Data!$D8788)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9">
        <v>15.552000000000003</v>
      </c>
      <c r="T8788" s="2">
        <v>3</v>
      </c>
      <c r="U8788" s="25">
        <v>0.2</v>
      </c>
      <c r="V8788" s="25">
        <v>5.4432</v>
      </c>
      <c r="W8788" s="11">
        <f>Table_1[[#This Row],[Discount]]/Table_1[[#This Row],[Sales]]</f>
        <v>1.2860082304526748E-2</v>
      </c>
      <c r="X8788" t="str">
        <f>IF(Table_1[[#This Row],[Discount %]]&lt;=0.1, "0-10%", IF(Table_1[[#This Row],[Discount %]]&lt;=0.2, "10-20%", IF(Table_1[[#This Row],[Discount %]]&lt;=0.3, "20-30%", IF(Table_1[[#This Row],[Discount %]]&lt;=0.4, "30-40%", "40%+"))))</f>
        <v>0-10%</v>
      </c>
    </row>
    <row r="8789" spans="1:24" ht="14.4" x14ac:dyDescent="0.3">
      <c r="A8789" s="2">
        <v>8788</v>
      </c>
      <c r="B8789" s="2" t="s">
        <v>10239</v>
      </c>
      <c r="C8789" s="2">
        <f>YEAR([1]Data!$D8789)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9">
        <v>271.96800000000002</v>
      </c>
      <c r="T8789" s="2">
        <v>4</v>
      </c>
      <c r="U8789" s="25">
        <v>0.2</v>
      </c>
      <c r="V8789" s="25">
        <v>54.393599999999978</v>
      </c>
      <c r="W8789" s="11">
        <f>Table_1[[#This Row],[Discount]]/Table_1[[#This Row],[Sales]]</f>
        <v>7.353806330156489E-4</v>
      </c>
      <c r="X8789" t="str">
        <f>IF(Table_1[[#This Row],[Discount %]]&lt;=0.1, "0-10%", IF(Table_1[[#This Row],[Discount %]]&lt;=0.2, "10-20%", IF(Table_1[[#This Row],[Discount %]]&lt;=0.3, "20-30%", IF(Table_1[[#This Row],[Discount %]]&lt;=0.4, "30-40%", "40%+"))))</f>
        <v>0-10%</v>
      </c>
    </row>
    <row r="8790" spans="1:24" ht="14.4" x14ac:dyDescent="0.3">
      <c r="A8790" s="2">
        <v>8789</v>
      </c>
      <c r="B8790" s="2" t="s">
        <v>10240</v>
      </c>
      <c r="C8790" s="2">
        <f>YEAR([1]Data!$D8790)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9">
        <v>698.35200000000009</v>
      </c>
      <c r="T8790" s="2">
        <v>3</v>
      </c>
      <c r="U8790" s="25">
        <v>0.2</v>
      </c>
      <c r="V8790" s="25">
        <v>52.376399999999961</v>
      </c>
      <c r="W8790" s="11">
        <f>Table_1[[#This Row],[Discount]]/Table_1[[#This Row],[Sales]]</f>
        <v>2.8638852613008909E-4</v>
      </c>
      <c r="X8790" t="str">
        <f>IF(Table_1[[#This Row],[Discount %]]&lt;=0.1, "0-10%", IF(Table_1[[#This Row],[Discount %]]&lt;=0.2, "10-20%", IF(Table_1[[#This Row],[Discount %]]&lt;=0.3, "20-30%", IF(Table_1[[#This Row],[Discount %]]&lt;=0.4, "30-40%", "40%+"))))</f>
        <v>0-10%</v>
      </c>
    </row>
    <row r="8791" spans="1:24" ht="14.4" x14ac:dyDescent="0.3">
      <c r="A8791" s="2">
        <v>8790</v>
      </c>
      <c r="B8791" s="2" t="s">
        <v>10240</v>
      </c>
      <c r="C8791" s="2">
        <f>YEAR([1]Data!$D8791)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9">
        <v>77.728000000000009</v>
      </c>
      <c r="T8791" s="2">
        <v>2</v>
      </c>
      <c r="U8791" s="25">
        <v>0.2</v>
      </c>
      <c r="V8791" s="25">
        <v>-3.8863999999999947</v>
      </c>
      <c r="W8791" s="11">
        <f>Table_1[[#This Row],[Discount]]/Table_1[[#This Row],[Sales]]</f>
        <v>2.5730753396459448E-3</v>
      </c>
      <c r="X8791" t="str">
        <f>IF(Table_1[[#This Row],[Discount %]]&lt;=0.1, "0-10%", IF(Table_1[[#This Row],[Discount %]]&lt;=0.2, "10-20%", IF(Table_1[[#This Row],[Discount %]]&lt;=0.3, "20-30%", IF(Table_1[[#This Row],[Discount %]]&lt;=0.4, "30-40%", "40%+"))))</f>
        <v>0-10%</v>
      </c>
    </row>
    <row r="8792" spans="1:24" ht="14.4" x14ac:dyDescent="0.3">
      <c r="A8792" s="2">
        <v>8791</v>
      </c>
      <c r="B8792" s="2" t="s">
        <v>10241</v>
      </c>
      <c r="C8792" s="2">
        <f>YEAR([1]Data!$D8792)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9">
        <v>46.62</v>
      </c>
      <c r="T8792" s="2">
        <v>9</v>
      </c>
      <c r="U8792" s="25">
        <v>0</v>
      </c>
      <c r="V8792" s="25">
        <v>21.445199999999996</v>
      </c>
      <c r="W8792" s="11">
        <f>Table_1[[#This Row],[Discount]]/Table_1[[#This Row],[Sales]]</f>
        <v>0</v>
      </c>
      <c r="X8792" t="str">
        <f>IF(Table_1[[#This Row],[Discount %]]&lt;=0.1, "0-10%", IF(Table_1[[#This Row],[Discount %]]&lt;=0.2, "10-20%", IF(Table_1[[#This Row],[Discount %]]&lt;=0.3, "20-30%", IF(Table_1[[#This Row],[Discount %]]&lt;=0.4, "30-40%", "40%+"))))</f>
        <v>0-10%</v>
      </c>
    </row>
    <row r="8793" spans="1:24" ht="14.4" x14ac:dyDescent="0.3">
      <c r="A8793" s="2">
        <v>8792</v>
      </c>
      <c r="B8793" s="2" t="s">
        <v>10242</v>
      </c>
      <c r="C8793" s="2">
        <f>YEAR([1]Data!$D8793)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9">
        <v>537.54399999999998</v>
      </c>
      <c r="T8793" s="2">
        <v>7</v>
      </c>
      <c r="U8793" s="25">
        <v>0.2</v>
      </c>
      <c r="V8793" s="25">
        <v>47.035099999999971</v>
      </c>
      <c r="W8793" s="11">
        <f>Table_1[[#This Row],[Discount]]/Table_1[[#This Row],[Sales]]</f>
        <v>3.7206256604110552E-4</v>
      </c>
      <c r="X8793" t="str">
        <f>IF(Table_1[[#This Row],[Discount %]]&lt;=0.1, "0-10%", IF(Table_1[[#This Row],[Discount %]]&lt;=0.2, "10-20%", IF(Table_1[[#This Row],[Discount %]]&lt;=0.3, "20-30%", IF(Table_1[[#This Row],[Discount %]]&lt;=0.4, "30-40%", "40%+"))))</f>
        <v>0-10%</v>
      </c>
    </row>
    <row r="8794" spans="1:24" ht="14.4" x14ac:dyDescent="0.3">
      <c r="A8794" s="2">
        <v>8793</v>
      </c>
      <c r="B8794" s="2" t="s">
        <v>10243</v>
      </c>
      <c r="C8794" s="2">
        <f>YEAR([1]Data!$D8794)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9">
        <v>14.62</v>
      </c>
      <c r="T8794" s="2">
        <v>2</v>
      </c>
      <c r="U8794" s="25">
        <v>0</v>
      </c>
      <c r="V8794" s="25">
        <v>6.8713999999999995</v>
      </c>
      <c r="W8794" s="11">
        <f>Table_1[[#This Row],[Discount]]/Table_1[[#This Row],[Sales]]</f>
        <v>0</v>
      </c>
      <c r="X8794" t="str">
        <f>IF(Table_1[[#This Row],[Discount %]]&lt;=0.1, "0-10%", IF(Table_1[[#This Row],[Discount %]]&lt;=0.2, "10-20%", IF(Table_1[[#This Row],[Discount %]]&lt;=0.3, "20-30%", IF(Table_1[[#This Row],[Discount %]]&lt;=0.4, "30-40%", "40%+"))))</f>
        <v>0-10%</v>
      </c>
    </row>
    <row r="8795" spans="1:24" ht="14.4" x14ac:dyDescent="0.3">
      <c r="A8795" s="2">
        <v>8794</v>
      </c>
      <c r="B8795" s="2" t="s">
        <v>10243</v>
      </c>
      <c r="C8795" s="2">
        <f>YEAR([1]Data!$D8795)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9">
        <v>22.549999999999997</v>
      </c>
      <c r="T8795" s="2">
        <v>5</v>
      </c>
      <c r="U8795" s="25">
        <v>0</v>
      </c>
      <c r="V8795" s="25">
        <v>8.7945000000000011</v>
      </c>
      <c r="W8795" s="11">
        <f>Table_1[[#This Row],[Discount]]/Table_1[[#This Row],[Sales]]</f>
        <v>0</v>
      </c>
      <c r="X8795" t="str">
        <f>IF(Table_1[[#This Row],[Discount %]]&lt;=0.1, "0-10%", IF(Table_1[[#This Row],[Discount %]]&lt;=0.2, "10-20%", IF(Table_1[[#This Row],[Discount %]]&lt;=0.3, "20-30%", IF(Table_1[[#This Row],[Discount %]]&lt;=0.4, "30-40%", "40%+"))))</f>
        <v>0-10%</v>
      </c>
    </row>
    <row r="8796" spans="1:24" ht="14.4" x14ac:dyDescent="0.3">
      <c r="A8796" s="2">
        <v>8795</v>
      </c>
      <c r="B8796" s="2" t="s">
        <v>10243</v>
      </c>
      <c r="C8796" s="2">
        <f>YEAR([1]Data!$D8796)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9">
        <v>583.79999999999995</v>
      </c>
      <c r="T8796" s="2">
        <v>5</v>
      </c>
      <c r="U8796" s="25">
        <v>0.2</v>
      </c>
      <c r="V8796" s="25">
        <v>72.974999999999909</v>
      </c>
      <c r="W8796" s="11">
        <f>Table_1[[#This Row],[Discount]]/Table_1[[#This Row],[Sales]]</f>
        <v>3.425830763960261E-4</v>
      </c>
      <c r="X8796" t="str">
        <f>IF(Table_1[[#This Row],[Discount %]]&lt;=0.1, "0-10%", IF(Table_1[[#This Row],[Discount %]]&lt;=0.2, "10-20%", IF(Table_1[[#This Row],[Discount %]]&lt;=0.3, "20-30%", IF(Table_1[[#This Row],[Discount %]]&lt;=0.4, "30-40%", "40%+"))))</f>
        <v>0-10%</v>
      </c>
    </row>
    <row r="8797" spans="1:24" ht="14.4" x14ac:dyDescent="0.3">
      <c r="A8797" s="2">
        <v>8796</v>
      </c>
      <c r="B8797" s="2" t="s">
        <v>10243</v>
      </c>
      <c r="C8797" s="2">
        <f>YEAR([1]Data!$D8797)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9">
        <v>211.16800000000001</v>
      </c>
      <c r="T8797" s="2">
        <v>4</v>
      </c>
      <c r="U8797" s="25">
        <v>0.2</v>
      </c>
      <c r="V8797" s="25">
        <v>15.837600000000009</v>
      </c>
      <c r="W8797" s="11">
        <f>Table_1[[#This Row],[Discount]]/Table_1[[#This Row],[Sales]]</f>
        <v>9.471131989695409E-4</v>
      </c>
      <c r="X8797" t="str">
        <f>IF(Table_1[[#This Row],[Discount %]]&lt;=0.1, "0-10%", IF(Table_1[[#This Row],[Discount %]]&lt;=0.2, "10-20%", IF(Table_1[[#This Row],[Discount %]]&lt;=0.3, "20-30%", IF(Table_1[[#This Row],[Discount %]]&lt;=0.4, "30-40%", "40%+"))))</f>
        <v>0-10%</v>
      </c>
    </row>
    <row r="8798" spans="1:24" ht="14.4" x14ac:dyDescent="0.3">
      <c r="A8798" s="2">
        <v>8797</v>
      </c>
      <c r="B8798" s="2" t="s">
        <v>10244</v>
      </c>
      <c r="C8798" s="2">
        <f>YEAR([1]Data!$D8798)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9">
        <v>12.96</v>
      </c>
      <c r="T8798" s="2">
        <v>2</v>
      </c>
      <c r="U8798" s="25">
        <v>0</v>
      </c>
      <c r="V8798" s="25">
        <v>6.2208000000000006</v>
      </c>
      <c r="W8798" s="11">
        <f>Table_1[[#This Row],[Discount]]/Table_1[[#This Row],[Sales]]</f>
        <v>0</v>
      </c>
      <c r="X8798" t="str">
        <f>IF(Table_1[[#This Row],[Discount %]]&lt;=0.1, "0-10%", IF(Table_1[[#This Row],[Discount %]]&lt;=0.2, "10-20%", IF(Table_1[[#This Row],[Discount %]]&lt;=0.3, "20-30%", IF(Table_1[[#This Row],[Discount %]]&lt;=0.4, "30-40%", "40%+"))))</f>
        <v>0-10%</v>
      </c>
    </row>
    <row r="8799" spans="1:24" ht="14.4" x14ac:dyDescent="0.3">
      <c r="A8799" s="2">
        <v>8798</v>
      </c>
      <c r="B8799" s="2" t="s">
        <v>10244</v>
      </c>
      <c r="C8799" s="2">
        <f>YEAR([1]Data!$D8799)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9">
        <v>45.98</v>
      </c>
      <c r="T8799" s="2">
        <v>2</v>
      </c>
      <c r="U8799" s="25">
        <v>0</v>
      </c>
      <c r="V8799" s="25">
        <v>12.874400000000001</v>
      </c>
      <c r="W8799" s="11">
        <f>Table_1[[#This Row],[Discount]]/Table_1[[#This Row],[Sales]]</f>
        <v>0</v>
      </c>
      <c r="X8799" t="str">
        <f>IF(Table_1[[#This Row],[Discount %]]&lt;=0.1, "0-10%", IF(Table_1[[#This Row],[Discount %]]&lt;=0.2, "10-20%", IF(Table_1[[#This Row],[Discount %]]&lt;=0.3, "20-30%", IF(Table_1[[#This Row],[Discount %]]&lt;=0.4, "30-40%", "40%+"))))</f>
        <v>0-10%</v>
      </c>
    </row>
    <row r="8800" spans="1:24" ht="14.4" x14ac:dyDescent="0.3">
      <c r="A8800" s="2">
        <v>8799</v>
      </c>
      <c r="B8800" s="2" t="s">
        <v>10245</v>
      </c>
      <c r="C8800" s="2">
        <f>YEAR([1]Data!$D8800)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9">
        <v>1294.75</v>
      </c>
      <c r="T8800" s="2">
        <v>5</v>
      </c>
      <c r="U8800" s="25">
        <v>0</v>
      </c>
      <c r="V8800" s="25">
        <v>336.63499999999999</v>
      </c>
      <c r="W8800" s="11">
        <f>Table_1[[#This Row],[Discount]]/Table_1[[#This Row],[Sales]]</f>
        <v>0</v>
      </c>
      <c r="X8800" t="str">
        <f>IF(Table_1[[#This Row],[Discount %]]&lt;=0.1, "0-10%", IF(Table_1[[#This Row],[Discount %]]&lt;=0.2, "10-20%", IF(Table_1[[#This Row],[Discount %]]&lt;=0.3, "20-30%", IF(Table_1[[#This Row],[Discount %]]&lt;=0.4, "30-40%", "40%+"))))</f>
        <v>0-10%</v>
      </c>
    </row>
    <row r="8801" spans="1:24" ht="14.4" x14ac:dyDescent="0.3">
      <c r="A8801" s="2">
        <v>8800</v>
      </c>
      <c r="B8801" s="2" t="s">
        <v>10246</v>
      </c>
      <c r="C8801" s="2">
        <f>YEAR([1]Data!$D8801)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9">
        <v>1799.9699999999998</v>
      </c>
      <c r="T8801" s="2">
        <v>5</v>
      </c>
      <c r="U8801" s="25">
        <v>0.4</v>
      </c>
      <c r="V8801" s="25">
        <v>239.99600000000009</v>
      </c>
      <c r="W8801" s="11">
        <f>Table_1[[#This Row],[Discount]]/Table_1[[#This Row],[Sales]]</f>
        <v>2.2222592598765539E-4</v>
      </c>
      <c r="X8801" t="str">
        <f>IF(Table_1[[#This Row],[Discount %]]&lt;=0.1, "0-10%", IF(Table_1[[#This Row],[Discount %]]&lt;=0.2, "10-20%", IF(Table_1[[#This Row],[Discount %]]&lt;=0.3, "20-30%", IF(Table_1[[#This Row],[Discount %]]&lt;=0.4, "30-40%", "40%+"))))</f>
        <v>0-10%</v>
      </c>
    </row>
    <row r="8802" spans="1:24" ht="14.4" x14ac:dyDescent="0.3">
      <c r="A8802" s="2">
        <v>8801</v>
      </c>
      <c r="B8802" s="2" t="s">
        <v>10247</v>
      </c>
      <c r="C8802" s="2">
        <f>YEAR([1]Data!$D8802)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9">
        <v>10.688000000000001</v>
      </c>
      <c r="T8802" s="2">
        <v>2</v>
      </c>
      <c r="U8802" s="25">
        <v>0.2</v>
      </c>
      <c r="V8802" s="25">
        <v>3.7407999999999997</v>
      </c>
      <c r="W8802" s="11">
        <f>Table_1[[#This Row],[Discount]]/Table_1[[#This Row],[Sales]]</f>
        <v>1.87125748502994E-2</v>
      </c>
      <c r="X8802" t="str">
        <f>IF(Table_1[[#This Row],[Discount %]]&lt;=0.1, "0-10%", IF(Table_1[[#This Row],[Discount %]]&lt;=0.2, "10-20%", IF(Table_1[[#This Row],[Discount %]]&lt;=0.3, "20-30%", IF(Table_1[[#This Row],[Discount %]]&lt;=0.4, "30-40%", "40%+"))))</f>
        <v>0-10%</v>
      </c>
    </row>
    <row r="8803" spans="1:24" ht="14.4" x14ac:dyDescent="0.3">
      <c r="A8803" s="2">
        <v>8802</v>
      </c>
      <c r="B8803" s="2" t="s">
        <v>10248</v>
      </c>
      <c r="C8803" s="2">
        <f>YEAR([1]Data!$D8803)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9">
        <v>221.98</v>
      </c>
      <c r="T8803" s="2">
        <v>2</v>
      </c>
      <c r="U8803" s="25">
        <v>0</v>
      </c>
      <c r="V8803" s="25">
        <v>62.15440000000001</v>
      </c>
      <c r="W8803" s="11">
        <f>Table_1[[#This Row],[Discount]]/Table_1[[#This Row],[Sales]]</f>
        <v>0</v>
      </c>
      <c r="X8803" t="str">
        <f>IF(Table_1[[#This Row],[Discount %]]&lt;=0.1, "0-10%", IF(Table_1[[#This Row],[Discount %]]&lt;=0.2, "10-20%", IF(Table_1[[#This Row],[Discount %]]&lt;=0.3, "20-30%", IF(Table_1[[#This Row],[Discount %]]&lt;=0.4, "30-40%", "40%+"))))</f>
        <v>0-10%</v>
      </c>
    </row>
    <row r="8804" spans="1:24" ht="14.4" x14ac:dyDescent="0.3">
      <c r="A8804" s="2">
        <v>8803</v>
      </c>
      <c r="B8804" s="2" t="s">
        <v>10248</v>
      </c>
      <c r="C8804" s="2">
        <f>YEAR([1]Data!$D8804)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9">
        <v>341.96</v>
      </c>
      <c r="T8804" s="2">
        <v>2</v>
      </c>
      <c r="U8804" s="25">
        <v>0</v>
      </c>
      <c r="V8804" s="25">
        <v>54.713599999999985</v>
      </c>
      <c r="W8804" s="11">
        <f>Table_1[[#This Row],[Discount]]/Table_1[[#This Row],[Sales]]</f>
        <v>0</v>
      </c>
      <c r="X8804" t="str">
        <f>IF(Table_1[[#This Row],[Discount %]]&lt;=0.1, "0-10%", IF(Table_1[[#This Row],[Discount %]]&lt;=0.2, "10-20%", IF(Table_1[[#This Row],[Discount %]]&lt;=0.3, "20-30%", IF(Table_1[[#This Row],[Discount %]]&lt;=0.4, "30-40%", "40%+"))))</f>
        <v>0-10%</v>
      </c>
    </row>
    <row r="8805" spans="1:24" ht="14.4" x14ac:dyDescent="0.3">
      <c r="A8805" s="2">
        <v>8804</v>
      </c>
      <c r="B8805" s="2" t="s">
        <v>10249</v>
      </c>
      <c r="C8805" s="2">
        <f>YEAR([1]Data!$D8805)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9">
        <v>34.769999999999996</v>
      </c>
      <c r="T8805" s="2">
        <v>3</v>
      </c>
      <c r="U8805" s="25">
        <v>0</v>
      </c>
      <c r="V8805" s="25">
        <v>11.474099999999996</v>
      </c>
      <c r="W8805" s="11">
        <f>Table_1[[#This Row],[Discount]]/Table_1[[#This Row],[Sales]]</f>
        <v>0</v>
      </c>
      <c r="X8805" t="str">
        <f>IF(Table_1[[#This Row],[Discount %]]&lt;=0.1, "0-10%", IF(Table_1[[#This Row],[Discount %]]&lt;=0.2, "10-20%", IF(Table_1[[#This Row],[Discount %]]&lt;=0.3, "20-30%", IF(Table_1[[#This Row],[Discount %]]&lt;=0.4, "30-40%", "40%+"))))</f>
        <v>0-10%</v>
      </c>
    </row>
    <row r="8806" spans="1:24" ht="14.4" x14ac:dyDescent="0.3">
      <c r="A8806" s="2">
        <v>8805</v>
      </c>
      <c r="B8806" s="2" t="s">
        <v>10249</v>
      </c>
      <c r="C8806" s="2">
        <f>YEAR([1]Data!$D8806)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9">
        <v>18.899999999999999</v>
      </c>
      <c r="T8806" s="2">
        <v>3</v>
      </c>
      <c r="U8806" s="25">
        <v>0</v>
      </c>
      <c r="V8806" s="25">
        <v>8.6939999999999991</v>
      </c>
      <c r="W8806" s="11">
        <f>Table_1[[#This Row],[Discount]]/Table_1[[#This Row],[Sales]]</f>
        <v>0</v>
      </c>
      <c r="X8806" t="str">
        <f>IF(Table_1[[#This Row],[Discount %]]&lt;=0.1, "0-10%", IF(Table_1[[#This Row],[Discount %]]&lt;=0.2, "10-20%", IF(Table_1[[#This Row],[Discount %]]&lt;=0.3, "20-30%", IF(Table_1[[#This Row],[Discount %]]&lt;=0.4, "30-40%", "40%+"))))</f>
        <v>0-10%</v>
      </c>
    </row>
    <row r="8807" spans="1:24" ht="14.4" x14ac:dyDescent="0.3">
      <c r="A8807" s="2">
        <v>8806</v>
      </c>
      <c r="B8807" s="2" t="s">
        <v>10250</v>
      </c>
      <c r="C8807" s="2">
        <f>YEAR([1]Data!$D8807)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9">
        <v>102.72</v>
      </c>
      <c r="T8807" s="2">
        <v>3</v>
      </c>
      <c r="U8807" s="25">
        <v>0.2</v>
      </c>
      <c r="V8807" s="25">
        <v>37.235999999999997</v>
      </c>
      <c r="W8807" s="11">
        <f>Table_1[[#This Row],[Discount]]/Table_1[[#This Row],[Sales]]</f>
        <v>1.9470404984423678E-3</v>
      </c>
      <c r="X8807" t="str">
        <f>IF(Table_1[[#This Row],[Discount %]]&lt;=0.1, "0-10%", IF(Table_1[[#This Row],[Discount %]]&lt;=0.2, "10-20%", IF(Table_1[[#This Row],[Discount %]]&lt;=0.3, "20-30%", IF(Table_1[[#This Row],[Discount %]]&lt;=0.4, "30-40%", "40%+"))))</f>
        <v>0-10%</v>
      </c>
    </row>
    <row r="8808" spans="1:24" ht="14.4" x14ac:dyDescent="0.3">
      <c r="A8808" s="2">
        <v>8807</v>
      </c>
      <c r="B8808" s="2" t="s">
        <v>10251</v>
      </c>
      <c r="C8808" s="2">
        <f>YEAR([1]Data!$D8808)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9">
        <v>40.479999999999997</v>
      </c>
      <c r="T8808" s="2">
        <v>2</v>
      </c>
      <c r="U8808" s="25">
        <v>0</v>
      </c>
      <c r="V8808" s="25">
        <v>14.572799999999997</v>
      </c>
      <c r="W8808" s="11">
        <f>Table_1[[#This Row],[Discount]]/Table_1[[#This Row],[Sales]]</f>
        <v>0</v>
      </c>
      <c r="X8808" t="str">
        <f>IF(Table_1[[#This Row],[Discount %]]&lt;=0.1, "0-10%", IF(Table_1[[#This Row],[Discount %]]&lt;=0.2, "10-20%", IF(Table_1[[#This Row],[Discount %]]&lt;=0.3, "20-30%", IF(Table_1[[#This Row],[Discount %]]&lt;=0.4, "30-40%", "40%+"))))</f>
        <v>0-10%</v>
      </c>
    </row>
    <row r="8809" spans="1:24" ht="14.4" x14ac:dyDescent="0.3">
      <c r="A8809" s="2">
        <v>8808</v>
      </c>
      <c r="B8809" s="2" t="s">
        <v>10252</v>
      </c>
      <c r="C8809" s="2">
        <f>YEAR([1]Data!$D8809)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9">
        <v>33.282000000000004</v>
      </c>
      <c r="T8809" s="2">
        <v>3</v>
      </c>
      <c r="U8809" s="25">
        <v>0.7</v>
      </c>
      <c r="V8809" s="25">
        <v>-27.734999999999992</v>
      </c>
      <c r="W8809" s="11">
        <f>Table_1[[#This Row],[Discount]]/Table_1[[#This Row],[Sales]]</f>
        <v>2.1032389880415836E-2</v>
      </c>
      <c r="X8809" t="str">
        <f>IF(Table_1[[#This Row],[Discount %]]&lt;=0.1, "0-10%", IF(Table_1[[#This Row],[Discount %]]&lt;=0.2, "10-20%", IF(Table_1[[#This Row],[Discount %]]&lt;=0.3, "20-30%", IF(Table_1[[#This Row],[Discount %]]&lt;=0.4, "30-40%", "40%+"))))</f>
        <v>0-10%</v>
      </c>
    </row>
    <row r="8810" spans="1:24" ht="14.4" x14ac:dyDescent="0.3">
      <c r="A8810" s="2">
        <v>8809</v>
      </c>
      <c r="B8810" s="2" t="s">
        <v>10252</v>
      </c>
      <c r="C8810" s="2">
        <f>YEAR([1]Data!$D8810)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9">
        <v>118.64999999999998</v>
      </c>
      <c r="T8810" s="2">
        <v>5</v>
      </c>
      <c r="U8810" s="25">
        <v>0.4</v>
      </c>
      <c r="V8810" s="25">
        <v>19.775000000000006</v>
      </c>
      <c r="W8810" s="11">
        <f>Table_1[[#This Row],[Discount]]/Table_1[[#This Row],[Sales]]</f>
        <v>3.371260008428151E-3</v>
      </c>
      <c r="X8810" t="str">
        <f>IF(Table_1[[#This Row],[Discount %]]&lt;=0.1, "0-10%", IF(Table_1[[#This Row],[Discount %]]&lt;=0.2, "10-20%", IF(Table_1[[#This Row],[Discount %]]&lt;=0.3, "20-30%", IF(Table_1[[#This Row],[Discount %]]&lt;=0.4, "30-40%", "40%+"))))</f>
        <v>0-10%</v>
      </c>
    </row>
    <row r="8811" spans="1:24" ht="14.4" x14ac:dyDescent="0.3">
      <c r="A8811" s="2">
        <v>8810</v>
      </c>
      <c r="B8811" s="2" t="s">
        <v>10252</v>
      </c>
      <c r="C8811" s="2">
        <f>YEAR([1]Data!$D8811)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9">
        <v>14.76</v>
      </c>
      <c r="T8811" s="2">
        <v>5</v>
      </c>
      <c r="U8811" s="25">
        <v>0.2</v>
      </c>
      <c r="V8811" s="25">
        <v>4.9815000000000005</v>
      </c>
      <c r="W8811" s="11">
        <f>Table_1[[#This Row],[Discount]]/Table_1[[#This Row],[Sales]]</f>
        <v>1.3550135501355014E-2</v>
      </c>
      <c r="X8811" t="str">
        <f>IF(Table_1[[#This Row],[Discount %]]&lt;=0.1, "0-10%", IF(Table_1[[#This Row],[Discount %]]&lt;=0.2, "10-20%", IF(Table_1[[#This Row],[Discount %]]&lt;=0.3, "20-30%", IF(Table_1[[#This Row],[Discount %]]&lt;=0.4, "30-40%", "40%+"))))</f>
        <v>0-10%</v>
      </c>
    </row>
    <row r="8812" spans="1:24" ht="14.4" x14ac:dyDescent="0.3">
      <c r="A8812" s="2">
        <v>8811</v>
      </c>
      <c r="B8812" s="2" t="s">
        <v>10253</v>
      </c>
      <c r="C8812" s="2">
        <f>YEAR([1]Data!$D8812)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9">
        <v>37.520000000000003</v>
      </c>
      <c r="T8812" s="2">
        <v>4</v>
      </c>
      <c r="U8812" s="25">
        <v>0</v>
      </c>
      <c r="V8812" s="25">
        <v>18.009600000000002</v>
      </c>
      <c r="W8812" s="11">
        <f>Table_1[[#This Row],[Discount]]/Table_1[[#This Row],[Sales]]</f>
        <v>0</v>
      </c>
      <c r="X8812" t="str">
        <f>IF(Table_1[[#This Row],[Discount %]]&lt;=0.1, "0-10%", IF(Table_1[[#This Row],[Discount %]]&lt;=0.2, "10-20%", IF(Table_1[[#This Row],[Discount %]]&lt;=0.3, "20-30%", IF(Table_1[[#This Row],[Discount %]]&lt;=0.4, "30-40%", "40%+"))))</f>
        <v>0-10%</v>
      </c>
    </row>
    <row r="8813" spans="1:24" ht="14.4" x14ac:dyDescent="0.3">
      <c r="A8813" s="2">
        <v>8812</v>
      </c>
      <c r="B8813" s="2" t="s">
        <v>10254</v>
      </c>
      <c r="C8813" s="2">
        <f>YEAR([1]Data!$D8813)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9">
        <v>207.14400000000001</v>
      </c>
      <c r="T8813" s="2">
        <v>3</v>
      </c>
      <c r="U8813" s="25">
        <v>0.1</v>
      </c>
      <c r="V8813" s="25">
        <v>48.333599999999976</v>
      </c>
      <c r="W8813" s="11">
        <f>Table_1[[#This Row],[Discount]]/Table_1[[#This Row],[Sales]]</f>
        <v>4.8275595720851197E-4</v>
      </c>
      <c r="X8813" t="str">
        <f>IF(Table_1[[#This Row],[Discount %]]&lt;=0.1, "0-10%", IF(Table_1[[#This Row],[Discount %]]&lt;=0.2, "10-20%", IF(Table_1[[#This Row],[Discount %]]&lt;=0.3, "20-30%", IF(Table_1[[#This Row],[Discount %]]&lt;=0.4, "30-40%", "40%+"))))</f>
        <v>0-10%</v>
      </c>
    </row>
    <row r="8814" spans="1:24" ht="14.4" x14ac:dyDescent="0.3">
      <c r="A8814" s="2">
        <v>8813</v>
      </c>
      <c r="B8814" s="2" t="s">
        <v>10254</v>
      </c>
      <c r="C8814" s="2">
        <f>YEAR([1]Data!$D8814)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9">
        <v>13.899999999999999</v>
      </c>
      <c r="T8814" s="2">
        <v>5</v>
      </c>
      <c r="U8814" s="25">
        <v>0</v>
      </c>
      <c r="V8814" s="25">
        <v>3.7529999999999997</v>
      </c>
      <c r="W8814" s="11">
        <f>Table_1[[#This Row],[Discount]]/Table_1[[#This Row],[Sales]]</f>
        <v>0</v>
      </c>
      <c r="X8814" t="str">
        <f>IF(Table_1[[#This Row],[Discount %]]&lt;=0.1, "0-10%", IF(Table_1[[#This Row],[Discount %]]&lt;=0.2, "10-20%", IF(Table_1[[#This Row],[Discount %]]&lt;=0.3, "20-30%", IF(Table_1[[#This Row],[Discount %]]&lt;=0.4, "30-40%", "40%+"))))</f>
        <v>0-10%</v>
      </c>
    </row>
    <row r="8815" spans="1:24" ht="14.4" x14ac:dyDescent="0.3">
      <c r="A8815" s="2">
        <v>8814</v>
      </c>
      <c r="B8815" s="2" t="s">
        <v>10255</v>
      </c>
      <c r="C8815" s="2">
        <f>YEAR([1]Data!$D8815)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9">
        <v>266.35200000000003</v>
      </c>
      <c r="T8815" s="2">
        <v>3</v>
      </c>
      <c r="U8815" s="25">
        <v>0.2</v>
      </c>
      <c r="V8815" s="25">
        <v>13.317599999999985</v>
      </c>
      <c r="W8815" s="11">
        <f>Table_1[[#This Row],[Discount]]/Table_1[[#This Row],[Sales]]</f>
        <v>7.5088604553372976E-4</v>
      </c>
      <c r="X8815" t="str">
        <f>IF(Table_1[[#This Row],[Discount %]]&lt;=0.1, "0-10%", IF(Table_1[[#This Row],[Discount %]]&lt;=0.2, "10-20%", IF(Table_1[[#This Row],[Discount %]]&lt;=0.3, "20-30%", IF(Table_1[[#This Row],[Discount %]]&lt;=0.4, "30-40%", "40%+"))))</f>
        <v>0-10%</v>
      </c>
    </row>
    <row r="8816" spans="1:24" ht="14.4" x14ac:dyDescent="0.3">
      <c r="A8816" s="2">
        <v>8815</v>
      </c>
      <c r="B8816" s="2" t="s">
        <v>10256</v>
      </c>
      <c r="C8816" s="2">
        <f>YEAR([1]Data!$D8816)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9">
        <v>307.98</v>
      </c>
      <c r="T8816" s="2">
        <v>2</v>
      </c>
      <c r="U8816" s="25">
        <v>0</v>
      </c>
      <c r="V8816" s="25">
        <v>89.314199999999971</v>
      </c>
      <c r="W8816" s="11">
        <f>Table_1[[#This Row],[Discount]]/Table_1[[#This Row],[Sales]]</f>
        <v>0</v>
      </c>
      <c r="X8816" t="str">
        <f>IF(Table_1[[#This Row],[Discount %]]&lt;=0.1, "0-10%", IF(Table_1[[#This Row],[Discount %]]&lt;=0.2, "10-20%", IF(Table_1[[#This Row],[Discount %]]&lt;=0.3, "20-30%", IF(Table_1[[#This Row],[Discount %]]&lt;=0.4, "30-40%", "40%+"))))</f>
        <v>0-10%</v>
      </c>
    </row>
    <row r="8817" spans="1:24" ht="14.4" x14ac:dyDescent="0.3">
      <c r="A8817" s="2">
        <v>8816</v>
      </c>
      <c r="B8817" s="2" t="s">
        <v>10256</v>
      </c>
      <c r="C8817" s="2">
        <f>YEAR([1]Data!$D8817)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9">
        <v>44.099999999999994</v>
      </c>
      <c r="T8817" s="2">
        <v>6</v>
      </c>
      <c r="U8817" s="25">
        <v>0</v>
      </c>
      <c r="V8817" s="25">
        <v>20.726999999999997</v>
      </c>
      <c r="W8817" s="11">
        <f>Table_1[[#This Row],[Discount]]/Table_1[[#This Row],[Sales]]</f>
        <v>0</v>
      </c>
      <c r="X8817" t="str">
        <f>IF(Table_1[[#This Row],[Discount %]]&lt;=0.1, "0-10%", IF(Table_1[[#This Row],[Discount %]]&lt;=0.2, "10-20%", IF(Table_1[[#This Row],[Discount %]]&lt;=0.3, "20-30%", IF(Table_1[[#This Row],[Discount %]]&lt;=0.4, "30-40%", "40%+"))))</f>
        <v>0-10%</v>
      </c>
    </row>
    <row r="8818" spans="1:24" ht="14.4" x14ac:dyDescent="0.3">
      <c r="A8818" s="2">
        <v>8817</v>
      </c>
      <c r="B8818" s="2" t="s">
        <v>10256</v>
      </c>
      <c r="C8818" s="2">
        <f>YEAR([1]Data!$D8818)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9">
        <v>13.12</v>
      </c>
      <c r="T8818" s="2">
        <v>4</v>
      </c>
      <c r="U8818" s="25">
        <v>0</v>
      </c>
      <c r="V8818" s="25">
        <v>5.6416000000000004</v>
      </c>
      <c r="W8818" s="11">
        <f>Table_1[[#This Row],[Discount]]/Table_1[[#This Row],[Sales]]</f>
        <v>0</v>
      </c>
      <c r="X8818" t="str">
        <f>IF(Table_1[[#This Row],[Discount %]]&lt;=0.1, "0-10%", IF(Table_1[[#This Row],[Discount %]]&lt;=0.2, "10-20%", IF(Table_1[[#This Row],[Discount %]]&lt;=0.3, "20-30%", IF(Table_1[[#This Row],[Discount %]]&lt;=0.4, "30-40%", "40%+"))))</f>
        <v>0-10%</v>
      </c>
    </row>
    <row r="8819" spans="1:24" ht="14.4" x14ac:dyDescent="0.3">
      <c r="A8819" s="2">
        <v>8818</v>
      </c>
      <c r="B8819" s="2" t="s">
        <v>10256</v>
      </c>
      <c r="C8819" s="2">
        <f>YEAR([1]Data!$D8819)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9">
        <v>16.559999999999999</v>
      </c>
      <c r="T8819" s="2">
        <v>2</v>
      </c>
      <c r="U8819" s="25">
        <v>0</v>
      </c>
      <c r="V8819" s="25">
        <v>7.783199999999999</v>
      </c>
      <c r="W8819" s="11">
        <f>Table_1[[#This Row],[Discount]]/Table_1[[#This Row],[Sales]]</f>
        <v>0</v>
      </c>
      <c r="X8819" t="str">
        <f>IF(Table_1[[#This Row],[Discount %]]&lt;=0.1, "0-10%", IF(Table_1[[#This Row],[Discount %]]&lt;=0.2, "10-20%", IF(Table_1[[#This Row],[Discount %]]&lt;=0.3, "20-30%", IF(Table_1[[#This Row],[Discount %]]&lt;=0.4, "30-40%", "40%+"))))</f>
        <v>0-10%</v>
      </c>
    </row>
    <row r="8820" spans="1:24" ht="14.4" x14ac:dyDescent="0.3">
      <c r="A8820" s="2">
        <v>8819</v>
      </c>
      <c r="B8820" s="2" t="s">
        <v>10256</v>
      </c>
      <c r="C8820" s="2">
        <f>YEAR([1]Data!$D8820)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9">
        <v>38.880000000000003</v>
      </c>
      <c r="T8820" s="2">
        <v>6</v>
      </c>
      <c r="U8820" s="25">
        <v>0</v>
      </c>
      <c r="V8820" s="25">
        <v>18.662400000000002</v>
      </c>
      <c r="W8820" s="11">
        <f>Table_1[[#This Row],[Discount]]/Table_1[[#This Row],[Sales]]</f>
        <v>0</v>
      </c>
      <c r="X8820" t="str">
        <f>IF(Table_1[[#This Row],[Discount %]]&lt;=0.1, "0-10%", IF(Table_1[[#This Row],[Discount %]]&lt;=0.2, "10-20%", IF(Table_1[[#This Row],[Discount %]]&lt;=0.3, "20-30%", IF(Table_1[[#This Row],[Discount %]]&lt;=0.4, "30-40%", "40%+"))))</f>
        <v>0-10%</v>
      </c>
    </row>
    <row r="8821" spans="1:24" ht="14.4" x14ac:dyDescent="0.3">
      <c r="A8821" s="2">
        <v>8820</v>
      </c>
      <c r="B8821" s="2" t="s">
        <v>10259</v>
      </c>
      <c r="C8821" s="2">
        <f>YEAR([1]Data!$D8821)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9">
        <v>335.52</v>
      </c>
      <c r="T8821" s="2">
        <v>4</v>
      </c>
      <c r="U8821" s="25">
        <v>0.2</v>
      </c>
      <c r="V8821" s="25">
        <v>117.43199999999999</v>
      </c>
      <c r="W8821" s="11">
        <f>Table_1[[#This Row],[Discount]]/Table_1[[#This Row],[Sales]]</f>
        <v>5.9608965188364337E-4</v>
      </c>
      <c r="X8821" t="str">
        <f>IF(Table_1[[#This Row],[Discount %]]&lt;=0.1, "0-10%", IF(Table_1[[#This Row],[Discount %]]&lt;=0.2, "10-20%", IF(Table_1[[#This Row],[Discount %]]&lt;=0.3, "20-30%", IF(Table_1[[#This Row],[Discount %]]&lt;=0.4, "30-40%", "40%+"))))</f>
        <v>0-10%</v>
      </c>
    </row>
    <row r="8822" spans="1:24" ht="14.4" x14ac:dyDescent="0.3">
      <c r="A8822" s="2">
        <v>8821</v>
      </c>
      <c r="B8822" s="2" t="s">
        <v>10260</v>
      </c>
      <c r="C8822" s="2">
        <f>YEAR([1]Data!$D8822)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9">
        <v>959.98400000000004</v>
      </c>
      <c r="T8822" s="2">
        <v>2</v>
      </c>
      <c r="U8822" s="25">
        <v>0.2</v>
      </c>
      <c r="V8822" s="25">
        <v>311.99479999999994</v>
      </c>
      <c r="W8822" s="11">
        <f>Table_1[[#This Row],[Discount]]/Table_1[[#This Row],[Sales]]</f>
        <v>2.083368056134269E-4</v>
      </c>
      <c r="X8822" t="str">
        <f>IF(Table_1[[#This Row],[Discount %]]&lt;=0.1, "0-10%", IF(Table_1[[#This Row],[Discount %]]&lt;=0.2, "10-20%", IF(Table_1[[#This Row],[Discount %]]&lt;=0.3, "20-30%", IF(Table_1[[#This Row],[Discount %]]&lt;=0.4, "30-40%", "40%+"))))</f>
        <v>0-10%</v>
      </c>
    </row>
    <row r="8823" spans="1:24" ht="14.4" x14ac:dyDescent="0.3">
      <c r="A8823" s="2">
        <v>8822</v>
      </c>
      <c r="B8823" s="2" t="s">
        <v>10260</v>
      </c>
      <c r="C8823" s="2">
        <f>YEAR([1]Data!$D8823)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9">
        <v>4.0860000000000003</v>
      </c>
      <c r="T8823" s="2">
        <v>2</v>
      </c>
      <c r="U8823" s="25">
        <v>0.7</v>
      </c>
      <c r="V8823" s="25">
        <v>-2.9963999999999995</v>
      </c>
      <c r="W8823" s="11">
        <f>Table_1[[#This Row],[Discount]]/Table_1[[#This Row],[Sales]]</f>
        <v>0.17131669114047968</v>
      </c>
      <c r="X8823" t="str">
        <f>IF(Table_1[[#This Row],[Discount %]]&lt;=0.1, "0-10%", IF(Table_1[[#This Row],[Discount %]]&lt;=0.2, "10-20%", IF(Table_1[[#This Row],[Discount %]]&lt;=0.3, "20-30%", IF(Table_1[[#This Row],[Discount %]]&lt;=0.4, "30-40%", "40%+"))))</f>
        <v>10-20%</v>
      </c>
    </row>
    <row r="8824" spans="1:24" ht="14.4" x14ac:dyDescent="0.3">
      <c r="A8824" s="2">
        <v>8823</v>
      </c>
      <c r="B8824" s="2" t="s">
        <v>10260</v>
      </c>
      <c r="C8824" s="2">
        <f>YEAR([1]Data!$D8824)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9">
        <v>55.984000000000009</v>
      </c>
      <c r="T8824" s="2">
        <v>2</v>
      </c>
      <c r="U8824" s="25">
        <v>0.2</v>
      </c>
      <c r="V8824" s="25">
        <v>4.1987999999999985</v>
      </c>
      <c r="W8824" s="11">
        <f>Table_1[[#This Row],[Discount]]/Table_1[[#This Row],[Sales]]</f>
        <v>3.5724492712203484E-3</v>
      </c>
      <c r="X8824" t="str">
        <f>IF(Table_1[[#This Row],[Discount %]]&lt;=0.1, "0-10%", IF(Table_1[[#This Row],[Discount %]]&lt;=0.2, "10-20%", IF(Table_1[[#This Row],[Discount %]]&lt;=0.3, "20-30%", IF(Table_1[[#This Row],[Discount %]]&lt;=0.4, "30-40%", "40%+"))))</f>
        <v>0-10%</v>
      </c>
    </row>
    <row r="8825" spans="1:24" ht="14.4" x14ac:dyDescent="0.3">
      <c r="A8825" s="2">
        <v>8824</v>
      </c>
      <c r="B8825" s="2" t="s">
        <v>10260</v>
      </c>
      <c r="C8825" s="2">
        <f>YEAR([1]Data!$D8825)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9">
        <v>10.688000000000001</v>
      </c>
      <c r="T8825" s="2">
        <v>2</v>
      </c>
      <c r="U8825" s="25">
        <v>0.2</v>
      </c>
      <c r="V8825" s="25">
        <v>3.7407999999999997</v>
      </c>
      <c r="W8825" s="11">
        <f>Table_1[[#This Row],[Discount]]/Table_1[[#This Row],[Sales]]</f>
        <v>1.87125748502994E-2</v>
      </c>
      <c r="X8825" t="str">
        <f>IF(Table_1[[#This Row],[Discount %]]&lt;=0.1, "0-10%", IF(Table_1[[#This Row],[Discount %]]&lt;=0.2, "10-20%", IF(Table_1[[#This Row],[Discount %]]&lt;=0.3, "20-30%", IF(Table_1[[#This Row],[Discount %]]&lt;=0.4, "30-40%", "40%+"))))</f>
        <v>0-10%</v>
      </c>
    </row>
    <row r="8826" spans="1:24" ht="14.4" x14ac:dyDescent="0.3">
      <c r="A8826" s="2">
        <v>8825</v>
      </c>
      <c r="B8826" s="2" t="s">
        <v>10261</v>
      </c>
      <c r="C8826" s="2">
        <f>YEAR([1]Data!$D8826)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9">
        <v>8.8559999999999999</v>
      </c>
      <c r="T8826" s="2">
        <v>3</v>
      </c>
      <c r="U8826" s="25">
        <v>0.2</v>
      </c>
      <c r="V8826" s="25">
        <v>2.8781999999999992</v>
      </c>
      <c r="W8826" s="11">
        <f>Table_1[[#This Row],[Discount]]/Table_1[[#This Row],[Sales]]</f>
        <v>2.2583559168925023E-2</v>
      </c>
      <c r="X8826" t="str">
        <f>IF(Table_1[[#This Row],[Discount %]]&lt;=0.1, "0-10%", IF(Table_1[[#This Row],[Discount %]]&lt;=0.2, "10-20%", IF(Table_1[[#This Row],[Discount %]]&lt;=0.3, "20-30%", IF(Table_1[[#This Row],[Discount %]]&lt;=0.4, "30-40%", "40%+"))))</f>
        <v>0-10%</v>
      </c>
    </row>
    <row r="8827" spans="1:24" ht="14.4" x14ac:dyDescent="0.3">
      <c r="A8827" s="2">
        <v>8826</v>
      </c>
      <c r="B8827" s="2" t="s">
        <v>10262</v>
      </c>
      <c r="C8827" s="2">
        <f>YEAR([1]Data!$D8827)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9">
        <v>6.911999999999999</v>
      </c>
      <c r="T8827" s="2">
        <v>3</v>
      </c>
      <c r="U8827" s="25">
        <v>0.2</v>
      </c>
      <c r="V8827" s="25">
        <v>2.5056000000000003</v>
      </c>
      <c r="W8827" s="11">
        <f>Table_1[[#This Row],[Discount]]/Table_1[[#This Row],[Sales]]</f>
        <v>2.8935185185185192E-2</v>
      </c>
      <c r="X8827" t="str">
        <f>IF(Table_1[[#This Row],[Discount %]]&lt;=0.1, "0-10%", IF(Table_1[[#This Row],[Discount %]]&lt;=0.2, "10-20%", IF(Table_1[[#This Row],[Discount %]]&lt;=0.3, "20-30%", IF(Table_1[[#This Row],[Discount %]]&lt;=0.4, "30-40%", "40%+"))))</f>
        <v>0-10%</v>
      </c>
    </row>
    <row r="8828" spans="1:24" ht="14.4" x14ac:dyDescent="0.3">
      <c r="A8828" s="2">
        <v>8827</v>
      </c>
      <c r="B8828" s="2" t="s">
        <v>10263</v>
      </c>
      <c r="C8828" s="2">
        <f>YEAR([1]Data!$D8828)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9">
        <v>26.720000000000002</v>
      </c>
      <c r="T8828" s="2">
        <v>5</v>
      </c>
      <c r="U8828" s="25">
        <v>0.2</v>
      </c>
      <c r="V8828" s="25">
        <v>9.3520000000000003</v>
      </c>
      <c r="W8828" s="11">
        <f>Table_1[[#This Row],[Discount]]/Table_1[[#This Row],[Sales]]</f>
        <v>7.4850299401197605E-3</v>
      </c>
      <c r="X8828" t="str">
        <f>IF(Table_1[[#This Row],[Discount %]]&lt;=0.1, "0-10%", IF(Table_1[[#This Row],[Discount %]]&lt;=0.2, "10-20%", IF(Table_1[[#This Row],[Discount %]]&lt;=0.3, "20-30%", IF(Table_1[[#This Row],[Discount %]]&lt;=0.4, "30-40%", "40%+"))))</f>
        <v>0-10%</v>
      </c>
    </row>
    <row r="8829" spans="1:24" ht="14.4" x14ac:dyDescent="0.3">
      <c r="A8829" s="2">
        <v>8828</v>
      </c>
      <c r="B8829" s="2" t="s">
        <v>10263</v>
      </c>
      <c r="C8829" s="2">
        <f>YEAR([1]Data!$D8829)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9">
        <v>33.488000000000007</v>
      </c>
      <c r="T8829" s="2">
        <v>7</v>
      </c>
      <c r="U8829" s="25">
        <v>0.2</v>
      </c>
      <c r="V8829" s="25">
        <v>10.464999999999998</v>
      </c>
      <c r="W8829" s="11">
        <f>Table_1[[#This Row],[Discount]]/Table_1[[#This Row],[Sales]]</f>
        <v>5.9722885809842322E-3</v>
      </c>
      <c r="X8829" t="str">
        <f>IF(Table_1[[#This Row],[Discount %]]&lt;=0.1, "0-10%", IF(Table_1[[#This Row],[Discount %]]&lt;=0.2, "10-20%", IF(Table_1[[#This Row],[Discount %]]&lt;=0.3, "20-30%", IF(Table_1[[#This Row],[Discount %]]&lt;=0.4, "30-40%", "40%+"))))</f>
        <v>0-10%</v>
      </c>
    </row>
    <row r="8830" spans="1:24" ht="14.4" x14ac:dyDescent="0.3">
      <c r="A8830" s="2">
        <v>8829</v>
      </c>
      <c r="B8830" s="2" t="s">
        <v>10264</v>
      </c>
      <c r="C8830" s="2">
        <f>YEAR([1]Data!$D8830)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9">
        <v>10.56</v>
      </c>
      <c r="T8830" s="2">
        <v>2</v>
      </c>
      <c r="U8830" s="25">
        <v>0</v>
      </c>
      <c r="V8830" s="25">
        <v>4.7519999999999998</v>
      </c>
      <c r="W8830" s="11">
        <f>Table_1[[#This Row],[Discount]]/Table_1[[#This Row],[Sales]]</f>
        <v>0</v>
      </c>
      <c r="X8830" t="str">
        <f>IF(Table_1[[#This Row],[Discount %]]&lt;=0.1, "0-10%", IF(Table_1[[#This Row],[Discount %]]&lt;=0.2, "10-20%", IF(Table_1[[#This Row],[Discount %]]&lt;=0.3, "20-30%", IF(Table_1[[#This Row],[Discount %]]&lt;=0.4, "30-40%", "40%+"))))</f>
        <v>0-10%</v>
      </c>
    </row>
    <row r="8831" spans="1:24" ht="14.4" x14ac:dyDescent="0.3">
      <c r="A8831" s="2">
        <v>8830</v>
      </c>
      <c r="B8831" s="2" t="s">
        <v>10265</v>
      </c>
      <c r="C8831" s="2">
        <f>YEAR([1]Data!$D8831)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9">
        <v>386.34</v>
      </c>
      <c r="T8831" s="2">
        <v>2</v>
      </c>
      <c r="U8831" s="25">
        <v>0</v>
      </c>
      <c r="V8831" s="25">
        <v>54.087600000000009</v>
      </c>
      <c r="W8831" s="11">
        <f>Table_1[[#This Row],[Discount]]/Table_1[[#This Row],[Sales]]</f>
        <v>0</v>
      </c>
      <c r="X8831" t="str">
        <f>IF(Table_1[[#This Row],[Discount %]]&lt;=0.1, "0-10%", IF(Table_1[[#This Row],[Discount %]]&lt;=0.2, "10-20%", IF(Table_1[[#This Row],[Discount %]]&lt;=0.3, "20-30%", IF(Table_1[[#This Row],[Discount %]]&lt;=0.4, "30-40%", "40%+"))))</f>
        <v>0-10%</v>
      </c>
    </row>
    <row r="8832" spans="1:24" ht="14.4" x14ac:dyDescent="0.3">
      <c r="A8832" s="2">
        <v>8831</v>
      </c>
      <c r="B8832" s="2" t="s">
        <v>10266</v>
      </c>
      <c r="C8832" s="2">
        <f>YEAR([1]Data!$D8832)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9">
        <v>33.44</v>
      </c>
      <c r="T8832" s="2">
        <v>10</v>
      </c>
      <c r="U8832" s="25">
        <v>0.2</v>
      </c>
      <c r="V8832" s="25">
        <v>11.703999999999997</v>
      </c>
      <c r="W8832" s="11">
        <f>Table_1[[#This Row],[Discount]]/Table_1[[#This Row],[Sales]]</f>
        <v>5.9808612440191396E-3</v>
      </c>
      <c r="X8832" t="str">
        <f>IF(Table_1[[#This Row],[Discount %]]&lt;=0.1, "0-10%", IF(Table_1[[#This Row],[Discount %]]&lt;=0.2, "10-20%", IF(Table_1[[#This Row],[Discount %]]&lt;=0.3, "20-30%", IF(Table_1[[#This Row],[Discount %]]&lt;=0.4, "30-40%", "40%+"))))</f>
        <v>0-10%</v>
      </c>
    </row>
    <row r="8833" spans="1:24" ht="14.4" x14ac:dyDescent="0.3">
      <c r="A8833" s="2">
        <v>8832</v>
      </c>
      <c r="B8833" s="2" t="s">
        <v>10267</v>
      </c>
      <c r="C8833" s="2">
        <f>YEAR([1]Data!$D8833)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9">
        <v>39.96</v>
      </c>
      <c r="T8833" s="2">
        <v>2</v>
      </c>
      <c r="U8833" s="25">
        <v>0</v>
      </c>
      <c r="V8833" s="25">
        <v>14.3856</v>
      </c>
      <c r="W8833" s="11">
        <f>Table_1[[#This Row],[Discount]]/Table_1[[#This Row],[Sales]]</f>
        <v>0</v>
      </c>
      <c r="X8833" t="str">
        <f>IF(Table_1[[#This Row],[Discount %]]&lt;=0.1, "0-10%", IF(Table_1[[#This Row],[Discount %]]&lt;=0.2, "10-20%", IF(Table_1[[#This Row],[Discount %]]&lt;=0.3, "20-30%", IF(Table_1[[#This Row],[Discount %]]&lt;=0.4, "30-40%", "40%+"))))</f>
        <v>0-10%</v>
      </c>
    </row>
    <row r="8834" spans="1:24" ht="14.4" x14ac:dyDescent="0.3">
      <c r="A8834" s="2">
        <v>8833</v>
      </c>
      <c r="B8834" s="2" t="s">
        <v>10268</v>
      </c>
      <c r="C8834" s="2">
        <f>YEAR([1]Data!$D8834)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9">
        <v>1217.568</v>
      </c>
      <c r="T8834" s="2">
        <v>2</v>
      </c>
      <c r="U8834" s="25">
        <v>0.2</v>
      </c>
      <c r="V8834" s="25">
        <v>456.58800000000002</v>
      </c>
      <c r="W8834" s="11">
        <f>Table_1[[#This Row],[Discount]]/Table_1[[#This Row],[Sales]]</f>
        <v>1.6426187284816947E-4</v>
      </c>
      <c r="X8834" t="str">
        <f>IF(Table_1[[#This Row],[Discount %]]&lt;=0.1, "0-10%", IF(Table_1[[#This Row],[Discount %]]&lt;=0.2, "10-20%", IF(Table_1[[#This Row],[Discount %]]&lt;=0.3, "20-30%", IF(Table_1[[#This Row],[Discount %]]&lt;=0.4, "30-40%", "40%+"))))</f>
        <v>0-10%</v>
      </c>
    </row>
    <row r="8835" spans="1:24" ht="14.4" x14ac:dyDescent="0.3">
      <c r="A8835" s="2">
        <v>8834</v>
      </c>
      <c r="B8835" s="2" t="s">
        <v>10269</v>
      </c>
      <c r="C8835" s="2">
        <f>YEAR([1]Data!$D8835)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9">
        <v>15.51</v>
      </c>
      <c r="T8835" s="2">
        <v>1</v>
      </c>
      <c r="U8835" s="25">
        <v>0</v>
      </c>
      <c r="V8835" s="25">
        <v>3.8774999999999995</v>
      </c>
      <c r="W8835" s="11">
        <f>Table_1[[#This Row],[Discount]]/Table_1[[#This Row],[Sales]]</f>
        <v>0</v>
      </c>
      <c r="X8835" t="str">
        <f>IF(Table_1[[#This Row],[Discount %]]&lt;=0.1, "0-10%", IF(Table_1[[#This Row],[Discount %]]&lt;=0.2, "10-20%", IF(Table_1[[#This Row],[Discount %]]&lt;=0.3, "20-30%", IF(Table_1[[#This Row],[Discount %]]&lt;=0.4, "30-40%", "40%+"))))</f>
        <v>0-10%</v>
      </c>
    </row>
    <row r="8836" spans="1:24" ht="14.4" x14ac:dyDescent="0.3">
      <c r="A8836" s="2">
        <v>8835</v>
      </c>
      <c r="B8836" s="2" t="s">
        <v>10269</v>
      </c>
      <c r="C8836" s="2">
        <f>YEAR([1]Data!$D8836)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9">
        <v>89.9</v>
      </c>
      <c r="T8836" s="2">
        <v>2</v>
      </c>
      <c r="U8836" s="25">
        <v>0</v>
      </c>
      <c r="V8836" s="25">
        <v>25.171999999999997</v>
      </c>
      <c r="W8836" s="11">
        <f>Table_1[[#This Row],[Discount]]/Table_1[[#This Row],[Sales]]</f>
        <v>0</v>
      </c>
      <c r="X8836" t="str">
        <f>IF(Table_1[[#This Row],[Discount %]]&lt;=0.1, "0-10%", IF(Table_1[[#This Row],[Discount %]]&lt;=0.2, "10-20%", IF(Table_1[[#This Row],[Discount %]]&lt;=0.3, "20-30%", IF(Table_1[[#This Row],[Discount %]]&lt;=0.4, "30-40%", "40%+"))))</f>
        <v>0-10%</v>
      </c>
    </row>
    <row r="8837" spans="1:24" ht="14.4" x14ac:dyDescent="0.3">
      <c r="A8837" s="2">
        <v>8836</v>
      </c>
      <c r="B8837" s="2" t="s">
        <v>10269</v>
      </c>
      <c r="C8837" s="2">
        <f>YEAR([1]Data!$D8837)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9">
        <v>14.28</v>
      </c>
      <c r="T8837" s="2">
        <v>4</v>
      </c>
      <c r="U8837" s="25">
        <v>0</v>
      </c>
      <c r="V8837" s="25">
        <v>3.7127999999999997</v>
      </c>
      <c r="W8837" s="11">
        <f>Table_1[[#This Row],[Discount]]/Table_1[[#This Row],[Sales]]</f>
        <v>0</v>
      </c>
      <c r="X8837" t="str">
        <f>IF(Table_1[[#This Row],[Discount %]]&lt;=0.1, "0-10%", IF(Table_1[[#This Row],[Discount %]]&lt;=0.2, "10-20%", IF(Table_1[[#This Row],[Discount %]]&lt;=0.3, "20-30%", IF(Table_1[[#This Row],[Discount %]]&lt;=0.4, "30-40%", "40%+"))))</f>
        <v>0-10%</v>
      </c>
    </row>
    <row r="8838" spans="1:24" ht="14.4" x14ac:dyDescent="0.3">
      <c r="A8838" s="2">
        <v>8837</v>
      </c>
      <c r="B8838" s="2" t="s">
        <v>10269</v>
      </c>
      <c r="C8838" s="2">
        <f>YEAR([1]Data!$D8838)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9">
        <v>12.72</v>
      </c>
      <c r="T8838" s="2">
        <v>3</v>
      </c>
      <c r="U8838" s="25">
        <v>0</v>
      </c>
      <c r="V8838" s="25">
        <v>4.9607999999999999</v>
      </c>
      <c r="W8838" s="11">
        <f>Table_1[[#This Row],[Discount]]/Table_1[[#This Row],[Sales]]</f>
        <v>0</v>
      </c>
      <c r="X8838" t="str">
        <f>IF(Table_1[[#This Row],[Discount %]]&lt;=0.1, "0-10%", IF(Table_1[[#This Row],[Discount %]]&lt;=0.2, "10-20%", IF(Table_1[[#This Row],[Discount %]]&lt;=0.3, "20-30%", IF(Table_1[[#This Row],[Discount %]]&lt;=0.4, "30-40%", "40%+"))))</f>
        <v>0-10%</v>
      </c>
    </row>
    <row r="8839" spans="1:24" ht="14.4" x14ac:dyDescent="0.3">
      <c r="A8839" s="2">
        <v>8838</v>
      </c>
      <c r="B8839" s="2" t="s">
        <v>10269</v>
      </c>
      <c r="C8839" s="2">
        <f>YEAR([1]Data!$D8839)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9">
        <v>15.75</v>
      </c>
      <c r="T8839" s="2">
        <v>5</v>
      </c>
      <c r="U8839" s="25">
        <v>0</v>
      </c>
      <c r="V8839" s="25">
        <v>7.5600000000000005</v>
      </c>
      <c r="W8839" s="11">
        <f>Table_1[[#This Row],[Discount]]/Table_1[[#This Row],[Sales]]</f>
        <v>0</v>
      </c>
      <c r="X8839" t="str">
        <f>IF(Table_1[[#This Row],[Discount %]]&lt;=0.1, "0-10%", IF(Table_1[[#This Row],[Discount %]]&lt;=0.2, "10-20%", IF(Table_1[[#This Row],[Discount %]]&lt;=0.3, "20-30%", IF(Table_1[[#This Row],[Discount %]]&lt;=0.4, "30-40%", "40%+"))))</f>
        <v>0-10%</v>
      </c>
    </row>
    <row r="8840" spans="1:24" ht="14.4" x14ac:dyDescent="0.3">
      <c r="A8840" s="2">
        <v>8839</v>
      </c>
      <c r="B8840" s="2" t="s">
        <v>10270</v>
      </c>
      <c r="C8840" s="2">
        <f>YEAR([1]Data!$D8840)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9">
        <v>70.949999999999989</v>
      </c>
      <c r="T8840" s="2">
        <v>3</v>
      </c>
      <c r="U8840" s="25">
        <v>0</v>
      </c>
      <c r="V8840" s="25">
        <v>18.447000000000003</v>
      </c>
      <c r="W8840" s="11">
        <f>Table_1[[#This Row],[Discount]]/Table_1[[#This Row],[Sales]]</f>
        <v>0</v>
      </c>
      <c r="X8840" t="str">
        <f>IF(Table_1[[#This Row],[Discount %]]&lt;=0.1, "0-10%", IF(Table_1[[#This Row],[Discount %]]&lt;=0.2, "10-20%", IF(Table_1[[#This Row],[Discount %]]&lt;=0.3, "20-30%", IF(Table_1[[#This Row],[Discount %]]&lt;=0.4, "30-40%", "40%+"))))</f>
        <v>0-10%</v>
      </c>
    </row>
    <row r="8841" spans="1:24" ht="14.4" x14ac:dyDescent="0.3">
      <c r="A8841" s="2">
        <v>8840</v>
      </c>
      <c r="B8841" s="2" t="s">
        <v>10270</v>
      </c>
      <c r="C8841" s="2">
        <f>YEAR([1]Data!$D8841)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9">
        <v>65.567999999999998</v>
      </c>
      <c r="T8841" s="2">
        <v>2</v>
      </c>
      <c r="U8841" s="25">
        <v>0.2</v>
      </c>
      <c r="V8841" s="25">
        <v>23.768399999999996</v>
      </c>
      <c r="W8841" s="11">
        <f>Table_1[[#This Row],[Discount]]/Table_1[[#This Row],[Sales]]</f>
        <v>3.0502684236212788E-3</v>
      </c>
      <c r="X8841" t="str">
        <f>IF(Table_1[[#This Row],[Discount %]]&lt;=0.1, "0-10%", IF(Table_1[[#This Row],[Discount %]]&lt;=0.2, "10-20%", IF(Table_1[[#This Row],[Discount %]]&lt;=0.3, "20-30%", IF(Table_1[[#This Row],[Discount %]]&lt;=0.4, "30-40%", "40%+"))))</f>
        <v>0-10%</v>
      </c>
    </row>
    <row r="8842" spans="1:24" ht="14.4" x14ac:dyDescent="0.3">
      <c r="A8842" s="2">
        <v>8841</v>
      </c>
      <c r="B8842" s="2" t="s">
        <v>10270</v>
      </c>
      <c r="C8842" s="2">
        <f>YEAR([1]Data!$D8842)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9">
        <v>299.96999999999997</v>
      </c>
      <c r="T8842" s="2">
        <v>3</v>
      </c>
      <c r="U8842" s="25">
        <v>0</v>
      </c>
      <c r="V8842" s="25">
        <v>131.98680000000002</v>
      </c>
      <c r="W8842" s="11">
        <f>Table_1[[#This Row],[Discount]]/Table_1[[#This Row],[Sales]]</f>
        <v>0</v>
      </c>
      <c r="X8842" t="str">
        <f>IF(Table_1[[#This Row],[Discount %]]&lt;=0.1, "0-10%", IF(Table_1[[#This Row],[Discount %]]&lt;=0.2, "10-20%", IF(Table_1[[#This Row],[Discount %]]&lt;=0.3, "20-30%", IF(Table_1[[#This Row],[Discount %]]&lt;=0.4, "30-40%", "40%+"))))</f>
        <v>0-10%</v>
      </c>
    </row>
    <row r="8843" spans="1:24" ht="14.4" x14ac:dyDescent="0.3">
      <c r="A8843" s="2">
        <v>8842</v>
      </c>
      <c r="B8843" s="2" t="s">
        <v>10271</v>
      </c>
      <c r="C8843" s="2">
        <f>YEAR([1]Data!$D8843)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9">
        <v>89.97</v>
      </c>
      <c r="T8843" s="2">
        <v>3</v>
      </c>
      <c r="U8843" s="25">
        <v>0</v>
      </c>
      <c r="V8843" s="25">
        <v>39.586800000000011</v>
      </c>
      <c r="W8843" s="11">
        <f>Table_1[[#This Row],[Discount]]/Table_1[[#This Row],[Sales]]</f>
        <v>0</v>
      </c>
      <c r="X8843" t="str">
        <f>IF(Table_1[[#This Row],[Discount %]]&lt;=0.1, "0-10%", IF(Table_1[[#This Row],[Discount %]]&lt;=0.2, "10-20%", IF(Table_1[[#This Row],[Discount %]]&lt;=0.3, "20-30%", IF(Table_1[[#This Row],[Discount %]]&lt;=0.4, "30-40%", "40%+"))))</f>
        <v>0-10%</v>
      </c>
    </row>
    <row r="8844" spans="1:24" ht="14.4" x14ac:dyDescent="0.3">
      <c r="A8844" s="2">
        <v>8843</v>
      </c>
      <c r="B8844" s="2" t="s">
        <v>10271</v>
      </c>
      <c r="C8844" s="2">
        <f>YEAR([1]Data!$D8844)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9">
        <v>31.86</v>
      </c>
      <c r="T8844" s="2">
        <v>2</v>
      </c>
      <c r="U8844" s="25">
        <v>0</v>
      </c>
      <c r="V8844" s="25">
        <v>11.151</v>
      </c>
      <c r="W8844" s="11">
        <f>Table_1[[#This Row],[Discount]]/Table_1[[#This Row],[Sales]]</f>
        <v>0</v>
      </c>
      <c r="X8844" t="str">
        <f>IF(Table_1[[#This Row],[Discount %]]&lt;=0.1, "0-10%", IF(Table_1[[#This Row],[Discount %]]&lt;=0.2, "10-20%", IF(Table_1[[#This Row],[Discount %]]&lt;=0.3, "20-30%", IF(Table_1[[#This Row],[Discount %]]&lt;=0.4, "30-40%", "40%+"))))</f>
        <v>0-10%</v>
      </c>
    </row>
    <row r="8845" spans="1:24" ht="14.4" x14ac:dyDescent="0.3">
      <c r="A8845" s="2">
        <v>8844</v>
      </c>
      <c r="B8845" s="2" t="s">
        <v>10272</v>
      </c>
      <c r="C8845" s="2">
        <f>YEAR([1]Data!$D8845)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9">
        <v>67.150000000000006</v>
      </c>
      <c r="T8845" s="2">
        <v>5</v>
      </c>
      <c r="U8845" s="25">
        <v>0</v>
      </c>
      <c r="V8845" s="25">
        <v>16.787500000000001</v>
      </c>
      <c r="W8845" s="11">
        <f>Table_1[[#This Row],[Discount]]/Table_1[[#This Row],[Sales]]</f>
        <v>0</v>
      </c>
      <c r="X8845" t="str">
        <f>IF(Table_1[[#This Row],[Discount %]]&lt;=0.1, "0-10%", IF(Table_1[[#This Row],[Discount %]]&lt;=0.2, "10-20%", IF(Table_1[[#This Row],[Discount %]]&lt;=0.3, "20-30%", IF(Table_1[[#This Row],[Discount %]]&lt;=0.4, "30-40%", "40%+"))))</f>
        <v>0-10%</v>
      </c>
    </row>
    <row r="8846" spans="1:24" ht="14.4" x14ac:dyDescent="0.3">
      <c r="A8846" s="2">
        <v>8845</v>
      </c>
      <c r="B8846" s="2" t="s">
        <v>10273</v>
      </c>
      <c r="C8846" s="2">
        <f>YEAR([1]Data!$D8846)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9">
        <v>7.2359999999999998</v>
      </c>
      <c r="T8846" s="2">
        <v>3</v>
      </c>
      <c r="U8846" s="25">
        <v>0.7</v>
      </c>
      <c r="V8846" s="25">
        <v>-6.0299999999999976</v>
      </c>
      <c r="W8846" s="11">
        <f>Table_1[[#This Row],[Discount]]/Table_1[[#This Row],[Sales]]</f>
        <v>9.6738529574350474E-2</v>
      </c>
      <c r="X8846" t="str">
        <f>IF(Table_1[[#This Row],[Discount %]]&lt;=0.1, "0-10%", IF(Table_1[[#This Row],[Discount %]]&lt;=0.2, "10-20%", IF(Table_1[[#This Row],[Discount %]]&lt;=0.3, "20-30%", IF(Table_1[[#This Row],[Discount %]]&lt;=0.4, "30-40%", "40%+"))))</f>
        <v>0-10%</v>
      </c>
    </row>
    <row r="8847" spans="1:24" ht="14.4" x14ac:dyDescent="0.3">
      <c r="A8847" s="2">
        <v>8846</v>
      </c>
      <c r="B8847" s="2" t="s">
        <v>10273</v>
      </c>
      <c r="C8847" s="2">
        <f>YEAR([1]Data!$D8847)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9">
        <v>4.8239999999999998</v>
      </c>
      <c r="T8847" s="2">
        <v>3</v>
      </c>
      <c r="U8847" s="25">
        <v>0.2</v>
      </c>
      <c r="V8847" s="25">
        <v>1.7486999999999999</v>
      </c>
      <c r="W8847" s="11">
        <f>Table_1[[#This Row],[Discount]]/Table_1[[#This Row],[Sales]]</f>
        <v>4.1459369817578778E-2</v>
      </c>
      <c r="X8847" t="str">
        <f>IF(Table_1[[#This Row],[Discount %]]&lt;=0.1, "0-10%", IF(Table_1[[#This Row],[Discount %]]&lt;=0.2, "10-20%", IF(Table_1[[#This Row],[Discount %]]&lt;=0.3, "20-30%", IF(Table_1[[#This Row],[Discount %]]&lt;=0.4, "30-40%", "40%+"))))</f>
        <v>0-10%</v>
      </c>
    </row>
    <row r="8848" spans="1:24" ht="14.4" x14ac:dyDescent="0.3">
      <c r="A8848" s="2">
        <v>8847</v>
      </c>
      <c r="B8848" s="2" t="s">
        <v>10273</v>
      </c>
      <c r="C8848" s="2">
        <f>YEAR([1]Data!$D8848)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9">
        <v>91.360000000000014</v>
      </c>
      <c r="T8848" s="2">
        <v>5</v>
      </c>
      <c r="U8848" s="25">
        <v>0.2</v>
      </c>
      <c r="V8848" s="25">
        <v>29.691999999999993</v>
      </c>
      <c r="W8848" s="11">
        <f>Table_1[[#This Row],[Discount]]/Table_1[[#This Row],[Sales]]</f>
        <v>2.1891418563922938E-3</v>
      </c>
      <c r="X8848" t="str">
        <f>IF(Table_1[[#This Row],[Discount %]]&lt;=0.1, "0-10%", IF(Table_1[[#This Row],[Discount %]]&lt;=0.2, "10-20%", IF(Table_1[[#This Row],[Discount %]]&lt;=0.3, "20-30%", IF(Table_1[[#This Row],[Discount %]]&lt;=0.4, "30-40%", "40%+"))))</f>
        <v>0-10%</v>
      </c>
    </row>
    <row r="8849" spans="1:24" ht="14.4" x14ac:dyDescent="0.3">
      <c r="A8849" s="2">
        <v>8848</v>
      </c>
      <c r="B8849" s="2" t="s">
        <v>10273</v>
      </c>
      <c r="C8849" s="2">
        <f>YEAR([1]Data!$D8849)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9">
        <v>130.11199999999999</v>
      </c>
      <c r="T8849" s="2">
        <v>2</v>
      </c>
      <c r="U8849" s="25">
        <v>0.2</v>
      </c>
      <c r="V8849" s="25">
        <v>13.011199999999995</v>
      </c>
      <c r="W8849" s="11">
        <f>Table_1[[#This Row],[Discount]]/Table_1[[#This Row],[Sales]]</f>
        <v>1.5371372356123955E-3</v>
      </c>
      <c r="X8849" t="str">
        <f>IF(Table_1[[#This Row],[Discount %]]&lt;=0.1, "0-10%", IF(Table_1[[#This Row],[Discount %]]&lt;=0.2, "10-20%", IF(Table_1[[#This Row],[Discount %]]&lt;=0.3, "20-30%", IF(Table_1[[#This Row],[Discount %]]&lt;=0.4, "30-40%", "40%+"))))</f>
        <v>0-10%</v>
      </c>
    </row>
    <row r="8850" spans="1:24" ht="14.4" x14ac:dyDescent="0.3">
      <c r="A8850" s="2">
        <v>8849</v>
      </c>
      <c r="B8850" s="2" t="s">
        <v>10274</v>
      </c>
      <c r="C8850" s="2">
        <f>YEAR([1]Data!$D8850)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9">
        <v>74.239999999999995</v>
      </c>
      <c r="T8850" s="2">
        <v>1</v>
      </c>
      <c r="U8850" s="25">
        <v>0.2</v>
      </c>
      <c r="V8850" s="25">
        <v>8.3519999999999932</v>
      </c>
      <c r="W8850" s="11">
        <f>Table_1[[#This Row],[Discount]]/Table_1[[#This Row],[Sales]]</f>
        <v>2.6939655172413795E-3</v>
      </c>
      <c r="X8850" t="str">
        <f>IF(Table_1[[#This Row],[Discount %]]&lt;=0.1, "0-10%", IF(Table_1[[#This Row],[Discount %]]&lt;=0.2, "10-20%", IF(Table_1[[#This Row],[Discount %]]&lt;=0.3, "20-30%", IF(Table_1[[#This Row],[Discount %]]&lt;=0.4, "30-40%", "40%+"))))</f>
        <v>0-10%</v>
      </c>
    </row>
    <row r="8851" spans="1:24" ht="14.4" x14ac:dyDescent="0.3">
      <c r="A8851" s="2">
        <v>8850</v>
      </c>
      <c r="B8851" s="2" t="s">
        <v>10274</v>
      </c>
      <c r="C8851" s="2">
        <f>YEAR([1]Data!$D8851)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9">
        <v>159.84000000000003</v>
      </c>
      <c r="T8851" s="2">
        <v>10</v>
      </c>
      <c r="U8851" s="25">
        <v>0.2</v>
      </c>
      <c r="V8851" s="25">
        <v>45.954000000000008</v>
      </c>
      <c r="W8851" s="11">
        <f>Table_1[[#This Row],[Discount]]/Table_1[[#This Row],[Sales]]</f>
        <v>1.251251251251251E-3</v>
      </c>
      <c r="X8851" t="str">
        <f>IF(Table_1[[#This Row],[Discount %]]&lt;=0.1, "0-10%", IF(Table_1[[#This Row],[Discount %]]&lt;=0.2, "10-20%", IF(Table_1[[#This Row],[Discount %]]&lt;=0.3, "20-30%", IF(Table_1[[#This Row],[Discount %]]&lt;=0.4, "30-40%", "40%+"))))</f>
        <v>0-10%</v>
      </c>
    </row>
    <row r="8852" spans="1:24" ht="14.4" x14ac:dyDescent="0.3">
      <c r="A8852" s="2">
        <v>8851</v>
      </c>
      <c r="B8852" s="2" t="s">
        <v>10274</v>
      </c>
      <c r="C8852" s="2">
        <f>YEAR([1]Data!$D8852)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9">
        <v>2.8920000000000008</v>
      </c>
      <c r="T8852" s="2">
        <v>2</v>
      </c>
      <c r="U8852" s="25">
        <v>0.7</v>
      </c>
      <c r="V8852" s="25">
        <v>-2.3136000000000001</v>
      </c>
      <c r="W8852" s="11">
        <f>Table_1[[#This Row],[Discount]]/Table_1[[#This Row],[Sales]]</f>
        <v>0.24204702627939134</v>
      </c>
      <c r="X8852" t="str">
        <f>IF(Table_1[[#This Row],[Discount %]]&lt;=0.1, "0-10%", IF(Table_1[[#This Row],[Discount %]]&lt;=0.2, "10-20%", IF(Table_1[[#This Row],[Discount %]]&lt;=0.3, "20-30%", IF(Table_1[[#This Row],[Discount %]]&lt;=0.4, "30-40%", "40%+"))))</f>
        <v>20-30%</v>
      </c>
    </row>
    <row r="8853" spans="1:24" ht="14.4" x14ac:dyDescent="0.3">
      <c r="A8853" s="2">
        <v>8852</v>
      </c>
      <c r="B8853" s="2" t="s">
        <v>10274</v>
      </c>
      <c r="C8853" s="2">
        <f>YEAR([1]Data!$D8853)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9">
        <v>9.3920000000000012</v>
      </c>
      <c r="T8853" s="2">
        <v>2</v>
      </c>
      <c r="U8853" s="25">
        <v>0.2</v>
      </c>
      <c r="V8853" s="25">
        <v>3.2871999999999999</v>
      </c>
      <c r="W8853" s="11">
        <f>Table_1[[#This Row],[Discount]]/Table_1[[#This Row],[Sales]]</f>
        <v>2.1294718909710391E-2</v>
      </c>
      <c r="X8853" t="str">
        <f>IF(Table_1[[#This Row],[Discount %]]&lt;=0.1, "0-10%", IF(Table_1[[#This Row],[Discount %]]&lt;=0.2, "10-20%", IF(Table_1[[#This Row],[Discount %]]&lt;=0.3, "20-30%", IF(Table_1[[#This Row],[Discount %]]&lt;=0.4, "30-40%", "40%+"))))</f>
        <v>0-10%</v>
      </c>
    </row>
    <row r="8854" spans="1:24" ht="14.4" x14ac:dyDescent="0.3">
      <c r="A8854" s="2">
        <v>8853</v>
      </c>
      <c r="B8854" s="2" t="s">
        <v>10275</v>
      </c>
      <c r="C8854" s="2">
        <f>YEAR([1]Data!$D8854)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9">
        <v>123.92</v>
      </c>
      <c r="T8854" s="2">
        <v>4</v>
      </c>
      <c r="U8854" s="25">
        <v>0</v>
      </c>
      <c r="V8854" s="25">
        <v>55.763999999999996</v>
      </c>
      <c r="W8854" s="11">
        <f>Table_1[[#This Row],[Discount]]/Table_1[[#This Row],[Sales]]</f>
        <v>0</v>
      </c>
      <c r="X8854" t="str">
        <f>IF(Table_1[[#This Row],[Discount %]]&lt;=0.1, "0-10%", IF(Table_1[[#This Row],[Discount %]]&lt;=0.2, "10-20%", IF(Table_1[[#This Row],[Discount %]]&lt;=0.3, "20-30%", IF(Table_1[[#This Row],[Discount %]]&lt;=0.4, "30-40%", "40%+"))))</f>
        <v>0-10%</v>
      </c>
    </row>
    <row r="8855" spans="1:24" ht="14.4" x14ac:dyDescent="0.3">
      <c r="A8855" s="2">
        <v>8854</v>
      </c>
      <c r="B8855" s="2" t="s">
        <v>10276</v>
      </c>
      <c r="C8855" s="2">
        <f>YEAR([1]Data!$D8855)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9">
        <v>55.600000000000009</v>
      </c>
      <c r="T8855" s="2">
        <v>5</v>
      </c>
      <c r="U8855" s="25">
        <v>0.2</v>
      </c>
      <c r="V8855" s="25">
        <v>6.2549999999999919</v>
      </c>
      <c r="W8855" s="11">
        <f>Table_1[[#This Row],[Discount]]/Table_1[[#This Row],[Sales]]</f>
        <v>3.5971223021582731E-3</v>
      </c>
      <c r="X8855" t="str">
        <f>IF(Table_1[[#This Row],[Discount %]]&lt;=0.1, "0-10%", IF(Table_1[[#This Row],[Discount %]]&lt;=0.2, "10-20%", IF(Table_1[[#This Row],[Discount %]]&lt;=0.3, "20-30%", IF(Table_1[[#This Row],[Discount %]]&lt;=0.4, "30-40%", "40%+"))))</f>
        <v>0-10%</v>
      </c>
    </row>
    <row r="8856" spans="1:24" ht="14.4" x14ac:dyDescent="0.3">
      <c r="A8856" s="2">
        <v>8855</v>
      </c>
      <c r="B8856" s="2" t="s">
        <v>10276</v>
      </c>
      <c r="C8856" s="2">
        <f>YEAR([1]Data!$D8856)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9">
        <v>617.97600000000011</v>
      </c>
      <c r="T8856" s="2">
        <v>3</v>
      </c>
      <c r="U8856" s="25">
        <v>0.2</v>
      </c>
      <c r="V8856" s="25">
        <v>-7.724700000000098</v>
      </c>
      <c r="W8856" s="11">
        <f>Table_1[[#This Row],[Discount]]/Table_1[[#This Row],[Sales]]</f>
        <v>3.2363716390280522E-4</v>
      </c>
      <c r="X8856" t="str">
        <f>IF(Table_1[[#This Row],[Discount %]]&lt;=0.1, "0-10%", IF(Table_1[[#This Row],[Discount %]]&lt;=0.2, "10-20%", IF(Table_1[[#This Row],[Discount %]]&lt;=0.3, "20-30%", IF(Table_1[[#This Row],[Discount %]]&lt;=0.4, "30-40%", "40%+"))))</f>
        <v>0-10%</v>
      </c>
    </row>
    <row r="8857" spans="1:24" ht="14.4" x14ac:dyDescent="0.3">
      <c r="A8857" s="2">
        <v>8856</v>
      </c>
      <c r="B8857" s="2" t="s">
        <v>10277</v>
      </c>
      <c r="C8857" s="2">
        <f>YEAR([1]Data!$D8857)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9">
        <v>21.312000000000005</v>
      </c>
      <c r="T8857" s="2">
        <v>3</v>
      </c>
      <c r="U8857" s="25">
        <v>0.2</v>
      </c>
      <c r="V8857" s="25">
        <v>7.9919999999999991</v>
      </c>
      <c r="W8857" s="11">
        <f>Table_1[[#This Row],[Discount]]/Table_1[[#This Row],[Sales]]</f>
        <v>9.3843843843843828E-3</v>
      </c>
      <c r="X8857" t="str">
        <f>IF(Table_1[[#This Row],[Discount %]]&lt;=0.1, "0-10%", IF(Table_1[[#This Row],[Discount %]]&lt;=0.2, "10-20%", IF(Table_1[[#This Row],[Discount %]]&lt;=0.3, "20-30%", IF(Table_1[[#This Row],[Discount %]]&lt;=0.4, "30-40%", "40%+"))))</f>
        <v>0-10%</v>
      </c>
    </row>
    <row r="8858" spans="1:24" ht="14.4" x14ac:dyDescent="0.3">
      <c r="A8858" s="2">
        <v>8857</v>
      </c>
      <c r="B8858" s="2" t="s">
        <v>10278</v>
      </c>
      <c r="C8858" s="2">
        <f>YEAR([1]Data!$D8858)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9">
        <v>209.94</v>
      </c>
      <c r="T8858" s="2">
        <v>6</v>
      </c>
      <c r="U8858" s="25">
        <v>0</v>
      </c>
      <c r="V8858" s="25">
        <v>39.888599999999997</v>
      </c>
      <c r="W8858" s="11">
        <f>Table_1[[#This Row],[Discount]]/Table_1[[#This Row],[Sales]]</f>
        <v>0</v>
      </c>
      <c r="X8858" t="str">
        <f>IF(Table_1[[#This Row],[Discount %]]&lt;=0.1, "0-10%", IF(Table_1[[#This Row],[Discount %]]&lt;=0.2, "10-20%", IF(Table_1[[#This Row],[Discount %]]&lt;=0.3, "20-30%", IF(Table_1[[#This Row],[Discount %]]&lt;=0.4, "30-40%", "40%+"))))</f>
        <v>0-10%</v>
      </c>
    </row>
    <row r="8859" spans="1:24" ht="14.4" x14ac:dyDescent="0.3">
      <c r="A8859" s="2">
        <v>8858</v>
      </c>
      <c r="B8859" s="2" t="s">
        <v>10278</v>
      </c>
      <c r="C8859" s="2">
        <f>YEAR([1]Data!$D8859)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9">
        <v>31.983999999999998</v>
      </c>
      <c r="T8859" s="2">
        <v>2</v>
      </c>
      <c r="U8859" s="25">
        <v>0.2</v>
      </c>
      <c r="V8859" s="25">
        <v>-7.9959999999999996</v>
      </c>
      <c r="W8859" s="11">
        <f>Table_1[[#This Row],[Discount]]/Table_1[[#This Row],[Sales]]</f>
        <v>6.2531265632816413E-3</v>
      </c>
      <c r="X8859" t="str">
        <f>IF(Table_1[[#This Row],[Discount %]]&lt;=0.1, "0-10%", IF(Table_1[[#This Row],[Discount %]]&lt;=0.2, "10-20%", IF(Table_1[[#This Row],[Discount %]]&lt;=0.3, "20-30%", IF(Table_1[[#This Row],[Discount %]]&lt;=0.4, "30-40%", "40%+"))))</f>
        <v>0-10%</v>
      </c>
    </row>
    <row r="8860" spans="1:24" ht="14.4" x14ac:dyDescent="0.3">
      <c r="A8860" s="2">
        <v>8859</v>
      </c>
      <c r="B8860" s="2" t="s">
        <v>10278</v>
      </c>
      <c r="C8860" s="2">
        <f>YEAR([1]Data!$D8860)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9">
        <v>5083.96</v>
      </c>
      <c r="T8860" s="2">
        <v>5</v>
      </c>
      <c r="U8860" s="25">
        <v>0.2</v>
      </c>
      <c r="V8860" s="25">
        <v>1906.4849999999999</v>
      </c>
      <c r="W8860" s="11">
        <f>Table_1[[#This Row],[Discount]]/Table_1[[#This Row],[Sales]]</f>
        <v>3.9339412583891297E-5</v>
      </c>
      <c r="X8860" t="str">
        <f>IF(Table_1[[#This Row],[Discount %]]&lt;=0.1, "0-10%", IF(Table_1[[#This Row],[Discount %]]&lt;=0.2, "10-20%", IF(Table_1[[#This Row],[Discount %]]&lt;=0.3, "20-30%", IF(Table_1[[#This Row],[Discount %]]&lt;=0.4, "30-40%", "40%+"))))</f>
        <v>0-10%</v>
      </c>
    </row>
    <row r="8861" spans="1:24" ht="14.4" x14ac:dyDescent="0.3">
      <c r="A8861" s="2">
        <v>8860</v>
      </c>
      <c r="B8861" s="2" t="s">
        <v>10279</v>
      </c>
      <c r="C8861" s="2">
        <f>YEAR([1]Data!$D8861)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9">
        <v>35.96</v>
      </c>
      <c r="T8861" s="2">
        <v>1</v>
      </c>
      <c r="U8861" s="25">
        <v>0.2</v>
      </c>
      <c r="V8861" s="25">
        <v>3.5959999999999983</v>
      </c>
      <c r="W8861" s="11">
        <f>Table_1[[#This Row],[Discount]]/Table_1[[#This Row],[Sales]]</f>
        <v>5.5617352614015575E-3</v>
      </c>
      <c r="X8861" t="str">
        <f>IF(Table_1[[#This Row],[Discount %]]&lt;=0.1, "0-10%", IF(Table_1[[#This Row],[Discount %]]&lt;=0.2, "10-20%", IF(Table_1[[#This Row],[Discount %]]&lt;=0.3, "20-30%", IF(Table_1[[#This Row],[Discount %]]&lt;=0.4, "30-40%", "40%+"))))</f>
        <v>0-10%</v>
      </c>
    </row>
    <row r="8862" spans="1:24" ht="14.4" x14ac:dyDescent="0.3">
      <c r="A8862" s="2">
        <v>8861</v>
      </c>
      <c r="B8862" s="2" t="s">
        <v>10280</v>
      </c>
      <c r="C8862" s="2">
        <f>YEAR([1]Data!$D8862)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9">
        <v>31.049999999999997</v>
      </c>
      <c r="T8862" s="2">
        <v>3</v>
      </c>
      <c r="U8862" s="25">
        <v>0</v>
      </c>
      <c r="V8862" s="25">
        <v>14.904</v>
      </c>
      <c r="W8862" s="11">
        <f>Table_1[[#This Row],[Discount]]/Table_1[[#This Row],[Sales]]</f>
        <v>0</v>
      </c>
      <c r="X8862" t="str">
        <f>IF(Table_1[[#This Row],[Discount %]]&lt;=0.1, "0-10%", IF(Table_1[[#This Row],[Discount %]]&lt;=0.2, "10-20%", IF(Table_1[[#This Row],[Discount %]]&lt;=0.3, "20-30%", IF(Table_1[[#This Row],[Discount %]]&lt;=0.4, "30-40%", "40%+"))))</f>
        <v>0-10%</v>
      </c>
    </row>
    <row r="8863" spans="1:24" ht="14.4" x14ac:dyDescent="0.3">
      <c r="A8863" s="2">
        <v>8862</v>
      </c>
      <c r="B8863" s="2" t="s">
        <v>10280</v>
      </c>
      <c r="C8863" s="2">
        <f>YEAR([1]Data!$D8863)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9">
        <v>8.92</v>
      </c>
      <c r="T8863" s="2">
        <v>4</v>
      </c>
      <c r="U8863" s="25">
        <v>0</v>
      </c>
      <c r="V8863" s="25">
        <v>3.9248000000000003</v>
      </c>
      <c r="W8863" s="11">
        <f>Table_1[[#This Row],[Discount]]/Table_1[[#This Row],[Sales]]</f>
        <v>0</v>
      </c>
      <c r="X8863" t="str">
        <f>IF(Table_1[[#This Row],[Discount %]]&lt;=0.1, "0-10%", IF(Table_1[[#This Row],[Discount %]]&lt;=0.2, "10-20%", IF(Table_1[[#This Row],[Discount %]]&lt;=0.3, "20-30%", IF(Table_1[[#This Row],[Discount %]]&lt;=0.4, "30-40%", "40%+"))))</f>
        <v>0-10%</v>
      </c>
    </row>
    <row r="8864" spans="1:24" ht="14.4" x14ac:dyDescent="0.3">
      <c r="A8864" s="2">
        <v>8863</v>
      </c>
      <c r="B8864" s="2" t="s">
        <v>10280</v>
      </c>
      <c r="C8864" s="2">
        <f>YEAR([1]Data!$D8864)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9">
        <v>209.6</v>
      </c>
      <c r="T8864" s="2">
        <v>4</v>
      </c>
      <c r="U8864" s="25">
        <v>0</v>
      </c>
      <c r="V8864" s="25">
        <v>96.415999999999997</v>
      </c>
      <c r="W8864" s="11">
        <f>Table_1[[#This Row],[Discount]]/Table_1[[#This Row],[Sales]]</f>
        <v>0</v>
      </c>
      <c r="X8864" t="str">
        <f>IF(Table_1[[#This Row],[Discount %]]&lt;=0.1, "0-10%", IF(Table_1[[#This Row],[Discount %]]&lt;=0.2, "10-20%", IF(Table_1[[#This Row],[Discount %]]&lt;=0.3, "20-30%", IF(Table_1[[#This Row],[Discount %]]&lt;=0.4, "30-40%", "40%+"))))</f>
        <v>0-10%</v>
      </c>
    </row>
    <row r="8865" spans="1:24" ht="14.4" x14ac:dyDescent="0.3">
      <c r="A8865" s="2">
        <v>8864</v>
      </c>
      <c r="B8865" s="2" t="s">
        <v>10280</v>
      </c>
      <c r="C8865" s="2">
        <f>YEAR([1]Data!$D8865)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9">
        <v>111.04</v>
      </c>
      <c r="T8865" s="2">
        <v>4</v>
      </c>
      <c r="U8865" s="25">
        <v>0</v>
      </c>
      <c r="V8865" s="25">
        <v>29.980800000000002</v>
      </c>
      <c r="W8865" s="11">
        <f>Table_1[[#This Row],[Discount]]/Table_1[[#This Row],[Sales]]</f>
        <v>0</v>
      </c>
      <c r="X8865" t="str">
        <f>IF(Table_1[[#This Row],[Discount %]]&lt;=0.1, "0-10%", IF(Table_1[[#This Row],[Discount %]]&lt;=0.2, "10-20%", IF(Table_1[[#This Row],[Discount %]]&lt;=0.3, "20-30%", IF(Table_1[[#This Row],[Discount %]]&lt;=0.4, "30-40%", "40%+"))))</f>
        <v>0-10%</v>
      </c>
    </row>
    <row r="8866" spans="1:24" ht="14.4" x14ac:dyDescent="0.3">
      <c r="A8866" s="2">
        <v>8865</v>
      </c>
      <c r="B8866" s="2" t="s">
        <v>10280</v>
      </c>
      <c r="C8866" s="2">
        <f>YEAR([1]Data!$D8866)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9">
        <v>38.880000000000003</v>
      </c>
      <c r="T8866" s="2">
        <v>6</v>
      </c>
      <c r="U8866" s="25">
        <v>0</v>
      </c>
      <c r="V8866" s="25">
        <v>18.662400000000002</v>
      </c>
      <c r="W8866" s="11">
        <f>Table_1[[#This Row],[Discount]]/Table_1[[#This Row],[Sales]]</f>
        <v>0</v>
      </c>
      <c r="X8866" t="str">
        <f>IF(Table_1[[#This Row],[Discount %]]&lt;=0.1, "0-10%", IF(Table_1[[#This Row],[Discount %]]&lt;=0.2, "10-20%", IF(Table_1[[#This Row],[Discount %]]&lt;=0.3, "20-30%", IF(Table_1[[#This Row],[Discount %]]&lt;=0.4, "30-40%", "40%+"))))</f>
        <v>0-10%</v>
      </c>
    </row>
    <row r="8867" spans="1:24" ht="14.4" x14ac:dyDescent="0.3">
      <c r="A8867" s="2">
        <v>8866</v>
      </c>
      <c r="B8867" s="2" t="s">
        <v>10281</v>
      </c>
      <c r="C8867" s="2">
        <f>YEAR([1]Data!$D8867)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9">
        <v>36.269999999999996</v>
      </c>
      <c r="T8867" s="2">
        <v>3</v>
      </c>
      <c r="U8867" s="25">
        <v>0</v>
      </c>
      <c r="V8867" s="25">
        <v>10.880999999999997</v>
      </c>
      <c r="W8867" s="11">
        <f>Table_1[[#This Row],[Discount]]/Table_1[[#This Row],[Sales]]</f>
        <v>0</v>
      </c>
      <c r="X8867" t="str">
        <f>IF(Table_1[[#This Row],[Discount %]]&lt;=0.1, "0-10%", IF(Table_1[[#This Row],[Discount %]]&lt;=0.2, "10-20%", IF(Table_1[[#This Row],[Discount %]]&lt;=0.3, "20-30%", IF(Table_1[[#This Row],[Discount %]]&lt;=0.4, "30-40%", "40%+"))))</f>
        <v>0-10%</v>
      </c>
    </row>
    <row r="8868" spans="1:24" ht="14.4" x14ac:dyDescent="0.3">
      <c r="A8868" s="2">
        <v>8867</v>
      </c>
      <c r="B8868" s="2" t="s">
        <v>10282</v>
      </c>
      <c r="C8868" s="2">
        <f>YEAR([1]Data!$D8868)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9">
        <v>493.42999999999995</v>
      </c>
      <c r="T8868" s="2">
        <v>5</v>
      </c>
      <c r="U8868" s="25">
        <v>0.3</v>
      </c>
      <c r="V8868" s="25">
        <v>-70.489999999999981</v>
      </c>
      <c r="W8868" s="11">
        <f>Table_1[[#This Row],[Discount]]/Table_1[[#This Row],[Sales]]</f>
        <v>6.0798897513325101E-4</v>
      </c>
      <c r="X8868" t="str">
        <f>IF(Table_1[[#This Row],[Discount %]]&lt;=0.1, "0-10%", IF(Table_1[[#This Row],[Discount %]]&lt;=0.2, "10-20%", IF(Table_1[[#This Row],[Discount %]]&lt;=0.3, "20-30%", IF(Table_1[[#This Row],[Discount %]]&lt;=0.4, "30-40%", "40%+"))))</f>
        <v>0-10%</v>
      </c>
    </row>
    <row r="8869" spans="1:24" ht="14.4" x14ac:dyDescent="0.3">
      <c r="A8869" s="2">
        <v>8868</v>
      </c>
      <c r="B8869" s="2" t="s">
        <v>10282</v>
      </c>
      <c r="C8869" s="2">
        <f>YEAR([1]Data!$D8869)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9">
        <v>11.120000000000001</v>
      </c>
      <c r="T8869" s="2">
        <v>2</v>
      </c>
      <c r="U8869" s="25">
        <v>0.2</v>
      </c>
      <c r="V8869" s="25">
        <v>3.4749999999999996</v>
      </c>
      <c r="W8869" s="11">
        <f>Table_1[[#This Row],[Discount]]/Table_1[[#This Row],[Sales]]</f>
        <v>1.7985611510791366E-2</v>
      </c>
      <c r="X8869" t="str">
        <f>IF(Table_1[[#This Row],[Discount %]]&lt;=0.1, "0-10%", IF(Table_1[[#This Row],[Discount %]]&lt;=0.2, "10-20%", IF(Table_1[[#This Row],[Discount %]]&lt;=0.3, "20-30%", IF(Table_1[[#This Row],[Discount %]]&lt;=0.4, "30-40%", "40%+"))))</f>
        <v>0-10%</v>
      </c>
    </row>
    <row r="8870" spans="1:24" ht="14.4" x14ac:dyDescent="0.3">
      <c r="A8870" s="2">
        <v>8869</v>
      </c>
      <c r="B8870" s="2" t="s">
        <v>10283</v>
      </c>
      <c r="C8870" s="2">
        <f>YEAR([1]Data!$D8870)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9">
        <v>686.40000000000009</v>
      </c>
      <c r="T8870" s="2">
        <v>2</v>
      </c>
      <c r="U8870" s="25">
        <v>0.2</v>
      </c>
      <c r="V8870" s="25">
        <v>77.219999999999914</v>
      </c>
      <c r="W8870" s="11">
        <f>Table_1[[#This Row],[Discount]]/Table_1[[#This Row],[Sales]]</f>
        <v>2.9137529137529138E-4</v>
      </c>
      <c r="X8870" t="str">
        <f>IF(Table_1[[#This Row],[Discount %]]&lt;=0.1, "0-10%", IF(Table_1[[#This Row],[Discount %]]&lt;=0.2, "10-20%", IF(Table_1[[#This Row],[Discount %]]&lt;=0.3, "20-30%", IF(Table_1[[#This Row],[Discount %]]&lt;=0.4, "30-40%", "40%+"))))</f>
        <v>0-10%</v>
      </c>
    </row>
    <row r="8871" spans="1:24" ht="14.4" x14ac:dyDescent="0.3">
      <c r="A8871" s="2">
        <v>8870</v>
      </c>
      <c r="B8871" s="2" t="s">
        <v>10284</v>
      </c>
      <c r="C8871" s="2">
        <f>YEAR([1]Data!$D8871)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9">
        <v>15.920000000000002</v>
      </c>
      <c r="T8871" s="2">
        <v>5</v>
      </c>
      <c r="U8871" s="25">
        <v>0.2</v>
      </c>
      <c r="V8871" s="25">
        <v>5.3729999999999993</v>
      </c>
      <c r="W8871" s="11">
        <f>Table_1[[#This Row],[Discount]]/Table_1[[#This Row],[Sales]]</f>
        <v>1.2562814070351758E-2</v>
      </c>
      <c r="X8871" t="str">
        <f>IF(Table_1[[#This Row],[Discount %]]&lt;=0.1, "0-10%", IF(Table_1[[#This Row],[Discount %]]&lt;=0.2, "10-20%", IF(Table_1[[#This Row],[Discount %]]&lt;=0.3, "20-30%", IF(Table_1[[#This Row],[Discount %]]&lt;=0.4, "30-40%", "40%+"))))</f>
        <v>0-10%</v>
      </c>
    </row>
    <row r="8872" spans="1:24" ht="14.4" x14ac:dyDescent="0.3">
      <c r="A8872" s="2">
        <v>8871</v>
      </c>
      <c r="B8872" s="2" t="s">
        <v>10284</v>
      </c>
      <c r="C8872" s="2">
        <f>YEAR([1]Data!$D8872)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9">
        <v>70.679999999999993</v>
      </c>
      <c r="T8872" s="2">
        <v>12</v>
      </c>
      <c r="U8872" s="25">
        <v>0</v>
      </c>
      <c r="V8872" s="25">
        <v>31.099200000000003</v>
      </c>
      <c r="W8872" s="11">
        <f>Table_1[[#This Row],[Discount]]/Table_1[[#This Row],[Sales]]</f>
        <v>0</v>
      </c>
      <c r="X8872" t="str">
        <f>IF(Table_1[[#This Row],[Discount %]]&lt;=0.1, "0-10%", IF(Table_1[[#This Row],[Discount %]]&lt;=0.2, "10-20%", IF(Table_1[[#This Row],[Discount %]]&lt;=0.3, "20-30%", IF(Table_1[[#This Row],[Discount %]]&lt;=0.4, "30-40%", "40%+"))))</f>
        <v>0-10%</v>
      </c>
    </row>
    <row r="8873" spans="1:24" ht="14.4" x14ac:dyDescent="0.3">
      <c r="A8873" s="2">
        <v>8872</v>
      </c>
      <c r="B8873" s="2" t="s">
        <v>10284</v>
      </c>
      <c r="C8873" s="2">
        <f>YEAR([1]Data!$D8873)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9">
        <v>541.24</v>
      </c>
      <c r="T8873" s="2">
        <v>4</v>
      </c>
      <c r="U8873" s="25">
        <v>0</v>
      </c>
      <c r="V8873" s="25">
        <v>5.4124000000000478</v>
      </c>
      <c r="W8873" s="11">
        <f>Table_1[[#This Row],[Discount]]/Table_1[[#This Row],[Sales]]</f>
        <v>0</v>
      </c>
      <c r="X8873" t="str">
        <f>IF(Table_1[[#This Row],[Discount %]]&lt;=0.1, "0-10%", IF(Table_1[[#This Row],[Discount %]]&lt;=0.2, "10-20%", IF(Table_1[[#This Row],[Discount %]]&lt;=0.3, "20-30%", IF(Table_1[[#This Row],[Discount %]]&lt;=0.4, "30-40%", "40%+"))))</f>
        <v>0-10%</v>
      </c>
    </row>
    <row r="8874" spans="1:24" ht="14.4" x14ac:dyDescent="0.3">
      <c r="A8874" s="2">
        <v>8873</v>
      </c>
      <c r="B8874" s="2" t="s">
        <v>10285</v>
      </c>
      <c r="C8874" s="2">
        <f>YEAR([1]Data!$D8874)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9">
        <v>101.99400000000001</v>
      </c>
      <c r="T8874" s="2">
        <v>2</v>
      </c>
      <c r="U8874" s="25">
        <v>0.7</v>
      </c>
      <c r="V8874" s="25">
        <v>-71.39579999999998</v>
      </c>
      <c r="W8874" s="11">
        <f>Table_1[[#This Row],[Discount]]/Table_1[[#This Row],[Sales]]</f>
        <v>6.8631488126752538E-3</v>
      </c>
      <c r="X8874" t="str">
        <f>IF(Table_1[[#This Row],[Discount %]]&lt;=0.1, "0-10%", IF(Table_1[[#This Row],[Discount %]]&lt;=0.2, "10-20%", IF(Table_1[[#This Row],[Discount %]]&lt;=0.3, "20-30%", IF(Table_1[[#This Row],[Discount %]]&lt;=0.4, "30-40%", "40%+"))))</f>
        <v>0-10%</v>
      </c>
    </row>
    <row r="8875" spans="1:24" ht="14.4" x14ac:dyDescent="0.3">
      <c r="A8875" s="2">
        <v>8874</v>
      </c>
      <c r="B8875" s="2" t="s">
        <v>10285</v>
      </c>
      <c r="C8875" s="2">
        <f>YEAR([1]Data!$D8875)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9">
        <v>18.264000000000003</v>
      </c>
      <c r="T8875" s="2">
        <v>2</v>
      </c>
      <c r="U8875" s="25">
        <v>0.7</v>
      </c>
      <c r="V8875" s="25">
        <v>-13.393599999999999</v>
      </c>
      <c r="W8875" s="11">
        <f>Table_1[[#This Row],[Discount]]/Table_1[[#This Row],[Sales]]</f>
        <v>3.8326763031099421E-2</v>
      </c>
      <c r="X8875" t="str">
        <f>IF(Table_1[[#This Row],[Discount %]]&lt;=0.1, "0-10%", IF(Table_1[[#This Row],[Discount %]]&lt;=0.2, "10-20%", IF(Table_1[[#This Row],[Discount %]]&lt;=0.3, "20-30%", IF(Table_1[[#This Row],[Discount %]]&lt;=0.4, "30-40%", "40%+"))))</f>
        <v>0-10%</v>
      </c>
    </row>
    <row r="8876" spans="1:24" ht="14.4" x14ac:dyDescent="0.3">
      <c r="A8876" s="2">
        <v>8875</v>
      </c>
      <c r="B8876" s="2" t="s">
        <v>10288</v>
      </c>
      <c r="C8876" s="2">
        <f>YEAR([1]Data!$D8876)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9">
        <v>21.989999999999995</v>
      </c>
      <c r="T8876" s="2">
        <v>5</v>
      </c>
      <c r="U8876" s="25">
        <v>0.8</v>
      </c>
      <c r="V8876" s="25">
        <v>-32.984999999999999</v>
      </c>
      <c r="W8876" s="11">
        <f>Table_1[[#This Row],[Discount]]/Table_1[[#This Row],[Sales]]</f>
        <v>3.6380172805820836E-2</v>
      </c>
      <c r="X8876" t="str">
        <f>IF(Table_1[[#This Row],[Discount %]]&lt;=0.1, "0-10%", IF(Table_1[[#This Row],[Discount %]]&lt;=0.2, "10-20%", IF(Table_1[[#This Row],[Discount %]]&lt;=0.3, "20-30%", IF(Table_1[[#This Row],[Discount %]]&lt;=0.4, "30-40%", "40%+"))))</f>
        <v>0-10%</v>
      </c>
    </row>
    <row r="8877" spans="1:24" ht="14.4" x14ac:dyDescent="0.3">
      <c r="A8877" s="2">
        <v>8876</v>
      </c>
      <c r="B8877" s="2" t="s">
        <v>10289</v>
      </c>
      <c r="C8877" s="2">
        <f>YEAR([1]Data!$D8877)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9">
        <v>185.376</v>
      </c>
      <c r="T8877" s="2">
        <v>2</v>
      </c>
      <c r="U8877" s="25">
        <v>0.2</v>
      </c>
      <c r="V8877" s="25">
        <v>-34.758000000000017</v>
      </c>
      <c r="W8877" s="11">
        <f>Table_1[[#This Row],[Discount]]/Table_1[[#This Row],[Sales]]</f>
        <v>1.0788883134817883E-3</v>
      </c>
      <c r="X8877" t="str">
        <f>IF(Table_1[[#This Row],[Discount %]]&lt;=0.1, "0-10%", IF(Table_1[[#This Row],[Discount %]]&lt;=0.2, "10-20%", IF(Table_1[[#This Row],[Discount %]]&lt;=0.3, "20-30%", IF(Table_1[[#This Row],[Discount %]]&lt;=0.4, "30-40%", "40%+"))))</f>
        <v>0-10%</v>
      </c>
    </row>
    <row r="8878" spans="1:24" ht="14.4" x14ac:dyDescent="0.3">
      <c r="A8878" s="2">
        <v>8877</v>
      </c>
      <c r="B8878" s="2" t="s">
        <v>10289</v>
      </c>
      <c r="C8878" s="2">
        <f>YEAR([1]Data!$D8878)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9">
        <v>58.923999999999985</v>
      </c>
      <c r="T8878" s="2">
        <v>1</v>
      </c>
      <c r="U8878" s="25">
        <v>0.8</v>
      </c>
      <c r="V8878" s="25">
        <v>-153.20240000000001</v>
      </c>
      <c r="W8878" s="11">
        <f>Table_1[[#This Row],[Discount]]/Table_1[[#This Row],[Sales]]</f>
        <v>1.3576810807141407E-2</v>
      </c>
      <c r="X8878" t="str">
        <f>IF(Table_1[[#This Row],[Discount %]]&lt;=0.1, "0-10%", IF(Table_1[[#This Row],[Discount %]]&lt;=0.2, "10-20%", IF(Table_1[[#This Row],[Discount %]]&lt;=0.3, "20-30%", IF(Table_1[[#This Row],[Discount %]]&lt;=0.4, "30-40%", "40%+"))))</f>
        <v>0-10%</v>
      </c>
    </row>
    <row r="8879" spans="1:24" ht="14.4" x14ac:dyDescent="0.3">
      <c r="A8879" s="2">
        <v>8878</v>
      </c>
      <c r="B8879" s="2" t="s">
        <v>10290</v>
      </c>
      <c r="C8879" s="2">
        <f>YEAR([1]Data!$D8879)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9">
        <v>480</v>
      </c>
      <c r="T8879" s="2">
        <v>4</v>
      </c>
      <c r="U8879" s="25">
        <v>0</v>
      </c>
      <c r="V8879" s="25">
        <v>225.6</v>
      </c>
      <c r="W8879" s="11">
        <f>Table_1[[#This Row],[Discount]]/Table_1[[#This Row],[Sales]]</f>
        <v>0</v>
      </c>
      <c r="X8879" t="str">
        <f>IF(Table_1[[#This Row],[Discount %]]&lt;=0.1, "0-10%", IF(Table_1[[#This Row],[Discount %]]&lt;=0.2, "10-20%", IF(Table_1[[#This Row],[Discount %]]&lt;=0.3, "20-30%", IF(Table_1[[#This Row],[Discount %]]&lt;=0.4, "30-40%", "40%+"))))</f>
        <v>0-10%</v>
      </c>
    </row>
    <row r="8880" spans="1:24" ht="14.4" x14ac:dyDescent="0.3">
      <c r="A8880" s="2">
        <v>8879</v>
      </c>
      <c r="B8880" s="2" t="s">
        <v>10290</v>
      </c>
      <c r="C8880" s="2">
        <f>YEAR([1]Data!$D8880)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9">
        <v>34.049999999999997</v>
      </c>
      <c r="T8880" s="2">
        <v>3</v>
      </c>
      <c r="U8880" s="25">
        <v>0</v>
      </c>
      <c r="V8880" s="25">
        <v>9.5340000000000025</v>
      </c>
      <c r="W8880" s="11">
        <f>Table_1[[#This Row],[Discount]]/Table_1[[#This Row],[Sales]]</f>
        <v>0</v>
      </c>
      <c r="X8880" t="str">
        <f>IF(Table_1[[#This Row],[Discount %]]&lt;=0.1, "0-10%", IF(Table_1[[#This Row],[Discount %]]&lt;=0.2, "10-20%", IF(Table_1[[#This Row],[Discount %]]&lt;=0.3, "20-30%", IF(Table_1[[#This Row],[Discount %]]&lt;=0.4, "30-40%", "40%+"))))</f>
        <v>0-10%</v>
      </c>
    </row>
    <row r="8881" spans="1:24" ht="14.4" x14ac:dyDescent="0.3">
      <c r="A8881" s="2">
        <v>8880</v>
      </c>
      <c r="B8881" s="2" t="s">
        <v>10293</v>
      </c>
      <c r="C8881" s="2">
        <f>YEAR([1]Data!$D8881)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9">
        <v>192.72</v>
      </c>
      <c r="T8881" s="2">
        <v>11</v>
      </c>
      <c r="U8881" s="25">
        <v>0</v>
      </c>
      <c r="V8881" s="25">
        <v>92.505599999999987</v>
      </c>
      <c r="W8881" s="11">
        <f>Table_1[[#This Row],[Discount]]/Table_1[[#This Row],[Sales]]</f>
        <v>0</v>
      </c>
      <c r="X8881" t="str">
        <f>IF(Table_1[[#This Row],[Discount %]]&lt;=0.1, "0-10%", IF(Table_1[[#This Row],[Discount %]]&lt;=0.2, "10-20%", IF(Table_1[[#This Row],[Discount %]]&lt;=0.3, "20-30%", IF(Table_1[[#This Row],[Discount %]]&lt;=0.4, "30-40%", "40%+"))))</f>
        <v>0-10%</v>
      </c>
    </row>
    <row r="8882" spans="1:24" ht="14.4" x14ac:dyDescent="0.3">
      <c r="A8882" s="2">
        <v>8881</v>
      </c>
      <c r="B8882" s="2" t="s">
        <v>10293</v>
      </c>
      <c r="C8882" s="2">
        <f>YEAR([1]Data!$D8882)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9">
        <v>239.96999999999997</v>
      </c>
      <c r="T8882" s="2">
        <v>3</v>
      </c>
      <c r="U8882" s="25">
        <v>0</v>
      </c>
      <c r="V8882" s="25">
        <v>86.389199999999988</v>
      </c>
      <c r="W8882" s="11">
        <f>Table_1[[#This Row],[Discount]]/Table_1[[#This Row],[Sales]]</f>
        <v>0</v>
      </c>
      <c r="X8882" t="str">
        <f>IF(Table_1[[#This Row],[Discount %]]&lt;=0.1, "0-10%", IF(Table_1[[#This Row],[Discount %]]&lt;=0.2, "10-20%", IF(Table_1[[#This Row],[Discount %]]&lt;=0.3, "20-30%", IF(Table_1[[#This Row],[Discount %]]&lt;=0.4, "30-40%", "40%+"))))</f>
        <v>0-10%</v>
      </c>
    </row>
    <row r="8883" spans="1:24" ht="14.4" x14ac:dyDescent="0.3">
      <c r="A8883" s="2">
        <v>8882</v>
      </c>
      <c r="B8883" s="2" t="s">
        <v>10294</v>
      </c>
      <c r="C8883" s="2">
        <f>YEAR([1]Data!$D8883)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9">
        <v>50.120000000000005</v>
      </c>
      <c r="T8883" s="2">
        <v>7</v>
      </c>
      <c r="U8883" s="25">
        <v>0.2</v>
      </c>
      <c r="V8883" s="25">
        <v>-0.62650000000000716</v>
      </c>
      <c r="W8883" s="11">
        <f>Table_1[[#This Row],[Discount]]/Table_1[[#This Row],[Sales]]</f>
        <v>3.9904229848363925E-3</v>
      </c>
      <c r="X8883" t="str">
        <f>IF(Table_1[[#This Row],[Discount %]]&lt;=0.1, "0-10%", IF(Table_1[[#This Row],[Discount %]]&lt;=0.2, "10-20%", IF(Table_1[[#This Row],[Discount %]]&lt;=0.3, "20-30%", IF(Table_1[[#This Row],[Discount %]]&lt;=0.4, "30-40%", "40%+"))))</f>
        <v>0-10%</v>
      </c>
    </row>
    <row r="8884" spans="1:24" ht="14.4" x14ac:dyDescent="0.3">
      <c r="A8884" s="2">
        <v>8883</v>
      </c>
      <c r="B8884" s="2" t="s">
        <v>10295</v>
      </c>
      <c r="C8884" s="2">
        <f>YEAR([1]Data!$D8884)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9">
        <v>15.984000000000002</v>
      </c>
      <c r="T8884" s="2">
        <v>2</v>
      </c>
      <c r="U8884" s="25">
        <v>0.2</v>
      </c>
      <c r="V8884" s="25">
        <v>1.3986000000000001</v>
      </c>
      <c r="W8884" s="11">
        <f>Table_1[[#This Row],[Discount]]/Table_1[[#This Row],[Sales]]</f>
        <v>1.2512512512512512E-2</v>
      </c>
      <c r="X8884" t="str">
        <f>IF(Table_1[[#This Row],[Discount %]]&lt;=0.1, "0-10%", IF(Table_1[[#This Row],[Discount %]]&lt;=0.2, "10-20%", IF(Table_1[[#This Row],[Discount %]]&lt;=0.3, "20-30%", IF(Table_1[[#This Row],[Discount %]]&lt;=0.4, "30-40%", "40%+"))))</f>
        <v>0-10%</v>
      </c>
    </row>
    <row r="8885" spans="1:24" ht="14.4" x14ac:dyDescent="0.3">
      <c r="A8885" s="2">
        <v>8884</v>
      </c>
      <c r="B8885" s="2" t="s">
        <v>10295</v>
      </c>
      <c r="C8885" s="2">
        <f>YEAR([1]Data!$D8885)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9">
        <v>14.352000000000002</v>
      </c>
      <c r="T8885" s="2">
        <v>3</v>
      </c>
      <c r="U8885" s="25">
        <v>0.2</v>
      </c>
      <c r="V8885" s="25">
        <v>4.4849999999999994</v>
      </c>
      <c r="W8885" s="11">
        <f>Table_1[[#This Row],[Discount]]/Table_1[[#This Row],[Sales]]</f>
        <v>1.3935340022296542E-2</v>
      </c>
      <c r="X8885" t="str">
        <f>IF(Table_1[[#This Row],[Discount %]]&lt;=0.1, "0-10%", IF(Table_1[[#This Row],[Discount %]]&lt;=0.2, "10-20%", IF(Table_1[[#This Row],[Discount %]]&lt;=0.3, "20-30%", IF(Table_1[[#This Row],[Discount %]]&lt;=0.4, "30-40%", "40%+"))))</f>
        <v>0-10%</v>
      </c>
    </row>
    <row r="8886" spans="1:24" ht="14.4" x14ac:dyDescent="0.3">
      <c r="A8886" s="2">
        <v>8885</v>
      </c>
      <c r="B8886" s="2" t="s">
        <v>10296</v>
      </c>
      <c r="C8886" s="2">
        <f>YEAR([1]Data!$D8886)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9">
        <v>6.5280000000000014</v>
      </c>
      <c r="T8886" s="2">
        <v>4</v>
      </c>
      <c r="U8886" s="25">
        <v>0.7</v>
      </c>
      <c r="V8886" s="25">
        <v>-4.5695999999999994</v>
      </c>
      <c r="W8886" s="11">
        <f>Table_1[[#This Row],[Discount]]/Table_1[[#This Row],[Sales]]</f>
        <v>0.10723039215686271</v>
      </c>
      <c r="X8886" t="str">
        <f>IF(Table_1[[#This Row],[Discount %]]&lt;=0.1, "0-10%", IF(Table_1[[#This Row],[Discount %]]&lt;=0.2, "10-20%", IF(Table_1[[#This Row],[Discount %]]&lt;=0.3, "20-30%", IF(Table_1[[#This Row],[Discount %]]&lt;=0.4, "30-40%", "40%+"))))</f>
        <v>10-20%</v>
      </c>
    </row>
    <row r="8887" spans="1:24" ht="14.4" x14ac:dyDescent="0.3">
      <c r="A8887" s="2">
        <v>8886</v>
      </c>
      <c r="B8887" s="2" t="s">
        <v>10296</v>
      </c>
      <c r="C8887" s="2">
        <f>YEAR([1]Data!$D8887)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9">
        <v>2.8620000000000005</v>
      </c>
      <c r="T8887" s="2">
        <v>3</v>
      </c>
      <c r="U8887" s="25">
        <v>0.7</v>
      </c>
      <c r="V8887" s="25">
        <v>-2.2896000000000001</v>
      </c>
      <c r="W8887" s="11">
        <f>Table_1[[#This Row],[Discount]]/Table_1[[#This Row],[Sales]]</f>
        <v>0.24458420684835774</v>
      </c>
      <c r="X8887" t="str">
        <f>IF(Table_1[[#This Row],[Discount %]]&lt;=0.1, "0-10%", IF(Table_1[[#This Row],[Discount %]]&lt;=0.2, "10-20%", IF(Table_1[[#This Row],[Discount %]]&lt;=0.3, "20-30%", IF(Table_1[[#This Row],[Discount %]]&lt;=0.4, "30-40%", "40%+"))))</f>
        <v>20-30%</v>
      </c>
    </row>
    <row r="8888" spans="1:24" ht="14.4" x14ac:dyDescent="0.3">
      <c r="A8888" s="2">
        <v>8887</v>
      </c>
      <c r="B8888" s="2" t="s">
        <v>10296</v>
      </c>
      <c r="C8888" s="2">
        <f>YEAR([1]Data!$D8888)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9">
        <v>20.856000000000002</v>
      </c>
      <c r="T8888" s="2">
        <v>8</v>
      </c>
      <c r="U8888" s="25">
        <v>0.7</v>
      </c>
      <c r="V8888" s="25">
        <v>-16.684799999999996</v>
      </c>
      <c r="W8888" s="11">
        <f>Table_1[[#This Row],[Discount]]/Table_1[[#This Row],[Sales]]</f>
        <v>3.3563482930571535E-2</v>
      </c>
      <c r="X8888" t="str">
        <f>IF(Table_1[[#This Row],[Discount %]]&lt;=0.1, "0-10%", IF(Table_1[[#This Row],[Discount %]]&lt;=0.2, "10-20%", IF(Table_1[[#This Row],[Discount %]]&lt;=0.3, "20-30%", IF(Table_1[[#This Row],[Discount %]]&lt;=0.4, "30-40%", "40%+"))))</f>
        <v>0-10%</v>
      </c>
    </row>
    <row r="8889" spans="1:24" ht="14.4" x14ac:dyDescent="0.3">
      <c r="A8889" s="2">
        <v>8888</v>
      </c>
      <c r="B8889" s="2" t="s">
        <v>10297</v>
      </c>
      <c r="C8889" s="2">
        <f>YEAR([1]Data!$D8889)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9">
        <v>276.27999999999997</v>
      </c>
      <c r="T8889" s="2">
        <v>2</v>
      </c>
      <c r="U8889" s="25">
        <v>0</v>
      </c>
      <c r="V8889" s="25">
        <v>0</v>
      </c>
      <c r="W8889" s="11">
        <f>Table_1[[#This Row],[Discount]]/Table_1[[#This Row],[Sales]]</f>
        <v>0</v>
      </c>
      <c r="X8889" t="str">
        <f>IF(Table_1[[#This Row],[Discount %]]&lt;=0.1, "0-10%", IF(Table_1[[#This Row],[Discount %]]&lt;=0.2, "10-20%", IF(Table_1[[#This Row],[Discount %]]&lt;=0.3, "20-30%", IF(Table_1[[#This Row],[Discount %]]&lt;=0.4, "30-40%", "40%+"))))</f>
        <v>0-10%</v>
      </c>
    </row>
    <row r="8890" spans="1:24" ht="14.4" x14ac:dyDescent="0.3">
      <c r="A8890" s="2">
        <v>8889</v>
      </c>
      <c r="B8890" s="2" t="s">
        <v>10298</v>
      </c>
      <c r="C8890" s="2">
        <f>YEAR([1]Data!$D8890)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9">
        <v>629.64</v>
      </c>
      <c r="T8890" s="2">
        <v>9</v>
      </c>
      <c r="U8890" s="25">
        <v>0</v>
      </c>
      <c r="V8890" s="25">
        <v>107.03879999999994</v>
      </c>
      <c r="W8890" s="11">
        <f>Table_1[[#This Row],[Discount]]/Table_1[[#This Row],[Sales]]</f>
        <v>0</v>
      </c>
      <c r="X8890" t="str">
        <f>IF(Table_1[[#This Row],[Discount %]]&lt;=0.1, "0-10%", IF(Table_1[[#This Row],[Discount %]]&lt;=0.2, "10-20%", IF(Table_1[[#This Row],[Discount %]]&lt;=0.3, "20-30%", IF(Table_1[[#This Row],[Discount %]]&lt;=0.4, "30-40%", "40%+"))))</f>
        <v>0-10%</v>
      </c>
    </row>
    <row r="8891" spans="1:24" ht="14.4" x14ac:dyDescent="0.3">
      <c r="A8891" s="2">
        <v>8890</v>
      </c>
      <c r="B8891" s="2" t="s">
        <v>10299</v>
      </c>
      <c r="C8891" s="2">
        <f>YEAR([1]Data!$D8891)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9">
        <v>449.97</v>
      </c>
      <c r="T8891" s="2">
        <v>3</v>
      </c>
      <c r="U8891" s="25">
        <v>0</v>
      </c>
      <c r="V8891" s="25">
        <v>220.48530000000002</v>
      </c>
      <c r="W8891" s="11">
        <f>Table_1[[#This Row],[Discount]]/Table_1[[#This Row],[Sales]]</f>
        <v>0</v>
      </c>
      <c r="X8891" t="str">
        <f>IF(Table_1[[#This Row],[Discount %]]&lt;=0.1, "0-10%", IF(Table_1[[#This Row],[Discount %]]&lt;=0.2, "10-20%", IF(Table_1[[#This Row],[Discount %]]&lt;=0.3, "20-30%", IF(Table_1[[#This Row],[Discount %]]&lt;=0.4, "30-40%", "40%+"))))</f>
        <v>0-10%</v>
      </c>
    </row>
    <row r="8892" spans="1:24" ht="14.4" x14ac:dyDescent="0.3">
      <c r="A8892" s="2">
        <v>8891</v>
      </c>
      <c r="B8892" s="2" t="s">
        <v>10299</v>
      </c>
      <c r="C8892" s="2">
        <f>YEAR([1]Data!$D8892)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9">
        <v>1927.5900000000001</v>
      </c>
      <c r="T8892" s="2">
        <v>7</v>
      </c>
      <c r="U8892" s="25">
        <v>0</v>
      </c>
      <c r="V8892" s="25">
        <v>751.76010000000008</v>
      </c>
      <c r="W8892" s="11">
        <f>Table_1[[#This Row],[Discount]]/Table_1[[#This Row],[Sales]]</f>
        <v>0</v>
      </c>
      <c r="X8892" t="str">
        <f>IF(Table_1[[#This Row],[Discount %]]&lt;=0.1, "0-10%", IF(Table_1[[#This Row],[Discount %]]&lt;=0.2, "10-20%", IF(Table_1[[#This Row],[Discount %]]&lt;=0.3, "20-30%", IF(Table_1[[#This Row],[Discount %]]&lt;=0.4, "30-40%", "40%+"))))</f>
        <v>0-10%</v>
      </c>
    </row>
    <row r="8893" spans="1:24" ht="14.4" x14ac:dyDescent="0.3">
      <c r="A8893" s="2">
        <v>8892</v>
      </c>
      <c r="B8893" s="2" t="s">
        <v>10300</v>
      </c>
      <c r="C8893" s="2">
        <f>YEAR([1]Data!$D8893)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9">
        <v>121.78</v>
      </c>
      <c r="T8893" s="2">
        <v>2</v>
      </c>
      <c r="U8893" s="25">
        <v>0</v>
      </c>
      <c r="V8893" s="25">
        <v>30.444999999999993</v>
      </c>
      <c r="W8893" s="11">
        <f>Table_1[[#This Row],[Discount]]/Table_1[[#This Row],[Sales]]</f>
        <v>0</v>
      </c>
      <c r="X8893" t="str">
        <f>IF(Table_1[[#This Row],[Discount %]]&lt;=0.1, "0-10%", IF(Table_1[[#This Row],[Discount %]]&lt;=0.2, "10-20%", IF(Table_1[[#This Row],[Discount %]]&lt;=0.3, "20-30%", IF(Table_1[[#This Row],[Discount %]]&lt;=0.4, "30-40%", "40%+"))))</f>
        <v>0-10%</v>
      </c>
    </row>
    <row r="8894" spans="1:24" ht="14.4" x14ac:dyDescent="0.3">
      <c r="A8894" s="2">
        <v>8893</v>
      </c>
      <c r="B8894" s="2" t="s">
        <v>10301</v>
      </c>
      <c r="C8894" s="2">
        <f>YEAR([1]Data!$D8894)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9">
        <v>2676.672</v>
      </c>
      <c r="T8894" s="2">
        <v>9</v>
      </c>
      <c r="U8894" s="25">
        <v>0.2</v>
      </c>
      <c r="V8894" s="25">
        <v>267.66720000000009</v>
      </c>
      <c r="W8894" s="11">
        <f>Table_1[[#This Row],[Discount]]/Table_1[[#This Row],[Sales]]</f>
        <v>7.4719651866198025E-5</v>
      </c>
      <c r="X8894" t="str">
        <f>IF(Table_1[[#This Row],[Discount %]]&lt;=0.1, "0-10%", IF(Table_1[[#This Row],[Discount %]]&lt;=0.2, "10-20%", IF(Table_1[[#This Row],[Discount %]]&lt;=0.3, "20-30%", IF(Table_1[[#This Row],[Discount %]]&lt;=0.4, "30-40%", "40%+"))))</f>
        <v>0-10%</v>
      </c>
    </row>
    <row r="8895" spans="1:24" ht="14.4" x14ac:dyDescent="0.3">
      <c r="A8895" s="2">
        <v>8894</v>
      </c>
      <c r="B8895" s="2" t="s">
        <v>10302</v>
      </c>
      <c r="C8895" s="2">
        <f>YEAR([1]Data!$D8895)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9">
        <v>489.22999999999996</v>
      </c>
      <c r="T8895" s="2">
        <v>2</v>
      </c>
      <c r="U8895" s="25">
        <v>0.3</v>
      </c>
      <c r="V8895" s="25">
        <v>41.933999999999997</v>
      </c>
      <c r="W8895" s="11">
        <f>Table_1[[#This Row],[Discount]]/Table_1[[#This Row],[Sales]]</f>
        <v>6.1320851133413732E-4</v>
      </c>
      <c r="X8895" t="str">
        <f>IF(Table_1[[#This Row],[Discount %]]&lt;=0.1, "0-10%", IF(Table_1[[#This Row],[Discount %]]&lt;=0.2, "10-20%", IF(Table_1[[#This Row],[Discount %]]&lt;=0.3, "20-30%", IF(Table_1[[#This Row],[Discount %]]&lt;=0.4, "30-40%", "40%+"))))</f>
        <v>0-10%</v>
      </c>
    </row>
    <row r="8896" spans="1:24" ht="14.4" x14ac:dyDescent="0.3">
      <c r="A8896" s="2">
        <v>8895</v>
      </c>
      <c r="B8896" s="2" t="s">
        <v>10303</v>
      </c>
      <c r="C8896" s="2">
        <f>YEAR([1]Data!$D8896)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9">
        <v>312.03000000000003</v>
      </c>
      <c r="T8896" s="2">
        <v>3</v>
      </c>
      <c r="U8896" s="25">
        <v>0</v>
      </c>
      <c r="V8896" s="25">
        <v>43.684200000000018</v>
      </c>
      <c r="W8896" s="11">
        <f>Table_1[[#This Row],[Discount]]/Table_1[[#This Row],[Sales]]</f>
        <v>0</v>
      </c>
      <c r="X8896" t="str">
        <f>IF(Table_1[[#This Row],[Discount %]]&lt;=0.1, "0-10%", IF(Table_1[[#This Row],[Discount %]]&lt;=0.2, "10-20%", IF(Table_1[[#This Row],[Discount %]]&lt;=0.3, "20-30%", IF(Table_1[[#This Row],[Discount %]]&lt;=0.4, "30-40%", "40%+"))))</f>
        <v>0-10%</v>
      </c>
    </row>
    <row r="8897" spans="1:24" ht="14.4" x14ac:dyDescent="0.3">
      <c r="A8897" s="2">
        <v>8896</v>
      </c>
      <c r="B8897" s="2" t="s">
        <v>10303</v>
      </c>
      <c r="C8897" s="2">
        <f>YEAR([1]Data!$D8897)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9">
        <v>17.940000000000001</v>
      </c>
      <c r="T8897" s="2">
        <v>3</v>
      </c>
      <c r="U8897" s="25">
        <v>0</v>
      </c>
      <c r="V8897" s="25">
        <v>3.0497999999999985</v>
      </c>
      <c r="W8897" s="11">
        <f>Table_1[[#This Row],[Discount]]/Table_1[[#This Row],[Sales]]</f>
        <v>0</v>
      </c>
      <c r="X8897" t="str">
        <f>IF(Table_1[[#This Row],[Discount %]]&lt;=0.1, "0-10%", IF(Table_1[[#This Row],[Discount %]]&lt;=0.2, "10-20%", IF(Table_1[[#This Row],[Discount %]]&lt;=0.3, "20-30%", IF(Table_1[[#This Row],[Discount %]]&lt;=0.4, "30-40%", "40%+"))))</f>
        <v>0-10%</v>
      </c>
    </row>
    <row r="8898" spans="1:24" ht="14.4" x14ac:dyDescent="0.3">
      <c r="A8898" s="2">
        <v>8897</v>
      </c>
      <c r="B8898" s="2" t="s">
        <v>10303</v>
      </c>
      <c r="C8898" s="2">
        <f>YEAR([1]Data!$D8898)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9">
        <v>165.60000000000002</v>
      </c>
      <c r="T8898" s="2">
        <v>3</v>
      </c>
      <c r="U8898" s="25">
        <v>0.2</v>
      </c>
      <c r="V8898" s="25">
        <v>10.349999999999994</v>
      </c>
      <c r="W8898" s="11">
        <f>Table_1[[#This Row],[Discount]]/Table_1[[#This Row],[Sales]]</f>
        <v>1.2077294685990338E-3</v>
      </c>
      <c r="X8898" t="str">
        <f>IF(Table_1[[#This Row],[Discount %]]&lt;=0.1, "0-10%", IF(Table_1[[#This Row],[Discount %]]&lt;=0.2, "10-20%", IF(Table_1[[#This Row],[Discount %]]&lt;=0.3, "20-30%", IF(Table_1[[#This Row],[Discount %]]&lt;=0.4, "30-40%", "40%+"))))</f>
        <v>0-10%</v>
      </c>
    </row>
    <row r="8899" spans="1:24" ht="14.4" x14ac:dyDescent="0.3">
      <c r="A8899" s="2">
        <v>8898</v>
      </c>
      <c r="B8899" s="2" t="s">
        <v>10303</v>
      </c>
      <c r="C8899" s="2">
        <f>YEAR([1]Data!$D8899)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9">
        <v>37.520000000000003</v>
      </c>
      <c r="T8899" s="2">
        <v>4</v>
      </c>
      <c r="U8899" s="25">
        <v>0</v>
      </c>
      <c r="V8899" s="25">
        <v>18.009600000000002</v>
      </c>
      <c r="W8899" s="11">
        <f>Table_1[[#This Row],[Discount]]/Table_1[[#This Row],[Sales]]</f>
        <v>0</v>
      </c>
      <c r="X8899" t="str">
        <f>IF(Table_1[[#This Row],[Discount %]]&lt;=0.1, "0-10%", IF(Table_1[[#This Row],[Discount %]]&lt;=0.2, "10-20%", IF(Table_1[[#This Row],[Discount %]]&lt;=0.3, "20-30%", IF(Table_1[[#This Row],[Discount %]]&lt;=0.4, "30-40%", "40%+"))))</f>
        <v>0-10%</v>
      </c>
    </row>
    <row r="8900" spans="1:24" ht="14.4" x14ac:dyDescent="0.3">
      <c r="A8900" s="2">
        <v>8899</v>
      </c>
      <c r="B8900" s="2" t="s">
        <v>10304</v>
      </c>
      <c r="C8900" s="2">
        <f>YEAR([1]Data!$D8900)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9">
        <v>494.97</v>
      </c>
      <c r="T8900" s="2">
        <v>3</v>
      </c>
      <c r="U8900" s="25">
        <v>0</v>
      </c>
      <c r="V8900" s="25">
        <v>148.49099999999996</v>
      </c>
      <c r="W8900" s="11">
        <f>Table_1[[#This Row],[Discount]]/Table_1[[#This Row],[Sales]]</f>
        <v>0</v>
      </c>
      <c r="X8900" t="str">
        <f>IF(Table_1[[#This Row],[Discount %]]&lt;=0.1, "0-10%", IF(Table_1[[#This Row],[Discount %]]&lt;=0.2, "10-20%", IF(Table_1[[#This Row],[Discount %]]&lt;=0.3, "20-30%", IF(Table_1[[#This Row],[Discount %]]&lt;=0.4, "30-40%", "40%+"))))</f>
        <v>0-10%</v>
      </c>
    </row>
    <row r="8901" spans="1:24" ht="14.4" x14ac:dyDescent="0.3">
      <c r="A8901" s="2">
        <v>8900</v>
      </c>
      <c r="B8901" s="2" t="s">
        <v>10304</v>
      </c>
      <c r="C8901" s="2">
        <f>YEAR([1]Data!$D8901)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9">
        <v>25.06</v>
      </c>
      <c r="T8901" s="2">
        <v>2</v>
      </c>
      <c r="U8901" s="25">
        <v>0</v>
      </c>
      <c r="V8901" s="25">
        <v>11.778199999999998</v>
      </c>
      <c r="W8901" s="11">
        <f>Table_1[[#This Row],[Discount]]/Table_1[[#This Row],[Sales]]</f>
        <v>0</v>
      </c>
      <c r="X8901" t="str">
        <f>IF(Table_1[[#This Row],[Discount %]]&lt;=0.1, "0-10%", IF(Table_1[[#This Row],[Discount %]]&lt;=0.2, "10-20%", IF(Table_1[[#This Row],[Discount %]]&lt;=0.3, "20-30%", IF(Table_1[[#This Row],[Discount %]]&lt;=0.4, "30-40%", "40%+"))))</f>
        <v>0-10%</v>
      </c>
    </row>
    <row r="8902" spans="1:24" ht="14.4" x14ac:dyDescent="0.3">
      <c r="A8902" s="2">
        <v>8901</v>
      </c>
      <c r="B8902" s="2" t="s">
        <v>10305</v>
      </c>
      <c r="C8902" s="2">
        <f>YEAR([1]Data!$D8902)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9">
        <v>32.064</v>
      </c>
      <c r="T8902" s="2">
        <v>3</v>
      </c>
      <c r="U8902" s="25">
        <v>0.6</v>
      </c>
      <c r="V8902" s="25">
        <v>-12.825599999999994</v>
      </c>
      <c r="W8902" s="11">
        <f>Table_1[[#This Row],[Discount]]/Table_1[[#This Row],[Sales]]</f>
        <v>1.87125748502994E-2</v>
      </c>
      <c r="X8902" t="str">
        <f>IF(Table_1[[#This Row],[Discount %]]&lt;=0.1, "0-10%", IF(Table_1[[#This Row],[Discount %]]&lt;=0.2, "10-20%", IF(Table_1[[#This Row],[Discount %]]&lt;=0.3, "20-30%", IF(Table_1[[#This Row],[Discount %]]&lt;=0.4, "30-40%", "40%+"))))</f>
        <v>0-10%</v>
      </c>
    </row>
    <row r="8903" spans="1:24" ht="14.4" x14ac:dyDescent="0.3">
      <c r="A8903" s="2">
        <v>8902</v>
      </c>
      <c r="B8903" s="2" t="s">
        <v>10305</v>
      </c>
      <c r="C8903" s="2">
        <f>YEAR([1]Data!$D8903)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9">
        <v>18.496000000000002</v>
      </c>
      <c r="T8903" s="2">
        <v>4</v>
      </c>
      <c r="U8903" s="25">
        <v>0.2</v>
      </c>
      <c r="V8903" s="25">
        <v>6.7048000000000005</v>
      </c>
      <c r="W8903" s="11">
        <f>Table_1[[#This Row],[Discount]]/Table_1[[#This Row],[Sales]]</f>
        <v>1.0813148788927335E-2</v>
      </c>
      <c r="X8903" t="str">
        <f>IF(Table_1[[#This Row],[Discount %]]&lt;=0.1, "0-10%", IF(Table_1[[#This Row],[Discount %]]&lt;=0.2, "10-20%", IF(Table_1[[#This Row],[Discount %]]&lt;=0.3, "20-30%", IF(Table_1[[#This Row],[Discount %]]&lt;=0.4, "30-40%", "40%+"))))</f>
        <v>0-10%</v>
      </c>
    </row>
    <row r="8904" spans="1:24" ht="14.4" x14ac:dyDescent="0.3">
      <c r="A8904" s="2">
        <v>8903</v>
      </c>
      <c r="B8904" s="2" t="s">
        <v>10305</v>
      </c>
      <c r="C8904" s="2">
        <f>YEAR([1]Data!$D8904)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9">
        <v>191.07899999999998</v>
      </c>
      <c r="T8904" s="2">
        <v>3</v>
      </c>
      <c r="U8904" s="25">
        <v>0.3</v>
      </c>
      <c r="V8904" s="25">
        <v>-38.215799999999973</v>
      </c>
      <c r="W8904" s="11">
        <f>Table_1[[#This Row],[Discount]]/Table_1[[#This Row],[Sales]]</f>
        <v>1.5700312436217482E-3</v>
      </c>
      <c r="X8904" t="str">
        <f>IF(Table_1[[#This Row],[Discount %]]&lt;=0.1, "0-10%", IF(Table_1[[#This Row],[Discount %]]&lt;=0.2, "10-20%", IF(Table_1[[#This Row],[Discount %]]&lt;=0.3, "20-30%", IF(Table_1[[#This Row],[Discount %]]&lt;=0.4, "30-40%", "40%+"))))</f>
        <v>0-10%</v>
      </c>
    </row>
    <row r="8905" spans="1:24" ht="14.4" x14ac:dyDescent="0.3">
      <c r="A8905" s="2">
        <v>8904</v>
      </c>
      <c r="B8905" s="2" t="s">
        <v>10305</v>
      </c>
      <c r="C8905" s="2">
        <f>YEAR([1]Data!$D8905)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9">
        <v>10.368000000000002</v>
      </c>
      <c r="T8905" s="2">
        <v>2</v>
      </c>
      <c r="U8905" s="25">
        <v>0.2</v>
      </c>
      <c r="V8905" s="25">
        <v>3.6288</v>
      </c>
      <c r="W8905" s="11">
        <f>Table_1[[#This Row],[Discount]]/Table_1[[#This Row],[Sales]]</f>
        <v>1.9290123456790119E-2</v>
      </c>
      <c r="X8905" t="str">
        <f>IF(Table_1[[#This Row],[Discount %]]&lt;=0.1, "0-10%", IF(Table_1[[#This Row],[Discount %]]&lt;=0.2, "10-20%", IF(Table_1[[#This Row],[Discount %]]&lt;=0.3, "20-30%", IF(Table_1[[#This Row],[Discount %]]&lt;=0.4, "30-40%", "40%+"))))</f>
        <v>0-10%</v>
      </c>
    </row>
    <row r="8906" spans="1:24" ht="14.4" x14ac:dyDescent="0.3">
      <c r="A8906" s="2">
        <v>8905</v>
      </c>
      <c r="B8906" s="2" t="s">
        <v>10306</v>
      </c>
      <c r="C8906" s="2">
        <f>YEAR([1]Data!$D8906)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9">
        <v>30.53</v>
      </c>
      <c r="T8906" s="2">
        <v>1</v>
      </c>
      <c r="U8906" s="25">
        <v>0</v>
      </c>
      <c r="V8906" s="25">
        <v>14.043800000000001</v>
      </c>
      <c r="W8906" s="11">
        <f>Table_1[[#This Row],[Discount]]/Table_1[[#This Row],[Sales]]</f>
        <v>0</v>
      </c>
      <c r="X8906" t="str">
        <f>IF(Table_1[[#This Row],[Discount %]]&lt;=0.1, "0-10%", IF(Table_1[[#This Row],[Discount %]]&lt;=0.2, "10-20%", IF(Table_1[[#This Row],[Discount %]]&lt;=0.3, "20-30%", IF(Table_1[[#This Row],[Discount %]]&lt;=0.4, "30-40%", "40%+"))))</f>
        <v>0-10%</v>
      </c>
    </row>
    <row r="8907" spans="1:24" ht="14.4" x14ac:dyDescent="0.3">
      <c r="A8907" s="2">
        <v>8906</v>
      </c>
      <c r="B8907" s="2" t="s">
        <v>10306</v>
      </c>
      <c r="C8907" s="2">
        <f>YEAR([1]Data!$D8907)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9">
        <v>30.839999999999996</v>
      </c>
      <c r="T8907" s="2">
        <v>3</v>
      </c>
      <c r="U8907" s="25">
        <v>0</v>
      </c>
      <c r="V8907" s="25">
        <v>6.1679999999999975</v>
      </c>
      <c r="W8907" s="11">
        <f>Table_1[[#This Row],[Discount]]/Table_1[[#This Row],[Sales]]</f>
        <v>0</v>
      </c>
      <c r="X8907" t="str">
        <f>IF(Table_1[[#This Row],[Discount %]]&lt;=0.1, "0-10%", IF(Table_1[[#This Row],[Discount %]]&lt;=0.2, "10-20%", IF(Table_1[[#This Row],[Discount %]]&lt;=0.3, "20-30%", IF(Table_1[[#This Row],[Discount %]]&lt;=0.4, "30-40%", "40%+"))))</f>
        <v>0-10%</v>
      </c>
    </row>
    <row r="8908" spans="1:24" ht="14.4" x14ac:dyDescent="0.3">
      <c r="A8908" s="2">
        <v>8907</v>
      </c>
      <c r="B8908" s="2" t="s">
        <v>10306</v>
      </c>
      <c r="C8908" s="2">
        <f>YEAR([1]Data!$D8908)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9">
        <v>75.06</v>
      </c>
      <c r="T8908" s="2">
        <v>9</v>
      </c>
      <c r="U8908" s="25">
        <v>0</v>
      </c>
      <c r="V8908" s="25">
        <v>33.776999999999994</v>
      </c>
      <c r="W8908" s="11">
        <f>Table_1[[#This Row],[Discount]]/Table_1[[#This Row],[Sales]]</f>
        <v>0</v>
      </c>
      <c r="X8908" t="str">
        <f>IF(Table_1[[#This Row],[Discount %]]&lt;=0.1, "0-10%", IF(Table_1[[#This Row],[Discount %]]&lt;=0.2, "10-20%", IF(Table_1[[#This Row],[Discount %]]&lt;=0.3, "20-30%", IF(Table_1[[#This Row],[Discount %]]&lt;=0.4, "30-40%", "40%+"))))</f>
        <v>0-10%</v>
      </c>
    </row>
    <row r="8909" spans="1:24" ht="14.4" x14ac:dyDescent="0.3">
      <c r="A8909" s="2">
        <v>8908</v>
      </c>
      <c r="B8909" s="2" t="s">
        <v>10307</v>
      </c>
      <c r="C8909" s="2">
        <f>YEAR([1]Data!$D8909)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9">
        <v>66.976000000000013</v>
      </c>
      <c r="T8909" s="2">
        <v>7</v>
      </c>
      <c r="U8909" s="25">
        <v>0.2</v>
      </c>
      <c r="V8909" s="25">
        <v>6.6976000000000013</v>
      </c>
      <c r="W8909" s="11">
        <f>Table_1[[#This Row],[Discount]]/Table_1[[#This Row],[Sales]]</f>
        <v>2.9861442904921161E-3</v>
      </c>
      <c r="X8909" t="str">
        <f>IF(Table_1[[#This Row],[Discount %]]&lt;=0.1, "0-10%", IF(Table_1[[#This Row],[Discount %]]&lt;=0.2, "10-20%", IF(Table_1[[#This Row],[Discount %]]&lt;=0.3, "20-30%", IF(Table_1[[#This Row],[Discount %]]&lt;=0.4, "30-40%", "40%+"))))</f>
        <v>0-10%</v>
      </c>
    </row>
    <row r="8910" spans="1:24" ht="14.4" x14ac:dyDescent="0.3">
      <c r="A8910" s="2">
        <v>8909</v>
      </c>
      <c r="B8910" s="2" t="s">
        <v>10308</v>
      </c>
      <c r="C8910" s="2">
        <f>YEAR([1]Data!$D8910)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9">
        <v>182.72</v>
      </c>
      <c r="T8910" s="2">
        <v>8</v>
      </c>
      <c r="U8910" s="25">
        <v>0</v>
      </c>
      <c r="V8910" s="25">
        <v>84.051199999999994</v>
      </c>
      <c r="W8910" s="11">
        <f>Table_1[[#This Row],[Discount]]/Table_1[[#This Row],[Sales]]</f>
        <v>0</v>
      </c>
      <c r="X8910" t="str">
        <f>IF(Table_1[[#This Row],[Discount %]]&lt;=0.1, "0-10%", IF(Table_1[[#This Row],[Discount %]]&lt;=0.2, "10-20%", IF(Table_1[[#This Row],[Discount %]]&lt;=0.3, "20-30%", IF(Table_1[[#This Row],[Discount %]]&lt;=0.4, "30-40%", "40%+"))))</f>
        <v>0-10%</v>
      </c>
    </row>
    <row r="8911" spans="1:24" ht="14.4" x14ac:dyDescent="0.3">
      <c r="A8911" s="2">
        <v>8910</v>
      </c>
      <c r="B8911" s="2" t="s">
        <v>10309</v>
      </c>
      <c r="C8911" s="2">
        <f>YEAR([1]Data!$D8911)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9">
        <v>21.93</v>
      </c>
      <c r="T8911" s="2">
        <v>3</v>
      </c>
      <c r="U8911" s="25">
        <v>0</v>
      </c>
      <c r="V8911" s="25">
        <v>10.307099999999998</v>
      </c>
      <c r="W8911" s="11">
        <f>Table_1[[#This Row],[Discount]]/Table_1[[#This Row],[Sales]]</f>
        <v>0</v>
      </c>
      <c r="X8911" t="str">
        <f>IF(Table_1[[#This Row],[Discount %]]&lt;=0.1, "0-10%", IF(Table_1[[#This Row],[Discount %]]&lt;=0.2, "10-20%", IF(Table_1[[#This Row],[Discount %]]&lt;=0.3, "20-30%", IF(Table_1[[#This Row],[Discount %]]&lt;=0.4, "30-40%", "40%+"))))</f>
        <v>0-10%</v>
      </c>
    </row>
    <row r="8912" spans="1:24" ht="14.4" x14ac:dyDescent="0.3">
      <c r="A8912" s="2">
        <v>8911</v>
      </c>
      <c r="B8912" s="2" t="s">
        <v>10310</v>
      </c>
      <c r="C8912" s="2">
        <f>YEAR([1]Data!$D8912)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9">
        <v>95.976000000000013</v>
      </c>
      <c r="T8912" s="2">
        <v>3</v>
      </c>
      <c r="U8912" s="25">
        <v>0.2</v>
      </c>
      <c r="V8912" s="25">
        <v>15.596099999999996</v>
      </c>
      <c r="W8912" s="11">
        <f>Table_1[[#This Row],[Discount]]/Table_1[[#This Row],[Sales]]</f>
        <v>2.0838542969075602E-3</v>
      </c>
      <c r="X8912" t="str">
        <f>IF(Table_1[[#This Row],[Discount %]]&lt;=0.1, "0-10%", IF(Table_1[[#This Row],[Discount %]]&lt;=0.2, "10-20%", IF(Table_1[[#This Row],[Discount %]]&lt;=0.3, "20-30%", IF(Table_1[[#This Row],[Discount %]]&lt;=0.4, "30-40%", "40%+"))))</f>
        <v>0-10%</v>
      </c>
    </row>
    <row r="8913" spans="1:24" ht="14.4" x14ac:dyDescent="0.3">
      <c r="A8913" s="2">
        <v>8912</v>
      </c>
      <c r="B8913" s="2" t="s">
        <v>10310</v>
      </c>
      <c r="C8913" s="2">
        <f>YEAR([1]Data!$D8913)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9">
        <v>143.928</v>
      </c>
      <c r="T8913" s="2">
        <v>9</v>
      </c>
      <c r="U8913" s="25">
        <v>0.2</v>
      </c>
      <c r="V8913" s="25">
        <v>-32.383800000000008</v>
      </c>
      <c r="W8913" s="11">
        <f>Table_1[[#This Row],[Discount]]/Table_1[[#This Row],[Sales]]</f>
        <v>1.3895836807292536E-3</v>
      </c>
      <c r="X8913" t="str">
        <f>IF(Table_1[[#This Row],[Discount %]]&lt;=0.1, "0-10%", IF(Table_1[[#This Row],[Discount %]]&lt;=0.2, "10-20%", IF(Table_1[[#This Row],[Discount %]]&lt;=0.3, "20-30%", IF(Table_1[[#This Row],[Discount %]]&lt;=0.4, "30-40%", "40%+"))))</f>
        <v>0-10%</v>
      </c>
    </row>
    <row r="8914" spans="1:24" ht="14.4" x14ac:dyDescent="0.3">
      <c r="A8914" s="2">
        <v>8913</v>
      </c>
      <c r="B8914" s="2" t="s">
        <v>10310</v>
      </c>
      <c r="C8914" s="2">
        <f>YEAR([1]Data!$D8914)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9">
        <v>3.5640000000000009</v>
      </c>
      <c r="T8914" s="2">
        <v>2</v>
      </c>
      <c r="U8914" s="25">
        <v>0.7</v>
      </c>
      <c r="V8914" s="25">
        <v>-2.9700000000000006</v>
      </c>
      <c r="W8914" s="11">
        <f>Table_1[[#This Row],[Discount]]/Table_1[[#This Row],[Sales]]</f>
        <v>0.19640852974186301</v>
      </c>
      <c r="X8914" t="str">
        <f>IF(Table_1[[#This Row],[Discount %]]&lt;=0.1, "0-10%", IF(Table_1[[#This Row],[Discount %]]&lt;=0.2, "10-20%", IF(Table_1[[#This Row],[Discount %]]&lt;=0.3, "20-30%", IF(Table_1[[#This Row],[Discount %]]&lt;=0.4, "30-40%", "40%+"))))</f>
        <v>10-20%</v>
      </c>
    </row>
    <row r="8915" spans="1:24" ht="14.4" x14ac:dyDescent="0.3">
      <c r="A8915" s="2">
        <v>8914</v>
      </c>
      <c r="B8915" s="2" t="s">
        <v>10310</v>
      </c>
      <c r="C8915" s="2">
        <f>YEAR([1]Data!$D8915)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9">
        <v>4.9280000000000008</v>
      </c>
      <c r="T8915" s="2">
        <v>2</v>
      </c>
      <c r="U8915" s="25">
        <v>0.2</v>
      </c>
      <c r="V8915" s="25">
        <v>1.7247999999999997</v>
      </c>
      <c r="W8915" s="11">
        <f>Table_1[[#This Row],[Discount]]/Table_1[[#This Row],[Sales]]</f>
        <v>4.0584415584415577E-2</v>
      </c>
      <c r="X8915" t="str">
        <f>IF(Table_1[[#This Row],[Discount %]]&lt;=0.1, "0-10%", IF(Table_1[[#This Row],[Discount %]]&lt;=0.2, "10-20%", IF(Table_1[[#This Row],[Discount %]]&lt;=0.3, "20-30%", IF(Table_1[[#This Row],[Discount %]]&lt;=0.4, "30-40%", "40%+"))))</f>
        <v>0-10%</v>
      </c>
    </row>
    <row r="8916" spans="1:24" ht="14.4" x14ac:dyDescent="0.3">
      <c r="A8916" s="2">
        <v>8915</v>
      </c>
      <c r="B8916" s="2" t="s">
        <v>10311</v>
      </c>
      <c r="C8916" s="2">
        <f>YEAR([1]Data!$D8916)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9">
        <v>856.65600000000006</v>
      </c>
      <c r="T8916" s="2">
        <v>6</v>
      </c>
      <c r="U8916" s="25">
        <v>0.2</v>
      </c>
      <c r="V8916" s="25">
        <v>107.08199999999985</v>
      </c>
      <c r="W8916" s="11">
        <f>Table_1[[#This Row],[Discount]]/Table_1[[#This Row],[Sales]]</f>
        <v>2.3346594198838272E-4</v>
      </c>
      <c r="X8916" t="str">
        <f>IF(Table_1[[#This Row],[Discount %]]&lt;=0.1, "0-10%", IF(Table_1[[#This Row],[Discount %]]&lt;=0.2, "10-20%", IF(Table_1[[#This Row],[Discount %]]&lt;=0.3, "20-30%", IF(Table_1[[#This Row],[Discount %]]&lt;=0.4, "30-40%", "40%+"))))</f>
        <v>0-10%</v>
      </c>
    </row>
    <row r="8917" spans="1:24" ht="14.4" x14ac:dyDescent="0.3">
      <c r="A8917" s="2">
        <v>8916</v>
      </c>
      <c r="B8917" s="2" t="s">
        <v>10311</v>
      </c>
      <c r="C8917" s="2">
        <f>YEAR([1]Data!$D8917)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9">
        <v>13.183999999999997</v>
      </c>
      <c r="T8917" s="2">
        <v>4</v>
      </c>
      <c r="U8917" s="25">
        <v>0.8</v>
      </c>
      <c r="V8917" s="25">
        <v>-20.435200000000002</v>
      </c>
      <c r="W8917" s="11">
        <f>Table_1[[#This Row],[Discount]]/Table_1[[#This Row],[Sales]]</f>
        <v>6.0679611650485452E-2</v>
      </c>
      <c r="X8917" t="str">
        <f>IF(Table_1[[#This Row],[Discount %]]&lt;=0.1, "0-10%", IF(Table_1[[#This Row],[Discount %]]&lt;=0.2, "10-20%", IF(Table_1[[#This Row],[Discount %]]&lt;=0.3, "20-30%", IF(Table_1[[#This Row],[Discount %]]&lt;=0.4, "30-40%", "40%+"))))</f>
        <v>0-10%</v>
      </c>
    </row>
    <row r="8918" spans="1:24" ht="14.4" x14ac:dyDescent="0.3">
      <c r="A8918" s="2">
        <v>8917</v>
      </c>
      <c r="B8918" s="2" t="s">
        <v>10311</v>
      </c>
      <c r="C8918" s="2">
        <f>YEAR([1]Data!$D8918)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9">
        <v>48.783999999999985</v>
      </c>
      <c r="T8918" s="2">
        <v>4</v>
      </c>
      <c r="U8918" s="25">
        <v>0.8</v>
      </c>
      <c r="V8918" s="25">
        <v>-131.71680000000001</v>
      </c>
      <c r="W8918" s="11">
        <f>Table_1[[#This Row],[Discount]]/Table_1[[#This Row],[Sales]]</f>
        <v>1.6398819285011485E-2</v>
      </c>
      <c r="X8918" t="str">
        <f>IF(Table_1[[#This Row],[Discount %]]&lt;=0.1, "0-10%", IF(Table_1[[#This Row],[Discount %]]&lt;=0.2, "10-20%", IF(Table_1[[#This Row],[Discount %]]&lt;=0.3, "20-30%", IF(Table_1[[#This Row],[Discount %]]&lt;=0.4, "30-40%", "40%+"))))</f>
        <v>0-10%</v>
      </c>
    </row>
    <row r="8919" spans="1:24" ht="14.4" x14ac:dyDescent="0.3">
      <c r="A8919" s="2">
        <v>8918</v>
      </c>
      <c r="B8919" s="2" t="s">
        <v>10311</v>
      </c>
      <c r="C8919" s="2">
        <f>YEAR([1]Data!$D8919)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9">
        <v>76.64</v>
      </c>
      <c r="T8919" s="2">
        <v>2</v>
      </c>
      <c r="U8919" s="25">
        <v>0.2</v>
      </c>
      <c r="V8919" s="25">
        <v>26.823999999999995</v>
      </c>
      <c r="W8919" s="11">
        <f>Table_1[[#This Row],[Discount]]/Table_1[[#This Row],[Sales]]</f>
        <v>2.6096033402922755E-3</v>
      </c>
      <c r="X8919" t="str">
        <f>IF(Table_1[[#This Row],[Discount %]]&lt;=0.1, "0-10%", IF(Table_1[[#This Row],[Discount %]]&lt;=0.2, "10-20%", IF(Table_1[[#This Row],[Discount %]]&lt;=0.3, "20-30%", IF(Table_1[[#This Row],[Discount %]]&lt;=0.4, "30-40%", "40%+"))))</f>
        <v>0-10%</v>
      </c>
    </row>
    <row r="8920" spans="1:24" ht="14.4" x14ac:dyDescent="0.3">
      <c r="A8920" s="2">
        <v>8919</v>
      </c>
      <c r="B8920" s="2" t="s">
        <v>10311</v>
      </c>
      <c r="C8920" s="2">
        <f>YEAR([1]Data!$D8920)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9">
        <v>18.527999999999995</v>
      </c>
      <c r="T8920" s="2">
        <v>6</v>
      </c>
      <c r="U8920" s="25">
        <v>0.8</v>
      </c>
      <c r="V8920" s="25">
        <v>-27.791999999999994</v>
      </c>
      <c r="W8920" s="11">
        <f>Table_1[[#This Row],[Discount]]/Table_1[[#This Row],[Sales]]</f>
        <v>4.3177892918825574E-2</v>
      </c>
      <c r="X8920" t="str">
        <f>IF(Table_1[[#This Row],[Discount %]]&lt;=0.1, "0-10%", IF(Table_1[[#This Row],[Discount %]]&lt;=0.2, "10-20%", IF(Table_1[[#This Row],[Discount %]]&lt;=0.3, "20-30%", IF(Table_1[[#This Row],[Discount %]]&lt;=0.4, "30-40%", "40%+"))))</f>
        <v>0-10%</v>
      </c>
    </row>
    <row r="8921" spans="1:24" ht="14.4" x14ac:dyDescent="0.3">
      <c r="A8921" s="2">
        <v>8920</v>
      </c>
      <c r="B8921" s="2" t="s">
        <v>10312</v>
      </c>
      <c r="C8921" s="2">
        <f>YEAR([1]Data!$D8921)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9">
        <v>177.68</v>
      </c>
      <c r="T8921" s="2">
        <v>2</v>
      </c>
      <c r="U8921" s="25">
        <v>0</v>
      </c>
      <c r="V8921" s="25">
        <v>46.196799999999996</v>
      </c>
      <c r="W8921" s="11">
        <f>Table_1[[#This Row],[Discount]]/Table_1[[#This Row],[Sales]]</f>
        <v>0</v>
      </c>
      <c r="X8921" t="str">
        <f>IF(Table_1[[#This Row],[Discount %]]&lt;=0.1, "0-10%", IF(Table_1[[#This Row],[Discount %]]&lt;=0.2, "10-20%", IF(Table_1[[#This Row],[Discount %]]&lt;=0.3, "20-30%", IF(Table_1[[#This Row],[Discount %]]&lt;=0.4, "30-40%", "40%+"))))</f>
        <v>0-10%</v>
      </c>
    </row>
    <row r="8922" spans="1:24" ht="14.4" x14ac:dyDescent="0.3">
      <c r="A8922" s="2">
        <v>8921</v>
      </c>
      <c r="B8922" s="2" t="s">
        <v>10313</v>
      </c>
      <c r="C8922" s="2">
        <f>YEAR([1]Data!$D8922)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9">
        <v>159.97999999999999</v>
      </c>
      <c r="T8922" s="2">
        <v>2</v>
      </c>
      <c r="U8922" s="25">
        <v>0</v>
      </c>
      <c r="V8922" s="25">
        <v>57.592799999999997</v>
      </c>
      <c r="W8922" s="11">
        <f>Table_1[[#This Row],[Discount]]/Table_1[[#This Row],[Sales]]</f>
        <v>0</v>
      </c>
      <c r="X8922" t="str">
        <f>IF(Table_1[[#This Row],[Discount %]]&lt;=0.1, "0-10%", IF(Table_1[[#This Row],[Discount %]]&lt;=0.2, "10-20%", IF(Table_1[[#This Row],[Discount %]]&lt;=0.3, "20-30%", IF(Table_1[[#This Row],[Discount %]]&lt;=0.4, "30-40%", "40%+"))))</f>
        <v>0-10%</v>
      </c>
    </row>
    <row r="8923" spans="1:24" ht="14.4" x14ac:dyDescent="0.3">
      <c r="A8923" s="2">
        <v>8922</v>
      </c>
      <c r="B8923" s="2" t="s">
        <v>10314</v>
      </c>
      <c r="C8923" s="2">
        <f>YEAR([1]Data!$D8923)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9">
        <v>52.679999999999993</v>
      </c>
      <c r="T8923" s="2">
        <v>3</v>
      </c>
      <c r="U8923" s="25">
        <v>0.2</v>
      </c>
      <c r="V8923" s="25">
        <v>19.754999999999999</v>
      </c>
      <c r="W8923" s="11">
        <f>Table_1[[#This Row],[Discount]]/Table_1[[#This Row],[Sales]]</f>
        <v>3.7965072133637062E-3</v>
      </c>
      <c r="X8923" t="str">
        <f>IF(Table_1[[#This Row],[Discount %]]&lt;=0.1, "0-10%", IF(Table_1[[#This Row],[Discount %]]&lt;=0.2, "10-20%", IF(Table_1[[#This Row],[Discount %]]&lt;=0.3, "20-30%", IF(Table_1[[#This Row],[Discount %]]&lt;=0.4, "30-40%", "40%+"))))</f>
        <v>0-10%</v>
      </c>
    </row>
    <row r="8924" spans="1:24" ht="14.4" x14ac:dyDescent="0.3">
      <c r="A8924" s="2">
        <v>8923</v>
      </c>
      <c r="B8924" s="2" t="s">
        <v>10314</v>
      </c>
      <c r="C8924" s="2">
        <f>YEAR([1]Data!$D8924)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9">
        <v>11.568000000000001</v>
      </c>
      <c r="T8924" s="2">
        <v>3</v>
      </c>
      <c r="U8924" s="25">
        <v>0.2</v>
      </c>
      <c r="V8924" s="25">
        <v>2.6028000000000011</v>
      </c>
      <c r="W8924" s="11">
        <f>Table_1[[#This Row],[Discount]]/Table_1[[#This Row],[Sales]]</f>
        <v>1.7289073305670814E-2</v>
      </c>
      <c r="X8924" t="str">
        <f>IF(Table_1[[#This Row],[Discount %]]&lt;=0.1, "0-10%", IF(Table_1[[#This Row],[Discount %]]&lt;=0.2, "10-20%", IF(Table_1[[#This Row],[Discount %]]&lt;=0.3, "20-30%", IF(Table_1[[#This Row],[Discount %]]&lt;=0.4, "30-40%", "40%+"))))</f>
        <v>0-10%</v>
      </c>
    </row>
    <row r="8925" spans="1:24" ht="14.4" x14ac:dyDescent="0.3">
      <c r="A8925" s="2">
        <v>8924</v>
      </c>
      <c r="B8925" s="2" t="s">
        <v>10316</v>
      </c>
      <c r="C8925" s="2">
        <f>YEAR([1]Data!$D8925)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9">
        <v>4.572000000000001</v>
      </c>
      <c r="T8925" s="2">
        <v>4</v>
      </c>
      <c r="U8925" s="25">
        <v>0.7</v>
      </c>
      <c r="V8925" s="25">
        <v>-3.8100000000000005</v>
      </c>
      <c r="W8925" s="11">
        <f>Table_1[[#This Row],[Discount]]/Table_1[[#This Row],[Sales]]</f>
        <v>0.15310586176727906</v>
      </c>
      <c r="X8925" t="str">
        <f>IF(Table_1[[#This Row],[Discount %]]&lt;=0.1, "0-10%", IF(Table_1[[#This Row],[Discount %]]&lt;=0.2, "10-20%", IF(Table_1[[#This Row],[Discount %]]&lt;=0.3, "20-30%", IF(Table_1[[#This Row],[Discount %]]&lt;=0.4, "30-40%", "40%+"))))</f>
        <v>10-20%</v>
      </c>
    </row>
    <row r="8926" spans="1:24" ht="14.4" x14ac:dyDescent="0.3">
      <c r="A8926" s="2">
        <v>8925</v>
      </c>
      <c r="B8926" s="2" t="s">
        <v>10317</v>
      </c>
      <c r="C8926" s="2">
        <f>YEAR([1]Data!$D8926)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9">
        <v>1439.9680000000001</v>
      </c>
      <c r="T8926" s="2">
        <v>4</v>
      </c>
      <c r="U8926" s="25">
        <v>0.2</v>
      </c>
      <c r="V8926" s="25">
        <v>143.99680000000006</v>
      </c>
      <c r="W8926" s="11">
        <f>Table_1[[#This Row],[Discount]]/Table_1[[#This Row],[Sales]]</f>
        <v>1.388919753772306E-4</v>
      </c>
      <c r="X8926" t="str">
        <f>IF(Table_1[[#This Row],[Discount %]]&lt;=0.1, "0-10%", IF(Table_1[[#This Row],[Discount %]]&lt;=0.2, "10-20%", IF(Table_1[[#This Row],[Discount %]]&lt;=0.3, "20-30%", IF(Table_1[[#This Row],[Discount %]]&lt;=0.4, "30-40%", "40%+"))))</f>
        <v>0-10%</v>
      </c>
    </row>
    <row r="8927" spans="1:24" ht="14.4" x14ac:dyDescent="0.3">
      <c r="A8927" s="2">
        <v>8926</v>
      </c>
      <c r="B8927" s="2" t="s">
        <v>10317</v>
      </c>
      <c r="C8927" s="2">
        <f>YEAR([1]Data!$D8927)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9">
        <v>1.7279999999999995</v>
      </c>
      <c r="T8927" s="2">
        <v>3</v>
      </c>
      <c r="U8927" s="25">
        <v>0.8</v>
      </c>
      <c r="V8927" s="25">
        <v>-2.678399999999999</v>
      </c>
      <c r="W8927" s="11">
        <f>Table_1[[#This Row],[Discount]]/Table_1[[#This Row],[Sales]]</f>
        <v>0.46296296296296313</v>
      </c>
      <c r="X8927" t="str">
        <f>IF(Table_1[[#This Row],[Discount %]]&lt;=0.1, "0-10%", IF(Table_1[[#This Row],[Discount %]]&lt;=0.2, "10-20%", IF(Table_1[[#This Row],[Discount %]]&lt;=0.3, "20-30%", IF(Table_1[[#This Row],[Discount %]]&lt;=0.4, "30-40%", "40%+"))))</f>
        <v>40%+</v>
      </c>
    </row>
    <row r="8928" spans="1:24" ht="14.4" x14ac:dyDescent="0.3">
      <c r="A8928" s="2">
        <v>8927</v>
      </c>
      <c r="B8928" s="2" t="s">
        <v>10317</v>
      </c>
      <c r="C8928" s="2">
        <f>YEAR([1]Data!$D8928)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9">
        <v>626.09999999999991</v>
      </c>
      <c r="T8928" s="2">
        <v>3</v>
      </c>
      <c r="U8928" s="25">
        <v>0.5</v>
      </c>
      <c r="V8928" s="25">
        <v>-538.44600000000003</v>
      </c>
      <c r="W8928" s="11">
        <f>Table_1[[#This Row],[Discount]]/Table_1[[#This Row],[Sales]]</f>
        <v>7.9859447372624195E-4</v>
      </c>
      <c r="X8928" t="str">
        <f>IF(Table_1[[#This Row],[Discount %]]&lt;=0.1, "0-10%", IF(Table_1[[#This Row],[Discount %]]&lt;=0.2, "10-20%", IF(Table_1[[#This Row],[Discount %]]&lt;=0.3, "20-30%", IF(Table_1[[#This Row],[Discount %]]&lt;=0.4, "30-40%", "40%+"))))</f>
        <v>0-10%</v>
      </c>
    </row>
    <row r="8929" spans="1:24" ht="14.4" x14ac:dyDescent="0.3">
      <c r="A8929" s="2">
        <v>8928</v>
      </c>
      <c r="B8929" s="2" t="s">
        <v>10320</v>
      </c>
      <c r="C8929" s="2">
        <f>YEAR([1]Data!$D8929)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9">
        <v>99.2</v>
      </c>
      <c r="T8929" s="2">
        <v>5</v>
      </c>
      <c r="U8929" s="25">
        <v>0</v>
      </c>
      <c r="V8929" s="25">
        <v>25.792000000000002</v>
      </c>
      <c r="W8929" s="11">
        <f>Table_1[[#This Row],[Discount]]/Table_1[[#This Row],[Sales]]</f>
        <v>0</v>
      </c>
      <c r="X8929" t="str">
        <f>IF(Table_1[[#This Row],[Discount %]]&lt;=0.1, "0-10%", IF(Table_1[[#This Row],[Discount %]]&lt;=0.2, "10-20%", IF(Table_1[[#This Row],[Discount %]]&lt;=0.3, "20-30%", IF(Table_1[[#This Row],[Discount %]]&lt;=0.4, "30-40%", "40%+"))))</f>
        <v>0-10%</v>
      </c>
    </row>
    <row r="8930" spans="1:24" ht="14.4" x14ac:dyDescent="0.3">
      <c r="A8930" s="2">
        <v>8929</v>
      </c>
      <c r="B8930" s="2" t="s">
        <v>10321</v>
      </c>
      <c r="C8930" s="2">
        <f>YEAR([1]Data!$D8930)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9">
        <v>609.9799999999999</v>
      </c>
      <c r="T8930" s="2">
        <v>4</v>
      </c>
      <c r="U8930" s="25">
        <v>0.3</v>
      </c>
      <c r="V8930" s="25">
        <v>-113.28200000000004</v>
      </c>
      <c r="W8930" s="11">
        <f>Table_1[[#This Row],[Discount]]/Table_1[[#This Row],[Sales]]</f>
        <v>4.9181940391488255E-4</v>
      </c>
      <c r="X8930" t="str">
        <f>IF(Table_1[[#This Row],[Discount %]]&lt;=0.1, "0-10%", IF(Table_1[[#This Row],[Discount %]]&lt;=0.2, "10-20%", IF(Table_1[[#This Row],[Discount %]]&lt;=0.3, "20-30%", IF(Table_1[[#This Row],[Discount %]]&lt;=0.4, "30-40%", "40%+"))))</f>
        <v>0-10%</v>
      </c>
    </row>
    <row r="8931" spans="1:24" ht="14.4" x14ac:dyDescent="0.3">
      <c r="A8931" s="2">
        <v>8930</v>
      </c>
      <c r="B8931" s="2" t="s">
        <v>10321</v>
      </c>
      <c r="C8931" s="2">
        <f>YEAR([1]Data!$D8931)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9">
        <v>211.37199999999999</v>
      </c>
      <c r="T8931" s="2">
        <v>2</v>
      </c>
      <c r="U8931" s="25">
        <v>0.3</v>
      </c>
      <c r="V8931" s="25">
        <v>-45.294000000000011</v>
      </c>
      <c r="W8931" s="11">
        <f>Table_1[[#This Row],[Discount]]/Table_1[[#This Row],[Sales]]</f>
        <v>1.4192986772136329E-3</v>
      </c>
      <c r="X8931" t="str">
        <f>IF(Table_1[[#This Row],[Discount %]]&lt;=0.1, "0-10%", IF(Table_1[[#This Row],[Discount %]]&lt;=0.2, "10-20%", IF(Table_1[[#This Row],[Discount %]]&lt;=0.3, "20-30%", IF(Table_1[[#This Row],[Discount %]]&lt;=0.4, "30-40%", "40%+"))))</f>
        <v>0-10%</v>
      </c>
    </row>
    <row r="8932" spans="1:24" ht="14.4" x14ac:dyDescent="0.3">
      <c r="A8932" s="2">
        <v>8931</v>
      </c>
      <c r="B8932" s="2" t="s">
        <v>10321</v>
      </c>
      <c r="C8932" s="2">
        <f>YEAR([1]Data!$D8932)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9">
        <v>239.976</v>
      </c>
      <c r="T8932" s="2">
        <v>3</v>
      </c>
      <c r="U8932" s="25">
        <v>0.2</v>
      </c>
      <c r="V8932" s="25">
        <v>17.998199999999997</v>
      </c>
      <c r="W8932" s="11">
        <f>Table_1[[#This Row],[Discount]]/Table_1[[#This Row],[Sales]]</f>
        <v>8.3341667500083346E-4</v>
      </c>
      <c r="X8932" t="str">
        <f>IF(Table_1[[#This Row],[Discount %]]&lt;=0.1, "0-10%", IF(Table_1[[#This Row],[Discount %]]&lt;=0.2, "10-20%", IF(Table_1[[#This Row],[Discount %]]&lt;=0.3, "20-30%", IF(Table_1[[#This Row],[Discount %]]&lt;=0.4, "30-40%", "40%+"))))</f>
        <v>0-10%</v>
      </c>
    </row>
    <row r="8933" spans="1:24" ht="14.4" x14ac:dyDescent="0.3">
      <c r="A8933" s="2">
        <v>8932</v>
      </c>
      <c r="B8933" s="2" t="s">
        <v>10322</v>
      </c>
      <c r="C8933" s="2">
        <f>YEAR([1]Data!$D8933)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9">
        <v>99.949999999999989</v>
      </c>
      <c r="T8933" s="2">
        <v>5</v>
      </c>
      <c r="U8933" s="25">
        <v>0</v>
      </c>
      <c r="V8933" s="25">
        <v>22.988499999999998</v>
      </c>
      <c r="W8933" s="11">
        <f>Table_1[[#This Row],[Discount]]/Table_1[[#This Row],[Sales]]</f>
        <v>0</v>
      </c>
      <c r="X8933" t="str">
        <f>IF(Table_1[[#This Row],[Discount %]]&lt;=0.1, "0-10%", IF(Table_1[[#This Row],[Discount %]]&lt;=0.2, "10-20%", IF(Table_1[[#This Row],[Discount %]]&lt;=0.3, "20-30%", IF(Table_1[[#This Row],[Discount %]]&lt;=0.4, "30-40%", "40%+"))))</f>
        <v>0-10%</v>
      </c>
    </row>
    <row r="8934" spans="1:24" ht="14.4" x14ac:dyDescent="0.3">
      <c r="A8934" s="2">
        <v>8933</v>
      </c>
      <c r="B8934" s="2" t="s">
        <v>10322</v>
      </c>
      <c r="C8934" s="2">
        <f>YEAR([1]Data!$D8934)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9">
        <v>29.339999999999996</v>
      </c>
      <c r="T8934" s="2">
        <v>3</v>
      </c>
      <c r="U8934" s="25">
        <v>0</v>
      </c>
      <c r="V8934" s="25">
        <v>10.855799999999999</v>
      </c>
      <c r="W8934" s="11">
        <f>Table_1[[#This Row],[Discount]]/Table_1[[#This Row],[Sales]]</f>
        <v>0</v>
      </c>
      <c r="X8934" t="str">
        <f>IF(Table_1[[#This Row],[Discount %]]&lt;=0.1, "0-10%", IF(Table_1[[#This Row],[Discount %]]&lt;=0.2, "10-20%", IF(Table_1[[#This Row],[Discount %]]&lt;=0.3, "20-30%", IF(Table_1[[#This Row],[Discount %]]&lt;=0.4, "30-40%", "40%+"))))</f>
        <v>0-10%</v>
      </c>
    </row>
    <row r="8935" spans="1:24" ht="14.4" x14ac:dyDescent="0.3">
      <c r="A8935" s="2">
        <v>8934</v>
      </c>
      <c r="B8935" s="2" t="s">
        <v>10323</v>
      </c>
      <c r="C8935" s="2">
        <f>YEAR([1]Data!$D8935)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9">
        <v>16.739999999999998</v>
      </c>
      <c r="T8935" s="2">
        <v>2</v>
      </c>
      <c r="U8935" s="25">
        <v>0</v>
      </c>
      <c r="V8935" s="25">
        <v>4.3523999999999994</v>
      </c>
      <c r="W8935" s="11">
        <f>Table_1[[#This Row],[Discount]]/Table_1[[#This Row],[Sales]]</f>
        <v>0</v>
      </c>
      <c r="X8935" t="str">
        <f>IF(Table_1[[#This Row],[Discount %]]&lt;=0.1, "0-10%", IF(Table_1[[#This Row],[Discount %]]&lt;=0.2, "10-20%", IF(Table_1[[#This Row],[Discount %]]&lt;=0.3, "20-30%", IF(Table_1[[#This Row],[Discount %]]&lt;=0.4, "30-40%", "40%+"))))</f>
        <v>0-10%</v>
      </c>
    </row>
    <row r="8936" spans="1:24" ht="14.4" x14ac:dyDescent="0.3">
      <c r="A8936" s="2">
        <v>8935</v>
      </c>
      <c r="B8936" s="2" t="s">
        <v>10324</v>
      </c>
      <c r="C8936" s="2">
        <f>YEAR([1]Data!$D8936)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9">
        <v>12.672000000000001</v>
      </c>
      <c r="T8936" s="2">
        <v>3</v>
      </c>
      <c r="U8936" s="25">
        <v>0.2</v>
      </c>
      <c r="V8936" s="25">
        <v>3.96</v>
      </c>
      <c r="W8936" s="11">
        <f>Table_1[[#This Row],[Discount]]/Table_1[[#This Row],[Sales]]</f>
        <v>1.5782828282828284E-2</v>
      </c>
      <c r="X8936" t="str">
        <f>IF(Table_1[[#This Row],[Discount %]]&lt;=0.1, "0-10%", IF(Table_1[[#This Row],[Discount %]]&lt;=0.2, "10-20%", IF(Table_1[[#This Row],[Discount %]]&lt;=0.3, "20-30%", IF(Table_1[[#This Row],[Discount %]]&lt;=0.4, "30-40%", "40%+"))))</f>
        <v>0-10%</v>
      </c>
    </row>
    <row r="8937" spans="1:24" ht="14.4" x14ac:dyDescent="0.3">
      <c r="A8937" s="2">
        <v>8936</v>
      </c>
      <c r="B8937" s="2" t="s">
        <v>10324</v>
      </c>
      <c r="C8937" s="2">
        <f>YEAR([1]Data!$D8937)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9">
        <v>1119.8880000000001</v>
      </c>
      <c r="T8937" s="2">
        <v>14</v>
      </c>
      <c r="U8937" s="25">
        <v>0.2</v>
      </c>
      <c r="V8937" s="25">
        <v>209.97899999999993</v>
      </c>
      <c r="W8937" s="11">
        <f>Table_1[[#This Row],[Discount]]/Table_1[[#This Row],[Sales]]</f>
        <v>1.7858928750017858E-4</v>
      </c>
      <c r="X8937" t="str">
        <f>IF(Table_1[[#This Row],[Discount %]]&lt;=0.1, "0-10%", IF(Table_1[[#This Row],[Discount %]]&lt;=0.2, "10-20%", IF(Table_1[[#This Row],[Discount %]]&lt;=0.3, "20-30%", IF(Table_1[[#This Row],[Discount %]]&lt;=0.4, "30-40%", "40%+"))))</f>
        <v>0-10%</v>
      </c>
    </row>
    <row r="8938" spans="1:24" ht="14.4" x14ac:dyDescent="0.3">
      <c r="A8938" s="2">
        <v>8937</v>
      </c>
      <c r="B8938" s="2" t="s">
        <v>10325</v>
      </c>
      <c r="C8938" s="2">
        <f>YEAR([1]Data!$D8938)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9">
        <v>204.85</v>
      </c>
      <c r="T8938" s="2">
        <v>5</v>
      </c>
      <c r="U8938" s="25">
        <v>0</v>
      </c>
      <c r="V8938" s="25">
        <v>53.261000000000003</v>
      </c>
      <c r="W8938" s="11">
        <f>Table_1[[#This Row],[Discount]]/Table_1[[#This Row],[Sales]]</f>
        <v>0</v>
      </c>
      <c r="X8938" t="str">
        <f>IF(Table_1[[#This Row],[Discount %]]&lt;=0.1, "0-10%", IF(Table_1[[#This Row],[Discount %]]&lt;=0.2, "10-20%", IF(Table_1[[#This Row],[Discount %]]&lt;=0.3, "20-30%", IF(Table_1[[#This Row],[Discount %]]&lt;=0.4, "30-40%", "40%+"))))</f>
        <v>0-10%</v>
      </c>
    </row>
    <row r="8939" spans="1:24" ht="14.4" x14ac:dyDescent="0.3">
      <c r="A8939" s="2">
        <v>8938</v>
      </c>
      <c r="B8939" s="2" t="s">
        <v>10325</v>
      </c>
      <c r="C8939" s="2">
        <f>YEAR([1]Data!$D8939)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9">
        <v>135.98400000000001</v>
      </c>
      <c r="T8939" s="2">
        <v>2</v>
      </c>
      <c r="U8939" s="25">
        <v>0.2</v>
      </c>
      <c r="V8939" s="25">
        <v>16.997999999999983</v>
      </c>
      <c r="W8939" s="11">
        <f>Table_1[[#This Row],[Discount]]/Table_1[[#This Row],[Sales]]</f>
        <v>1.4707612660312978E-3</v>
      </c>
      <c r="X8939" t="str">
        <f>IF(Table_1[[#This Row],[Discount %]]&lt;=0.1, "0-10%", IF(Table_1[[#This Row],[Discount %]]&lt;=0.2, "10-20%", IF(Table_1[[#This Row],[Discount %]]&lt;=0.3, "20-30%", IF(Table_1[[#This Row],[Discount %]]&lt;=0.4, "30-40%", "40%+"))))</f>
        <v>0-10%</v>
      </c>
    </row>
    <row r="8940" spans="1:24" ht="14.4" x14ac:dyDescent="0.3">
      <c r="A8940" s="2">
        <v>8939</v>
      </c>
      <c r="B8940" s="2" t="s">
        <v>10325</v>
      </c>
      <c r="C8940" s="2">
        <f>YEAR([1]Data!$D8940)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9">
        <v>16.399999999999999</v>
      </c>
      <c r="T8940" s="2">
        <v>5</v>
      </c>
      <c r="U8940" s="25">
        <v>0</v>
      </c>
      <c r="V8940" s="25">
        <v>7.0520000000000005</v>
      </c>
      <c r="W8940" s="11">
        <f>Table_1[[#This Row],[Discount]]/Table_1[[#This Row],[Sales]]</f>
        <v>0</v>
      </c>
      <c r="X8940" t="str">
        <f>IF(Table_1[[#This Row],[Discount %]]&lt;=0.1, "0-10%", IF(Table_1[[#This Row],[Discount %]]&lt;=0.2, "10-20%", IF(Table_1[[#This Row],[Discount %]]&lt;=0.3, "20-30%", IF(Table_1[[#This Row],[Discount %]]&lt;=0.4, "30-40%", "40%+"))))</f>
        <v>0-10%</v>
      </c>
    </row>
    <row r="8941" spans="1:24" ht="14.4" x14ac:dyDescent="0.3">
      <c r="A8941" s="2">
        <v>8940</v>
      </c>
      <c r="B8941" s="2" t="s">
        <v>10325</v>
      </c>
      <c r="C8941" s="2">
        <f>YEAR([1]Data!$D8941)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9">
        <v>92.960000000000008</v>
      </c>
      <c r="T8941" s="2">
        <v>2</v>
      </c>
      <c r="U8941" s="25">
        <v>0.2</v>
      </c>
      <c r="V8941" s="25">
        <v>31.373999999999995</v>
      </c>
      <c r="W8941" s="11">
        <f>Table_1[[#This Row],[Discount]]/Table_1[[#This Row],[Sales]]</f>
        <v>2.1514629948364886E-3</v>
      </c>
      <c r="X8941" t="str">
        <f>IF(Table_1[[#This Row],[Discount %]]&lt;=0.1, "0-10%", IF(Table_1[[#This Row],[Discount %]]&lt;=0.2, "10-20%", IF(Table_1[[#This Row],[Discount %]]&lt;=0.3, "20-30%", IF(Table_1[[#This Row],[Discount %]]&lt;=0.4, "30-40%", "40%+"))))</f>
        <v>0-10%</v>
      </c>
    </row>
    <row r="8942" spans="1:24" ht="14.4" x14ac:dyDescent="0.3">
      <c r="A8942" s="2">
        <v>8941</v>
      </c>
      <c r="B8942" s="2" t="s">
        <v>10326</v>
      </c>
      <c r="C8942" s="2">
        <f>YEAR([1]Data!$D8942)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9">
        <v>7.6320000000000014</v>
      </c>
      <c r="T8942" s="2">
        <v>3</v>
      </c>
      <c r="U8942" s="25">
        <v>0.2</v>
      </c>
      <c r="V8942" s="25">
        <v>-1.8126000000000002</v>
      </c>
      <c r="W8942" s="11">
        <f>Table_1[[#This Row],[Discount]]/Table_1[[#This Row],[Sales]]</f>
        <v>2.6205450733752616E-2</v>
      </c>
      <c r="X8942" t="str">
        <f>IF(Table_1[[#This Row],[Discount %]]&lt;=0.1, "0-10%", IF(Table_1[[#This Row],[Discount %]]&lt;=0.2, "10-20%", IF(Table_1[[#This Row],[Discount %]]&lt;=0.3, "20-30%", IF(Table_1[[#This Row],[Discount %]]&lt;=0.4, "30-40%", "40%+"))))</f>
        <v>0-10%</v>
      </c>
    </row>
    <row r="8943" spans="1:24" ht="14.4" x14ac:dyDescent="0.3">
      <c r="A8943" s="2">
        <v>8942</v>
      </c>
      <c r="B8943" s="2" t="s">
        <v>10329</v>
      </c>
      <c r="C8943" s="2">
        <f>YEAR([1]Data!$D8943)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9">
        <v>4.1580000000000004</v>
      </c>
      <c r="T8943" s="2">
        <v>7</v>
      </c>
      <c r="U8943" s="25">
        <v>0.7</v>
      </c>
      <c r="V8943" s="25">
        <v>-3.4649999999999999</v>
      </c>
      <c r="W8943" s="11">
        <f>Table_1[[#This Row],[Discount]]/Table_1[[#This Row],[Sales]]</f>
        <v>0.16835016835016833</v>
      </c>
      <c r="X8943" t="str">
        <f>IF(Table_1[[#This Row],[Discount %]]&lt;=0.1, "0-10%", IF(Table_1[[#This Row],[Discount %]]&lt;=0.2, "10-20%", IF(Table_1[[#This Row],[Discount %]]&lt;=0.3, "20-30%", IF(Table_1[[#This Row],[Discount %]]&lt;=0.4, "30-40%", "40%+"))))</f>
        <v>10-20%</v>
      </c>
    </row>
    <row r="8944" spans="1:24" ht="14.4" x14ac:dyDescent="0.3">
      <c r="A8944" s="2">
        <v>8943</v>
      </c>
      <c r="B8944" s="2" t="s">
        <v>10329</v>
      </c>
      <c r="C8944" s="2">
        <f>YEAR([1]Data!$D8944)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9">
        <v>179.99100000000004</v>
      </c>
      <c r="T8944" s="2">
        <v>3</v>
      </c>
      <c r="U8944" s="25">
        <v>0.7</v>
      </c>
      <c r="V8944" s="25">
        <v>-251.98739999999992</v>
      </c>
      <c r="W8944" s="11">
        <f>Table_1[[#This Row],[Discount]]/Table_1[[#This Row],[Sales]]</f>
        <v>3.8890833430560404E-3</v>
      </c>
      <c r="X8944" t="str">
        <f>IF(Table_1[[#This Row],[Discount %]]&lt;=0.1, "0-10%", IF(Table_1[[#This Row],[Discount %]]&lt;=0.2, "10-20%", IF(Table_1[[#This Row],[Discount %]]&lt;=0.3, "20-30%", IF(Table_1[[#This Row],[Discount %]]&lt;=0.4, "30-40%", "40%+"))))</f>
        <v>0-10%</v>
      </c>
    </row>
    <row r="8945" spans="1:24" ht="14.4" x14ac:dyDescent="0.3">
      <c r="A8945" s="2">
        <v>8944</v>
      </c>
      <c r="B8945" s="2" t="s">
        <v>10332</v>
      </c>
      <c r="C8945" s="2">
        <f>YEAR([1]Data!$D8945)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9">
        <v>239.358</v>
      </c>
      <c r="T8945" s="2">
        <v>3</v>
      </c>
      <c r="U8945" s="25">
        <v>0.3</v>
      </c>
      <c r="V8945" s="25">
        <v>-47.871600000000001</v>
      </c>
      <c r="W8945" s="11">
        <f>Table_1[[#This Row],[Discount]]/Table_1[[#This Row],[Sales]]</f>
        <v>1.2533527185220464E-3</v>
      </c>
      <c r="X8945" t="str">
        <f>IF(Table_1[[#This Row],[Discount %]]&lt;=0.1, "0-10%", IF(Table_1[[#This Row],[Discount %]]&lt;=0.2, "10-20%", IF(Table_1[[#This Row],[Discount %]]&lt;=0.3, "20-30%", IF(Table_1[[#This Row],[Discount %]]&lt;=0.4, "30-40%", "40%+"))))</f>
        <v>0-10%</v>
      </c>
    </row>
    <row r="8946" spans="1:24" ht="14.4" x14ac:dyDescent="0.3">
      <c r="A8946" s="2">
        <v>8945</v>
      </c>
      <c r="B8946" s="2" t="s">
        <v>10333</v>
      </c>
      <c r="C8946" s="2">
        <f>YEAR([1]Data!$D8946)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9">
        <v>164.88</v>
      </c>
      <c r="T8946" s="2">
        <v>3</v>
      </c>
      <c r="U8946" s="25">
        <v>0</v>
      </c>
      <c r="V8946" s="25">
        <v>80.791200000000003</v>
      </c>
      <c r="W8946" s="11">
        <f>Table_1[[#This Row],[Discount]]/Table_1[[#This Row],[Sales]]</f>
        <v>0</v>
      </c>
      <c r="X8946" t="str">
        <f>IF(Table_1[[#This Row],[Discount %]]&lt;=0.1, "0-10%", IF(Table_1[[#This Row],[Discount %]]&lt;=0.2, "10-20%", IF(Table_1[[#This Row],[Discount %]]&lt;=0.3, "20-30%", IF(Table_1[[#This Row],[Discount %]]&lt;=0.4, "30-40%", "40%+"))))</f>
        <v>0-10%</v>
      </c>
    </row>
    <row r="8947" spans="1:24" ht="14.4" x14ac:dyDescent="0.3">
      <c r="A8947" s="2">
        <v>8946</v>
      </c>
      <c r="B8947" s="2" t="s">
        <v>10334</v>
      </c>
      <c r="C8947" s="2">
        <f>YEAR([1]Data!$D8947)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9">
        <v>10.95</v>
      </c>
      <c r="T8947" s="2">
        <v>3</v>
      </c>
      <c r="U8947" s="25">
        <v>0</v>
      </c>
      <c r="V8947" s="25">
        <v>3.2849999999999993</v>
      </c>
      <c r="W8947" s="11">
        <f>Table_1[[#This Row],[Discount]]/Table_1[[#This Row],[Sales]]</f>
        <v>0</v>
      </c>
      <c r="X8947" t="str">
        <f>IF(Table_1[[#This Row],[Discount %]]&lt;=0.1, "0-10%", IF(Table_1[[#This Row],[Discount %]]&lt;=0.2, "10-20%", IF(Table_1[[#This Row],[Discount %]]&lt;=0.3, "20-30%", IF(Table_1[[#This Row],[Discount %]]&lt;=0.4, "30-40%", "40%+"))))</f>
        <v>0-10%</v>
      </c>
    </row>
    <row r="8948" spans="1:24" ht="14.4" x14ac:dyDescent="0.3">
      <c r="A8948" s="2">
        <v>8947</v>
      </c>
      <c r="B8948" s="2" t="s">
        <v>10335</v>
      </c>
      <c r="C8948" s="2">
        <f>YEAR([1]Data!$D8948)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9">
        <v>19.440000000000001</v>
      </c>
      <c r="T8948" s="2">
        <v>3</v>
      </c>
      <c r="U8948" s="25">
        <v>0</v>
      </c>
      <c r="V8948" s="25">
        <v>9.3312000000000008</v>
      </c>
      <c r="W8948" s="11">
        <f>Table_1[[#This Row],[Discount]]/Table_1[[#This Row],[Sales]]</f>
        <v>0</v>
      </c>
      <c r="X8948" t="str">
        <f>IF(Table_1[[#This Row],[Discount %]]&lt;=0.1, "0-10%", IF(Table_1[[#This Row],[Discount %]]&lt;=0.2, "10-20%", IF(Table_1[[#This Row],[Discount %]]&lt;=0.3, "20-30%", IF(Table_1[[#This Row],[Discount %]]&lt;=0.4, "30-40%", "40%+"))))</f>
        <v>0-10%</v>
      </c>
    </row>
    <row r="8949" spans="1:24" ht="14.4" x14ac:dyDescent="0.3">
      <c r="A8949" s="2">
        <v>8948</v>
      </c>
      <c r="B8949" s="2" t="s">
        <v>10335</v>
      </c>
      <c r="C8949" s="2">
        <f>YEAR([1]Data!$D8949)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9">
        <v>12.3</v>
      </c>
      <c r="T8949" s="2">
        <v>5</v>
      </c>
      <c r="U8949" s="25">
        <v>0</v>
      </c>
      <c r="V8949" s="25">
        <v>6.15</v>
      </c>
      <c r="W8949" s="11">
        <f>Table_1[[#This Row],[Discount]]/Table_1[[#This Row],[Sales]]</f>
        <v>0</v>
      </c>
      <c r="X8949" t="str">
        <f>IF(Table_1[[#This Row],[Discount %]]&lt;=0.1, "0-10%", IF(Table_1[[#This Row],[Discount %]]&lt;=0.2, "10-20%", IF(Table_1[[#This Row],[Discount %]]&lt;=0.3, "20-30%", IF(Table_1[[#This Row],[Discount %]]&lt;=0.4, "30-40%", "40%+"))))</f>
        <v>0-10%</v>
      </c>
    </row>
    <row r="8950" spans="1:24" ht="14.4" x14ac:dyDescent="0.3">
      <c r="A8950" s="2">
        <v>8949</v>
      </c>
      <c r="B8950" s="2" t="s">
        <v>10336</v>
      </c>
      <c r="C8950" s="2">
        <f>YEAR([1]Data!$D8950)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9">
        <v>13.97</v>
      </c>
      <c r="T8950" s="2">
        <v>1</v>
      </c>
      <c r="U8950" s="25">
        <v>0</v>
      </c>
      <c r="V8950" s="25">
        <v>3.632200000000001</v>
      </c>
      <c r="W8950" s="11">
        <f>Table_1[[#This Row],[Discount]]/Table_1[[#This Row],[Sales]]</f>
        <v>0</v>
      </c>
      <c r="X8950" t="str">
        <f>IF(Table_1[[#This Row],[Discount %]]&lt;=0.1, "0-10%", IF(Table_1[[#This Row],[Discount %]]&lt;=0.2, "10-20%", IF(Table_1[[#This Row],[Discount %]]&lt;=0.3, "20-30%", IF(Table_1[[#This Row],[Discount %]]&lt;=0.4, "30-40%", "40%+"))))</f>
        <v>0-10%</v>
      </c>
    </row>
    <row r="8951" spans="1:24" ht="14.4" x14ac:dyDescent="0.3">
      <c r="A8951" s="2">
        <v>8950</v>
      </c>
      <c r="B8951" s="2" t="s">
        <v>10337</v>
      </c>
      <c r="C8951" s="2">
        <f>YEAR([1]Data!$D8951)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9">
        <v>934.9559999999999</v>
      </c>
      <c r="T8951" s="2">
        <v>6</v>
      </c>
      <c r="U8951" s="25">
        <v>0.4</v>
      </c>
      <c r="V8951" s="25">
        <v>-249.32159999999999</v>
      </c>
      <c r="W8951" s="11">
        <f>Table_1[[#This Row],[Discount]]/Table_1[[#This Row],[Sales]]</f>
        <v>4.2782761969547238E-4</v>
      </c>
      <c r="X8951" t="str">
        <f>IF(Table_1[[#This Row],[Discount %]]&lt;=0.1, "0-10%", IF(Table_1[[#This Row],[Discount %]]&lt;=0.2, "10-20%", IF(Table_1[[#This Row],[Discount %]]&lt;=0.3, "20-30%", IF(Table_1[[#This Row],[Discount %]]&lt;=0.4, "30-40%", "40%+"))))</f>
        <v>0-10%</v>
      </c>
    </row>
    <row r="8952" spans="1:24" ht="14.4" x14ac:dyDescent="0.3">
      <c r="A8952" s="2">
        <v>8951</v>
      </c>
      <c r="B8952" s="2" t="s">
        <v>10337</v>
      </c>
      <c r="C8952" s="2">
        <f>YEAR([1]Data!$D8952)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9">
        <v>46.864000000000004</v>
      </c>
      <c r="T8952" s="2">
        <v>2</v>
      </c>
      <c r="U8952" s="25">
        <v>0.2</v>
      </c>
      <c r="V8952" s="25">
        <v>7.615399999999994</v>
      </c>
      <c r="W8952" s="11">
        <f>Table_1[[#This Row],[Discount]]/Table_1[[#This Row],[Sales]]</f>
        <v>4.2676681461249573E-3</v>
      </c>
      <c r="X8952" t="str">
        <f>IF(Table_1[[#This Row],[Discount %]]&lt;=0.1, "0-10%", IF(Table_1[[#This Row],[Discount %]]&lt;=0.2, "10-20%", IF(Table_1[[#This Row],[Discount %]]&lt;=0.3, "20-30%", IF(Table_1[[#This Row],[Discount %]]&lt;=0.4, "30-40%", "40%+"))))</f>
        <v>0-10%</v>
      </c>
    </row>
    <row r="8953" spans="1:24" ht="14.4" x14ac:dyDescent="0.3">
      <c r="A8953" s="2">
        <v>8952</v>
      </c>
      <c r="B8953" s="2" t="s">
        <v>10337</v>
      </c>
      <c r="C8953" s="2">
        <f>YEAR([1]Data!$D8953)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9">
        <v>26.160000000000004</v>
      </c>
      <c r="T8953" s="2">
        <v>3</v>
      </c>
      <c r="U8953" s="25">
        <v>0.2</v>
      </c>
      <c r="V8953" s="25">
        <v>1.961999999999998</v>
      </c>
      <c r="W8953" s="11">
        <f>Table_1[[#This Row],[Discount]]/Table_1[[#This Row],[Sales]]</f>
        <v>7.6452599388379195E-3</v>
      </c>
      <c r="X8953" t="str">
        <f>IF(Table_1[[#This Row],[Discount %]]&lt;=0.1, "0-10%", IF(Table_1[[#This Row],[Discount %]]&lt;=0.2, "10-20%", IF(Table_1[[#This Row],[Discount %]]&lt;=0.3, "20-30%", IF(Table_1[[#This Row],[Discount %]]&lt;=0.4, "30-40%", "40%+"))))</f>
        <v>0-10%</v>
      </c>
    </row>
    <row r="8954" spans="1:24" ht="14.4" x14ac:dyDescent="0.3">
      <c r="A8954" s="2">
        <v>8953</v>
      </c>
      <c r="B8954" s="2" t="s">
        <v>10337</v>
      </c>
      <c r="C8954" s="2">
        <f>YEAR([1]Data!$D8954)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9">
        <v>23.128</v>
      </c>
      <c r="T8954" s="2">
        <v>7</v>
      </c>
      <c r="U8954" s="25">
        <v>0.2</v>
      </c>
      <c r="V8954" s="25">
        <v>2.8909999999999982</v>
      </c>
      <c r="W8954" s="11">
        <f>Table_1[[#This Row],[Discount]]/Table_1[[#This Row],[Sales]]</f>
        <v>8.647526807333104E-3</v>
      </c>
      <c r="X8954" t="str">
        <f>IF(Table_1[[#This Row],[Discount %]]&lt;=0.1, "0-10%", IF(Table_1[[#This Row],[Discount %]]&lt;=0.2, "10-20%", IF(Table_1[[#This Row],[Discount %]]&lt;=0.3, "20-30%", IF(Table_1[[#This Row],[Discount %]]&lt;=0.4, "30-40%", "40%+"))))</f>
        <v>0-10%</v>
      </c>
    </row>
    <row r="8955" spans="1:24" ht="14.4" x14ac:dyDescent="0.3">
      <c r="A8955" s="2">
        <v>8954</v>
      </c>
      <c r="B8955" s="2" t="s">
        <v>10337</v>
      </c>
      <c r="C8955" s="2">
        <f>YEAR([1]Data!$D8955)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9">
        <v>59.24</v>
      </c>
      <c r="T8955" s="2">
        <v>5</v>
      </c>
      <c r="U8955" s="25">
        <v>0.2</v>
      </c>
      <c r="V8955" s="25">
        <v>16.290999999999997</v>
      </c>
      <c r="W8955" s="11">
        <f>Table_1[[#This Row],[Discount]]/Table_1[[#This Row],[Sales]]</f>
        <v>3.37609723160027E-3</v>
      </c>
      <c r="X8955" t="str">
        <f>IF(Table_1[[#This Row],[Discount %]]&lt;=0.1, "0-10%", IF(Table_1[[#This Row],[Discount %]]&lt;=0.2, "10-20%", IF(Table_1[[#This Row],[Discount %]]&lt;=0.3, "20-30%", IF(Table_1[[#This Row],[Discount %]]&lt;=0.4, "30-40%", "40%+"))))</f>
        <v>0-10%</v>
      </c>
    </row>
    <row r="8956" spans="1:24" ht="14.4" x14ac:dyDescent="0.3">
      <c r="A8956" s="2">
        <v>8955</v>
      </c>
      <c r="B8956" s="2" t="s">
        <v>10338</v>
      </c>
      <c r="C8956" s="2">
        <f>YEAR([1]Data!$D8956)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9">
        <v>155.45600000000002</v>
      </c>
      <c r="T8956" s="2">
        <v>4</v>
      </c>
      <c r="U8956" s="25">
        <v>0.2</v>
      </c>
      <c r="V8956" s="25">
        <v>-7.7727999999999895</v>
      </c>
      <c r="W8956" s="11">
        <f>Table_1[[#This Row],[Discount]]/Table_1[[#This Row],[Sales]]</f>
        <v>1.2865376698229724E-3</v>
      </c>
      <c r="X8956" t="str">
        <f>IF(Table_1[[#This Row],[Discount %]]&lt;=0.1, "0-10%", IF(Table_1[[#This Row],[Discount %]]&lt;=0.2, "10-20%", IF(Table_1[[#This Row],[Discount %]]&lt;=0.3, "20-30%", IF(Table_1[[#This Row],[Discount %]]&lt;=0.4, "30-40%", "40%+"))))</f>
        <v>0-10%</v>
      </c>
    </row>
    <row r="8957" spans="1:24" ht="14.4" x14ac:dyDescent="0.3">
      <c r="A8957" s="2">
        <v>8956</v>
      </c>
      <c r="B8957" s="2" t="s">
        <v>10339</v>
      </c>
      <c r="C8957" s="2">
        <f>YEAR([1]Data!$D8957)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9">
        <v>8.56</v>
      </c>
      <c r="T8957" s="2">
        <v>2</v>
      </c>
      <c r="U8957" s="25">
        <v>0</v>
      </c>
      <c r="V8957" s="25">
        <v>3.8519999999999994</v>
      </c>
      <c r="W8957" s="11">
        <f>Table_1[[#This Row],[Discount]]/Table_1[[#This Row],[Sales]]</f>
        <v>0</v>
      </c>
      <c r="X8957" t="str">
        <f>IF(Table_1[[#This Row],[Discount %]]&lt;=0.1, "0-10%", IF(Table_1[[#This Row],[Discount %]]&lt;=0.2, "10-20%", IF(Table_1[[#This Row],[Discount %]]&lt;=0.3, "20-30%", IF(Table_1[[#This Row],[Discount %]]&lt;=0.4, "30-40%", "40%+"))))</f>
        <v>0-10%</v>
      </c>
    </row>
    <row r="8958" spans="1:24" ht="14.4" x14ac:dyDescent="0.3">
      <c r="A8958" s="2">
        <v>8957</v>
      </c>
      <c r="B8958" s="2" t="s">
        <v>10340</v>
      </c>
      <c r="C8958" s="2">
        <f>YEAR([1]Data!$D8958)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9">
        <v>21</v>
      </c>
      <c r="T8958" s="2">
        <v>3</v>
      </c>
      <c r="U8958" s="25">
        <v>0.2</v>
      </c>
      <c r="V8958" s="25">
        <v>5.7750000000000021</v>
      </c>
      <c r="W8958" s="11">
        <f>Table_1[[#This Row],[Discount]]/Table_1[[#This Row],[Sales]]</f>
        <v>9.5238095238095247E-3</v>
      </c>
      <c r="X8958" t="str">
        <f>IF(Table_1[[#This Row],[Discount %]]&lt;=0.1, "0-10%", IF(Table_1[[#This Row],[Discount %]]&lt;=0.2, "10-20%", IF(Table_1[[#This Row],[Discount %]]&lt;=0.3, "20-30%", IF(Table_1[[#This Row],[Discount %]]&lt;=0.4, "30-40%", "40%+"))))</f>
        <v>0-10%</v>
      </c>
    </row>
    <row r="8959" spans="1:24" ht="14.4" x14ac:dyDescent="0.3">
      <c r="A8959" s="2">
        <v>8958</v>
      </c>
      <c r="B8959" s="2" t="s">
        <v>10340</v>
      </c>
      <c r="C8959" s="2">
        <f>YEAR([1]Data!$D8959)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9">
        <v>120</v>
      </c>
      <c r="T8959" s="2">
        <v>2</v>
      </c>
      <c r="U8959" s="25">
        <v>0.5</v>
      </c>
      <c r="V8959" s="25">
        <v>-7.2000000000000028</v>
      </c>
      <c r="W8959" s="11">
        <f>Table_1[[#This Row],[Discount]]/Table_1[[#This Row],[Sales]]</f>
        <v>4.1666666666666666E-3</v>
      </c>
      <c r="X8959" t="str">
        <f>IF(Table_1[[#This Row],[Discount %]]&lt;=0.1, "0-10%", IF(Table_1[[#This Row],[Discount %]]&lt;=0.2, "10-20%", IF(Table_1[[#This Row],[Discount %]]&lt;=0.3, "20-30%", IF(Table_1[[#This Row],[Discount %]]&lt;=0.4, "30-40%", "40%+"))))</f>
        <v>0-10%</v>
      </c>
    </row>
    <row r="8960" spans="1:24" ht="14.4" x14ac:dyDescent="0.3">
      <c r="A8960" s="2">
        <v>8959</v>
      </c>
      <c r="B8960" s="2" t="s">
        <v>10341</v>
      </c>
      <c r="C8960" s="2">
        <f>YEAR([1]Data!$D8960)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9">
        <v>299.95999999999998</v>
      </c>
      <c r="T8960" s="2">
        <v>5</v>
      </c>
      <c r="U8960" s="25">
        <v>0.2</v>
      </c>
      <c r="V8960" s="25">
        <v>37.494999999999962</v>
      </c>
      <c r="W8960" s="11">
        <f>Table_1[[#This Row],[Discount]]/Table_1[[#This Row],[Sales]]</f>
        <v>6.6675556740898795E-4</v>
      </c>
      <c r="X8960" t="str">
        <f>IF(Table_1[[#This Row],[Discount %]]&lt;=0.1, "0-10%", IF(Table_1[[#This Row],[Discount %]]&lt;=0.2, "10-20%", IF(Table_1[[#This Row],[Discount %]]&lt;=0.3, "20-30%", IF(Table_1[[#This Row],[Discount %]]&lt;=0.4, "30-40%", "40%+"))))</f>
        <v>0-10%</v>
      </c>
    </row>
    <row r="8961" spans="1:24" ht="14.4" x14ac:dyDescent="0.3">
      <c r="A8961" s="2">
        <v>8960</v>
      </c>
      <c r="B8961" s="2" t="s">
        <v>10341</v>
      </c>
      <c r="C8961" s="2">
        <f>YEAR([1]Data!$D8961)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9">
        <v>67.839999999999989</v>
      </c>
      <c r="T8961" s="2">
        <v>5</v>
      </c>
      <c r="U8961" s="25">
        <v>0.8</v>
      </c>
      <c r="V8961" s="25">
        <v>-179.77600000000001</v>
      </c>
      <c r="W8961" s="11">
        <f>Table_1[[#This Row],[Discount]]/Table_1[[#This Row],[Sales]]</f>
        <v>1.1792452830188682E-2</v>
      </c>
      <c r="X8961" t="str">
        <f>IF(Table_1[[#This Row],[Discount %]]&lt;=0.1, "0-10%", IF(Table_1[[#This Row],[Discount %]]&lt;=0.2, "10-20%", IF(Table_1[[#This Row],[Discount %]]&lt;=0.3, "20-30%", IF(Table_1[[#This Row],[Discount %]]&lt;=0.4, "30-40%", "40%+"))))</f>
        <v>0-10%</v>
      </c>
    </row>
    <row r="8962" spans="1:24" ht="14.4" x14ac:dyDescent="0.3">
      <c r="A8962" s="2">
        <v>8961</v>
      </c>
      <c r="B8962" s="2" t="s">
        <v>10341</v>
      </c>
      <c r="C8962" s="2">
        <f>YEAR([1]Data!$D8962)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9">
        <v>853.92999999999984</v>
      </c>
      <c r="T8962" s="2">
        <v>5</v>
      </c>
      <c r="U8962" s="25">
        <v>0.3</v>
      </c>
      <c r="V8962" s="25">
        <v>-24.397999999999911</v>
      </c>
      <c r="W8962" s="11">
        <f>Table_1[[#This Row],[Discount]]/Table_1[[#This Row],[Sales]]</f>
        <v>3.513168526694226E-4</v>
      </c>
      <c r="X8962" t="str">
        <f>IF(Table_1[[#This Row],[Discount %]]&lt;=0.1, "0-10%", IF(Table_1[[#This Row],[Discount %]]&lt;=0.2, "10-20%", IF(Table_1[[#This Row],[Discount %]]&lt;=0.3, "20-30%", IF(Table_1[[#This Row],[Discount %]]&lt;=0.4, "30-40%", "40%+"))))</f>
        <v>0-10%</v>
      </c>
    </row>
    <row r="8963" spans="1:24" ht="14.4" x14ac:dyDescent="0.3">
      <c r="A8963" s="2">
        <v>8962</v>
      </c>
      <c r="B8963" s="2" t="s">
        <v>10341</v>
      </c>
      <c r="C8963" s="2">
        <f>YEAR([1]Data!$D8963)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9">
        <v>18.687999999999999</v>
      </c>
      <c r="T8963" s="2">
        <v>4</v>
      </c>
      <c r="U8963" s="25">
        <v>0.2</v>
      </c>
      <c r="V8963" s="25">
        <v>3.7375999999999996</v>
      </c>
      <c r="W8963" s="11">
        <f>Table_1[[#This Row],[Discount]]/Table_1[[#This Row],[Sales]]</f>
        <v>1.0702054794520549E-2</v>
      </c>
      <c r="X8963" t="str">
        <f>IF(Table_1[[#This Row],[Discount %]]&lt;=0.1, "0-10%", IF(Table_1[[#This Row],[Discount %]]&lt;=0.2, "10-20%", IF(Table_1[[#This Row],[Discount %]]&lt;=0.3, "20-30%", IF(Table_1[[#This Row],[Discount %]]&lt;=0.4, "30-40%", "40%+"))))</f>
        <v>0-10%</v>
      </c>
    </row>
    <row r="8964" spans="1:24" ht="14.4" x14ac:dyDescent="0.3">
      <c r="A8964" s="2">
        <v>8963</v>
      </c>
      <c r="B8964" s="2" t="s">
        <v>10342</v>
      </c>
      <c r="C8964" s="2">
        <f>YEAR([1]Data!$D8964)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9">
        <v>273.95999999999998</v>
      </c>
      <c r="T8964" s="2">
        <v>2</v>
      </c>
      <c r="U8964" s="25">
        <v>0</v>
      </c>
      <c r="V8964" s="25">
        <v>71.229600000000005</v>
      </c>
      <c r="W8964" s="11">
        <f>Table_1[[#This Row],[Discount]]/Table_1[[#This Row],[Sales]]</f>
        <v>0</v>
      </c>
      <c r="X8964" t="str">
        <f>IF(Table_1[[#This Row],[Discount %]]&lt;=0.1, "0-10%", IF(Table_1[[#This Row],[Discount %]]&lt;=0.2, "10-20%", IF(Table_1[[#This Row],[Discount %]]&lt;=0.3, "20-30%", IF(Table_1[[#This Row],[Discount %]]&lt;=0.4, "30-40%", "40%+"))))</f>
        <v>0-10%</v>
      </c>
    </row>
    <row r="8965" spans="1:24" ht="14.4" x14ac:dyDescent="0.3">
      <c r="A8965" s="2">
        <v>8964</v>
      </c>
      <c r="B8965" s="2" t="s">
        <v>10342</v>
      </c>
      <c r="C8965" s="2">
        <f>YEAR([1]Data!$D8965)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9">
        <v>89.97</v>
      </c>
      <c r="T8965" s="2">
        <v>3</v>
      </c>
      <c r="U8965" s="25">
        <v>0</v>
      </c>
      <c r="V8965" s="25">
        <v>18.893699999999995</v>
      </c>
      <c r="W8965" s="11">
        <f>Table_1[[#This Row],[Discount]]/Table_1[[#This Row],[Sales]]</f>
        <v>0</v>
      </c>
      <c r="X8965" t="str">
        <f>IF(Table_1[[#This Row],[Discount %]]&lt;=0.1, "0-10%", IF(Table_1[[#This Row],[Discount %]]&lt;=0.2, "10-20%", IF(Table_1[[#This Row],[Discount %]]&lt;=0.3, "20-30%", IF(Table_1[[#This Row],[Discount %]]&lt;=0.4, "30-40%", "40%+"))))</f>
        <v>0-10%</v>
      </c>
    </row>
    <row r="8966" spans="1:24" ht="14.4" x14ac:dyDescent="0.3">
      <c r="A8966" s="2">
        <v>8965</v>
      </c>
      <c r="B8966" s="2" t="s">
        <v>10342</v>
      </c>
      <c r="C8966" s="2">
        <f>YEAR([1]Data!$D8966)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9">
        <v>756.80000000000007</v>
      </c>
      <c r="T8966" s="2">
        <v>5</v>
      </c>
      <c r="U8966" s="25">
        <v>0</v>
      </c>
      <c r="V8966" s="25">
        <v>75.679999999999978</v>
      </c>
      <c r="W8966" s="11">
        <f>Table_1[[#This Row],[Discount]]/Table_1[[#This Row],[Sales]]</f>
        <v>0</v>
      </c>
      <c r="X8966" t="str">
        <f>IF(Table_1[[#This Row],[Discount %]]&lt;=0.1, "0-10%", IF(Table_1[[#This Row],[Discount %]]&lt;=0.2, "10-20%", IF(Table_1[[#This Row],[Discount %]]&lt;=0.3, "20-30%", IF(Table_1[[#This Row],[Discount %]]&lt;=0.4, "30-40%", "40%+"))))</f>
        <v>0-10%</v>
      </c>
    </row>
    <row r="8967" spans="1:24" ht="14.4" x14ac:dyDescent="0.3">
      <c r="A8967" s="2">
        <v>8966</v>
      </c>
      <c r="B8967" s="2" t="s">
        <v>10343</v>
      </c>
      <c r="C8967" s="2">
        <f>YEAR([1]Data!$D8967)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9">
        <v>1.2479999999999998</v>
      </c>
      <c r="T8967" s="2">
        <v>2</v>
      </c>
      <c r="U8967" s="25">
        <v>0.8</v>
      </c>
      <c r="V8967" s="25">
        <v>-1.934400000000001</v>
      </c>
      <c r="W8967" s="11">
        <f>Table_1[[#This Row],[Discount]]/Table_1[[#This Row],[Sales]]</f>
        <v>0.64102564102564119</v>
      </c>
      <c r="X8967" t="str">
        <f>IF(Table_1[[#This Row],[Discount %]]&lt;=0.1, "0-10%", IF(Table_1[[#This Row],[Discount %]]&lt;=0.2, "10-20%", IF(Table_1[[#This Row],[Discount %]]&lt;=0.3, "20-30%", IF(Table_1[[#This Row],[Discount %]]&lt;=0.4, "30-40%", "40%+"))))</f>
        <v>40%+</v>
      </c>
    </row>
    <row r="8968" spans="1:24" ht="14.4" x14ac:dyDescent="0.3">
      <c r="A8968" s="2">
        <v>8967</v>
      </c>
      <c r="B8968" s="2" t="s">
        <v>10344</v>
      </c>
      <c r="C8968" s="2">
        <f>YEAR([1]Data!$D8968)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9">
        <v>72</v>
      </c>
      <c r="T8968" s="2">
        <v>1</v>
      </c>
      <c r="U8968" s="25">
        <v>0.2</v>
      </c>
      <c r="V8968" s="25">
        <v>14.399999999999999</v>
      </c>
      <c r="W8968" s="11">
        <f>Table_1[[#This Row],[Discount]]/Table_1[[#This Row],[Sales]]</f>
        <v>2.7777777777777779E-3</v>
      </c>
      <c r="X8968" t="str">
        <f>IF(Table_1[[#This Row],[Discount %]]&lt;=0.1, "0-10%", IF(Table_1[[#This Row],[Discount %]]&lt;=0.2, "10-20%", IF(Table_1[[#This Row],[Discount %]]&lt;=0.3, "20-30%", IF(Table_1[[#This Row],[Discount %]]&lt;=0.4, "30-40%", "40%+"))))</f>
        <v>0-10%</v>
      </c>
    </row>
    <row r="8969" spans="1:24" ht="14.4" x14ac:dyDescent="0.3">
      <c r="A8969" s="2">
        <v>8968</v>
      </c>
      <c r="B8969" s="2" t="s">
        <v>10344</v>
      </c>
      <c r="C8969" s="2">
        <f>YEAR([1]Data!$D8969)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9">
        <v>470.15499999999997</v>
      </c>
      <c r="T8969" s="2">
        <v>7</v>
      </c>
      <c r="U8969" s="25">
        <v>0.3</v>
      </c>
      <c r="V8969" s="25">
        <v>-13.432999999999993</v>
      </c>
      <c r="W8969" s="11">
        <f>Table_1[[#This Row],[Discount]]/Table_1[[#This Row],[Sales]]</f>
        <v>6.3808743924875842E-4</v>
      </c>
      <c r="X8969" t="str">
        <f>IF(Table_1[[#This Row],[Discount %]]&lt;=0.1, "0-10%", IF(Table_1[[#This Row],[Discount %]]&lt;=0.2, "10-20%", IF(Table_1[[#This Row],[Discount %]]&lt;=0.3, "20-30%", IF(Table_1[[#This Row],[Discount %]]&lt;=0.4, "30-40%", "40%+"))))</f>
        <v>0-10%</v>
      </c>
    </row>
    <row r="8970" spans="1:24" ht="14.4" x14ac:dyDescent="0.3">
      <c r="A8970" s="2">
        <v>8969</v>
      </c>
      <c r="B8970" s="2" t="s">
        <v>10345</v>
      </c>
      <c r="C8970" s="2">
        <f>YEAR([1]Data!$D8970)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9">
        <v>39.128</v>
      </c>
      <c r="T8970" s="2">
        <v>1</v>
      </c>
      <c r="U8970" s="25">
        <v>0.2</v>
      </c>
      <c r="V8970" s="25">
        <v>-8.803799999999999</v>
      </c>
      <c r="W8970" s="11">
        <f>Table_1[[#This Row],[Discount]]/Table_1[[#This Row],[Sales]]</f>
        <v>5.1114291555919037E-3</v>
      </c>
      <c r="X8970" t="str">
        <f>IF(Table_1[[#This Row],[Discount %]]&lt;=0.1, "0-10%", IF(Table_1[[#This Row],[Discount %]]&lt;=0.2, "10-20%", IF(Table_1[[#This Row],[Discount %]]&lt;=0.3, "20-30%", IF(Table_1[[#This Row],[Discount %]]&lt;=0.4, "30-40%", "40%+"))))</f>
        <v>0-10%</v>
      </c>
    </row>
    <row r="8971" spans="1:24" ht="14.4" x14ac:dyDescent="0.3">
      <c r="A8971" s="2">
        <v>8970</v>
      </c>
      <c r="B8971" s="2" t="s">
        <v>10346</v>
      </c>
      <c r="C8971" s="2">
        <f>YEAR([1]Data!$D8971)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9">
        <v>19.728000000000002</v>
      </c>
      <c r="T8971" s="2">
        <v>9</v>
      </c>
      <c r="U8971" s="25">
        <v>0.2</v>
      </c>
      <c r="V8971" s="25">
        <v>1.7262000000000022</v>
      </c>
      <c r="W8971" s="11">
        <f>Table_1[[#This Row],[Discount]]/Table_1[[#This Row],[Sales]]</f>
        <v>1.013787510137875E-2</v>
      </c>
      <c r="X8971" t="str">
        <f>IF(Table_1[[#This Row],[Discount %]]&lt;=0.1, "0-10%", IF(Table_1[[#This Row],[Discount %]]&lt;=0.2, "10-20%", IF(Table_1[[#This Row],[Discount %]]&lt;=0.3, "20-30%", IF(Table_1[[#This Row],[Discount %]]&lt;=0.4, "30-40%", "40%+"))))</f>
        <v>0-10%</v>
      </c>
    </row>
    <row r="8972" spans="1:24" ht="14.4" x14ac:dyDescent="0.3">
      <c r="A8972" s="2">
        <v>8971</v>
      </c>
      <c r="B8972" s="2" t="s">
        <v>10346</v>
      </c>
      <c r="C8972" s="2">
        <f>YEAR([1]Data!$D8972)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9">
        <v>151.18799999999999</v>
      </c>
      <c r="T8972" s="2">
        <v>2</v>
      </c>
      <c r="U8972" s="25">
        <v>0.4</v>
      </c>
      <c r="V8972" s="25">
        <v>-25.198000000000008</v>
      </c>
      <c r="W8972" s="11">
        <f>Table_1[[#This Row],[Discount]]/Table_1[[#This Row],[Sales]]</f>
        <v>2.6457126226949231E-3</v>
      </c>
      <c r="X8972" t="str">
        <f>IF(Table_1[[#This Row],[Discount %]]&lt;=0.1, "0-10%", IF(Table_1[[#This Row],[Discount %]]&lt;=0.2, "10-20%", IF(Table_1[[#This Row],[Discount %]]&lt;=0.3, "20-30%", IF(Table_1[[#This Row],[Discount %]]&lt;=0.4, "30-40%", "40%+"))))</f>
        <v>0-10%</v>
      </c>
    </row>
    <row r="8973" spans="1:24" ht="14.4" x14ac:dyDescent="0.3">
      <c r="A8973" s="2">
        <v>8972</v>
      </c>
      <c r="B8973" s="2" t="s">
        <v>10347</v>
      </c>
      <c r="C8973" s="2">
        <f>YEAR([1]Data!$D8973)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9">
        <v>271.76400000000001</v>
      </c>
      <c r="T8973" s="2">
        <v>2</v>
      </c>
      <c r="U8973" s="25">
        <v>0.1</v>
      </c>
      <c r="V8973" s="25">
        <v>60.391999999999967</v>
      </c>
      <c r="W8973" s="11">
        <f>Table_1[[#This Row],[Discount]]/Table_1[[#This Row],[Sales]]</f>
        <v>3.6796632372205297E-4</v>
      </c>
      <c r="X8973" t="str">
        <f>IF(Table_1[[#This Row],[Discount %]]&lt;=0.1, "0-10%", IF(Table_1[[#This Row],[Discount %]]&lt;=0.2, "10-20%", IF(Table_1[[#This Row],[Discount %]]&lt;=0.3, "20-30%", IF(Table_1[[#This Row],[Discount %]]&lt;=0.4, "30-40%", "40%+"))))</f>
        <v>0-10%</v>
      </c>
    </row>
    <row r="8974" spans="1:24" ht="14.4" x14ac:dyDescent="0.3">
      <c r="A8974" s="2">
        <v>8973</v>
      </c>
      <c r="B8974" s="2" t="s">
        <v>10348</v>
      </c>
      <c r="C8974" s="2">
        <f>YEAR([1]Data!$D8974)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9">
        <v>47.496000000000002</v>
      </c>
      <c r="T8974" s="2">
        <v>1</v>
      </c>
      <c r="U8974" s="25">
        <v>0.2</v>
      </c>
      <c r="V8974" s="25">
        <v>-1.187400000000002</v>
      </c>
      <c r="W8974" s="11">
        <f>Table_1[[#This Row],[Discount]]/Table_1[[#This Row],[Sales]]</f>
        <v>4.2108809162876874E-3</v>
      </c>
      <c r="X8974" t="str">
        <f>IF(Table_1[[#This Row],[Discount %]]&lt;=0.1, "0-10%", IF(Table_1[[#This Row],[Discount %]]&lt;=0.2, "10-20%", IF(Table_1[[#This Row],[Discount %]]&lt;=0.3, "20-30%", IF(Table_1[[#This Row],[Discount %]]&lt;=0.4, "30-40%", "40%+"))))</f>
        <v>0-10%</v>
      </c>
    </row>
    <row r="8975" spans="1:24" ht="14.4" x14ac:dyDescent="0.3">
      <c r="A8975" s="2">
        <v>8974</v>
      </c>
      <c r="B8975" s="2" t="s">
        <v>10349</v>
      </c>
      <c r="C8975" s="2">
        <f>YEAR([1]Data!$D8975)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9">
        <v>344.98099999999994</v>
      </c>
      <c r="T8975" s="2">
        <v>7</v>
      </c>
      <c r="U8975" s="25">
        <v>0.15</v>
      </c>
      <c r="V8975" s="25">
        <v>28.410200000000017</v>
      </c>
      <c r="W8975" s="11">
        <f>Table_1[[#This Row],[Discount]]/Table_1[[#This Row],[Sales]]</f>
        <v>4.3480655456387457E-4</v>
      </c>
      <c r="X8975" t="str">
        <f>IF(Table_1[[#This Row],[Discount %]]&lt;=0.1, "0-10%", IF(Table_1[[#This Row],[Discount %]]&lt;=0.2, "10-20%", IF(Table_1[[#This Row],[Discount %]]&lt;=0.3, "20-30%", IF(Table_1[[#This Row],[Discount %]]&lt;=0.4, "30-40%", "40%+"))))</f>
        <v>0-10%</v>
      </c>
    </row>
    <row r="8976" spans="1:24" ht="14.4" x14ac:dyDescent="0.3">
      <c r="A8976" s="2">
        <v>8975</v>
      </c>
      <c r="B8976" s="2" t="s">
        <v>10350</v>
      </c>
      <c r="C8976" s="2">
        <f>YEAR([1]Data!$D8976)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9">
        <v>36.288000000000011</v>
      </c>
      <c r="T8976" s="2">
        <v>7</v>
      </c>
      <c r="U8976" s="25">
        <v>0.2</v>
      </c>
      <c r="V8976" s="25">
        <v>12.700800000000001</v>
      </c>
      <c r="W8976" s="11">
        <f>Table_1[[#This Row],[Discount]]/Table_1[[#This Row],[Sales]]</f>
        <v>5.511463844797177E-3</v>
      </c>
      <c r="X8976" t="str">
        <f>IF(Table_1[[#This Row],[Discount %]]&lt;=0.1, "0-10%", IF(Table_1[[#This Row],[Discount %]]&lt;=0.2, "10-20%", IF(Table_1[[#This Row],[Discount %]]&lt;=0.3, "20-30%", IF(Table_1[[#This Row],[Discount %]]&lt;=0.4, "30-40%", "40%+"))))</f>
        <v>0-10%</v>
      </c>
    </row>
    <row r="8977" spans="1:24" ht="14.4" x14ac:dyDescent="0.3">
      <c r="A8977" s="2">
        <v>8976</v>
      </c>
      <c r="B8977" s="2" t="s">
        <v>10350</v>
      </c>
      <c r="C8977" s="2">
        <f>YEAR([1]Data!$D8977)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9">
        <v>78.304000000000002</v>
      </c>
      <c r="T8977" s="2">
        <v>2</v>
      </c>
      <c r="U8977" s="25">
        <v>0.2</v>
      </c>
      <c r="V8977" s="25">
        <v>29.363999999999997</v>
      </c>
      <c r="W8977" s="11">
        <f>Table_1[[#This Row],[Discount]]/Table_1[[#This Row],[Sales]]</f>
        <v>2.5541479362484677E-3</v>
      </c>
      <c r="X8977" t="str">
        <f>IF(Table_1[[#This Row],[Discount %]]&lt;=0.1, "0-10%", IF(Table_1[[#This Row],[Discount %]]&lt;=0.2, "10-20%", IF(Table_1[[#This Row],[Discount %]]&lt;=0.3, "20-30%", IF(Table_1[[#This Row],[Discount %]]&lt;=0.4, "30-40%", "40%+"))))</f>
        <v>0-10%</v>
      </c>
    </row>
    <row r="8978" spans="1:24" ht="14.4" x14ac:dyDescent="0.3">
      <c r="A8978" s="2">
        <v>8977</v>
      </c>
      <c r="B8978" s="2" t="s">
        <v>10350</v>
      </c>
      <c r="C8978" s="2">
        <f>YEAR([1]Data!$D8978)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9">
        <v>127.785</v>
      </c>
      <c r="T8978" s="2">
        <v>1</v>
      </c>
      <c r="U8978" s="25">
        <v>0.3</v>
      </c>
      <c r="V8978" s="25">
        <v>-31.033499999999989</v>
      </c>
      <c r="W8978" s="11">
        <f>Table_1[[#This Row],[Discount]]/Table_1[[#This Row],[Sales]]</f>
        <v>2.3476933912431035E-3</v>
      </c>
      <c r="X8978" t="str">
        <f>IF(Table_1[[#This Row],[Discount %]]&lt;=0.1, "0-10%", IF(Table_1[[#This Row],[Discount %]]&lt;=0.2, "10-20%", IF(Table_1[[#This Row],[Discount %]]&lt;=0.3, "20-30%", IF(Table_1[[#This Row],[Discount %]]&lt;=0.4, "30-40%", "40%+"))))</f>
        <v>0-10%</v>
      </c>
    </row>
    <row r="8979" spans="1:24" ht="14.4" x14ac:dyDescent="0.3">
      <c r="A8979" s="2">
        <v>8978</v>
      </c>
      <c r="B8979" s="2" t="s">
        <v>10350</v>
      </c>
      <c r="C8979" s="2">
        <f>YEAR([1]Data!$D8979)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9">
        <v>6.1039999999999983</v>
      </c>
      <c r="T8979" s="2">
        <v>2</v>
      </c>
      <c r="U8979" s="25">
        <v>0.8</v>
      </c>
      <c r="V8979" s="25">
        <v>-9.1560000000000006</v>
      </c>
      <c r="W8979" s="11">
        <f>Table_1[[#This Row],[Discount]]/Table_1[[#This Row],[Sales]]</f>
        <v>0.13106159895150726</v>
      </c>
      <c r="X8979" t="str">
        <f>IF(Table_1[[#This Row],[Discount %]]&lt;=0.1, "0-10%", IF(Table_1[[#This Row],[Discount %]]&lt;=0.2, "10-20%", IF(Table_1[[#This Row],[Discount %]]&lt;=0.3, "20-30%", IF(Table_1[[#This Row],[Discount %]]&lt;=0.4, "30-40%", "40%+"))))</f>
        <v>10-20%</v>
      </c>
    </row>
    <row r="8980" spans="1:24" ht="14.4" x14ac:dyDescent="0.3">
      <c r="A8980" s="2">
        <v>8979</v>
      </c>
      <c r="B8980" s="2" t="s">
        <v>10351</v>
      </c>
      <c r="C8980" s="2">
        <f>YEAR([1]Data!$D8980)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9">
        <v>5.76</v>
      </c>
      <c r="T8980" s="2">
        <v>2</v>
      </c>
      <c r="U8980" s="25">
        <v>0</v>
      </c>
      <c r="V8980" s="25">
        <v>2.8224</v>
      </c>
      <c r="W8980" s="11">
        <f>Table_1[[#This Row],[Discount]]/Table_1[[#This Row],[Sales]]</f>
        <v>0</v>
      </c>
      <c r="X8980" t="str">
        <f>IF(Table_1[[#This Row],[Discount %]]&lt;=0.1, "0-10%", IF(Table_1[[#This Row],[Discount %]]&lt;=0.2, "10-20%", IF(Table_1[[#This Row],[Discount %]]&lt;=0.3, "20-30%", IF(Table_1[[#This Row],[Discount %]]&lt;=0.4, "30-40%", "40%+"))))</f>
        <v>0-10%</v>
      </c>
    </row>
    <row r="8981" spans="1:24" ht="14.4" x14ac:dyDescent="0.3">
      <c r="A8981" s="2">
        <v>8980</v>
      </c>
      <c r="B8981" s="2" t="s">
        <v>10352</v>
      </c>
      <c r="C8981" s="2">
        <f>YEAR([1]Data!$D8981)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9">
        <v>1.7199999999999995</v>
      </c>
      <c r="T8981" s="2">
        <v>1</v>
      </c>
      <c r="U8981" s="25">
        <v>0.8</v>
      </c>
      <c r="V8981" s="25">
        <v>-2.8380000000000001</v>
      </c>
      <c r="W8981" s="11">
        <f>Table_1[[#This Row],[Discount]]/Table_1[[#This Row],[Sales]]</f>
        <v>0.4651162790697676</v>
      </c>
      <c r="X8981" t="str">
        <f>IF(Table_1[[#This Row],[Discount %]]&lt;=0.1, "0-10%", IF(Table_1[[#This Row],[Discount %]]&lt;=0.2, "10-20%", IF(Table_1[[#This Row],[Discount %]]&lt;=0.3, "20-30%", IF(Table_1[[#This Row],[Discount %]]&lt;=0.4, "30-40%", "40%+"))))</f>
        <v>40%+</v>
      </c>
    </row>
    <row r="8982" spans="1:24" ht="14.4" x14ac:dyDescent="0.3">
      <c r="A8982" s="2">
        <v>8981</v>
      </c>
      <c r="B8982" s="2" t="s">
        <v>10353</v>
      </c>
      <c r="C8982" s="2">
        <f>YEAR([1]Data!$D8982)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9">
        <v>8.9519999999999982</v>
      </c>
      <c r="T8982" s="2">
        <v>2</v>
      </c>
      <c r="U8982" s="25">
        <v>0.8</v>
      </c>
      <c r="V8982" s="25">
        <v>-14.770800000000001</v>
      </c>
      <c r="W8982" s="11">
        <f>Table_1[[#This Row],[Discount]]/Table_1[[#This Row],[Sales]]</f>
        <v>8.9365504915102797E-2</v>
      </c>
      <c r="X8982" t="str">
        <f>IF(Table_1[[#This Row],[Discount %]]&lt;=0.1, "0-10%", IF(Table_1[[#This Row],[Discount %]]&lt;=0.2, "10-20%", IF(Table_1[[#This Row],[Discount %]]&lt;=0.3, "20-30%", IF(Table_1[[#This Row],[Discount %]]&lt;=0.4, "30-40%", "40%+"))))</f>
        <v>0-10%</v>
      </c>
    </row>
    <row r="8983" spans="1:24" ht="14.4" x14ac:dyDescent="0.3">
      <c r="A8983" s="2">
        <v>8982</v>
      </c>
      <c r="B8983" s="2" t="s">
        <v>10355</v>
      </c>
      <c r="C8983" s="2">
        <f>YEAR([1]Data!$D8983)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9">
        <v>2.3339999999999996</v>
      </c>
      <c r="T8983" s="2">
        <v>3</v>
      </c>
      <c r="U8983" s="25">
        <v>0.8</v>
      </c>
      <c r="V8983" s="25">
        <v>-6.3018000000000001</v>
      </c>
      <c r="W8983" s="11">
        <f>Table_1[[#This Row],[Discount]]/Table_1[[#This Row],[Sales]]</f>
        <v>0.34275921165381329</v>
      </c>
      <c r="X8983" t="str">
        <f>IF(Table_1[[#This Row],[Discount %]]&lt;=0.1, "0-10%", IF(Table_1[[#This Row],[Discount %]]&lt;=0.2, "10-20%", IF(Table_1[[#This Row],[Discount %]]&lt;=0.3, "20-30%", IF(Table_1[[#This Row],[Discount %]]&lt;=0.4, "30-40%", "40%+"))))</f>
        <v>30-40%</v>
      </c>
    </row>
    <row r="8984" spans="1:24" ht="14.4" x14ac:dyDescent="0.3">
      <c r="A8984" s="2">
        <v>8983</v>
      </c>
      <c r="B8984" s="2" t="s">
        <v>10355</v>
      </c>
      <c r="C8984" s="2">
        <f>YEAR([1]Data!$D8984)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9">
        <v>1.7279999999999998</v>
      </c>
      <c r="T8984" s="2">
        <v>4</v>
      </c>
      <c r="U8984" s="25">
        <v>0.8</v>
      </c>
      <c r="V8984" s="25">
        <v>-2.764800000000001</v>
      </c>
      <c r="W8984" s="11">
        <f>Table_1[[#This Row],[Discount]]/Table_1[[#This Row],[Sales]]</f>
        <v>0.46296296296296308</v>
      </c>
      <c r="X8984" t="str">
        <f>IF(Table_1[[#This Row],[Discount %]]&lt;=0.1, "0-10%", IF(Table_1[[#This Row],[Discount %]]&lt;=0.2, "10-20%", IF(Table_1[[#This Row],[Discount %]]&lt;=0.3, "20-30%", IF(Table_1[[#This Row],[Discount %]]&lt;=0.4, "30-40%", "40%+"))))</f>
        <v>40%+</v>
      </c>
    </row>
    <row r="8985" spans="1:24" ht="14.4" x14ac:dyDescent="0.3">
      <c r="A8985" s="2">
        <v>8984</v>
      </c>
      <c r="B8985" s="2" t="s">
        <v>10355</v>
      </c>
      <c r="C8985" s="2">
        <f>YEAR([1]Data!$D8985)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9">
        <v>159.04</v>
      </c>
      <c r="T8985" s="2">
        <v>5</v>
      </c>
      <c r="U8985" s="25">
        <v>0.6</v>
      </c>
      <c r="V8985" s="25">
        <v>-194.82400000000001</v>
      </c>
      <c r="W8985" s="11">
        <f>Table_1[[#This Row],[Discount]]/Table_1[[#This Row],[Sales]]</f>
        <v>3.772635814889336E-3</v>
      </c>
      <c r="X8985" t="str">
        <f>IF(Table_1[[#This Row],[Discount %]]&lt;=0.1, "0-10%", IF(Table_1[[#This Row],[Discount %]]&lt;=0.2, "10-20%", IF(Table_1[[#This Row],[Discount %]]&lt;=0.3, "20-30%", IF(Table_1[[#This Row],[Discount %]]&lt;=0.4, "30-40%", "40%+"))))</f>
        <v>0-10%</v>
      </c>
    </row>
    <row r="8986" spans="1:24" ht="14.4" x14ac:dyDescent="0.3">
      <c r="A8986" s="2">
        <v>8985</v>
      </c>
      <c r="B8986" s="2" t="s">
        <v>10355</v>
      </c>
      <c r="C8986" s="2">
        <f>YEAR([1]Data!$D8986)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9">
        <v>145.97999999999999</v>
      </c>
      <c r="T8986" s="2">
        <v>2</v>
      </c>
      <c r="U8986" s="25">
        <v>0.5</v>
      </c>
      <c r="V8986" s="25">
        <v>-99.266399999999976</v>
      </c>
      <c r="W8986" s="11">
        <f>Table_1[[#This Row],[Discount]]/Table_1[[#This Row],[Sales]]</f>
        <v>3.4251267296889986E-3</v>
      </c>
      <c r="X8986" t="str">
        <f>IF(Table_1[[#This Row],[Discount %]]&lt;=0.1, "0-10%", IF(Table_1[[#This Row],[Discount %]]&lt;=0.2, "10-20%", IF(Table_1[[#This Row],[Discount %]]&lt;=0.3, "20-30%", IF(Table_1[[#This Row],[Discount %]]&lt;=0.4, "30-40%", "40%+"))))</f>
        <v>0-10%</v>
      </c>
    </row>
    <row r="8987" spans="1:24" ht="14.4" x14ac:dyDescent="0.3">
      <c r="A8987" s="2">
        <v>8986</v>
      </c>
      <c r="B8987" s="2" t="s">
        <v>10356</v>
      </c>
      <c r="C8987" s="2">
        <f>YEAR([1]Data!$D8987)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9">
        <v>77.951999999999998</v>
      </c>
      <c r="T8987" s="2">
        <v>3</v>
      </c>
      <c r="U8987" s="25">
        <v>0.2</v>
      </c>
      <c r="V8987" s="25">
        <v>12.667199999999994</v>
      </c>
      <c r="W8987" s="11">
        <f>Table_1[[#This Row],[Discount]]/Table_1[[#This Row],[Sales]]</f>
        <v>2.5656814449917902E-3</v>
      </c>
      <c r="X8987" t="str">
        <f>IF(Table_1[[#This Row],[Discount %]]&lt;=0.1, "0-10%", IF(Table_1[[#This Row],[Discount %]]&lt;=0.2, "10-20%", IF(Table_1[[#This Row],[Discount %]]&lt;=0.3, "20-30%", IF(Table_1[[#This Row],[Discount %]]&lt;=0.4, "30-40%", "40%+"))))</f>
        <v>0-10%</v>
      </c>
    </row>
    <row r="8988" spans="1:24" ht="14.4" x14ac:dyDescent="0.3">
      <c r="A8988" s="2">
        <v>8987</v>
      </c>
      <c r="B8988" s="2" t="s">
        <v>10356</v>
      </c>
      <c r="C8988" s="2">
        <f>YEAR([1]Data!$D8988)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9">
        <v>95.970000000000013</v>
      </c>
      <c r="T8988" s="2">
        <v>5</v>
      </c>
      <c r="U8988" s="25">
        <v>0.7</v>
      </c>
      <c r="V8988" s="25">
        <v>-73.57699999999997</v>
      </c>
      <c r="W8988" s="11">
        <f>Table_1[[#This Row],[Discount]]/Table_1[[#This Row],[Sales]]</f>
        <v>7.2939460247994151E-3</v>
      </c>
      <c r="X8988" t="str">
        <f>IF(Table_1[[#This Row],[Discount %]]&lt;=0.1, "0-10%", IF(Table_1[[#This Row],[Discount %]]&lt;=0.2, "10-20%", IF(Table_1[[#This Row],[Discount %]]&lt;=0.3, "20-30%", IF(Table_1[[#This Row],[Discount %]]&lt;=0.4, "30-40%", "40%+"))))</f>
        <v>0-10%</v>
      </c>
    </row>
    <row r="8989" spans="1:24" ht="14.4" x14ac:dyDescent="0.3">
      <c r="A8989" s="2">
        <v>8988</v>
      </c>
      <c r="B8989" s="2" t="s">
        <v>10356</v>
      </c>
      <c r="C8989" s="2">
        <f>YEAR([1]Data!$D8989)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9">
        <v>105.584</v>
      </c>
      <c r="T8989" s="2">
        <v>2</v>
      </c>
      <c r="U8989" s="25">
        <v>0.2</v>
      </c>
      <c r="V8989" s="25">
        <v>9.2386000000000053</v>
      </c>
      <c r="W8989" s="11">
        <f>Table_1[[#This Row],[Discount]]/Table_1[[#This Row],[Sales]]</f>
        <v>1.8942263979390818E-3</v>
      </c>
      <c r="X8989" t="str">
        <f>IF(Table_1[[#This Row],[Discount %]]&lt;=0.1, "0-10%", IF(Table_1[[#This Row],[Discount %]]&lt;=0.2, "10-20%", IF(Table_1[[#This Row],[Discount %]]&lt;=0.3, "20-30%", IF(Table_1[[#This Row],[Discount %]]&lt;=0.4, "30-40%", "40%+"))))</f>
        <v>0-10%</v>
      </c>
    </row>
    <row r="8990" spans="1:24" ht="14.4" x14ac:dyDescent="0.3">
      <c r="A8990" s="2">
        <v>8989</v>
      </c>
      <c r="B8990" s="2" t="s">
        <v>10356</v>
      </c>
      <c r="C8990" s="2">
        <f>YEAR([1]Data!$D8990)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9">
        <v>9.3439999999999994</v>
      </c>
      <c r="T8990" s="2">
        <v>2</v>
      </c>
      <c r="U8990" s="25">
        <v>0.2</v>
      </c>
      <c r="V8990" s="25">
        <v>1.1679999999999997</v>
      </c>
      <c r="W8990" s="11">
        <f>Table_1[[#This Row],[Discount]]/Table_1[[#This Row],[Sales]]</f>
        <v>2.1404109589041098E-2</v>
      </c>
      <c r="X8990" t="str">
        <f>IF(Table_1[[#This Row],[Discount %]]&lt;=0.1, "0-10%", IF(Table_1[[#This Row],[Discount %]]&lt;=0.2, "10-20%", IF(Table_1[[#This Row],[Discount %]]&lt;=0.3, "20-30%", IF(Table_1[[#This Row],[Discount %]]&lt;=0.4, "30-40%", "40%+"))))</f>
        <v>0-10%</v>
      </c>
    </row>
    <row r="8991" spans="1:24" ht="14.4" x14ac:dyDescent="0.3">
      <c r="A8991" s="2">
        <v>8990</v>
      </c>
      <c r="B8991" s="2" t="s">
        <v>10357</v>
      </c>
      <c r="C8991" s="2">
        <f>YEAR([1]Data!$D8991)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9">
        <v>9.68</v>
      </c>
      <c r="T8991" s="2">
        <v>2</v>
      </c>
      <c r="U8991" s="25">
        <v>0</v>
      </c>
      <c r="V8991" s="25">
        <v>3.7751999999999999</v>
      </c>
      <c r="W8991" s="11">
        <f>Table_1[[#This Row],[Discount]]/Table_1[[#This Row],[Sales]]</f>
        <v>0</v>
      </c>
      <c r="X8991" t="str">
        <f>IF(Table_1[[#This Row],[Discount %]]&lt;=0.1, "0-10%", IF(Table_1[[#This Row],[Discount %]]&lt;=0.2, "10-20%", IF(Table_1[[#This Row],[Discount %]]&lt;=0.3, "20-30%", IF(Table_1[[#This Row],[Discount %]]&lt;=0.4, "30-40%", "40%+"))))</f>
        <v>0-10%</v>
      </c>
    </row>
    <row r="8992" spans="1:24" ht="14.4" x14ac:dyDescent="0.3">
      <c r="A8992" s="2">
        <v>8991</v>
      </c>
      <c r="B8992" s="2" t="s">
        <v>10357</v>
      </c>
      <c r="C8992" s="2">
        <f>YEAR([1]Data!$D8992)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9">
        <v>4899.93</v>
      </c>
      <c r="T8992" s="2">
        <v>7</v>
      </c>
      <c r="U8992" s="25">
        <v>0</v>
      </c>
      <c r="V8992" s="25">
        <v>2302.9670999999998</v>
      </c>
      <c r="W8992" s="11">
        <f>Table_1[[#This Row],[Discount]]/Table_1[[#This Row],[Sales]]</f>
        <v>0</v>
      </c>
      <c r="X8992" t="str">
        <f>IF(Table_1[[#This Row],[Discount %]]&lt;=0.1, "0-10%", IF(Table_1[[#This Row],[Discount %]]&lt;=0.2, "10-20%", IF(Table_1[[#This Row],[Discount %]]&lt;=0.3, "20-30%", IF(Table_1[[#This Row],[Discount %]]&lt;=0.4, "30-40%", "40%+"))))</f>
        <v>0-10%</v>
      </c>
    </row>
    <row r="8993" spans="1:24" ht="14.4" x14ac:dyDescent="0.3">
      <c r="A8993" s="2">
        <v>8992</v>
      </c>
      <c r="B8993" s="2" t="s">
        <v>10358</v>
      </c>
      <c r="C8993" s="2">
        <f>YEAR([1]Data!$D8993)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9">
        <v>104.75</v>
      </c>
      <c r="T8993" s="2">
        <v>5</v>
      </c>
      <c r="U8993" s="25">
        <v>0</v>
      </c>
      <c r="V8993" s="25">
        <v>21.997499999999999</v>
      </c>
      <c r="W8993" s="11">
        <f>Table_1[[#This Row],[Discount]]/Table_1[[#This Row],[Sales]]</f>
        <v>0</v>
      </c>
      <c r="X8993" t="str">
        <f>IF(Table_1[[#This Row],[Discount %]]&lt;=0.1, "0-10%", IF(Table_1[[#This Row],[Discount %]]&lt;=0.2, "10-20%", IF(Table_1[[#This Row],[Discount %]]&lt;=0.3, "20-30%", IF(Table_1[[#This Row],[Discount %]]&lt;=0.4, "30-40%", "40%+"))))</f>
        <v>0-10%</v>
      </c>
    </row>
    <row r="8994" spans="1:24" ht="14.4" x14ac:dyDescent="0.3">
      <c r="A8994" s="2">
        <v>8993</v>
      </c>
      <c r="B8994" s="2" t="s">
        <v>10359</v>
      </c>
      <c r="C8994" s="2">
        <f>YEAR([1]Data!$D8994)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9">
        <v>18.528000000000002</v>
      </c>
      <c r="T8994" s="2">
        <v>2</v>
      </c>
      <c r="U8994" s="25">
        <v>0.2</v>
      </c>
      <c r="V8994" s="25">
        <v>4.4004000000000003</v>
      </c>
      <c r="W8994" s="11">
        <f>Table_1[[#This Row],[Discount]]/Table_1[[#This Row],[Sales]]</f>
        <v>1.079447322970639E-2</v>
      </c>
      <c r="X8994" t="str">
        <f>IF(Table_1[[#This Row],[Discount %]]&lt;=0.1, "0-10%", IF(Table_1[[#This Row],[Discount %]]&lt;=0.2, "10-20%", IF(Table_1[[#This Row],[Discount %]]&lt;=0.3, "20-30%", IF(Table_1[[#This Row],[Discount %]]&lt;=0.4, "30-40%", "40%+"))))</f>
        <v>0-10%</v>
      </c>
    </row>
    <row r="8995" spans="1:24" ht="14.4" x14ac:dyDescent="0.3">
      <c r="A8995" s="2">
        <v>8994</v>
      </c>
      <c r="B8995" s="2" t="s">
        <v>10359</v>
      </c>
      <c r="C8995" s="2">
        <f>YEAR([1]Data!$D8995)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9">
        <v>1875.258</v>
      </c>
      <c r="T8995" s="2">
        <v>7</v>
      </c>
      <c r="U8995" s="25">
        <v>0.4</v>
      </c>
      <c r="V8995" s="25">
        <v>-968.88329999999996</v>
      </c>
      <c r="W8995" s="11">
        <f>Table_1[[#This Row],[Discount]]/Table_1[[#This Row],[Sales]]</f>
        <v>2.1330398270531309E-4</v>
      </c>
      <c r="X8995" t="str">
        <f>IF(Table_1[[#This Row],[Discount %]]&lt;=0.1, "0-10%", IF(Table_1[[#This Row],[Discount %]]&lt;=0.2, "10-20%", IF(Table_1[[#This Row],[Discount %]]&lt;=0.3, "20-30%", IF(Table_1[[#This Row],[Discount %]]&lt;=0.4, "30-40%", "40%+"))))</f>
        <v>0-10%</v>
      </c>
    </row>
    <row r="8996" spans="1:24" ht="14.4" x14ac:dyDescent="0.3">
      <c r="A8996" s="2">
        <v>8995</v>
      </c>
      <c r="B8996" s="2" t="s">
        <v>10360</v>
      </c>
      <c r="C8996" s="2">
        <f>YEAR([1]Data!$D8996)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9">
        <v>91.360000000000014</v>
      </c>
      <c r="T8996" s="2">
        <v>5</v>
      </c>
      <c r="U8996" s="25">
        <v>0.2</v>
      </c>
      <c r="V8996" s="25">
        <v>29.691999999999993</v>
      </c>
      <c r="W8996" s="11">
        <f>Table_1[[#This Row],[Discount]]/Table_1[[#This Row],[Sales]]</f>
        <v>2.1891418563922938E-3</v>
      </c>
      <c r="X8996" t="str">
        <f>IF(Table_1[[#This Row],[Discount %]]&lt;=0.1, "0-10%", IF(Table_1[[#This Row],[Discount %]]&lt;=0.2, "10-20%", IF(Table_1[[#This Row],[Discount %]]&lt;=0.3, "20-30%", IF(Table_1[[#This Row],[Discount %]]&lt;=0.4, "30-40%", "40%+"))))</f>
        <v>0-10%</v>
      </c>
    </row>
    <row r="8997" spans="1:24" ht="14.4" x14ac:dyDescent="0.3">
      <c r="A8997" s="2">
        <v>8996</v>
      </c>
      <c r="B8997" s="2" t="s">
        <v>10360</v>
      </c>
      <c r="C8997" s="2">
        <f>YEAR([1]Data!$D8997)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9">
        <v>152.24</v>
      </c>
      <c r="T8997" s="2">
        <v>5</v>
      </c>
      <c r="U8997" s="25">
        <v>0.2</v>
      </c>
      <c r="V8997" s="25">
        <v>17.126999999999988</v>
      </c>
      <c r="W8997" s="11">
        <f>Table_1[[#This Row],[Discount]]/Table_1[[#This Row],[Sales]]</f>
        <v>1.3137151865475565E-3</v>
      </c>
      <c r="X8997" t="str">
        <f>IF(Table_1[[#This Row],[Discount %]]&lt;=0.1, "0-10%", IF(Table_1[[#This Row],[Discount %]]&lt;=0.2, "10-20%", IF(Table_1[[#This Row],[Discount %]]&lt;=0.3, "20-30%", IF(Table_1[[#This Row],[Discount %]]&lt;=0.4, "30-40%", "40%+"))))</f>
        <v>0-10%</v>
      </c>
    </row>
    <row r="8998" spans="1:24" ht="14.4" x14ac:dyDescent="0.3">
      <c r="A8998" s="2">
        <v>8997</v>
      </c>
      <c r="B8998" s="2" t="s">
        <v>10361</v>
      </c>
      <c r="C8998" s="2">
        <f>YEAR([1]Data!$D8998)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9">
        <v>35.183999999999997</v>
      </c>
      <c r="T8998" s="2">
        <v>2</v>
      </c>
      <c r="U8998" s="25">
        <v>0.2</v>
      </c>
      <c r="V8998" s="25">
        <v>12.314399999999999</v>
      </c>
      <c r="W8998" s="11">
        <f>Table_1[[#This Row],[Discount]]/Table_1[[#This Row],[Sales]]</f>
        <v>5.684402000909505E-3</v>
      </c>
      <c r="X8998" t="str">
        <f>IF(Table_1[[#This Row],[Discount %]]&lt;=0.1, "0-10%", IF(Table_1[[#This Row],[Discount %]]&lt;=0.2, "10-20%", IF(Table_1[[#This Row],[Discount %]]&lt;=0.3, "20-30%", IF(Table_1[[#This Row],[Discount %]]&lt;=0.4, "30-40%", "40%+"))))</f>
        <v>0-10%</v>
      </c>
    </row>
    <row r="8999" spans="1:24" ht="14.4" x14ac:dyDescent="0.3">
      <c r="A8999" s="2">
        <v>8998</v>
      </c>
      <c r="B8999" s="2" t="s">
        <v>10362</v>
      </c>
      <c r="C8999" s="2">
        <f>YEAR([1]Data!$D8999)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9">
        <v>56.704000000000001</v>
      </c>
      <c r="T8999" s="2">
        <v>2</v>
      </c>
      <c r="U8999" s="25">
        <v>0.2</v>
      </c>
      <c r="V8999" s="25">
        <v>19.137599999999992</v>
      </c>
      <c r="W8999" s="11">
        <f>Table_1[[#This Row],[Discount]]/Table_1[[#This Row],[Sales]]</f>
        <v>3.5270880361173815E-3</v>
      </c>
      <c r="X8999" t="str">
        <f>IF(Table_1[[#This Row],[Discount %]]&lt;=0.1, "0-10%", IF(Table_1[[#This Row],[Discount %]]&lt;=0.2, "10-20%", IF(Table_1[[#This Row],[Discount %]]&lt;=0.3, "20-30%", IF(Table_1[[#This Row],[Discount %]]&lt;=0.4, "30-40%", "40%+"))))</f>
        <v>0-10%</v>
      </c>
    </row>
    <row r="9000" spans="1:24" ht="14.4" x14ac:dyDescent="0.3">
      <c r="A9000" s="2">
        <v>8999</v>
      </c>
      <c r="B9000" s="2" t="s">
        <v>10362</v>
      </c>
      <c r="C9000" s="2">
        <f>YEAR([1]Data!$D9000)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9">
        <v>274.06400000000002</v>
      </c>
      <c r="T9000" s="2">
        <v>7</v>
      </c>
      <c r="U9000" s="25">
        <v>0.2</v>
      </c>
      <c r="V9000" s="25">
        <v>102.77399999999999</v>
      </c>
      <c r="W9000" s="11">
        <f>Table_1[[#This Row],[Discount]]/Table_1[[#This Row],[Sales]]</f>
        <v>7.297565532138478E-4</v>
      </c>
      <c r="X9000" t="str">
        <f>IF(Table_1[[#This Row],[Discount %]]&lt;=0.1, "0-10%", IF(Table_1[[#This Row],[Discount %]]&lt;=0.2, "10-20%", IF(Table_1[[#This Row],[Discount %]]&lt;=0.3, "20-30%", IF(Table_1[[#This Row],[Discount %]]&lt;=0.4, "30-40%", "40%+"))))</f>
        <v>0-10%</v>
      </c>
    </row>
    <row r="9001" spans="1:24" ht="14.4" x14ac:dyDescent="0.3">
      <c r="A9001" s="2">
        <v>9000</v>
      </c>
      <c r="B9001" s="2" t="s">
        <v>10363</v>
      </c>
      <c r="C9001" s="2">
        <f>YEAR([1]Data!$D9001)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9">
        <v>458.42999999999995</v>
      </c>
      <c r="T9001" s="2">
        <v>5</v>
      </c>
      <c r="U9001" s="25">
        <v>0.3</v>
      </c>
      <c r="V9001" s="25">
        <v>-124.431</v>
      </c>
      <c r="W9001" s="11">
        <f>Table_1[[#This Row],[Discount]]/Table_1[[#This Row],[Sales]]</f>
        <v>6.5440743406845108E-4</v>
      </c>
      <c r="X9001" t="str">
        <f>IF(Table_1[[#This Row],[Discount %]]&lt;=0.1, "0-10%", IF(Table_1[[#This Row],[Discount %]]&lt;=0.2, "10-20%", IF(Table_1[[#This Row],[Discount %]]&lt;=0.3, "20-30%", IF(Table_1[[#This Row],[Discount %]]&lt;=0.4, "30-40%", "40%+"))))</f>
        <v>0-10%</v>
      </c>
    </row>
    <row r="9002" spans="1:24" ht="14.4" x14ac:dyDescent="0.3">
      <c r="A9002" s="2">
        <v>9001</v>
      </c>
      <c r="B9002" s="2" t="s">
        <v>10364</v>
      </c>
      <c r="C9002" s="2">
        <f>YEAR([1]Data!$D9002)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9">
        <v>8.2260000000000009</v>
      </c>
      <c r="T9002" s="2">
        <v>3</v>
      </c>
      <c r="U9002" s="25">
        <v>0.7</v>
      </c>
      <c r="V9002" s="25">
        <v>-6.0323999999999991</v>
      </c>
      <c r="W9002" s="11">
        <f>Table_1[[#This Row],[Discount]]/Table_1[[#This Row],[Sales]]</f>
        <v>8.5096036955993173E-2</v>
      </c>
      <c r="X9002" t="str">
        <f>IF(Table_1[[#This Row],[Discount %]]&lt;=0.1, "0-10%", IF(Table_1[[#This Row],[Discount %]]&lt;=0.2, "10-20%", IF(Table_1[[#This Row],[Discount %]]&lt;=0.3, "20-30%", IF(Table_1[[#This Row],[Discount %]]&lt;=0.4, "30-40%", "40%+"))))</f>
        <v>0-10%</v>
      </c>
    </row>
    <row r="9003" spans="1:24" ht="14.4" x14ac:dyDescent="0.3">
      <c r="A9003" s="2">
        <v>9002</v>
      </c>
      <c r="B9003" s="2" t="s">
        <v>10365</v>
      </c>
      <c r="C9003" s="2">
        <f>YEAR([1]Data!$D9003)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9">
        <v>5.95</v>
      </c>
      <c r="T9003" s="2">
        <v>1</v>
      </c>
      <c r="U9003" s="25">
        <v>0</v>
      </c>
      <c r="V9003" s="25">
        <v>0.83300000000000018</v>
      </c>
      <c r="W9003" s="11">
        <f>Table_1[[#This Row],[Discount]]/Table_1[[#This Row],[Sales]]</f>
        <v>0</v>
      </c>
      <c r="X9003" t="str">
        <f>IF(Table_1[[#This Row],[Discount %]]&lt;=0.1, "0-10%", IF(Table_1[[#This Row],[Discount %]]&lt;=0.2, "10-20%", IF(Table_1[[#This Row],[Discount %]]&lt;=0.3, "20-30%", IF(Table_1[[#This Row],[Discount %]]&lt;=0.4, "30-40%", "40%+"))))</f>
        <v>0-10%</v>
      </c>
    </row>
    <row r="9004" spans="1:24" ht="14.4" x14ac:dyDescent="0.3">
      <c r="A9004" s="2">
        <v>9003</v>
      </c>
      <c r="B9004" s="2" t="s">
        <v>10365</v>
      </c>
      <c r="C9004" s="2">
        <f>YEAR([1]Data!$D9004)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9">
        <v>15.24</v>
      </c>
      <c r="T9004" s="2">
        <v>3</v>
      </c>
      <c r="U9004" s="25">
        <v>0</v>
      </c>
      <c r="V9004" s="25">
        <v>7.1627999999999998</v>
      </c>
      <c r="W9004" s="11">
        <f>Table_1[[#This Row],[Discount]]/Table_1[[#This Row],[Sales]]</f>
        <v>0</v>
      </c>
      <c r="X9004" t="str">
        <f>IF(Table_1[[#This Row],[Discount %]]&lt;=0.1, "0-10%", IF(Table_1[[#This Row],[Discount %]]&lt;=0.2, "10-20%", IF(Table_1[[#This Row],[Discount %]]&lt;=0.3, "20-30%", IF(Table_1[[#This Row],[Discount %]]&lt;=0.4, "30-40%", "40%+"))))</f>
        <v>0-10%</v>
      </c>
    </row>
    <row r="9005" spans="1:24" ht="14.4" x14ac:dyDescent="0.3">
      <c r="A9005" s="2">
        <v>9004</v>
      </c>
      <c r="B9005" s="2" t="s">
        <v>10366</v>
      </c>
      <c r="C9005" s="2">
        <f>YEAR([1]Data!$D9005)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9">
        <v>239.94</v>
      </c>
      <c r="T9005" s="2">
        <v>6</v>
      </c>
      <c r="U9005" s="25">
        <v>0</v>
      </c>
      <c r="V9005" s="25">
        <v>26.393399999999986</v>
      </c>
      <c r="W9005" s="11">
        <f>Table_1[[#This Row],[Discount]]/Table_1[[#This Row],[Sales]]</f>
        <v>0</v>
      </c>
      <c r="X9005" t="str">
        <f>IF(Table_1[[#This Row],[Discount %]]&lt;=0.1, "0-10%", IF(Table_1[[#This Row],[Discount %]]&lt;=0.2, "10-20%", IF(Table_1[[#This Row],[Discount %]]&lt;=0.3, "20-30%", IF(Table_1[[#This Row],[Discount %]]&lt;=0.4, "30-40%", "40%+"))))</f>
        <v>0-10%</v>
      </c>
    </row>
    <row r="9006" spans="1:24" ht="14.4" x14ac:dyDescent="0.3">
      <c r="A9006" s="2">
        <v>9005</v>
      </c>
      <c r="B9006" s="2" t="s">
        <v>10366</v>
      </c>
      <c r="C9006" s="2">
        <f>YEAR([1]Data!$D9006)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9">
        <v>23.84</v>
      </c>
      <c r="T9006" s="2">
        <v>8</v>
      </c>
      <c r="U9006" s="25">
        <v>0</v>
      </c>
      <c r="V9006" s="25">
        <v>6.4368000000000016</v>
      </c>
      <c r="W9006" s="11">
        <f>Table_1[[#This Row],[Discount]]/Table_1[[#This Row],[Sales]]</f>
        <v>0</v>
      </c>
      <c r="X9006" t="str">
        <f>IF(Table_1[[#This Row],[Discount %]]&lt;=0.1, "0-10%", IF(Table_1[[#This Row],[Discount %]]&lt;=0.2, "10-20%", IF(Table_1[[#This Row],[Discount %]]&lt;=0.3, "20-30%", IF(Table_1[[#This Row],[Discount %]]&lt;=0.4, "30-40%", "40%+"))))</f>
        <v>0-10%</v>
      </c>
    </row>
    <row r="9007" spans="1:24" ht="14.4" x14ac:dyDescent="0.3">
      <c r="A9007" s="2">
        <v>9006</v>
      </c>
      <c r="B9007" s="2" t="s">
        <v>10367</v>
      </c>
      <c r="C9007" s="2">
        <f>YEAR([1]Data!$D9007)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9">
        <v>92.52</v>
      </c>
      <c r="T9007" s="2">
        <v>6</v>
      </c>
      <c r="U9007" s="25">
        <v>0</v>
      </c>
      <c r="V9007" s="25">
        <v>24.980400000000007</v>
      </c>
      <c r="W9007" s="11">
        <f>Table_1[[#This Row],[Discount]]/Table_1[[#This Row],[Sales]]</f>
        <v>0</v>
      </c>
      <c r="X9007" t="str">
        <f>IF(Table_1[[#This Row],[Discount %]]&lt;=0.1, "0-10%", IF(Table_1[[#This Row],[Discount %]]&lt;=0.2, "10-20%", IF(Table_1[[#This Row],[Discount %]]&lt;=0.3, "20-30%", IF(Table_1[[#This Row],[Discount %]]&lt;=0.4, "30-40%", "40%+"))))</f>
        <v>0-10%</v>
      </c>
    </row>
    <row r="9008" spans="1:24" ht="14.4" x14ac:dyDescent="0.3">
      <c r="A9008" s="2">
        <v>9007</v>
      </c>
      <c r="B9008" s="2" t="s">
        <v>10367</v>
      </c>
      <c r="C9008" s="2">
        <f>YEAR([1]Data!$D9008)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9">
        <v>37.76</v>
      </c>
      <c r="T9008" s="2">
        <v>1</v>
      </c>
      <c r="U9008" s="25">
        <v>0</v>
      </c>
      <c r="V9008" s="25">
        <v>10.572800000000001</v>
      </c>
      <c r="W9008" s="11">
        <f>Table_1[[#This Row],[Discount]]/Table_1[[#This Row],[Sales]]</f>
        <v>0</v>
      </c>
      <c r="X9008" t="str">
        <f>IF(Table_1[[#This Row],[Discount %]]&lt;=0.1, "0-10%", IF(Table_1[[#This Row],[Discount %]]&lt;=0.2, "10-20%", IF(Table_1[[#This Row],[Discount %]]&lt;=0.3, "20-30%", IF(Table_1[[#This Row],[Discount %]]&lt;=0.4, "30-40%", "40%+"))))</f>
        <v>0-10%</v>
      </c>
    </row>
    <row r="9009" spans="1:24" ht="14.4" x14ac:dyDescent="0.3">
      <c r="A9009" s="2">
        <v>9008</v>
      </c>
      <c r="B9009" s="2" t="s">
        <v>10367</v>
      </c>
      <c r="C9009" s="2">
        <f>YEAR([1]Data!$D9009)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9">
        <v>7.38</v>
      </c>
      <c r="T9009" s="2">
        <v>2</v>
      </c>
      <c r="U9009" s="25">
        <v>0</v>
      </c>
      <c r="V9009" s="25">
        <v>3.4685999999999999</v>
      </c>
      <c r="W9009" s="11">
        <f>Table_1[[#This Row],[Discount]]/Table_1[[#This Row],[Sales]]</f>
        <v>0</v>
      </c>
      <c r="X9009" t="str">
        <f>IF(Table_1[[#This Row],[Discount %]]&lt;=0.1, "0-10%", IF(Table_1[[#This Row],[Discount %]]&lt;=0.2, "10-20%", IF(Table_1[[#This Row],[Discount %]]&lt;=0.3, "20-30%", IF(Table_1[[#This Row],[Discount %]]&lt;=0.4, "30-40%", "40%+"))))</f>
        <v>0-10%</v>
      </c>
    </row>
    <row r="9010" spans="1:24" ht="14.4" x14ac:dyDescent="0.3">
      <c r="A9010" s="2">
        <v>9009</v>
      </c>
      <c r="B9010" s="2" t="s">
        <v>10367</v>
      </c>
      <c r="C9010" s="2">
        <f>YEAR([1]Data!$D9010)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9">
        <v>5.82</v>
      </c>
      <c r="T9010" s="2">
        <v>2</v>
      </c>
      <c r="U9010" s="25">
        <v>0</v>
      </c>
      <c r="V9010" s="25">
        <v>2.7353999999999998</v>
      </c>
      <c r="W9010" s="11">
        <f>Table_1[[#This Row],[Discount]]/Table_1[[#This Row],[Sales]]</f>
        <v>0</v>
      </c>
      <c r="X9010" t="str">
        <f>IF(Table_1[[#This Row],[Discount %]]&lt;=0.1, "0-10%", IF(Table_1[[#This Row],[Discount %]]&lt;=0.2, "10-20%", IF(Table_1[[#This Row],[Discount %]]&lt;=0.3, "20-30%", IF(Table_1[[#This Row],[Discount %]]&lt;=0.4, "30-40%", "40%+"))))</f>
        <v>0-10%</v>
      </c>
    </row>
    <row r="9011" spans="1:24" ht="14.4" x14ac:dyDescent="0.3">
      <c r="A9011" s="2">
        <v>9010</v>
      </c>
      <c r="B9011" s="2" t="s">
        <v>10368</v>
      </c>
      <c r="C9011" s="2">
        <f>YEAR([1]Data!$D9011)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9">
        <v>3.8159999999999998</v>
      </c>
      <c r="T9011" s="2">
        <v>1</v>
      </c>
      <c r="U9011" s="25">
        <v>0.2</v>
      </c>
      <c r="V9011" s="25">
        <v>1.1924999999999997</v>
      </c>
      <c r="W9011" s="11">
        <f>Table_1[[#This Row],[Discount]]/Table_1[[#This Row],[Sales]]</f>
        <v>5.2410901467505246E-2</v>
      </c>
      <c r="X9011" t="str">
        <f>IF(Table_1[[#This Row],[Discount %]]&lt;=0.1, "0-10%", IF(Table_1[[#This Row],[Discount %]]&lt;=0.2, "10-20%", IF(Table_1[[#This Row],[Discount %]]&lt;=0.3, "20-30%", IF(Table_1[[#This Row],[Discount %]]&lt;=0.4, "30-40%", "40%+"))))</f>
        <v>0-10%</v>
      </c>
    </row>
    <row r="9012" spans="1:24" ht="14.4" x14ac:dyDescent="0.3">
      <c r="A9012" s="2">
        <v>9011</v>
      </c>
      <c r="B9012" s="2" t="s">
        <v>10369</v>
      </c>
      <c r="C9012" s="2">
        <f>YEAR([1]Data!$D9012)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9">
        <v>26.16</v>
      </c>
      <c r="T9012" s="2">
        <v>4</v>
      </c>
      <c r="U9012" s="25">
        <v>0</v>
      </c>
      <c r="V9012" s="25">
        <v>12.8184</v>
      </c>
      <c r="W9012" s="11">
        <f>Table_1[[#This Row],[Discount]]/Table_1[[#This Row],[Sales]]</f>
        <v>0</v>
      </c>
      <c r="X9012" t="str">
        <f>IF(Table_1[[#This Row],[Discount %]]&lt;=0.1, "0-10%", IF(Table_1[[#This Row],[Discount %]]&lt;=0.2, "10-20%", IF(Table_1[[#This Row],[Discount %]]&lt;=0.3, "20-30%", IF(Table_1[[#This Row],[Discount %]]&lt;=0.4, "30-40%", "40%+"))))</f>
        <v>0-10%</v>
      </c>
    </row>
    <row r="9013" spans="1:24" ht="14.4" x14ac:dyDescent="0.3">
      <c r="A9013" s="2">
        <v>9012</v>
      </c>
      <c r="B9013" s="2" t="s">
        <v>10370</v>
      </c>
      <c r="C9013" s="2">
        <f>YEAR([1]Data!$D9013)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9">
        <v>100.80000000000001</v>
      </c>
      <c r="T9013" s="2">
        <v>2</v>
      </c>
      <c r="U9013" s="25">
        <v>0.2</v>
      </c>
      <c r="V9013" s="25">
        <v>21.42</v>
      </c>
      <c r="W9013" s="11">
        <f>Table_1[[#This Row],[Discount]]/Table_1[[#This Row],[Sales]]</f>
        <v>1.984126984126984E-3</v>
      </c>
      <c r="X9013" t="str">
        <f>IF(Table_1[[#This Row],[Discount %]]&lt;=0.1, "0-10%", IF(Table_1[[#This Row],[Discount %]]&lt;=0.2, "10-20%", IF(Table_1[[#This Row],[Discount %]]&lt;=0.3, "20-30%", IF(Table_1[[#This Row],[Discount %]]&lt;=0.4, "30-40%", "40%+"))))</f>
        <v>0-10%</v>
      </c>
    </row>
    <row r="9014" spans="1:24" ht="14.4" x14ac:dyDescent="0.3">
      <c r="A9014" s="2">
        <v>9013</v>
      </c>
      <c r="B9014" s="2" t="s">
        <v>10371</v>
      </c>
      <c r="C9014" s="2">
        <f>YEAR([1]Data!$D9014)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9">
        <v>135.79999999999998</v>
      </c>
      <c r="T9014" s="2">
        <v>7</v>
      </c>
      <c r="U9014" s="25">
        <v>0</v>
      </c>
      <c r="V9014" s="25">
        <v>66.541999999999987</v>
      </c>
      <c r="W9014" s="11">
        <f>Table_1[[#This Row],[Discount]]/Table_1[[#This Row],[Sales]]</f>
        <v>0</v>
      </c>
      <c r="X9014" t="str">
        <f>IF(Table_1[[#This Row],[Discount %]]&lt;=0.1, "0-10%", IF(Table_1[[#This Row],[Discount %]]&lt;=0.2, "10-20%", IF(Table_1[[#This Row],[Discount %]]&lt;=0.3, "20-30%", IF(Table_1[[#This Row],[Discount %]]&lt;=0.4, "30-40%", "40%+"))))</f>
        <v>0-10%</v>
      </c>
    </row>
    <row r="9015" spans="1:24" ht="14.4" x14ac:dyDescent="0.3">
      <c r="A9015" s="2">
        <v>9014</v>
      </c>
      <c r="B9015" s="2" t="s">
        <v>10372</v>
      </c>
      <c r="C9015" s="2">
        <f>YEAR([1]Data!$D9015)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9">
        <v>13.899999999999999</v>
      </c>
      <c r="T9015" s="2">
        <v>5</v>
      </c>
      <c r="U9015" s="25">
        <v>0</v>
      </c>
      <c r="V9015" s="25">
        <v>3.7529999999999997</v>
      </c>
      <c r="W9015" s="11">
        <f>Table_1[[#This Row],[Discount]]/Table_1[[#This Row],[Sales]]</f>
        <v>0</v>
      </c>
      <c r="X9015" t="str">
        <f>IF(Table_1[[#This Row],[Discount %]]&lt;=0.1, "0-10%", IF(Table_1[[#This Row],[Discount %]]&lt;=0.2, "10-20%", IF(Table_1[[#This Row],[Discount %]]&lt;=0.3, "20-30%", IF(Table_1[[#This Row],[Discount %]]&lt;=0.4, "30-40%", "40%+"))))</f>
        <v>0-10%</v>
      </c>
    </row>
    <row r="9016" spans="1:24" ht="14.4" x14ac:dyDescent="0.3">
      <c r="A9016" s="2">
        <v>9015</v>
      </c>
      <c r="B9016" s="2" t="s">
        <v>10372</v>
      </c>
      <c r="C9016" s="2">
        <f>YEAR([1]Data!$D9016)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9">
        <v>19.399999999999999</v>
      </c>
      <c r="T9016" s="2">
        <v>5</v>
      </c>
      <c r="U9016" s="25">
        <v>0</v>
      </c>
      <c r="V9016" s="25">
        <v>9.3120000000000012</v>
      </c>
      <c r="W9016" s="11">
        <f>Table_1[[#This Row],[Discount]]/Table_1[[#This Row],[Sales]]</f>
        <v>0</v>
      </c>
      <c r="X9016" t="str">
        <f>IF(Table_1[[#This Row],[Discount %]]&lt;=0.1, "0-10%", IF(Table_1[[#This Row],[Discount %]]&lt;=0.2, "10-20%", IF(Table_1[[#This Row],[Discount %]]&lt;=0.3, "20-30%", IF(Table_1[[#This Row],[Discount %]]&lt;=0.4, "30-40%", "40%+"))))</f>
        <v>0-10%</v>
      </c>
    </row>
    <row r="9017" spans="1:24" ht="14.4" x14ac:dyDescent="0.3">
      <c r="A9017" s="2">
        <v>9016</v>
      </c>
      <c r="B9017" s="2" t="s">
        <v>10373</v>
      </c>
      <c r="C9017" s="2">
        <f>YEAR([1]Data!$D9017)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9">
        <v>13.488</v>
      </c>
      <c r="T9017" s="2">
        <v>2</v>
      </c>
      <c r="U9017" s="25">
        <v>0.2</v>
      </c>
      <c r="V9017" s="25">
        <v>4.3835999999999995</v>
      </c>
      <c r="W9017" s="11">
        <f>Table_1[[#This Row],[Discount]]/Table_1[[#This Row],[Sales]]</f>
        <v>1.4827995255041519E-2</v>
      </c>
      <c r="X9017" t="str">
        <f>IF(Table_1[[#This Row],[Discount %]]&lt;=0.1, "0-10%", IF(Table_1[[#This Row],[Discount %]]&lt;=0.2, "10-20%", IF(Table_1[[#This Row],[Discount %]]&lt;=0.3, "20-30%", IF(Table_1[[#This Row],[Discount %]]&lt;=0.4, "30-40%", "40%+"))))</f>
        <v>0-10%</v>
      </c>
    </row>
    <row r="9018" spans="1:24" ht="14.4" x14ac:dyDescent="0.3">
      <c r="A9018" s="2">
        <v>9017</v>
      </c>
      <c r="B9018" s="2" t="s">
        <v>10373</v>
      </c>
      <c r="C9018" s="2">
        <f>YEAR([1]Data!$D9018)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9">
        <v>11.416</v>
      </c>
      <c r="T9018" s="2">
        <v>1</v>
      </c>
      <c r="U9018" s="25">
        <v>0.2</v>
      </c>
      <c r="V9018" s="25">
        <v>3.8528999999999991</v>
      </c>
      <c r="W9018" s="11">
        <f>Table_1[[#This Row],[Discount]]/Table_1[[#This Row],[Sales]]</f>
        <v>1.751927119831815E-2</v>
      </c>
      <c r="X9018" t="str">
        <f>IF(Table_1[[#This Row],[Discount %]]&lt;=0.1, "0-10%", IF(Table_1[[#This Row],[Discount %]]&lt;=0.2, "10-20%", IF(Table_1[[#This Row],[Discount %]]&lt;=0.3, "20-30%", IF(Table_1[[#This Row],[Discount %]]&lt;=0.4, "30-40%", "40%+"))))</f>
        <v>0-10%</v>
      </c>
    </row>
    <row r="9019" spans="1:24" ht="14.4" x14ac:dyDescent="0.3">
      <c r="A9019" s="2">
        <v>9018</v>
      </c>
      <c r="B9019" s="2" t="s">
        <v>10374</v>
      </c>
      <c r="C9019" s="2">
        <f>YEAR([1]Data!$D9019)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9">
        <v>17.64</v>
      </c>
      <c r="T9019" s="2">
        <v>3</v>
      </c>
      <c r="U9019" s="25">
        <v>0</v>
      </c>
      <c r="V9019" s="25">
        <v>8.6435999999999993</v>
      </c>
      <c r="W9019" s="11">
        <f>Table_1[[#This Row],[Discount]]/Table_1[[#This Row],[Sales]]</f>
        <v>0</v>
      </c>
      <c r="X9019" t="str">
        <f>IF(Table_1[[#This Row],[Discount %]]&lt;=0.1, "0-10%", IF(Table_1[[#This Row],[Discount %]]&lt;=0.2, "10-20%", IF(Table_1[[#This Row],[Discount %]]&lt;=0.3, "20-30%", IF(Table_1[[#This Row],[Discount %]]&lt;=0.4, "30-40%", "40%+"))))</f>
        <v>0-10%</v>
      </c>
    </row>
    <row r="9020" spans="1:24" ht="14.4" x14ac:dyDescent="0.3">
      <c r="A9020" s="2">
        <v>9019</v>
      </c>
      <c r="B9020" s="2" t="s">
        <v>10374</v>
      </c>
      <c r="C9020" s="2">
        <f>YEAR([1]Data!$D9020)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9">
        <v>17.04</v>
      </c>
      <c r="T9020" s="2">
        <v>3</v>
      </c>
      <c r="U9020" s="25">
        <v>0.2</v>
      </c>
      <c r="V9020" s="25">
        <v>5.5379999999999985</v>
      </c>
      <c r="W9020" s="11">
        <f>Table_1[[#This Row],[Discount]]/Table_1[[#This Row],[Sales]]</f>
        <v>1.1737089201877935E-2</v>
      </c>
      <c r="X9020" t="str">
        <f>IF(Table_1[[#This Row],[Discount %]]&lt;=0.1, "0-10%", IF(Table_1[[#This Row],[Discount %]]&lt;=0.2, "10-20%", IF(Table_1[[#This Row],[Discount %]]&lt;=0.3, "20-30%", IF(Table_1[[#This Row],[Discount %]]&lt;=0.4, "30-40%", "40%+"))))</f>
        <v>0-10%</v>
      </c>
    </row>
    <row r="9021" spans="1:24" ht="14.4" x14ac:dyDescent="0.3">
      <c r="A9021" s="2">
        <v>9020</v>
      </c>
      <c r="B9021" s="2" t="s">
        <v>10375</v>
      </c>
      <c r="C9021" s="2">
        <f>YEAR([1]Data!$D9021)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9">
        <v>99.98</v>
      </c>
      <c r="T9021" s="2">
        <v>2</v>
      </c>
      <c r="U9021" s="25">
        <v>0</v>
      </c>
      <c r="V9021" s="25">
        <v>7.9983999999999895</v>
      </c>
      <c r="W9021" s="11">
        <f>Table_1[[#This Row],[Discount]]/Table_1[[#This Row],[Sales]]</f>
        <v>0</v>
      </c>
      <c r="X9021" t="str">
        <f>IF(Table_1[[#This Row],[Discount %]]&lt;=0.1, "0-10%", IF(Table_1[[#This Row],[Discount %]]&lt;=0.2, "10-20%", IF(Table_1[[#This Row],[Discount %]]&lt;=0.3, "20-30%", IF(Table_1[[#This Row],[Discount %]]&lt;=0.4, "30-40%", "40%+"))))</f>
        <v>0-10%</v>
      </c>
    </row>
    <row r="9022" spans="1:24" ht="14.4" x14ac:dyDescent="0.3">
      <c r="A9022" s="2">
        <v>9021</v>
      </c>
      <c r="B9022" s="2" t="s">
        <v>10375</v>
      </c>
      <c r="C9022" s="2">
        <f>YEAR([1]Data!$D9022)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9">
        <v>29.46</v>
      </c>
      <c r="T9022" s="2">
        <v>6</v>
      </c>
      <c r="U9022" s="25">
        <v>0</v>
      </c>
      <c r="V9022" s="25">
        <v>9.7217999999999982</v>
      </c>
      <c r="W9022" s="11">
        <f>Table_1[[#This Row],[Discount]]/Table_1[[#This Row],[Sales]]</f>
        <v>0</v>
      </c>
      <c r="X9022" t="str">
        <f>IF(Table_1[[#This Row],[Discount %]]&lt;=0.1, "0-10%", IF(Table_1[[#This Row],[Discount %]]&lt;=0.2, "10-20%", IF(Table_1[[#This Row],[Discount %]]&lt;=0.3, "20-30%", IF(Table_1[[#This Row],[Discount %]]&lt;=0.4, "30-40%", "40%+"))))</f>
        <v>0-10%</v>
      </c>
    </row>
    <row r="9023" spans="1:24" ht="14.4" x14ac:dyDescent="0.3">
      <c r="A9023" s="2">
        <v>9022</v>
      </c>
      <c r="B9023" s="2" t="s">
        <v>10376</v>
      </c>
      <c r="C9023" s="2">
        <f>YEAR([1]Data!$D9023)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9">
        <v>166.92000000000002</v>
      </c>
      <c r="T9023" s="2">
        <v>13</v>
      </c>
      <c r="U9023" s="25">
        <v>0.7</v>
      </c>
      <c r="V9023" s="25">
        <v>-116.84399999999999</v>
      </c>
      <c r="W9023" s="11">
        <f>Table_1[[#This Row],[Discount]]/Table_1[[#This Row],[Sales]]</f>
        <v>4.193625688952791E-3</v>
      </c>
      <c r="X9023" t="str">
        <f>IF(Table_1[[#This Row],[Discount %]]&lt;=0.1, "0-10%", IF(Table_1[[#This Row],[Discount %]]&lt;=0.2, "10-20%", IF(Table_1[[#This Row],[Discount %]]&lt;=0.3, "20-30%", IF(Table_1[[#This Row],[Discount %]]&lt;=0.4, "30-40%", "40%+"))))</f>
        <v>0-10%</v>
      </c>
    </row>
    <row r="9024" spans="1:24" ht="14.4" x14ac:dyDescent="0.3">
      <c r="A9024" s="2">
        <v>9023</v>
      </c>
      <c r="B9024" s="2" t="s">
        <v>10377</v>
      </c>
      <c r="C9024" s="2">
        <f>YEAR([1]Data!$D9024)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9">
        <v>98.328000000000003</v>
      </c>
      <c r="T9024" s="2">
        <v>3</v>
      </c>
      <c r="U9024" s="25">
        <v>0.2</v>
      </c>
      <c r="V9024" s="25">
        <v>9.832800000000006</v>
      </c>
      <c r="W9024" s="11">
        <f>Table_1[[#This Row],[Discount]]/Table_1[[#This Row],[Sales]]</f>
        <v>2.0340086241965667E-3</v>
      </c>
      <c r="X9024" t="str">
        <f>IF(Table_1[[#This Row],[Discount %]]&lt;=0.1, "0-10%", IF(Table_1[[#This Row],[Discount %]]&lt;=0.2, "10-20%", IF(Table_1[[#This Row],[Discount %]]&lt;=0.3, "20-30%", IF(Table_1[[#This Row],[Discount %]]&lt;=0.4, "30-40%", "40%+"))))</f>
        <v>0-10%</v>
      </c>
    </row>
    <row r="9025" spans="1:24" ht="14.4" x14ac:dyDescent="0.3">
      <c r="A9025" s="2">
        <v>9024</v>
      </c>
      <c r="B9025" s="2" t="s">
        <v>10378</v>
      </c>
      <c r="C9025" s="2">
        <f>YEAR([1]Data!$D9025)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9">
        <v>117.88199999999999</v>
      </c>
      <c r="T9025" s="2">
        <v>1</v>
      </c>
      <c r="U9025" s="25">
        <v>0.1</v>
      </c>
      <c r="V9025" s="25">
        <v>1.3097999999999956</v>
      </c>
      <c r="W9025" s="11">
        <f>Table_1[[#This Row],[Discount]]/Table_1[[#This Row],[Sales]]</f>
        <v>8.4830593305169585E-4</v>
      </c>
      <c r="X9025" t="str">
        <f>IF(Table_1[[#This Row],[Discount %]]&lt;=0.1, "0-10%", IF(Table_1[[#This Row],[Discount %]]&lt;=0.2, "10-20%", IF(Table_1[[#This Row],[Discount %]]&lt;=0.3, "20-30%", IF(Table_1[[#This Row],[Discount %]]&lt;=0.4, "30-40%", "40%+"))))</f>
        <v>0-10%</v>
      </c>
    </row>
    <row r="9026" spans="1:24" ht="14.4" x14ac:dyDescent="0.3">
      <c r="A9026" s="2">
        <v>9025</v>
      </c>
      <c r="B9026" s="2" t="s">
        <v>10379</v>
      </c>
      <c r="C9026" s="2">
        <f>YEAR([1]Data!$D9026)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9">
        <v>20.97</v>
      </c>
      <c r="T9026" s="2">
        <v>3</v>
      </c>
      <c r="U9026" s="25">
        <v>0</v>
      </c>
      <c r="V9026" s="25">
        <v>9.017100000000001</v>
      </c>
      <c r="W9026" s="11">
        <f>Table_1[[#This Row],[Discount]]/Table_1[[#This Row],[Sales]]</f>
        <v>0</v>
      </c>
      <c r="X9026" t="str">
        <f>IF(Table_1[[#This Row],[Discount %]]&lt;=0.1, "0-10%", IF(Table_1[[#This Row],[Discount %]]&lt;=0.2, "10-20%", IF(Table_1[[#This Row],[Discount %]]&lt;=0.3, "20-30%", IF(Table_1[[#This Row],[Discount %]]&lt;=0.4, "30-40%", "40%+"))))</f>
        <v>0-10%</v>
      </c>
    </row>
    <row r="9027" spans="1:24" ht="14.4" x14ac:dyDescent="0.3">
      <c r="A9027" s="2">
        <v>9026</v>
      </c>
      <c r="B9027" s="2" t="s">
        <v>10379</v>
      </c>
      <c r="C9027" s="2">
        <f>YEAR([1]Data!$D9027)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9">
        <v>139.96</v>
      </c>
      <c r="T9027" s="2">
        <v>4</v>
      </c>
      <c r="U9027" s="25">
        <v>0</v>
      </c>
      <c r="V9027" s="25">
        <v>9.7972000000000037</v>
      </c>
      <c r="W9027" s="11">
        <f>Table_1[[#This Row],[Discount]]/Table_1[[#This Row],[Sales]]</f>
        <v>0</v>
      </c>
      <c r="X9027" t="str">
        <f>IF(Table_1[[#This Row],[Discount %]]&lt;=0.1, "0-10%", IF(Table_1[[#This Row],[Discount %]]&lt;=0.2, "10-20%", IF(Table_1[[#This Row],[Discount %]]&lt;=0.3, "20-30%", IF(Table_1[[#This Row],[Discount %]]&lt;=0.4, "30-40%", "40%+"))))</f>
        <v>0-10%</v>
      </c>
    </row>
    <row r="9028" spans="1:24" ht="14.4" x14ac:dyDescent="0.3">
      <c r="A9028" s="2">
        <v>9027</v>
      </c>
      <c r="B9028" s="2" t="s">
        <v>10379</v>
      </c>
      <c r="C9028" s="2">
        <f>YEAR([1]Data!$D9028)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9">
        <v>37.74</v>
      </c>
      <c r="T9028" s="2">
        <v>3</v>
      </c>
      <c r="U9028" s="25">
        <v>0</v>
      </c>
      <c r="V9028" s="25">
        <v>12.831599999999996</v>
      </c>
      <c r="W9028" s="11">
        <f>Table_1[[#This Row],[Discount]]/Table_1[[#This Row],[Sales]]</f>
        <v>0</v>
      </c>
      <c r="X9028" t="str">
        <f>IF(Table_1[[#This Row],[Discount %]]&lt;=0.1, "0-10%", IF(Table_1[[#This Row],[Discount %]]&lt;=0.2, "10-20%", IF(Table_1[[#This Row],[Discount %]]&lt;=0.3, "20-30%", IF(Table_1[[#This Row],[Discount %]]&lt;=0.4, "30-40%", "40%+"))))</f>
        <v>0-10%</v>
      </c>
    </row>
    <row r="9029" spans="1:24" ht="14.4" x14ac:dyDescent="0.3">
      <c r="A9029" s="2">
        <v>9028</v>
      </c>
      <c r="B9029" s="2" t="s">
        <v>10380</v>
      </c>
      <c r="C9029" s="2">
        <f>YEAR([1]Data!$D9029)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9">
        <v>14.82</v>
      </c>
      <c r="T9029" s="2">
        <v>3</v>
      </c>
      <c r="U9029" s="25">
        <v>0</v>
      </c>
      <c r="V9029" s="25">
        <v>6.224400000000001</v>
      </c>
      <c r="W9029" s="11">
        <f>Table_1[[#This Row],[Discount]]/Table_1[[#This Row],[Sales]]</f>
        <v>0</v>
      </c>
      <c r="X9029" t="str">
        <f>IF(Table_1[[#This Row],[Discount %]]&lt;=0.1, "0-10%", IF(Table_1[[#This Row],[Discount %]]&lt;=0.2, "10-20%", IF(Table_1[[#This Row],[Discount %]]&lt;=0.3, "20-30%", IF(Table_1[[#This Row],[Discount %]]&lt;=0.4, "30-40%", "40%+"))))</f>
        <v>0-10%</v>
      </c>
    </row>
    <row r="9030" spans="1:24" ht="14.4" x14ac:dyDescent="0.3">
      <c r="A9030" s="2">
        <v>9029</v>
      </c>
      <c r="B9030" s="2" t="s">
        <v>10380</v>
      </c>
      <c r="C9030" s="2">
        <f>YEAR([1]Data!$D9030)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9">
        <v>191.82</v>
      </c>
      <c r="T9030" s="2">
        <v>3</v>
      </c>
      <c r="U9030" s="25">
        <v>0</v>
      </c>
      <c r="V9030" s="25">
        <v>61.382399999999997</v>
      </c>
      <c r="W9030" s="11">
        <f>Table_1[[#This Row],[Discount]]/Table_1[[#This Row],[Sales]]</f>
        <v>0</v>
      </c>
      <c r="X9030" t="str">
        <f>IF(Table_1[[#This Row],[Discount %]]&lt;=0.1, "0-10%", IF(Table_1[[#This Row],[Discount %]]&lt;=0.2, "10-20%", IF(Table_1[[#This Row],[Discount %]]&lt;=0.3, "20-30%", IF(Table_1[[#This Row],[Discount %]]&lt;=0.4, "30-40%", "40%+"))))</f>
        <v>0-10%</v>
      </c>
    </row>
    <row r="9031" spans="1:24" ht="14.4" x14ac:dyDescent="0.3">
      <c r="A9031" s="2">
        <v>9030</v>
      </c>
      <c r="B9031" s="2" t="s">
        <v>10382</v>
      </c>
      <c r="C9031" s="2">
        <f>YEAR([1]Data!$D9031)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9">
        <v>13.904</v>
      </c>
      <c r="T9031" s="2">
        <v>2</v>
      </c>
      <c r="U9031" s="25">
        <v>0.2</v>
      </c>
      <c r="V9031" s="25">
        <v>4.5187999999999997</v>
      </c>
      <c r="W9031" s="11">
        <f>Table_1[[#This Row],[Discount]]/Table_1[[#This Row],[Sales]]</f>
        <v>1.4384349827387804E-2</v>
      </c>
      <c r="X9031" t="str">
        <f>IF(Table_1[[#This Row],[Discount %]]&lt;=0.1, "0-10%", IF(Table_1[[#This Row],[Discount %]]&lt;=0.2, "10-20%", IF(Table_1[[#This Row],[Discount %]]&lt;=0.3, "20-30%", IF(Table_1[[#This Row],[Discount %]]&lt;=0.4, "30-40%", "40%+"))))</f>
        <v>0-10%</v>
      </c>
    </row>
    <row r="9032" spans="1:24" ht="14.4" x14ac:dyDescent="0.3">
      <c r="A9032" s="2">
        <v>9031</v>
      </c>
      <c r="B9032" s="2" t="s">
        <v>10383</v>
      </c>
      <c r="C9032" s="2">
        <f>YEAR([1]Data!$D9032)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9">
        <v>314.60000000000002</v>
      </c>
      <c r="T9032" s="2">
        <v>4</v>
      </c>
      <c r="U9032" s="25">
        <v>0</v>
      </c>
      <c r="V9032" s="25">
        <v>103.81799999999998</v>
      </c>
      <c r="W9032" s="11">
        <f>Table_1[[#This Row],[Discount]]/Table_1[[#This Row],[Sales]]</f>
        <v>0</v>
      </c>
      <c r="X9032" t="str">
        <f>IF(Table_1[[#This Row],[Discount %]]&lt;=0.1, "0-10%", IF(Table_1[[#This Row],[Discount %]]&lt;=0.2, "10-20%", IF(Table_1[[#This Row],[Discount %]]&lt;=0.3, "20-30%", IF(Table_1[[#This Row],[Discount %]]&lt;=0.4, "30-40%", "40%+"))))</f>
        <v>0-10%</v>
      </c>
    </row>
    <row r="9033" spans="1:24" ht="14.4" x14ac:dyDescent="0.3">
      <c r="A9033" s="2">
        <v>9032</v>
      </c>
      <c r="B9033" s="2" t="s">
        <v>10383</v>
      </c>
      <c r="C9033" s="2">
        <f>YEAR([1]Data!$D9033)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9">
        <v>283.56</v>
      </c>
      <c r="T9033" s="2">
        <v>4</v>
      </c>
      <c r="U9033" s="25">
        <v>0</v>
      </c>
      <c r="V9033" s="25">
        <v>45.36960000000002</v>
      </c>
      <c r="W9033" s="11">
        <f>Table_1[[#This Row],[Discount]]/Table_1[[#This Row],[Sales]]</f>
        <v>0</v>
      </c>
      <c r="X9033" t="str">
        <f>IF(Table_1[[#This Row],[Discount %]]&lt;=0.1, "0-10%", IF(Table_1[[#This Row],[Discount %]]&lt;=0.2, "10-20%", IF(Table_1[[#This Row],[Discount %]]&lt;=0.3, "20-30%", IF(Table_1[[#This Row],[Discount %]]&lt;=0.4, "30-40%", "40%+"))))</f>
        <v>0-10%</v>
      </c>
    </row>
    <row r="9034" spans="1:24" ht="14.4" x14ac:dyDescent="0.3">
      <c r="A9034" s="2">
        <v>9033</v>
      </c>
      <c r="B9034" s="2" t="s">
        <v>10384</v>
      </c>
      <c r="C9034" s="2">
        <f>YEAR([1]Data!$D9034)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9">
        <v>487.96</v>
      </c>
      <c r="T9034" s="2">
        <v>2</v>
      </c>
      <c r="U9034" s="25">
        <v>0</v>
      </c>
      <c r="V9034" s="25">
        <v>146.38799999999998</v>
      </c>
      <c r="W9034" s="11">
        <f>Table_1[[#This Row],[Discount]]/Table_1[[#This Row],[Sales]]</f>
        <v>0</v>
      </c>
      <c r="X9034" t="str">
        <f>IF(Table_1[[#This Row],[Discount %]]&lt;=0.1, "0-10%", IF(Table_1[[#This Row],[Discount %]]&lt;=0.2, "10-20%", IF(Table_1[[#This Row],[Discount %]]&lt;=0.3, "20-30%", IF(Table_1[[#This Row],[Discount %]]&lt;=0.4, "30-40%", "40%+"))))</f>
        <v>0-10%</v>
      </c>
    </row>
    <row r="9035" spans="1:24" ht="14.4" x14ac:dyDescent="0.3">
      <c r="A9035" s="2">
        <v>9034</v>
      </c>
      <c r="B9035" s="2" t="s">
        <v>10385</v>
      </c>
      <c r="C9035" s="2">
        <f>YEAR([1]Data!$D9035)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9">
        <v>1793.98</v>
      </c>
      <c r="T9035" s="2">
        <v>2</v>
      </c>
      <c r="U9035" s="25">
        <v>0</v>
      </c>
      <c r="V9035" s="25">
        <v>843.17059999999992</v>
      </c>
      <c r="W9035" s="11">
        <f>Table_1[[#This Row],[Discount]]/Table_1[[#This Row],[Sales]]</f>
        <v>0</v>
      </c>
      <c r="X9035" t="str">
        <f>IF(Table_1[[#This Row],[Discount %]]&lt;=0.1, "0-10%", IF(Table_1[[#This Row],[Discount %]]&lt;=0.2, "10-20%", IF(Table_1[[#This Row],[Discount %]]&lt;=0.3, "20-30%", IF(Table_1[[#This Row],[Discount %]]&lt;=0.4, "30-40%", "40%+"))))</f>
        <v>0-10%</v>
      </c>
    </row>
    <row r="9036" spans="1:24" ht="14.4" x14ac:dyDescent="0.3">
      <c r="A9036" s="2">
        <v>9035</v>
      </c>
      <c r="B9036" s="2" t="s">
        <v>10386</v>
      </c>
      <c r="C9036" s="2">
        <f>YEAR([1]Data!$D9036)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9">
        <v>2.9919999999999995</v>
      </c>
      <c r="T9036" s="2">
        <v>4</v>
      </c>
      <c r="U9036" s="25">
        <v>0.8</v>
      </c>
      <c r="V9036" s="25">
        <v>-4.4880000000000013</v>
      </c>
      <c r="W9036" s="11">
        <f>Table_1[[#This Row],[Discount]]/Table_1[[#This Row],[Sales]]</f>
        <v>0.2673796791443851</v>
      </c>
      <c r="X9036" t="str">
        <f>IF(Table_1[[#This Row],[Discount %]]&lt;=0.1, "0-10%", IF(Table_1[[#This Row],[Discount %]]&lt;=0.2, "10-20%", IF(Table_1[[#This Row],[Discount %]]&lt;=0.3, "20-30%", IF(Table_1[[#This Row],[Discount %]]&lt;=0.4, "30-40%", "40%+"))))</f>
        <v>20-30%</v>
      </c>
    </row>
    <row r="9037" spans="1:24" ht="14.4" x14ac:dyDescent="0.3">
      <c r="A9037" s="2">
        <v>9036</v>
      </c>
      <c r="B9037" s="2" t="s">
        <v>10386</v>
      </c>
      <c r="C9037" s="2">
        <f>YEAR([1]Data!$D9037)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9">
        <v>108.76800000000001</v>
      </c>
      <c r="T9037" s="2">
        <v>4</v>
      </c>
      <c r="U9037" s="25">
        <v>0.2</v>
      </c>
      <c r="V9037" s="25">
        <v>2.7191999999999901</v>
      </c>
      <c r="W9037" s="11">
        <f>Table_1[[#This Row],[Discount]]/Table_1[[#This Row],[Sales]]</f>
        <v>1.8387761106207707E-3</v>
      </c>
      <c r="X9037" t="str">
        <f>IF(Table_1[[#This Row],[Discount %]]&lt;=0.1, "0-10%", IF(Table_1[[#This Row],[Discount %]]&lt;=0.2, "10-20%", IF(Table_1[[#This Row],[Discount %]]&lt;=0.3, "20-30%", IF(Table_1[[#This Row],[Discount %]]&lt;=0.4, "30-40%", "40%+"))))</f>
        <v>0-10%</v>
      </c>
    </row>
    <row r="9038" spans="1:24" ht="14.4" x14ac:dyDescent="0.3">
      <c r="A9038" s="2">
        <v>9037</v>
      </c>
      <c r="B9038" s="2" t="s">
        <v>10387</v>
      </c>
      <c r="C9038" s="2">
        <f>YEAR([1]Data!$D9038)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9">
        <v>25.92</v>
      </c>
      <c r="T9038" s="2">
        <v>4</v>
      </c>
      <c r="U9038" s="25">
        <v>0</v>
      </c>
      <c r="V9038" s="25">
        <v>12.441600000000001</v>
      </c>
      <c r="W9038" s="11">
        <f>Table_1[[#This Row],[Discount]]/Table_1[[#This Row],[Sales]]</f>
        <v>0</v>
      </c>
      <c r="X9038" t="str">
        <f>IF(Table_1[[#This Row],[Discount %]]&lt;=0.1, "0-10%", IF(Table_1[[#This Row],[Discount %]]&lt;=0.2, "10-20%", IF(Table_1[[#This Row],[Discount %]]&lt;=0.3, "20-30%", IF(Table_1[[#This Row],[Discount %]]&lt;=0.4, "30-40%", "40%+"))))</f>
        <v>0-10%</v>
      </c>
    </row>
    <row r="9039" spans="1:24" ht="14.4" x14ac:dyDescent="0.3">
      <c r="A9039" s="2">
        <v>9038</v>
      </c>
      <c r="B9039" s="2" t="s">
        <v>10387</v>
      </c>
      <c r="C9039" s="2">
        <f>YEAR([1]Data!$D9039)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9">
        <v>22.58</v>
      </c>
      <c r="T9039" s="2">
        <v>2</v>
      </c>
      <c r="U9039" s="25">
        <v>0</v>
      </c>
      <c r="V9039" s="25">
        <v>5.8707999999999991</v>
      </c>
      <c r="W9039" s="11">
        <f>Table_1[[#This Row],[Discount]]/Table_1[[#This Row],[Sales]]</f>
        <v>0</v>
      </c>
      <c r="X9039" t="str">
        <f>IF(Table_1[[#This Row],[Discount %]]&lt;=0.1, "0-10%", IF(Table_1[[#This Row],[Discount %]]&lt;=0.2, "10-20%", IF(Table_1[[#This Row],[Discount %]]&lt;=0.3, "20-30%", IF(Table_1[[#This Row],[Discount %]]&lt;=0.4, "30-40%", "40%+"))))</f>
        <v>0-10%</v>
      </c>
    </row>
    <row r="9040" spans="1:24" ht="14.4" x14ac:dyDescent="0.3">
      <c r="A9040" s="2">
        <v>9039</v>
      </c>
      <c r="B9040" s="2" t="s">
        <v>10388</v>
      </c>
      <c r="C9040" s="2">
        <f>YEAR([1]Data!$D9040)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9">
        <v>55.176000000000002</v>
      </c>
      <c r="T9040" s="2">
        <v>3</v>
      </c>
      <c r="U9040" s="25">
        <v>0.2</v>
      </c>
      <c r="V9040" s="25">
        <v>-12.414599999999997</v>
      </c>
      <c r="W9040" s="11">
        <f>Table_1[[#This Row],[Discount]]/Table_1[[#This Row],[Sales]]</f>
        <v>3.6247643903146295E-3</v>
      </c>
      <c r="X9040" t="str">
        <f>IF(Table_1[[#This Row],[Discount %]]&lt;=0.1, "0-10%", IF(Table_1[[#This Row],[Discount %]]&lt;=0.2, "10-20%", IF(Table_1[[#This Row],[Discount %]]&lt;=0.3, "20-30%", IF(Table_1[[#This Row],[Discount %]]&lt;=0.4, "30-40%", "40%+"))))</f>
        <v>0-10%</v>
      </c>
    </row>
    <row r="9041" spans="1:24" ht="14.4" x14ac:dyDescent="0.3">
      <c r="A9041" s="2">
        <v>9040</v>
      </c>
      <c r="B9041" s="2" t="s">
        <v>10389</v>
      </c>
      <c r="C9041" s="2">
        <f>YEAR([1]Data!$D9041)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9">
        <v>9892.74</v>
      </c>
      <c r="T9041" s="2">
        <v>13</v>
      </c>
      <c r="U9041" s="25">
        <v>0</v>
      </c>
      <c r="V9041" s="25">
        <v>4946.37</v>
      </c>
      <c r="W9041" s="11">
        <f>Table_1[[#This Row],[Discount]]/Table_1[[#This Row],[Sales]]</f>
        <v>0</v>
      </c>
      <c r="X9041" t="str">
        <f>IF(Table_1[[#This Row],[Discount %]]&lt;=0.1, "0-10%", IF(Table_1[[#This Row],[Discount %]]&lt;=0.2, "10-20%", IF(Table_1[[#This Row],[Discount %]]&lt;=0.3, "20-30%", IF(Table_1[[#This Row],[Discount %]]&lt;=0.4, "30-40%", "40%+"))))</f>
        <v>0-10%</v>
      </c>
    </row>
    <row r="9042" spans="1:24" ht="14.4" x14ac:dyDescent="0.3">
      <c r="A9042" s="2">
        <v>9041</v>
      </c>
      <c r="B9042" s="2" t="s">
        <v>10390</v>
      </c>
      <c r="C9042" s="2">
        <f>YEAR([1]Data!$D9042)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9">
        <v>73.915000000000006</v>
      </c>
      <c r="T9042" s="2">
        <v>1</v>
      </c>
      <c r="U9042" s="25">
        <v>0.5</v>
      </c>
      <c r="V9042" s="25">
        <v>-45.827300000000008</v>
      </c>
      <c r="W9042" s="11">
        <f>Table_1[[#This Row],[Discount]]/Table_1[[#This Row],[Sales]]</f>
        <v>6.7645268213488464E-3</v>
      </c>
      <c r="X9042" t="str">
        <f>IF(Table_1[[#This Row],[Discount %]]&lt;=0.1, "0-10%", IF(Table_1[[#This Row],[Discount %]]&lt;=0.2, "10-20%", IF(Table_1[[#This Row],[Discount %]]&lt;=0.3, "20-30%", IF(Table_1[[#This Row],[Discount %]]&lt;=0.4, "30-40%", "40%+"))))</f>
        <v>0-10%</v>
      </c>
    </row>
    <row r="9043" spans="1:24" ht="14.4" x14ac:dyDescent="0.3">
      <c r="A9043" s="2">
        <v>9042</v>
      </c>
      <c r="B9043" s="2" t="s">
        <v>10391</v>
      </c>
      <c r="C9043" s="2">
        <f>YEAR([1]Data!$D9043)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9">
        <v>337.08800000000002</v>
      </c>
      <c r="T9043" s="2">
        <v>4</v>
      </c>
      <c r="U9043" s="25">
        <v>0.2</v>
      </c>
      <c r="V9043" s="25">
        <v>16.854399999999984</v>
      </c>
      <c r="W9043" s="11">
        <f>Table_1[[#This Row],[Discount]]/Table_1[[#This Row],[Sales]]</f>
        <v>5.9331687867856468E-4</v>
      </c>
      <c r="X9043" t="str">
        <f>IF(Table_1[[#This Row],[Discount %]]&lt;=0.1, "0-10%", IF(Table_1[[#This Row],[Discount %]]&lt;=0.2, "10-20%", IF(Table_1[[#This Row],[Discount %]]&lt;=0.3, "20-30%", IF(Table_1[[#This Row],[Discount %]]&lt;=0.4, "30-40%", "40%+"))))</f>
        <v>0-10%</v>
      </c>
    </row>
    <row r="9044" spans="1:24" ht="14.4" x14ac:dyDescent="0.3">
      <c r="A9044" s="2">
        <v>9043</v>
      </c>
      <c r="B9044" s="2" t="s">
        <v>10392</v>
      </c>
      <c r="C9044" s="2">
        <f>YEAR([1]Data!$D9044)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9">
        <v>61.44</v>
      </c>
      <c r="T9044" s="2">
        <v>3</v>
      </c>
      <c r="U9044" s="25">
        <v>0</v>
      </c>
      <c r="V9044" s="25">
        <v>16.588799999999999</v>
      </c>
      <c r="W9044" s="11">
        <f>Table_1[[#This Row],[Discount]]/Table_1[[#This Row],[Sales]]</f>
        <v>0</v>
      </c>
      <c r="X9044" t="str">
        <f>IF(Table_1[[#This Row],[Discount %]]&lt;=0.1, "0-10%", IF(Table_1[[#This Row],[Discount %]]&lt;=0.2, "10-20%", IF(Table_1[[#This Row],[Discount %]]&lt;=0.3, "20-30%", IF(Table_1[[#This Row],[Discount %]]&lt;=0.4, "30-40%", "40%+"))))</f>
        <v>0-10%</v>
      </c>
    </row>
    <row r="9045" spans="1:24" ht="14.4" x14ac:dyDescent="0.3">
      <c r="A9045" s="2">
        <v>9044</v>
      </c>
      <c r="B9045" s="2" t="s">
        <v>10393</v>
      </c>
      <c r="C9045" s="2">
        <f>YEAR([1]Data!$D9045)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9">
        <v>479.97</v>
      </c>
      <c r="T9045" s="2">
        <v>3</v>
      </c>
      <c r="U9045" s="25">
        <v>0</v>
      </c>
      <c r="V9045" s="25">
        <v>163.18979999999999</v>
      </c>
      <c r="W9045" s="11">
        <f>Table_1[[#This Row],[Discount]]/Table_1[[#This Row],[Sales]]</f>
        <v>0</v>
      </c>
      <c r="X9045" t="str">
        <f>IF(Table_1[[#This Row],[Discount %]]&lt;=0.1, "0-10%", IF(Table_1[[#This Row],[Discount %]]&lt;=0.2, "10-20%", IF(Table_1[[#This Row],[Discount %]]&lt;=0.3, "20-30%", IF(Table_1[[#This Row],[Discount %]]&lt;=0.4, "30-40%", "40%+"))))</f>
        <v>0-10%</v>
      </c>
    </row>
    <row r="9046" spans="1:24" ht="14.4" x14ac:dyDescent="0.3">
      <c r="A9046" s="2">
        <v>9045</v>
      </c>
      <c r="B9046" s="2" t="s">
        <v>10394</v>
      </c>
      <c r="C9046" s="2">
        <f>YEAR([1]Data!$D9046)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9">
        <v>5.9840000000000009</v>
      </c>
      <c r="T9046" s="2">
        <v>2</v>
      </c>
      <c r="U9046" s="25">
        <v>0.2</v>
      </c>
      <c r="V9046" s="25">
        <v>2.2439999999999998</v>
      </c>
      <c r="W9046" s="11">
        <f>Table_1[[#This Row],[Discount]]/Table_1[[#This Row],[Sales]]</f>
        <v>3.3422459893048123E-2</v>
      </c>
      <c r="X9046" t="str">
        <f>IF(Table_1[[#This Row],[Discount %]]&lt;=0.1, "0-10%", IF(Table_1[[#This Row],[Discount %]]&lt;=0.2, "10-20%", IF(Table_1[[#This Row],[Discount %]]&lt;=0.3, "20-30%", IF(Table_1[[#This Row],[Discount %]]&lt;=0.4, "30-40%", "40%+"))))</f>
        <v>0-10%</v>
      </c>
    </row>
    <row r="9047" spans="1:24" ht="14.4" x14ac:dyDescent="0.3">
      <c r="A9047" s="2">
        <v>9046</v>
      </c>
      <c r="B9047" s="2" t="s">
        <v>10394</v>
      </c>
      <c r="C9047" s="2">
        <f>YEAR([1]Data!$D9047)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9">
        <v>189.95000000000002</v>
      </c>
      <c r="T9047" s="2">
        <v>5</v>
      </c>
      <c r="U9047" s="25">
        <v>0</v>
      </c>
      <c r="V9047" s="25">
        <v>45.587999999999994</v>
      </c>
      <c r="W9047" s="11">
        <f>Table_1[[#This Row],[Discount]]/Table_1[[#This Row],[Sales]]</f>
        <v>0</v>
      </c>
      <c r="X9047" t="str">
        <f>IF(Table_1[[#This Row],[Discount %]]&lt;=0.1, "0-10%", IF(Table_1[[#This Row],[Discount %]]&lt;=0.2, "10-20%", IF(Table_1[[#This Row],[Discount %]]&lt;=0.3, "20-30%", IF(Table_1[[#This Row],[Discount %]]&lt;=0.4, "30-40%", "40%+"))))</f>
        <v>0-10%</v>
      </c>
    </row>
    <row r="9048" spans="1:24" ht="14.4" x14ac:dyDescent="0.3">
      <c r="A9048" s="2">
        <v>9047</v>
      </c>
      <c r="B9048" s="2" t="s">
        <v>10394</v>
      </c>
      <c r="C9048" s="2">
        <f>YEAR([1]Data!$D9048)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9">
        <v>149.94999999999999</v>
      </c>
      <c r="T9048" s="2">
        <v>5</v>
      </c>
      <c r="U9048" s="25">
        <v>0</v>
      </c>
      <c r="V9048" s="25">
        <v>31.489499999999992</v>
      </c>
      <c r="W9048" s="11">
        <f>Table_1[[#This Row],[Discount]]/Table_1[[#This Row],[Sales]]</f>
        <v>0</v>
      </c>
      <c r="X9048" t="str">
        <f>IF(Table_1[[#This Row],[Discount %]]&lt;=0.1, "0-10%", IF(Table_1[[#This Row],[Discount %]]&lt;=0.2, "10-20%", IF(Table_1[[#This Row],[Discount %]]&lt;=0.3, "20-30%", IF(Table_1[[#This Row],[Discount %]]&lt;=0.4, "30-40%", "40%+"))))</f>
        <v>0-10%</v>
      </c>
    </row>
    <row r="9049" spans="1:24" ht="14.4" x14ac:dyDescent="0.3">
      <c r="A9049" s="2">
        <v>9048</v>
      </c>
      <c r="B9049" s="2" t="s">
        <v>10394</v>
      </c>
      <c r="C9049" s="2">
        <f>YEAR([1]Data!$D9049)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9">
        <v>29.950000000000003</v>
      </c>
      <c r="T9049" s="2">
        <v>5</v>
      </c>
      <c r="U9049" s="25">
        <v>0</v>
      </c>
      <c r="V9049" s="25">
        <v>8.6854999999999993</v>
      </c>
      <c r="W9049" s="11">
        <f>Table_1[[#This Row],[Discount]]/Table_1[[#This Row],[Sales]]</f>
        <v>0</v>
      </c>
      <c r="X9049" t="str">
        <f>IF(Table_1[[#This Row],[Discount %]]&lt;=0.1, "0-10%", IF(Table_1[[#This Row],[Discount %]]&lt;=0.2, "10-20%", IF(Table_1[[#This Row],[Discount %]]&lt;=0.3, "20-30%", IF(Table_1[[#This Row],[Discount %]]&lt;=0.4, "30-40%", "40%+"))))</f>
        <v>0-10%</v>
      </c>
    </row>
    <row r="9050" spans="1:24" ht="14.4" x14ac:dyDescent="0.3">
      <c r="A9050" s="2">
        <v>9049</v>
      </c>
      <c r="B9050" s="2" t="s">
        <v>10394</v>
      </c>
      <c r="C9050" s="2">
        <f>YEAR([1]Data!$D9050)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9">
        <v>44.400000000000006</v>
      </c>
      <c r="T9050" s="2">
        <v>3</v>
      </c>
      <c r="U9050" s="25">
        <v>0</v>
      </c>
      <c r="V9050" s="25">
        <v>22.200000000000003</v>
      </c>
      <c r="W9050" s="11">
        <f>Table_1[[#This Row],[Discount]]/Table_1[[#This Row],[Sales]]</f>
        <v>0</v>
      </c>
      <c r="X9050" t="str">
        <f>IF(Table_1[[#This Row],[Discount %]]&lt;=0.1, "0-10%", IF(Table_1[[#This Row],[Discount %]]&lt;=0.2, "10-20%", IF(Table_1[[#This Row],[Discount %]]&lt;=0.3, "20-30%", IF(Table_1[[#This Row],[Discount %]]&lt;=0.4, "30-40%", "40%+"))))</f>
        <v>0-10%</v>
      </c>
    </row>
    <row r="9051" spans="1:24" ht="14.4" x14ac:dyDescent="0.3">
      <c r="A9051" s="2">
        <v>9050</v>
      </c>
      <c r="B9051" s="2" t="s">
        <v>10395</v>
      </c>
      <c r="C9051" s="2">
        <f>YEAR([1]Data!$D9051)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9">
        <v>66.03</v>
      </c>
      <c r="T9051" s="2">
        <v>3</v>
      </c>
      <c r="U9051" s="25">
        <v>0</v>
      </c>
      <c r="V9051" s="25">
        <v>17.1678</v>
      </c>
      <c r="W9051" s="11">
        <f>Table_1[[#This Row],[Discount]]/Table_1[[#This Row],[Sales]]</f>
        <v>0</v>
      </c>
      <c r="X9051" t="str">
        <f>IF(Table_1[[#This Row],[Discount %]]&lt;=0.1, "0-10%", IF(Table_1[[#This Row],[Discount %]]&lt;=0.2, "10-20%", IF(Table_1[[#This Row],[Discount %]]&lt;=0.3, "20-30%", IF(Table_1[[#This Row],[Discount %]]&lt;=0.4, "30-40%", "40%+"))))</f>
        <v>0-10%</v>
      </c>
    </row>
    <row r="9052" spans="1:24" ht="14.4" x14ac:dyDescent="0.3">
      <c r="A9052" s="2">
        <v>9051</v>
      </c>
      <c r="B9052" s="2" t="s">
        <v>10396</v>
      </c>
      <c r="C9052" s="2">
        <f>YEAR([1]Data!$D9052)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9">
        <v>10.86</v>
      </c>
      <c r="T9052" s="2">
        <v>2</v>
      </c>
      <c r="U9052" s="25">
        <v>0</v>
      </c>
      <c r="V9052" s="25">
        <v>5.3213999999999997</v>
      </c>
      <c r="W9052" s="11">
        <f>Table_1[[#This Row],[Discount]]/Table_1[[#This Row],[Sales]]</f>
        <v>0</v>
      </c>
      <c r="X9052" t="str">
        <f>IF(Table_1[[#This Row],[Discount %]]&lt;=0.1, "0-10%", IF(Table_1[[#This Row],[Discount %]]&lt;=0.2, "10-20%", IF(Table_1[[#This Row],[Discount %]]&lt;=0.3, "20-30%", IF(Table_1[[#This Row],[Discount %]]&lt;=0.4, "30-40%", "40%+"))))</f>
        <v>0-10%</v>
      </c>
    </row>
    <row r="9053" spans="1:24" ht="14.4" x14ac:dyDescent="0.3">
      <c r="A9053" s="2">
        <v>9052</v>
      </c>
      <c r="B9053" s="2" t="s">
        <v>10397</v>
      </c>
      <c r="C9053" s="2">
        <f>YEAR([1]Data!$D9053)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9">
        <v>3.36</v>
      </c>
      <c r="T9053" s="2">
        <v>2</v>
      </c>
      <c r="U9053" s="25">
        <v>0</v>
      </c>
      <c r="V9053" s="25">
        <v>0.83999999999999986</v>
      </c>
      <c r="W9053" s="11">
        <f>Table_1[[#This Row],[Discount]]/Table_1[[#This Row],[Sales]]</f>
        <v>0</v>
      </c>
      <c r="X9053" t="str">
        <f>IF(Table_1[[#This Row],[Discount %]]&lt;=0.1, "0-10%", IF(Table_1[[#This Row],[Discount %]]&lt;=0.2, "10-20%", IF(Table_1[[#This Row],[Discount %]]&lt;=0.3, "20-30%", IF(Table_1[[#This Row],[Discount %]]&lt;=0.4, "30-40%", "40%+"))))</f>
        <v>0-10%</v>
      </c>
    </row>
    <row r="9054" spans="1:24" ht="14.4" x14ac:dyDescent="0.3">
      <c r="A9054" s="2">
        <v>9053</v>
      </c>
      <c r="B9054" s="2" t="s">
        <v>10397</v>
      </c>
      <c r="C9054" s="2">
        <f>YEAR([1]Data!$D9054)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9">
        <v>27.936000000000003</v>
      </c>
      <c r="T9054" s="2">
        <v>4</v>
      </c>
      <c r="U9054" s="25">
        <v>0.2</v>
      </c>
      <c r="V9054" s="25">
        <v>9.4283999999999963</v>
      </c>
      <c r="W9054" s="11">
        <f>Table_1[[#This Row],[Discount]]/Table_1[[#This Row],[Sales]]</f>
        <v>7.1592210767468497E-3</v>
      </c>
      <c r="X9054" t="str">
        <f>IF(Table_1[[#This Row],[Discount %]]&lt;=0.1, "0-10%", IF(Table_1[[#This Row],[Discount %]]&lt;=0.2, "10-20%", IF(Table_1[[#This Row],[Discount %]]&lt;=0.3, "20-30%", IF(Table_1[[#This Row],[Discount %]]&lt;=0.4, "30-40%", "40%+"))))</f>
        <v>0-10%</v>
      </c>
    </row>
    <row r="9055" spans="1:24" ht="14.4" x14ac:dyDescent="0.3">
      <c r="A9055" s="2">
        <v>9054</v>
      </c>
      <c r="B9055" s="2" t="s">
        <v>10397</v>
      </c>
      <c r="C9055" s="2">
        <f>YEAR([1]Data!$D9055)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9">
        <v>28.783999999999999</v>
      </c>
      <c r="T9055" s="2">
        <v>2</v>
      </c>
      <c r="U9055" s="25">
        <v>0.2</v>
      </c>
      <c r="V9055" s="25">
        <v>2.878400000000001</v>
      </c>
      <c r="W9055" s="11">
        <f>Table_1[[#This Row],[Discount]]/Table_1[[#This Row],[Sales]]</f>
        <v>6.9483046136742639E-3</v>
      </c>
      <c r="X9055" t="str">
        <f>IF(Table_1[[#This Row],[Discount %]]&lt;=0.1, "0-10%", IF(Table_1[[#This Row],[Discount %]]&lt;=0.2, "10-20%", IF(Table_1[[#This Row],[Discount %]]&lt;=0.3, "20-30%", IF(Table_1[[#This Row],[Discount %]]&lt;=0.4, "30-40%", "40%+"))))</f>
        <v>0-10%</v>
      </c>
    </row>
    <row r="9056" spans="1:24" ht="14.4" x14ac:dyDescent="0.3">
      <c r="A9056" s="2">
        <v>9055</v>
      </c>
      <c r="B9056" s="2" t="s">
        <v>10398</v>
      </c>
      <c r="C9056" s="2">
        <f>YEAR([1]Data!$D9056)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9">
        <v>21.96</v>
      </c>
      <c r="T9056" s="2">
        <v>2</v>
      </c>
      <c r="U9056" s="25">
        <v>0</v>
      </c>
      <c r="V9056" s="25">
        <v>6.1488000000000014</v>
      </c>
      <c r="W9056" s="11">
        <f>Table_1[[#This Row],[Discount]]/Table_1[[#This Row],[Sales]]</f>
        <v>0</v>
      </c>
      <c r="X9056" t="str">
        <f>IF(Table_1[[#This Row],[Discount %]]&lt;=0.1, "0-10%", IF(Table_1[[#This Row],[Discount %]]&lt;=0.2, "10-20%", IF(Table_1[[#This Row],[Discount %]]&lt;=0.3, "20-30%", IF(Table_1[[#This Row],[Discount %]]&lt;=0.4, "30-40%", "40%+"))))</f>
        <v>0-10%</v>
      </c>
    </row>
    <row r="9057" spans="1:24" ht="14.4" x14ac:dyDescent="0.3">
      <c r="A9057" s="2">
        <v>9056</v>
      </c>
      <c r="B9057" s="2" t="s">
        <v>10399</v>
      </c>
      <c r="C9057" s="2">
        <f>YEAR([1]Data!$D9057)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9">
        <v>21.98</v>
      </c>
      <c r="T9057" s="2">
        <v>2</v>
      </c>
      <c r="U9057" s="25">
        <v>0</v>
      </c>
      <c r="V9057" s="25">
        <v>8.5722000000000005</v>
      </c>
      <c r="W9057" s="11">
        <f>Table_1[[#This Row],[Discount]]/Table_1[[#This Row],[Sales]]</f>
        <v>0</v>
      </c>
      <c r="X9057" t="str">
        <f>IF(Table_1[[#This Row],[Discount %]]&lt;=0.1, "0-10%", IF(Table_1[[#This Row],[Discount %]]&lt;=0.2, "10-20%", IF(Table_1[[#This Row],[Discount %]]&lt;=0.3, "20-30%", IF(Table_1[[#This Row],[Discount %]]&lt;=0.4, "30-40%", "40%+"))))</f>
        <v>0-10%</v>
      </c>
    </row>
    <row r="9058" spans="1:24" ht="14.4" x14ac:dyDescent="0.3">
      <c r="A9058" s="2">
        <v>9057</v>
      </c>
      <c r="B9058" s="2" t="s">
        <v>10400</v>
      </c>
      <c r="C9058" s="2">
        <f>YEAR([1]Data!$D9058)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9">
        <v>2621.3220000000001</v>
      </c>
      <c r="T9058" s="2">
        <v>11</v>
      </c>
      <c r="U9058" s="25">
        <v>0.1</v>
      </c>
      <c r="V9058" s="25">
        <v>553.39019999999982</v>
      </c>
      <c r="W9058" s="11">
        <f>Table_1[[#This Row],[Discount]]/Table_1[[#This Row],[Sales]]</f>
        <v>3.8148689859544152E-5</v>
      </c>
      <c r="X9058" t="str">
        <f>IF(Table_1[[#This Row],[Discount %]]&lt;=0.1, "0-10%", IF(Table_1[[#This Row],[Discount %]]&lt;=0.2, "10-20%", IF(Table_1[[#This Row],[Discount %]]&lt;=0.3, "20-30%", IF(Table_1[[#This Row],[Discount %]]&lt;=0.4, "30-40%", "40%+"))))</f>
        <v>0-10%</v>
      </c>
    </row>
    <row r="9059" spans="1:24" ht="14.4" x14ac:dyDescent="0.3">
      <c r="A9059" s="2">
        <v>9058</v>
      </c>
      <c r="B9059" s="2" t="s">
        <v>10401</v>
      </c>
      <c r="C9059" s="2">
        <f>YEAR([1]Data!$D9059)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9">
        <v>74.759999999999991</v>
      </c>
      <c r="T9059" s="2">
        <v>7</v>
      </c>
      <c r="U9059" s="25">
        <v>0</v>
      </c>
      <c r="V9059" s="25">
        <v>23.923199999999994</v>
      </c>
      <c r="W9059" s="11">
        <f>Table_1[[#This Row],[Discount]]/Table_1[[#This Row],[Sales]]</f>
        <v>0</v>
      </c>
      <c r="X9059" t="str">
        <f>IF(Table_1[[#This Row],[Discount %]]&lt;=0.1, "0-10%", IF(Table_1[[#This Row],[Discount %]]&lt;=0.2, "10-20%", IF(Table_1[[#This Row],[Discount %]]&lt;=0.3, "20-30%", IF(Table_1[[#This Row],[Discount %]]&lt;=0.4, "30-40%", "40%+"))))</f>
        <v>0-10%</v>
      </c>
    </row>
    <row r="9060" spans="1:24" ht="14.4" x14ac:dyDescent="0.3">
      <c r="A9060" s="2">
        <v>9059</v>
      </c>
      <c r="B9060" s="2" t="s">
        <v>10401</v>
      </c>
      <c r="C9060" s="2">
        <f>YEAR([1]Data!$D9060)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9">
        <v>364.77600000000007</v>
      </c>
      <c r="T9060" s="2">
        <v>3</v>
      </c>
      <c r="U9060" s="25">
        <v>0.2</v>
      </c>
      <c r="V9060" s="25">
        <v>27.358200000000011</v>
      </c>
      <c r="W9060" s="11">
        <f>Table_1[[#This Row],[Discount]]/Table_1[[#This Row],[Sales]]</f>
        <v>5.482816851985875E-4</v>
      </c>
      <c r="X9060" t="str">
        <f>IF(Table_1[[#This Row],[Discount %]]&lt;=0.1, "0-10%", IF(Table_1[[#This Row],[Discount %]]&lt;=0.2, "10-20%", IF(Table_1[[#This Row],[Discount %]]&lt;=0.3, "20-30%", IF(Table_1[[#This Row],[Discount %]]&lt;=0.4, "30-40%", "40%+"))))</f>
        <v>0-10%</v>
      </c>
    </row>
    <row r="9061" spans="1:24" ht="14.4" x14ac:dyDescent="0.3">
      <c r="A9061" s="2">
        <v>9060</v>
      </c>
      <c r="B9061" s="2" t="s">
        <v>10402</v>
      </c>
      <c r="C9061" s="2">
        <f>YEAR([1]Data!$D9061)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9">
        <v>1115.17</v>
      </c>
      <c r="T9061" s="2">
        <v>7</v>
      </c>
      <c r="U9061" s="25">
        <v>0</v>
      </c>
      <c r="V9061" s="25">
        <v>334.55099999999993</v>
      </c>
      <c r="W9061" s="11">
        <f>Table_1[[#This Row],[Discount]]/Table_1[[#This Row],[Sales]]</f>
        <v>0</v>
      </c>
      <c r="X9061" t="str">
        <f>IF(Table_1[[#This Row],[Discount %]]&lt;=0.1, "0-10%", IF(Table_1[[#This Row],[Discount %]]&lt;=0.2, "10-20%", IF(Table_1[[#This Row],[Discount %]]&lt;=0.3, "20-30%", IF(Table_1[[#This Row],[Discount %]]&lt;=0.4, "30-40%", "40%+"))))</f>
        <v>0-10%</v>
      </c>
    </row>
    <row r="9062" spans="1:24" ht="14.4" x14ac:dyDescent="0.3">
      <c r="A9062" s="2">
        <v>9061</v>
      </c>
      <c r="B9062" s="2" t="s">
        <v>10403</v>
      </c>
      <c r="C9062" s="2">
        <f>YEAR([1]Data!$D9062)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9">
        <v>89.696000000000012</v>
      </c>
      <c r="T9062" s="2">
        <v>4</v>
      </c>
      <c r="U9062" s="25">
        <v>0.2</v>
      </c>
      <c r="V9062" s="25">
        <v>33.635999999999996</v>
      </c>
      <c r="W9062" s="11">
        <f>Table_1[[#This Row],[Discount]]/Table_1[[#This Row],[Sales]]</f>
        <v>2.2297538351765964E-3</v>
      </c>
      <c r="X9062" t="str">
        <f>IF(Table_1[[#This Row],[Discount %]]&lt;=0.1, "0-10%", IF(Table_1[[#This Row],[Discount %]]&lt;=0.2, "10-20%", IF(Table_1[[#This Row],[Discount %]]&lt;=0.3, "20-30%", IF(Table_1[[#This Row],[Discount %]]&lt;=0.4, "30-40%", "40%+"))))</f>
        <v>0-10%</v>
      </c>
    </row>
    <row r="9063" spans="1:24" ht="14.4" x14ac:dyDescent="0.3">
      <c r="A9063" s="2">
        <v>9062</v>
      </c>
      <c r="B9063" s="2" t="s">
        <v>10403</v>
      </c>
      <c r="C9063" s="2">
        <f>YEAR([1]Data!$D9063)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9">
        <v>50.12</v>
      </c>
      <c r="T9063" s="2">
        <v>4</v>
      </c>
      <c r="U9063" s="25">
        <v>0</v>
      </c>
      <c r="V9063" s="25">
        <v>23.556399999999996</v>
      </c>
      <c r="W9063" s="11">
        <f>Table_1[[#This Row],[Discount]]/Table_1[[#This Row],[Sales]]</f>
        <v>0</v>
      </c>
      <c r="X9063" t="str">
        <f>IF(Table_1[[#This Row],[Discount %]]&lt;=0.1, "0-10%", IF(Table_1[[#This Row],[Discount %]]&lt;=0.2, "10-20%", IF(Table_1[[#This Row],[Discount %]]&lt;=0.3, "20-30%", IF(Table_1[[#This Row],[Discount %]]&lt;=0.4, "30-40%", "40%+"))))</f>
        <v>0-10%</v>
      </c>
    </row>
    <row r="9064" spans="1:24" ht="14.4" x14ac:dyDescent="0.3">
      <c r="A9064" s="2">
        <v>9063</v>
      </c>
      <c r="B9064" s="2" t="s">
        <v>10404</v>
      </c>
      <c r="C9064" s="2">
        <f>YEAR([1]Data!$D9064)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9">
        <v>36.480000000000004</v>
      </c>
      <c r="T9064" s="2">
        <v>6</v>
      </c>
      <c r="U9064" s="25">
        <v>0</v>
      </c>
      <c r="V9064" s="25">
        <v>18.240000000000002</v>
      </c>
      <c r="W9064" s="11">
        <f>Table_1[[#This Row],[Discount]]/Table_1[[#This Row],[Sales]]</f>
        <v>0</v>
      </c>
      <c r="X9064" t="str">
        <f>IF(Table_1[[#This Row],[Discount %]]&lt;=0.1, "0-10%", IF(Table_1[[#This Row],[Discount %]]&lt;=0.2, "10-20%", IF(Table_1[[#This Row],[Discount %]]&lt;=0.3, "20-30%", IF(Table_1[[#This Row],[Discount %]]&lt;=0.4, "30-40%", "40%+"))))</f>
        <v>0-10%</v>
      </c>
    </row>
    <row r="9065" spans="1:24" ht="14.4" x14ac:dyDescent="0.3">
      <c r="A9065" s="2">
        <v>9064</v>
      </c>
      <c r="B9065" s="2" t="s">
        <v>10405</v>
      </c>
      <c r="C9065" s="2">
        <f>YEAR([1]Data!$D9065)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9">
        <v>322.19200000000001</v>
      </c>
      <c r="T9065" s="2">
        <v>13</v>
      </c>
      <c r="U9065" s="25">
        <v>0.2</v>
      </c>
      <c r="V9065" s="25">
        <v>100.68499999999997</v>
      </c>
      <c r="W9065" s="11">
        <f>Table_1[[#This Row],[Discount]]/Table_1[[#This Row],[Sales]]</f>
        <v>6.2074787704226048E-4</v>
      </c>
      <c r="X9065" t="str">
        <f>IF(Table_1[[#This Row],[Discount %]]&lt;=0.1, "0-10%", IF(Table_1[[#This Row],[Discount %]]&lt;=0.2, "10-20%", IF(Table_1[[#This Row],[Discount %]]&lt;=0.3, "20-30%", IF(Table_1[[#This Row],[Discount %]]&lt;=0.4, "30-40%", "40%+"))))</f>
        <v>0-10%</v>
      </c>
    </row>
    <row r="9066" spans="1:24" ht="14.4" x14ac:dyDescent="0.3">
      <c r="A9066" s="2">
        <v>9065</v>
      </c>
      <c r="B9066" s="2" t="s">
        <v>10405</v>
      </c>
      <c r="C9066" s="2">
        <f>YEAR([1]Data!$D9066)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9">
        <v>2.9459999999999993</v>
      </c>
      <c r="T9066" s="2">
        <v>3</v>
      </c>
      <c r="U9066" s="25">
        <v>0.8</v>
      </c>
      <c r="V9066" s="25">
        <v>-4.8609000000000009</v>
      </c>
      <c r="W9066" s="11">
        <f>Table_1[[#This Row],[Discount]]/Table_1[[#This Row],[Sales]]</f>
        <v>0.27155465037338772</v>
      </c>
      <c r="X9066" t="str">
        <f>IF(Table_1[[#This Row],[Discount %]]&lt;=0.1, "0-10%", IF(Table_1[[#This Row],[Discount %]]&lt;=0.2, "10-20%", IF(Table_1[[#This Row],[Discount %]]&lt;=0.3, "20-30%", IF(Table_1[[#This Row],[Discount %]]&lt;=0.4, "30-40%", "40%+"))))</f>
        <v>20-30%</v>
      </c>
    </row>
    <row r="9067" spans="1:24" ht="14.4" x14ac:dyDescent="0.3">
      <c r="A9067" s="2">
        <v>9066</v>
      </c>
      <c r="B9067" s="2" t="s">
        <v>10405</v>
      </c>
      <c r="C9067" s="2">
        <f>YEAR([1]Data!$D9067)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9">
        <v>19.136000000000003</v>
      </c>
      <c r="T9067" s="2">
        <v>4</v>
      </c>
      <c r="U9067" s="25">
        <v>0.2</v>
      </c>
      <c r="V9067" s="25">
        <v>6.9367999999999999</v>
      </c>
      <c r="W9067" s="11">
        <f>Table_1[[#This Row],[Discount]]/Table_1[[#This Row],[Sales]]</f>
        <v>1.0451505016722406E-2</v>
      </c>
      <c r="X9067" t="str">
        <f>IF(Table_1[[#This Row],[Discount %]]&lt;=0.1, "0-10%", IF(Table_1[[#This Row],[Discount %]]&lt;=0.2, "10-20%", IF(Table_1[[#This Row],[Discount %]]&lt;=0.3, "20-30%", IF(Table_1[[#This Row],[Discount %]]&lt;=0.4, "30-40%", "40%+"))))</f>
        <v>0-10%</v>
      </c>
    </row>
    <row r="9068" spans="1:24" ht="14.4" x14ac:dyDescent="0.3">
      <c r="A9068" s="2">
        <v>9067</v>
      </c>
      <c r="B9068" s="2" t="s">
        <v>10406</v>
      </c>
      <c r="C9068" s="2">
        <f>YEAR([1]Data!$D9068)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9">
        <v>23.08</v>
      </c>
      <c r="T9068" s="2">
        <v>2</v>
      </c>
      <c r="U9068" s="25">
        <v>0</v>
      </c>
      <c r="V9068" s="25">
        <v>6.9239999999999995</v>
      </c>
      <c r="W9068" s="11">
        <f>Table_1[[#This Row],[Discount]]/Table_1[[#This Row],[Sales]]</f>
        <v>0</v>
      </c>
      <c r="X9068" t="str">
        <f>IF(Table_1[[#This Row],[Discount %]]&lt;=0.1, "0-10%", IF(Table_1[[#This Row],[Discount %]]&lt;=0.2, "10-20%", IF(Table_1[[#This Row],[Discount %]]&lt;=0.3, "20-30%", IF(Table_1[[#This Row],[Discount %]]&lt;=0.4, "30-40%", "40%+"))))</f>
        <v>0-10%</v>
      </c>
    </row>
    <row r="9069" spans="1:24" ht="14.4" x14ac:dyDescent="0.3">
      <c r="A9069" s="2">
        <v>9068</v>
      </c>
      <c r="B9069" s="2" t="s">
        <v>10407</v>
      </c>
      <c r="C9069" s="2">
        <f>YEAR([1]Data!$D9069)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9">
        <v>90.48</v>
      </c>
      <c r="T9069" s="2">
        <v>2</v>
      </c>
      <c r="U9069" s="25">
        <v>0</v>
      </c>
      <c r="V9069" s="25">
        <v>23.524799999999999</v>
      </c>
      <c r="W9069" s="11">
        <f>Table_1[[#This Row],[Discount]]/Table_1[[#This Row],[Sales]]</f>
        <v>0</v>
      </c>
      <c r="X9069" t="str">
        <f>IF(Table_1[[#This Row],[Discount %]]&lt;=0.1, "0-10%", IF(Table_1[[#This Row],[Discount %]]&lt;=0.2, "10-20%", IF(Table_1[[#This Row],[Discount %]]&lt;=0.3, "20-30%", IF(Table_1[[#This Row],[Discount %]]&lt;=0.4, "30-40%", "40%+"))))</f>
        <v>0-10%</v>
      </c>
    </row>
    <row r="9070" spans="1:24" ht="14.4" x14ac:dyDescent="0.3">
      <c r="A9070" s="2">
        <v>9069</v>
      </c>
      <c r="B9070" s="2" t="s">
        <v>10408</v>
      </c>
      <c r="C9070" s="2">
        <f>YEAR([1]Data!$D9070)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9">
        <v>215.976</v>
      </c>
      <c r="T9070" s="2">
        <v>3</v>
      </c>
      <c r="U9070" s="25">
        <v>0.2</v>
      </c>
      <c r="V9070" s="25">
        <v>-2.6997000000000355</v>
      </c>
      <c r="W9070" s="11">
        <f>Table_1[[#This Row],[Discount]]/Table_1[[#This Row],[Sales]]</f>
        <v>9.2602881801681679E-4</v>
      </c>
      <c r="X9070" t="str">
        <f>IF(Table_1[[#This Row],[Discount %]]&lt;=0.1, "0-10%", IF(Table_1[[#This Row],[Discount %]]&lt;=0.2, "10-20%", IF(Table_1[[#This Row],[Discount %]]&lt;=0.3, "20-30%", IF(Table_1[[#This Row],[Discount %]]&lt;=0.4, "30-40%", "40%+"))))</f>
        <v>0-10%</v>
      </c>
    </row>
    <row r="9071" spans="1:24" ht="14.4" x14ac:dyDescent="0.3">
      <c r="A9071" s="2">
        <v>9070</v>
      </c>
      <c r="B9071" s="2" t="s">
        <v>10408</v>
      </c>
      <c r="C9071" s="2">
        <f>YEAR([1]Data!$D9071)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9">
        <v>65.94</v>
      </c>
      <c r="T9071" s="2">
        <v>3</v>
      </c>
      <c r="U9071" s="25">
        <v>0</v>
      </c>
      <c r="V9071" s="25">
        <v>30.991800000000001</v>
      </c>
      <c r="W9071" s="11">
        <f>Table_1[[#This Row],[Discount]]/Table_1[[#This Row],[Sales]]</f>
        <v>0</v>
      </c>
      <c r="X9071" t="str">
        <f>IF(Table_1[[#This Row],[Discount %]]&lt;=0.1, "0-10%", IF(Table_1[[#This Row],[Discount %]]&lt;=0.2, "10-20%", IF(Table_1[[#This Row],[Discount %]]&lt;=0.3, "20-30%", IF(Table_1[[#This Row],[Discount %]]&lt;=0.4, "30-40%", "40%+"))))</f>
        <v>0-10%</v>
      </c>
    </row>
    <row r="9072" spans="1:24" ht="14.4" x14ac:dyDescent="0.3">
      <c r="A9072" s="2">
        <v>9071</v>
      </c>
      <c r="B9072" s="2" t="s">
        <v>10409</v>
      </c>
      <c r="C9072" s="2">
        <f>YEAR([1]Data!$D9072)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9">
        <v>11.352000000000002</v>
      </c>
      <c r="T9072" s="2">
        <v>3</v>
      </c>
      <c r="U9072" s="25">
        <v>0.2</v>
      </c>
      <c r="V9072" s="25">
        <v>2.6961000000000008</v>
      </c>
      <c r="W9072" s="11">
        <f>Table_1[[#This Row],[Discount]]/Table_1[[#This Row],[Sales]]</f>
        <v>1.7618040873854827E-2</v>
      </c>
      <c r="X9072" t="str">
        <f>IF(Table_1[[#This Row],[Discount %]]&lt;=0.1, "0-10%", IF(Table_1[[#This Row],[Discount %]]&lt;=0.2, "10-20%", IF(Table_1[[#This Row],[Discount %]]&lt;=0.3, "20-30%", IF(Table_1[[#This Row],[Discount %]]&lt;=0.4, "30-40%", "40%+"))))</f>
        <v>0-10%</v>
      </c>
    </row>
    <row r="9073" spans="1:24" ht="14.4" x14ac:dyDescent="0.3">
      <c r="A9073" s="2">
        <v>9072</v>
      </c>
      <c r="B9073" s="2" t="s">
        <v>10410</v>
      </c>
      <c r="C9073" s="2">
        <f>YEAR([1]Data!$D9073)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9">
        <v>24.56</v>
      </c>
      <c r="T9073" s="2">
        <v>2</v>
      </c>
      <c r="U9073" s="25">
        <v>0</v>
      </c>
      <c r="V9073" s="25">
        <v>6.8767999999999994</v>
      </c>
      <c r="W9073" s="11">
        <f>Table_1[[#This Row],[Discount]]/Table_1[[#This Row],[Sales]]</f>
        <v>0</v>
      </c>
      <c r="X9073" t="str">
        <f>IF(Table_1[[#This Row],[Discount %]]&lt;=0.1, "0-10%", IF(Table_1[[#This Row],[Discount %]]&lt;=0.2, "10-20%", IF(Table_1[[#This Row],[Discount %]]&lt;=0.3, "20-30%", IF(Table_1[[#This Row],[Discount %]]&lt;=0.4, "30-40%", "40%+"))))</f>
        <v>0-10%</v>
      </c>
    </row>
    <row r="9074" spans="1:24" ht="14.4" x14ac:dyDescent="0.3">
      <c r="A9074" s="2">
        <v>9073</v>
      </c>
      <c r="B9074" s="2" t="s">
        <v>10411</v>
      </c>
      <c r="C9074" s="2">
        <f>YEAR([1]Data!$D9074)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9">
        <v>16.559999999999999</v>
      </c>
      <c r="T9074" s="2">
        <v>2</v>
      </c>
      <c r="U9074" s="25">
        <v>0</v>
      </c>
      <c r="V9074" s="25">
        <v>7.783199999999999</v>
      </c>
      <c r="W9074" s="11">
        <f>Table_1[[#This Row],[Discount]]/Table_1[[#This Row],[Sales]]</f>
        <v>0</v>
      </c>
      <c r="X9074" t="str">
        <f>IF(Table_1[[#This Row],[Discount %]]&lt;=0.1, "0-10%", IF(Table_1[[#This Row],[Discount %]]&lt;=0.2, "10-20%", IF(Table_1[[#This Row],[Discount %]]&lt;=0.3, "20-30%", IF(Table_1[[#This Row],[Discount %]]&lt;=0.4, "30-40%", "40%+"))))</f>
        <v>0-10%</v>
      </c>
    </row>
    <row r="9075" spans="1:24" ht="14.4" x14ac:dyDescent="0.3">
      <c r="A9075" s="2">
        <v>9074</v>
      </c>
      <c r="B9075" s="2" t="s">
        <v>10411</v>
      </c>
      <c r="C9075" s="2">
        <f>YEAR([1]Data!$D9075)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9">
        <v>279.95</v>
      </c>
      <c r="T9075" s="2">
        <v>5</v>
      </c>
      <c r="U9075" s="25">
        <v>0</v>
      </c>
      <c r="V9075" s="25">
        <v>67.188000000000017</v>
      </c>
      <c r="W9075" s="11">
        <f>Table_1[[#This Row],[Discount]]/Table_1[[#This Row],[Sales]]</f>
        <v>0</v>
      </c>
      <c r="X9075" t="str">
        <f>IF(Table_1[[#This Row],[Discount %]]&lt;=0.1, "0-10%", IF(Table_1[[#This Row],[Discount %]]&lt;=0.2, "10-20%", IF(Table_1[[#This Row],[Discount %]]&lt;=0.3, "20-30%", IF(Table_1[[#This Row],[Discount %]]&lt;=0.4, "30-40%", "40%+"))))</f>
        <v>0-10%</v>
      </c>
    </row>
    <row r="9076" spans="1:24" ht="14.4" x14ac:dyDescent="0.3">
      <c r="A9076" s="2">
        <v>9075</v>
      </c>
      <c r="B9076" s="2" t="s">
        <v>10412</v>
      </c>
      <c r="C9076" s="2">
        <f>YEAR([1]Data!$D9076)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9">
        <v>828.83999999999992</v>
      </c>
      <c r="T9076" s="2">
        <v>6</v>
      </c>
      <c r="U9076" s="25">
        <v>0</v>
      </c>
      <c r="V9076" s="25">
        <v>0</v>
      </c>
      <c r="W9076" s="11">
        <f>Table_1[[#This Row],[Discount]]/Table_1[[#This Row],[Sales]]</f>
        <v>0</v>
      </c>
      <c r="X9076" t="str">
        <f>IF(Table_1[[#This Row],[Discount %]]&lt;=0.1, "0-10%", IF(Table_1[[#This Row],[Discount %]]&lt;=0.2, "10-20%", IF(Table_1[[#This Row],[Discount %]]&lt;=0.3, "20-30%", IF(Table_1[[#This Row],[Discount %]]&lt;=0.4, "30-40%", "40%+"))))</f>
        <v>0-10%</v>
      </c>
    </row>
    <row r="9077" spans="1:24" ht="14.4" x14ac:dyDescent="0.3">
      <c r="A9077" s="2">
        <v>9076</v>
      </c>
      <c r="B9077" s="2" t="s">
        <v>10413</v>
      </c>
      <c r="C9077" s="2">
        <f>YEAR([1]Data!$D9077)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9">
        <v>7.218</v>
      </c>
      <c r="T9077" s="2">
        <v>3</v>
      </c>
      <c r="U9077" s="25">
        <v>0.7</v>
      </c>
      <c r="V9077" s="25">
        <v>-5.5338000000000012</v>
      </c>
      <c r="W9077" s="11">
        <f>Table_1[[#This Row],[Discount]]/Table_1[[#This Row],[Sales]]</f>
        <v>9.6979772790246596E-2</v>
      </c>
      <c r="X9077" t="str">
        <f>IF(Table_1[[#This Row],[Discount %]]&lt;=0.1, "0-10%", IF(Table_1[[#This Row],[Discount %]]&lt;=0.2, "10-20%", IF(Table_1[[#This Row],[Discount %]]&lt;=0.3, "20-30%", IF(Table_1[[#This Row],[Discount %]]&lt;=0.4, "30-40%", "40%+"))))</f>
        <v>0-10%</v>
      </c>
    </row>
    <row r="9078" spans="1:24" ht="14.4" x14ac:dyDescent="0.3">
      <c r="A9078" s="2">
        <v>9077</v>
      </c>
      <c r="B9078" s="2" t="s">
        <v>10413</v>
      </c>
      <c r="C9078" s="2">
        <f>YEAR([1]Data!$D9078)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9">
        <v>27.200000000000003</v>
      </c>
      <c r="T9078" s="2">
        <v>4</v>
      </c>
      <c r="U9078" s="25">
        <v>0.2</v>
      </c>
      <c r="V9078" s="25">
        <v>2.0399999999999991</v>
      </c>
      <c r="W9078" s="11">
        <f>Table_1[[#This Row],[Discount]]/Table_1[[#This Row],[Sales]]</f>
        <v>7.3529411764705881E-3</v>
      </c>
      <c r="X9078" t="str">
        <f>IF(Table_1[[#This Row],[Discount %]]&lt;=0.1, "0-10%", IF(Table_1[[#This Row],[Discount %]]&lt;=0.2, "10-20%", IF(Table_1[[#This Row],[Discount %]]&lt;=0.3, "20-30%", IF(Table_1[[#This Row],[Discount %]]&lt;=0.4, "30-40%", "40%+"))))</f>
        <v>0-10%</v>
      </c>
    </row>
    <row r="9079" spans="1:24" ht="14.4" x14ac:dyDescent="0.3">
      <c r="A9079" s="2">
        <v>9078</v>
      </c>
      <c r="B9079" s="2" t="s">
        <v>10414</v>
      </c>
      <c r="C9079" s="2">
        <f>YEAR([1]Data!$D9079)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9">
        <v>89.97</v>
      </c>
      <c r="T9079" s="2">
        <v>3</v>
      </c>
      <c r="U9079" s="25">
        <v>0</v>
      </c>
      <c r="V9079" s="25">
        <v>18.893699999999995</v>
      </c>
      <c r="W9079" s="11">
        <f>Table_1[[#This Row],[Discount]]/Table_1[[#This Row],[Sales]]</f>
        <v>0</v>
      </c>
      <c r="X9079" t="str">
        <f>IF(Table_1[[#This Row],[Discount %]]&lt;=0.1, "0-10%", IF(Table_1[[#This Row],[Discount %]]&lt;=0.2, "10-20%", IF(Table_1[[#This Row],[Discount %]]&lt;=0.3, "20-30%", IF(Table_1[[#This Row],[Discount %]]&lt;=0.4, "30-40%", "40%+"))))</f>
        <v>0-10%</v>
      </c>
    </row>
    <row r="9080" spans="1:24" ht="14.4" x14ac:dyDescent="0.3">
      <c r="A9080" s="2">
        <v>9079</v>
      </c>
      <c r="B9080" s="2" t="s">
        <v>10415</v>
      </c>
      <c r="C9080" s="2">
        <f>YEAR([1]Data!$D9080)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9">
        <v>318.08</v>
      </c>
      <c r="T9080" s="2">
        <v>4</v>
      </c>
      <c r="U9080" s="25">
        <v>0</v>
      </c>
      <c r="V9080" s="25">
        <v>34.988799999999969</v>
      </c>
      <c r="W9080" s="11">
        <f>Table_1[[#This Row],[Discount]]/Table_1[[#This Row],[Sales]]</f>
        <v>0</v>
      </c>
      <c r="X9080" t="str">
        <f>IF(Table_1[[#This Row],[Discount %]]&lt;=0.1, "0-10%", IF(Table_1[[#This Row],[Discount %]]&lt;=0.2, "10-20%", IF(Table_1[[#This Row],[Discount %]]&lt;=0.3, "20-30%", IF(Table_1[[#This Row],[Discount %]]&lt;=0.4, "30-40%", "40%+"))))</f>
        <v>0-10%</v>
      </c>
    </row>
    <row r="9081" spans="1:24" ht="14.4" x14ac:dyDescent="0.3">
      <c r="A9081" s="2">
        <v>9080</v>
      </c>
      <c r="B9081" s="2" t="s">
        <v>10415</v>
      </c>
      <c r="C9081" s="2">
        <f>YEAR([1]Data!$D9081)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9">
        <v>5.8</v>
      </c>
      <c r="T9081" s="2">
        <v>1</v>
      </c>
      <c r="U9081" s="25">
        <v>0</v>
      </c>
      <c r="V9081" s="25">
        <v>2.61</v>
      </c>
      <c r="W9081" s="11">
        <f>Table_1[[#This Row],[Discount]]/Table_1[[#This Row],[Sales]]</f>
        <v>0</v>
      </c>
      <c r="X9081" t="str">
        <f>IF(Table_1[[#This Row],[Discount %]]&lt;=0.1, "0-10%", IF(Table_1[[#This Row],[Discount %]]&lt;=0.2, "10-20%", IF(Table_1[[#This Row],[Discount %]]&lt;=0.3, "20-30%", IF(Table_1[[#This Row],[Discount %]]&lt;=0.4, "30-40%", "40%+"))))</f>
        <v>0-10%</v>
      </c>
    </row>
    <row r="9082" spans="1:24" ht="14.4" x14ac:dyDescent="0.3">
      <c r="A9082" s="2">
        <v>9081</v>
      </c>
      <c r="B9082" s="2" t="s">
        <v>10416</v>
      </c>
      <c r="C9082" s="2">
        <f>YEAR([1]Data!$D9082)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9">
        <v>143.952</v>
      </c>
      <c r="T9082" s="2">
        <v>6</v>
      </c>
      <c r="U9082" s="25">
        <v>0.2</v>
      </c>
      <c r="V9082" s="25">
        <v>17.993999999999978</v>
      </c>
      <c r="W9082" s="11">
        <f>Table_1[[#This Row],[Discount]]/Table_1[[#This Row],[Sales]]</f>
        <v>1.3893520062242971E-3</v>
      </c>
      <c r="X9082" t="str">
        <f>IF(Table_1[[#This Row],[Discount %]]&lt;=0.1, "0-10%", IF(Table_1[[#This Row],[Discount %]]&lt;=0.2, "10-20%", IF(Table_1[[#This Row],[Discount %]]&lt;=0.3, "20-30%", IF(Table_1[[#This Row],[Discount %]]&lt;=0.4, "30-40%", "40%+"))))</f>
        <v>0-10%</v>
      </c>
    </row>
    <row r="9083" spans="1:24" ht="14.4" x14ac:dyDescent="0.3">
      <c r="A9083" s="2">
        <v>9082</v>
      </c>
      <c r="B9083" s="2" t="s">
        <v>10416</v>
      </c>
      <c r="C9083" s="2">
        <f>YEAR([1]Data!$D9083)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9">
        <v>19.440000000000001</v>
      </c>
      <c r="T9083" s="2">
        <v>3</v>
      </c>
      <c r="U9083" s="25">
        <v>0</v>
      </c>
      <c r="V9083" s="25">
        <v>9.3312000000000008</v>
      </c>
      <c r="W9083" s="11">
        <f>Table_1[[#This Row],[Discount]]/Table_1[[#This Row],[Sales]]</f>
        <v>0</v>
      </c>
      <c r="X9083" t="str">
        <f>IF(Table_1[[#This Row],[Discount %]]&lt;=0.1, "0-10%", IF(Table_1[[#This Row],[Discount %]]&lt;=0.2, "10-20%", IF(Table_1[[#This Row],[Discount %]]&lt;=0.3, "20-30%", IF(Table_1[[#This Row],[Discount %]]&lt;=0.4, "30-40%", "40%+"))))</f>
        <v>0-10%</v>
      </c>
    </row>
    <row r="9084" spans="1:24" ht="14.4" x14ac:dyDescent="0.3">
      <c r="A9084" s="2">
        <v>9083</v>
      </c>
      <c r="B9084" s="2" t="s">
        <v>10417</v>
      </c>
      <c r="C9084" s="2">
        <f>YEAR([1]Data!$D9084)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9">
        <v>5.56</v>
      </c>
      <c r="T9084" s="2">
        <v>2</v>
      </c>
      <c r="U9084" s="25">
        <v>0</v>
      </c>
      <c r="V9084" s="25">
        <v>1.4455999999999998</v>
      </c>
      <c r="W9084" s="11">
        <f>Table_1[[#This Row],[Discount]]/Table_1[[#This Row],[Sales]]</f>
        <v>0</v>
      </c>
      <c r="X9084" t="str">
        <f>IF(Table_1[[#This Row],[Discount %]]&lt;=0.1, "0-10%", IF(Table_1[[#This Row],[Discount %]]&lt;=0.2, "10-20%", IF(Table_1[[#This Row],[Discount %]]&lt;=0.3, "20-30%", IF(Table_1[[#This Row],[Discount %]]&lt;=0.4, "30-40%", "40%+"))))</f>
        <v>0-10%</v>
      </c>
    </row>
    <row r="9085" spans="1:24" ht="14.4" x14ac:dyDescent="0.3">
      <c r="A9085" s="2">
        <v>9084</v>
      </c>
      <c r="B9085" s="2" t="s">
        <v>10418</v>
      </c>
      <c r="C9085" s="2">
        <f>YEAR([1]Data!$D9085)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9">
        <v>146.72999999999999</v>
      </c>
      <c r="T9085" s="2">
        <v>3</v>
      </c>
      <c r="U9085" s="25">
        <v>0</v>
      </c>
      <c r="V9085" s="25">
        <v>2.9346000000000032</v>
      </c>
      <c r="W9085" s="11">
        <f>Table_1[[#This Row],[Discount]]/Table_1[[#This Row],[Sales]]</f>
        <v>0</v>
      </c>
      <c r="X9085" t="str">
        <f>IF(Table_1[[#This Row],[Discount %]]&lt;=0.1, "0-10%", IF(Table_1[[#This Row],[Discount %]]&lt;=0.2, "10-20%", IF(Table_1[[#This Row],[Discount %]]&lt;=0.3, "20-30%", IF(Table_1[[#This Row],[Discount %]]&lt;=0.4, "30-40%", "40%+"))))</f>
        <v>0-10%</v>
      </c>
    </row>
    <row r="9086" spans="1:24" ht="14.4" x14ac:dyDescent="0.3">
      <c r="A9086" s="2">
        <v>9085</v>
      </c>
      <c r="B9086" s="2" t="s">
        <v>10418</v>
      </c>
      <c r="C9086" s="2">
        <f>YEAR([1]Data!$D9086)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9">
        <v>29.900000000000002</v>
      </c>
      <c r="T9086" s="2">
        <v>5</v>
      </c>
      <c r="U9086" s="25">
        <v>0</v>
      </c>
      <c r="V9086" s="25">
        <v>13.454999999999998</v>
      </c>
      <c r="W9086" s="11">
        <f>Table_1[[#This Row],[Discount]]/Table_1[[#This Row],[Sales]]</f>
        <v>0</v>
      </c>
      <c r="X9086" t="str">
        <f>IF(Table_1[[#This Row],[Discount %]]&lt;=0.1, "0-10%", IF(Table_1[[#This Row],[Discount %]]&lt;=0.2, "10-20%", IF(Table_1[[#This Row],[Discount %]]&lt;=0.3, "20-30%", IF(Table_1[[#This Row],[Discount %]]&lt;=0.4, "30-40%", "40%+"))))</f>
        <v>0-10%</v>
      </c>
    </row>
    <row r="9087" spans="1:24" ht="14.4" x14ac:dyDescent="0.3">
      <c r="A9087" s="2">
        <v>9086</v>
      </c>
      <c r="B9087" s="2" t="s">
        <v>10419</v>
      </c>
      <c r="C9087" s="2">
        <f>YEAR([1]Data!$D9087)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9">
        <v>276.78400000000005</v>
      </c>
      <c r="T9087" s="2">
        <v>2</v>
      </c>
      <c r="U9087" s="25">
        <v>0.2</v>
      </c>
      <c r="V9087" s="25">
        <v>89.954799999999992</v>
      </c>
      <c r="W9087" s="11">
        <f>Table_1[[#This Row],[Discount]]/Table_1[[#This Row],[Sales]]</f>
        <v>7.2258512052719801E-4</v>
      </c>
      <c r="X9087" t="str">
        <f>IF(Table_1[[#This Row],[Discount %]]&lt;=0.1, "0-10%", IF(Table_1[[#This Row],[Discount %]]&lt;=0.2, "10-20%", IF(Table_1[[#This Row],[Discount %]]&lt;=0.3, "20-30%", IF(Table_1[[#This Row],[Discount %]]&lt;=0.4, "30-40%", "40%+"))))</f>
        <v>0-10%</v>
      </c>
    </row>
    <row r="9088" spans="1:24" ht="14.4" x14ac:dyDescent="0.3">
      <c r="A9088" s="2">
        <v>9087</v>
      </c>
      <c r="B9088" s="2" t="s">
        <v>10420</v>
      </c>
      <c r="C9088" s="2">
        <f>YEAR([1]Data!$D9088)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9">
        <v>93.031999999999982</v>
      </c>
      <c r="T9088" s="2">
        <v>2</v>
      </c>
      <c r="U9088" s="25">
        <v>0.8</v>
      </c>
      <c r="V9088" s="25">
        <v>-251.18640000000005</v>
      </c>
      <c r="W9088" s="11">
        <f>Table_1[[#This Row],[Discount]]/Table_1[[#This Row],[Sales]]</f>
        <v>8.5991916759824601E-3</v>
      </c>
      <c r="X9088" t="str">
        <f>IF(Table_1[[#This Row],[Discount %]]&lt;=0.1, "0-10%", IF(Table_1[[#This Row],[Discount %]]&lt;=0.2, "10-20%", IF(Table_1[[#This Row],[Discount %]]&lt;=0.3, "20-30%", IF(Table_1[[#This Row],[Discount %]]&lt;=0.4, "30-40%", "40%+"))))</f>
        <v>0-10%</v>
      </c>
    </row>
    <row r="9089" spans="1:24" ht="14.4" x14ac:dyDescent="0.3">
      <c r="A9089" s="2">
        <v>9088</v>
      </c>
      <c r="B9089" s="2" t="s">
        <v>10420</v>
      </c>
      <c r="C9089" s="2">
        <f>YEAR([1]Data!$D9089)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9">
        <v>454.96499999999997</v>
      </c>
      <c r="T9089" s="2">
        <v>5</v>
      </c>
      <c r="U9089" s="25">
        <v>0.3</v>
      </c>
      <c r="V9089" s="25">
        <v>-136.48950000000002</v>
      </c>
      <c r="W9089" s="11">
        <f>Table_1[[#This Row],[Discount]]/Table_1[[#This Row],[Sales]]</f>
        <v>6.5939138175464043E-4</v>
      </c>
      <c r="X9089" t="str">
        <f>IF(Table_1[[#This Row],[Discount %]]&lt;=0.1, "0-10%", IF(Table_1[[#This Row],[Discount %]]&lt;=0.2, "10-20%", IF(Table_1[[#This Row],[Discount %]]&lt;=0.3, "20-30%", IF(Table_1[[#This Row],[Discount %]]&lt;=0.4, "30-40%", "40%+"))))</f>
        <v>0-10%</v>
      </c>
    </row>
    <row r="9090" spans="1:24" ht="14.4" x14ac:dyDescent="0.3">
      <c r="A9090" s="2">
        <v>9089</v>
      </c>
      <c r="B9090" s="2" t="s">
        <v>10421</v>
      </c>
      <c r="C9090" s="2">
        <f>YEAR([1]Data!$D9090)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9">
        <v>246.16800000000001</v>
      </c>
      <c r="T9090" s="2">
        <v>3</v>
      </c>
      <c r="U9090" s="25">
        <v>0.2</v>
      </c>
      <c r="V9090" s="25">
        <v>21.539699999999996</v>
      </c>
      <c r="W9090" s="11">
        <f>Table_1[[#This Row],[Discount]]/Table_1[[#This Row],[Sales]]</f>
        <v>8.1245328393617371E-4</v>
      </c>
      <c r="X9090" t="str">
        <f>IF(Table_1[[#This Row],[Discount %]]&lt;=0.1, "0-10%", IF(Table_1[[#This Row],[Discount %]]&lt;=0.2, "10-20%", IF(Table_1[[#This Row],[Discount %]]&lt;=0.3, "20-30%", IF(Table_1[[#This Row],[Discount %]]&lt;=0.4, "30-40%", "40%+"))))</f>
        <v>0-10%</v>
      </c>
    </row>
    <row r="9091" spans="1:24" ht="14.4" x14ac:dyDescent="0.3">
      <c r="A9091" s="2">
        <v>9090</v>
      </c>
      <c r="B9091" s="2" t="s">
        <v>10422</v>
      </c>
      <c r="C9091" s="2">
        <f>YEAR([1]Data!$D9091)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9">
        <v>295.39999999999998</v>
      </c>
      <c r="T9091" s="2">
        <v>5</v>
      </c>
      <c r="U9091" s="25">
        <v>0.2</v>
      </c>
      <c r="V9091" s="25">
        <v>-62.772499999999965</v>
      </c>
      <c r="W9091" s="11">
        <f>Table_1[[#This Row],[Discount]]/Table_1[[#This Row],[Sales]]</f>
        <v>6.7704807041299941E-4</v>
      </c>
      <c r="X9091" t="str">
        <f>IF(Table_1[[#This Row],[Discount %]]&lt;=0.1, "0-10%", IF(Table_1[[#This Row],[Discount %]]&lt;=0.2, "10-20%", IF(Table_1[[#This Row],[Discount %]]&lt;=0.3, "20-30%", IF(Table_1[[#This Row],[Discount %]]&lt;=0.4, "30-40%", "40%+"))))</f>
        <v>0-10%</v>
      </c>
    </row>
    <row r="9092" spans="1:24" ht="14.4" x14ac:dyDescent="0.3">
      <c r="A9092" s="2">
        <v>9091</v>
      </c>
      <c r="B9092" s="2" t="s">
        <v>10423</v>
      </c>
      <c r="C9092" s="2">
        <f>YEAR([1]Data!$D9092)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9">
        <v>348.56</v>
      </c>
      <c r="T9092" s="2">
        <v>8</v>
      </c>
      <c r="U9092" s="25">
        <v>0</v>
      </c>
      <c r="V9092" s="25">
        <v>104.56799999999998</v>
      </c>
      <c r="W9092" s="11">
        <f>Table_1[[#This Row],[Discount]]/Table_1[[#This Row],[Sales]]</f>
        <v>0</v>
      </c>
      <c r="X9092" t="str">
        <f>IF(Table_1[[#This Row],[Discount %]]&lt;=0.1, "0-10%", IF(Table_1[[#This Row],[Discount %]]&lt;=0.2, "10-20%", IF(Table_1[[#This Row],[Discount %]]&lt;=0.3, "20-30%", IF(Table_1[[#This Row],[Discount %]]&lt;=0.4, "30-40%", "40%+"))))</f>
        <v>0-10%</v>
      </c>
    </row>
    <row r="9093" spans="1:24" ht="14.4" x14ac:dyDescent="0.3">
      <c r="A9093" s="2">
        <v>9092</v>
      </c>
      <c r="B9093" s="2" t="s">
        <v>10424</v>
      </c>
      <c r="C9093" s="2">
        <f>YEAR([1]Data!$D9093)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9">
        <v>15.552000000000003</v>
      </c>
      <c r="T9093" s="2">
        <v>3</v>
      </c>
      <c r="U9093" s="25">
        <v>0.2</v>
      </c>
      <c r="V9093" s="25">
        <v>5.4432</v>
      </c>
      <c r="W9093" s="11">
        <f>Table_1[[#This Row],[Discount]]/Table_1[[#This Row],[Sales]]</f>
        <v>1.2860082304526748E-2</v>
      </c>
      <c r="X9093" t="str">
        <f>IF(Table_1[[#This Row],[Discount %]]&lt;=0.1, "0-10%", IF(Table_1[[#This Row],[Discount %]]&lt;=0.2, "10-20%", IF(Table_1[[#This Row],[Discount %]]&lt;=0.3, "20-30%", IF(Table_1[[#This Row],[Discount %]]&lt;=0.4, "30-40%", "40%+"))))</f>
        <v>0-10%</v>
      </c>
    </row>
    <row r="9094" spans="1:24" ht="14.4" x14ac:dyDescent="0.3">
      <c r="A9094" s="2">
        <v>9093</v>
      </c>
      <c r="B9094" s="2" t="s">
        <v>10424</v>
      </c>
      <c r="C9094" s="2">
        <f>YEAR([1]Data!$D9094)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9">
        <v>482.93999999999994</v>
      </c>
      <c r="T9094" s="2">
        <v>6</v>
      </c>
      <c r="U9094" s="25">
        <v>0.5</v>
      </c>
      <c r="V9094" s="25">
        <v>-376.69319999999999</v>
      </c>
      <c r="W9094" s="11">
        <f>Table_1[[#This Row],[Discount]]/Table_1[[#This Row],[Sales]]</f>
        <v>1.0353252992090117E-3</v>
      </c>
      <c r="X9094" t="str">
        <f>IF(Table_1[[#This Row],[Discount %]]&lt;=0.1, "0-10%", IF(Table_1[[#This Row],[Discount %]]&lt;=0.2, "10-20%", IF(Table_1[[#This Row],[Discount %]]&lt;=0.3, "20-30%", IF(Table_1[[#This Row],[Discount %]]&lt;=0.4, "30-40%", "40%+"))))</f>
        <v>0-10%</v>
      </c>
    </row>
    <row r="9095" spans="1:24" ht="14.4" x14ac:dyDescent="0.3">
      <c r="A9095" s="2">
        <v>9094</v>
      </c>
      <c r="B9095" s="2" t="s">
        <v>10425</v>
      </c>
      <c r="C9095" s="2">
        <f>YEAR([1]Data!$D9095)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9">
        <v>299.98</v>
      </c>
      <c r="T9095" s="2">
        <v>2</v>
      </c>
      <c r="U9095" s="25">
        <v>0</v>
      </c>
      <c r="V9095" s="25">
        <v>83.994400000000013</v>
      </c>
      <c r="W9095" s="11">
        <f>Table_1[[#This Row],[Discount]]/Table_1[[#This Row],[Sales]]</f>
        <v>0</v>
      </c>
      <c r="X9095" t="str">
        <f>IF(Table_1[[#This Row],[Discount %]]&lt;=0.1, "0-10%", IF(Table_1[[#This Row],[Discount %]]&lt;=0.2, "10-20%", IF(Table_1[[#This Row],[Discount %]]&lt;=0.3, "20-30%", IF(Table_1[[#This Row],[Discount %]]&lt;=0.4, "30-40%", "40%+"))))</f>
        <v>0-10%</v>
      </c>
    </row>
    <row r="9096" spans="1:24" ht="14.4" x14ac:dyDescent="0.3">
      <c r="A9096" s="2">
        <v>9095</v>
      </c>
      <c r="B9096" s="2" t="s">
        <v>10425</v>
      </c>
      <c r="C9096" s="2">
        <f>YEAR([1]Data!$D9096)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9">
        <v>403.68</v>
      </c>
      <c r="T9096" s="2">
        <v>6</v>
      </c>
      <c r="U9096" s="25">
        <v>0</v>
      </c>
      <c r="V9096" s="25">
        <v>181.65599999999998</v>
      </c>
      <c r="W9096" s="11">
        <f>Table_1[[#This Row],[Discount]]/Table_1[[#This Row],[Sales]]</f>
        <v>0</v>
      </c>
      <c r="X9096" t="str">
        <f>IF(Table_1[[#This Row],[Discount %]]&lt;=0.1, "0-10%", IF(Table_1[[#This Row],[Discount %]]&lt;=0.2, "10-20%", IF(Table_1[[#This Row],[Discount %]]&lt;=0.3, "20-30%", IF(Table_1[[#This Row],[Discount %]]&lt;=0.4, "30-40%", "40%+"))))</f>
        <v>0-10%</v>
      </c>
    </row>
    <row r="9097" spans="1:24" ht="14.4" x14ac:dyDescent="0.3">
      <c r="A9097" s="2">
        <v>9096</v>
      </c>
      <c r="B9097" s="2" t="s">
        <v>10425</v>
      </c>
      <c r="C9097" s="2">
        <f>YEAR([1]Data!$D9097)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9">
        <v>41.9</v>
      </c>
      <c r="T9097" s="2">
        <v>2</v>
      </c>
      <c r="U9097" s="25">
        <v>0</v>
      </c>
      <c r="V9097" s="25">
        <v>11.731999999999999</v>
      </c>
      <c r="W9097" s="11">
        <f>Table_1[[#This Row],[Discount]]/Table_1[[#This Row],[Sales]]</f>
        <v>0</v>
      </c>
      <c r="X9097" t="str">
        <f>IF(Table_1[[#This Row],[Discount %]]&lt;=0.1, "0-10%", IF(Table_1[[#This Row],[Discount %]]&lt;=0.2, "10-20%", IF(Table_1[[#This Row],[Discount %]]&lt;=0.3, "20-30%", IF(Table_1[[#This Row],[Discount %]]&lt;=0.4, "30-40%", "40%+"))))</f>
        <v>0-10%</v>
      </c>
    </row>
    <row r="9098" spans="1:24" ht="14.4" x14ac:dyDescent="0.3">
      <c r="A9098" s="2">
        <v>9097</v>
      </c>
      <c r="B9098" s="2" t="s">
        <v>10425</v>
      </c>
      <c r="C9098" s="2">
        <f>YEAR([1]Data!$D9098)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9">
        <v>28.91</v>
      </c>
      <c r="T9098" s="2">
        <v>7</v>
      </c>
      <c r="U9098" s="25">
        <v>0</v>
      </c>
      <c r="V9098" s="25">
        <v>13.2986</v>
      </c>
      <c r="W9098" s="11">
        <f>Table_1[[#This Row],[Discount]]/Table_1[[#This Row],[Sales]]</f>
        <v>0</v>
      </c>
      <c r="X9098" t="str">
        <f>IF(Table_1[[#This Row],[Discount %]]&lt;=0.1, "0-10%", IF(Table_1[[#This Row],[Discount %]]&lt;=0.2, "10-20%", IF(Table_1[[#This Row],[Discount %]]&lt;=0.3, "20-30%", IF(Table_1[[#This Row],[Discount %]]&lt;=0.4, "30-40%", "40%+"))))</f>
        <v>0-10%</v>
      </c>
    </row>
    <row r="9099" spans="1:24" ht="14.4" x14ac:dyDescent="0.3">
      <c r="A9099" s="2">
        <v>9098</v>
      </c>
      <c r="B9099" s="2" t="s">
        <v>10426</v>
      </c>
      <c r="C9099" s="2">
        <f>YEAR([1]Data!$D9099)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9">
        <v>32.400000000000006</v>
      </c>
      <c r="T9099" s="2">
        <v>5</v>
      </c>
      <c r="U9099" s="25">
        <v>0</v>
      </c>
      <c r="V9099" s="25">
        <v>15.552000000000001</v>
      </c>
      <c r="W9099" s="11">
        <f>Table_1[[#This Row],[Discount]]/Table_1[[#This Row],[Sales]]</f>
        <v>0</v>
      </c>
      <c r="X9099" t="str">
        <f>IF(Table_1[[#This Row],[Discount %]]&lt;=0.1, "0-10%", IF(Table_1[[#This Row],[Discount %]]&lt;=0.2, "10-20%", IF(Table_1[[#This Row],[Discount %]]&lt;=0.3, "20-30%", IF(Table_1[[#This Row],[Discount %]]&lt;=0.4, "30-40%", "40%+"))))</f>
        <v>0-10%</v>
      </c>
    </row>
    <row r="9100" spans="1:24" ht="14.4" x14ac:dyDescent="0.3">
      <c r="A9100" s="2">
        <v>9099</v>
      </c>
      <c r="B9100" s="2" t="s">
        <v>10427</v>
      </c>
      <c r="C9100" s="2">
        <f>YEAR([1]Data!$D9100)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9">
        <v>369.54399999999998</v>
      </c>
      <c r="T9100" s="2">
        <v>7</v>
      </c>
      <c r="U9100" s="25">
        <v>0.2</v>
      </c>
      <c r="V9100" s="25">
        <v>27.71580000000003</v>
      </c>
      <c r="W9100" s="11">
        <f>Table_1[[#This Row],[Discount]]/Table_1[[#This Row],[Sales]]</f>
        <v>5.4120754226830907E-4</v>
      </c>
      <c r="X9100" t="str">
        <f>IF(Table_1[[#This Row],[Discount %]]&lt;=0.1, "0-10%", IF(Table_1[[#This Row],[Discount %]]&lt;=0.2, "10-20%", IF(Table_1[[#This Row],[Discount %]]&lt;=0.3, "20-30%", IF(Table_1[[#This Row],[Discount %]]&lt;=0.4, "30-40%", "40%+"))))</f>
        <v>0-10%</v>
      </c>
    </row>
    <row r="9101" spans="1:24" ht="14.4" x14ac:dyDescent="0.3">
      <c r="A9101" s="2">
        <v>9100</v>
      </c>
      <c r="B9101" s="2" t="s">
        <v>10427</v>
      </c>
      <c r="C9101" s="2">
        <f>YEAR([1]Data!$D9101)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9">
        <v>10.368000000000002</v>
      </c>
      <c r="T9101" s="2">
        <v>2</v>
      </c>
      <c r="U9101" s="25">
        <v>0.2</v>
      </c>
      <c r="V9101" s="25">
        <v>3.7584</v>
      </c>
      <c r="W9101" s="11">
        <f>Table_1[[#This Row],[Discount]]/Table_1[[#This Row],[Sales]]</f>
        <v>1.9290123456790119E-2</v>
      </c>
      <c r="X9101" t="str">
        <f>IF(Table_1[[#This Row],[Discount %]]&lt;=0.1, "0-10%", IF(Table_1[[#This Row],[Discount %]]&lt;=0.2, "10-20%", IF(Table_1[[#This Row],[Discount %]]&lt;=0.3, "20-30%", IF(Table_1[[#This Row],[Discount %]]&lt;=0.4, "30-40%", "40%+"))))</f>
        <v>0-10%</v>
      </c>
    </row>
    <row r="9102" spans="1:24" ht="14.4" x14ac:dyDescent="0.3">
      <c r="A9102" s="2">
        <v>9101</v>
      </c>
      <c r="B9102" s="2" t="s">
        <v>10427</v>
      </c>
      <c r="C9102" s="2">
        <f>YEAR([1]Data!$D9102)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9">
        <v>791.87999999999988</v>
      </c>
      <c r="T9102" s="2">
        <v>3</v>
      </c>
      <c r="U9102" s="25">
        <v>0.2</v>
      </c>
      <c r="V9102" s="25">
        <v>128.68049999999994</v>
      </c>
      <c r="W9102" s="11">
        <f>Table_1[[#This Row],[Discount]]/Table_1[[#This Row],[Sales]]</f>
        <v>2.5256351972521092E-4</v>
      </c>
      <c r="X9102" t="str">
        <f>IF(Table_1[[#This Row],[Discount %]]&lt;=0.1, "0-10%", IF(Table_1[[#This Row],[Discount %]]&lt;=0.2, "10-20%", IF(Table_1[[#This Row],[Discount %]]&lt;=0.3, "20-30%", IF(Table_1[[#This Row],[Discount %]]&lt;=0.4, "30-40%", "40%+"))))</f>
        <v>0-10%</v>
      </c>
    </row>
    <row r="9103" spans="1:24" ht="14.4" x14ac:dyDescent="0.3">
      <c r="A9103" s="2">
        <v>9102</v>
      </c>
      <c r="B9103" s="2" t="s">
        <v>10428</v>
      </c>
      <c r="C9103" s="2">
        <f>YEAR([1]Data!$D9103)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9">
        <v>23.64</v>
      </c>
      <c r="T9103" s="2">
        <v>3</v>
      </c>
      <c r="U9103" s="25">
        <v>0.2</v>
      </c>
      <c r="V9103" s="25">
        <v>5.3190000000000008</v>
      </c>
      <c r="W9103" s="11">
        <f>Table_1[[#This Row],[Discount]]/Table_1[[#This Row],[Sales]]</f>
        <v>8.4602368866328256E-3</v>
      </c>
      <c r="X9103" t="str">
        <f>IF(Table_1[[#This Row],[Discount %]]&lt;=0.1, "0-10%", IF(Table_1[[#This Row],[Discount %]]&lt;=0.2, "10-20%", IF(Table_1[[#This Row],[Discount %]]&lt;=0.3, "20-30%", IF(Table_1[[#This Row],[Discount %]]&lt;=0.4, "30-40%", "40%+"))))</f>
        <v>0-10%</v>
      </c>
    </row>
    <row r="9104" spans="1:24" ht="14.4" x14ac:dyDescent="0.3">
      <c r="A9104" s="2">
        <v>9103</v>
      </c>
      <c r="B9104" s="2" t="s">
        <v>10428</v>
      </c>
      <c r="C9104" s="2">
        <f>YEAR([1]Data!$D9104)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9">
        <v>84.784000000000006</v>
      </c>
      <c r="T9104" s="2">
        <v>2</v>
      </c>
      <c r="U9104" s="25">
        <v>0.2</v>
      </c>
      <c r="V9104" s="25">
        <v>-16.956800000000005</v>
      </c>
      <c r="W9104" s="11">
        <f>Table_1[[#This Row],[Discount]]/Table_1[[#This Row],[Sales]]</f>
        <v>2.358935648235516E-3</v>
      </c>
      <c r="X9104" t="str">
        <f>IF(Table_1[[#This Row],[Discount %]]&lt;=0.1, "0-10%", IF(Table_1[[#This Row],[Discount %]]&lt;=0.2, "10-20%", IF(Table_1[[#This Row],[Discount %]]&lt;=0.3, "20-30%", IF(Table_1[[#This Row],[Discount %]]&lt;=0.4, "30-40%", "40%+"))))</f>
        <v>0-10%</v>
      </c>
    </row>
    <row r="9105" spans="1:24" ht="14.4" x14ac:dyDescent="0.3">
      <c r="A9105" s="2">
        <v>9104</v>
      </c>
      <c r="B9105" s="2" t="s">
        <v>10428</v>
      </c>
      <c r="C9105" s="2">
        <f>YEAR([1]Data!$D9105)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9">
        <v>64.959999999999994</v>
      </c>
      <c r="T9105" s="2">
        <v>5</v>
      </c>
      <c r="U9105" s="25">
        <v>0.6</v>
      </c>
      <c r="V9105" s="25">
        <v>-84.447999999999993</v>
      </c>
      <c r="W9105" s="11">
        <f>Table_1[[#This Row],[Discount]]/Table_1[[#This Row],[Sales]]</f>
        <v>9.2364532019704442E-3</v>
      </c>
      <c r="X9105" t="str">
        <f>IF(Table_1[[#This Row],[Discount %]]&lt;=0.1, "0-10%", IF(Table_1[[#This Row],[Discount %]]&lt;=0.2, "10-20%", IF(Table_1[[#This Row],[Discount %]]&lt;=0.3, "20-30%", IF(Table_1[[#This Row],[Discount %]]&lt;=0.4, "30-40%", "40%+"))))</f>
        <v>0-10%</v>
      </c>
    </row>
    <row r="9106" spans="1:24" ht="14.4" x14ac:dyDescent="0.3">
      <c r="A9106" s="2">
        <v>9105</v>
      </c>
      <c r="B9106" s="2" t="s">
        <v>10428</v>
      </c>
      <c r="C9106" s="2">
        <f>YEAR([1]Data!$D9106)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9">
        <v>32.059999999999995</v>
      </c>
      <c r="T9106" s="2">
        <v>10</v>
      </c>
      <c r="U9106" s="25">
        <v>0.8</v>
      </c>
      <c r="V9106" s="25">
        <v>-51.296000000000006</v>
      </c>
      <c r="W9106" s="11">
        <f>Table_1[[#This Row],[Discount]]/Table_1[[#This Row],[Sales]]</f>
        <v>2.4953212726138495E-2</v>
      </c>
      <c r="X9106" t="str">
        <f>IF(Table_1[[#This Row],[Discount %]]&lt;=0.1, "0-10%", IF(Table_1[[#This Row],[Discount %]]&lt;=0.2, "10-20%", IF(Table_1[[#This Row],[Discount %]]&lt;=0.3, "20-30%", IF(Table_1[[#This Row],[Discount %]]&lt;=0.4, "30-40%", "40%+"))))</f>
        <v>0-10%</v>
      </c>
    </row>
    <row r="9107" spans="1:24" ht="14.4" x14ac:dyDescent="0.3">
      <c r="A9107" s="2">
        <v>9106</v>
      </c>
      <c r="B9107" s="2" t="s">
        <v>10428</v>
      </c>
      <c r="C9107" s="2">
        <f>YEAR([1]Data!$D9107)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9">
        <v>177.64800000000002</v>
      </c>
      <c r="T9107" s="2">
        <v>2</v>
      </c>
      <c r="U9107" s="25">
        <v>0.2</v>
      </c>
      <c r="V9107" s="25">
        <v>-28.867800000000017</v>
      </c>
      <c r="W9107" s="11">
        <f>Table_1[[#This Row],[Discount]]/Table_1[[#This Row],[Sales]]</f>
        <v>1.1258218499504637E-3</v>
      </c>
      <c r="X9107" t="str">
        <f>IF(Table_1[[#This Row],[Discount %]]&lt;=0.1, "0-10%", IF(Table_1[[#This Row],[Discount %]]&lt;=0.2, "10-20%", IF(Table_1[[#This Row],[Discount %]]&lt;=0.3, "20-30%", IF(Table_1[[#This Row],[Discount %]]&lt;=0.4, "30-40%", "40%+"))))</f>
        <v>0-10%</v>
      </c>
    </row>
    <row r="9108" spans="1:24" ht="14.4" x14ac:dyDescent="0.3">
      <c r="A9108" s="2">
        <v>9107</v>
      </c>
      <c r="B9108" s="2" t="s">
        <v>10428</v>
      </c>
      <c r="C9108" s="2">
        <f>YEAR([1]Data!$D9108)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9">
        <v>287.90999999999997</v>
      </c>
      <c r="T9108" s="2">
        <v>3</v>
      </c>
      <c r="U9108" s="25">
        <v>0.4</v>
      </c>
      <c r="V9108" s="25">
        <v>33.589499999999987</v>
      </c>
      <c r="W9108" s="11">
        <f>Table_1[[#This Row],[Discount]]/Table_1[[#This Row],[Sales]]</f>
        <v>1.3893230523427463E-3</v>
      </c>
      <c r="X9108" t="str">
        <f>IF(Table_1[[#This Row],[Discount %]]&lt;=0.1, "0-10%", IF(Table_1[[#This Row],[Discount %]]&lt;=0.2, "10-20%", IF(Table_1[[#This Row],[Discount %]]&lt;=0.3, "20-30%", IF(Table_1[[#This Row],[Discount %]]&lt;=0.4, "30-40%", "40%+"))))</f>
        <v>0-10%</v>
      </c>
    </row>
    <row r="9109" spans="1:24" ht="14.4" x14ac:dyDescent="0.3">
      <c r="A9109" s="2">
        <v>9108</v>
      </c>
      <c r="B9109" s="2" t="s">
        <v>10429</v>
      </c>
      <c r="C9109" s="2">
        <f>YEAR([1]Data!$D9109)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9">
        <v>22.368000000000002</v>
      </c>
      <c r="T9109" s="2">
        <v>2</v>
      </c>
      <c r="U9109" s="25">
        <v>0.2</v>
      </c>
      <c r="V9109" s="25">
        <v>1.6776</v>
      </c>
      <c r="W9109" s="11">
        <f>Table_1[[#This Row],[Discount]]/Table_1[[#This Row],[Sales]]</f>
        <v>8.9413447782546486E-3</v>
      </c>
      <c r="X9109" t="str">
        <f>IF(Table_1[[#This Row],[Discount %]]&lt;=0.1, "0-10%", IF(Table_1[[#This Row],[Discount %]]&lt;=0.2, "10-20%", IF(Table_1[[#This Row],[Discount %]]&lt;=0.3, "20-30%", IF(Table_1[[#This Row],[Discount %]]&lt;=0.4, "30-40%", "40%+"))))</f>
        <v>0-10%</v>
      </c>
    </row>
    <row r="9110" spans="1:24" ht="14.4" x14ac:dyDescent="0.3">
      <c r="A9110" s="2">
        <v>9109</v>
      </c>
      <c r="B9110" s="2" t="s">
        <v>10429</v>
      </c>
      <c r="C9110" s="2">
        <f>YEAR([1]Data!$D9110)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9">
        <v>32.368000000000002</v>
      </c>
      <c r="T9110" s="2">
        <v>7</v>
      </c>
      <c r="U9110" s="25">
        <v>0.2</v>
      </c>
      <c r="V9110" s="25">
        <v>11.733400000000001</v>
      </c>
      <c r="W9110" s="11">
        <f>Table_1[[#This Row],[Discount]]/Table_1[[#This Row],[Sales]]</f>
        <v>6.1789421651013343E-3</v>
      </c>
      <c r="X9110" t="str">
        <f>IF(Table_1[[#This Row],[Discount %]]&lt;=0.1, "0-10%", IF(Table_1[[#This Row],[Discount %]]&lt;=0.2, "10-20%", IF(Table_1[[#This Row],[Discount %]]&lt;=0.3, "20-30%", IF(Table_1[[#This Row],[Discount %]]&lt;=0.4, "30-40%", "40%+"))))</f>
        <v>0-10%</v>
      </c>
    </row>
    <row r="9111" spans="1:24" ht="14.4" x14ac:dyDescent="0.3">
      <c r="A9111" s="2">
        <v>9110</v>
      </c>
      <c r="B9111" s="2" t="s">
        <v>10429</v>
      </c>
      <c r="C9111" s="2">
        <f>YEAR([1]Data!$D9111)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9">
        <v>207.98400000000004</v>
      </c>
      <c r="T9111" s="2">
        <v>2</v>
      </c>
      <c r="U9111" s="25">
        <v>0.2</v>
      </c>
      <c r="V9111" s="25">
        <v>36.397199999999998</v>
      </c>
      <c r="W9111" s="11">
        <f>Table_1[[#This Row],[Discount]]/Table_1[[#This Row],[Sales]]</f>
        <v>9.6161243172551724E-4</v>
      </c>
      <c r="X9111" t="str">
        <f>IF(Table_1[[#This Row],[Discount %]]&lt;=0.1, "0-10%", IF(Table_1[[#This Row],[Discount %]]&lt;=0.2, "10-20%", IF(Table_1[[#This Row],[Discount %]]&lt;=0.3, "20-30%", IF(Table_1[[#This Row],[Discount %]]&lt;=0.4, "30-40%", "40%+"))))</f>
        <v>0-10%</v>
      </c>
    </row>
    <row r="9112" spans="1:24" ht="14.4" x14ac:dyDescent="0.3">
      <c r="A9112" s="2">
        <v>9111</v>
      </c>
      <c r="B9112" s="2" t="s">
        <v>10430</v>
      </c>
      <c r="C9112" s="2">
        <f>YEAR([1]Data!$D9112)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9">
        <v>36.4</v>
      </c>
      <c r="T9112" s="2">
        <v>5</v>
      </c>
      <c r="U9112" s="25">
        <v>0</v>
      </c>
      <c r="V9112" s="25">
        <v>17.472000000000001</v>
      </c>
      <c r="W9112" s="11">
        <f>Table_1[[#This Row],[Discount]]/Table_1[[#This Row],[Sales]]</f>
        <v>0</v>
      </c>
      <c r="X9112" t="str">
        <f>IF(Table_1[[#This Row],[Discount %]]&lt;=0.1, "0-10%", IF(Table_1[[#This Row],[Discount %]]&lt;=0.2, "10-20%", IF(Table_1[[#This Row],[Discount %]]&lt;=0.3, "20-30%", IF(Table_1[[#This Row],[Discount %]]&lt;=0.4, "30-40%", "40%+"))))</f>
        <v>0-10%</v>
      </c>
    </row>
    <row r="9113" spans="1:24" ht="14.4" x14ac:dyDescent="0.3">
      <c r="A9113" s="2">
        <v>9112</v>
      </c>
      <c r="B9113" s="2" t="s">
        <v>10430</v>
      </c>
      <c r="C9113" s="2">
        <f>YEAR([1]Data!$D9113)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9">
        <v>22.96</v>
      </c>
      <c r="T9113" s="2">
        <v>2</v>
      </c>
      <c r="U9113" s="25">
        <v>0</v>
      </c>
      <c r="V9113" s="25">
        <v>4.3623999999999974</v>
      </c>
      <c r="W9113" s="11">
        <f>Table_1[[#This Row],[Discount]]/Table_1[[#This Row],[Sales]]</f>
        <v>0</v>
      </c>
      <c r="X9113" t="str">
        <f>IF(Table_1[[#This Row],[Discount %]]&lt;=0.1, "0-10%", IF(Table_1[[#This Row],[Discount %]]&lt;=0.2, "10-20%", IF(Table_1[[#This Row],[Discount %]]&lt;=0.3, "20-30%", IF(Table_1[[#This Row],[Discount %]]&lt;=0.4, "30-40%", "40%+"))))</f>
        <v>0-10%</v>
      </c>
    </row>
    <row r="9114" spans="1:24" ht="14.4" x14ac:dyDescent="0.3">
      <c r="A9114" s="2">
        <v>9113</v>
      </c>
      <c r="B9114" s="2" t="s">
        <v>10430</v>
      </c>
      <c r="C9114" s="2">
        <f>YEAR([1]Data!$D9114)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9">
        <v>315.2</v>
      </c>
      <c r="T9114" s="2">
        <v>4</v>
      </c>
      <c r="U9114" s="25">
        <v>0</v>
      </c>
      <c r="V9114" s="25">
        <v>6.3040000000000305</v>
      </c>
      <c r="W9114" s="11">
        <f>Table_1[[#This Row],[Discount]]/Table_1[[#This Row],[Sales]]</f>
        <v>0</v>
      </c>
      <c r="X9114" t="str">
        <f>IF(Table_1[[#This Row],[Discount %]]&lt;=0.1, "0-10%", IF(Table_1[[#This Row],[Discount %]]&lt;=0.2, "10-20%", IF(Table_1[[#This Row],[Discount %]]&lt;=0.3, "20-30%", IF(Table_1[[#This Row],[Discount %]]&lt;=0.4, "30-40%", "40%+"))))</f>
        <v>0-10%</v>
      </c>
    </row>
    <row r="9115" spans="1:24" ht="14.4" x14ac:dyDescent="0.3">
      <c r="A9115" s="2">
        <v>9114</v>
      </c>
      <c r="B9115" s="2" t="s">
        <v>10430</v>
      </c>
      <c r="C9115" s="2">
        <f>YEAR([1]Data!$D9115)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9">
        <v>15.18</v>
      </c>
      <c r="T9115" s="2">
        <v>3</v>
      </c>
      <c r="U9115" s="25">
        <v>0</v>
      </c>
      <c r="V9115" s="25">
        <v>7.1345999999999989</v>
      </c>
      <c r="W9115" s="11">
        <f>Table_1[[#This Row],[Discount]]/Table_1[[#This Row],[Sales]]</f>
        <v>0</v>
      </c>
      <c r="X9115" t="str">
        <f>IF(Table_1[[#This Row],[Discount %]]&lt;=0.1, "0-10%", IF(Table_1[[#This Row],[Discount %]]&lt;=0.2, "10-20%", IF(Table_1[[#This Row],[Discount %]]&lt;=0.3, "20-30%", IF(Table_1[[#This Row],[Discount %]]&lt;=0.4, "30-40%", "40%+"))))</f>
        <v>0-10%</v>
      </c>
    </row>
    <row r="9116" spans="1:24" ht="14.4" x14ac:dyDescent="0.3">
      <c r="A9116" s="2">
        <v>9115</v>
      </c>
      <c r="B9116" s="2" t="s">
        <v>10431</v>
      </c>
      <c r="C9116" s="2">
        <f>YEAR([1]Data!$D9116)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9">
        <v>623.96</v>
      </c>
      <c r="T9116" s="2">
        <v>5</v>
      </c>
      <c r="U9116" s="25">
        <v>0.2</v>
      </c>
      <c r="V9116" s="25">
        <v>38.997500000000002</v>
      </c>
      <c r="W9116" s="11">
        <f>Table_1[[#This Row],[Discount]]/Table_1[[#This Row],[Sales]]</f>
        <v>3.2053336752355918E-4</v>
      </c>
      <c r="X9116" t="str">
        <f>IF(Table_1[[#This Row],[Discount %]]&lt;=0.1, "0-10%", IF(Table_1[[#This Row],[Discount %]]&lt;=0.2, "10-20%", IF(Table_1[[#This Row],[Discount %]]&lt;=0.3, "20-30%", IF(Table_1[[#This Row],[Discount %]]&lt;=0.4, "30-40%", "40%+"))))</f>
        <v>0-10%</v>
      </c>
    </row>
    <row r="9117" spans="1:24" ht="14.4" x14ac:dyDescent="0.3">
      <c r="A9117" s="2">
        <v>9116</v>
      </c>
      <c r="B9117" s="2" t="s">
        <v>10432</v>
      </c>
      <c r="C9117" s="2">
        <f>YEAR([1]Data!$D9117)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9">
        <v>429.59999999999997</v>
      </c>
      <c r="T9117" s="2">
        <v>2</v>
      </c>
      <c r="U9117" s="25">
        <v>0.4</v>
      </c>
      <c r="V9117" s="25">
        <v>-93.079999999999984</v>
      </c>
      <c r="W9117" s="11">
        <f>Table_1[[#This Row],[Discount]]/Table_1[[#This Row],[Sales]]</f>
        <v>9.3109869646182506E-4</v>
      </c>
      <c r="X9117" t="str">
        <f>IF(Table_1[[#This Row],[Discount %]]&lt;=0.1, "0-10%", IF(Table_1[[#This Row],[Discount %]]&lt;=0.2, "10-20%", IF(Table_1[[#This Row],[Discount %]]&lt;=0.3, "20-30%", IF(Table_1[[#This Row],[Discount %]]&lt;=0.4, "30-40%", "40%+"))))</f>
        <v>0-10%</v>
      </c>
    </row>
    <row r="9118" spans="1:24" ht="14.4" x14ac:dyDescent="0.3">
      <c r="A9118" s="2">
        <v>9117</v>
      </c>
      <c r="B9118" s="2" t="s">
        <v>10432</v>
      </c>
      <c r="C9118" s="2">
        <f>YEAR([1]Data!$D9118)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9">
        <v>31.968000000000004</v>
      </c>
      <c r="T9118" s="2">
        <v>2</v>
      </c>
      <c r="U9118" s="25">
        <v>0.2</v>
      </c>
      <c r="V9118" s="25">
        <v>6.3935999999999993</v>
      </c>
      <c r="W9118" s="11">
        <f>Table_1[[#This Row],[Discount]]/Table_1[[#This Row],[Sales]]</f>
        <v>6.2562562562562558E-3</v>
      </c>
      <c r="X9118" t="str">
        <f>IF(Table_1[[#This Row],[Discount %]]&lt;=0.1, "0-10%", IF(Table_1[[#This Row],[Discount %]]&lt;=0.2, "10-20%", IF(Table_1[[#This Row],[Discount %]]&lt;=0.3, "20-30%", IF(Table_1[[#This Row],[Discount %]]&lt;=0.4, "30-40%", "40%+"))))</f>
        <v>0-10%</v>
      </c>
    </row>
    <row r="9119" spans="1:24" ht="14.4" x14ac:dyDescent="0.3">
      <c r="A9119" s="2">
        <v>9118</v>
      </c>
      <c r="B9119" s="2" t="s">
        <v>10432</v>
      </c>
      <c r="C9119" s="2">
        <f>YEAR([1]Data!$D9119)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9">
        <v>887.27099999999984</v>
      </c>
      <c r="T9119" s="2">
        <v>3</v>
      </c>
      <c r="U9119" s="25">
        <v>0.3</v>
      </c>
      <c r="V9119" s="25">
        <v>-63.376499999999965</v>
      </c>
      <c r="W9119" s="11">
        <f>Table_1[[#This Row],[Discount]]/Table_1[[#This Row],[Sales]]</f>
        <v>3.381154123148396E-4</v>
      </c>
      <c r="X9119" t="str">
        <f>IF(Table_1[[#This Row],[Discount %]]&lt;=0.1, "0-10%", IF(Table_1[[#This Row],[Discount %]]&lt;=0.2, "10-20%", IF(Table_1[[#This Row],[Discount %]]&lt;=0.3, "20-30%", IF(Table_1[[#This Row],[Discount %]]&lt;=0.4, "30-40%", "40%+"))))</f>
        <v>0-10%</v>
      </c>
    </row>
    <row r="9120" spans="1:24" ht="14.4" x14ac:dyDescent="0.3">
      <c r="A9120" s="2">
        <v>9119</v>
      </c>
      <c r="B9120" s="2" t="s">
        <v>10432</v>
      </c>
      <c r="C9120" s="2">
        <f>YEAR([1]Data!$D9120)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9">
        <v>21.696000000000002</v>
      </c>
      <c r="T9120" s="2">
        <v>4</v>
      </c>
      <c r="U9120" s="25">
        <v>0.2</v>
      </c>
      <c r="V9120" s="25">
        <v>7.0511999999999988</v>
      </c>
      <c r="W9120" s="11">
        <f>Table_1[[#This Row],[Discount]]/Table_1[[#This Row],[Sales]]</f>
        <v>9.2182890855457226E-3</v>
      </c>
      <c r="X9120" t="str">
        <f>IF(Table_1[[#This Row],[Discount %]]&lt;=0.1, "0-10%", IF(Table_1[[#This Row],[Discount %]]&lt;=0.2, "10-20%", IF(Table_1[[#This Row],[Discount %]]&lt;=0.3, "20-30%", IF(Table_1[[#This Row],[Discount %]]&lt;=0.4, "30-40%", "40%+"))))</f>
        <v>0-10%</v>
      </c>
    </row>
    <row r="9121" spans="1:24" ht="14.4" x14ac:dyDescent="0.3">
      <c r="A9121" s="2">
        <v>9120</v>
      </c>
      <c r="B9121" s="2" t="s">
        <v>10433</v>
      </c>
      <c r="C9121" s="2">
        <f>YEAR([1]Data!$D9121)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9">
        <v>22.05</v>
      </c>
      <c r="T9121" s="2">
        <v>7</v>
      </c>
      <c r="U9121" s="25">
        <v>0</v>
      </c>
      <c r="V9121" s="25">
        <v>10.584</v>
      </c>
      <c r="W9121" s="11">
        <f>Table_1[[#This Row],[Discount]]/Table_1[[#This Row],[Sales]]</f>
        <v>0</v>
      </c>
      <c r="X9121" t="str">
        <f>IF(Table_1[[#This Row],[Discount %]]&lt;=0.1, "0-10%", IF(Table_1[[#This Row],[Discount %]]&lt;=0.2, "10-20%", IF(Table_1[[#This Row],[Discount %]]&lt;=0.3, "20-30%", IF(Table_1[[#This Row],[Discount %]]&lt;=0.4, "30-40%", "40%+"))))</f>
        <v>0-10%</v>
      </c>
    </row>
    <row r="9122" spans="1:24" ht="14.4" x14ac:dyDescent="0.3">
      <c r="A9122" s="2">
        <v>9121</v>
      </c>
      <c r="B9122" s="2" t="s">
        <v>10433</v>
      </c>
      <c r="C9122" s="2">
        <f>YEAR([1]Data!$D9122)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9">
        <v>99.9</v>
      </c>
      <c r="T9122" s="2">
        <v>5</v>
      </c>
      <c r="U9122" s="25">
        <v>0</v>
      </c>
      <c r="V9122" s="25">
        <v>46.952999999999996</v>
      </c>
      <c r="W9122" s="11">
        <f>Table_1[[#This Row],[Discount]]/Table_1[[#This Row],[Sales]]</f>
        <v>0</v>
      </c>
      <c r="X9122" t="str">
        <f>IF(Table_1[[#This Row],[Discount %]]&lt;=0.1, "0-10%", IF(Table_1[[#This Row],[Discount %]]&lt;=0.2, "10-20%", IF(Table_1[[#This Row],[Discount %]]&lt;=0.3, "20-30%", IF(Table_1[[#This Row],[Discount %]]&lt;=0.4, "30-40%", "40%+"))))</f>
        <v>0-10%</v>
      </c>
    </row>
    <row r="9123" spans="1:24" ht="14.4" x14ac:dyDescent="0.3">
      <c r="A9123" s="2">
        <v>9122</v>
      </c>
      <c r="B9123" s="2" t="s">
        <v>10436</v>
      </c>
      <c r="C9123" s="2">
        <f>YEAR([1]Data!$D9123)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9">
        <v>90.86</v>
      </c>
      <c r="T9123" s="2">
        <v>7</v>
      </c>
      <c r="U9123" s="25">
        <v>0</v>
      </c>
      <c r="V9123" s="25">
        <v>26.349399999999992</v>
      </c>
      <c r="W9123" s="11">
        <f>Table_1[[#This Row],[Discount]]/Table_1[[#This Row],[Sales]]</f>
        <v>0</v>
      </c>
      <c r="X9123" t="str">
        <f>IF(Table_1[[#This Row],[Discount %]]&lt;=0.1, "0-10%", IF(Table_1[[#This Row],[Discount %]]&lt;=0.2, "10-20%", IF(Table_1[[#This Row],[Discount %]]&lt;=0.3, "20-30%", IF(Table_1[[#This Row],[Discount %]]&lt;=0.4, "30-40%", "40%+"))))</f>
        <v>0-10%</v>
      </c>
    </row>
    <row r="9124" spans="1:24" ht="14.4" x14ac:dyDescent="0.3">
      <c r="A9124" s="2">
        <v>9123</v>
      </c>
      <c r="B9124" s="2" t="s">
        <v>10437</v>
      </c>
      <c r="C9124" s="2">
        <f>YEAR([1]Data!$D9124)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9">
        <v>7.78</v>
      </c>
      <c r="T9124" s="2">
        <v>1</v>
      </c>
      <c r="U9124" s="25">
        <v>0</v>
      </c>
      <c r="V9124" s="25">
        <v>3.5009999999999994</v>
      </c>
      <c r="W9124" s="11">
        <f>Table_1[[#This Row],[Discount]]/Table_1[[#This Row],[Sales]]</f>
        <v>0</v>
      </c>
      <c r="X9124" t="str">
        <f>IF(Table_1[[#This Row],[Discount %]]&lt;=0.1, "0-10%", IF(Table_1[[#This Row],[Discount %]]&lt;=0.2, "10-20%", IF(Table_1[[#This Row],[Discount %]]&lt;=0.3, "20-30%", IF(Table_1[[#This Row],[Discount %]]&lt;=0.4, "30-40%", "40%+"))))</f>
        <v>0-10%</v>
      </c>
    </row>
    <row r="9125" spans="1:24" ht="14.4" x14ac:dyDescent="0.3">
      <c r="A9125" s="2">
        <v>9124</v>
      </c>
      <c r="B9125" s="2" t="s">
        <v>10438</v>
      </c>
      <c r="C9125" s="2">
        <f>YEAR([1]Data!$D9125)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9">
        <v>78.759000000000015</v>
      </c>
      <c r="T9125" s="2">
        <v>9</v>
      </c>
      <c r="U9125" s="25">
        <v>0.7</v>
      </c>
      <c r="V9125" s="25">
        <v>-57.75660000000002</v>
      </c>
      <c r="W9125" s="11">
        <f>Table_1[[#This Row],[Discount]]/Table_1[[#This Row],[Sales]]</f>
        <v>8.8878731319595207E-3</v>
      </c>
      <c r="X9125" t="str">
        <f>IF(Table_1[[#This Row],[Discount %]]&lt;=0.1, "0-10%", IF(Table_1[[#This Row],[Discount %]]&lt;=0.2, "10-20%", IF(Table_1[[#This Row],[Discount %]]&lt;=0.3, "20-30%", IF(Table_1[[#This Row],[Discount %]]&lt;=0.4, "30-40%", "40%+"))))</f>
        <v>0-10%</v>
      </c>
    </row>
    <row r="9126" spans="1:24" ht="14.4" x14ac:dyDescent="0.3">
      <c r="A9126" s="2">
        <v>9125</v>
      </c>
      <c r="B9126" s="2" t="s">
        <v>10439</v>
      </c>
      <c r="C9126" s="2">
        <f>YEAR([1]Data!$D9126)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9">
        <v>9.5519999999999996</v>
      </c>
      <c r="T9126" s="2">
        <v>3</v>
      </c>
      <c r="U9126" s="25">
        <v>0.6</v>
      </c>
      <c r="V9126" s="25">
        <v>-3.8207999999999984</v>
      </c>
      <c r="W9126" s="11">
        <f>Table_1[[#This Row],[Discount]]/Table_1[[#This Row],[Sales]]</f>
        <v>6.2814070351758788E-2</v>
      </c>
      <c r="X9126" t="str">
        <f>IF(Table_1[[#This Row],[Discount %]]&lt;=0.1, "0-10%", IF(Table_1[[#This Row],[Discount %]]&lt;=0.2, "10-20%", IF(Table_1[[#This Row],[Discount %]]&lt;=0.3, "20-30%", IF(Table_1[[#This Row],[Discount %]]&lt;=0.4, "30-40%", "40%+"))))</f>
        <v>0-10%</v>
      </c>
    </row>
    <row r="9127" spans="1:24" ht="14.4" x14ac:dyDescent="0.3">
      <c r="A9127" s="2">
        <v>9126</v>
      </c>
      <c r="B9127" s="2" t="s">
        <v>10439</v>
      </c>
      <c r="C9127" s="2">
        <f>YEAR([1]Data!$D9127)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9">
        <v>5.3440000000000003</v>
      </c>
      <c r="T9127" s="2">
        <v>4</v>
      </c>
      <c r="U9127" s="25">
        <v>0.6</v>
      </c>
      <c r="V9127" s="25">
        <v>-2.1375999999999991</v>
      </c>
      <c r="W9127" s="11">
        <f>Table_1[[#This Row],[Discount]]/Table_1[[#This Row],[Sales]]</f>
        <v>0.11227544910179639</v>
      </c>
      <c r="X9127" t="str">
        <f>IF(Table_1[[#This Row],[Discount %]]&lt;=0.1, "0-10%", IF(Table_1[[#This Row],[Discount %]]&lt;=0.2, "10-20%", IF(Table_1[[#This Row],[Discount %]]&lt;=0.3, "20-30%", IF(Table_1[[#This Row],[Discount %]]&lt;=0.4, "30-40%", "40%+"))))</f>
        <v>10-20%</v>
      </c>
    </row>
    <row r="9128" spans="1:24" ht="14.4" x14ac:dyDescent="0.3">
      <c r="A9128" s="2">
        <v>9127</v>
      </c>
      <c r="B9128" s="2" t="s">
        <v>10440</v>
      </c>
      <c r="C9128" s="2">
        <f>YEAR([1]Data!$D9128)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9">
        <v>8.2799999999999994</v>
      </c>
      <c r="T9128" s="2">
        <v>2</v>
      </c>
      <c r="U9128" s="25">
        <v>0</v>
      </c>
      <c r="V9128" s="25">
        <v>3.4775999999999998</v>
      </c>
      <c r="W9128" s="11">
        <f>Table_1[[#This Row],[Discount]]/Table_1[[#This Row],[Sales]]</f>
        <v>0</v>
      </c>
      <c r="X9128" t="str">
        <f>IF(Table_1[[#This Row],[Discount %]]&lt;=0.1, "0-10%", IF(Table_1[[#This Row],[Discount %]]&lt;=0.2, "10-20%", IF(Table_1[[#This Row],[Discount %]]&lt;=0.3, "20-30%", IF(Table_1[[#This Row],[Discount %]]&lt;=0.4, "30-40%", "40%+"))))</f>
        <v>0-10%</v>
      </c>
    </row>
    <row r="9129" spans="1:24" ht="14.4" x14ac:dyDescent="0.3">
      <c r="A9129" s="2">
        <v>9128</v>
      </c>
      <c r="B9129" s="2" t="s">
        <v>10441</v>
      </c>
      <c r="C9129" s="2">
        <f>YEAR([1]Data!$D9129)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9">
        <v>50.135999999999996</v>
      </c>
      <c r="T9129" s="2">
        <v>3</v>
      </c>
      <c r="U9129" s="25">
        <v>0.2</v>
      </c>
      <c r="V9129" s="25">
        <v>-11.2806</v>
      </c>
      <c r="W9129" s="11">
        <f>Table_1[[#This Row],[Discount]]/Table_1[[#This Row],[Sales]]</f>
        <v>3.9891495133237602E-3</v>
      </c>
      <c r="X9129" t="str">
        <f>IF(Table_1[[#This Row],[Discount %]]&lt;=0.1, "0-10%", IF(Table_1[[#This Row],[Discount %]]&lt;=0.2, "10-20%", IF(Table_1[[#This Row],[Discount %]]&lt;=0.3, "20-30%", IF(Table_1[[#This Row],[Discount %]]&lt;=0.4, "30-40%", "40%+"))))</f>
        <v>0-10%</v>
      </c>
    </row>
    <row r="9130" spans="1:24" ht="14.4" x14ac:dyDescent="0.3">
      <c r="A9130" s="2">
        <v>9129</v>
      </c>
      <c r="B9130" s="2" t="s">
        <v>10442</v>
      </c>
      <c r="C9130" s="2">
        <f>YEAR([1]Data!$D9130)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9">
        <v>88.074000000000012</v>
      </c>
      <c r="T9130" s="2">
        <v>7</v>
      </c>
      <c r="U9130" s="25">
        <v>0.7</v>
      </c>
      <c r="V9130" s="25">
        <v>-58.71599999999998</v>
      </c>
      <c r="W9130" s="11">
        <f>Table_1[[#This Row],[Discount]]/Table_1[[#This Row],[Sales]]</f>
        <v>7.9478620251152432E-3</v>
      </c>
      <c r="X9130" t="str">
        <f>IF(Table_1[[#This Row],[Discount %]]&lt;=0.1, "0-10%", IF(Table_1[[#This Row],[Discount %]]&lt;=0.2, "10-20%", IF(Table_1[[#This Row],[Discount %]]&lt;=0.3, "20-30%", IF(Table_1[[#This Row],[Discount %]]&lt;=0.4, "30-40%", "40%+"))))</f>
        <v>0-10%</v>
      </c>
    </row>
    <row r="9131" spans="1:24" ht="14.4" x14ac:dyDescent="0.3">
      <c r="A9131" s="2">
        <v>9130</v>
      </c>
      <c r="B9131" s="2" t="s">
        <v>10443</v>
      </c>
      <c r="C9131" s="2">
        <f>YEAR([1]Data!$D9131)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9">
        <v>301.46999999999997</v>
      </c>
      <c r="T9131" s="2">
        <v>3</v>
      </c>
      <c r="U9131" s="25">
        <v>0.5</v>
      </c>
      <c r="V9131" s="25">
        <v>-241.17600000000002</v>
      </c>
      <c r="W9131" s="11">
        <f>Table_1[[#This Row],[Discount]]/Table_1[[#This Row],[Sales]]</f>
        <v>1.6585398215411154E-3</v>
      </c>
      <c r="X9131" t="str">
        <f>IF(Table_1[[#This Row],[Discount %]]&lt;=0.1, "0-10%", IF(Table_1[[#This Row],[Discount %]]&lt;=0.2, "10-20%", IF(Table_1[[#This Row],[Discount %]]&lt;=0.3, "20-30%", IF(Table_1[[#This Row],[Discount %]]&lt;=0.4, "30-40%", "40%+"))))</f>
        <v>0-10%</v>
      </c>
    </row>
    <row r="9132" spans="1:24" ht="14.4" x14ac:dyDescent="0.3">
      <c r="A9132" s="2">
        <v>9131</v>
      </c>
      <c r="B9132" s="2" t="s">
        <v>10443</v>
      </c>
      <c r="C9132" s="2">
        <f>YEAR([1]Data!$D9132)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9">
        <v>18.656000000000002</v>
      </c>
      <c r="T9132" s="2">
        <v>2</v>
      </c>
      <c r="U9132" s="25">
        <v>0.2</v>
      </c>
      <c r="V9132" s="25">
        <v>1.6324000000000014</v>
      </c>
      <c r="W9132" s="11">
        <f>Table_1[[#This Row],[Discount]]/Table_1[[#This Row],[Sales]]</f>
        <v>1.072041166380789E-2</v>
      </c>
      <c r="X9132" t="str">
        <f>IF(Table_1[[#This Row],[Discount %]]&lt;=0.1, "0-10%", IF(Table_1[[#This Row],[Discount %]]&lt;=0.2, "10-20%", IF(Table_1[[#This Row],[Discount %]]&lt;=0.3, "20-30%", IF(Table_1[[#This Row],[Discount %]]&lt;=0.4, "30-40%", "40%+"))))</f>
        <v>0-10%</v>
      </c>
    </row>
    <row r="9133" spans="1:24" ht="14.4" x14ac:dyDescent="0.3">
      <c r="A9133" s="2">
        <v>9132</v>
      </c>
      <c r="B9133" s="2" t="s">
        <v>10444</v>
      </c>
      <c r="C9133" s="2">
        <f>YEAR([1]Data!$D9133)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9">
        <v>27.46</v>
      </c>
      <c r="T9133" s="2">
        <v>2</v>
      </c>
      <c r="U9133" s="25">
        <v>0</v>
      </c>
      <c r="V9133" s="25">
        <v>9.8856000000000002</v>
      </c>
      <c r="W9133" s="11">
        <f>Table_1[[#This Row],[Discount]]/Table_1[[#This Row],[Sales]]</f>
        <v>0</v>
      </c>
      <c r="X9133" t="str">
        <f>IF(Table_1[[#This Row],[Discount %]]&lt;=0.1, "0-10%", IF(Table_1[[#This Row],[Discount %]]&lt;=0.2, "10-20%", IF(Table_1[[#This Row],[Discount %]]&lt;=0.3, "20-30%", IF(Table_1[[#This Row],[Discount %]]&lt;=0.4, "30-40%", "40%+"))))</f>
        <v>0-10%</v>
      </c>
    </row>
    <row r="9134" spans="1:24" ht="14.4" x14ac:dyDescent="0.3">
      <c r="A9134" s="2">
        <v>9133</v>
      </c>
      <c r="B9134" s="2" t="s">
        <v>10444</v>
      </c>
      <c r="C9134" s="2">
        <f>YEAR([1]Data!$D9134)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9">
        <v>125.13</v>
      </c>
      <c r="T9134" s="2">
        <v>3</v>
      </c>
      <c r="U9134" s="25">
        <v>0</v>
      </c>
      <c r="V9134" s="25">
        <v>36.287699999999987</v>
      </c>
      <c r="W9134" s="11">
        <f>Table_1[[#This Row],[Discount]]/Table_1[[#This Row],[Sales]]</f>
        <v>0</v>
      </c>
      <c r="X9134" t="str">
        <f>IF(Table_1[[#This Row],[Discount %]]&lt;=0.1, "0-10%", IF(Table_1[[#This Row],[Discount %]]&lt;=0.2, "10-20%", IF(Table_1[[#This Row],[Discount %]]&lt;=0.3, "20-30%", IF(Table_1[[#This Row],[Discount %]]&lt;=0.4, "30-40%", "40%+"))))</f>
        <v>0-10%</v>
      </c>
    </row>
    <row r="9135" spans="1:24" ht="14.4" x14ac:dyDescent="0.3">
      <c r="A9135" s="2">
        <v>9134</v>
      </c>
      <c r="B9135" s="2" t="s">
        <v>10446</v>
      </c>
      <c r="C9135" s="2">
        <f>YEAR([1]Data!$D9135)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9">
        <v>555.96</v>
      </c>
      <c r="T9135" s="2">
        <v>5</v>
      </c>
      <c r="U9135" s="25">
        <v>0.2</v>
      </c>
      <c r="V9135" s="25">
        <v>41.697000000000003</v>
      </c>
      <c r="W9135" s="11">
        <f>Table_1[[#This Row],[Discount]]/Table_1[[#This Row],[Sales]]</f>
        <v>3.5973811065544283E-4</v>
      </c>
      <c r="X9135" t="str">
        <f>IF(Table_1[[#This Row],[Discount %]]&lt;=0.1, "0-10%", IF(Table_1[[#This Row],[Discount %]]&lt;=0.2, "10-20%", IF(Table_1[[#This Row],[Discount %]]&lt;=0.3, "20-30%", IF(Table_1[[#This Row],[Discount %]]&lt;=0.4, "30-40%", "40%+"))))</f>
        <v>0-10%</v>
      </c>
    </row>
    <row r="9136" spans="1:24" ht="14.4" x14ac:dyDescent="0.3">
      <c r="A9136" s="2">
        <v>9135</v>
      </c>
      <c r="B9136" s="2" t="s">
        <v>10447</v>
      </c>
      <c r="C9136" s="2">
        <f>YEAR([1]Data!$D9136)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9">
        <v>129.55199999999999</v>
      </c>
      <c r="T9136" s="2">
        <v>3</v>
      </c>
      <c r="U9136" s="25">
        <v>0.2</v>
      </c>
      <c r="V9136" s="25">
        <v>-22.671600000000005</v>
      </c>
      <c r="W9136" s="11">
        <f>Table_1[[#This Row],[Discount]]/Table_1[[#This Row],[Sales]]</f>
        <v>1.5437816475237743E-3</v>
      </c>
      <c r="X9136" t="str">
        <f>IF(Table_1[[#This Row],[Discount %]]&lt;=0.1, "0-10%", IF(Table_1[[#This Row],[Discount %]]&lt;=0.2, "10-20%", IF(Table_1[[#This Row],[Discount %]]&lt;=0.3, "20-30%", IF(Table_1[[#This Row],[Discount %]]&lt;=0.4, "30-40%", "40%+"))))</f>
        <v>0-10%</v>
      </c>
    </row>
    <row r="9137" spans="1:24" ht="14.4" x14ac:dyDescent="0.3">
      <c r="A9137" s="2">
        <v>9136</v>
      </c>
      <c r="B9137" s="2" t="s">
        <v>10447</v>
      </c>
      <c r="C9137" s="2">
        <f>YEAR([1]Data!$D9137)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9">
        <v>51.984000000000009</v>
      </c>
      <c r="T9137" s="2">
        <v>1</v>
      </c>
      <c r="U9137" s="25">
        <v>0.2</v>
      </c>
      <c r="V9137" s="25">
        <v>-5.1983999999999995</v>
      </c>
      <c r="W9137" s="11">
        <f>Table_1[[#This Row],[Discount]]/Table_1[[#This Row],[Sales]]</f>
        <v>3.8473376423514925E-3</v>
      </c>
      <c r="X9137" t="str">
        <f>IF(Table_1[[#This Row],[Discount %]]&lt;=0.1, "0-10%", IF(Table_1[[#This Row],[Discount %]]&lt;=0.2, "10-20%", IF(Table_1[[#This Row],[Discount %]]&lt;=0.3, "20-30%", IF(Table_1[[#This Row],[Discount %]]&lt;=0.4, "30-40%", "40%+"))))</f>
        <v>0-10%</v>
      </c>
    </row>
    <row r="9138" spans="1:24" ht="14.4" x14ac:dyDescent="0.3">
      <c r="A9138" s="2">
        <v>9137</v>
      </c>
      <c r="B9138" s="2" t="s">
        <v>10447</v>
      </c>
      <c r="C9138" s="2">
        <f>YEAR([1]Data!$D9138)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9">
        <v>10.272000000000002</v>
      </c>
      <c r="T9138" s="2">
        <v>3</v>
      </c>
      <c r="U9138" s="25">
        <v>0.2</v>
      </c>
      <c r="V9138" s="25">
        <v>3.4668000000000001</v>
      </c>
      <c r="W9138" s="11">
        <f>Table_1[[#This Row],[Discount]]/Table_1[[#This Row],[Sales]]</f>
        <v>1.9470404984423675E-2</v>
      </c>
      <c r="X9138" t="str">
        <f>IF(Table_1[[#This Row],[Discount %]]&lt;=0.1, "0-10%", IF(Table_1[[#This Row],[Discount %]]&lt;=0.2, "10-20%", IF(Table_1[[#This Row],[Discount %]]&lt;=0.3, "20-30%", IF(Table_1[[#This Row],[Discount %]]&lt;=0.4, "30-40%", "40%+"))))</f>
        <v>0-10%</v>
      </c>
    </row>
    <row r="9139" spans="1:24" ht="14.4" x14ac:dyDescent="0.3">
      <c r="A9139" s="2">
        <v>9138</v>
      </c>
      <c r="B9139" s="2" t="s">
        <v>10448</v>
      </c>
      <c r="C9139" s="2">
        <f>YEAR([1]Data!$D9139)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9">
        <v>18.336000000000002</v>
      </c>
      <c r="T9139" s="2">
        <v>2</v>
      </c>
      <c r="U9139" s="25">
        <v>0.7</v>
      </c>
      <c r="V9139" s="25">
        <v>-12.224</v>
      </c>
      <c r="W9139" s="11">
        <f>Table_1[[#This Row],[Discount]]/Table_1[[#This Row],[Sales]]</f>
        <v>3.8176265270506105E-2</v>
      </c>
      <c r="X9139" t="str">
        <f>IF(Table_1[[#This Row],[Discount %]]&lt;=0.1, "0-10%", IF(Table_1[[#This Row],[Discount %]]&lt;=0.2, "10-20%", IF(Table_1[[#This Row],[Discount %]]&lt;=0.3, "20-30%", IF(Table_1[[#This Row],[Discount %]]&lt;=0.4, "30-40%", "40%+"))))</f>
        <v>0-10%</v>
      </c>
    </row>
    <row r="9140" spans="1:24" ht="14.4" x14ac:dyDescent="0.3">
      <c r="A9140" s="2">
        <v>9139</v>
      </c>
      <c r="B9140" s="2" t="s">
        <v>10448</v>
      </c>
      <c r="C9140" s="2">
        <f>YEAR([1]Data!$D9140)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9">
        <v>180.96</v>
      </c>
      <c r="T9140" s="2">
        <v>5</v>
      </c>
      <c r="U9140" s="25">
        <v>0.2</v>
      </c>
      <c r="V9140" s="25">
        <v>13.571999999999996</v>
      </c>
      <c r="W9140" s="11">
        <f>Table_1[[#This Row],[Discount]]/Table_1[[#This Row],[Sales]]</f>
        <v>1.1052166224580018E-3</v>
      </c>
      <c r="X9140" t="str">
        <f>IF(Table_1[[#This Row],[Discount %]]&lt;=0.1, "0-10%", IF(Table_1[[#This Row],[Discount %]]&lt;=0.2, "10-20%", IF(Table_1[[#This Row],[Discount %]]&lt;=0.3, "20-30%", IF(Table_1[[#This Row],[Discount %]]&lt;=0.4, "30-40%", "40%+"))))</f>
        <v>0-10%</v>
      </c>
    </row>
    <row r="9141" spans="1:24" ht="14.4" x14ac:dyDescent="0.3">
      <c r="A9141" s="2">
        <v>9140</v>
      </c>
      <c r="B9141" s="2" t="s">
        <v>10449</v>
      </c>
      <c r="C9141" s="2">
        <f>YEAR([1]Data!$D9141)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9">
        <v>475.94400000000002</v>
      </c>
      <c r="T9141" s="2">
        <v>7</v>
      </c>
      <c r="U9141" s="25">
        <v>0.2</v>
      </c>
      <c r="V9141" s="25">
        <v>95.188799999999972</v>
      </c>
      <c r="W9141" s="11">
        <f>Table_1[[#This Row],[Discount]]/Table_1[[#This Row],[Sales]]</f>
        <v>4.2021750458037083E-4</v>
      </c>
      <c r="X9141" t="str">
        <f>IF(Table_1[[#This Row],[Discount %]]&lt;=0.1, "0-10%", IF(Table_1[[#This Row],[Discount %]]&lt;=0.2, "10-20%", IF(Table_1[[#This Row],[Discount %]]&lt;=0.3, "20-30%", IF(Table_1[[#This Row],[Discount %]]&lt;=0.4, "30-40%", "40%+"))))</f>
        <v>0-10%</v>
      </c>
    </row>
    <row r="9142" spans="1:24" ht="14.4" x14ac:dyDescent="0.3">
      <c r="A9142" s="2">
        <v>9141</v>
      </c>
      <c r="B9142" s="2" t="s">
        <v>10450</v>
      </c>
      <c r="C9142" s="2">
        <f>YEAR([1]Data!$D9142)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9">
        <v>159.97999999999999</v>
      </c>
      <c r="T9142" s="2">
        <v>2</v>
      </c>
      <c r="U9142" s="25">
        <v>0</v>
      </c>
      <c r="V9142" s="25">
        <v>47.993999999999986</v>
      </c>
      <c r="W9142" s="11">
        <f>Table_1[[#This Row],[Discount]]/Table_1[[#This Row],[Sales]]</f>
        <v>0</v>
      </c>
      <c r="X9142" t="str">
        <f>IF(Table_1[[#This Row],[Discount %]]&lt;=0.1, "0-10%", IF(Table_1[[#This Row],[Discount %]]&lt;=0.2, "10-20%", IF(Table_1[[#This Row],[Discount %]]&lt;=0.3, "20-30%", IF(Table_1[[#This Row],[Discount %]]&lt;=0.4, "30-40%", "40%+"))))</f>
        <v>0-10%</v>
      </c>
    </row>
    <row r="9143" spans="1:24" ht="14.4" x14ac:dyDescent="0.3">
      <c r="A9143" s="2">
        <v>9142</v>
      </c>
      <c r="B9143" s="2" t="s">
        <v>10451</v>
      </c>
      <c r="C9143" s="2">
        <f>YEAR([1]Data!$D9143)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9">
        <v>43.6</v>
      </c>
      <c r="T9143" s="2">
        <v>4</v>
      </c>
      <c r="U9143" s="25">
        <v>0</v>
      </c>
      <c r="V9143" s="25">
        <v>12.208000000000002</v>
      </c>
      <c r="W9143" s="11">
        <f>Table_1[[#This Row],[Discount]]/Table_1[[#This Row],[Sales]]</f>
        <v>0</v>
      </c>
      <c r="X9143" t="str">
        <f>IF(Table_1[[#This Row],[Discount %]]&lt;=0.1, "0-10%", IF(Table_1[[#This Row],[Discount %]]&lt;=0.2, "10-20%", IF(Table_1[[#This Row],[Discount %]]&lt;=0.3, "20-30%", IF(Table_1[[#This Row],[Discount %]]&lt;=0.4, "30-40%", "40%+"))))</f>
        <v>0-10%</v>
      </c>
    </row>
    <row r="9144" spans="1:24" ht="14.4" x14ac:dyDescent="0.3">
      <c r="A9144" s="2">
        <v>9143</v>
      </c>
      <c r="B9144" s="2" t="s">
        <v>10452</v>
      </c>
      <c r="C9144" s="2">
        <f>YEAR([1]Data!$D9144)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9">
        <v>8.2880000000000003</v>
      </c>
      <c r="T9144" s="2">
        <v>2</v>
      </c>
      <c r="U9144" s="25">
        <v>0.2</v>
      </c>
      <c r="V9144" s="25">
        <v>3.0043999999999995</v>
      </c>
      <c r="W9144" s="11">
        <f>Table_1[[#This Row],[Discount]]/Table_1[[#This Row],[Sales]]</f>
        <v>2.4131274131274132E-2</v>
      </c>
      <c r="X9144" t="str">
        <f>IF(Table_1[[#This Row],[Discount %]]&lt;=0.1, "0-10%", IF(Table_1[[#This Row],[Discount %]]&lt;=0.2, "10-20%", IF(Table_1[[#This Row],[Discount %]]&lt;=0.3, "20-30%", IF(Table_1[[#This Row],[Discount %]]&lt;=0.4, "30-40%", "40%+"))))</f>
        <v>0-10%</v>
      </c>
    </row>
    <row r="9145" spans="1:24" ht="14.4" x14ac:dyDescent="0.3">
      <c r="A9145" s="2">
        <v>9144</v>
      </c>
      <c r="B9145" s="2" t="s">
        <v>10452</v>
      </c>
      <c r="C9145" s="2">
        <f>YEAR([1]Data!$D9145)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9">
        <v>1123.1280000000002</v>
      </c>
      <c r="T9145" s="2">
        <v>9</v>
      </c>
      <c r="U9145" s="25">
        <v>0.2</v>
      </c>
      <c r="V9145" s="25">
        <v>70.195499999999981</v>
      </c>
      <c r="W9145" s="11">
        <f>Table_1[[#This Row],[Discount]]/Table_1[[#This Row],[Sales]]</f>
        <v>1.7807409306864398E-4</v>
      </c>
      <c r="X9145" t="str">
        <f>IF(Table_1[[#This Row],[Discount %]]&lt;=0.1, "0-10%", IF(Table_1[[#This Row],[Discount %]]&lt;=0.2, "10-20%", IF(Table_1[[#This Row],[Discount %]]&lt;=0.3, "20-30%", IF(Table_1[[#This Row],[Discount %]]&lt;=0.4, "30-40%", "40%+"))))</f>
        <v>0-10%</v>
      </c>
    </row>
    <row r="9146" spans="1:24" ht="14.4" x14ac:dyDescent="0.3">
      <c r="A9146" s="2">
        <v>9145</v>
      </c>
      <c r="B9146" s="2" t="s">
        <v>10452</v>
      </c>
      <c r="C9146" s="2">
        <f>YEAR([1]Data!$D9146)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9">
        <v>64.900000000000006</v>
      </c>
      <c r="T9146" s="2">
        <v>5</v>
      </c>
      <c r="U9146" s="25">
        <v>0</v>
      </c>
      <c r="V9146" s="25">
        <v>18.820999999999994</v>
      </c>
      <c r="W9146" s="11">
        <f>Table_1[[#This Row],[Discount]]/Table_1[[#This Row],[Sales]]</f>
        <v>0</v>
      </c>
      <c r="X9146" t="str">
        <f>IF(Table_1[[#This Row],[Discount %]]&lt;=0.1, "0-10%", IF(Table_1[[#This Row],[Discount %]]&lt;=0.2, "10-20%", IF(Table_1[[#This Row],[Discount %]]&lt;=0.3, "20-30%", IF(Table_1[[#This Row],[Discount %]]&lt;=0.4, "30-40%", "40%+"))))</f>
        <v>0-10%</v>
      </c>
    </row>
    <row r="9147" spans="1:24" ht="14.4" x14ac:dyDescent="0.3">
      <c r="A9147" s="2">
        <v>9146</v>
      </c>
      <c r="B9147" s="2" t="s">
        <v>10453</v>
      </c>
      <c r="C9147" s="2">
        <f>YEAR([1]Data!$D9147)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9">
        <v>2.8079999999999989</v>
      </c>
      <c r="T9147" s="2">
        <v>3</v>
      </c>
      <c r="U9147" s="25">
        <v>0.8</v>
      </c>
      <c r="V9147" s="25">
        <v>-4.492799999999999</v>
      </c>
      <c r="W9147" s="11">
        <f>Table_1[[#This Row],[Discount]]/Table_1[[#This Row],[Sales]]</f>
        <v>0.28490028490028502</v>
      </c>
      <c r="X9147" t="str">
        <f>IF(Table_1[[#This Row],[Discount %]]&lt;=0.1, "0-10%", IF(Table_1[[#This Row],[Discount %]]&lt;=0.2, "10-20%", IF(Table_1[[#This Row],[Discount %]]&lt;=0.3, "20-30%", IF(Table_1[[#This Row],[Discount %]]&lt;=0.4, "30-40%", "40%+"))))</f>
        <v>20-30%</v>
      </c>
    </row>
    <row r="9148" spans="1:24" ht="14.4" x14ac:dyDescent="0.3">
      <c r="A9148" s="2">
        <v>9147</v>
      </c>
      <c r="B9148" s="2" t="s">
        <v>10454</v>
      </c>
      <c r="C9148" s="2">
        <f>YEAR([1]Data!$D9148)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9">
        <v>99.98</v>
      </c>
      <c r="T9148" s="2">
        <v>2</v>
      </c>
      <c r="U9148" s="25">
        <v>0</v>
      </c>
      <c r="V9148" s="25">
        <v>42.991400000000006</v>
      </c>
      <c r="W9148" s="11">
        <f>Table_1[[#This Row],[Discount]]/Table_1[[#This Row],[Sales]]</f>
        <v>0</v>
      </c>
      <c r="X9148" t="str">
        <f>IF(Table_1[[#This Row],[Discount %]]&lt;=0.1, "0-10%", IF(Table_1[[#This Row],[Discount %]]&lt;=0.2, "10-20%", IF(Table_1[[#This Row],[Discount %]]&lt;=0.3, "20-30%", IF(Table_1[[#This Row],[Discount %]]&lt;=0.4, "30-40%", "40%+"))))</f>
        <v>0-10%</v>
      </c>
    </row>
    <row r="9149" spans="1:24" ht="14.4" x14ac:dyDescent="0.3">
      <c r="A9149" s="2">
        <v>9148</v>
      </c>
      <c r="B9149" s="2" t="s">
        <v>10454</v>
      </c>
      <c r="C9149" s="2">
        <f>YEAR([1]Data!$D9149)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9">
        <v>8.0400000000000009</v>
      </c>
      <c r="T9149" s="2">
        <v>6</v>
      </c>
      <c r="U9149" s="25">
        <v>0</v>
      </c>
      <c r="V9149" s="25">
        <v>2.7336</v>
      </c>
      <c r="W9149" s="11">
        <f>Table_1[[#This Row],[Discount]]/Table_1[[#This Row],[Sales]]</f>
        <v>0</v>
      </c>
      <c r="X9149" t="str">
        <f>IF(Table_1[[#This Row],[Discount %]]&lt;=0.1, "0-10%", IF(Table_1[[#This Row],[Discount %]]&lt;=0.2, "10-20%", IF(Table_1[[#This Row],[Discount %]]&lt;=0.3, "20-30%", IF(Table_1[[#This Row],[Discount %]]&lt;=0.4, "30-40%", "40%+"))))</f>
        <v>0-10%</v>
      </c>
    </row>
    <row r="9150" spans="1:24" ht="14.4" x14ac:dyDescent="0.3">
      <c r="A9150" s="2">
        <v>9149</v>
      </c>
      <c r="B9150" s="2" t="s">
        <v>10454</v>
      </c>
      <c r="C9150" s="2">
        <f>YEAR([1]Data!$D9150)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9">
        <v>1564.29</v>
      </c>
      <c r="T9150" s="2">
        <v>13</v>
      </c>
      <c r="U9150" s="25">
        <v>0</v>
      </c>
      <c r="V9150" s="25">
        <v>406.71539999999993</v>
      </c>
      <c r="W9150" s="11">
        <f>Table_1[[#This Row],[Discount]]/Table_1[[#This Row],[Sales]]</f>
        <v>0</v>
      </c>
      <c r="X9150" t="str">
        <f>IF(Table_1[[#This Row],[Discount %]]&lt;=0.1, "0-10%", IF(Table_1[[#This Row],[Discount %]]&lt;=0.2, "10-20%", IF(Table_1[[#This Row],[Discount %]]&lt;=0.3, "20-30%", IF(Table_1[[#This Row],[Discount %]]&lt;=0.4, "30-40%", "40%+"))))</f>
        <v>0-10%</v>
      </c>
    </row>
    <row r="9151" spans="1:24" ht="14.4" x14ac:dyDescent="0.3">
      <c r="A9151" s="2">
        <v>9150</v>
      </c>
      <c r="B9151" s="2" t="s">
        <v>10457</v>
      </c>
      <c r="C9151" s="2">
        <f>YEAR([1]Data!$D9151)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9">
        <v>138.56</v>
      </c>
      <c r="T9151" s="2">
        <v>4</v>
      </c>
      <c r="U9151" s="25">
        <v>0</v>
      </c>
      <c r="V9151" s="25">
        <v>66.508799999999994</v>
      </c>
      <c r="W9151" s="11">
        <f>Table_1[[#This Row],[Discount]]/Table_1[[#This Row],[Sales]]</f>
        <v>0</v>
      </c>
      <c r="X9151" t="str">
        <f>IF(Table_1[[#This Row],[Discount %]]&lt;=0.1, "0-10%", IF(Table_1[[#This Row],[Discount %]]&lt;=0.2, "10-20%", IF(Table_1[[#This Row],[Discount %]]&lt;=0.3, "20-30%", IF(Table_1[[#This Row],[Discount %]]&lt;=0.4, "30-40%", "40%+"))))</f>
        <v>0-10%</v>
      </c>
    </row>
    <row r="9152" spans="1:24" ht="14.4" x14ac:dyDescent="0.3">
      <c r="A9152" s="2">
        <v>9151</v>
      </c>
      <c r="B9152" s="2" t="s">
        <v>10457</v>
      </c>
      <c r="C9152" s="2">
        <f>YEAR([1]Data!$D9152)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9">
        <v>65.52000000000001</v>
      </c>
      <c r="T9152" s="2">
        <v>5</v>
      </c>
      <c r="U9152" s="25">
        <v>0.1</v>
      </c>
      <c r="V9152" s="25">
        <v>12.376000000000001</v>
      </c>
      <c r="W9152" s="11">
        <f>Table_1[[#This Row],[Discount]]/Table_1[[#This Row],[Sales]]</f>
        <v>1.526251526251526E-3</v>
      </c>
      <c r="X9152" t="str">
        <f>IF(Table_1[[#This Row],[Discount %]]&lt;=0.1, "0-10%", IF(Table_1[[#This Row],[Discount %]]&lt;=0.2, "10-20%", IF(Table_1[[#This Row],[Discount %]]&lt;=0.3, "20-30%", IF(Table_1[[#This Row],[Discount %]]&lt;=0.4, "30-40%", "40%+"))))</f>
        <v>0-10%</v>
      </c>
    </row>
    <row r="9153" spans="1:24" ht="14.4" x14ac:dyDescent="0.3">
      <c r="A9153" s="2">
        <v>9152</v>
      </c>
      <c r="B9153" s="2" t="s">
        <v>10458</v>
      </c>
      <c r="C9153" s="2">
        <f>YEAR([1]Data!$D9153)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9">
        <v>14.576000000000001</v>
      </c>
      <c r="T9153" s="2">
        <v>2</v>
      </c>
      <c r="U9153" s="25">
        <v>0.2</v>
      </c>
      <c r="V9153" s="25">
        <v>2.3685999999999989</v>
      </c>
      <c r="W9153" s="11">
        <f>Table_1[[#This Row],[Discount]]/Table_1[[#This Row],[Sales]]</f>
        <v>1.3721185510428101E-2</v>
      </c>
      <c r="X9153" t="str">
        <f>IF(Table_1[[#This Row],[Discount %]]&lt;=0.1, "0-10%", IF(Table_1[[#This Row],[Discount %]]&lt;=0.2, "10-20%", IF(Table_1[[#This Row],[Discount %]]&lt;=0.3, "20-30%", IF(Table_1[[#This Row],[Discount %]]&lt;=0.4, "30-40%", "40%+"))))</f>
        <v>0-10%</v>
      </c>
    </row>
    <row r="9154" spans="1:24" ht="14.4" x14ac:dyDescent="0.3">
      <c r="A9154" s="2">
        <v>9153</v>
      </c>
      <c r="B9154" s="2" t="s">
        <v>10458</v>
      </c>
      <c r="C9154" s="2">
        <f>YEAR([1]Data!$D9154)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9">
        <v>23.200000000000003</v>
      </c>
      <c r="T9154" s="2">
        <v>2</v>
      </c>
      <c r="U9154" s="25">
        <v>0.2</v>
      </c>
      <c r="V9154" s="25">
        <v>1.4499999999999993</v>
      </c>
      <c r="W9154" s="11">
        <f>Table_1[[#This Row],[Discount]]/Table_1[[#This Row],[Sales]]</f>
        <v>8.6206896551724137E-3</v>
      </c>
      <c r="X9154" t="str">
        <f>IF(Table_1[[#This Row],[Discount %]]&lt;=0.1, "0-10%", IF(Table_1[[#This Row],[Discount %]]&lt;=0.2, "10-20%", IF(Table_1[[#This Row],[Discount %]]&lt;=0.3, "20-30%", IF(Table_1[[#This Row],[Discount %]]&lt;=0.4, "30-40%", "40%+"))))</f>
        <v>0-10%</v>
      </c>
    </row>
    <row r="9155" spans="1:24" ht="14.4" x14ac:dyDescent="0.3">
      <c r="A9155" s="2">
        <v>9154</v>
      </c>
      <c r="B9155" s="2" t="s">
        <v>10458</v>
      </c>
      <c r="C9155" s="2">
        <f>YEAR([1]Data!$D9155)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9">
        <v>16.463999999999999</v>
      </c>
      <c r="T9155" s="2">
        <v>7</v>
      </c>
      <c r="U9155" s="25">
        <v>0.2</v>
      </c>
      <c r="V9155" s="25">
        <v>1.852199999999999</v>
      </c>
      <c r="W9155" s="11">
        <f>Table_1[[#This Row],[Discount]]/Table_1[[#This Row],[Sales]]</f>
        <v>1.2147716229348885E-2</v>
      </c>
      <c r="X9155" t="str">
        <f>IF(Table_1[[#This Row],[Discount %]]&lt;=0.1, "0-10%", IF(Table_1[[#This Row],[Discount %]]&lt;=0.2, "10-20%", IF(Table_1[[#This Row],[Discount %]]&lt;=0.3, "20-30%", IF(Table_1[[#This Row],[Discount %]]&lt;=0.4, "30-40%", "40%+"))))</f>
        <v>0-10%</v>
      </c>
    </row>
    <row r="9156" spans="1:24" ht="14.4" x14ac:dyDescent="0.3">
      <c r="A9156" s="2">
        <v>9155</v>
      </c>
      <c r="B9156" s="2" t="s">
        <v>10459</v>
      </c>
      <c r="C9156" s="2">
        <f>YEAR([1]Data!$D9156)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9">
        <v>19.312000000000001</v>
      </c>
      <c r="T9156" s="2">
        <v>2</v>
      </c>
      <c r="U9156" s="25">
        <v>0.2</v>
      </c>
      <c r="V9156" s="25">
        <v>3.1382000000000003</v>
      </c>
      <c r="W9156" s="11">
        <f>Table_1[[#This Row],[Discount]]/Table_1[[#This Row],[Sales]]</f>
        <v>1.0356255178127589E-2</v>
      </c>
      <c r="X9156" t="str">
        <f>IF(Table_1[[#This Row],[Discount %]]&lt;=0.1, "0-10%", IF(Table_1[[#This Row],[Discount %]]&lt;=0.2, "10-20%", IF(Table_1[[#This Row],[Discount %]]&lt;=0.3, "20-30%", IF(Table_1[[#This Row],[Discount %]]&lt;=0.4, "30-40%", "40%+"))))</f>
        <v>0-10%</v>
      </c>
    </row>
    <row r="9157" spans="1:24" ht="14.4" x14ac:dyDescent="0.3">
      <c r="A9157" s="2">
        <v>9156</v>
      </c>
      <c r="B9157" s="2" t="s">
        <v>10460</v>
      </c>
      <c r="C9157" s="2">
        <f>YEAR([1]Data!$D9157)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9">
        <v>40.08</v>
      </c>
      <c r="T9157" s="2">
        <v>6</v>
      </c>
      <c r="U9157" s="25">
        <v>0</v>
      </c>
      <c r="V9157" s="25">
        <v>19.238399999999999</v>
      </c>
      <c r="W9157" s="11">
        <f>Table_1[[#This Row],[Discount]]/Table_1[[#This Row],[Sales]]</f>
        <v>0</v>
      </c>
      <c r="X9157" t="str">
        <f>IF(Table_1[[#This Row],[Discount %]]&lt;=0.1, "0-10%", IF(Table_1[[#This Row],[Discount %]]&lt;=0.2, "10-20%", IF(Table_1[[#This Row],[Discount %]]&lt;=0.3, "20-30%", IF(Table_1[[#This Row],[Discount %]]&lt;=0.4, "30-40%", "40%+"))))</f>
        <v>0-10%</v>
      </c>
    </row>
    <row r="9158" spans="1:24" ht="14.4" x14ac:dyDescent="0.3">
      <c r="A9158" s="2">
        <v>9157</v>
      </c>
      <c r="B9158" s="2" t="s">
        <v>10461</v>
      </c>
      <c r="C9158" s="2">
        <f>YEAR([1]Data!$D9158)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9">
        <v>101.96</v>
      </c>
      <c r="T9158" s="2">
        <v>2</v>
      </c>
      <c r="U9158" s="25">
        <v>0</v>
      </c>
      <c r="V9158" s="25">
        <v>27.529200000000003</v>
      </c>
      <c r="W9158" s="11">
        <f>Table_1[[#This Row],[Discount]]/Table_1[[#This Row],[Sales]]</f>
        <v>0</v>
      </c>
      <c r="X9158" t="str">
        <f>IF(Table_1[[#This Row],[Discount %]]&lt;=0.1, "0-10%", IF(Table_1[[#This Row],[Discount %]]&lt;=0.2, "10-20%", IF(Table_1[[#This Row],[Discount %]]&lt;=0.3, "20-30%", IF(Table_1[[#This Row],[Discount %]]&lt;=0.4, "30-40%", "40%+"))))</f>
        <v>0-10%</v>
      </c>
    </row>
    <row r="9159" spans="1:24" ht="14.4" x14ac:dyDescent="0.3">
      <c r="A9159" s="2">
        <v>9158</v>
      </c>
      <c r="B9159" s="2" t="s">
        <v>10461</v>
      </c>
      <c r="C9159" s="2">
        <f>YEAR([1]Data!$D9159)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9">
        <v>259.74</v>
      </c>
      <c r="T9159" s="2">
        <v>13</v>
      </c>
      <c r="U9159" s="25">
        <v>0</v>
      </c>
      <c r="V9159" s="25">
        <v>124.6752</v>
      </c>
      <c r="W9159" s="11">
        <f>Table_1[[#This Row],[Discount]]/Table_1[[#This Row],[Sales]]</f>
        <v>0</v>
      </c>
      <c r="X9159" t="str">
        <f>IF(Table_1[[#This Row],[Discount %]]&lt;=0.1, "0-10%", IF(Table_1[[#This Row],[Discount %]]&lt;=0.2, "10-20%", IF(Table_1[[#This Row],[Discount %]]&lt;=0.3, "20-30%", IF(Table_1[[#This Row],[Discount %]]&lt;=0.4, "30-40%", "40%+"))))</f>
        <v>0-10%</v>
      </c>
    </row>
    <row r="9160" spans="1:24" ht="14.4" x14ac:dyDescent="0.3">
      <c r="A9160" s="2">
        <v>9159</v>
      </c>
      <c r="B9160" s="2" t="s">
        <v>10461</v>
      </c>
      <c r="C9160" s="2">
        <f>YEAR([1]Data!$D9160)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9">
        <v>255.42</v>
      </c>
      <c r="T9160" s="2">
        <v>9</v>
      </c>
      <c r="U9160" s="25">
        <v>0</v>
      </c>
      <c r="V9160" s="25">
        <v>104.7222</v>
      </c>
      <c r="W9160" s="11">
        <f>Table_1[[#This Row],[Discount]]/Table_1[[#This Row],[Sales]]</f>
        <v>0</v>
      </c>
      <c r="X9160" t="str">
        <f>IF(Table_1[[#This Row],[Discount %]]&lt;=0.1, "0-10%", IF(Table_1[[#This Row],[Discount %]]&lt;=0.2, "10-20%", IF(Table_1[[#This Row],[Discount %]]&lt;=0.3, "20-30%", IF(Table_1[[#This Row],[Discount %]]&lt;=0.4, "30-40%", "40%+"))))</f>
        <v>0-10%</v>
      </c>
    </row>
    <row r="9161" spans="1:24" ht="14.4" x14ac:dyDescent="0.3">
      <c r="A9161" s="2">
        <v>9160</v>
      </c>
      <c r="B9161" s="2" t="s">
        <v>10462</v>
      </c>
      <c r="C9161" s="2">
        <f>YEAR([1]Data!$D9161)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9">
        <v>4.338000000000001</v>
      </c>
      <c r="T9161" s="2">
        <v>3</v>
      </c>
      <c r="U9161" s="25">
        <v>0.7</v>
      </c>
      <c r="V9161" s="25">
        <v>-3.0366</v>
      </c>
      <c r="W9161" s="11">
        <f>Table_1[[#This Row],[Discount]]/Table_1[[#This Row],[Sales]]</f>
        <v>0.1613646841862609</v>
      </c>
      <c r="X9161" t="str">
        <f>IF(Table_1[[#This Row],[Discount %]]&lt;=0.1, "0-10%", IF(Table_1[[#This Row],[Discount %]]&lt;=0.2, "10-20%", IF(Table_1[[#This Row],[Discount %]]&lt;=0.3, "20-30%", IF(Table_1[[#This Row],[Discount %]]&lt;=0.4, "30-40%", "40%+"))))</f>
        <v>10-20%</v>
      </c>
    </row>
    <row r="9162" spans="1:24" ht="14.4" x14ac:dyDescent="0.3">
      <c r="A9162" s="2">
        <v>9161</v>
      </c>
      <c r="B9162" s="2" t="s">
        <v>10462</v>
      </c>
      <c r="C9162" s="2">
        <f>YEAR([1]Data!$D9162)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9">
        <v>11.880000000000003</v>
      </c>
      <c r="T9162" s="2">
        <v>5</v>
      </c>
      <c r="U9162" s="25">
        <v>0.7</v>
      </c>
      <c r="V9162" s="25">
        <v>-7.9199999999999982</v>
      </c>
      <c r="W9162" s="11">
        <f>Table_1[[#This Row],[Discount]]/Table_1[[#This Row],[Sales]]</f>
        <v>5.8922558922558904E-2</v>
      </c>
      <c r="X9162" t="str">
        <f>IF(Table_1[[#This Row],[Discount %]]&lt;=0.1, "0-10%", IF(Table_1[[#This Row],[Discount %]]&lt;=0.2, "10-20%", IF(Table_1[[#This Row],[Discount %]]&lt;=0.3, "20-30%", IF(Table_1[[#This Row],[Discount %]]&lt;=0.4, "30-40%", "40%+"))))</f>
        <v>0-10%</v>
      </c>
    </row>
    <row r="9163" spans="1:24" ht="14.4" x14ac:dyDescent="0.3">
      <c r="A9163" s="2">
        <v>9162</v>
      </c>
      <c r="B9163" s="2" t="s">
        <v>10463</v>
      </c>
      <c r="C9163" s="2">
        <f>YEAR([1]Data!$D9163)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9">
        <v>405.85999999999996</v>
      </c>
      <c r="T9163" s="2">
        <v>7</v>
      </c>
      <c r="U9163" s="25">
        <v>0</v>
      </c>
      <c r="V9163" s="25">
        <v>32.46879999999998</v>
      </c>
      <c r="W9163" s="11">
        <f>Table_1[[#This Row],[Discount]]/Table_1[[#This Row],[Sales]]</f>
        <v>0</v>
      </c>
      <c r="X9163" t="str">
        <f>IF(Table_1[[#This Row],[Discount %]]&lt;=0.1, "0-10%", IF(Table_1[[#This Row],[Discount %]]&lt;=0.2, "10-20%", IF(Table_1[[#This Row],[Discount %]]&lt;=0.3, "20-30%", IF(Table_1[[#This Row],[Discount %]]&lt;=0.4, "30-40%", "40%+"))))</f>
        <v>0-10%</v>
      </c>
    </row>
    <row r="9164" spans="1:24" ht="14.4" x14ac:dyDescent="0.3">
      <c r="A9164" s="2">
        <v>9163</v>
      </c>
      <c r="B9164" s="2" t="s">
        <v>10463</v>
      </c>
      <c r="C9164" s="2">
        <f>YEAR([1]Data!$D9164)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9">
        <v>680.01</v>
      </c>
      <c r="T9164" s="2">
        <v>3</v>
      </c>
      <c r="U9164" s="25">
        <v>0</v>
      </c>
      <c r="V9164" s="25">
        <v>176.80260000000001</v>
      </c>
      <c r="W9164" s="11">
        <f>Table_1[[#This Row],[Discount]]/Table_1[[#This Row],[Sales]]</f>
        <v>0</v>
      </c>
      <c r="X9164" t="str">
        <f>IF(Table_1[[#This Row],[Discount %]]&lt;=0.1, "0-10%", IF(Table_1[[#This Row],[Discount %]]&lt;=0.2, "10-20%", IF(Table_1[[#This Row],[Discount %]]&lt;=0.3, "20-30%", IF(Table_1[[#This Row],[Discount %]]&lt;=0.4, "30-40%", "40%+"))))</f>
        <v>0-10%</v>
      </c>
    </row>
    <row r="9165" spans="1:24" ht="14.4" x14ac:dyDescent="0.3">
      <c r="A9165" s="2">
        <v>9164</v>
      </c>
      <c r="B9165" s="2" t="s">
        <v>10464</v>
      </c>
      <c r="C9165" s="2">
        <f>YEAR([1]Data!$D9165)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9">
        <v>2.3760000000000003</v>
      </c>
      <c r="T9165" s="2">
        <v>3</v>
      </c>
      <c r="U9165" s="25">
        <v>0.2</v>
      </c>
      <c r="V9165" s="25">
        <v>0.74249999999999994</v>
      </c>
      <c r="W9165" s="11">
        <f>Table_1[[#This Row],[Discount]]/Table_1[[#This Row],[Sales]]</f>
        <v>8.4175084175084167E-2</v>
      </c>
      <c r="X9165" t="str">
        <f>IF(Table_1[[#This Row],[Discount %]]&lt;=0.1, "0-10%", IF(Table_1[[#This Row],[Discount %]]&lt;=0.2, "10-20%", IF(Table_1[[#This Row],[Discount %]]&lt;=0.3, "20-30%", IF(Table_1[[#This Row],[Discount %]]&lt;=0.4, "30-40%", "40%+"))))</f>
        <v>0-10%</v>
      </c>
    </row>
    <row r="9166" spans="1:24" ht="14.4" x14ac:dyDescent="0.3">
      <c r="A9166" s="2">
        <v>9165</v>
      </c>
      <c r="B9166" s="2" t="s">
        <v>10464</v>
      </c>
      <c r="C9166" s="2">
        <f>YEAR([1]Data!$D9166)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9">
        <v>143.12799999999996</v>
      </c>
      <c r="T9166" s="2">
        <v>2</v>
      </c>
      <c r="U9166" s="25">
        <v>0.8</v>
      </c>
      <c r="V9166" s="25">
        <v>-393.60200000000009</v>
      </c>
      <c r="W9166" s="11">
        <f>Table_1[[#This Row],[Discount]]/Table_1[[#This Row],[Sales]]</f>
        <v>5.589402492873514E-3</v>
      </c>
      <c r="X9166" t="str">
        <f>IF(Table_1[[#This Row],[Discount %]]&lt;=0.1, "0-10%", IF(Table_1[[#This Row],[Discount %]]&lt;=0.2, "10-20%", IF(Table_1[[#This Row],[Discount %]]&lt;=0.3, "20-30%", IF(Table_1[[#This Row],[Discount %]]&lt;=0.4, "30-40%", "40%+"))))</f>
        <v>0-10%</v>
      </c>
    </row>
    <row r="9167" spans="1:24" ht="14.4" x14ac:dyDescent="0.3">
      <c r="A9167" s="2">
        <v>9166</v>
      </c>
      <c r="B9167" s="2" t="s">
        <v>10465</v>
      </c>
      <c r="C9167" s="2">
        <f>YEAR([1]Data!$D9167)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9">
        <v>4476.8</v>
      </c>
      <c r="T9167" s="2">
        <v>4</v>
      </c>
      <c r="U9167" s="25">
        <v>0.2</v>
      </c>
      <c r="V9167" s="25">
        <v>503.63999999999965</v>
      </c>
      <c r="W9167" s="11">
        <f>Table_1[[#This Row],[Discount]]/Table_1[[#This Row],[Sales]]</f>
        <v>4.4674767691208007E-5</v>
      </c>
      <c r="X9167" t="str">
        <f>IF(Table_1[[#This Row],[Discount %]]&lt;=0.1, "0-10%", IF(Table_1[[#This Row],[Discount %]]&lt;=0.2, "10-20%", IF(Table_1[[#This Row],[Discount %]]&lt;=0.3, "20-30%", IF(Table_1[[#This Row],[Discount %]]&lt;=0.4, "30-40%", "40%+"))))</f>
        <v>0-10%</v>
      </c>
    </row>
    <row r="9168" spans="1:24" ht="14.4" x14ac:dyDescent="0.3">
      <c r="A9168" s="2">
        <v>9167</v>
      </c>
      <c r="B9168" s="2" t="s">
        <v>10465</v>
      </c>
      <c r="C9168" s="2">
        <f>YEAR([1]Data!$D9168)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9">
        <v>104.85</v>
      </c>
      <c r="T9168" s="2">
        <v>1</v>
      </c>
      <c r="U9168" s="25">
        <v>0</v>
      </c>
      <c r="V9168" s="25">
        <v>50.327999999999996</v>
      </c>
      <c r="W9168" s="11">
        <f>Table_1[[#This Row],[Discount]]/Table_1[[#This Row],[Sales]]</f>
        <v>0</v>
      </c>
      <c r="X9168" t="str">
        <f>IF(Table_1[[#This Row],[Discount %]]&lt;=0.1, "0-10%", IF(Table_1[[#This Row],[Discount %]]&lt;=0.2, "10-20%", IF(Table_1[[#This Row],[Discount %]]&lt;=0.3, "20-30%", IF(Table_1[[#This Row],[Discount %]]&lt;=0.4, "30-40%", "40%+"))))</f>
        <v>0-10%</v>
      </c>
    </row>
    <row r="9169" spans="1:24" ht="14.4" x14ac:dyDescent="0.3">
      <c r="A9169" s="2">
        <v>9168</v>
      </c>
      <c r="B9169" s="2" t="s">
        <v>10465</v>
      </c>
      <c r="C9169" s="2">
        <f>YEAR([1]Data!$D9169)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9">
        <v>241.44</v>
      </c>
      <c r="T9169" s="2">
        <v>3</v>
      </c>
      <c r="U9169" s="25">
        <v>0</v>
      </c>
      <c r="V9169" s="25">
        <v>72.431999999999988</v>
      </c>
      <c r="W9169" s="11">
        <f>Table_1[[#This Row],[Discount]]/Table_1[[#This Row],[Sales]]</f>
        <v>0</v>
      </c>
      <c r="X9169" t="str">
        <f>IF(Table_1[[#This Row],[Discount %]]&lt;=0.1, "0-10%", IF(Table_1[[#This Row],[Discount %]]&lt;=0.2, "10-20%", IF(Table_1[[#This Row],[Discount %]]&lt;=0.3, "20-30%", IF(Table_1[[#This Row],[Discount %]]&lt;=0.4, "30-40%", "40%+"))))</f>
        <v>0-10%</v>
      </c>
    </row>
    <row r="9170" spans="1:24" ht="14.4" x14ac:dyDescent="0.3">
      <c r="A9170" s="2">
        <v>9169</v>
      </c>
      <c r="B9170" s="2" t="s">
        <v>10466</v>
      </c>
      <c r="C9170" s="2">
        <f>YEAR([1]Data!$D9170)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9">
        <v>319.76</v>
      </c>
      <c r="T9170" s="2">
        <v>14</v>
      </c>
      <c r="U9170" s="25">
        <v>0</v>
      </c>
      <c r="V9170" s="25">
        <v>147.08959999999999</v>
      </c>
      <c r="W9170" s="11">
        <f>Table_1[[#This Row],[Discount]]/Table_1[[#This Row],[Sales]]</f>
        <v>0</v>
      </c>
      <c r="X9170" t="str">
        <f>IF(Table_1[[#This Row],[Discount %]]&lt;=0.1, "0-10%", IF(Table_1[[#This Row],[Discount %]]&lt;=0.2, "10-20%", IF(Table_1[[#This Row],[Discount %]]&lt;=0.3, "20-30%", IF(Table_1[[#This Row],[Discount %]]&lt;=0.4, "30-40%", "40%+"))))</f>
        <v>0-10%</v>
      </c>
    </row>
    <row r="9171" spans="1:24" ht="14.4" x14ac:dyDescent="0.3">
      <c r="A9171" s="2">
        <v>9170</v>
      </c>
      <c r="B9171" s="2" t="s">
        <v>10466</v>
      </c>
      <c r="C9171" s="2">
        <f>YEAR([1]Data!$D9171)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9">
        <v>45.68</v>
      </c>
      <c r="T9171" s="2">
        <v>2</v>
      </c>
      <c r="U9171" s="25">
        <v>0</v>
      </c>
      <c r="V9171" s="25">
        <v>21.012799999999999</v>
      </c>
      <c r="W9171" s="11">
        <f>Table_1[[#This Row],[Discount]]/Table_1[[#This Row],[Sales]]</f>
        <v>0</v>
      </c>
      <c r="X9171" t="str">
        <f>IF(Table_1[[#This Row],[Discount %]]&lt;=0.1, "0-10%", IF(Table_1[[#This Row],[Discount %]]&lt;=0.2, "10-20%", IF(Table_1[[#This Row],[Discount %]]&lt;=0.3, "20-30%", IF(Table_1[[#This Row],[Discount %]]&lt;=0.4, "30-40%", "40%+"))))</f>
        <v>0-10%</v>
      </c>
    </row>
    <row r="9172" spans="1:24" ht="14.4" x14ac:dyDescent="0.3">
      <c r="A9172" s="2">
        <v>9171</v>
      </c>
      <c r="B9172" s="2" t="s">
        <v>10467</v>
      </c>
      <c r="C9172" s="2">
        <f>YEAR([1]Data!$D9172)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9">
        <v>31.96</v>
      </c>
      <c r="T9172" s="2">
        <v>2</v>
      </c>
      <c r="U9172" s="25">
        <v>0</v>
      </c>
      <c r="V9172" s="25">
        <v>1.597999999999999</v>
      </c>
      <c r="W9172" s="11">
        <f>Table_1[[#This Row],[Discount]]/Table_1[[#This Row],[Sales]]</f>
        <v>0</v>
      </c>
      <c r="X9172" t="str">
        <f>IF(Table_1[[#This Row],[Discount %]]&lt;=0.1, "0-10%", IF(Table_1[[#This Row],[Discount %]]&lt;=0.2, "10-20%", IF(Table_1[[#This Row],[Discount %]]&lt;=0.3, "20-30%", IF(Table_1[[#This Row],[Discount %]]&lt;=0.4, "30-40%", "40%+"))))</f>
        <v>0-10%</v>
      </c>
    </row>
    <row r="9173" spans="1:24" ht="14.4" x14ac:dyDescent="0.3">
      <c r="A9173" s="2">
        <v>9172</v>
      </c>
      <c r="B9173" s="2" t="s">
        <v>10467</v>
      </c>
      <c r="C9173" s="2">
        <f>YEAR([1]Data!$D9173)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9">
        <v>47.9</v>
      </c>
      <c r="T9173" s="2">
        <v>1</v>
      </c>
      <c r="U9173" s="25">
        <v>0</v>
      </c>
      <c r="V9173" s="25">
        <v>22.991999999999997</v>
      </c>
      <c r="W9173" s="11">
        <f>Table_1[[#This Row],[Discount]]/Table_1[[#This Row],[Sales]]</f>
        <v>0</v>
      </c>
      <c r="X9173" t="str">
        <f>IF(Table_1[[#This Row],[Discount %]]&lt;=0.1, "0-10%", IF(Table_1[[#This Row],[Discount %]]&lt;=0.2, "10-20%", IF(Table_1[[#This Row],[Discount %]]&lt;=0.3, "20-30%", IF(Table_1[[#This Row],[Discount %]]&lt;=0.4, "30-40%", "40%+"))))</f>
        <v>0-10%</v>
      </c>
    </row>
    <row r="9174" spans="1:24" ht="14.4" x14ac:dyDescent="0.3">
      <c r="A9174" s="2">
        <v>9173</v>
      </c>
      <c r="B9174" s="2" t="s">
        <v>10467</v>
      </c>
      <c r="C9174" s="2">
        <f>YEAR([1]Data!$D9174)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9">
        <v>1112.94</v>
      </c>
      <c r="T9174" s="2">
        <v>3</v>
      </c>
      <c r="U9174" s="25">
        <v>0</v>
      </c>
      <c r="V9174" s="25">
        <v>222.58799999999991</v>
      </c>
      <c r="W9174" s="11">
        <f>Table_1[[#This Row],[Discount]]/Table_1[[#This Row],[Sales]]</f>
        <v>0</v>
      </c>
      <c r="X9174" t="str">
        <f>IF(Table_1[[#This Row],[Discount %]]&lt;=0.1, "0-10%", IF(Table_1[[#This Row],[Discount %]]&lt;=0.2, "10-20%", IF(Table_1[[#This Row],[Discount %]]&lt;=0.3, "20-30%", IF(Table_1[[#This Row],[Discount %]]&lt;=0.4, "30-40%", "40%+"))))</f>
        <v>0-10%</v>
      </c>
    </row>
    <row r="9175" spans="1:24" ht="14.4" x14ac:dyDescent="0.3">
      <c r="A9175" s="2">
        <v>9174</v>
      </c>
      <c r="B9175" s="2" t="s">
        <v>10467</v>
      </c>
      <c r="C9175" s="2">
        <f>YEAR([1]Data!$D9175)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9">
        <v>22.919999999999998</v>
      </c>
      <c r="T9175" s="2">
        <v>3</v>
      </c>
      <c r="U9175" s="25">
        <v>0</v>
      </c>
      <c r="V9175" s="25">
        <v>11.230799999999999</v>
      </c>
      <c r="W9175" s="11">
        <f>Table_1[[#This Row],[Discount]]/Table_1[[#This Row],[Sales]]</f>
        <v>0</v>
      </c>
      <c r="X9175" t="str">
        <f>IF(Table_1[[#This Row],[Discount %]]&lt;=0.1, "0-10%", IF(Table_1[[#This Row],[Discount %]]&lt;=0.2, "10-20%", IF(Table_1[[#This Row],[Discount %]]&lt;=0.3, "20-30%", IF(Table_1[[#This Row],[Discount %]]&lt;=0.4, "30-40%", "40%+"))))</f>
        <v>0-10%</v>
      </c>
    </row>
    <row r="9176" spans="1:24" ht="14.4" x14ac:dyDescent="0.3">
      <c r="A9176" s="2">
        <v>9175</v>
      </c>
      <c r="B9176" s="2" t="s">
        <v>10468</v>
      </c>
      <c r="C9176" s="2">
        <f>YEAR([1]Data!$D9176)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9">
        <v>71.975999999999999</v>
      </c>
      <c r="T9176" s="2">
        <v>3</v>
      </c>
      <c r="U9176" s="25">
        <v>0.2</v>
      </c>
      <c r="V9176" s="25">
        <v>8.9969999999999892</v>
      </c>
      <c r="W9176" s="11">
        <f>Table_1[[#This Row],[Discount]]/Table_1[[#This Row],[Sales]]</f>
        <v>2.7787040124485941E-3</v>
      </c>
      <c r="X9176" t="str">
        <f>IF(Table_1[[#This Row],[Discount %]]&lt;=0.1, "0-10%", IF(Table_1[[#This Row],[Discount %]]&lt;=0.2, "10-20%", IF(Table_1[[#This Row],[Discount %]]&lt;=0.3, "20-30%", IF(Table_1[[#This Row],[Discount %]]&lt;=0.4, "30-40%", "40%+"))))</f>
        <v>0-10%</v>
      </c>
    </row>
    <row r="9177" spans="1:24" ht="14.4" x14ac:dyDescent="0.3">
      <c r="A9177" s="2">
        <v>9176</v>
      </c>
      <c r="B9177" s="2" t="s">
        <v>10468</v>
      </c>
      <c r="C9177" s="2">
        <f>YEAR([1]Data!$D9177)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9">
        <v>19.440000000000001</v>
      </c>
      <c r="T9177" s="2">
        <v>3</v>
      </c>
      <c r="U9177" s="25">
        <v>0</v>
      </c>
      <c r="V9177" s="25">
        <v>9.3312000000000008</v>
      </c>
      <c r="W9177" s="11">
        <f>Table_1[[#This Row],[Discount]]/Table_1[[#This Row],[Sales]]</f>
        <v>0</v>
      </c>
      <c r="X9177" t="str">
        <f>IF(Table_1[[#This Row],[Discount %]]&lt;=0.1, "0-10%", IF(Table_1[[#This Row],[Discount %]]&lt;=0.2, "10-20%", IF(Table_1[[#This Row],[Discount %]]&lt;=0.3, "20-30%", IF(Table_1[[#This Row],[Discount %]]&lt;=0.4, "30-40%", "40%+"))))</f>
        <v>0-10%</v>
      </c>
    </row>
    <row r="9178" spans="1:24" ht="14.4" x14ac:dyDescent="0.3">
      <c r="A9178" s="2">
        <v>9177</v>
      </c>
      <c r="B9178" s="2" t="s">
        <v>10469</v>
      </c>
      <c r="C9178" s="2">
        <f>YEAR([1]Data!$D9178)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9">
        <v>31.086000000000006</v>
      </c>
      <c r="T9178" s="2">
        <v>3</v>
      </c>
      <c r="U9178" s="25">
        <v>0.7</v>
      </c>
      <c r="V9178" s="25">
        <v>-20.72399999999999</v>
      </c>
      <c r="W9178" s="11">
        <f>Table_1[[#This Row],[Discount]]/Table_1[[#This Row],[Sales]]</f>
        <v>2.2518175384417416E-2</v>
      </c>
      <c r="X9178" t="str">
        <f>IF(Table_1[[#This Row],[Discount %]]&lt;=0.1, "0-10%", IF(Table_1[[#This Row],[Discount %]]&lt;=0.2, "10-20%", IF(Table_1[[#This Row],[Discount %]]&lt;=0.3, "20-30%", IF(Table_1[[#This Row],[Discount %]]&lt;=0.4, "30-40%", "40%+"))))</f>
        <v>0-10%</v>
      </c>
    </row>
    <row r="9179" spans="1:24" ht="14.4" x14ac:dyDescent="0.3">
      <c r="A9179" s="2">
        <v>9178</v>
      </c>
      <c r="B9179" s="2" t="s">
        <v>10470</v>
      </c>
      <c r="C9179" s="2">
        <f>YEAR([1]Data!$D9179)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9">
        <v>13.98</v>
      </c>
      <c r="T9179" s="2">
        <v>2</v>
      </c>
      <c r="U9179" s="25">
        <v>0</v>
      </c>
      <c r="V9179" s="25">
        <v>3.9144000000000005</v>
      </c>
      <c r="W9179" s="11">
        <f>Table_1[[#This Row],[Discount]]/Table_1[[#This Row],[Sales]]</f>
        <v>0</v>
      </c>
      <c r="X9179" t="str">
        <f>IF(Table_1[[#This Row],[Discount %]]&lt;=0.1, "0-10%", IF(Table_1[[#This Row],[Discount %]]&lt;=0.2, "10-20%", IF(Table_1[[#This Row],[Discount %]]&lt;=0.3, "20-30%", IF(Table_1[[#This Row],[Discount %]]&lt;=0.4, "30-40%", "40%+"))))</f>
        <v>0-10%</v>
      </c>
    </row>
    <row r="9180" spans="1:24" ht="14.4" x14ac:dyDescent="0.3">
      <c r="A9180" s="2">
        <v>9179</v>
      </c>
      <c r="B9180" s="2" t="s">
        <v>10470</v>
      </c>
      <c r="C9180" s="2">
        <f>YEAR([1]Data!$D9180)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9">
        <v>23.65</v>
      </c>
      <c r="T9180" s="2">
        <v>1</v>
      </c>
      <c r="U9180" s="25">
        <v>0</v>
      </c>
      <c r="V9180" s="25">
        <v>6.1490000000000009</v>
      </c>
      <c r="W9180" s="11">
        <f>Table_1[[#This Row],[Discount]]/Table_1[[#This Row],[Sales]]</f>
        <v>0</v>
      </c>
      <c r="X9180" t="str">
        <f>IF(Table_1[[#This Row],[Discount %]]&lt;=0.1, "0-10%", IF(Table_1[[#This Row],[Discount %]]&lt;=0.2, "10-20%", IF(Table_1[[#This Row],[Discount %]]&lt;=0.3, "20-30%", IF(Table_1[[#This Row],[Discount %]]&lt;=0.4, "30-40%", "40%+"))))</f>
        <v>0-10%</v>
      </c>
    </row>
    <row r="9181" spans="1:24" ht="14.4" x14ac:dyDescent="0.3">
      <c r="A9181" s="2">
        <v>9180</v>
      </c>
      <c r="B9181" s="2" t="s">
        <v>10471</v>
      </c>
      <c r="C9181" s="2">
        <f>YEAR([1]Data!$D9181)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9">
        <v>707.88</v>
      </c>
      <c r="T9181" s="2">
        <v>3</v>
      </c>
      <c r="U9181" s="25">
        <v>0.2</v>
      </c>
      <c r="V9181" s="25">
        <v>44.242500000000035</v>
      </c>
      <c r="W9181" s="11">
        <f>Table_1[[#This Row],[Discount]]/Table_1[[#This Row],[Sales]]</f>
        <v>2.8253376278465278E-4</v>
      </c>
      <c r="X9181" t="str">
        <f>IF(Table_1[[#This Row],[Discount %]]&lt;=0.1, "0-10%", IF(Table_1[[#This Row],[Discount %]]&lt;=0.2, "10-20%", IF(Table_1[[#This Row],[Discount %]]&lt;=0.3, "20-30%", IF(Table_1[[#This Row],[Discount %]]&lt;=0.4, "30-40%", "40%+"))))</f>
        <v>0-10%</v>
      </c>
    </row>
    <row r="9182" spans="1:24" ht="14.4" x14ac:dyDescent="0.3">
      <c r="A9182" s="2">
        <v>9181</v>
      </c>
      <c r="B9182" s="2" t="s">
        <v>10471</v>
      </c>
      <c r="C9182" s="2">
        <f>YEAR([1]Data!$D9182)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9">
        <v>11.952000000000002</v>
      </c>
      <c r="T9182" s="2">
        <v>3</v>
      </c>
      <c r="U9182" s="25">
        <v>0.2</v>
      </c>
      <c r="V9182" s="25">
        <v>4.1832000000000003</v>
      </c>
      <c r="W9182" s="11">
        <f>Table_1[[#This Row],[Discount]]/Table_1[[#This Row],[Sales]]</f>
        <v>1.6733601070950468E-2</v>
      </c>
      <c r="X9182" t="str">
        <f>IF(Table_1[[#This Row],[Discount %]]&lt;=0.1, "0-10%", IF(Table_1[[#This Row],[Discount %]]&lt;=0.2, "10-20%", IF(Table_1[[#This Row],[Discount %]]&lt;=0.3, "20-30%", IF(Table_1[[#This Row],[Discount %]]&lt;=0.4, "30-40%", "40%+"))))</f>
        <v>0-10%</v>
      </c>
    </row>
    <row r="9183" spans="1:24" ht="14.4" x14ac:dyDescent="0.3">
      <c r="A9183" s="2">
        <v>9182</v>
      </c>
      <c r="B9183" s="2" t="s">
        <v>10471</v>
      </c>
      <c r="C9183" s="2">
        <f>YEAR([1]Data!$D9183)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9">
        <v>31.128000000000004</v>
      </c>
      <c r="T9183" s="2">
        <v>3</v>
      </c>
      <c r="U9183" s="25">
        <v>0.2</v>
      </c>
      <c r="V9183" s="25">
        <v>11.673000000000002</v>
      </c>
      <c r="W9183" s="11">
        <f>Table_1[[#This Row],[Discount]]/Table_1[[#This Row],[Sales]]</f>
        <v>6.4250835260858388E-3</v>
      </c>
      <c r="X9183" t="str">
        <f>IF(Table_1[[#This Row],[Discount %]]&lt;=0.1, "0-10%", IF(Table_1[[#This Row],[Discount %]]&lt;=0.2, "10-20%", IF(Table_1[[#This Row],[Discount %]]&lt;=0.3, "20-30%", IF(Table_1[[#This Row],[Discount %]]&lt;=0.4, "30-40%", "40%+"))))</f>
        <v>0-10%</v>
      </c>
    </row>
    <row r="9184" spans="1:24" ht="14.4" x14ac:dyDescent="0.3">
      <c r="A9184" s="2">
        <v>9183</v>
      </c>
      <c r="B9184" s="2" t="s">
        <v>10471</v>
      </c>
      <c r="C9184" s="2">
        <f>YEAR([1]Data!$D9184)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9">
        <v>55.76</v>
      </c>
      <c r="T9184" s="2">
        <v>4</v>
      </c>
      <c r="U9184" s="25">
        <v>0</v>
      </c>
      <c r="V9184" s="25">
        <v>7.8064000000000036</v>
      </c>
      <c r="W9184" s="11">
        <f>Table_1[[#This Row],[Discount]]/Table_1[[#This Row],[Sales]]</f>
        <v>0</v>
      </c>
      <c r="X9184" t="str">
        <f>IF(Table_1[[#This Row],[Discount %]]&lt;=0.1, "0-10%", IF(Table_1[[#This Row],[Discount %]]&lt;=0.2, "10-20%", IF(Table_1[[#This Row],[Discount %]]&lt;=0.3, "20-30%", IF(Table_1[[#This Row],[Discount %]]&lt;=0.4, "30-40%", "40%+"))))</f>
        <v>0-10%</v>
      </c>
    </row>
    <row r="9185" spans="1:24" ht="14.4" x14ac:dyDescent="0.3">
      <c r="A9185" s="2">
        <v>9184</v>
      </c>
      <c r="B9185" s="2" t="s">
        <v>10471</v>
      </c>
      <c r="C9185" s="2">
        <f>YEAR([1]Data!$D9185)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9">
        <v>24.56</v>
      </c>
      <c r="T9185" s="2">
        <v>2</v>
      </c>
      <c r="U9185" s="25">
        <v>0</v>
      </c>
      <c r="V9185" s="25">
        <v>11.543199999999999</v>
      </c>
      <c r="W9185" s="11">
        <f>Table_1[[#This Row],[Discount]]/Table_1[[#This Row],[Sales]]</f>
        <v>0</v>
      </c>
      <c r="X9185" t="str">
        <f>IF(Table_1[[#This Row],[Discount %]]&lt;=0.1, "0-10%", IF(Table_1[[#This Row],[Discount %]]&lt;=0.2, "10-20%", IF(Table_1[[#This Row],[Discount %]]&lt;=0.3, "20-30%", IF(Table_1[[#This Row],[Discount %]]&lt;=0.4, "30-40%", "40%+"))))</f>
        <v>0-10%</v>
      </c>
    </row>
    <row r="9186" spans="1:24" ht="14.4" x14ac:dyDescent="0.3">
      <c r="A9186" s="2">
        <v>9185</v>
      </c>
      <c r="B9186" s="2" t="s">
        <v>10471</v>
      </c>
      <c r="C9186" s="2">
        <f>YEAR([1]Data!$D9186)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9">
        <v>51.75</v>
      </c>
      <c r="T9186" s="2">
        <v>1</v>
      </c>
      <c r="U9186" s="25">
        <v>0</v>
      </c>
      <c r="V9186" s="25">
        <v>15.524999999999999</v>
      </c>
      <c r="W9186" s="11">
        <f>Table_1[[#This Row],[Discount]]/Table_1[[#This Row],[Sales]]</f>
        <v>0</v>
      </c>
      <c r="X9186" t="str">
        <f>IF(Table_1[[#This Row],[Discount %]]&lt;=0.1, "0-10%", IF(Table_1[[#This Row],[Discount %]]&lt;=0.2, "10-20%", IF(Table_1[[#This Row],[Discount %]]&lt;=0.3, "20-30%", IF(Table_1[[#This Row],[Discount %]]&lt;=0.4, "30-40%", "40%+"))))</f>
        <v>0-10%</v>
      </c>
    </row>
    <row r="9187" spans="1:24" ht="14.4" x14ac:dyDescent="0.3">
      <c r="A9187" s="2">
        <v>9186</v>
      </c>
      <c r="B9187" s="2" t="s">
        <v>10471</v>
      </c>
      <c r="C9187" s="2">
        <f>YEAR([1]Data!$D9187)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9">
        <v>207.18400000000003</v>
      </c>
      <c r="T9187" s="2">
        <v>1</v>
      </c>
      <c r="U9187" s="25">
        <v>0.2</v>
      </c>
      <c r="V9187" s="25">
        <v>25.897999999999982</v>
      </c>
      <c r="W9187" s="11">
        <f>Table_1[[#This Row],[Discount]]/Table_1[[#This Row],[Sales]]</f>
        <v>9.6532550776121703E-4</v>
      </c>
      <c r="X9187" t="str">
        <f>IF(Table_1[[#This Row],[Discount %]]&lt;=0.1, "0-10%", IF(Table_1[[#This Row],[Discount %]]&lt;=0.2, "10-20%", IF(Table_1[[#This Row],[Discount %]]&lt;=0.3, "20-30%", IF(Table_1[[#This Row],[Discount %]]&lt;=0.4, "30-40%", "40%+"))))</f>
        <v>0-10%</v>
      </c>
    </row>
    <row r="9188" spans="1:24" ht="14.4" x14ac:dyDescent="0.3">
      <c r="A9188" s="2">
        <v>9187</v>
      </c>
      <c r="B9188" s="2" t="s">
        <v>10471</v>
      </c>
      <c r="C9188" s="2">
        <f>YEAR([1]Data!$D9188)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9">
        <v>1473.1</v>
      </c>
      <c r="T9188" s="2">
        <v>5</v>
      </c>
      <c r="U9188" s="25">
        <v>0</v>
      </c>
      <c r="V9188" s="25">
        <v>412.46800000000007</v>
      </c>
      <c r="W9188" s="11">
        <f>Table_1[[#This Row],[Discount]]/Table_1[[#This Row],[Sales]]</f>
        <v>0</v>
      </c>
      <c r="X9188" t="str">
        <f>IF(Table_1[[#This Row],[Discount %]]&lt;=0.1, "0-10%", IF(Table_1[[#This Row],[Discount %]]&lt;=0.2, "10-20%", IF(Table_1[[#This Row],[Discount %]]&lt;=0.3, "20-30%", IF(Table_1[[#This Row],[Discount %]]&lt;=0.4, "30-40%", "40%+"))))</f>
        <v>0-10%</v>
      </c>
    </row>
    <row r="9189" spans="1:24" ht="14.4" x14ac:dyDescent="0.3">
      <c r="A9189" s="2">
        <v>9188</v>
      </c>
      <c r="B9189" s="2" t="s">
        <v>10474</v>
      </c>
      <c r="C9189" s="2">
        <f>YEAR([1]Data!$D9189)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9">
        <v>3.4880000000000004</v>
      </c>
      <c r="T9189" s="2">
        <v>2</v>
      </c>
      <c r="U9189" s="25">
        <v>0.2</v>
      </c>
      <c r="V9189" s="25">
        <v>-0.69760000000000066</v>
      </c>
      <c r="W9189" s="11">
        <f>Table_1[[#This Row],[Discount]]/Table_1[[#This Row],[Sales]]</f>
        <v>5.73394495412844E-2</v>
      </c>
      <c r="X9189" t="str">
        <f>IF(Table_1[[#This Row],[Discount %]]&lt;=0.1, "0-10%", IF(Table_1[[#This Row],[Discount %]]&lt;=0.2, "10-20%", IF(Table_1[[#This Row],[Discount %]]&lt;=0.3, "20-30%", IF(Table_1[[#This Row],[Discount %]]&lt;=0.4, "30-40%", "40%+"))))</f>
        <v>0-10%</v>
      </c>
    </row>
    <row r="9190" spans="1:24" ht="14.4" x14ac:dyDescent="0.3">
      <c r="A9190" s="2">
        <v>9189</v>
      </c>
      <c r="B9190" s="2" t="s">
        <v>10474</v>
      </c>
      <c r="C9190" s="2">
        <f>YEAR([1]Data!$D9190)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9">
        <v>21.728000000000002</v>
      </c>
      <c r="T9190" s="2">
        <v>4</v>
      </c>
      <c r="U9190" s="25">
        <v>0.2</v>
      </c>
      <c r="V9190" s="25">
        <v>3.8024000000000004</v>
      </c>
      <c r="W9190" s="11">
        <f>Table_1[[#This Row],[Discount]]/Table_1[[#This Row],[Sales]]</f>
        <v>9.2047128129602359E-3</v>
      </c>
      <c r="X9190" t="str">
        <f>IF(Table_1[[#This Row],[Discount %]]&lt;=0.1, "0-10%", IF(Table_1[[#This Row],[Discount %]]&lt;=0.2, "10-20%", IF(Table_1[[#This Row],[Discount %]]&lt;=0.3, "20-30%", IF(Table_1[[#This Row],[Discount %]]&lt;=0.4, "30-40%", "40%+"))))</f>
        <v>0-10%</v>
      </c>
    </row>
    <row r="9191" spans="1:24" ht="14.4" x14ac:dyDescent="0.3">
      <c r="A9191" s="2">
        <v>9190</v>
      </c>
      <c r="B9191" s="2" t="s">
        <v>10474</v>
      </c>
      <c r="C9191" s="2">
        <f>YEAR([1]Data!$D9191)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9">
        <v>663.072</v>
      </c>
      <c r="T9191" s="2">
        <v>6</v>
      </c>
      <c r="U9191" s="25">
        <v>0.2</v>
      </c>
      <c r="V9191" s="25">
        <v>-165.768</v>
      </c>
      <c r="W9191" s="11">
        <f>Table_1[[#This Row],[Discount]]/Table_1[[#This Row],[Sales]]</f>
        <v>3.0162636938371702E-4</v>
      </c>
      <c r="X9191" t="str">
        <f>IF(Table_1[[#This Row],[Discount %]]&lt;=0.1, "0-10%", IF(Table_1[[#This Row],[Discount %]]&lt;=0.2, "10-20%", IF(Table_1[[#This Row],[Discount %]]&lt;=0.3, "20-30%", IF(Table_1[[#This Row],[Discount %]]&lt;=0.4, "30-40%", "40%+"))))</f>
        <v>0-10%</v>
      </c>
    </row>
    <row r="9192" spans="1:24" ht="14.4" x14ac:dyDescent="0.3">
      <c r="A9192" s="2">
        <v>9191</v>
      </c>
      <c r="B9192" s="2" t="s">
        <v>10474</v>
      </c>
      <c r="C9192" s="2">
        <f>YEAR([1]Data!$D9192)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9">
        <v>99.588000000000008</v>
      </c>
      <c r="T9192" s="2">
        <v>2</v>
      </c>
      <c r="U9192" s="25">
        <v>0.7</v>
      </c>
      <c r="V9192" s="25">
        <v>-82.989999999999981</v>
      </c>
      <c r="W9192" s="11">
        <f>Table_1[[#This Row],[Discount]]/Table_1[[#This Row],[Sales]]</f>
        <v>7.0289593123669504E-3</v>
      </c>
      <c r="X9192" t="str">
        <f>IF(Table_1[[#This Row],[Discount %]]&lt;=0.1, "0-10%", IF(Table_1[[#This Row],[Discount %]]&lt;=0.2, "10-20%", IF(Table_1[[#This Row],[Discount %]]&lt;=0.3, "20-30%", IF(Table_1[[#This Row],[Discount %]]&lt;=0.4, "30-40%", "40%+"))))</f>
        <v>0-10%</v>
      </c>
    </row>
    <row r="9193" spans="1:24" ht="14.4" x14ac:dyDescent="0.3">
      <c r="A9193" s="2">
        <v>9192</v>
      </c>
      <c r="B9193" s="2" t="s">
        <v>10474</v>
      </c>
      <c r="C9193" s="2">
        <f>YEAR([1]Data!$D9193)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9">
        <v>49.568000000000005</v>
      </c>
      <c r="T9193" s="2">
        <v>2</v>
      </c>
      <c r="U9193" s="25">
        <v>0.2</v>
      </c>
      <c r="V9193" s="25">
        <v>15.489999999999997</v>
      </c>
      <c r="W9193" s="11">
        <f>Table_1[[#This Row],[Discount]]/Table_1[[#This Row],[Sales]]</f>
        <v>4.0348612007746936E-3</v>
      </c>
      <c r="X9193" t="str">
        <f>IF(Table_1[[#This Row],[Discount %]]&lt;=0.1, "0-10%", IF(Table_1[[#This Row],[Discount %]]&lt;=0.2, "10-20%", IF(Table_1[[#This Row],[Discount %]]&lt;=0.3, "20-30%", IF(Table_1[[#This Row],[Discount %]]&lt;=0.4, "30-40%", "40%+"))))</f>
        <v>0-10%</v>
      </c>
    </row>
    <row r="9194" spans="1:24" ht="14.4" x14ac:dyDescent="0.3">
      <c r="A9194" s="2">
        <v>9193</v>
      </c>
      <c r="B9194" s="2" t="s">
        <v>10475</v>
      </c>
      <c r="C9194" s="2">
        <f>YEAR([1]Data!$D9194)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9">
        <v>29.371999999999993</v>
      </c>
      <c r="T9194" s="2">
        <v>7</v>
      </c>
      <c r="U9194" s="25">
        <v>0.8</v>
      </c>
      <c r="V9194" s="25">
        <v>-46.995200000000025</v>
      </c>
      <c r="W9194" s="11">
        <f>Table_1[[#This Row],[Discount]]/Table_1[[#This Row],[Sales]]</f>
        <v>2.7236824186299885E-2</v>
      </c>
      <c r="X9194" t="str">
        <f>IF(Table_1[[#This Row],[Discount %]]&lt;=0.1, "0-10%", IF(Table_1[[#This Row],[Discount %]]&lt;=0.2, "10-20%", IF(Table_1[[#This Row],[Discount %]]&lt;=0.3, "20-30%", IF(Table_1[[#This Row],[Discount %]]&lt;=0.4, "30-40%", "40%+"))))</f>
        <v>0-10%</v>
      </c>
    </row>
    <row r="9195" spans="1:24" ht="14.4" x14ac:dyDescent="0.3">
      <c r="A9195" s="2">
        <v>9194</v>
      </c>
      <c r="B9195" s="2" t="s">
        <v>10475</v>
      </c>
      <c r="C9195" s="2">
        <f>YEAR([1]Data!$D9195)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9">
        <v>344.70400000000001</v>
      </c>
      <c r="T9195" s="2">
        <v>2</v>
      </c>
      <c r="U9195" s="25">
        <v>0.2</v>
      </c>
      <c r="V9195" s="25">
        <v>38.779199999999989</v>
      </c>
      <c r="W9195" s="11">
        <f>Table_1[[#This Row],[Discount]]/Table_1[[#This Row],[Sales]]</f>
        <v>5.8020794652803565E-4</v>
      </c>
      <c r="X9195" t="str">
        <f>IF(Table_1[[#This Row],[Discount %]]&lt;=0.1, "0-10%", IF(Table_1[[#This Row],[Discount %]]&lt;=0.2, "10-20%", IF(Table_1[[#This Row],[Discount %]]&lt;=0.3, "20-30%", IF(Table_1[[#This Row],[Discount %]]&lt;=0.4, "30-40%", "40%+"))))</f>
        <v>0-10%</v>
      </c>
    </row>
    <row r="9196" spans="1:24" ht="14.4" x14ac:dyDescent="0.3">
      <c r="A9196" s="2">
        <v>9195</v>
      </c>
      <c r="B9196" s="2" t="s">
        <v>10476</v>
      </c>
      <c r="C9196" s="2">
        <f>YEAR([1]Data!$D9196)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9">
        <v>47.992000000000004</v>
      </c>
      <c r="T9196" s="2">
        <v>7</v>
      </c>
      <c r="U9196" s="25">
        <v>0.2</v>
      </c>
      <c r="V9196" s="25">
        <v>3.5993999999999993</v>
      </c>
      <c r="W9196" s="11">
        <f>Table_1[[#This Row],[Discount]]/Table_1[[#This Row],[Sales]]</f>
        <v>4.1673612268711448E-3</v>
      </c>
      <c r="X9196" t="str">
        <f>IF(Table_1[[#This Row],[Discount %]]&lt;=0.1, "0-10%", IF(Table_1[[#This Row],[Discount %]]&lt;=0.2, "10-20%", IF(Table_1[[#This Row],[Discount %]]&lt;=0.3, "20-30%", IF(Table_1[[#This Row],[Discount %]]&lt;=0.4, "30-40%", "40%+"))))</f>
        <v>0-10%</v>
      </c>
    </row>
    <row r="9197" spans="1:24" ht="14.4" x14ac:dyDescent="0.3">
      <c r="A9197" s="2">
        <v>9196</v>
      </c>
      <c r="B9197" s="2" t="s">
        <v>10476</v>
      </c>
      <c r="C9197" s="2">
        <f>YEAR([1]Data!$D9197)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9">
        <v>102.24000000000001</v>
      </c>
      <c r="T9197" s="2">
        <v>4</v>
      </c>
      <c r="U9197" s="25">
        <v>0.2</v>
      </c>
      <c r="V9197" s="25">
        <v>-16.614000000000004</v>
      </c>
      <c r="W9197" s="11">
        <f>Table_1[[#This Row],[Discount]]/Table_1[[#This Row],[Sales]]</f>
        <v>1.9561815336463224E-3</v>
      </c>
      <c r="X9197" t="str">
        <f>IF(Table_1[[#This Row],[Discount %]]&lt;=0.1, "0-10%", IF(Table_1[[#This Row],[Discount %]]&lt;=0.2, "10-20%", IF(Table_1[[#This Row],[Discount %]]&lt;=0.3, "20-30%", IF(Table_1[[#This Row],[Discount %]]&lt;=0.4, "30-40%", "40%+"))))</f>
        <v>0-10%</v>
      </c>
    </row>
    <row r="9198" spans="1:24" ht="14.4" x14ac:dyDescent="0.3">
      <c r="A9198" s="2">
        <v>9197</v>
      </c>
      <c r="B9198" s="2" t="s">
        <v>10477</v>
      </c>
      <c r="C9198" s="2">
        <f>YEAR([1]Data!$D9198)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9">
        <v>39.96</v>
      </c>
      <c r="T9198" s="2">
        <v>2</v>
      </c>
      <c r="U9198" s="25">
        <v>0</v>
      </c>
      <c r="V9198" s="25">
        <v>19.180800000000001</v>
      </c>
      <c r="W9198" s="11">
        <f>Table_1[[#This Row],[Discount]]/Table_1[[#This Row],[Sales]]</f>
        <v>0</v>
      </c>
      <c r="X9198" t="str">
        <f>IF(Table_1[[#This Row],[Discount %]]&lt;=0.1, "0-10%", IF(Table_1[[#This Row],[Discount %]]&lt;=0.2, "10-20%", IF(Table_1[[#This Row],[Discount %]]&lt;=0.3, "20-30%", IF(Table_1[[#This Row],[Discount %]]&lt;=0.4, "30-40%", "40%+"))))</f>
        <v>0-10%</v>
      </c>
    </row>
    <row r="9199" spans="1:24" ht="14.4" x14ac:dyDescent="0.3">
      <c r="A9199" s="2">
        <v>9198</v>
      </c>
      <c r="B9199" s="2" t="s">
        <v>10477</v>
      </c>
      <c r="C9199" s="2">
        <f>YEAR([1]Data!$D9199)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9">
        <v>1432.0000000000002</v>
      </c>
      <c r="T9199" s="2">
        <v>5</v>
      </c>
      <c r="U9199" s="25">
        <v>0.2</v>
      </c>
      <c r="V9199" s="25">
        <v>125.30000000000007</v>
      </c>
      <c r="W9199" s="11">
        <f>Table_1[[#This Row],[Discount]]/Table_1[[#This Row],[Sales]]</f>
        <v>1.3966480446927373E-4</v>
      </c>
      <c r="X9199" t="str">
        <f>IF(Table_1[[#This Row],[Discount %]]&lt;=0.1, "0-10%", IF(Table_1[[#This Row],[Discount %]]&lt;=0.2, "10-20%", IF(Table_1[[#This Row],[Discount %]]&lt;=0.3, "20-30%", IF(Table_1[[#This Row],[Discount %]]&lt;=0.4, "30-40%", "40%+"))))</f>
        <v>0-10%</v>
      </c>
    </row>
    <row r="9200" spans="1:24" ht="14.4" x14ac:dyDescent="0.3">
      <c r="A9200" s="2">
        <v>9199</v>
      </c>
      <c r="B9200" s="2" t="s">
        <v>10477</v>
      </c>
      <c r="C9200" s="2">
        <f>YEAR([1]Data!$D9200)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9">
        <v>41.04</v>
      </c>
      <c r="T9200" s="2">
        <v>6</v>
      </c>
      <c r="U9200" s="25">
        <v>0</v>
      </c>
      <c r="V9200" s="25">
        <v>11.0808</v>
      </c>
      <c r="W9200" s="11">
        <f>Table_1[[#This Row],[Discount]]/Table_1[[#This Row],[Sales]]</f>
        <v>0</v>
      </c>
      <c r="X9200" t="str">
        <f>IF(Table_1[[#This Row],[Discount %]]&lt;=0.1, "0-10%", IF(Table_1[[#This Row],[Discount %]]&lt;=0.2, "10-20%", IF(Table_1[[#This Row],[Discount %]]&lt;=0.3, "20-30%", IF(Table_1[[#This Row],[Discount %]]&lt;=0.4, "30-40%", "40%+"))))</f>
        <v>0-10%</v>
      </c>
    </row>
    <row r="9201" spans="1:24" ht="14.4" x14ac:dyDescent="0.3">
      <c r="A9201" s="2">
        <v>9200</v>
      </c>
      <c r="B9201" s="2" t="s">
        <v>10477</v>
      </c>
      <c r="C9201" s="2">
        <f>YEAR([1]Data!$D9201)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9">
        <v>256.78400000000005</v>
      </c>
      <c r="T9201" s="2">
        <v>1</v>
      </c>
      <c r="U9201" s="25">
        <v>0.2</v>
      </c>
      <c r="V9201" s="25">
        <v>32.097999999999971</v>
      </c>
      <c r="W9201" s="11">
        <f>Table_1[[#This Row],[Discount]]/Table_1[[#This Row],[Sales]]</f>
        <v>7.7886472677425372E-4</v>
      </c>
      <c r="X9201" t="str">
        <f>IF(Table_1[[#This Row],[Discount %]]&lt;=0.1, "0-10%", IF(Table_1[[#This Row],[Discount %]]&lt;=0.2, "10-20%", IF(Table_1[[#This Row],[Discount %]]&lt;=0.3, "20-30%", IF(Table_1[[#This Row],[Discount %]]&lt;=0.4, "30-40%", "40%+"))))</f>
        <v>0-10%</v>
      </c>
    </row>
    <row r="9202" spans="1:24" ht="14.4" x14ac:dyDescent="0.3">
      <c r="A9202" s="2">
        <v>9201</v>
      </c>
      <c r="B9202" s="2" t="s">
        <v>10478</v>
      </c>
      <c r="C9202" s="2">
        <f>YEAR([1]Data!$D9202)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9">
        <v>120.98</v>
      </c>
      <c r="T9202" s="2">
        <v>1</v>
      </c>
      <c r="U9202" s="25">
        <v>0</v>
      </c>
      <c r="V9202" s="25">
        <v>12.097999999999999</v>
      </c>
      <c r="W9202" s="11">
        <f>Table_1[[#This Row],[Discount]]/Table_1[[#This Row],[Sales]]</f>
        <v>0</v>
      </c>
      <c r="X9202" t="str">
        <f>IF(Table_1[[#This Row],[Discount %]]&lt;=0.1, "0-10%", IF(Table_1[[#This Row],[Discount %]]&lt;=0.2, "10-20%", IF(Table_1[[#This Row],[Discount %]]&lt;=0.3, "20-30%", IF(Table_1[[#This Row],[Discount %]]&lt;=0.4, "30-40%", "40%+"))))</f>
        <v>0-10%</v>
      </c>
    </row>
    <row r="9203" spans="1:24" ht="14.4" x14ac:dyDescent="0.3">
      <c r="A9203" s="2">
        <v>9202</v>
      </c>
      <c r="B9203" s="2" t="s">
        <v>10478</v>
      </c>
      <c r="C9203" s="2">
        <f>YEAR([1]Data!$D9203)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9">
        <v>315.98</v>
      </c>
      <c r="T9203" s="2">
        <v>1</v>
      </c>
      <c r="U9203" s="25">
        <v>0</v>
      </c>
      <c r="V9203" s="25">
        <v>148.51060000000001</v>
      </c>
      <c r="W9203" s="11">
        <f>Table_1[[#This Row],[Discount]]/Table_1[[#This Row],[Sales]]</f>
        <v>0</v>
      </c>
      <c r="X9203" t="str">
        <f>IF(Table_1[[#This Row],[Discount %]]&lt;=0.1, "0-10%", IF(Table_1[[#This Row],[Discount %]]&lt;=0.2, "10-20%", IF(Table_1[[#This Row],[Discount %]]&lt;=0.3, "20-30%", IF(Table_1[[#This Row],[Discount %]]&lt;=0.4, "30-40%", "40%+"))))</f>
        <v>0-10%</v>
      </c>
    </row>
    <row r="9204" spans="1:24" ht="14.4" x14ac:dyDescent="0.3">
      <c r="A9204" s="2">
        <v>9203</v>
      </c>
      <c r="B9204" s="2" t="s">
        <v>10479</v>
      </c>
      <c r="C9204" s="2">
        <f>YEAR([1]Data!$D9204)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9">
        <v>28.752000000000002</v>
      </c>
      <c r="T9204" s="2">
        <v>3</v>
      </c>
      <c r="U9204" s="25">
        <v>0.2</v>
      </c>
      <c r="V9204" s="25">
        <v>10.0632</v>
      </c>
      <c r="W9204" s="11">
        <f>Table_1[[#This Row],[Discount]]/Table_1[[#This Row],[Sales]]</f>
        <v>6.9560378408458539E-3</v>
      </c>
      <c r="X9204" t="str">
        <f>IF(Table_1[[#This Row],[Discount %]]&lt;=0.1, "0-10%", IF(Table_1[[#This Row],[Discount %]]&lt;=0.2, "10-20%", IF(Table_1[[#This Row],[Discount %]]&lt;=0.3, "20-30%", IF(Table_1[[#This Row],[Discount %]]&lt;=0.4, "30-40%", "40%+"))))</f>
        <v>0-10%</v>
      </c>
    </row>
    <row r="9205" spans="1:24" ht="14.4" x14ac:dyDescent="0.3">
      <c r="A9205" s="2">
        <v>9204</v>
      </c>
      <c r="B9205" s="2" t="s">
        <v>10479</v>
      </c>
      <c r="C9205" s="2">
        <f>YEAR([1]Data!$D9205)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9">
        <v>114.94999999999999</v>
      </c>
      <c r="T9205" s="2">
        <v>5</v>
      </c>
      <c r="U9205" s="25">
        <v>0</v>
      </c>
      <c r="V9205" s="25">
        <v>32.186000000000007</v>
      </c>
      <c r="W9205" s="11">
        <f>Table_1[[#This Row],[Discount]]/Table_1[[#This Row],[Sales]]</f>
        <v>0</v>
      </c>
      <c r="X9205" t="str">
        <f>IF(Table_1[[#This Row],[Discount %]]&lt;=0.1, "0-10%", IF(Table_1[[#This Row],[Discount %]]&lt;=0.2, "10-20%", IF(Table_1[[#This Row],[Discount %]]&lt;=0.3, "20-30%", IF(Table_1[[#This Row],[Discount %]]&lt;=0.4, "30-40%", "40%+"))))</f>
        <v>0-10%</v>
      </c>
    </row>
    <row r="9206" spans="1:24" ht="14.4" x14ac:dyDescent="0.3">
      <c r="A9206" s="2">
        <v>9205</v>
      </c>
      <c r="B9206" s="2" t="s">
        <v>10480</v>
      </c>
      <c r="C9206" s="2">
        <f>YEAR([1]Data!$D9206)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9">
        <v>23.04</v>
      </c>
      <c r="T9206" s="2">
        <v>8</v>
      </c>
      <c r="U9206" s="25">
        <v>0</v>
      </c>
      <c r="V9206" s="25">
        <v>6.911999999999999</v>
      </c>
      <c r="W9206" s="11">
        <f>Table_1[[#This Row],[Discount]]/Table_1[[#This Row],[Sales]]</f>
        <v>0</v>
      </c>
      <c r="X9206" t="str">
        <f>IF(Table_1[[#This Row],[Discount %]]&lt;=0.1, "0-10%", IF(Table_1[[#This Row],[Discount %]]&lt;=0.2, "10-20%", IF(Table_1[[#This Row],[Discount %]]&lt;=0.3, "20-30%", IF(Table_1[[#This Row],[Discount %]]&lt;=0.4, "30-40%", "40%+"))))</f>
        <v>0-10%</v>
      </c>
    </row>
    <row r="9207" spans="1:24" ht="14.4" x14ac:dyDescent="0.3">
      <c r="A9207" s="2">
        <v>9206</v>
      </c>
      <c r="B9207" s="2" t="s">
        <v>10481</v>
      </c>
      <c r="C9207" s="2">
        <f>YEAR([1]Data!$D9207)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9">
        <v>15.48</v>
      </c>
      <c r="T9207" s="2">
        <v>3</v>
      </c>
      <c r="U9207" s="25">
        <v>0</v>
      </c>
      <c r="V9207" s="25">
        <v>4.4891999999999985</v>
      </c>
      <c r="W9207" s="11">
        <f>Table_1[[#This Row],[Discount]]/Table_1[[#This Row],[Sales]]</f>
        <v>0</v>
      </c>
      <c r="X9207" t="str">
        <f>IF(Table_1[[#This Row],[Discount %]]&lt;=0.1, "0-10%", IF(Table_1[[#This Row],[Discount %]]&lt;=0.2, "10-20%", IF(Table_1[[#This Row],[Discount %]]&lt;=0.3, "20-30%", IF(Table_1[[#This Row],[Discount %]]&lt;=0.4, "30-40%", "40%+"))))</f>
        <v>0-10%</v>
      </c>
    </row>
    <row r="9208" spans="1:24" ht="14.4" x14ac:dyDescent="0.3">
      <c r="A9208" s="2">
        <v>9207</v>
      </c>
      <c r="B9208" s="2" t="s">
        <v>10481</v>
      </c>
      <c r="C9208" s="2">
        <f>YEAR([1]Data!$D9208)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9">
        <v>51.84</v>
      </c>
      <c r="T9208" s="2">
        <v>8</v>
      </c>
      <c r="U9208" s="25">
        <v>0</v>
      </c>
      <c r="V9208" s="25">
        <v>24.883200000000002</v>
      </c>
      <c r="W9208" s="11">
        <f>Table_1[[#This Row],[Discount]]/Table_1[[#This Row],[Sales]]</f>
        <v>0</v>
      </c>
      <c r="X9208" t="str">
        <f>IF(Table_1[[#This Row],[Discount %]]&lt;=0.1, "0-10%", IF(Table_1[[#This Row],[Discount %]]&lt;=0.2, "10-20%", IF(Table_1[[#This Row],[Discount %]]&lt;=0.3, "20-30%", IF(Table_1[[#This Row],[Discount %]]&lt;=0.4, "30-40%", "40%+"))))</f>
        <v>0-10%</v>
      </c>
    </row>
    <row r="9209" spans="1:24" ht="14.4" x14ac:dyDescent="0.3">
      <c r="A9209" s="2">
        <v>9208</v>
      </c>
      <c r="B9209" s="2" t="s">
        <v>10482</v>
      </c>
      <c r="C9209" s="2">
        <f>YEAR([1]Data!$D9209)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9">
        <v>39.816000000000003</v>
      </c>
      <c r="T9209" s="2">
        <v>3</v>
      </c>
      <c r="U9209" s="25">
        <v>0.2</v>
      </c>
      <c r="V9209" s="25">
        <v>7.4654999999999987</v>
      </c>
      <c r="W9209" s="11">
        <f>Table_1[[#This Row],[Discount]]/Table_1[[#This Row],[Sales]]</f>
        <v>5.0231062889290736E-3</v>
      </c>
      <c r="X9209" t="str">
        <f>IF(Table_1[[#This Row],[Discount %]]&lt;=0.1, "0-10%", IF(Table_1[[#This Row],[Discount %]]&lt;=0.2, "10-20%", IF(Table_1[[#This Row],[Discount %]]&lt;=0.3, "20-30%", IF(Table_1[[#This Row],[Discount %]]&lt;=0.4, "30-40%", "40%+"))))</f>
        <v>0-10%</v>
      </c>
    </row>
    <row r="9210" spans="1:24" ht="14.4" x14ac:dyDescent="0.3">
      <c r="A9210" s="2">
        <v>9209</v>
      </c>
      <c r="B9210" s="2" t="s">
        <v>10483</v>
      </c>
      <c r="C9210" s="2">
        <f>YEAR([1]Data!$D9210)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9">
        <v>16.059999999999999</v>
      </c>
      <c r="T9210" s="2">
        <v>1</v>
      </c>
      <c r="U9210" s="25">
        <v>0</v>
      </c>
      <c r="V9210" s="25">
        <v>4.1755999999999993</v>
      </c>
      <c r="W9210" s="11">
        <f>Table_1[[#This Row],[Discount]]/Table_1[[#This Row],[Sales]]</f>
        <v>0</v>
      </c>
      <c r="X9210" t="str">
        <f>IF(Table_1[[#This Row],[Discount %]]&lt;=0.1, "0-10%", IF(Table_1[[#This Row],[Discount %]]&lt;=0.2, "10-20%", IF(Table_1[[#This Row],[Discount %]]&lt;=0.3, "20-30%", IF(Table_1[[#This Row],[Discount %]]&lt;=0.4, "30-40%", "40%+"))))</f>
        <v>0-10%</v>
      </c>
    </row>
    <row r="9211" spans="1:24" ht="14.4" x14ac:dyDescent="0.3">
      <c r="A9211" s="2">
        <v>9210</v>
      </c>
      <c r="B9211" s="2" t="s">
        <v>10484</v>
      </c>
      <c r="C9211" s="2">
        <f>YEAR([1]Data!$D9211)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9">
        <v>7.28</v>
      </c>
      <c r="T9211" s="2">
        <v>1</v>
      </c>
      <c r="U9211" s="25">
        <v>0</v>
      </c>
      <c r="V9211" s="25">
        <v>3.4944000000000002</v>
      </c>
      <c r="W9211" s="11">
        <f>Table_1[[#This Row],[Discount]]/Table_1[[#This Row],[Sales]]</f>
        <v>0</v>
      </c>
      <c r="X9211" t="str">
        <f>IF(Table_1[[#This Row],[Discount %]]&lt;=0.1, "0-10%", IF(Table_1[[#This Row],[Discount %]]&lt;=0.2, "10-20%", IF(Table_1[[#This Row],[Discount %]]&lt;=0.3, "20-30%", IF(Table_1[[#This Row],[Discount %]]&lt;=0.4, "30-40%", "40%+"))))</f>
        <v>0-10%</v>
      </c>
    </row>
    <row r="9212" spans="1:24" ht="14.4" x14ac:dyDescent="0.3">
      <c r="A9212" s="2">
        <v>9211</v>
      </c>
      <c r="B9212" s="2" t="s">
        <v>10484</v>
      </c>
      <c r="C9212" s="2">
        <f>YEAR([1]Data!$D9212)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9">
        <v>5.4</v>
      </c>
      <c r="T9212" s="2">
        <v>3</v>
      </c>
      <c r="U9212" s="25">
        <v>0</v>
      </c>
      <c r="V9212" s="25">
        <v>2.5920000000000001</v>
      </c>
      <c r="W9212" s="11">
        <f>Table_1[[#This Row],[Discount]]/Table_1[[#This Row],[Sales]]</f>
        <v>0</v>
      </c>
      <c r="X9212" t="str">
        <f>IF(Table_1[[#This Row],[Discount %]]&lt;=0.1, "0-10%", IF(Table_1[[#This Row],[Discount %]]&lt;=0.2, "10-20%", IF(Table_1[[#This Row],[Discount %]]&lt;=0.3, "20-30%", IF(Table_1[[#This Row],[Discount %]]&lt;=0.4, "30-40%", "40%+"))))</f>
        <v>0-10%</v>
      </c>
    </row>
    <row r="9213" spans="1:24" ht="14.4" x14ac:dyDescent="0.3">
      <c r="A9213" s="2">
        <v>9212</v>
      </c>
      <c r="B9213" s="2" t="s">
        <v>10487</v>
      </c>
      <c r="C9213" s="2">
        <f>YEAR([1]Data!$D9213)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9">
        <v>19.440000000000001</v>
      </c>
      <c r="T9213" s="2">
        <v>3</v>
      </c>
      <c r="U9213" s="25">
        <v>0</v>
      </c>
      <c r="V9213" s="25">
        <v>9.3312000000000008</v>
      </c>
      <c r="W9213" s="11">
        <f>Table_1[[#This Row],[Discount]]/Table_1[[#This Row],[Sales]]</f>
        <v>0</v>
      </c>
      <c r="X9213" t="str">
        <f>IF(Table_1[[#This Row],[Discount %]]&lt;=0.1, "0-10%", IF(Table_1[[#This Row],[Discount %]]&lt;=0.2, "10-20%", IF(Table_1[[#This Row],[Discount %]]&lt;=0.3, "20-30%", IF(Table_1[[#This Row],[Discount %]]&lt;=0.4, "30-40%", "40%+"))))</f>
        <v>0-10%</v>
      </c>
    </row>
    <row r="9214" spans="1:24" ht="14.4" x14ac:dyDescent="0.3">
      <c r="A9214" s="2">
        <v>9213</v>
      </c>
      <c r="B9214" s="2" t="s">
        <v>10488</v>
      </c>
      <c r="C9214" s="2">
        <f>YEAR([1]Data!$D9214)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9">
        <v>39.880000000000003</v>
      </c>
      <c r="T9214" s="2">
        <v>2</v>
      </c>
      <c r="U9214" s="25">
        <v>0</v>
      </c>
      <c r="V9214" s="25">
        <v>11.166400000000003</v>
      </c>
      <c r="W9214" s="11">
        <f>Table_1[[#This Row],[Discount]]/Table_1[[#This Row],[Sales]]</f>
        <v>0</v>
      </c>
      <c r="X9214" t="str">
        <f>IF(Table_1[[#This Row],[Discount %]]&lt;=0.1, "0-10%", IF(Table_1[[#This Row],[Discount %]]&lt;=0.2, "10-20%", IF(Table_1[[#This Row],[Discount %]]&lt;=0.3, "20-30%", IF(Table_1[[#This Row],[Discount %]]&lt;=0.4, "30-40%", "40%+"))))</f>
        <v>0-10%</v>
      </c>
    </row>
    <row r="9215" spans="1:24" ht="14.4" x14ac:dyDescent="0.3">
      <c r="A9215" s="2">
        <v>9214</v>
      </c>
      <c r="B9215" s="2" t="s">
        <v>10488</v>
      </c>
      <c r="C9215" s="2">
        <f>YEAR([1]Data!$D9215)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9">
        <v>79.44</v>
      </c>
      <c r="T9215" s="2">
        <v>3</v>
      </c>
      <c r="U9215" s="25">
        <v>0</v>
      </c>
      <c r="V9215" s="25">
        <v>28.598399999999994</v>
      </c>
      <c r="W9215" s="11">
        <f>Table_1[[#This Row],[Discount]]/Table_1[[#This Row],[Sales]]</f>
        <v>0</v>
      </c>
      <c r="X9215" t="str">
        <f>IF(Table_1[[#This Row],[Discount %]]&lt;=0.1, "0-10%", IF(Table_1[[#This Row],[Discount %]]&lt;=0.2, "10-20%", IF(Table_1[[#This Row],[Discount %]]&lt;=0.3, "20-30%", IF(Table_1[[#This Row],[Discount %]]&lt;=0.4, "30-40%", "40%+"))))</f>
        <v>0-10%</v>
      </c>
    </row>
    <row r="9216" spans="1:24" ht="14.4" x14ac:dyDescent="0.3">
      <c r="A9216" s="2">
        <v>9215</v>
      </c>
      <c r="B9216" s="2" t="s">
        <v>10489</v>
      </c>
      <c r="C9216" s="2">
        <f>YEAR([1]Data!$D9216)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9">
        <v>20.664000000000001</v>
      </c>
      <c r="T9216" s="2">
        <v>7</v>
      </c>
      <c r="U9216" s="25">
        <v>0.2</v>
      </c>
      <c r="V9216" s="25">
        <v>6.9741</v>
      </c>
      <c r="W9216" s="11">
        <f>Table_1[[#This Row],[Discount]]/Table_1[[#This Row],[Sales]]</f>
        <v>9.6786682152535802E-3</v>
      </c>
      <c r="X9216" t="str">
        <f>IF(Table_1[[#This Row],[Discount %]]&lt;=0.1, "0-10%", IF(Table_1[[#This Row],[Discount %]]&lt;=0.2, "10-20%", IF(Table_1[[#This Row],[Discount %]]&lt;=0.3, "20-30%", IF(Table_1[[#This Row],[Discount %]]&lt;=0.4, "30-40%", "40%+"))))</f>
        <v>0-10%</v>
      </c>
    </row>
    <row r="9217" spans="1:24" ht="14.4" x14ac:dyDescent="0.3">
      <c r="A9217" s="2">
        <v>9216</v>
      </c>
      <c r="B9217" s="2" t="s">
        <v>10492</v>
      </c>
      <c r="C9217" s="2">
        <f>YEAR([1]Data!$D9217)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9">
        <v>32.400000000000006</v>
      </c>
      <c r="T9217" s="2">
        <v>5</v>
      </c>
      <c r="U9217" s="25">
        <v>0</v>
      </c>
      <c r="V9217" s="25">
        <v>15.552000000000001</v>
      </c>
      <c r="W9217" s="11">
        <f>Table_1[[#This Row],[Discount]]/Table_1[[#This Row],[Sales]]</f>
        <v>0</v>
      </c>
      <c r="X9217" t="str">
        <f>IF(Table_1[[#This Row],[Discount %]]&lt;=0.1, "0-10%", IF(Table_1[[#This Row],[Discount %]]&lt;=0.2, "10-20%", IF(Table_1[[#This Row],[Discount %]]&lt;=0.3, "20-30%", IF(Table_1[[#This Row],[Discount %]]&lt;=0.4, "30-40%", "40%+"))))</f>
        <v>0-10%</v>
      </c>
    </row>
    <row r="9218" spans="1:24" ht="14.4" x14ac:dyDescent="0.3">
      <c r="A9218" s="2">
        <v>9217</v>
      </c>
      <c r="B9218" s="2" t="s">
        <v>10493</v>
      </c>
      <c r="C9218" s="2">
        <f>YEAR([1]Data!$D9218)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9">
        <v>13.761999999999997</v>
      </c>
      <c r="T9218" s="2">
        <v>1</v>
      </c>
      <c r="U9218" s="25">
        <v>0.8</v>
      </c>
      <c r="V9218" s="25">
        <v>-24.771599999999999</v>
      </c>
      <c r="W9218" s="11">
        <f>Table_1[[#This Row],[Discount]]/Table_1[[#This Row],[Sales]]</f>
        <v>5.813108559802356E-2</v>
      </c>
      <c r="X9218" t="str">
        <f>IF(Table_1[[#This Row],[Discount %]]&lt;=0.1, "0-10%", IF(Table_1[[#This Row],[Discount %]]&lt;=0.2, "10-20%", IF(Table_1[[#This Row],[Discount %]]&lt;=0.3, "20-30%", IF(Table_1[[#This Row],[Discount %]]&lt;=0.4, "30-40%", "40%+"))))</f>
        <v>0-10%</v>
      </c>
    </row>
    <row r="9219" spans="1:24" ht="14.4" x14ac:dyDescent="0.3">
      <c r="A9219" s="2">
        <v>9218</v>
      </c>
      <c r="B9219" s="2" t="s">
        <v>10494</v>
      </c>
      <c r="C9219" s="2">
        <f>YEAR([1]Data!$D9219)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9">
        <v>15.28</v>
      </c>
      <c r="T9219" s="2">
        <v>2</v>
      </c>
      <c r="U9219" s="25">
        <v>0</v>
      </c>
      <c r="V9219" s="25">
        <v>7.4871999999999996</v>
      </c>
      <c r="W9219" s="11">
        <f>Table_1[[#This Row],[Discount]]/Table_1[[#This Row],[Sales]]</f>
        <v>0</v>
      </c>
      <c r="X9219" t="str">
        <f>IF(Table_1[[#This Row],[Discount %]]&lt;=0.1, "0-10%", IF(Table_1[[#This Row],[Discount %]]&lt;=0.2, "10-20%", IF(Table_1[[#This Row],[Discount %]]&lt;=0.3, "20-30%", IF(Table_1[[#This Row],[Discount %]]&lt;=0.4, "30-40%", "40%+"))))</f>
        <v>0-10%</v>
      </c>
    </row>
    <row r="9220" spans="1:24" ht="14.4" x14ac:dyDescent="0.3">
      <c r="A9220" s="2">
        <v>9219</v>
      </c>
      <c r="B9220" s="2" t="s">
        <v>10495</v>
      </c>
      <c r="C9220" s="2">
        <f>YEAR([1]Data!$D9220)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9">
        <v>44.688000000000002</v>
      </c>
      <c r="T9220" s="2">
        <v>7</v>
      </c>
      <c r="U9220" s="25">
        <v>0.2</v>
      </c>
      <c r="V9220" s="25">
        <v>3.3515999999999977</v>
      </c>
      <c r="W9220" s="11">
        <f>Table_1[[#This Row],[Discount]]/Table_1[[#This Row],[Sales]]</f>
        <v>4.47547440028643E-3</v>
      </c>
      <c r="X9220" t="str">
        <f>IF(Table_1[[#This Row],[Discount %]]&lt;=0.1, "0-10%", IF(Table_1[[#This Row],[Discount %]]&lt;=0.2, "10-20%", IF(Table_1[[#This Row],[Discount %]]&lt;=0.3, "20-30%", IF(Table_1[[#This Row],[Discount %]]&lt;=0.4, "30-40%", "40%+"))))</f>
        <v>0-10%</v>
      </c>
    </row>
    <row r="9221" spans="1:24" ht="14.4" x14ac:dyDescent="0.3">
      <c r="A9221" s="2">
        <v>9220</v>
      </c>
      <c r="B9221" s="2" t="s">
        <v>10495</v>
      </c>
      <c r="C9221" s="2">
        <f>YEAR([1]Data!$D9221)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9">
        <v>301.46999999999997</v>
      </c>
      <c r="T9221" s="2">
        <v>3</v>
      </c>
      <c r="U9221" s="25">
        <v>0.5</v>
      </c>
      <c r="V9221" s="25">
        <v>-204.99959999999996</v>
      </c>
      <c r="W9221" s="11">
        <f>Table_1[[#This Row],[Discount]]/Table_1[[#This Row],[Sales]]</f>
        <v>1.6585398215411154E-3</v>
      </c>
      <c r="X9221" t="str">
        <f>IF(Table_1[[#This Row],[Discount %]]&lt;=0.1, "0-10%", IF(Table_1[[#This Row],[Discount %]]&lt;=0.2, "10-20%", IF(Table_1[[#This Row],[Discount %]]&lt;=0.3, "20-30%", IF(Table_1[[#This Row],[Discount %]]&lt;=0.4, "30-40%", "40%+"))))</f>
        <v>0-10%</v>
      </c>
    </row>
    <row r="9222" spans="1:24" ht="14.4" x14ac:dyDescent="0.3">
      <c r="A9222" s="2">
        <v>9221</v>
      </c>
      <c r="B9222" s="2" t="s">
        <v>10496</v>
      </c>
      <c r="C9222" s="2">
        <f>YEAR([1]Data!$D9222)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9">
        <v>11.07</v>
      </c>
      <c r="T9222" s="2">
        <v>3</v>
      </c>
      <c r="U9222" s="25">
        <v>0</v>
      </c>
      <c r="V9222" s="25">
        <v>5.2028999999999996</v>
      </c>
      <c r="W9222" s="11">
        <f>Table_1[[#This Row],[Discount]]/Table_1[[#This Row],[Sales]]</f>
        <v>0</v>
      </c>
      <c r="X9222" t="str">
        <f>IF(Table_1[[#This Row],[Discount %]]&lt;=0.1, "0-10%", IF(Table_1[[#This Row],[Discount %]]&lt;=0.2, "10-20%", IF(Table_1[[#This Row],[Discount %]]&lt;=0.3, "20-30%", IF(Table_1[[#This Row],[Discount %]]&lt;=0.4, "30-40%", "40%+"))))</f>
        <v>0-10%</v>
      </c>
    </row>
    <row r="9223" spans="1:24" ht="14.4" x14ac:dyDescent="0.3">
      <c r="A9223" s="2">
        <v>9222</v>
      </c>
      <c r="B9223" s="2" t="s">
        <v>10496</v>
      </c>
      <c r="C9223" s="2">
        <f>YEAR([1]Data!$D9223)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9">
        <v>1504.52</v>
      </c>
      <c r="T9223" s="2">
        <v>4</v>
      </c>
      <c r="U9223" s="25">
        <v>0</v>
      </c>
      <c r="V9223" s="25">
        <v>346.03960000000006</v>
      </c>
      <c r="W9223" s="11">
        <f>Table_1[[#This Row],[Discount]]/Table_1[[#This Row],[Sales]]</f>
        <v>0</v>
      </c>
      <c r="X9223" t="str">
        <f>IF(Table_1[[#This Row],[Discount %]]&lt;=0.1, "0-10%", IF(Table_1[[#This Row],[Discount %]]&lt;=0.2, "10-20%", IF(Table_1[[#This Row],[Discount %]]&lt;=0.3, "20-30%", IF(Table_1[[#This Row],[Discount %]]&lt;=0.4, "30-40%", "40%+"))))</f>
        <v>0-10%</v>
      </c>
    </row>
    <row r="9224" spans="1:24" ht="14.4" x14ac:dyDescent="0.3">
      <c r="A9224" s="2">
        <v>9223</v>
      </c>
      <c r="B9224" s="2" t="s">
        <v>10496</v>
      </c>
      <c r="C9224" s="2">
        <f>YEAR([1]Data!$D9224)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9">
        <v>25.92</v>
      </c>
      <c r="T9224" s="2">
        <v>4</v>
      </c>
      <c r="U9224" s="25">
        <v>0</v>
      </c>
      <c r="V9224" s="25">
        <v>12.441600000000001</v>
      </c>
      <c r="W9224" s="11">
        <f>Table_1[[#This Row],[Discount]]/Table_1[[#This Row],[Sales]]</f>
        <v>0</v>
      </c>
      <c r="X9224" t="str">
        <f>IF(Table_1[[#This Row],[Discount %]]&lt;=0.1, "0-10%", IF(Table_1[[#This Row],[Discount %]]&lt;=0.2, "10-20%", IF(Table_1[[#This Row],[Discount %]]&lt;=0.3, "20-30%", IF(Table_1[[#This Row],[Discount %]]&lt;=0.4, "30-40%", "40%+"))))</f>
        <v>0-10%</v>
      </c>
    </row>
    <row r="9225" spans="1:24" ht="14.4" x14ac:dyDescent="0.3">
      <c r="A9225" s="2">
        <v>9224</v>
      </c>
      <c r="B9225" s="2" t="s">
        <v>10497</v>
      </c>
      <c r="C9225" s="2">
        <f>YEAR([1]Data!$D9225)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9">
        <v>7.5359999999999987</v>
      </c>
      <c r="T9225" s="2">
        <v>6</v>
      </c>
      <c r="U9225" s="25">
        <v>0.8</v>
      </c>
      <c r="V9225" s="25">
        <v>-13.188000000000009</v>
      </c>
      <c r="W9225" s="11">
        <f>Table_1[[#This Row],[Discount]]/Table_1[[#This Row],[Sales]]</f>
        <v>0.1061571125265393</v>
      </c>
      <c r="X9225" t="str">
        <f>IF(Table_1[[#This Row],[Discount %]]&lt;=0.1, "0-10%", IF(Table_1[[#This Row],[Discount %]]&lt;=0.2, "10-20%", IF(Table_1[[#This Row],[Discount %]]&lt;=0.3, "20-30%", IF(Table_1[[#This Row],[Discount %]]&lt;=0.4, "30-40%", "40%+"))))</f>
        <v>10-20%</v>
      </c>
    </row>
    <row r="9226" spans="1:24" ht="14.4" x14ac:dyDescent="0.3">
      <c r="A9226" s="2">
        <v>9225</v>
      </c>
      <c r="B9226" s="2" t="s">
        <v>10497</v>
      </c>
      <c r="C9226" s="2">
        <f>YEAR([1]Data!$D9226)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9">
        <v>1.4079999999999997</v>
      </c>
      <c r="T9226" s="2">
        <v>2</v>
      </c>
      <c r="U9226" s="25">
        <v>0.8</v>
      </c>
      <c r="V9226" s="25">
        <v>-2.3232000000000008</v>
      </c>
      <c r="W9226" s="11">
        <f>Table_1[[#This Row],[Discount]]/Table_1[[#This Row],[Sales]]</f>
        <v>0.56818181818181834</v>
      </c>
      <c r="X9226" t="str">
        <f>IF(Table_1[[#This Row],[Discount %]]&lt;=0.1, "0-10%", IF(Table_1[[#This Row],[Discount %]]&lt;=0.2, "10-20%", IF(Table_1[[#This Row],[Discount %]]&lt;=0.3, "20-30%", IF(Table_1[[#This Row],[Discount %]]&lt;=0.4, "30-40%", "40%+"))))</f>
        <v>40%+</v>
      </c>
    </row>
    <row r="9227" spans="1:24" ht="14.4" x14ac:dyDescent="0.3">
      <c r="A9227" s="2">
        <v>9226</v>
      </c>
      <c r="B9227" s="2" t="s">
        <v>10497</v>
      </c>
      <c r="C9227" s="2">
        <f>YEAR([1]Data!$D9227)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9">
        <v>4.1439999999999992</v>
      </c>
      <c r="T9227" s="2">
        <v>4</v>
      </c>
      <c r="U9227" s="25">
        <v>0.8</v>
      </c>
      <c r="V9227" s="25">
        <v>-6.4232000000000014</v>
      </c>
      <c r="W9227" s="11">
        <f>Table_1[[#This Row],[Discount]]/Table_1[[#This Row],[Sales]]</f>
        <v>0.19305019305019311</v>
      </c>
      <c r="X9227" t="str">
        <f>IF(Table_1[[#This Row],[Discount %]]&lt;=0.1, "0-10%", IF(Table_1[[#This Row],[Discount %]]&lt;=0.2, "10-20%", IF(Table_1[[#This Row],[Discount %]]&lt;=0.3, "20-30%", IF(Table_1[[#This Row],[Discount %]]&lt;=0.4, "30-40%", "40%+"))))</f>
        <v>10-20%</v>
      </c>
    </row>
    <row r="9228" spans="1:24" ht="14.4" x14ac:dyDescent="0.3">
      <c r="A9228" s="2">
        <v>9227</v>
      </c>
      <c r="B9228" s="2" t="s">
        <v>10497</v>
      </c>
      <c r="C9228" s="2">
        <f>YEAR([1]Data!$D9228)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9">
        <v>52.751999999999995</v>
      </c>
      <c r="T9228" s="2">
        <v>3</v>
      </c>
      <c r="U9228" s="25">
        <v>0.2</v>
      </c>
      <c r="V9228" s="25">
        <v>-12.528600000000001</v>
      </c>
      <c r="W9228" s="11">
        <f>Table_1[[#This Row],[Discount]]/Table_1[[#This Row],[Sales]]</f>
        <v>3.7913254473764032E-3</v>
      </c>
      <c r="X9228" t="str">
        <f>IF(Table_1[[#This Row],[Discount %]]&lt;=0.1, "0-10%", IF(Table_1[[#This Row],[Discount %]]&lt;=0.2, "10-20%", IF(Table_1[[#This Row],[Discount %]]&lt;=0.3, "20-30%", IF(Table_1[[#This Row],[Discount %]]&lt;=0.4, "30-40%", "40%+"))))</f>
        <v>0-10%</v>
      </c>
    </row>
    <row r="9229" spans="1:24" ht="14.4" x14ac:dyDescent="0.3">
      <c r="A9229" s="2">
        <v>9228</v>
      </c>
      <c r="B9229" s="2" t="s">
        <v>10499</v>
      </c>
      <c r="C9229" s="2">
        <f>YEAR([1]Data!$D9229)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9">
        <v>381.35999999999996</v>
      </c>
      <c r="T9229" s="2">
        <v>7</v>
      </c>
      <c r="U9229" s="25">
        <v>0</v>
      </c>
      <c r="V9229" s="25">
        <v>106.78080000000003</v>
      </c>
      <c r="W9229" s="11">
        <f>Table_1[[#This Row],[Discount]]/Table_1[[#This Row],[Sales]]</f>
        <v>0</v>
      </c>
      <c r="X9229" t="str">
        <f>IF(Table_1[[#This Row],[Discount %]]&lt;=0.1, "0-10%", IF(Table_1[[#This Row],[Discount %]]&lt;=0.2, "10-20%", IF(Table_1[[#This Row],[Discount %]]&lt;=0.3, "20-30%", IF(Table_1[[#This Row],[Discount %]]&lt;=0.4, "30-40%", "40%+"))))</f>
        <v>0-10%</v>
      </c>
    </row>
    <row r="9230" spans="1:24" ht="14.4" x14ac:dyDescent="0.3">
      <c r="A9230" s="2">
        <v>9229</v>
      </c>
      <c r="B9230" s="2" t="s">
        <v>10500</v>
      </c>
      <c r="C9230" s="2">
        <f>YEAR([1]Data!$D9230)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9">
        <v>6.72</v>
      </c>
      <c r="T9230" s="2">
        <v>4</v>
      </c>
      <c r="U9230" s="25">
        <v>0</v>
      </c>
      <c r="V9230" s="25">
        <v>3.36</v>
      </c>
      <c r="W9230" s="11">
        <f>Table_1[[#This Row],[Discount]]/Table_1[[#This Row],[Sales]]</f>
        <v>0</v>
      </c>
      <c r="X9230" t="str">
        <f>IF(Table_1[[#This Row],[Discount %]]&lt;=0.1, "0-10%", IF(Table_1[[#This Row],[Discount %]]&lt;=0.2, "10-20%", IF(Table_1[[#This Row],[Discount %]]&lt;=0.3, "20-30%", IF(Table_1[[#This Row],[Discount %]]&lt;=0.4, "30-40%", "40%+"))))</f>
        <v>0-10%</v>
      </c>
    </row>
    <row r="9231" spans="1:24" ht="14.4" x14ac:dyDescent="0.3">
      <c r="A9231" s="2">
        <v>9230</v>
      </c>
      <c r="B9231" s="2" t="s">
        <v>10501</v>
      </c>
      <c r="C9231" s="2">
        <f>YEAR([1]Data!$D9231)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9">
        <v>15.192</v>
      </c>
      <c r="T9231" s="2">
        <v>3</v>
      </c>
      <c r="U9231" s="25">
        <v>0.2</v>
      </c>
      <c r="V9231" s="25">
        <v>5.5070999999999994</v>
      </c>
      <c r="W9231" s="11">
        <f>Table_1[[#This Row],[Discount]]/Table_1[[#This Row],[Sales]]</f>
        <v>1.3164823591363877E-2</v>
      </c>
      <c r="X9231" t="str">
        <f>IF(Table_1[[#This Row],[Discount %]]&lt;=0.1, "0-10%", IF(Table_1[[#This Row],[Discount %]]&lt;=0.2, "10-20%", IF(Table_1[[#This Row],[Discount %]]&lt;=0.3, "20-30%", IF(Table_1[[#This Row],[Discount %]]&lt;=0.4, "30-40%", "40%+"))))</f>
        <v>0-10%</v>
      </c>
    </row>
    <row r="9232" spans="1:24" ht="14.4" x14ac:dyDescent="0.3">
      <c r="A9232" s="2">
        <v>9231</v>
      </c>
      <c r="B9232" s="2" t="s">
        <v>10501</v>
      </c>
      <c r="C9232" s="2">
        <f>YEAR([1]Data!$D9232)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9">
        <v>58.320000000000007</v>
      </c>
      <c r="T9232" s="2">
        <v>9</v>
      </c>
      <c r="U9232" s="25">
        <v>0</v>
      </c>
      <c r="V9232" s="25">
        <v>27.993600000000001</v>
      </c>
      <c r="W9232" s="11">
        <f>Table_1[[#This Row],[Discount]]/Table_1[[#This Row],[Sales]]</f>
        <v>0</v>
      </c>
      <c r="X9232" t="str">
        <f>IF(Table_1[[#This Row],[Discount %]]&lt;=0.1, "0-10%", IF(Table_1[[#This Row],[Discount %]]&lt;=0.2, "10-20%", IF(Table_1[[#This Row],[Discount %]]&lt;=0.3, "20-30%", IF(Table_1[[#This Row],[Discount %]]&lt;=0.4, "30-40%", "40%+"))))</f>
        <v>0-10%</v>
      </c>
    </row>
    <row r="9233" spans="1:24" ht="14.4" x14ac:dyDescent="0.3">
      <c r="A9233" s="2">
        <v>9232</v>
      </c>
      <c r="B9233" s="2" t="s">
        <v>10502</v>
      </c>
      <c r="C9233" s="2">
        <f>YEAR([1]Data!$D9233)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9">
        <v>946.76400000000024</v>
      </c>
      <c r="T9233" s="2">
        <v>6</v>
      </c>
      <c r="U9233" s="25">
        <v>0.7</v>
      </c>
      <c r="V9233" s="25">
        <v>-694.29359999999997</v>
      </c>
      <c r="W9233" s="11">
        <f>Table_1[[#This Row],[Discount]]/Table_1[[#This Row],[Sales]]</f>
        <v>7.3936060095229617E-4</v>
      </c>
      <c r="X9233" t="str">
        <f>IF(Table_1[[#This Row],[Discount %]]&lt;=0.1, "0-10%", IF(Table_1[[#This Row],[Discount %]]&lt;=0.2, "10-20%", IF(Table_1[[#This Row],[Discount %]]&lt;=0.3, "20-30%", IF(Table_1[[#This Row],[Discount %]]&lt;=0.4, "30-40%", "40%+"))))</f>
        <v>0-10%</v>
      </c>
    </row>
    <row r="9234" spans="1:24" ht="14.4" x14ac:dyDescent="0.3">
      <c r="A9234" s="2">
        <v>9233</v>
      </c>
      <c r="B9234" s="2" t="s">
        <v>10503</v>
      </c>
      <c r="C9234" s="2">
        <f>YEAR([1]Data!$D9234)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9">
        <v>94.679999999999993</v>
      </c>
      <c r="T9234" s="2">
        <v>9</v>
      </c>
      <c r="U9234" s="25">
        <v>0</v>
      </c>
      <c r="V9234" s="25">
        <v>31.244399999999995</v>
      </c>
      <c r="W9234" s="11">
        <f>Table_1[[#This Row],[Discount]]/Table_1[[#This Row],[Sales]]</f>
        <v>0</v>
      </c>
      <c r="X9234" t="str">
        <f>IF(Table_1[[#This Row],[Discount %]]&lt;=0.1, "0-10%", IF(Table_1[[#This Row],[Discount %]]&lt;=0.2, "10-20%", IF(Table_1[[#This Row],[Discount %]]&lt;=0.3, "20-30%", IF(Table_1[[#This Row],[Discount %]]&lt;=0.4, "30-40%", "40%+"))))</f>
        <v>0-10%</v>
      </c>
    </row>
    <row r="9235" spans="1:24" ht="14.4" x14ac:dyDescent="0.3">
      <c r="A9235" s="2">
        <v>9234</v>
      </c>
      <c r="B9235" s="2" t="s">
        <v>10503</v>
      </c>
      <c r="C9235" s="2">
        <f>YEAR([1]Data!$D9235)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9">
        <v>23.669999999999998</v>
      </c>
      <c r="T9235" s="2">
        <v>3</v>
      </c>
      <c r="U9235" s="25">
        <v>0</v>
      </c>
      <c r="V9235" s="25">
        <v>0.94679999999999698</v>
      </c>
      <c r="W9235" s="11">
        <f>Table_1[[#This Row],[Discount]]/Table_1[[#This Row],[Sales]]</f>
        <v>0</v>
      </c>
      <c r="X9235" t="str">
        <f>IF(Table_1[[#This Row],[Discount %]]&lt;=0.1, "0-10%", IF(Table_1[[#This Row],[Discount %]]&lt;=0.2, "10-20%", IF(Table_1[[#This Row],[Discount %]]&lt;=0.3, "20-30%", IF(Table_1[[#This Row],[Discount %]]&lt;=0.4, "30-40%", "40%+"))))</f>
        <v>0-10%</v>
      </c>
    </row>
    <row r="9236" spans="1:24" ht="14.4" x14ac:dyDescent="0.3">
      <c r="A9236" s="2">
        <v>9235</v>
      </c>
      <c r="B9236" s="2" t="s">
        <v>10503</v>
      </c>
      <c r="C9236" s="2">
        <f>YEAR([1]Data!$D9236)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9">
        <v>1091.1680000000001</v>
      </c>
      <c r="T9236" s="2">
        <v>4</v>
      </c>
      <c r="U9236" s="25">
        <v>0.2</v>
      </c>
      <c r="V9236" s="25">
        <v>68.197999999999979</v>
      </c>
      <c r="W9236" s="11">
        <f>Table_1[[#This Row],[Discount]]/Table_1[[#This Row],[Sales]]</f>
        <v>1.8328983254640898E-4</v>
      </c>
      <c r="X9236" t="str">
        <f>IF(Table_1[[#This Row],[Discount %]]&lt;=0.1, "0-10%", IF(Table_1[[#This Row],[Discount %]]&lt;=0.2, "10-20%", IF(Table_1[[#This Row],[Discount %]]&lt;=0.3, "20-30%", IF(Table_1[[#This Row],[Discount %]]&lt;=0.4, "30-40%", "40%+"))))</f>
        <v>0-10%</v>
      </c>
    </row>
    <row r="9237" spans="1:24" ht="14.4" x14ac:dyDescent="0.3">
      <c r="A9237" s="2">
        <v>9236</v>
      </c>
      <c r="B9237" s="2" t="s">
        <v>10503</v>
      </c>
      <c r="C9237" s="2">
        <f>YEAR([1]Data!$D9237)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9">
        <v>18.689999999999998</v>
      </c>
      <c r="T9237" s="2">
        <v>7</v>
      </c>
      <c r="U9237" s="25">
        <v>0</v>
      </c>
      <c r="V9237" s="25">
        <v>5.2332000000000001</v>
      </c>
      <c r="W9237" s="11">
        <f>Table_1[[#This Row],[Discount]]/Table_1[[#This Row],[Sales]]</f>
        <v>0</v>
      </c>
      <c r="X9237" t="str">
        <f>IF(Table_1[[#This Row],[Discount %]]&lt;=0.1, "0-10%", IF(Table_1[[#This Row],[Discount %]]&lt;=0.2, "10-20%", IF(Table_1[[#This Row],[Discount %]]&lt;=0.3, "20-30%", IF(Table_1[[#This Row],[Discount %]]&lt;=0.4, "30-40%", "40%+"))))</f>
        <v>0-10%</v>
      </c>
    </row>
    <row r="9238" spans="1:24" ht="14.4" x14ac:dyDescent="0.3">
      <c r="A9238" s="2">
        <v>9237</v>
      </c>
      <c r="B9238" s="2" t="s">
        <v>10503</v>
      </c>
      <c r="C9238" s="2">
        <f>YEAR([1]Data!$D9238)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9">
        <v>568.72800000000007</v>
      </c>
      <c r="T9238" s="2">
        <v>3</v>
      </c>
      <c r="U9238" s="25">
        <v>0.2</v>
      </c>
      <c r="V9238" s="25">
        <v>28.436399999999935</v>
      </c>
      <c r="W9238" s="11">
        <f>Table_1[[#This Row],[Discount]]/Table_1[[#This Row],[Sales]]</f>
        <v>3.5166195439647772E-4</v>
      </c>
      <c r="X9238" t="str">
        <f>IF(Table_1[[#This Row],[Discount %]]&lt;=0.1, "0-10%", IF(Table_1[[#This Row],[Discount %]]&lt;=0.2, "10-20%", IF(Table_1[[#This Row],[Discount %]]&lt;=0.3, "20-30%", IF(Table_1[[#This Row],[Discount %]]&lt;=0.4, "30-40%", "40%+"))))</f>
        <v>0-10%</v>
      </c>
    </row>
    <row r="9239" spans="1:24" ht="14.4" x14ac:dyDescent="0.3">
      <c r="A9239" s="2">
        <v>9238</v>
      </c>
      <c r="B9239" s="2" t="s">
        <v>10503</v>
      </c>
      <c r="C9239" s="2">
        <f>YEAR([1]Data!$D9239)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9">
        <v>7.3120000000000012</v>
      </c>
      <c r="T9239" s="2">
        <v>1</v>
      </c>
      <c r="U9239" s="25">
        <v>0.2</v>
      </c>
      <c r="V9239" s="25">
        <v>2.5591999999999997</v>
      </c>
      <c r="W9239" s="11">
        <f>Table_1[[#This Row],[Discount]]/Table_1[[#This Row],[Sales]]</f>
        <v>2.7352297592997808E-2</v>
      </c>
      <c r="X9239" t="str">
        <f>IF(Table_1[[#This Row],[Discount %]]&lt;=0.1, "0-10%", IF(Table_1[[#This Row],[Discount %]]&lt;=0.2, "10-20%", IF(Table_1[[#This Row],[Discount %]]&lt;=0.3, "20-30%", IF(Table_1[[#This Row],[Discount %]]&lt;=0.4, "30-40%", "40%+"))))</f>
        <v>0-10%</v>
      </c>
    </row>
    <row r="9240" spans="1:24" ht="14.4" x14ac:dyDescent="0.3">
      <c r="A9240" s="2">
        <v>9239</v>
      </c>
      <c r="B9240" s="2" t="s">
        <v>10504</v>
      </c>
      <c r="C9240" s="2">
        <f>YEAR([1]Data!$D9240)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9">
        <v>147.56800000000001</v>
      </c>
      <c r="T9240" s="2">
        <v>2</v>
      </c>
      <c r="U9240" s="25">
        <v>0.2</v>
      </c>
      <c r="V9240" s="25">
        <v>-3.6892000000000067</v>
      </c>
      <c r="W9240" s="11">
        <f>Table_1[[#This Row],[Discount]]/Table_1[[#This Row],[Sales]]</f>
        <v>1.3553073837146265E-3</v>
      </c>
      <c r="X9240" t="str">
        <f>IF(Table_1[[#This Row],[Discount %]]&lt;=0.1, "0-10%", IF(Table_1[[#This Row],[Discount %]]&lt;=0.2, "10-20%", IF(Table_1[[#This Row],[Discount %]]&lt;=0.3, "20-30%", IF(Table_1[[#This Row],[Discount %]]&lt;=0.4, "30-40%", "40%+"))))</f>
        <v>0-10%</v>
      </c>
    </row>
    <row r="9241" spans="1:24" ht="14.4" x14ac:dyDescent="0.3">
      <c r="A9241" s="2">
        <v>9240</v>
      </c>
      <c r="B9241" s="2" t="s">
        <v>10505</v>
      </c>
      <c r="C9241" s="2">
        <f>YEAR([1]Data!$D9241)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9">
        <v>56.783999999999999</v>
      </c>
      <c r="T9241" s="2">
        <v>7</v>
      </c>
      <c r="U9241" s="25">
        <v>0.2</v>
      </c>
      <c r="V9241" s="25">
        <v>20.584200000000003</v>
      </c>
      <c r="W9241" s="11">
        <f>Table_1[[#This Row],[Discount]]/Table_1[[#This Row],[Sales]]</f>
        <v>3.5221189067342917E-3</v>
      </c>
      <c r="X9241" t="str">
        <f>IF(Table_1[[#This Row],[Discount %]]&lt;=0.1, "0-10%", IF(Table_1[[#This Row],[Discount %]]&lt;=0.2, "10-20%", IF(Table_1[[#This Row],[Discount %]]&lt;=0.3, "20-30%", IF(Table_1[[#This Row],[Discount %]]&lt;=0.4, "30-40%", "40%+"))))</f>
        <v>0-10%</v>
      </c>
    </row>
    <row r="9242" spans="1:24" ht="14.4" x14ac:dyDescent="0.3">
      <c r="A9242" s="2">
        <v>9241</v>
      </c>
      <c r="B9242" s="2" t="s">
        <v>10505</v>
      </c>
      <c r="C9242" s="2">
        <f>YEAR([1]Data!$D9242)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9">
        <v>5.6070000000000011</v>
      </c>
      <c r="T9242" s="2">
        <v>3</v>
      </c>
      <c r="U9242" s="25">
        <v>0.7</v>
      </c>
      <c r="V9242" s="25">
        <v>-3.9248999999999974</v>
      </c>
      <c r="W9242" s="11">
        <f>Table_1[[#This Row],[Discount]]/Table_1[[#This Row],[Sales]]</f>
        <v>0.12484394506866414</v>
      </c>
      <c r="X9242" t="str">
        <f>IF(Table_1[[#This Row],[Discount %]]&lt;=0.1, "0-10%", IF(Table_1[[#This Row],[Discount %]]&lt;=0.2, "10-20%", IF(Table_1[[#This Row],[Discount %]]&lt;=0.3, "20-30%", IF(Table_1[[#This Row],[Discount %]]&lt;=0.4, "30-40%", "40%+"))))</f>
        <v>10-20%</v>
      </c>
    </row>
    <row r="9243" spans="1:24" ht="14.4" x14ac:dyDescent="0.3">
      <c r="A9243" s="2">
        <v>9242</v>
      </c>
      <c r="B9243" s="2" t="s">
        <v>10505</v>
      </c>
      <c r="C9243" s="2">
        <f>YEAR([1]Data!$D9243)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9">
        <v>6.5760000000000005</v>
      </c>
      <c r="T9243" s="2">
        <v>3</v>
      </c>
      <c r="U9243" s="25">
        <v>0.2</v>
      </c>
      <c r="V9243" s="25">
        <v>0.57540000000000058</v>
      </c>
      <c r="W9243" s="11">
        <f>Table_1[[#This Row],[Discount]]/Table_1[[#This Row],[Sales]]</f>
        <v>3.0413625304136254E-2</v>
      </c>
      <c r="X9243" t="str">
        <f>IF(Table_1[[#This Row],[Discount %]]&lt;=0.1, "0-10%", IF(Table_1[[#This Row],[Discount %]]&lt;=0.2, "10-20%", IF(Table_1[[#This Row],[Discount %]]&lt;=0.3, "20-30%", IF(Table_1[[#This Row],[Discount %]]&lt;=0.4, "30-40%", "40%+"))))</f>
        <v>0-10%</v>
      </c>
    </row>
    <row r="9244" spans="1:24" ht="14.4" x14ac:dyDescent="0.3">
      <c r="A9244" s="2">
        <v>9243</v>
      </c>
      <c r="B9244" s="2" t="s">
        <v>10506</v>
      </c>
      <c r="C9244" s="2">
        <f>YEAR([1]Data!$D9244)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9">
        <v>14.303999999999998</v>
      </c>
      <c r="T9244" s="2">
        <v>6</v>
      </c>
      <c r="U9244" s="25">
        <v>0.2</v>
      </c>
      <c r="V9244" s="25">
        <v>4.6487999999999987</v>
      </c>
      <c r="W9244" s="11">
        <f>Table_1[[#This Row],[Discount]]/Table_1[[#This Row],[Sales]]</f>
        <v>1.3982102908277408E-2</v>
      </c>
      <c r="X9244" t="str">
        <f>IF(Table_1[[#This Row],[Discount %]]&lt;=0.1, "0-10%", IF(Table_1[[#This Row],[Discount %]]&lt;=0.2, "10-20%", IF(Table_1[[#This Row],[Discount %]]&lt;=0.3, "20-30%", IF(Table_1[[#This Row],[Discount %]]&lt;=0.4, "30-40%", "40%+"))))</f>
        <v>0-10%</v>
      </c>
    </row>
    <row r="9245" spans="1:24" ht="14.4" x14ac:dyDescent="0.3">
      <c r="A9245" s="2">
        <v>9244</v>
      </c>
      <c r="B9245" s="2" t="s">
        <v>10506</v>
      </c>
      <c r="C9245" s="2">
        <f>YEAR([1]Data!$D9245)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9">
        <v>119.83299999999998</v>
      </c>
      <c r="T9245" s="2">
        <v>1</v>
      </c>
      <c r="U9245" s="25">
        <v>0.15</v>
      </c>
      <c r="V9245" s="25">
        <v>7.0489999999999995</v>
      </c>
      <c r="W9245" s="11">
        <f>Table_1[[#This Row],[Discount]]/Table_1[[#This Row],[Sales]]</f>
        <v>1.2517420076272813E-3</v>
      </c>
      <c r="X9245" t="str">
        <f>IF(Table_1[[#This Row],[Discount %]]&lt;=0.1, "0-10%", IF(Table_1[[#This Row],[Discount %]]&lt;=0.2, "10-20%", IF(Table_1[[#This Row],[Discount %]]&lt;=0.3, "20-30%", IF(Table_1[[#This Row],[Discount %]]&lt;=0.4, "30-40%", "40%+"))))</f>
        <v>0-10%</v>
      </c>
    </row>
    <row r="9246" spans="1:24" ht="14.4" x14ac:dyDescent="0.3">
      <c r="A9246" s="2">
        <v>9245</v>
      </c>
      <c r="B9246" s="2" t="s">
        <v>10506</v>
      </c>
      <c r="C9246" s="2">
        <f>YEAR([1]Data!$D9246)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9">
        <v>5.56</v>
      </c>
      <c r="T9246" s="2">
        <v>2</v>
      </c>
      <c r="U9246" s="25">
        <v>0</v>
      </c>
      <c r="V9246" s="25">
        <v>2.2239999999999998</v>
      </c>
      <c r="W9246" s="11">
        <f>Table_1[[#This Row],[Discount]]/Table_1[[#This Row],[Sales]]</f>
        <v>0</v>
      </c>
      <c r="X9246" t="str">
        <f>IF(Table_1[[#This Row],[Discount %]]&lt;=0.1, "0-10%", IF(Table_1[[#This Row],[Discount %]]&lt;=0.2, "10-20%", IF(Table_1[[#This Row],[Discount %]]&lt;=0.3, "20-30%", IF(Table_1[[#This Row],[Discount %]]&lt;=0.4, "30-40%", "40%+"))))</f>
        <v>0-10%</v>
      </c>
    </row>
    <row r="9247" spans="1:24" ht="14.4" x14ac:dyDescent="0.3">
      <c r="A9247" s="2">
        <v>9246</v>
      </c>
      <c r="B9247" s="2" t="s">
        <v>10506</v>
      </c>
      <c r="C9247" s="2">
        <f>YEAR([1]Data!$D9247)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9">
        <v>32.400000000000006</v>
      </c>
      <c r="T9247" s="2">
        <v>5</v>
      </c>
      <c r="U9247" s="25">
        <v>0</v>
      </c>
      <c r="V9247" s="25">
        <v>15.552000000000001</v>
      </c>
      <c r="W9247" s="11">
        <f>Table_1[[#This Row],[Discount]]/Table_1[[#This Row],[Sales]]</f>
        <v>0</v>
      </c>
      <c r="X9247" t="str">
        <f>IF(Table_1[[#This Row],[Discount %]]&lt;=0.1, "0-10%", IF(Table_1[[#This Row],[Discount %]]&lt;=0.2, "10-20%", IF(Table_1[[#This Row],[Discount %]]&lt;=0.3, "20-30%", IF(Table_1[[#This Row],[Discount %]]&lt;=0.4, "30-40%", "40%+"))))</f>
        <v>0-10%</v>
      </c>
    </row>
    <row r="9248" spans="1:24" ht="14.4" x14ac:dyDescent="0.3">
      <c r="A9248" s="2">
        <v>9247</v>
      </c>
      <c r="B9248" s="2" t="s">
        <v>10507</v>
      </c>
      <c r="C9248" s="2">
        <f>YEAR([1]Data!$D9248)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9">
        <v>9.84</v>
      </c>
      <c r="T9248" s="2">
        <v>3</v>
      </c>
      <c r="U9248" s="25">
        <v>0</v>
      </c>
      <c r="V9248" s="25">
        <v>2.8535999999999988</v>
      </c>
      <c r="W9248" s="11">
        <f>Table_1[[#This Row],[Discount]]/Table_1[[#This Row],[Sales]]</f>
        <v>0</v>
      </c>
      <c r="X9248" t="str">
        <f>IF(Table_1[[#This Row],[Discount %]]&lt;=0.1, "0-10%", IF(Table_1[[#This Row],[Discount %]]&lt;=0.2, "10-20%", IF(Table_1[[#This Row],[Discount %]]&lt;=0.3, "20-30%", IF(Table_1[[#This Row],[Discount %]]&lt;=0.4, "30-40%", "40%+"))))</f>
        <v>0-10%</v>
      </c>
    </row>
    <row r="9249" spans="1:24" ht="14.4" x14ac:dyDescent="0.3">
      <c r="A9249" s="2">
        <v>9248</v>
      </c>
      <c r="B9249" s="2" t="s">
        <v>10507</v>
      </c>
      <c r="C9249" s="2">
        <f>YEAR([1]Data!$D9249)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9">
        <v>2.78</v>
      </c>
      <c r="T9249" s="2">
        <v>1</v>
      </c>
      <c r="U9249" s="25">
        <v>0</v>
      </c>
      <c r="V9249" s="25">
        <v>0.72279999999999989</v>
      </c>
      <c r="W9249" s="11">
        <f>Table_1[[#This Row],[Discount]]/Table_1[[#This Row],[Sales]]</f>
        <v>0</v>
      </c>
      <c r="X9249" t="str">
        <f>IF(Table_1[[#This Row],[Discount %]]&lt;=0.1, "0-10%", IF(Table_1[[#This Row],[Discount %]]&lt;=0.2, "10-20%", IF(Table_1[[#This Row],[Discount %]]&lt;=0.3, "20-30%", IF(Table_1[[#This Row],[Discount %]]&lt;=0.4, "30-40%", "40%+"))))</f>
        <v>0-10%</v>
      </c>
    </row>
    <row r="9250" spans="1:24" ht="14.4" x14ac:dyDescent="0.3">
      <c r="A9250" s="2">
        <v>9249</v>
      </c>
      <c r="B9250" s="2" t="s">
        <v>10508</v>
      </c>
      <c r="C9250" s="2">
        <f>YEAR([1]Data!$D9250)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9">
        <v>3.64</v>
      </c>
      <c r="T9250" s="2">
        <v>1</v>
      </c>
      <c r="U9250" s="25">
        <v>0.2</v>
      </c>
      <c r="V9250" s="25">
        <v>1.3649999999999998</v>
      </c>
      <c r="W9250" s="11">
        <f>Table_1[[#This Row],[Discount]]/Table_1[[#This Row],[Sales]]</f>
        <v>5.4945054945054944E-2</v>
      </c>
      <c r="X9250" t="str">
        <f>IF(Table_1[[#This Row],[Discount %]]&lt;=0.1, "0-10%", IF(Table_1[[#This Row],[Discount %]]&lt;=0.2, "10-20%", IF(Table_1[[#This Row],[Discount %]]&lt;=0.3, "20-30%", IF(Table_1[[#This Row],[Discount %]]&lt;=0.4, "30-40%", "40%+"))))</f>
        <v>0-10%</v>
      </c>
    </row>
    <row r="9251" spans="1:24" ht="14.4" x14ac:dyDescent="0.3">
      <c r="A9251" s="2">
        <v>9250</v>
      </c>
      <c r="B9251" s="2" t="s">
        <v>10508</v>
      </c>
      <c r="C9251" s="2">
        <f>YEAR([1]Data!$D9251)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9">
        <v>881.93</v>
      </c>
      <c r="T9251" s="2">
        <v>7</v>
      </c>
      <c r="U9251" s="25">
        <v>0</v>
      </c>
      <c r="V9251" s="25">
        <v>220.48250000000002</v>
      </c>
      <c r="W9251" s="11">
        <f>Table_1[[#This Row],[Discount]]/Table_1[[#This Row],[Sales]]</f>
        <v>0</v>
      </c>
      <c r="X9251" t="str">
        <f>IF(Table_1[[#This Row],[Discount %]]&lt;=0.1, "0-10%", IF(Table_1[[#This Row],[Discount %]]&lt;=0.2, "10-20%", IF(Table_1[[#This Row],[Discount %]]&lt;=0.3, "20-30%", IF(Table_1[[#This Row],[Discount %]]&lt;=0.4, "30-40%", "40%+"))))</f>
        <v>0-10%</v>
      </c>
    </row>
    <row r="9252" spans="1:24" ht="14.4" x14ac:dyDescent="0.3">
      <c r="A9252" s="2">
        <v>9251</v>
      </c>
      <c r="B9252" s="2" t="s">
        <v>10509</v>
      </c>
      <c r="C9252" s="2">
        <f>YEAR([1]Data!$D9252)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9">
        <v>115.84</v>
      </c>
      <c r="T9252" s="2">
        <v>8</v>
      </c>
      <c r="U9252" s="25">
        <v>0</v>
      </c>
      <c r="V9252" s="25">
        <v>54.444800000000001</v>
      </c>
      <c r="W9252" s="11">
        <f>Table_1[[#This Row],[Discount]]/Table_1[[#This Row],[Sales]]</f>
        <v>0</v>
      </c>
      <c r="X9252" t="str">
        <f>IF(Table_1[[#This Row],[Discount %]]&lt;=0.1, "0-10%", IF(Table_1[[#This Row],[Discount %]]&lt;=0.2, "10-20%", IF(Table_1[[#This Row],[Discount %]]&lt;=0.3, "20-30%", IF(Table_1[[#This Row],[Discount %]]&lt;=0.4, "30-40%", "40%+"))))</f>
        <v>0-10%</v>
      </c>
    </row>
    <row r="9253" spans="1:24" ht="14.4" x14ac:dyDescent="0.3">
      <c r="A9253" s="2">
        <v>9252</v>
      </c>
      <c r="B9253" s="2" t="s">
        <v>10510</v>
      </c>
      <c r="C9253" s="2">
        <f>YEAR([1]Data!$D9253)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9">
        <v>107.64800000000001</v>
      </c>
      <c r="T9253" s="2">
        <v>2</v>
      </c>
      <c r="U9253" s="25">
        <v>0.2</v>
      </c>
      <c r="V9253" s="25">
        <v>33.639999999999986</v>
      </c>
      <c r="W9253" s="11">
        <f>Table_1[[#This Row],[Discount]]/Table_1[[#This Row],[Sales]]</f>
        <v>1.8579072532699168E-3</v>
      </c>
      <c r="X9253" t="str">
        <f>IF(Table_1[[#This Row],[Discount %]]&lt;=0.1, "0-10%", IF(Table_1[[#This Row],[Discount %]]&lt;=0.2, "10-20%", IF(Table_1[[#This Row],[Discount %]]&lt;=0.3, "20-30%", IF(Table_1[[#This Row],[Discount %]]&lt;=0.4, "30-40%", "40%+"))))</f>
        <v>0-10%</v>
      </c>
    </row>
    <row r="9254" spans="1:24" ht="14.4" x14ac:dyDescent="0.3">
      <c r="A9254" s="2">
        <v>9253</v>
      </c>
      <c r="B9254" s="2" t="s">
        <v>10511</v>
      </c>
      <c r="C9254" s="2">
        <f>YEAR([1]Data!$D9254)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9">
        <v>199.95000000000002</v>
      </c>
      <c r="T9254" s="2">
        <v>5</v>
      </c>
      <c r="U9254" s="25">
        <v>0</v>
      </c>
      <c r="V9254" s="25">
        <v>63.983999999999988</v>
      </c>
      <c r="W9254" s="11">
        <f>Table_1[[#This Row],[Discount]]/Table_1[[#This Row],[Sales]]</f>
        <v>0</v>
      </c>
      <c r="X9254" t="str">
        <f>IF(Table_1[[#This Row],[Discount %]]&lt;=0.1, "0-10%", IF(Table_1[[#This Row],[Discount %]]&lt;=0.2, "10-20%", IF(Table_1[[#This Row],[Discount %]]&lt;=0.3, "20-30%", IF(Table_1[[#This Row],[Discount %]]&lt;=0.4, "30-40%", "40%+"))))</f>
        <v>0-10%</v>
      </c>
    </row>
    <row r="9255" spans="1:24" ht="14.4" x14ac:dyDescent="0.3">
      <c r="A9255" s="2">
        <v>9254</v>
      </c>
      <c r="B9255" s="2" t="s">
        <v>10511</v>
      </c>
      <c r="C9255" s="2">
        <f>YEAR([1]Data!$D9255)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9">
        <v>12.96</v>
      </c>
      <c r="T9255" s="2">
        <v>2</v>
      </c>
      <c r="U9255" s="25">
        <v>0</v>
      </c>
      <c r="V9255" s="25">
        <v>6.2208000000000006</v>
      </c>
      <c r="W9255" s="11">
        <f>Table_1[[#This Row],[Discount]]/Table_1[[#This Row],[Sales]]</f>
        <v>0</v>
      </c>
      <c r="X9255" t="str">
        <f>IF(Table_1[[#This Row],[Discount %]]&lt;=0.1, "0-10%", IF(Table_1[[#This Row],[Discount %]]&lt;=0.2, "10-20%", IF(Table_1[[#This Row],[Discount %]]&lt;=0.3, "20-30%", IF(Table_1[[#This Row],[Discount %]]&lt;=0.4, "30-40%", "40%+"))))</f>
        <v>0-10%</v>
      </c>
    </row>
    <row r="9256" spans="1:24" ht="14.4" x14ac:dyDescent="0.3">
      <c r="A9256" s="2">
        <v>9255</v>
      </c>
      <c r="B9256" s="2" t="s">
        <v>10513</v>
      </c>
      <c r="C9256" s="2">
        <f>YEAR([1]Data!$D9256)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9">
        <v>60.89</v>
      </c>
      <c r="T9256" s="2">
        <v>1</v>
      </c>
      <c r="U9256" s="25">
        <v>0</v>
      </c>
      <c r="V9256" s="25">
        <v>15.222499999999997</v>
      </c>
      <c r="W9256" s="11">
        <f>Table_1[[#This Row],[Discount]]/Table_1[[#This Row],[Sales]]</f>
        <v>0</v>
      </c>
      <c r="X9256" t="str">
        <f>IF(Table_1[[#This Row],[Discount %]]&lt;=0.1, "0-10%", IF(Table_1[[#This Row],[Discount %]]&lt;=0.2, "10-20%", IF(Table_1[[#This Row],[Discount %]]&lt;=0.3, "20-30%", IF(Table_1[[#This Row],[Discount %]]&lt;=0.4, "30-40%", "40%+"))))</f>
        <v>0-10%</v>
      </c>
    </row>
    <row r="9257" spans="1:24" ht="14.4" x14ac:dyDescent="0.3">
      <c r="A9257" s="2">
        <v>9256</v>
      </c>
      <c r="B9257" s="2" t="s">
        <v>10513</v>
      </c>
      <c r="C9257" s="2">
        <f>YEAR([1]Data!$D9257)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9">
        <v>14.940000000000001</v>
      </c>
      <c r="T9257" s="2">
        <v>3</v>
      </c>
      <c r="U9257" s="25">
        <v>0</v>
      </c>
      <c r="V9257" s="25">
        <v>6.8723999999999998</v>
      </c>
      <c r="W9257" s="11">
        <f>Table_1[[#This Row],[Discount]]/Table_1[[#This Row],[Sales]]</f>
        <v>0</v>
      </c>
      <c r="X9257" t="str">
        <f>IF(Table_1[[#This Row],[Discount %]]&lt;=0.1, "0-10%", IF(Table_1[[#This Row],[Discount %]]&lt;=0.2, "10-20%", IF(Table_1[[#This Row],[Discount %]]&lt;=0.3, "20-30%", IF(Table_1[[#This Row],[Discount %]]&lt;=0.4, "30-40%", "40%+"))))</f>
        <v>0-10%</v>
      </c>
    </row>
    <row r="9258" spans="1:24" ht="14.4" x14ac:dyDescent="0.3">
      <c r="A9258" s="2">
        <v>9257</v>
      </c>
      <c r="B9258" s="2" t="s">
        <v>10513</v>
      </c>
      <c r="C9258" s="2">
        <f>YEAR([1]Data!$D9258)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9">
        <v>9.64</v>
      </c>
      <c r="T9258" s="2">
        <v>2</v>
      </c>
      <c r="U9258" s="25">
        <v>0</v>
      </c>
      <c r="V9258" s="25">
        <v>4.4344000000000001</v>
      </c>
      <c r="W9258" s="11">
        <f>Table_1[[#This Row],[Discount]]/Table_1[[#This Row],[Sales]]</f>
        <v>0</v>
      </c>
      <c r="X9258" t="str">
        <f>IF(Table_1[[#This Row],[Discount %]]&lt;=0.1, "0-10%", IF(Table_1[[#This Row],[Discount %]]&lt;=0.2, "10-20%", IF(Table_1[[#This Row],[Discount %]]&lt;=0.3, "20-30%", IF(Table_1[[#This Row],[Discount %]]&lt;=0.4, "30-40%", "40%+"))))</f>
        <v>0-10%</v>
      </c>
    </row>
    <row r="9259" spans="1:24" ht="14.4" x14ac:dyDescent="0.3">
      <c r="A9259" s="2">
        <v>9258</v>
      </c>
      <c r="B9259" s="2" t="s">
        <v>10513</v>
      </c>
      <c r="C9259" s="2">
        <f>YEAR([1]Data!$D9259)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9">
        <v>332.94</v>
      </c>
      <c r="T9259" s="2">
        <v>3</v>
      </c>
      <c r="U9259" s="25">
        <v>0</v>
      </c>
      <c r="V9259" s="25">
        <v>53.270399999999995</v>
      </c>
      <c r="W9259" s="11">
        <f>Table_1[[#This Row],[Discount]]/Table_1[[#This Row],[Sales]]</f>
        <v>0</v>
      </c>
      <c r="X9259" t="str">
        <f>IF(Table_1[[#This Row],[Discount %]]&lt;=0.1, "0-10%", IF(Table_1[[#This Row],[Discount %]]&lt;=0.2, "10-20%", IF(Table_1[[#This Row],[Discount %]]&lt;=0.3, "20-30%", IF(Table_1[[#This Row],[Discount %]]&lt;=0.4, "30-40%", "40%+"))))</f>
        <v>0-10%</v>
      </c>
    </row>
    <row r="9260" spans="1:24" ht="14.4" x14ac:dyDescent="0.3">
      <c r="A9260" s="2">
        <v>9259</v>
      </c>
      <c r="B9260" s="2" t="s">
        <v>10513</v>
      </c>
      <c r="C9260" s="2">
        <f>YEAR([1]Data!$D9260)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9">
        <v>51.900000000000006</v>
      </c>
      <c r="T9260" s="2">
        <v>3</v>
      </c>
      <c r="U9260" s="25">
        <v>0</v>
      </c>
      <c r="V9260" s="25">
        <v>24.393000000000001</v>
      </c>
      <c r="W9260" s="11">
        <f>Table_1[[#This Row],[Discount]]/Table_1[[#This Row],[Sales]]</f>
        <v>0</v>
      </c>
      <c r="X9260" t="str">
        <f>IF(Table_1[[#This Row],[Discount %]]&lt;=0.1, "0-10%", IF(Table_1[[#This Row],[Discount %]]&lt;=0.2, "10-20%", IF(Table_1[[#This Row],[Discount %]]&lt;=0.3, "20-30%", IF(Table_1[[#This Row],[Discount %]]&lt;=0.4, "30-40%", "40%+"))))</f>
        <v>0-10%</v>
      </c>
    </row>
    <row r="9261" spans="1:24" ht="14.4" x14ac:dyDescent="0.3">
      <c r="A9261" s="2">
        <v>9260</v>
      </c>
      <c r="B9261" s="2" t="s">
        <v>10513</v>
      </c>
      <c r="C9261" s="2">
        <f>YEAR([1]Data!$D9261)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9">
        <v>64.959999999999994</v>
      </c>
      <c r="T9261" s="2">
        <v>2</v>
      </c>
      <c r="U9261" s="25">
        <v>0</v>
      </c>
      <c r="V9261" s="25">
        <v>2.598399999999998</v>
      </c>
      <c r="W9261" s="11">
        <f>Table_1[[#This Row],[Discount]]/Table_1[[#This Row],[Sales]]</f>
        <v>0</v>
      </c>
      <c r="X9261" t="str">
        <f>IF(Table_1[[#This Row],[Discount %]]&lt;=0.1, "0-10%", IF(Table_1[[#This Row],[Discount %]]&lt;=0.2, "10-20%", IF(Table_1[[#This Row],[Discount %]]&lt;=0.3, "20-30%", IF(Table_1[[#This Row],[Discount %]]&lt;=0.4, "30-40%", "40%+"))))</f>
        <v>0-10%</v>
      </c>
    </row>
    <row r="9262" spans="1:24" ht="14.4" x14ac:dyDescent="0.3">
      <c r="A9262" s="2">
        <v>9261</v>
      </c>
      <c r="B9262" s="2" t="s">
        <v>10514</v>
      </c>
      <c r="C9262" s="2">
        <f>YEAR([1]Data!$D9262)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9">
        <v>25.5</v>
      </c>
      <c r="T9262" s="2">
        <v>3</v>
      </c>
      <c r="U9262" s="25">
        <v>0</v>
      </c>
      <c r="V9262" s="25">
        <v>6.63</v>
      </c>
      <c r="W9262" s="11">
        <f>Table_1[[#This Row],[Discount]]/Table_1[[#This Row],[Sales]]</f>
        <v>0</v>
      </c>
      <c r="X9262" t="str">
        <f>IF(Table_1[[#This Row],[Discount %]]&lt;=0.1, "0-10%", IF(Table_1[[#This Row],[Discount %]]&lt;=0.2, "10-20%", IF(Table_1[[#This Row],[Discount %]]&lt;=0.3, "20-30%", IF(Table_1[[#This Row],[Discount %]]&lt;=0.4, "30-40%", "40%+"))))</f>
        <v>0-10%</v>
      </c>
    </row>
    <row r="9263" spans="1:24" ht="14.4" x14ac:dyDescent="0.3">
      <c r="A9263" s="2">
        <v>9262</v>
      </c>
      <c r="B9263" s="2" t="s">
        <v>10516</v>
      </c>
      <c r="C9263" s="2">
        <f>YEAR([1]Data!$D9263)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9">
        <v>215.976</v>
      </c>
      <c r="T9263" s="2">
        <v>3</v>
      </c>
      <c r="U9263" s="25">
        <v>0.2</v>
      </c>
      <c r="V9263" s="25">
        <v>-2.6997000000000355</v>
      </c>
      <c r="W9263" s="11">
        <f>Table_1[[#This Row],[Discount]]/Table_1[[#This Row],[Sales]]</f>
        <v>9.2602881801681679E-4</v>
      </c>
      <c r="X9263" t="str">
        <f>IF(Table_1[[#This Row],[Discount %]]&lt;=0.1, "0-10%", IF(Table_1[[#This Row],[Discount %]]&lt;=0.2, "10-20%", IF(Table_1[[#This Row],[Discount %]]&lt;=0.3, "20-30%", IF(Table_1[[#This Row],[Discount %]]&lt;=0.4, "30-40%", "40%+"))))</f>
        <v>0-10%</v>
      </c>
    </row>
    <row r="9264" spans="1:24" ht="14.4" x14ac:dyDescent="0.3">
      <c r="A9264" s="2">
        <v>9263</v>
      </c>
      <c r="B9264" s="2" t="s">
        <v>10517</v>
      </c>
      <c r="C9264" s="2">
        <f>YEAR([1]Data!$D9264)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9">
        <v>389.97</v>
      </c>
      <c r="T9264" s="2">
        <v>3</v>
      </c>
      <c r="U9264" s="25">
        <v>0</v>
      </c>
      <c r="V9264" s="25">
        <v>35.097300000000004</v>
      </c>
      <c r="W9264" s="11">
        <f>Table_1[[#This Row],[Discount]]/Table_1[[#This Row],[Sales]]</f>
        <v>0</v>
      </c>
      <c r="X9264" t="str">
        <f>IF(Table_1[[#This Row],[Discount %]]&lt;=0.1, "0-10%", IF(Table_1[[#This Row],[Discount %]]&lt;=0.2, "10-20%", IF(Table_1[[#This Row],[Discount %]]&lt;=0.3, "20-30%", IF(Table_1[[#This Row],[Discount %]]&lt;=0.4, "30-40%", "40%+"))))</f>
        <v>0-10%</v>
      </c>
    </row>
    <row r="9265" spans="1:24" ht="14.4" x14ac:dyDescent="0.3">
      <c r="A9265" s="2">
        <v>9264</v>
      </c>
      <c r="B9265" s="2" t="s">
        <v>10517</v>
      </c>
      <c r="C9265" s="2">
        <f>YEAR([1]Data!$D9265)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9">
        <v>269.90999999999997</v>
      </c>
      <c r="T9265" s="2">
        <v>5</v>
      </c>
      <c r="U9265" s="25">
        <v>0.1</v>
      </c>
      <c r="V9265" s="25">
        <v>53.982000000000006</v>
      </c>
      <c r="W9265" s="11">
        <f>Table_1[[#This Row],[Discount]]/Table_1[[#This Row],[Sales]]</f>
        <v>3.7049386832647925E-4</v>
      </c>
      <c r="X9265" t="str">
        <f>IF(Table_1[[#This Row],[Discount %]]&lt;=0.1, "0-10%", IF(Table_1[[#This Row],[Discount %]]&lt;=0.2, "10-20%", IF(Table_1[[#This Row],[Discount %]]&lt;=0.3, "20-30%", IF(Table_1[[#This Row],[Discount %]]&lt;=0.4, "30-40%", "40%+"))))</f>
        <v>0-10%</v>
      </c>
    </row>
    <row r="9266" spans="1:24" ht="14.4" x14ac:dyDescent="0.3">
      <c r="A9266" s="2">
        <v>9265</v>
      </c>
      <c r="B9266" s="2" t="s">
        <v>10518</v>
      </c>
      <c r="C9266" s="2">
        <f>YEAR([1]Data!$D9266)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9">
        <v>11.673000000000002</v>
      </c>
      <c r="T9266" s="2">
        <v>3</v>
      </c>
      <c r="U9266" s="25">
        <v>0.7</v>
      </c>
      <c r="V9266" s="25">
        <v>-7.782</v>
      </c>
      <c r="W9266" s="11">
        <f>Table_1[[#This Row],[Discount]]/Table_1[[#This Row],[Sales]]</f>
        <v>5.9967446243467816E-2</v>
      </c>
      <c r="X9266" t="str">
        <f>IF(Table_1[[#This Row],[Discount %]]&lt;=0.1, "0-10%", IF(Table_1[[#This Row],[Discount %]]&lt;=0.2, "10-20%", IF(Table_1[[#This Row],[Discount %]]&lt;=0.3, "20-30%", IF(Table_1[[#This Row],[Discount %]]&lt;=0.4, "30-40%", "40%+"))))</f>
        <v>0-10%</v>
      </c>
    </row>
    <row r="9267" spans="1:24" ht="14.4" x14ac:dyDescent="0.3">
      <c r="A9267" s="2">
        <v>9266</v>
      </c>
      <c r="B9267" s="2" t="s">
        <v>10518</v>
      </c>
      <c r="C9267" s="2">
        <f>YEAR([1]Data!$D9267)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9">
        <v>64.848000000000013</v>
      </c>
      <c r="T9267" s="2">
        <v>7</v>
      </c>
      <c r="U9267" s="25">
        <v>0.2</v>
      </c>
      <c r="V9267" s="25">
        <v>24.317999999999998</v>
      </c>
      <c r="W9267" s="11">
        <f>Table_1[[#This Row],[Discount]]/Table_1[[#This Row],[Sales]]</f>
        <v>3.0841352084875397E-3</v>
      </c>
      <c r="X9267" t="str">
        <f>IF(Table_1[[#This Row],[Discount %]]&lt;=0.1, "0-10%", IF(Table_1[[#This Row],[Discount %]]&lt;=0.2, "10-20%", IF(Table_1[[#This Row],[Discount %]]&lt;=0.3, "20-30%", IF(Table_1[[#This Row],[Discount %]]&lt;=0.4, "30-40%", "40%+"))))</f>
        <v>0-10%</v>
      </c>
    </row>
    <row r="9268" spans="1:24" ht="14.4" x14ac:dyDescent="0.3">
      <c r="A9268" s="2">
        <v>9267</v>
      </c>
      <c r="B9268" s="2" t="s">
        <v>10519</v>
      </c>
      <c r="C9268" s="2">
        <f>YEAR([1]Data!$D9268)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9">
        <v>14.56</v>
      </c>
      <c r="T9268" s="2">
        <v>2</v>
      </c>
      <c r="U9268" s="25">
        <v>0</v>
      </c>
      <c r="V9268" s="25">
        <v>5.5327999999999999</v>
      </c>
      <c r="W9268" s="11">
        <f>Table_1[[#This Row],[Discount]]/Table_1[[#This Row],[Sales]]</f>
        <v>0</v>
      </c>
      <c r="X9268" t="str">
        <f>IF(Table_1[[#This Row],[Discount %]]&lt;=0.1, "0-10%", IF(Table_1[[#This Row],[Discount %]]&lt;=0.2, "10-20%", IF(Table_1[[#This Row],[Discount %]]&lt;=0.3, "20-30%", IF(Table_1[[#This Row],[Discount %]]&lt;=0.4, "30-40%", "40%+"))))</f>
        <v>0-10%</v>
      </c>
    </row>
    <row r="9269" spans="1:24" ht="14.4" x14ac:dyDescent="0.3">
      <c r="A9269" s="2">
        <v>9268</v>
      </c>
      <c r="B9269" s="2" t="s">
        <v>10520</v>
      </c>
      <c r="C9269" s="2">
        <f>YEAR([1]Data!$D9269)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9">
        <v>102.58200000000001</v>
      </c>
      <c r="T9269" s="2">
        <v>1</v>
      </c>
      <c r="U9269" s="25">
        <v>0.1</v>
      </c>
      <c r="V9269" s="25">
        <v>6.8388000000000009</v>
      </c>
      <c r="W9269" s="11">
        <f>Table_1[[#This Row],[Discount]]/Table_1[[#This Row],[Sales]]</f>
        <v>9.7482989218381389E-4</v>
      </c>
      <c r="X9269" t="str">
        <f>IF(Table_1[[#This Row],[Discount %]]&lt;=0.1, "0-10%", IF(Table_1[[#This Row],[Discount %]]&lt;=0.2, "10-20%", IF(Table_1[[#This Row],[Discount %]]&lt;=0.3, "20-30%", IF(Table_1[[#This Row],[Discount %]]&lt;=0.4, "30-40%", "40%+"))))</f>
        <v>0-10%</v>
      </c>
    </row>
    <row r="9270" spans="1:24" ht="14.4" x14ac:dyDescent="0.3">
      <c r="A9270" s="2">
        <v>9269</v>
      </c>
      <c r="B9270" s="2" t="s">
        <v>10520</v>
      </c>
      <c r="C9270" s="2">
        <f>YEAR([1]Data!$D9270)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9">
        <v>20.04</v>
      </c>
      <c r="T9270" s="2">
        <v>3</v>
      </c>
      <c r="U9270" s="25">
        <v>0</v>
      </c>
      <c r="V9270" s="25">
        <v>9.6191999999999993</v>
      </c>
      <c r="W9270" s="11">
        <f>Table_1[[#This Row],[Discount]]/Table_1[[#This Row],[Sales]]</f>
        <v>0</v>
      </c>
      <c r="X9270" t="str">
        <f>IF(Table_1[[#This Row],[Discount %]]&lt;=0.1, "0-10%", IF(Table_1[[#This Row],[Discount %]]&lt;=0.2, "10-20%", IF(Table_1[[#This Row],[Discount %]]&lt;=0.3, "20-30%", IF(Table_1[[#This Row],[Discount %]]&lt;=0.4, "30-40%", "40%+"))))</f>
        <v>0-10%</v>
      </c>
    </row>
    <row r="9271" spans="1:24" ht="14.4" x14ac:dyDescent="0.3">
      <c r="A9271" s="2">
        <v>9270</v>
      </c>
      <c r="B9271" s="2" t="s">
        <v>10521</v>
      </c>
      <c r="C9271" s="2">
        <f>YEAR([1]Data!$D9271)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9">
        <v>32.088000000000001</v>
      </c>
      <c r="T9271" s="2">
        <v>7</v>
      </c>
      <c r="U9271" s="25">
        <v>0.2</v>
      </c>
      <c r="V9271" s="25">
        <v>11.2308</v>
      </c>
      <c r="W9271" s="11">
        <f>Table_1[[#This Row],[Discount]]/Table_1[[#This Row],[Sales]]</f>
        <v>6.2328596360009978E-3</v>
      </c>
      <c r="X9271" t="str">
        <f>IF(Table_1[[#This Row],[Discount %]]&lt;=0.1, "0-10%", IF(Table_1[[#This Row],[Discount %]]&lt;=0.2, "10-20%", IF(Table_1[[#This Row],[Discount %]]&lt;=0.3, "20-30%", IF(Table_1[[#This Row],[Discount %]]&lt;=0.4, "30-40%", "40%+"))))</f>
        <v>0-10%</v>
      </c>
    </row>
    <row r="9272" spans="1:24" ht="14.4" x14ac:dyDescent="0.3">
      <c r="A9272" s="2">
        <v>9271</v>
      </c>
      <c r="B9272" s="2" t="s">
        <v>10521</v>
      </c>
      <c r="C9272" s="2">
        <f>YEAR([1]Data!$D9272)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9">
        <v>4305.5520000000006</v>
      </c>
      <c r="T9272" s="2">
        <v>6</v>
      </c>
      <c r="U9272" s="25">
        <v>0.2</v>
      </c>
      <c r="V9272" s="25">
        <v>1453.1237999999996</v>
      </c>
      <c r="W9272" s="11">
        <f>Table_1[[#This Row],[Discount]]/Table_1[[#This Row],[Sales]]</f>
        <v>4.6451651263299101E-5</v>
      </c>
      <c r="X9272" t="str">
        <f>IF(Table_1[[#This Row],[Discount %]]&lt;=0.1, "0-10%", IF(Table_1[[#This Row],[Discount %]]&lt;=0.2, "10-20%", IF(Table_1[[#This Row],[Discount %]]&lt;=0.3, "20-30%", IF(Table_1[[#This Row],[Discount %]]&lt;=0.4, "30-40%", "40%+"))))</f>
        <v>0-10%</v>
      </c>
    </row>
    <row r="9273" spans="1:24" ht="14.4" x14ac:dyDescent="0.3">
      <c r="A9273" s="2">
        <v>9272</v>
      </c>
      <c r="B9273" s="2" t="s">
        <v>10522</v>
      </c>
      <c r="C9273" s="2">
        <f>YEAR([1]Data!$D9273)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9">
        <v>10.02</v>
      </c>
      <c r="T9273" s="2">
        <v>3</v>
      </c>
      <c r="U9273" s="25">
        <v>0</v>
      </c>
      <c r="V9273" s="25">
        <v>4.4088000000000012</v>
      </c>
      <c r="W9273" s="11">
        <f>Table_1[[#This Row],[Discount]]/Table_1[[#This Row],[Sales]]</f>
        <v>0</v>
      </c>
      <c r="X9273" t="str">
        <f>IF(Table_1[[#This Row],[Discount %]]&lt;=0.1, "0-10%", IF(Table_1[[#This Row],[Discount %]]&lt;=0.2, "10-20%", IF(Table_1[[#This Row],[Discount %]]&lt;=0.3, "20-30%", IF(Table_1[[#This Row],[Discount %]]&lt;=0.4, "30-40%", "40%+"))))</f>
        <v>0-10%</v>
      </c>
    </row>
    <row r="9274" spans="1:24" ht="14.4" x14ac:dyDescent="0.3">
      <c r="A9274" s="2">
        <v>9273</v>
      </c>
      <c r="B9274" s="2" t="s">
        <v>10522</v>
      </c>
      <c r="C9274" s="2">
        <f>YEAR([1]Data!$D9274)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9">
        <v>631.96</v>
      </c>
      <c r="T9274" s="2">
        <v>4</v>
      </c>
      <c r="U9274" s="25">
        <v>0</v>
      </c>
      <c r="V9274" s="25">
        <v>303.3408</v>
      </c>
      <c r="W9274" s="11">
        <f>Table_1[[#This Row],[Discount]]/Table_1[[#This Row],[Sales]]</f>
        <v>0</v>
      </c>
      <c r="X9274" t="str">
        <f>IF(Table_1[[#This Row],[Discount %]]&lt;=0.1, "0-10%", IF(Table_1[[#This Row],[Discount %]]&lt;=0.2, "10-20%", IF(Table_1[[#This Row],[Discount %]]&lt;=0.3, "20-30%", IF(Table_1[[#This Row],[Discount %]]&lt;=0.4, "30-40%", "40%+"))))</f>
        <v>0-10%</v>
      </c>
    </row>
    <row r="9275" spans="1:24" ht="14.4" x14ac:dyDescent="0.3">
      <c r="A9275" s="2">
        <v>9274</v>
      </c>
      <c r="B9275" s="2" t="s">
        <v>10523</v>
      </c>
      <c r="C9275" s="2">
        <f>YEAR([1]Data!$D9275)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9">
        <v>1577.94</v>
      </c>
      <c r="T9275" s="2">
        <v>3</v>
      </c>
      <c r="U9275" s="25">
        <v>0</v>
      </c>
      <c r="V9275" s="25">
        <v>757.41120000000001</v>
      </c>
      <c r="W9275" s="11">
        <f>Table_1[[#This Row],[Discount]]/Table_1[[#This Row],[Sales]]</f>
        <v>0</v>
      </c>
      <c r="X9275" t="str">
        <f>IF(Table_1[[#This Row],[Discount %]]&lt;=0.1, "0-10%", IF(Table_1[[#This Row],[Discount %]]&lt;=0.2, "10-20%", IF(Table_1[[#This Row],[Discount %]]&lt;=0.3, "20-30%", IF(Table_1[[#This Row],[Discount %]]&lt;=0.4, "30-40%", "40%+"))))</f>
        <v>0-10%</v>
      </c>
    </row>
    <row r="9276" spans="1:24" ht="14.4" x14ac:dyDescent="0.3">
      <c r="A9276" s="2">
        <v>9275</v>
      </c>
      <c r="B9276" s="2" t="s">
        <v>10524</v>
      </c>
      <c r="C9276" s="2">
        <f>YEAR([1]Data!$D9276)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9">
        <v>255.84999999999997</v>
      </c>
      <c r="T9276" s="2">
        <v>7</v>
      </c>
      <c r="U9276" s="25">
        <v>0</v>
      </c>
      <c r="V9276" s="25">
        <v>112.57400000000001</v>
      </c>
      <c r="W9276" s="11">
        <f>Table_1[[#This Row],[Discount]]/Table_1[[#This Row],[Sales]]</f>
        <v>0</v>
      </c>
      <c r="X9276" t="str">
        <f>IF(Table_1[[#This Row],[Discount %]]&lt;=0.1, "0-10%", IF(Table_1[[#This Row],[Discount %]]&lt;=0.2, "10-20%", IF(Table_1[[#This Row],[Discount %]]&lt;=0.3, "20-30%", IF(Table_1[[#This Row],[Discount %]]&lt;=0.4, "30-40%", "40%+"))))</f>
        <v>0-10%</v>
      </c>
    </row>
    <row r="9277" spans="1:24" ht="14.4" x14ac:dyDescent="0.3">
      <c r="A9277" s="2">
        <v>9276</v>
      </c>
      <c r="B9277" s="2" t="s">
        <v>10525</v>
      </c>
      <c r="C9277" s="2">
        <f>YEAR([1]Data!$D9277)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9">
        <v>184.70400000000001</v>
      </c>
      <c r="T9277" s="2">
        <v>6</v>
      </c>
      <c r="U9277" s="25">
        <v>0.2</v>
      </c>
      <c r="V9277" s="25">
        <v>13.852799999999995</v>
      </c>
      <c r="W9277" s="11">
        <f>Table_1[[#This Row],[Discount]]/Table_1[[#This Row],[Sales]]</f>
        <v>1.0828135828135827E-3</v>
      </c>
      <c r="X9277" t="str">
        <f>IF(Table_1[[#This Row],[Discount %]]&lt;=0.1, "0-10%", IF(Table_1[[#This Row],[Discount %]]&lt;=0.2, "10-20%", IF(Table_1[[#This Row],[Discount %]]&lt;=0.3, "20-30%", IF(Table_1[[#This Row],[Discount %]]&lt;=0.4, "30-40%", "40%+"))))</f>
        <v>0-10%</v>
      </c>
    </row>
    <row r="9278" spans="1:24" ht="14.4" x14ac:dyDescent="0.3">
      <c r="A9278" s="2">
        <v>9277</v>
      </c>
      <c r="B9278" s="2" t="s">
        <v>10525</v>
      </c>
      <c r="C9278" s="2">
        <f>YEAR([1]Data!$D9278)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9">
        <v>47.92</v>
      </c>
      <c r="T9278" s="2">
        <v>2</v>
      </c>
      <c r="U9278" s="25">
        <v>0.2</v>
      </c>
      <c r="V9278" s="25">
        <v>11.98</v>
      </c>
      <c r="W9278" s="11">
        <f>Table_1[[#This Row],[Discount]]/Table_1[[#This Row],[Sales]]</f>
        <v>4.1736227045075123E-3</v>
      </c>
      <c r="X9278" t="str">
        <f>IF(Table_1[[#This Row],[Discount %]]&lt;=0.1, "0-10%", IF(Table_1[[#This Row],[Discount %]]&lt;=0.2, "10-20%", IF(Table_1[[#This Row],[Discount %]]&lt;=0.3, "20-30%", IF(Table_1[[#This Row],[Discount %]]&lt;=0.4, "30-40%", "40%+"))))</f>
        <v>0-10%</v>
      </c>
    </row>
    <row r="9279" spans="1:24" ht="14.4" x14ac:dyDescent="0.3">
      <c r="A9279" s="2">
        <v>9278</v>
      </c>
      <c r="B9279" s="2" t="s">
        <v>10526</v>
      </c>
      <c r="C9279" s="2">
        <f>YEAR([1]Data!$D9279)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9">
        <v>15.936000000000002</v>
      </c>
      <c r="T9279" s="2">
        <v>4</v>
      </c>
      <c r="U9279" s="25">
        <v>0.2</v>
      </c>
      <c r="V9279" s="25">
        <v>5.1791999999999998</v>
      </c>
      <c r="W9279" s="11">
        <f>Table_1[[#This Row],[Discount]]/Table_1[[#This Row],[Sales]]</f>
        <v>1.2550200803212851E-2</v>
      </c>
      <c r="X9279" t="str">
        <f>IF(Table_1[[#This Row],[Discount %]]&lt;=0.1, "0-10%", IF(Table_1[[#This Row],[Discount %]]&lt;=0.2, "10-20%", IF(Table_1[[#This Row],[Discount %]]&lt;=0.3, "20-30%", IF(Table_1[[#This Row],[Discount %]]&lt;=0.4, "30-40%", "40%+"))))</f>
        <v>0-10%</v>
      </c>
    </row>
    <row r="9280" spans="1:24" ht="14.4" x14ac:dyDescent="0.3">
      <c r="A9280" s="2">
        <v>9279</v>
      </c>
      <c r="B9280" s="2" t="s">
        <v>10526</v>
      </c>
      <c r="C9280" s="2">
        <f>YEAR([1]Data!$D9280)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9">
        <v>8.0010000000000012</v>
      </c>
      <c r="T9280" s="2">
        <v>7</v>
      </c>
      <c r="U9280" s="25">
        <v>0.7</v>
      </c>
      <c r="V9280" s="25">
        <v>-5.6006999999999962</v>
      </c>
      <c r="W9280" s="11">
        <f>Table_1[[#This Row],[Discount]]/Table_1[[#This Row],[Sales]]</f>
        <v>8.7489063867016603E-2</v>
      </c>
      <c r="X9280" t="str">
        <f>IF(Table_1[[#This Row],[Discount %]]&lt;=0.1, "0-10%", IF(Table_1[[#This Row],[Discount %]]&lt;=0.2, "10-20%", IF(Table_1[[#This Row],[Discount %]]&lt;=0.3, "20-30%", IF(Table_1[[#This Row],[Discount %]]&lt;=0.4, "30-40%", "40%+"))))</f>
        <v>0-10%</v>
      </c>
    </row>
    <row r="9281" spans="1:24" ht="14.4" x14ac:dyDescent="0.3">
      <c r="A9281" s="2">
        <v>9280</v>
      </c>
      <c r="B9281" s="2" t="s">
        <v>10526</v>
      </c>
      <c r="C9281" s="2">
        <f>YEAR([1]Data!$D9281)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9">
        <v>398.97199999999998</v>
      </c>
      <c r="T9281" s="2">
        <v>2</v>
      </c>
      <c r="U9281" s="25">
        <v>0.3</v>
      </c>
      <c r="V9281" s="25">
        <v>-28.49799999999999</v>
      </c>
      <c r="W9281" s="11">
        <f>Table_1[[#This Row],[Discount]]/Table_1[[#This Row],[Sales]]</f>
        <v>7.5193246643874762E-4</v>
      </c>
      <c r="X9281" t="str">
        <f>IF(Table_1[[#This Row],[Discount %]]&lt;=0.1, "0-10%", IF(Table_1[[#This Row],[Discount %]]&lt;=0.2, "10-20%", IF(Table_1[[#This Row],[Discount %]]&lt;=0.3, "20-30%", IF(Table_1[[#This Row],[Discount %]]&lt;=0.4, "30-40%", "40%+"))))</f>
        <v>0-10%</v>
      </c>
    </row>
    <row r="9282" spans="1:24" ht="14.4" x14ac:dyDescent="0.3">
      <c r="A9282" s="2">
        <v>9281</v>
      </c>
      <c r="B9282" s="2" t="s">
        <v>10527</v>
      </c>
      <c r="C9282" s="2">
        <f>YEAR([1]Data!$D9282)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9">
        <v>163.88</v>
      </c>
      <c r="T9282" s="2">
        <v>2</v>
      </c>
      <c r="U9282" s="25">
        <v>0</v>
      </c>
      <c r="V9282" s="25">
        <v>40.97</v>
      </c>
      <c r="W9282" s="11">
        <f>Table_1[[#This Row],[Discount]]/Table_1[[#This Row],[Sales]]</f>
        <v>0</v>
      </c>
      <c r="X9282" t="str">
        <f>IF(Table_1[[#This Row],[Discount %]]&lt;=0.1, "0-10%", IF(Table_1[[#This Row],[Discount %]]&lt;=0.2, "10-20%", IF(Table_1[[#This Row],[Discount %]]&lt;=0.3, "20-30%", IF(Table_1[[#This Row],[Discount %]]&lt;=0.4, "30-40%", "40%+"))))</f>
        <v>0-10%</v>
      </c>
    </row>
    <row r="9283" spans="1:24" ht="14.4" x14ac:dyDescent="0.3">
      <c r="A9283" s="2">
        <v>9282</v>
      </c>
      <c r="B9283" s="2" t="s">
        <v>10528</v>
      </c>
      <c r="C9283" s="2">
        <f>YEAR([1]Data!$D9283)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9">
        <v>67.900000000000006</v>
      </c>
      <c r="T9283" s="2">
        <v>5</v>
      </c>
      <c r="U9283" s="25">
        <v>0</v>
      </c>
      <c r="V9283" s="25">
        <v>20.369999999999997</v>
      </c>
      <c r="W9283" s="11">
        <f>Table_1[[#This Row],[Discount]]/Table_1[[#This Row],[Sales]]</f>
        <v>0</v>
      </c>
      <c r="X9283" t="str">
        <f>IF(Table_1[[#This Row],[Discount %]]&lt;=0.1, "0-10%", IF(Table_1[[#This Row],[Discount %]]&lt;=0.2, "10-20%", IF(Table_1[[#This Row],[Discount %]]&lt;=0.3, "20-30%", IF(Table_1[[#This Row],[Discount %]]&lt;=0.4, "30-40%", "40%+"))))</f>
        <v>0-10%</v>
      </c>
    </row>
    <row r="9284" spans="1:24" ht="14.4" x14ac:dyDescent="0.3">
      <c r="A9284" s="2">
        <v>9283</v>
      </c>
      <c r="B9284" s="2" t="s">
        <v>10529</v>
      </c>
      <c r="C9284" s="2">
        <f>YEAR([1]Data!$D9284)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9">
        <v>72.224000000000004</v>
      </c>
      <c r="T9284" s="2">
        <v>4</v>
      </c>
      <c r="U9284" s="25">
        <v>0.2</v>
      </c>
      <c r="V9284" s="25">
        <v>25.278400000000001</v>
      </c>
      <c r="W9284" s="11">
        <f>Table_1[[#This Row],[Discount]]/Table_1[[#This Row],[Sales]]</f>
        <v>2.7691626052281791E-3</v>
      </c>
      <c r="X9284" t="str">
        <f>IF(Table_1[[#This Row],[Discount %]]&lt;=0.1, "0-10%", IF(Table_1[[#This Row],[Discount %]]&lt;=0.2, "10-20%", IF(Table_1[[#This Row],[Discount %]]&lt;=0.3, "20-30%", IF(Table_1[[#This Row],[Discount %]]&lt;=0.4, "30-40%", "40%+"))))</f>
        <v>0-10%</v>
      </c>
    </row>
    <row r="9285" spans="1:24" ht="14.4" x14ac:dyDescent="0.3">
      <c r="A9285" s="2">
        <v>9284</v>
      </c>
      <c r="B9285" s="2" t="s">
        <v>10530</v>
      </c>
      <c r="C9285" s="2">
        <f>YEAR([1]Data!$D9285)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9">
        <v>11.696</v>
      </c>
      <c r="T9285" s="2">
        <v>2</v>
      </c>
      <c r="U9285" s="25">
        <v>0.2</v>
      </c>
      <c r="V9285" s="25">
        <v>3.9473999999999996</v>
      </c>
      <c r="W9285" s="11">
        <f>Table_1[[#This Row],[Discount]]/Table_1[[#This Row],[Sales]]</f>
        <v>1.7099863201094391E-2</v>
      </c>
      <c r="X9285" t="str">
        <f>IF(Table_1[[#This Row],[Discount %]]&lt;=0.1, "0-10%", IF(Table_1[[#This Row],[Discount %]]&lt;=0.2, "10-20%", IF(Table_1[[#This Row],[Discount %]]&lt;=0.3, "20-30%", IF(Table_1[[#This Row],[Discount %]]&lt;=0.4, "30-40%", "40%+"))))</f>
        <v>0-10%</v>
      </c>
    </row>
    <row r="9286" spans="1:24" ht="14.4" x14ac:dyDescent="0.3">
      <c r="A9286" s="2">
        <v>9285</v>
      </c>
      <c r="B9286" s="2" t="s">
        <v>10531</v>
      </c>
      <c r="C9286" s="2">
        <f>YEAR([1]Data!$D9286)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9">
        <v>392.93999999999994</v>
      </c>
      <c r="T9286" s="2">
        <v>3</v>
      </c>
      <c r="U9286" s="25">
        <v>0</v>
      </c>
      <c r="V9286" s="25">
        <v>43.223399999999984</v>
      </c>
      <c r="W9286" s="11">
        <f>Table_1[[#This Row],[Discount]]/Table_1[[#This Row],[Sales]]</f>
        <v>0</v>
      </c>
      <c r="X9286" t="str">
        <f>IF(Table_1[[#This Row],[Discount %]]&lt;=0.1, "0-10%", IF(Table_1[[#This Row],[Discount %]]&lt;=0.2, "10-20%", IF(Table_1[[#This Row],[Discount %]]&lt;=0.3, "20-30%", IF(Table_1[[#This Row],[Discount %]]&lt;=0.4, "30-40%", "40%+"))))</f>
        <v>0-10%</v>
      </c>
    </row>
    <row r="9287" spans="1:24" ht="14.4" x14ac:dyDescent="0.3">
      <c r="A9287" s="2">
        <v>9286</v>
      </c>
      <c r="B9287" s="2" t="s">
        <v>10532</v>
      </c>
      <c r="C9287" s="2">
        <f>YEAR([1]Data!$D9287)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9">
        <v>18.175999999999998</v>
      </c>
      <c r="T9287" s="2">
        <v>1</v>
      </c>
      <c r="U9287" s="25">
        <v>0.2</v>
      </c>
      <c r="V9287" s="25">
        <v>4.7712000000000012</v>
      </c>
      <c r="W9287" s="11">
        <f>Table_1[[#This Row],[Discount]]/Table_1[[#This Row],[Sales]]</f>
        <v>1.1003521126760564E-2</v>
      </c>
      <c r="X9287" t="str">
        <f>IF(Table_1[[#This Row],[Discount %]]&lt;=0.1, "0-10%", IF(Table_1[[#This Row],[Discount %]]&lt;=0.2, "10-20%", IF(Table_1[[#This Row],[Discount %]]&lt;=0.3, "20-30%", IF(Table_1[[#This Row],[Discount %]]&lt;=0.4, "30-40%", "40%+"))))</f>
        <v>0-10%</v>
      </c>
    </row>
    <row r="9288" spans="1:24" ht="14.4" x14ac:dyDescent="0.3">
      <c r="A9288" s="2">
        <v>9287</v>
      </c>
      <c r="B9288" s="2" t="s">
        <v>10533</v>
      </c>
      <c r="C9288" s="2">
        <f>YEAR([1]Data!$D9288)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9">
        <v>6.8879999999999981</v>
      </c>
      <c r="T9288" s="2">
        <v>3</v>
      </c>
      <c r="U9288" s="25">
        <v>0.8</v>
      </c>
      <c r="V9288" s="25">
        <v>-11.020800000000005</v>
      </c>
      <c r="W9288" s="11">
        <f>Table_1[[#This Row],[Discount]]/Table_1[[#This Row],[Sales]]</f>
        <v>0.11614401858304302</v>
      </c>
      <c r="X9288" t="str">
        <f>IF(Table_1[[#This Row],[Discount %]]&lt;=0.1, "0-10%", IF(Table_1[[#This Row],[Discount %]]&lt;=0.2, "10-20%", IF(Table_1[[#This Row],[Discount %]]&lt;=0.3, "20-30%", IF(Table_1[[#This Row],[Discount %]]&lt;=0.4, "30-40%", "40%+"))))</f>
        <v>10-20%</v>
      </c>
    </row>
    <row r="9289" spans="1:24" ht="14.4" x14ac:dyDescent="0.3">
      <c r="A9289" s="2">
        <v>9288</v>
      </c>
      <c r="B9289" s="2" t="s">
        <v>10533</v>
      </c>
      <c r="C9289" s="2">
        <f>YEAR([1]Data!$D9289)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9">
        <v>457.4849999999999</v>
      </c>
      <c r="T9289" s="2">
        <v>3</v>
      </c>
      <c r="U9289" s="25">
        <v>0.3</v>
      </c>
      <c r="V9289" s="25">
        <v>-84.961500000000029</v>
      </c>
      <c r="W9289" s="11">
        <f>Table_1[[#This Row],[Discount]]/Table_1[[#This Row],[Sales]]</f>
        <v>6.5575920521984341E-4</v>
      </c>
      <c r="X9289" t="str">
        <f>IF(Table_1[[#This Row],[Discount %]]&lt;=0.1, "0-10%", IF(Table_1[[#This Row],[Discount %]]&lt;=0.2, "10-20%", IF(Table_1[[#This Row],[Discount %]]&lt;=0.3, "20-30%", IF(Table_1[[#This Row],[Discount %]]&lt;=0.4, "30-40%", "40%+"))))</f>
        <v>0-10%</v>
      </c>
    </row>
    <row r="9290" spans="1:24" ht="14.4" x14ac:dyDescent="0.3">
      <c r="A9290" s="2">
        <v>9289</v>
      </c>
      <c r="B9290" s="2" t="s">
        <v>10534</v>
      </c>
      <c r="C9290" s="2">
        <f>YEAR([1]Data!$D9290)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9">
        <v>1079.316</v>
      </c>
      <c r="T9290" s="2">
        <v>6</v>
      </c>
      <c r="U9290" s="25">
        <v>0.3</v>
      </c>
      <c r="V9290" s="25">
        <v>-15.418800000000203</v>
      </c>
      <c r="W9290" s="11">
        <f>Table_1[[#This Row],[Discount]]/Table_1[[#This Row],[Sales]]</f>
        <v>2.7795381519406736E-4</v>
      </c>
      <c r="X9290" t="str">
        <f>IF(Table_1[[#This Row],[Discount %]]&lt;=0.1, "0-10%", IF(Table_1[[#This Row],[Discount %]]&lt;=0.2, "10-20%", IF(Table_1[[#This Row],[Discount %]]&lt;=0.3, "20-30%", IF(Table_1[[#This Row],[Discount %]]&lt;=0.4, "30-40%", "40%+"))))</f>
        <v>0-10%</v>
      </c>
    </row>
    <row r="9291" spans="1:24" ht="14.4" x14ac:dyDescent="0.3">
      <c r="A9291" s="2">
        <v>9290</v>
      </c>
      <c r="B9291" s="2" t="s">
        <v>10535</v>
      </c>
      <c r="C9291" s="2">
        <f>YEAR([1]Data!$D9291)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9">
        <v>48.91</v>
      </c>
      <c r="T9291" s="2">
        <v>1</v>
      </c>
      <c r="U9291" s="25">
        <v>0</v>
      </c>
      <c r="V9291" s="25">
        <v>22.987699999999997</v>
      </c>
      <c r="W9291" s="11">
        <f>Table_1[[#This Row],[Discount]]/Table_1[[#This Row],[Sales]]</f>
        <v>0</v>
      </c>
      <c r="X9291" t="str">
        <f>IF(Table_1[[#This Row],[Discount %]]&lt;=0.1, "0-10%", IF(Table_1[[#This Row],[Discount %]]&lt;=0.2, "10-20%", IF(Table_1[[#This Row],[Discount %]]&lt;=0.3, "20-30%", IF(Table_1[[#This Row],[Discount %]]&lt;=0.4, "30-40%", "40%+"))))</f>
        <v>0-10%</v>
      </c>
    </row>
    <row r="9292" spans="1:24" ht="14.4" x14ac:dyDescent="0.3">
      <c r="A9292" s="2">
        <v>9291</v>
      </c>
      <c r="B9292" s="2" t="s">
        <v>10536</v>
      </c>
      <c r="C9292" s="2">
        <f>YEAR([1]Data!$D9292)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9">
        <v>9.84</v>
      </c>
      <c r="T9292" s="2">
        <v>3</v>
      </c>
      <c r="U9292" s="25">
        <v>0</v>
      </c>
      <c r="V9292" s="25">
        <v>2.8535999999999988</v>
      </c>
      <c r="W9292" s="11">
        <f>Table_1[[#This Row],[Discount]]/Table_1[[#This Row],[Sales]]</f>
        <v>0</v>
      </c>
      <c r="X9292" t="str">
        <f>IF(Table_1[[#This Row],[Discount %]]&lt;=0.1, "0-10%", IF(Table_1[[#This Row],[Discount %]]&lt;=0.2, "10-20%", IF(Table_1[[#This Row],[Discount %]]&lt;=0.3, "20-30%", IF(Table_1[[#This Row],[Discount %]]&lt;=0.4, "30-40%", "40%+"))))</f>
        <v>0-10%</v>
      </c>
    </row>
    <row r="9293" spans="1:24" ht="14.4" x14ac:dyDescent="0.3">
      <c r="A9293" s="2">
        <v>9292</v>
      </c>
      <c r="B9293" s="2" t="s">
        <v>10536</v>
      </c>
      <c r="C9293" s="2">
        <f>YEAR([1]Data!$D9293)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9">
        <v>34.5</v>
      </c>
      <c r="T9293" s="2">
        <v>3</v>
      </c>
      <c r="U9293" s="25">
        <v>0</v>
      </c>
      <c r="V9293" s="25">
        <v>15.524999999999999</v>
      </c>
      <c r="W9293" s="11">
        <f>Table_1[[#This Row],[Discount]]/Table_1[[#This Row],[Sales]]</f>
        <v>0</v>
      </c>
      <c r="X9293" t="str">
        <f>IF(Table_1[[#This Row],[Discount %]]&lt;=0.1, "0-10%", IF(Table_1[[#This Row],[Discount %]]&lt;=0.2, "10-20%", IF(Table_1[[#This Row],[Discount %]]&lt;=0.3, "20-30%", IF(Table_1[[#This Row],[Discount %]]&lt;=0.4, "30-40%", "40%+"))))</f>
        <v>0-10%</v>
      </c>
    </row>
    <row r="9294" spans="1:24" ht="14.4" x14ac:dyDescent="0.3">
      <c r="A9294" s="2">
        <v>9293</v>
      </c>
      <c r="B9294" s="2" t="s">
        <v>10537</v>
      </c>
      <c r="C9294" s="2">
        <f>YEAR([1]Data!$D9294)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9">
        <v>0.55599999999999983</v>
      </c>
      <c r="T9294" s="2">
        <v>1</v>
      </c>
      <c r="U9294" s="25">
        <v>0.8</v>
      </c>
      <c r="V9294" s="25">
        <v>-0.94520000000000004</v>
      </c>
      <c r="W9294" s="11">
        <f>Table_1[[#This Row],[Discount]]/Table_1[[#This Row],[Sales]]</f>
        <v>1.43884892086331</v>
      </c>
      <c r="X9294" t="str">
        <f>IF(Table_1[[#This Row],[Discount %]]&lt;=0.1, "0-10%", IF(Table_1[[#This Row],[Discount %]]&lt;=0.2, "10-20%", IF(Table_1[[#This Row],[Discount %]]&lt;=0.3, "20-30%", IF(Table_1[[#This Row],[Discount %]]&lt;=0.4, "30-40%", "40%+"))))</f>
        <v>40%+</v>
      </c>
    </row>
    <row r="9295" spans="1:24" ht="14.4" x14ac:dyDescent="0.3">
      <c r="A9295" s="2">
        <v>9294</v>
      </c>
      <c r="B9295" s="2" t="s">
        <v>10538</v>
      </c>
      <c r="C9295" s="2">
        <f>YEAR([1]Data!$D9295)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9">
        <v>43.8</v>
      </c>
      <c r="T9295" s="2">
        <v>6</v>
      </c>
      <c r="U9295" s="25">
        <v>0</v>
      </c>
      <c r="V9295" s="25">
        <v>20.585999999999999</v>
      </c>
      <c r="W9295" s="11">
        <f>Table_1[[#This Row],[Discount]]/Table_1[[#This Row],[Sales]]</f>
        <v>0</v>
      </c>
      <c r="X9295" t="str">
        <f>IF(Table_1[[#This Row],[Discount %]]&lt;=0.1, "0-10%", IF(Table_1[[#This Row],[Discount %]]&lt;=0.2, "10-20%", IF(Table_1[[#This Row],[Discount %]]&lt;=0.3, "20-30%", IF(Table_1[[#This Row],[Discount %]]&lt;=0.4, "30-40%", "40%+"))))</f>
        <v>0-10%</v>
      </c>
    </row>
    <row r="9296" spans="1:24" ht="14.4" x14ac:dyDescent="0.3">
      <c r="A9296" s="2">
        <v>9295</v>
      </c>
      <c r="B9296" s="2" t="s">
        <v>10540</v>
      </c>
      <c r="C9296" s="2">
        <f>YEAR([1]Data!$D9296)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9">
        <v>13.872000000000002</v>
      </c>
      <c r="T9296" s="2">
        <v>3</v>
      </c>
      <c r="U9296" s="25">
        <v>0.2</v>
      </c>
      <c r="V9296" s="25">
        <v>5.0286000000000008</v>
      </c>
      <c r="W9296" s="11">
        <f>Table_1[[#This Row],[Discount]]/Table_1[[#This Row],[Sales]]</f>
        <v>1.4417531718569779E-2</v>
      </c>
      <c r="X9296" t="str">
        <f>IF(Table_1[[#This Row],[Discount %]]&lt;=0.1, "0-10%", IF(Table_1[[#This Row],[Discount %]]&lt;=0.2, "10-20%", IF(Table_1[[#This Row],[Discount %]]&lt;=0.3, "20-30%", IF(Table_1[[#This Row],[Discount %]]&lt;=0.4, "30-40%", "40%+"))))</f>
        <v>0-10%</v>
      </c>
    </row>
    <row r="9297" spans="1:24" ht="14.4" x14ac:dyDescent="0.3">
      <c r="A9297" s="2">
        <v>9296</v>
      </c>
      <c r="B9297" s="2" t="s">
        <v>10540</v>
      </c>
      <c r="C9297" s="2">
        <f>YEAR([1]Data!$D9297)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9">
        <v>115.96</v>
      </c>
      <c r="T9297" s="2">
        <v>4</v>
      </c>
      <c r="U9297" s="25">
        <v>0.5</v>
      </c>
      <c r="V9297" s="25">
        <v>-64.937599999999989</v>
      </c>
      <c r="W9297" s="11">
        <f>Table_1[[#This Row],[Discount]]/Table_1[[#This Row],[Sales]]</f>
        <v>4.3118316660917559E-3</v>
      </c>
      <c r="X9297" t="str">
        <f>IF(Table_1[[#This Row],[Discount %]]&lt;=0.1, "0-10%", IF(Table_1[[#This Row],[Discount %]]&lt;=0.2, "10-20%", IF(Table_1[[#This Row],[Discount %]]&lt;=0.3, "20-30%", IF(Table_1[[#This Row],[Discount %]]&lt;=0.4, "30-40%", "40%+"))))</f>
        <v>0-10%</v>
      </c>
    </row>
    <row r="9298" spans="1:24" ht="14.4" x14ac:dyDescent="0.3">
      <c r="A9298" s="2">
        <v>9297</v>
      </c>
      <c r="B9298" s="2" t="s">
        <v>10541</v>
      </c>
      <c r="C9298" s="2">
        <f>YEAR([1]Data!$D9298)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9">
        <v>41.424000000000007</v>
      </c>
      <c r="T9298" s="2">
        <v>2</v>
      </c>
      <c r="U9298" s="25">
        <v>0.2</v>
      </c>
      <c r="V9298" s="25">
        <v>8.2847999999999971</v>
      </c>
      <c r="W9298" s="11">
        <f>Table_1[[#This Row],[Discount]]/Table_1[[#This Row],[Sales]]</f>
        <v>4.8281189648512936E-3</v>
      </c>
      <c r="X9298" t="str">
        <f>IF(Table_1[[#This Row],[Discount %]]&lt;=0.1, "0-10%", IF(Table_1[[#This Row],[Discount %]]&lt;=0.2, "10-20%", IF(Table_1[[#This Row],[Discount %]]&lt;=0.3, "20-30%", IF(Table_1[[#This Row],[Discount %]]&lt;=0.4, "30-40%", "40%+"))))</f>
        <v>0-10%</v>
      </c>
    </row>
    <row r="9299" spans="1:24" ht="14.4" x14ac:dyDescent="0.3">
      <c r="A9299" s="2">
        <v>9298</v>
      </c>
      <c r="B9299" s="2" t="s">
        <v>10541</v>
      </c>
      <c r="C9299" s="2">
        <f>YEAR([1]Data!$D9299)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9">
        <v>244.768</v>
      </c>
      <c r="T9299" s="2">
        <v>4</v>
      </c>
      <c r="U9299" s="25">
        <v>0.2</v>
      </c>
      <c r="V9299" s="25">
        <v>24.476800000000004</v>
      </c>
      <c r="W9299" s="11">
        <f>Table_1[[#This Row],[Discount]]/Table_1[[#This Row],[Sales]]</f>
        <v>8.1710027454569224E-4</v>
      </c>
      <c r="X9299" t="str">
        <f>IF(Table_1[[#This Row],[Discount %]]&lt;=0.1, "0-10%", IF(Table_1[[#This Row],[Discount %]]&lt;=0.2, "10-20%", IF(Table_1[[#This Row],[Discount %]]&lt;=0.3, "20-30%", IF(Table_1[[#This Row],[Discount %]]&lt;=0.4, "30-40%", "40%+"))))</f>
        <v>0-10%</v>
      </c>
    </row>
    <row r="9300" spans="1:24" ht="14.4" x14ac:dyDescent="0.3">
      <c r="A9300" s="2">
        <v>9299</v>
      </c>
      <c r="B9300" s="2" t="s">
        <v>10541</v>
      </c>
      <c r="C9300" s="2">
        <f>YEAR([1]Data!$D9300)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9">
        <v>74.352000000000004</v>
      </c>
      <c r="T9300" s="2">
        <v>3</v>
      </c>
      <c r="U9300" s="25">
        <v>0.2</v>
      </c>
      <c r="V9300" s="25">
        <v>6.5057999999999971</v>
      </c>
      <c r="W9300" s="11">
        <f>Table_1[[#This Row],[Discount]]/Table_1[[#This Row],[Sales]]</f>
        <v>2.6899074671831291E-3</v>
      </c>
      <c r="X9300" t="str">
        <f>IF(Table_1[[#This Row],[Discount %]]&lt;=0.1, "0-10%", IF(Table_1[[#This Row],[Discount %]]&lt;=0.2, "10-20%", IF(Table_1[[#This Row],[Discount %]]&lt;=0.3, "20-30%", IF(Table_1[[#This Row],[Discount %]]&lt;=0.4, "30-40%", "40%+"))))</f>
        <v>0-10%</v>
      </c>
    </row>
    <row r="9301" spans="1:24" ht="14.4" x14ac:dyDescent="0.3">
      <c r="A9301" s="2">
        <v>9300</v>
      </c>
      <c r="B9301" s="2" t="s">
        <v>10541</v>
      </c>
      <c r="C9301" s="2">
        <f>YEAR([1]Data!$D9301)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9">
        <v>4.3119999999999985</v>
      </c>
      <c r="T9301" s="2">
        <v>2</v>
      </c>
      <c r="U9301" s="25">
        <v>0.8</v>
      </c>
      <c r="V9301" s="25">
        <v>-6.8992000000000022</v>
      </c>
      <c r="W9301" s="11">
        <f>Table_1[[#This Row],[Discount]]/Table_1[[#This Row],[Sales]]</f>
        <v>0.18552875695732846</v>
      </c>
      <c r="X9301" t="str">
        <f>IF(Table_1[[#This Row],[Discount %]]&lt;=0.1, "0-10%", IF(Table_1[[#This Row],[Discount %]]&lt;=0.2, "10-20%", IF(Table_1[[#This Row],[Discount %]]&lt;=0.3, "20-30%", IF(Table_1[[#This Row],[Discount %]]&lt;=0.4, "30-40%", "40%+"))))</f>
        <v>10-20%</v>
      </c>
    </row>
    <row r="9302" spans="1:24" ht="14.4" x14ac:dyDescent="0.3">
      <c r="A9302" s="2">
        <v>9301</v>
      </c>
      <c r="B9302" s="2" t="s">
        <v>10541</v>
      </c>
      <c r="C9302" s="2">
        <f>YEAR([1]Data!$D9302)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9">
        <v>56.686</v>
      </c>
      <c r="T9302" s="2">
        <v>1</v>
      </c>
      <c r="U9302" s="25">
        <v>0.3</v>
      </c>
      <c r="V9302" s="25">
        <v>-20.245000000000008</v>
      </c>
      <c r="W9302" s="11">
        <f>Table_1[[#This Row],[Discount]]/Table_1[[#This Row],[Sales]]</f>
        <v>5.2923120347175669E-3</v>
      </c>
      <c r="X9302" t="str">
        <f>IF(Table_1[[#This Row],[Discount %]]&lt;=0.1, "0-10%", IF(Table_1[[#This Row],[Discount %]]&lt;=0.2, "10-20%", IF(Table_1[[#This Row],[Discount %]]&lt;=0.3, "20-30%", IF(Table_1[[#This Row],[Discount %]]&lt;=0.4, "30-40%", "40%+"))))</f>
        <v>0-10%</v>
      </c>
    </row>
    <row r="9303" spans="1:24" ht="14.4" x14ac:dyDescent="0.3">
      <c r="A9303" s="2">
        <v>9302</v>
      </c>
      <c r="B9303" s="2" t="s">
        <v>10541</v>
      </c>
      <c r="C9303" s="2">
        <f>YEAR([1]Data!$D9303)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9">
        <v>97.968000000000004</v>
      </c>
      <c r="T9303" s="2">
        <v>2</v>
      </c>
      <c r="U9303" s="25">
        <v>0.2</v>
      </c>
      <c r="V9303" s="25">
        <v>6.122999999999994</v>
      </c>
      <c r="W9303" s="11">
        <f>Table_1[[#This Row],[Discount]]/Table_1[[#This Row],[Sales]]</f>
        <v>2.0414829332026786E-3</v>
      </c>
      <c r="X9303" t="str">
        <f>IF(Table_1[[#This Row],[Discount %]]&lt;=0.1, "0-10%", IF(Table_1[[#This Row],[Discount %]]&lt;=0.2, "10-20%", IF(Table_1[[#This Row],[Discount %]]&lt;=0.3, "20-30%", IF(Table_1[[#This Row],[Discount %]]&lt;=0.4, "30-40%", "40%+"))))</f>
        <v>0-10%</v>
      </c>
    </row>
    <row r="9304" spans="1:24" ht="14.4" x14ac:dyDescent="0.3">
      <c r="A9304" s="2">
        <v>9303</v>
      </c>
      <c r="B9304" s="2" t="s">
        <v>10541</v>
      </c>
      <c r="C9304" s="2">
        <f>YEAR([1]Data!$D9304)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9">
        <v>7.8719999999999999</v>
      </c>
      <c r="T9304" s="2">
        <v>3</v>
      </c>
      <c r="U9304" s="25">
        <v>0.2</v>
      </c>
      <c r="V9304" s="25">
        <v>0.88559999999999883</v>
      </c>
      <c r="W9304" s="11">
        <f>Table_1[[#This Row],[Discount]]/Table_1[[#This Row],[Sales]]</f>
        <v>2.5406504065040653E-2</v>
      </c>
      <c r="X9304" t="str">
        <f>IF(Table_1[[#This Row],[Discount %]]&lt;=0.1, "0-10%", IF(Table_1[[#This Row],[Discount %]]&lt;=0.2, "10-20%", IF(Table_1[[#This Row],[Discount %]]&lt;=0.3, "20-30%", IF(Table_1[[#This Row],[Discount %]]&lt;=0.4, "30-40%", "40%+"))))</f>
        <v>0-10%</v>
      </c>
    </row>
    <row r="9305" spans="1:24" ht="14.4" x14ac:dyDescent="0.3">
      <c r="A9305" s="2">
        <v>9304</v>
      </c>
      <c r="B9305" s="2" t="s">
        <v>10541</v>
      </c>
      <c r="C9305" s="2">
        <f>YEAR([1]Data!$D9305)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9">
        <v>15.552000000000003</v>
      </c>
      <c r="T9305" s="2">
        <v>3</v>
      </c>
      <c r="U9305" s="25">
        <v>0.2</v>
      </c>
      <c r="V9305" s="25">
        <v>5.4432</v>
      </c>
      <c r="W9305" s="11">
        <f>Table_1[[#This Row],[Discount]]/Table_1[[#This Row],[Sales]]</f>
        <v>1.2860082304526748E-2</v>
      </c>
      <c r="X9305" t="str">
        <f>IF(Table_1[[#This Row],[Discount %]]&lt;=0.1, "0-10%", IF(Table_1[[#This Row],[Discount %]]&lt;=0.2, "10-20%", IF(Table_1[[#This Row],[Discount %]]&lt;=0.3, "20-30%", IF(Table_1[[#This Row],[Discount %]]&lt;=0.4, "30-40%", "40%+"))))</f>
        <v>0-10%</v>
      </c>
    </row>
    <row r="9306" spans="1:24" ht="14.4" x14ac:dyDescent="0.3">
      <c r="A9306" s="2">
        <v>9305</v>
      </c>
      <c r="B9306" s="2" t="s">
        <v>10541</v>
      </c>
      <c r="C9306" s="2">
        <f>YEAR([1]Data!$D9306)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9">
        <v>1.4759999999999998</v>
      </c>
      <c r="T9306" s="2">
        <v>1</v>
      </c>
      <c r="U9306" s="25">
        <v>0.8</v>
      </c>
      <c r="V9306" s="25">
        <v>-2.2877999999999998</v>
      </c>
      <c r="W9306" s="11">
        <f>Table_1[[#This Row],[Discount]]/Table_1[[#This Row],[Sales]]</f>
        <v>0.54200542005420072</v>
      </c>
      <c r="X9306" t="str">
        <f>IF(Table_1[[#This Row],[Discount %]]&lt;=0.1, "0-10%", IF(Table_1[[#This Row],[Discount %]]&lt;=0.2, "10-20%", IF(Table_1[[#This Row],[Discount %]]&lt;=0.3, "20-30%", IF(Table_1[[#This Row],[Discount %]]&lt;=0.4, "30-40%", "40%+"))))</f>
        <v>40%+</v>
      </c>
    </row>
    <row r="9307" spans="1:24" ht="14.4" x14ac:dyDescent="0.3">
      <c r="A9307" s="2">
        <v>9306</v>
      </c>
      <c r="B9307" s="2" t="s">
        <v>10542</v>
      </c>
      <c r="C9307" s="2">
        <f>YEAR([1]Data!$D9307)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9">
        <v>8.4</v>
      </c>
      <c r="T9307" s="2">
        <v>5</v>
      </c>
      <c r="U9307" s="25">
        <v>0</v>
      </c>
      <c r="V9307" s="25">
        <v>2.1840000000000002</v>
      </c>
      <c r="W9307" s="11">
        <f>Table_1[[#This Row],[Discount]]/Table_1[[#This Row],[Sales]]</f>
        <v>0</v>
      </c>
      <c r="X9307" t="str">
        <f>IF(Table_1[[#This Row],[Discount %]]&lt;=0.1, "0-10%", IF(Table_1[[#This Row],[Discount %]]&lt;=0.2, "10-20%", IF(Table_1[[#This Row],[Discount %]]&lt;=0.3, "20-30%", IF(Table_1[[#This Row],[Discount %]]&lt;=0.4, "30-40%", "40%+"))))</f>
        <v>0-10%</v>
      </c>
    </row>
    <row r="9308" spans="1:24" ht="14.4" x14ac:dyDescent="0.3">
      <c r="A9308" s="2">
        <v>9307</v>
      </c>
      <c r="B9308" s="2" t="s">
        <v>10543</v>
      </c>
      <c r="C9308" s="2">
        <f>YEAR([1]Data!$D9308)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9">
        <v>6.56</v>
      </c>
      <c r="T9308" s="2">
        <v>2</v>
      </c>
      <c r="U9308" s="25">
        <v>0</v>
      </c>
      <c r="V9308" s="25">
        <v>1.9023999999999992</v>
      </c>
      <c r="W9308" s="11">
        <f>Table_1[[#This Row],[Discount]]/Table_1[[#This Row],[Sales]]</f>
        <v>0</v>
      </c>
      <c r="X9308" t="str">
        <f>IF(Table_1[[#This Row],[Discount %]]&lt;=0.1, "0-10%", IF(Table_1[[#This Row],[Discount %]]&lt;=0.2, "10-20%", IF(Table_1[[#This Row],[Discount %]]&lt;=0.3, "20-30%", IF(Table_1[[#This Row],[Discount %]]&lt;=0.4, "30-40%", "40%+"))))</f>
        <v>0-10%</v>
      </c>
    </row>
    <row r="9309" spans="1:24" ht="14.4" x14ac:dyDescent="0.3">
      <c r="A9309" s="2">
        <v>9308</v>
      </c>
      <c r="B9309" s="2" t="s">
        <v>10543</v>
      </c>
      <c r="C9309" s="2">
        <f>YEAR([1]Data!$D9309)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9">
        <v>14.88</v>
      </c>
      <c r="T9309" s="2">
        <v>2</v>
      </c>
      <c r="U9309" s="25">
        <v>0</v>
      </c>
      <c r="V9309" s="25">
        <v>3.7200000000000006</v>
      </c>
      <c r="W9309" s="11">
        <f>Table_1[[#This Row],[Discount]]/Table_1[[#This Row],[Sales]]</f>
        <v>0</v>
      </c>
      <c r="X9309" t="str">
        <f>IF(Table_1[[#This Row],[Discount %]]&lt;=0.1, "0-10%", IF(Table_1[[#This Row],[Discount %]]&lt;=0.2, "10-20%", IF(Table_1[[#This Row],[Discount %]]&lt;=0.3, "20-30%", IF(Table_1[[#This Row],[Discount %]]&lt;=0.4, "30-40%", "40%+"))))</f>
        <v>0-10%</v>
      </c>
    </row>
    <row r="9310" spans="1:24" ht="14.4" x14ac:dyDescent="0.3">
      <c r="A9310" s="2">
        <v>9309</v>
      </c>
      <c r="B9310" s="2" t="s">
        <v>10543</v>
      </c>
      <c r="C9310" s="2">
        <f>YEAR([1]Data!$D9310)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9">
        <v>45.48</v>
      </c>
      <c r="T9310" s="2">
        <v>4</v>
      </c>
      <c r="U9310" s="25">
        <v>0</v>
      </c>
      <c r="V9310" s="25">
        <v>15.917999999999999</v>
      </c>
      <c r="W9310" s="11">
        <f>Table_1[[#This Row],[Discount]]/Table_1[[#This Row],[Sales]]</f>
        <v>0</v>
      </c>
      <c r="X9310" t="str">
        <f>IF(Table_1[[#This Row],[Discount %]]&lt;=0.1, "0-10%", IF(Table_1[[#This Row],[Discount %]]&lt;=0.2, "10-20%", IF(Table_1[[#This Row],[Discount %]]&lt;=0.3, "20-30%", IF(Table_1[[#This Row],[Discount %]]&lt;=0.4, "30-40%", "40%+"))))</f>
        <v>0-10%</v>
      </c>
    </row>
    <row r="9311" spans="1:24" ht="14.4" x14ac:dyDescent="0.3">
      <c r="A9311" s="2">
        <v>9310</v>
      </c>
      <c r="B9311" s="2" t="s">
        <v>10543</v>
      </c>
      <c r="C9311" s="2">
        <f>YEAR([1]Data!$D9311)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9">
        <v>25.44</v>
      </c>
      <c r="T9311" s="2">
        <v>6</v>
      </c>
      <c r="U9311" s="25">
        <v>0</v>
      </c>
      <c r="V9311" s="25">
        <v>9.9215999999999998</v>
      </c>
      <c r="W9311" s="11">
        <f>Table_1[[#This Row],[Discount]]/Table_1[[#This Row],[Sales]]</f>
        <v>0</v>
      </c>
      <c r="X9311" t="str">
        <f>IF(Table_1[[#This Row],[Discount %]]&lt;=0.1, "0-10%", IF(Table_1[[#This Row],[Discount %]]&lt;=0.2, "10-20%", IF(Table_1[[#This Row],[Discount %]]&lt;=0.3, "20-30%", IF(Table_1[[#This Row],[Discount %]]&lt;=0.4, "30-40%", "40%+"))))</f>
        <v>0-10%</v>
      </c>
    </row>
    <row r="9312" spans="1:24" ht="14.4" x14ac:dyDescent="0.3">
      <c r="A9312" s="2">
        <v>9311</v>
      </c>
      <c r="B9312" s="2" t="s">
        <v>10544</v>
      </c>
      <c r="C9312" s="2">
        <f>YEAR([1]Data!$D9312)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9">
        <v>146.68800000000002</v>
      </c>
      <c r="T9312" s="2">
        <v>8</v>
      </c>
      <c r="U9312" s="25">
        <v>0.2</v>
      </c>
      <c r="V9312" s="25">
        <v>45.839999999999996</v>
      </c>
      <c r="W9312" s="11">
        <f>Table_1[[#This Row],[Discount]]/Table_1[[#This Row],[Sales]]</f>
        <v>1.3634380453752181E-3</v>
      </c>
      <c r="X9312" t="str">
        <f>IF(Table_1[[#This Row],[Discount %]]&lt;=0.1, "0-10%", IF(Table_1[[#This Row],[Discount %]]&lt;=0.2, "10-20%", IF(Table_1[[#This Row],[Discount %]]&lt;=0.3, "20-30%", IF(Table_1[[#This Row],[Discount %]]&lt;=0.4, "30-40%", "40%+"))))</f>
        <v>0-10%</v>
      </c>
    </row>
    <row r="9313" spans="1:24" ht="14.4" x14ac:dyDescent="0.3">
      <c r="A9313" s="2">
        <v>9312</v>
      </c>
      <c r="B9313" s="2" t="s">
        <v>10545</v>
      </c>
      <c r="C9313" s="2">
        <f>YEAR([1]Data!$D9313)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9">
        <v>4.9280000000000008</v>
      </c>
      <c r="T9313" s="2">
        <v>2</v>
      </c>
      <c r="U9313" s="25">
        <v>0.2</v>
      </c>
      <c r="V9313" s="25">
        <v>1.7247999999999997</v>
      </c>
      <c r="W9313" s="11">
        <f>Table_1[[#This Row],[Discount]]/Table_1[[#This Row],[Sales]]</f>
        <v>4.0584415584415577E-2</v>
      </c>
      <c r="X9313" t="str">
        <f>IF(Table_1[[#This Row],[Discount %]]&lt;=0.1, "0-10%", IF(Table_1[[#This Row],[Discount %]]&lt;=0.2, "10-20%", IF(Table_1[[#This Row],[Discount %]]&lt;=0.3, "20-30%", IF(Table_1[[#This Row],[Discount %]]&lt;=0.4, "30-40%", "40%+"))))</f>
        <v>0-10%</v>
      </c>
    </row>
    <row r="9314" spans="1:24" ht="14.4" x14ac:dyDescent="0.3">
      <c r="A9314" s="2">
        <v>9313</v>
      </c>
      <c r="B9314" s="2" t="s">
        <v>10545</v>
      </c>
      <c r="C9314" s="2">
        <f>YEAR([1]Data!$D9314)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9">
        <v>63.488</v>
      </c>
      <c r="T9314" s="2">
        <v>4</v>
      </c>
      <c r="U9314" s="25">
        <v>0.2</v>
      </c>
      <c r="V9314" s="25">
        <v>4.7616000000000014</v>
      </c>
      <c r="W9314" s="11">
        <f>Table_1[[#This Row],[Discount]]/Table_1[[#This Row],[Sales]]</f>
        <v>3.150201612903226E-3</v>
      </c>
      <c r="X9314" t="str">
        <f>IF(Table_1[[#This Row],[Discount %]]&lt;=0.1, "0-10%", IF(Table_1[[#This Row],[Discount %]]&lt;=0.2, "10-20%", IF(Table_1[[#This Row],[Discount %]]&lt;=0.3, "20-30%", IF(Table_1[[#This Row],[Discount %]]&lt;=0.4, "30-40%", "40%+"))))</f>
        <v>0-10%</v>
      </c>
    </row>
    <row r="9315" spans="1:24" ht="14.4" x14ac:dyDescent="0.3">
      <c r="A9315" s="2">
        <v>9314</v>
      </c>
      <c r="B9315" s="2" t="s">
        <v>10546</v>
      </c>
      <c r="C9315" s="2">
        <f>YEAR([1]Data!$D9315)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9">
        <v>418.32</v>
      </c>
      <c r="T9315" s="2">
        <v>7</v>
      </c>
      <c r="U9315" s="25">
        <v>0</v>
      </c>
      <c r="V9315" s="25">
        <v>117.12960000000004</v>
      </c>
      <c r="W9315" s="11">
        <f>Table_1[[#This Row],[Discount]]/Table_1[[#This Row],[Sales]]</f>
        <v>0</v>
      </c>
      <c r="X9315" t="str">
        <f>IF(Table_1[[#This Row],[Discount %]]&lt;=0.1, "0-10%", IF(Table_1[[#This Row],[Discount %]]&lt;=0.2, "10-20%", IF(Table_1[[#This Row],[Discount %]]&lt;=0.3, "20-30%", IF(Table_1[[#This Row],[Discount %]]&lt;=0.4, "30-40%", "40%+"))))</f>
        <v>0-10%</v>
      </c>
    </row>
    <row r="9316" spans="1:24" ht="14.4" x14ac:dyDescent="0.3">
      <c r="A9316" s="2">
        <v>9315</v>
      </c>
      <c r="B9316" s="2" t="s">
        <v>10546</v>
      </c>
      <c r="C9316" s="2">
        <f>YEAR([1]Data!$D9316)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9">
        <v>123.858</v>
      </c>
      <c r="T9316" s="2">
        <v>2</v>
      </c>
      <c r="U9316" s="25">
        <v>0.1</v>
      </c>
      <c r="V9316" s="25">
        <v>46.790800000000004</v>
      </c>
      <c r="W9316" s="11">
        <f>Table_1[[#This Row],[Discount]]/Table_1[[#This Row],[Sales]]</f>
        <v>8.0737618886143816E-4</v>
      </c>
      <c r="X9316" t="str">
        <f>IF(Table_1[[#This Row],[Discount %]]&lt;=0.1, "0-10%", IF(Table_1[[#This Row],[Discount %]]&lt;=0.2, "10-20%", IF(Table_1[[#This Row],[Discount %]]&lt;=0.3, "20-30%", IF(Table_1[[#This Row],[Discount %]]&lt;=0.4, "30-40%", "40%+"))))</f>
        <v>0-10%</v>
      </c>
    </row>
    <row r="9317" spans="1:24" ht="14.4" x14ac:dyDescent="0.3">
      <c r="A9317" s="2">
        <v>9316</v>
      </c>
      <c r="B9317" s="2" t="s">
        <v>10547</v>
      </c>
      <c r="C9317" s="2">
        <f>YEAR([1]Data!$D9317)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9">
        <v>118.78199999999998</v>
      </c>
      <c r="T9317" s="2">
        <v>3</v>
      </c>
      <c r="U9317" s="25">
        <v>0.4</v>
      </c>
      <c r="V9317" s="25">
        <v>-27.715799999999994</v>
      </c>
      <c r="W9317" s="11">
        <f>Table_1[[#This Row],[Discount]]/Table_1[[#This Row],[Sales]]</f>
        <v>3.3675135963361458E-3</v>
      </c>
      <c r="X9317" t="str">
        <f>IF(Table_1[[#This Row],[Discount %]]&lt;=0.1, "0-10%", IF(Table_1[[#This Row],[Discount %]]&lt;=0.2, "10-20%", IF(Table_1[[#This Row],[Discount %]]&lt;=0.3, "20-30%", IF(Table_1[[#This Row],[Discount %]]&lt;=0.4, "30-40%", "40%+"))))</f>
        <v>0-10%</v>
      </c>
    </row>
    <row r="9318" spans="1:24" ht="14.4" x14ac:dyDescent="0.3">
      <c r="A9318" s="2">
        <v>9317</v>
      </c>
      <c r="B9318" s="2" t="s">
        <v>10547</v>
      </c>
      <c r="C9318" s="2">
        <f>YEAR([1]Data!$D9318)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9">
        <v>769.18400000000008</v>
      </c>
      <c r="T9318" s="2">
        <v>4</v>
      </c>
      <c r="U9318" s="25">
        <v>0.2</v>
      </c>
      <c r="V9318" s="25">
        <v>-163.45159999999996</v>
      </c>
      <c r="W9318" s="11">
        <f>Table_1[[#This Row],[Discount]]/Table_1[[#This Row],[Sales]]</f>
        <v>2.6001580896118482E-4</v>
      </c>
      <c r="X9318" t="str">
        <f>IF(Table_1[[#This Row],[Discount %]]&lt;=0.1, "0-10%", IF(Table_1[[#This Row],[Discount %]]&lt;=0.2, "10-20%", IF(Table_1[[#This Row],[Discount %]]&lt;=0.3, "20-30%", IF(Table_1[[#This Row],[Discount %]]&lt;=0.4, "30-40%", "40%+"))))</f>
        <v>0-10%</v>
      </c>
    </row>
    <row r="9319" spans="1:24" ht="14.4" x14ac:dyDescent="0.3">
      <c r="A9319" s="2">
        <v>9318</v>
      </c>
      <c r="B9319" s="2" t="s">
        <v>10548</v>
      </c>
      <c r="C9319" s="2">
        <f>YEAR([1]Data!$D9319)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9">
        <v>47.904000000000003</v>
      </c>
      <c r="T9319" s="2">
        <v>1</v>
      </c>
      <c r="U9319" s="25">
        <v>0.2</v>
      </c>
      <c r="V9319" s="25">
        <v>-2.9940000000000015</v>
      </c>
      <c r="W9319" s="11">
        <f>Table_1[[#This Row],[Discount]]/Table_1[[#This Row],[Sales]]</f>
        <v>4.1750167000667998E-3</v>
      </c>
      <c r="X9319" t="str">
        <f>IF(Table_1[[#This Row],[Discount %]]&lt;=0.1, "0-10%", IF(Table_1[[#This Row],[Discount %]]&lt;=0.2, "10-20%", IF(Table_1[[#This Row],[Discount %]]&lt;=0.3, "20-30%", IF(Table_1[[#This Row],[Discount %]]&lt;=0.4, "30-40%", "40%+"))))</f>
        <v>0-10%</v>
      </c>
    </row>
    <row r="9320" spans="1:24" ht="14.4" x14ac:dyDescent="0.3">
      <c r="A9320" s="2">
        <v>9319</v>
      </c>
      <c r="B9320" s="2" t="s">
        <v>10549</v>
      </c>
      <c r="C9320" s="2">
        <f>YEAR([1]Data!$D9320)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9">
        <v>13.36</v>
      </c>
      <c r="T9320" s="2">
        <v>2</v>
      </c>
      <c r="U9320" s="25">
        <v>0</v>
      </c>
      <c r="V9320" s="25">
        <v>6.4127999999999998</v>
      </c>
      <c r="W9320" s="11">
        <f>Table_1[[#This Row],[Discount]]/Table_1[[#This Row],[Sales]]</f>
        <v>0</v>
      </c>
      <c r="X9320" t="str">
        <f>IF(Table_1[[#This Row],[Discount %]]&lt;=0.1, "0-10%", IF(Table_1[[#This Row],[Discount %]]&lt;=0.2, "10-20%", IF(Table_1[[#This Row],[Discount %]]&lt;=0.3, "20-30%", IF(Table_1[[#This Row],[Discount %]]&lt;=0.4, "30-40%", "40%+"))))</f>
        <v>0-10%</v>
      </c>
    </row>
    <row r="9321" spans="1:24" ht="14.4" x14ac:dyDescent="0.3">
      <c r="A9321" s="2">
        <v>9320</v>
      </c>
      <c r="B9321" s="2" t="s">
        <v>10549</v>
      </c>
      <c r="C9321" s="2">
        <f>YEAR([1]Data!$D9321)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9">
        <v>163.76400000000001</v>
      </c>
      <c r="T9321" s="2">
        <v>2</v>
      </c>
      <c r="U9321" s="25">
        <v>0.1</v>
      </c>
      <c r="V9321" s="25">
        <v>25.474399999999999</v>
      </c>
      <c r="W9321" s="11">
        <f>Table_1[[#This Row],[Discount]]/Table_1[[#This Row],[Sales]]</f>
        <v>6.1063481595466644E-4</v>
      </c>
      <c r="X9321" t="str">
        <f>IF(Table_1[[#This Row],[Discount %]]&lt;=0.1, "0-10%", IF(Table_1[[#This Row],[Discount %]]&lt;=0.2, "10-20%", IF(Table_1[[#This Row],[Discount %]]&lt;=0.3, "20-30%", IF(Table_1[[#This Row],[Discount %]]&lt;=0.4, "30-40%", "40%+"))))</f>
        <v>0-10%</v>
      </c>
    </row>
    <row r="9322" spans="1:24" ht="14.4" x14ac:dyDescent="0.3">
      <c r="A9322" s="2">
        <v>9321</v>
      </c>
      <c r="B9322" s="2" t="s">
        <v>10549</v>
      </c>
      <c r="C9322" s="2">
        <f>YEAR([1]Data!$D9322)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9">
        <v>183.92</v>
      </c>
      <c r="T9322" s="2">
        <v>4</v>
      </c>
      <c r="U9322" s="25">
        <v>0</v>
      </c>
      <c r="V9322" s="25">
        <v>31.266399999999976</v>
      </c>
      <c r="W9322" s="11">
        <f>Table_1[[#This Row],[Discount]]/Table_1[[#This Row],[Sales]]</f>
        <v>0</v>
      </c>
      <c r="X9322" t="str">
        <f>IF(Table_1[[#This Row],[Discount %]]&lt;=0.1, "0-10%", IF(Table_1[[#This Row],[Discount %]]&lt;=0.2, "10-20%", IF(Table_1[[#This Row],[Discount %]]&lt;=0.3, "20-30%", IF(Table_1[[#This Row],[Discount %]]&lt;=0.4, "30-40%", "40%+"))))</f>
        <v>0-10%</v>
      </c>
    </row>
    <row r="9323" spans="1:24" ht="14.4" x14ac:dyDescent="0.3">
      <c r="A9323" s="2">
        <v>9322</v>
      </c>
      <c r="B9323" s="2" t="s">
        <v>10552</v>
      </c>
      <c r="C9323" s="2">
        <f>YEAR([1]Data!$D9323)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9">
        <v>11.376000000000001</v>
      </c>
      <c r="T9323" s="2">
        <v>3</v>
      </c>
      <c r="U9323" s="25">
        <v>0.6</v>
      </c>
      <c r="V9323" s="25">
        <v>-5.6879999999999988</v>
      </c>
      <c r="W9323" s="11">
        <f>Table_1[[#This Row],[Discount]]/Table_1[[#This Row],[Sales]]</f>
        <v>5.2742616033755269E-2</v>
      </c>
      <c r="X9323" t="str">
        <f>IF(Table_1[[#This Row],[Discount %]]&lt;=0.1, "0-10%", IF(Table_1[[#This Row],[Discount %]]&lt;=0.2, "10-20%", IF(Table_1[[#This Row],[Discount %]]&lt;=0.3, "20-30%", IF(Table_1[[#This Row],[Discount %]]&lt;=0.4, "30-40%", "40%+"))))</f>
        <v>0-10%</v>
      </c>
    </row>
    <row r="9324" spans="1:24" ht="14.4" x14ac:dyDescent="0.3">
      <c r="A9324" s="2">
        <v>9323</v>
      </c>
      <c r="B9324" s="2" t="s">
        <v>10552</v>
      </c>
      <c r="C9324" s="2">
        <f>YEAR([1]Data!$D9324)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9">
        <v>66.112000000000009</v>
      </c>
      <c r="T9324" s="2">
        <v>4</v>
      </c>
      <c r="U9324" s="25">
        <v>0.6</v>
      </c>
      <c r="V9324" s="25">
        <v>-84.292799999999986</v>
      </c>
      <c r="W9324" s="11">
        <f>Table_1[[#This Row],[Discount]]/Table_1[[#This Row],[Sales]]</f>
        <v>9.0755082284607914E-3</v>
      </c>
      <c r="X9324" t="str">
        <f>IF(Table_1[[#This Row],[Discount %]]&lt;=0.1, "0-10%", IF(Table_1[[#This Row],[Discount %]]&lt;=0.2, "10-20%", IF(Table_1[[#This Row],[Discount %]]&lt;=0.3, "20-30%", IF(Table_1[[#This Row],[Discount %]]&lt;=0.4, "30-40%", "40%+"))))</f>
        <v>0-10%</v>
      </c>
    </row>
    <row r="9325" spans="1:24" ht="14.4" x14ac:dyDescent="0.3">
      <c r="A9325" s="2">
        <v>9324</v>
      </c>
      <c r="B9325" s="2" t="s">
        <v>10553</v>
      </c>
      <c r="C9325" s="2">
        <f>YEAR([1]Data!$D9325)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9">
        <v>211.04</v>
      </c>
      <c r="T9325" s="2">
        <v>8</v>
      </c>
      <c r="U9325" s="25">
        <v>0</v>
      </c>
      <c r="V9325" s="25">
        <v>97.078399999999988</v>
      </c>
      <c r="W9325" s="11">
        <f>Table_1[[#This Row],[Discount]]/Table_1[[#This Row],[Sales]]</f>
        <v>0</v>
      </c>
      <c r="X9325" t="str">
        <f>IF(Table_1[[#This Row],[Discount %]]&lt;=0.1, "0-10%", IF(Table_1[[#This Row],[Discount %]]&lt;=0.2, "10-20%", IF(Table_1[[#This Row],[Discount %]]&lt;=0.3, "20-30%", IF(Table_1[[#This Row],[Discount %]]&lt;=0.4, "30-40%", "40%+"))))</f>
        <v>0-10%</v>
      </c>
    </row>
    <row r="9326" spans="1:24" ht="14.4" x14ac:dyDescent="0.3">
      <c r="A9326" s="2">
        <v>9325</v>
      </c>
      <c r="B9326" s="2" t="s">
        <v>10553</v>
      </c>
      <c r="C9326" s="2">
        <f>YEAR([1]Data!$D9326)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9">
        <v>594.81600000000003</v>
      </c>
      <c r="T9326" s="2">
        <v>2</v>
      </c>
      <c r="U9326" s="25">
        <v>0.2</v>
      </c>
      <c r="V9326" s="25">
        <v>59.481600000000014</v>
      </c>
      <c r="W9326" s="11">
        <f>Table_1[[#This Row],[Discount]]/Table_1[[#This Row],[Sales]]</f>
        <v>3.3623843339789113E-4</v>
      </c>
      <c r="X9326" t="str">
        <f>IF(Table_1[[#This Row],[Discount %]]&lt;=0.1, "0-10%", IF(Table_1[[#This Row],[Discount %]]&lt;=0.2, "10-20%", IF(Table_1[[#This Row],[Discount %]]&lt;=0.3, "20-30%", IF(Table_1[[#This Row],[Discount %]]&lt;=0.4, "30-40%", "40%+"))))</f>
        <v>0-10%</v>
      </c>
    </row>
    <row r="9327" spans="1:24" ht="14.4" x14ac:dyDescent="0.3">
      <c r="A9327" s="2">
        <v>9326</v>
      </c>
      <c r="B9327" s="2" t="s">
        <v>10553</v>
      </c>
      <c r="C9327" s="2">
        <f>YEAR([1]Data!$D9327)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9">
        <v>72.960000000000008</v>
      </c>
      <c r="T9327" s="2">
        <v>3</v>
      </c>
      <c r="U9327" s="25">
        <v>0.2</v>
      </c>
      <c r="V9327" s="25">
        <v>23.711999999999996</v>
      </c>
      <c r="W9327" s="11">
        <f>Table_1[[#This Row],[Discount]]/Table_1[[#This Row],[Sales]]</f>
        <v>2.7412280701754384E-3</v>
      </c>
      <c r="X9327" t="str">
        <f>IF(Table_1[[#This Row],[Discount %]]&lt;=0.1, "0-10%", IF(Table_1[[#This Row],[Discount %]]&lt;=0.2, "10-20%", IF(Table_1[[#This Row],[Discount %]]&lt;=0.3, "20-30%", IF(Table_1[[#This Row],[Discount %]]&lt;=0.4, "30-40%", "40%+"))))</f>
        <v>0-10%</v>
      </c>
    </row>
    <row r="9328" spans="1:24" ht="14.4" x14ac:dyDescent="0.3">
      <c r="A9328" s="2">
        <v>9327</v>
      </c>
      <c r="B9328" s="2" t="s">
        <v>10554</v>
      </c>
      <c r="C9328" s="2">
        <f>YEAR([1]Data!$D9328)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9">
        <v>80.959999999999994</v>
      </c>
      <c r="T9328" s="2">
        <v>4</v>
      </c>
      <c r="U9328" s="25">
        <v>0</v>
      </c>
      <c r="V9328" s="25">
        <v>34.812800000000003</v>
      </c>
      <c r="W9328" s="11">
        <f>Table_1[[#This Row],[Discount]]/Table_1[[#This Row],[Sales]]</f>
        <v>0</v>
      </c>
      <c r="X9328" t="str">
        <f>IF(Table_1[[#This Row],[Discount %]]&lt;=0.1, "0-10%", IF(Table_1[[#This Row],[Discount %]]&lt;=0.2, "10-20%", IF(Table_1[[#This Row],[Discount %]]&lt;=0.3, "20-30%", IF(Table_1[[#This Row],[Discount %]]&lt;=0.4, "30-40%", "40%+"))))</f>
        <v>0-10%</v>
      </c>
    </row>
    <row r="9329" spans="1:24" ht="14.4" x14ac:dyDescent="0.3">
      <c r="A9329" s="2">
        <v>9328</v>
      </c>
      <c r="B9329" s="2" t="s">
        <v>10554</v>
      </c>
      <c r="C9329" s="2">
        <f>YEAR([1]Data!$D9329)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9">
        <v>455.71199999999999</v>
      </c>
      <c r="T9329" s="2">
        <v>2</v>
      </c>
      <c r="U9329" s="25">
        <v>0.2</v>
      </c>
      <c r="V9329" s="25">
        <v>34.178400000000011</v>
      </c>
      <c r="W9329" s="11">
        <f>Table_1[[#This Row],[Discount]]/Table_1[[#This Row],[Sales]]</f>
        <v>4.3887367460150275E-4</v>
      </c>
      <c r="X9329" t="str">
        <f>IF(Table_1[[#This Row],[Discount %]]&lt;=0.1, "0-10%", IF(Table_1[[#This Row],[Discount %]]&lt;=0.2, "10-20%", IF(Table_1[[#This Row],[Discount %]]&lt;=0.3, "20-30%", IF(Table_1[[#This Row],[Discount %]]&lt;=0.4, "30-40%", "40%+"))))</f>
        <v>0-10%</v>
      </c>
    </row>
    <row r="9330" spans="1:24" ht="14.4" x14ac:dyDescent="0.3">
      <c r="A9330" s="2">
        <v>9329</v>
      </c>
      <c r="B9330" s="2" t="s">
        <v>10554</v>
      </c>
      <c r="C9330" s="2">
        <f>YEAR([1]Data!$D9330)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9">
        <v>25.98</v>
      </c>
      <c r="T9330" s="2">
        <v>1</v>
      </c>
      <c r="U9330" s="25">
        <v>0</v>
      </c>
      <c r="V9330" s="25">
        <v>7.2744</v>
      </c>
      <c r="W9330" s="11">
        <f>Table_1[[#This Row],[Discount]]/Table_1[[#This Row],[Sales]]</f>
        <v>0</v>
      </c>
      <c r="X9330" t="str">
        <f>IF(Table_1[[#This Row],[Discount %]]&lt;=0.1, "0-10%", IF(Table_1[[#This Row],[Discount %]]&lt;=0.2, "10-20%", IF(Table_1[[#This Row],[Discount %]]&lt;=0.3, "20-30%", IF(Table_1[[#This Row],[Discount %]]&lt;=0.4, "30-40%", "40%+"))))</f>
        <v>0-10%</v>
      </c>
    </row>
    <row r="9331" spans="1:24" ht="14.4" x14ac:dyDescent="0.3">
      <c r="A9331" s="2">
        <v>9330</v>
      </c>
      <c r="B9331" s="2" t="s">
        <v>10555</v>
      </c>
      <c r="C9331" s="2">
        <f>YEAR([1]Data!$D9331)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9">
        <v>45.28</v>
      </c>
      <c r="T9331" s="2">
        <v>4</v>
      </c>
      <c r="U9331" s="25">
        <v>0</v>
      </c>
      <c r="V9331" s="25">
        <v>15.395199999999999</v>
      </c>
      <c r="W9331" s="11">
        <f>Table_1[[#This Row],[Discount]]/Table_1[[#This Row],[Sales]]</f>
        <v>0</v>
      </c>
      <c r="X9331" t="str">
        <f>IF(Table_1[[#This Row],[Discount %]]&lt;=0.1, "0-10%", IF(Table_1[[#This Row],[Discount %]]&lt;=0.2, "10-20%", IF(Table_1[[#This Row],[Discount %]]&lt;=0.3, "20-30%", IF(Table_1[[#This Row],[Discount %]]&lt;=0.4, "30-40%", "40%+"))))</f>
        <v>0-10%</v>
      </c>
    </row>
    <row r="9332" spans="1:24" ht="14.4" x14ac:dyDescent="0.3">
      <c r="A9332" s="2">
        <v>9331</v>
      </c>
      <c r="B9332" s="2" t="s">
        <v>10556</v>
      </c>
      <c r="C9332" s="2">
        <f>YEAR([1]Data!$D9332)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9">
        <v>15.56</v>
      </c>
      <c r="T9332" s="2">
        <v>2</v>
      </c>
      <c r="U9332" s="25">
        <v>0</v>
      </c>
      <c r="V9332" s="25">
        <v>7.3132000000000001</v>
      </c>
      <c r="W9332" s="11">
        <f>Table_1[[#This Row],[Discount]]/Table_1[[#This Row],[Sales]]</f>
        <v>0</v>
      </c>
      <c r="X9332" t="str">
        <f>IF(Table_1[[#This Row],[Discount %]]&lt;=0.1, "0-10%", IF(Table_1[[#This Row],[Discount %]]&lt;=0.2, "10-20%", IF(Table_1[[#This Row],[Discount %]]&lt;=0.3, "20-30%", IF(Table_1[[#This Row],[Discount %]]&lt;=0.4, "30-40%", "40%+"))))</f>
        <v>0-10%</v>
      </c>
    </row>
    <row r="9333" spans="1:24" ht="14.4" x14ac:dyDescent="0.3">
      <c r="A9333" s="2">
        <v>9332</v>
      </c>
      <c r="B9333" s="2" t="s">
        <v>10557</v>
      </c>
      <c r="C9333" s="2">
        <f>YEAR([1]Data!$D9333)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9">
        <v>859.2</v>
      </c>
      <c r="T9333" s="2">
        <v>3</v>
      </c>
      <c r="U9333" s="25">
        <v>0.2</v>
      </c>
      <c r="V9333" s="25">
        <v>75.180000000000064</v>
      </c>
      <c r="W9333" s="11">
        <f>Table_1[[#This Row],[Discount]]/Table_1[[#This Row],[Sales]]</f>
        <v>2.3277467411545624E-4</v>
      </c>
      <c r="X9333" t="str">
        <f>IF(Table_1[[#This Row],[Discount %]]&lt;=0.1, "0-10%", IF(Table_1[[#This Row],[Discount %]]&lt;=0.2, "10-20%", IF(Table_1[[#This Row],[Discount %]]&lt;=0.3, "20-30%", IF(Table_1[[#This Row],[Discount %]]&lt;=0.4, "30-40%", "40%+"))))</f>
        <v>0-10%</v>
      </c>
    </row>
    <row r="9334" spans="1:24" ht="14.4" x14ac:dyDescent="0.3">
      <c r="A9334" s="2">
        <v>9333</v>
      </c>
      <c r="B9334" s="2" t="s">
        <v>10558</v>
      </c>
      <c r="C9334" s="2">
        <f>YEAR([1]Data!$D9334)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9">
        <v>195.68</v>
      </c>
      <c r="T9334" s="2">
        <v>4</v>
      </c>
      <c r="U9334" s="25">
        <v>0</v>
      </c>
      <c r="V9334" s="25">
        <v>50.876800000000003</v>
      </c>
      <c r="W9334" s="11">
        <f>Table_1[[#This Row],[Discount]]/Table_1[[#This Row],[Sales]]</f>
        <v>0</v>
      </c>
      <c r="X9334" t="str">
        <f>IF(Table_1[[#This Row],[Discount %]]&lt;=0.1, "0-10%", IF(Table_1[[#This Row],[Discount %]]&lt;=0.2, "10-20%", IF(Table_1[[#This Row],[Discount %]]&lt;=0.3, "20-30%", IF(Table_1[[#This Row],[Discount %]]&lt;=0.4, "30-40%", "40%+"))))</f>
        <v>0-10%</v>
      </c>
    </row>
    <row r="9335" spans="1:24" ht="14.4" x14ac:dyDescent="0.3">
      <c r="A9335" s="2">
        <v>9334</v>
      </c>
      <c r="B9335" s="2" t="s">
        <v>10558</v>
      </c>
      <c r="C9335" s="2">
        <f>YEAR([1]Data!$D9335)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9">
        <v>14.2</v>
      </c>
      <c r="T9335" s="2">
        <v>4</v>
      </c>
      <c r="U9335" s="25">
        <v>0</v>
      </c>
      <c r="V9335" s="25">
        <v>6.6739999999999995</v>
      </c>
      <c r="W9335" s="11">
        <f>Table_1[[#This Row],[Discount]]/Table_1[[#This Row],[Sales]]</f>
        <v>0</v>
      </c>
      <c r="X9335" t="str">
        <f>IF(Table_1[[#This Row],[Discount %]]&lt;=0.1, "0-10%", IF(Table_1[[#This Row],[Discount %]]&lt;=0.2, "10-20%", IF(Table_1[[#This Row],[Discount %]]&lt;=0.3, "20-30%", IF(Table_1[[#This Row],[Discount %]]&lt;=0.4, "30-40%", "40%+"))))</f>
        <v>0-10%</v>
      </c>
    </row>
    <row r="9336" spans="1:24" ht="14.4" x14ac:dyDescent="0.3">
      <c r="A9336" s="2">
        <v>9335</v>
      </c>
      <c r="B9336" s="2" t="s">
        <v>10559</v>
      </c>
      <c r="C9336" s="2">
        <f>YEAR([1]Data!$D9336)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9">
        <v>314.35199999999998</v>
      </c>
      <c r="T9336" s="2">
        <v>3</v>
      </c>
      <c r="U9336" s="25">
        <v>0.2</v>
      </c>
      <c r="V9336" s="25">
        <v>-15.71759999999999</v>
      </c>
      <c r="W9336" s="11">
        <f>Table_1[[#This Row],[Discount]]/Table_1[[#This Row],[Sales]]</f>
        <v>6.3622944978877186E-4</v>
      </c>
      <c r="X9336" t="str">
        <f>IF(Table_1[[#This Row],[Discount %]]&lt;=0.1, "0-10%", IF(Table_1[[#This Row],[Discount %]]&lt;=0.2, "10-20%", IF(Table_1[[#This Row],[Discount %]]&lt;=0.3, "20-30%", IF(Table_1[[#This Row],[Discount %]]&lt;=0.4, "30-40%", "40%+"))))</f>
        <v>0-10%</v>
      </c>
    </row>
    <row r="9337" spans="1:24" ht="14.4" x14ac:dyDescent="0.3">
      <c r="A9337" s="2">
        <v>9336</v>
      </c>
      <c r="B9337" s="2" t="s">
        <v>10559</v>
      </c>
      <c r="C9337" s="2">
        <f>YEAR([1]Data!$D9337)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9">
        <v>4.6079999999999997</v>
      </c>
      <c r="T9337" s="2">
        <v>2</v>
      </c>
      <c r="U9337" s="25">
        <v>0.2</v>
      </c>
      <c r="V9337" s="25">
        <v>1.4975999999999996</v>
      </c>
      <c r="W9337" s="11">
        <f>Table_1[[#This Row],[Discount]]/Table_1[[#This Row],[Sales]]</f>
        <v>4.3402777777777783E-2</v>
      </c>
      <c r="X9337" t="str">
        <f>IF(Table_1[[#This Row],[Discount %]]&lt;=0.1, "0-10%", IF(Table_1[[#This Row],[Discount %]]&lt;=0.2, "10-20%", IF(Table_1[[#This Row],[Discount %]]&lt;=0.3, "20-30%", IF(Table_1[[#This Row],[Discount %]]&lt;=0.4, "30-40%", "40%+"))))</f>
        <v>0-10%</v>
      </c>
    </row>
    <row r="9338" spans="1:24" ht="14.4" x14ac:dyDescent="0.3">
      <c r="A9338" s="2">
        <v>9337</v>
      </c>
      <c r="B9338" s="2" t="s">
        <v>10560</v>
      </c>
      <c r="C9338" s="2">
        <f>YEAR([1]Data!$D9338)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9">
        <v>17.899999999999999</v>
      </c>
      <c r="T9338" s="2">
        <v>5</v>
      </c>
      <c r="U9338" s="25">
        <v>0</v>
      </c>
      <c r="V9338" s="25">
        <v>8.7710000000000008</v>
      </c>
      <c r="W9338" s="11">
        <f>Table_1[[#This Row],[Discount]]/Table_1[[#This Row],[Sales]]</f>
        <v>0</v>
      </c>
      <c r="X9338" t="str">
        <f>IF(Table_1[[#This Row],[Discount %]]&lt;=0.1, "0-10%", IF(Table_1[[#This Row],[Discount %]]&lt;=0.2, "10-20%", IF(Table_1[[#This Row],[Discount %]]&lt;=0.3, "20-30%", IF(Table_1[[#This Row],[Discount %]]&lt;=0.4, "30-40%", "40%+"))))</f>
        <v>0-10%</v>
      </c>
    </row>
    <row r="9339" spans="1:24" ht="14.4" x14ac:dyDescent="0.3">
      <c r="A9339" s="2">
        <v>9338</v>
      </c>
      <c r="B9339" s="2" t="s">
        <v>10561</v>
      </c>
      <c r="C9339" s="2">
        <f>YEAR([1]Data!$D9339)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9">
        <v>2.9920000000000004</v>
      </c>
      <c r="T9339" s="2">
        <v>1</v>
      </c>
      <c r="U9339" s="25">
        <v>0.2</v>
      </c>
      <c r="V9339" s="25">
        <v>1.1219999999999999</v>
      </c>
      <c r="W9339" s="11">
        <f>Table_1[[#This Row],[Discount]]/Table_1[[#This Row],[Sales]]</f>
        <v>6.6844919786096246E-2</v>
      </c>
      <c r="X9339" t="str">
        <f>IF(Table_1[[#This Row],[Discount %]]&lt;=0.1, "0-10%", IF(Table_1[[#This Row],[Discount %]]&lt;=0.2, "10-20%", IF(Table_1[[#This Row],[Discount %]]&lt;=0.3, "20-30%", IF(Table_1[[#This Row],[Discount %]]&lt;=0.4, "30-40%", "40%+"))))</f>
        <v>0-10%</v>
      </c>
    </row>
    <row r="9340" spans="1:24" ht="14.4" x14ac:dyDescent="0.3">
      <c r="A9340" s="2">
        <v>9339</v>
      </c>
      <c r="B9340" s="2" t="s">
        <v>10561</v>
      </c>
      <c r="C9340" s="2">
        <f>YEAR([1]Data!$D9340)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9">
        <v>20.064</v>
      </c>
      <c r="T9340" s="2">
        <v>6</v>
      </c>
      <c r="U9340" s="25">
        <v>0.2</v>
      </c>
      <c r="V9340" s="25">
        <v>7.0223999999999993</v>
      </c>
      <c r="W9340" s="11">
        <f>Table_1[[#This Row],[Discount]]/Table_1[[#This Row],[Sales]]</f>
        <v>9.9681020733652318E-3</v>
      </c>
      <c r="X9340" t="str">
        <f>IF(Table_1[[#This Row],[Discount %]]&lt;=0.1, "0-10%", IF(Table_1[[#This Row],[Discount %]]&lt;=0.2, "10-20%", IF(Table_1[[#This Row],[Discount %]]&lt;=0.3, "20-30%", IF(Table_1[[#This Row],[Discount %]]&lt;=0.4, "30-40%", "40%+"))))</f>
        <v>0-10%</v>
      </c>
    </row>
    <row r="9341" spans="1:24" ht="14.4" x14ac:dyDescent="0.3">
      <c r="A9341" s="2">
        <v>9340</v>
      </c>
      <c r="B9341" s="2" t="s">
        <v>10561</v>
      </c>
      <c r="C9341" s="2">
        <f>YEAR([1]Data!$D9341)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9">
        <v>146.72999999999999</v>
      </c>
      <c r="T9341" s="2">
        <v>3</v>
      </c>
      <c r="U9341" s="25">
        <v>0</v>
      </c>
      <c r="V9341" s="25">
        <v>68.963099999999997</v>
      </c>
      <c r="W9341" s="11">
        <f>Table_1[[#This Row],[Discount]]/Table_1[[#This Row],[Sales]]</f>
        <v>0</v>
      </c>
      <c r="X9341" t="str">
        <f>IF(Table_1[[#This Row],[Discount %]]&lt;=0.1, "0-10%", IF(Table_1[[#This Row],[Discount %]]&lt;=0.2, "10-20%", IF(Table_1[[#This Row],[Discount %]]&lt;=0.3, "20-30%", IF(Table_1[[#This Row],[Discount %]]&lt;=0.4, "30-40%", "40%+"))))</f>
        <v>0-10%</v>
      </c>
    </row>
    <row r="9342" spans="1:24" ht="14.4" x14ac:dyDescent="0.3">
      <c r="A9342" s="2">
        <v>9341</v>
      </c>
      <c r="B9342" s="2" t="s">
        <v>10561</v>
      </c>
      <c r="C9342" s="2">
        <f>YEAR([1]Data!$D9342)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9">
        <v>18.75</v>
      </c>
      <c r="T9342" s="2">
        <v>5</v>
      </c>
      <c r="U9342" s="25">
        <v>0</v>
      </c>
      <c r="V9342" s="25">
        <v>9</v>
      </c>
      <c r="W9342" s="11">
        <f>Table_1[[#This Row],[Discount]]/Table_1[[#This Row],[Sales]]</f>
        <v>0</v>
      </c>
      <c r="X9342" t="str">
        <f>IF(Table_1[[#This Row],[Discount %]]&lt;=0.1, "0-10%", IF(Table_1[[#This Row],[Discount %]]&lt;=0.2, "10-20%", IF(Table_1[[#This Row],[Discount %]]&lt;=0.3, "20-30%", IF(Table_1[[#This Row],[Discount %]]&lt;=0.4, "30-40%", "40%+"))))</f>
        <v>0-10%</v>
      </c>
    </row>
    <row r="9343" spans="1:24" ht="14.4" x14ac:dyDescent="0.3">
      <c r="A9343" s="2">
        <v>9342</v>
      </c>
      <c r="B9343" s="2" t="s">
        <v>10561</v>
      </c>
      <c r="C9343" s="2">
        <f>YEAR([1]Data!$D9343)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9">
        <v>117.57600000000002</v>
      </c>
      <c r="T9343" s="2">
        <v>3</v>
      </c>
      <c r="U9343" s="25">
        <v>0.2</v>
      </c>
      <c r="V9343" s="25">
        <v>11.757600000000011</v>
      </c>
      <c r="W9343" s="11">
        <f>Table_1[[#This Row],[Discount]]/Table_1[[#This Row],[Sales]]</f>
        <v>1.7010274205620192E-3</v>
      </c>
      <c r="X9343" t="str">
        <f>IF(Table_1[[#This Row],[Discount %]]&lt;=0.1, "0-10%", IF(Table_1[[#This Row],[Discount %]]&lt;=0.2, "10-20%", IF(Table_1[[#This Row],[Discount %]]&lt;=0.3, "20-30%", IF(Table_1[[#This Row],[Discount %]]&lt;=0.4, "30-40%", "40%+"))))</f>
        <v>0-10%</v>
      </c>
    </row>
    <row r="9344" spans="1:24" ht="14.4" x14ac:dyDescent="0.3">
      <c r="A9344" s="2">
        <v>9343</v>
      </c>
      <c r="B9344" s="2" t="s">
        <v>10562</v>
      </c>
      <c r="C9344" s="2">
        <f>YEAR([1]Data!$D9344)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9">
        <v>51.184000000000012</v>
      </c>
      <c r="T9344" s="2">
        <v>7</v>
      </c>
      <c r="U9344" s="25">
        <v>0.2</v>
      </c>
      <c r="V9344" s="25">
        <v>19.193999999999999</v>
      </c>
      <c r="W9344" s="11">
        <f>Table_1[[#This Row],[Discount]]/Table_1[[#This Row],[Sales]]</f>
        <v>3.9074710847139729E-3</v>
      </c>
      <c r="X9344" t="str">
        <f>IF(Table_1[[#This Row],[Discount %]]&lt;=0.1, "0-10%", IF(Table_1[[#This Row],[Discount %]]&lt;=0.2, "10-20%", IF(Table_1[[#This Row],[Discount %]]&lt;=0.3, "20-30%", IF(Table_1[[#This Row],[Discount %]]&lt;=0.4, "30-40%", "40%+"))))</f>
        <v>0-10%</v>
      </c>
    </row>
    <row r="9345" spans="1:24" ht="14.4" x14ac:dyDescent="0.3">
      <c r="A9345" s="2">
        <v>9344</v>
      </c>
      <c r="B9345" s="2" t="s">
        <v>10563</v>
      </c>
      <c r="C9345" s="2">
        <f>YEAR([1]Data!$D9345)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9">
        <v>455.97</v>
      </c>
      <c r="T9345" s="2">
        <v>5</v>
      </c>
      <c r="U9345" s="25">
        <v>0.4</v>
      </c>
      <c r="V9345" s="25">
        <v>-106.39299999999997</v>
      </c>
      <c r="W9345" s="11">
        <f>Table_1[[#This Row],[Discount]]/Table_1[[#This Row],[Sales]]</f>
        <v>8.7725069631774022E-4</v>
      </c>
      <c r="X9345" t="str">
        <f>IF(Table_1[[#This Row],[Discount %]]&lt;=0.1, "0-10%", IF(Table_1[[#This Row],[Discount %]]&lt;=0.2, "10-20%", IF(Table_1[[#This Row],[Discount %]]&lt;=0.3, "20-30%", IF(Table_1[[#This Row],[Discount %]]&lt;=0.4, "30-40%", "40%+"))))</f>
        <v>0-10%</v>
      </c>
    </row>
    <row r="9346" spans="1:24" ht="14.4" x14ac:dyDescent="0.3">
      <c r="A9346" s="2">
        <v>9345</v>
      </c>
      <c r="B9346" s="2" t="s">
        <v>10563</v>
      </c>
      <c r="C9346" s="2">
        <f>YEAR([1]Data!$D9346)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9">
        <v>5.7150000000000016</v>
      </c>
      <c r="T9346" s="2">
        <v>5</v>
      </c>
      <c r="U9346" s="25">
        <v>0.7</v>
      </c>
      <c r="V9346" s="25">
        <v>-4.7625000000000011</v>
      </c>
      <c r="W9346" s="11">
        <f>Table_1[[#This Row],[Discount]]/Table_1[[#This Row],[Sales]]</f>
        <v>0.12248468941382323</v>
      </c>
      <c r="X9346" t="str">
        <f>IF(Table_1[[#This Row],[Discount %]]&lt;=0.1, "0-10%", IF(Table_1[[#This Row],[Discount %]]&lt;=0.2, "10-20%", IF(Table_1[[#This Row],[Discount %]]&lt;=0.3, "20-30%", IF(Table_1[[#This Row],[Discount %]]&lt;=0.4, "30-40%", "40%+"))))</f>
        <v>10-20%</v>
      </c>
    </row>
    <row r="9347" spans="1:24" ht="14.4" x14ac:dyDescent="0.3">
      <c r="A9347" s="2">
        <v>9346</v>
      </c>
      <c r="B9347" s="2" t="s">
        <v>10563</v>
      </c>
      <c r="C9347" s="2">
        <f>YEAR([1]Data!$D9347)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9">
        <v>57.593999999999994</v>
      </c>
      <c r="T9347" s="2">
        <v>1</v>
      </c>
      <c r="U9347" s="25">
        <v>0.4</v>
      </c>
      <c r="V9347" s="25">
        <v>-11.518799999999999</v>
      </c>
      <c r="W9347" s="11">
        <f>Table_1[[#This Row],[Discount]]/Table_1[[#This Row],[Sales]]</f>
        <v>6.9451678994339695E-3</v>
      </c>
      <c r="X9347" t="str">
        <f>IF(Table_1[[#This Row],[Discount %]]&lt;=0.1, "0-10%", IF(Table_1[[#This Row],[Discount %]]&lt;=0.2, "10-20%", IF(Table_1[[#This Row],[Discount %]]&lt;=0.3, "20-30%", IF(Table_1[[#This Row],[Discount %]]&lt;=0.4, "30-40%", "40%+"))))</f>
        <v>0-10%</v>
      </c>
    </row>
    <row r="9348" spans="1:24" ht="14.4" x14ac:dyDescent="0.3">
      <c r="A9348" s="2">
        <v>9347</v>
      </c>
      <c r="B9348" s="2" t="s">
        <v>10563</v>
      </c>
      <c r="C9348" s="2">
        <f>YEAR([1]Data!$D9348)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9">
        <v>30.144000000000002</v>
      </c>
      <c r="T9348" s="2">
        <v>2</v>
      </c>
      <c r="U9348" s="25">
        <v>0.2</v>
      </c>
      <c r="V9348" s="25">
        <v>8.2896000000000001</v>
      </c>
      <c r="W9348" s="11">
        <f>Table_1[[#This Row],[Discount]]/Table_1[[#This Row],[Sales]]</f>
        <v>6.6348195329087051E-3</v>
      </c>
      <c r="X9348" t="str">
        <f>IF(Table_1[[#This Row],[Discount %]]&lt;=0.1, "0-10%", IF(Table_1[[#This Row],[Discount %]]&lt;=0.2, "10-20%", IF(Table_1[[#This Row],[Discount %]]&lt;=0.3, "20-30%", IF(Table_1[[#This Row],[Discount %]]&lt;=0.4, "30-40%", "40%+"))))</f>
        <v>0-10%</v>
      </c>
    </row>
    <row r="9349" spans="1:24" ht="14.4" x14ac:dyDescent="0.3">
      <c r="A9349" s="2">
        <v>9348</v>
      </c>
      <c r="B9349" s="2" t="s">
        <v>10563</v>
      </c>
      <c r="C9349" s="2">
        <f>YEAR([1]Data!$D9349)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9">
        <v>899.43</v>
      </c>
      <c r="T9349" s="2">
        <v>5</v>
      </c>
      <c r="U9349" s="25">
        <v>0.3</v>
      </c>
      <c r="V9349" s="25">
        <v>-12.84900000000016</v>
      </c>
      <c r="W9349" s="11">
        <f>Table_1[[#This Row],[Discount]]/Table_1[[#This Row],[Sales]]</f>
        <v>3.3354457823288081E-4</v>
      </c>
      <c r="X9349" t="str">
        <f>IF(Table_1[[#This Row],[Discount %]]&lt;=0.1, "0-10%", IF(Table_1[[#This Row],[Discount %]]&lt;=0.2, "10-20%", IF(Table_1[[#This Row],[Discount %]]&lt;=0.3, "20-30%", IF(Table_1[[#This Row],[Discount %]]&lt;=0.4, "30-40%", "40%+"))))</f>
        <v>0-10%</v>
      </c>
    </row>
    <row r="9350" spans="1:24" ht="14.4" x14ac:dyDescent="0.3">
      <c r="A9350" s="2">
        <v>9349</v>
      </c>
      <c r="B9350" s="2" t="s">
        <v>10564</v>
      </c>
      <c r="C9350" s="2">
        <f>YEAR([1]Data!$D9350)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9">
        <v>842.72</v>
      </c>
      <c r="T9350" s="2">
        <v>8</v>
      </c>
      <c r="U9350" s="25">
        <v>0</v>
      </c>
      <c r="V9350" s="25">
        <v>202.25279999999998</v>
      </c>
      <c r="W9350" s="11">
        <f>Table_1[[#This Row],[Discount]]/Table_1[[#This Row],[Sales]]</f>
        <v>0</v>
      </c>
      <c r="X9350" t="str">
        <f>IF(Table_1[[#This Row],[Discount %]]&lt;=0.1, "0-10%", IF(Table_1[[#This Row],[Discount %]]&lt;=0.2, "10-20%", IF(Table_1[[#This Row],[Discount %]]&lt;=0.3, "20-30%", IF(Table_1[[#This Row],[Discount %]]&lt;=0.4, "30-40%", "40%+"))))</f>
        <v>0-10%</v>
      </c>
    </row>
    <row r="9351" spans="1:24" ht="14.4" x14ac:dyDescent="0.3">
      <c r="A9351" s="2">
        <v>9350</v>
      </c>
      <c r="B9351" s="2" t="s">
        <v>10564</v>
      </c>
      <c r="C9351" s="2">
        <f>YEAR([1]Data!$D9351)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9">
        <v>41.96</v>
      </c>
      <c r="T9351" s="2">
        <v>2</v>
      </c>
      <c r="U9351" s="25">
        <v>0</v>
      </c>
      <c r="V9351" s="25">
        <v>10.909600000000001</v>
      </c>
      <c r="W9351" s="11">
        <f>Table_1[[#This Row],[Discount]]/Table_1[[#This Row],[Sales]]</f>
        <v>0</v>
      </c>
      <c r="X9351" t="str">
        <f>IF(Table_1[[#This Row],[Discount %]]&lt;=0.1, "0-10%", IF(Table_1[[#This Row],[Discount %]]&lt;=0.2, "10-20%", IF(Table_1[[#This Row],[Discount %]]&lt;=0.3, "20-30%", IF(Table_1[[#This Row],[Discount %]]&lt;=0.4, "30-40%", "40%+"))))</f>
        <v>0-10%</v>
      </c>
    </row>
    <row r="9352" spans="1:24" ht="14.4" x14ac:dyDescent="0.3">
      <c r="A9352" s="2">
        <v>9351</v>
      </c>
      <c r="B9352" s="2" t="s">
        <v>10565</v>
      </c>
      <c r="C9352" s="2">
        <f>YEAR([1]Data!$D9352)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9">
        <v>13.216000000000001</v>
      </c>
      <c r="T9352" s="2">
        <v>4</v>
      </c>
      <c r="U9352" s="25">
        <v>0.2</v>
      </c>
      <c r="V9352" s="25">
        <v>4.4603999999999999</v>
      </c>
      <c r="W9352" s="11">
        <f>Table_1[[#This Row],[Discount]]/Table_1[[#This Row],[Sales]]</f>
        <v>1.513317191283293E-2</v>
      </c>
      <c r="X9352" t="str">
        <f>IF(Table_1[[#This Row],[Discount %]]&lt;=0.1, "0-10%", IF(Table_1[[#This Row],[Discount %]]&lt;=0.2, "10-20%", IF(Table_1[[#This Row],[Discount %]]&lt;=0.3, "20-30%", IF(Table_1[[#This Row],[Discount %]]&lt;=0.4, "30-40%", "40%+"))))</f>
        <v>0-10%</v>
      </c>
    </row>
    <row r="9353" spans="1:24" ht="14.4" x14ac:dyDescent="0.3">
      <c r="A9353" s="2">
        <v>9352</v>
      </c>
      <c r="B9353" s="2" t="s">
        <v>10565</v>
      </c>
      <c r="C9353" s="2">
        <f>YEAR([1]Data!$D9353)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9">
        <v>184.75200000000001</v>
      </c>
      <c r="T9353" s="2">
        <v>3</v>
      </c>
      <c r="U9353" s="25">
        <v>0.2</v>
      </c>
      <c r="V9353" s="25">
        <v>-20.784600000000012</v>
      </c>
      <c r="W9353" s="11">
        <f>Table_1[[#This Row],[Discount]]/Table_1[[#This Row],[Sales]]</f>
        <v>1.082532259461332E-3</v>
      </c>
      <c r="X9353" t="str">
        <f>IF(Table_1[[#This Row],[Discount %]]&lt;=0.1, "0-10%", IF(Table_1[[#This Row],[Discount %]]&lt;=0.2, "10-20%", IF(Table_1[[#This Row],[Discount %]]&lt;=0.3, "20-30%", IF(Table_1[[#This Row],[Discount %]]&lt;=0.4, "30-40%", "40%+"))))</f>
        <v>0-10%</v>
      </c>
    </row>
    <row r="9354" spans="1:24" ht="14.4" x14ac:dyDescent="0.3">
      <c r="A9354" s="2">
        <v>9353</v>
      </c>
      <c r="B9354" s="2" t="s">
        <v>10566</v>
      </c>
      <c r="C9354" s="2">
        <f>YEAR([1]Data!$D9354)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9">
        <v>520.46399999999994</v>
      </c>
      <c r="T9354" s="2">
        <v>2</v>
      </c>
      <c r="U9354" s="25">
        <v>0.3</v>
      </c>
      <c r="V9354" s="25">
        <v>-14.870399999999961</v>
      </c>
      <c r="W9354" s="11">
        <f>Table_1[[#This Row],[Discount]]/Table_1[[#This Row],[Sales]]</f>
        <v>5.764087429678134E-4</v>
      </c>
      <c r="X9354" t="str">
        <f>IF(Table_1[[#This Row],[Discount %]]&lt;=0.1, "0-10%", IF(Table_1[[#This Row],[Discount %]]&lt;=0.2, "10-20%", IF(Table_1[[#This Row],[Discount %]]&lt;=0.3, "20-30%", IF(Table_1[[#This Row],[Discount %]]&lt;=0.4, "30-40%", "40%+"))))</f>
        <v>0-10%</v>
      </c>
    </row>
    <row r="9355" spans="1:24" ht="14.4" x14ac:dyDescent="0.3">
      <c r="A9355" s="2">
        <v>9354</v>
      </c>
      <c r="B9355" s="2" t="s">
        <v>10566</v>
      </c>
      <c r="C9355" s="2">
        <f>YEAR([1]Data!$D9355)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9">
        <v>11.423999999999999</v>
      </c>
      <c r="T9355" s="2">
        <v>3</v>
      </c>
      <c r="U9355" s="25">
        <v>0.2</v>
      </c>
      <c r="V9355" s="25">
        <v>3.7127999999999988</v>
      </c>
      <c r="W9355" s="11">
        <f>Table_1[[#This Row],[Discount]]/Table_1[[#This Row],[Sales]]</f>
        <v>1.7507002801120448E-2</v>
      </c>
      <c r="X9355" t="str">
        <f>IF(Table_1[[#This Row],[Discount %]]&lt;=0.1, "0-10%", IF(Table_1[[#This Row],[Discount %]]&lt;=0.2, "10-20%", IF(Table_1[[#This Row],[Discount %]]&lt;=0.3, "20-30%", IF(Table_1[[#This Row],[Discount %]]&lt;=0.4, "30-40%", "40%+"))))</f>
        <v>0-10%</v>
      </c>
    </row>
    <row r="9356" spans="1:24" ht="14.4" x14ac:dyDescent="0.3">
      <c r="A9356" s="2">
        <v>9355</v>
      </c>
      <c r="B9356" s="2" t="s">
        <v>10567</v>
      </c>
      <c r="C9356" s="2">
        <f>YEAR([1]Data!$D9356)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9">
        <v>19.440000000000001</v>
      </c>
      <c r="T9356" s="2">
        <v>3</v>
      </c>
      <c r="U9356" s="25">
        <v>0</v>
      </c>
      <c r="V9356" s="25">
        <v>9.3312000000000008</v>
      </c>
      <c r="W9356" s="11">
        <f>Table_1[[#This Row],[Discount]]/Table_1[[#This Row],[Sales]]</f>
        <v>0</v>
      </c>
      <c r="X9356" t="str">
        <f>IF(Table_1[[#This Row],[Discount %]]&lt;=0.1, "0-10%", IF(Table_1[[#This Row],[Discount %]]&lt;=0.2, "10-20%", IF(Table_1[[#This Row],[Discount %]]&lt;=0.3, "20-30%", IF(Table_1[[#This Row],[Discount %]]&lt;=0.4, "30-40%", "40%+"))))</f>
        <v>0-10%</v>
      </c>
    </row>
    <row r="9357" spans="1:24" ht="14.4" x14ac:dyDescent="0.3">
      <c r="A9357" s="2">
        <v>9356</v>
      </c>
      <c r="B9357" s="2" t="s">
        <v>10567</v>
      </c>
      <c r="C9357" s="2">
        <f>YEAR([1]Data!$D9357)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9">
        <v>3.64</v>
      </c>
      <c r="T9357" s="2">
        <v>2</v>
      </c>
      <c r="U9357" s="25">
        <v>0</v>
      </c>
      <c r="V9357" s="25">
        <v>1.0192000000000001</v>
      </c>
      <c r="W9357" s="11">
        <f>Table_1[[#This Row],[Discount]]/Table_1[[#This Row],[Sales]]</f>
        <v>0</v>
      </c>
      <c r="X9357" t="str">
        <f>IF(Table_1[[#This Row],[Discount %]]&lt;=0.1, "0-10%", IF(Table_1[[#This Row],[Discount %]]&lt;=0.2, "10-20%", IF(Table_1[[#This Row],[Discount %]]&lt;=0.3, "20-30%", IF(Table_1[[#This Row],[Discount %]]&lt;=0.4, "30-40%", "40%+"))))</f>
        <v>0-10%</v>
      </c>
    </row>
    <row r="9358" spans="1:24" ht="14.4" x14ac:dyDescent="0.3">
      <c r="A9358" s="2">
        <v>9357</v>
      </c>
      <c r="B9358" s="2" t="s">
        <v>10567</v>
      </c>
      <c r="C9358" s="2">
        <f>YEAR([1]Data!$D9358)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9">
        <v>18.54</v>
      </c>
      <c r="T9358" s="2">
        <v>2</v>
      </c>
      <c r="U9358" s="25">
        <v>0</v>
      </c>
      <c r="V9358" s="25">
        <v>8.7137999999999991</v>
      </c>
      <c r="W9358" s="11">
        <f>Table_1[[#This Row],[Discount]]/Table_1[[#This Row],[Sales]]</f>
        <v>0</v>
      </c>
      <c r="X9358" t="str">
        <f>IF(Table_1[[#This Row],[Discount %]]&lt;=0.1, "0-10%", IF(Table_1[[#This Row],[Discount %]]&lt;=0.2, "10-20%", IF(Table_1[[#This Row],[Discount %]]&lt;=0.3, "20-30%", IF(Table_1[[#This Row],[Discount %]]&lt;=0.4, "30-40%", "40%+"))))</f>
        <v>0-10%</v>
      </c>
    </row>
    <row r="9359" spans="1:24" ht="14.4" x14ac:dyDescent="0.3">
      <c r="A9359" s="2">
        <v>9358</v>
      </c>
      <c r="B9359" s="2" t="s">
        <v>10568</v>
      </c>
      <c r="C9359" s="2">
        <f>YEAR([1]Data!$D9359)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9">
        <v>43.120000000000005</v>
      </c>
      <c r="T9359" s="2">
        <v>5</v>
      </c>
      <c r="U9359" s="25">
        <v>0.2</v>
      </c>
      <c r="V9359" s="25">
        <v>15.091999999999995</v>
      </c>
      <c r="W9359" s="11">
        <f>Table_1[[#This Row],[Discount]]/Table_1[[#This Row],[Sales]]</f>
        <v>4.6382189239332098E-3</v>
      </c>
      <c r="X9359" t="str">
        <f>IF(Table_1[[#This Row],[Discount %]]&lt;=0.1, "0-10%", IF(Table_1[[#This Row],[Discount %]]&lt;=0.2, "10-20%", IF(Table_1[[#This Row],[Discount %]]&lt;=0.3, "20-30%", IF(Table_1[[#This Row],[Discount %]]&lt;=0.4, "30-40%", "40%+"))))</f>
        <v>0-10%</v>
      </c>
    </row>
    <row r="9360" spans="1:24" ht="14.4" x14ac:dyDescent="0.3">
      <c r="A9360" s="2">
        <v>9359</v>
      </c>
      <c r="B9360" s="2" t="s">
        <v>10568</v>
      </c>
      <c r="C9360" s="2">
        <f>YEAR([1]Data!$D9360)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9">
        <v>313.72199999999998</v>
      </c>
      <c r="T9360" s="2">
        <v>3</v>
      </c>
      <c r="U9360" s="25">
        <v>0.4</v>
      </c>
      <c r="V9360" s="25">
        <v>-99.34529999999998</v>
      </c>
      <c r="W9360" s="11">
        <f>Table_1[[#This Row],[Discount]]/Table_1[[#This Row],[Sales]]</f>
        <v>1.275014184532803E-3</v>
      </c>
      <c r="X9360" t="str">
        <f>IF(Table_1[[#This Row],[Discount %]]&lt;=0.1, "0-10%", IF(Table_1[[#This Row],[Discount %]]&lt;=0.2, "10-20%", IF(Table_1[[#This Row],[Discount %]]&lt;=0.3, "20-30%", IF(Table_1[[#This Row],[Discount %]]&lt;=0.4, "30-40%", "40%+"))))</f>
        <v>0-10%</v>
      </c>
    </row>
    <row r="9361" spans="1:24" ht="14.4" x14ac:dyDescent="0.3">
      <c r="A9361" s="2">
        <v>9360</v>
      </c>
      <c r="B9361" s="2" t="s">
        <v>10568</v>
      </c>
      <c r="C9361" s="2">
        <f>YEAR([1]Data!$D9361)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9">
        <v>45.98</v>
      </c>
      <c r="T9361" s="2">
        <v>1</v>
      </c>
      <c r="U9361" s="25">
        <v>0</v>
      </c>
      <c r="V9361" s="25">
        <v>7.816599999999994</v>
      </c>
      <c r="W9361" s="11">
        <f>Table_1[[#This Row],[Discount]]/Table_1[[#This Row],[Sales]]</f>
        <v>0</v>
      </c>
      <c r="X9361" t="str">
        <f>IF(Table_1[[#This Row],[Discount %]]&lt;=0.1, "0-10%", IF(Table_1[[#This Row],[Discount %]]&lt;=0.2, "10-20%", IF(Table_1[[#This Row],[Discount %]]&lt;=0.3, "20-30%", IF(Table_1[[#This Row],[Discount %]]&lt;=0.4, "30-40%", "40%+"))))</f>
        <v>0-10%</v>
      </c>
    </row>
    <row r="9362" spans="1:24" ht="14.4" x14ac:dyDescent="0.3">
      <c r="A9362" s="2">
        <v>9361</v>
      </c>
      <c r="B9362" s="2" t="s">
        <v>10568</v>
      </c>
      <c r="C9362" s="2">
        <f>YEAR([1]Data!$D9362)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9">
        <v>428.68</v>
      </c>
      <c r="T9362" s="2">
        <v>7</v>
      </c>
      <c r="U9362" s="25">
        <v>0</v>
      </c>
      <c r="V9362" s="25">
        <v>0</v>
      </c>
      <c r="W9362" s="11">
        <f>Table_1[[#This Row],[Discount]]/Table_1[[#This Row],[Sales]]</f>
        <v>0</v>
      </c>
      <c r="X9362" t="str">
        <f>IF(Table_1[[#This Row],[Discount %]]&lt;=0.1, "0-10%", IF(Table_1[[#This Row],[Discount %]]&lt;=0.2, "10-20%", IF(Table_1[[#This Row],[Discount %]]&lt;=0.3, "20-30%", IF(Table_1[[#This Row],[Discount %]]&lt;=0.4, "30-40%", "40%+"))))</f>
        <v>0-10%</v>
      </c>
    </row>
    <row r="9363" spans="1:24" ht="14.4" x14ac:dyDescent="0.3">
      <c r="A9363" s="2">
        <v>9362</v>
      </c>
      <c r="B9363" s="2" t="s">
        <v>10569</v>
      </c>
      <c r="C9363" s="2">
        <f>YEAR([1]Data!$D9363)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9">
        <v>30.576000000000001</v>
      </c>
      <c r="T9363" s="2">
        <v>6</v>
      </c>
      <c r="U9363" s="25">
        <v>0.2</v>
      </c>
      <c r="V9363" s="25">
        <v>10.3194</v>
      </c>
      <c r="W9363" s="11">
        <f>Table_1[[#This Row],[Discount]]/Table_1[[#This Row],[Sales]]</f>
        <v>6.5410779696493983E-3</v>
      </c>
      <c r="X9363" t="str">
        <f>IF(Table_1[[#This Row],[Discount %]]&lt;=0.1, "0-10%", IF(Table_1[[#This Row],[Discount %]]&lt;=0.2, "10-20%", IF(Table_1[[#This Row],[Discount %]]&lt;=0.3, "20-30%", IF(Table_1[[#This Row],[Discount %]]&lt;=0.4, "30-40%", "40%+"))))</f>
        <v>0-10%</v>
      </c>
    </row>
    <row r="9364" spans="1:24" ht="14.4" x14ac:dyDescent="0.3">
      <c r="A9364" s="2">
        <v>9363</v>
      </c>
      <c r="B9364" s="2" t="s">
        <v>10569</v>
      </c>
      <c r="C9364" s="2">
        <f>YEAR([1]Data!$D9364)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9">
        <v>13.020000000000001</v>
      </c>
      <c r="T9364" s="2">
        <v>7</v>
      </c>
      <c r="U9364" s="25">
        <v>0</v>
      </c>
      <c r="V9364" s="25">
        <v>0.3906000000000005</v>
      </c>
      <c r="W9364" s="11">
        <f>Table_1[[#This Row],[Discount]]/Table_1[[#This Row],[Sales]]</f>
        <v>0</v>
      </c>
      <c r="X9364" t="str">
        <f>IF(Table_1[[#This Row],[Discount %]]&lt;=0.1, "0-10%", IF(Table_1[[#This Row],[Discount %]]&lt;=0.2, "10-20%", IF(Table_1[[#This Row],[Discount %]]&lt;=0.3, "20-30%", IF(Table_1[[#This Row],[Discount %]]&lt;=0.4, "30-40%", "40%+"))))</f>
        <v>0-10%</v>
      </c>
    </row>
    <row r="9365" spans="1:24" ht="14.4" x14ac:dyDescent="0.3">
      <c r="A9365" s="2">
        <v>9364</v>
      </c>
      <c r="B9365" s="2" t="s">
        <v>10569</v>
      </c>
      <c r="C9365" s="2">
        <f>YEAR([1]Data!$D9365)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9">
        <v>22.14</v>
      </c>
      <c r="T9365" s="2">
        <v>3</v>
      </c>
      <c r="U9365" s="25">
        <v>0</v>
      </c>
      <c r="V9365" s="25">
        <v>6.4205999999999976</v>
      </c>
      <c r="W9365" s="11">
        <f>Table_1[[#This Row],[Discount]]/Table_1[[#This Row],[Sales]]</f>
        <v>0</v>
      </c>
      <c r="X9365" t="str">
        <f>IF(Table_1[[#This Row],[Discount %]]&lt;=0.1, "0-10%", IF(Table_1[[#This Row],[Discount %]]&lt;=0.2, "10-20%", IF(Table_1[[#This Row],[Discount %]]&lt;=0.3, "20-30%", IF(Table_1[[#This Row],[Discount %]]&lt;=0.4, "30-40%", "40%+"))))</f>
        <v>0-10%</v>
      </c>
    </row>
    <row r="9366" spans="1:24" ht="14.4" x14ac:dyDescent="0.3">
      <c r="A9366" s="2">
        <v>9365</v>
      </c>
      <c r="B9366" s="2" t="s">
        <v>10569</v>
      </c>
      <c r="C9366" s="2">
        <f>YEAR([1]Data!$D9366)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9">
        <v>359.32</v>
      </c>
      <c r="T9366" s="2">
        <v>4</v>
      </c>
      <c r="U9366" s="25">
        <v>0</v>
      </c>
      <c r="V9366" s="25">
        <v>7.1863999999999919</v>
      </c>
      <c r="W9366" s="11">
        <f>Table_1[[#This Row],[Discount]]/Table_1[[#This Row],[Sales]]</f>
        <v>0</v>
      </c>
      <c r="X9366" t="str">
        <f>IF(Table_1[[#This Row],[Discount %]]&lt;=0.1, "0-10%", IF(Table_1[[#This Row],[Discount %]]&lt;=0.2, "10-20%", IF(Table_1[[#This Row],[Discount %]]&lt;=0.3, "20-30%", IF(Table_1[[#This Row],[Discount %]]&lt;=0.4, "30-40%", "40%+"))))</f>
        <v>0-10%</v>
      </c>
    </row>
    <row r="9367" spans="1:24" ht="14.4" x14ac:dyDescent="0.3">
      <c r="A9367" s="2">
        <v>9366</v>
      </c>
      <c r="B9367" s="2" t="s">
        <v>10570</v>
      </c>
      <c r="C9367" s="2">
        <f>YEAR([1]Data!$D9367)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9">
        <v>11.56</v>
      </c>
      <c r="T9367" s="2">
        <v>2</v>
      </c>
      <c r="U9367" s="25">
        <v>0</v>
      </c>
      <c r="V9367" s="25">
        <v>5.6644000000000005</v>
      </c>
      <c r="W9367" s="11">
        <f>Table_1[[#This Row],[Discount]]/Table_1[[#This Row],[Sales]]</f>
        <v>0</v>
      </c>
      <c r="X9367" t="str">
        <f>IF(Table_1[[#This Row],[Discount %]]&lt;=0.1, "0-10%", IF(Table_1[[#This Row],[Discount %]]&lt;=0.2, "10-20%", IF(Table_1[[#This Row],[Discount %]]&lt;=0.3, "20-30%", IF(Table_1[[#This Row],[Discount %]]&lt;=0.4, "30-40%", "40%+"))))</f>
        <v>0-10%</v>
      </c>
    </row>
    <row r="9368" spans="1:24" ht="14.4" x14ac:dyDescent="0.3">
      <c r="A9368" s="2">
        <v>9367</v>
      </c>
      <c r="B9368" s="2" t="s">
        <v>10571</v>
      </c>
      <c r="C9368" s="2">
        <f>YEAR([1]Data!$D9368)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9">
        <v>68.48</v>
      </c>
      <c r="T9368" s="2">
        <v>2</v>
      </c>
      <c r="U9368" s="25">
        <v>0.2</v>
      </c>
      <c r="V9368" s="25">
        <v>25.679999999999996</v>
      </c>
      <c r="W9368" s="11">
        <f>Table_1[[#This Row],[Discount]]/Table_1[[#This Row],[Sales]]</f>
        <v>2.9205607476635513E-3</v>
      </c>
      <c r="X9368" t="str">
        <f>IF(Table_1[[#This Row],[Discount %]]&lt;=0.1, "0-10%", IF(Table_1[[#This Row],[Discount %]]&lt;=0.2, "10-20%", IF(Table_1[[#This Row],[Discount %]]&lt;=0.3, "20-30%", IF(Table_1[[#This Row],[Discount %]]&lt;=0.4, "30-40%", "40%+"))))</f>
        <v>0-10%</v>
      </c>
    </row>
    <row r="9369" spans="1:24" ht="14.4" x14ac:dyDescent="0.3">
      <c r="A9369" s="2">
        <v>9368</v>
      </c>
      <c r="B9369" s="2" t="s">
        <v>10571</v>
      </c>
      <c r="C9369" s="2">
        <f>YEAR([1]Data!$D9369)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9">
        <v>1676.88</v>
      </c>
      <c r="T9369" s="2">
        <v>6</v>
      </c>
      <c r="U9369" s="25">
        <v>0</v>
      </c>
      <c r="V9369" s="25">
        <v>83.843999999999937</v>
      </c>
      <c r="W9369" s="11">
        <f>Table_1[[#This Row],[Discount]]/Table_1[[#This Row],[Sales]]</f>
        <v>0</v>
      </c>
      <c r="X9369" t="str">
        <f>IF(Table_1[[#This Row],[Discount %]]&lt;=0.1, "0-10%", IF(Table_1[[#This Row],[Discount %]]&lt;=0.2, "10-20%", IF(Table_1[[#This Row],[Discount %]]&lt;=0.3, "20-30%", IF(Table_1[[#This Row],[Discount %]]&lt;=0.4, "30-40%", "40%+"))))</f>
        <v>0-10%</v>
      </c>
    </row>
    <row r="9370" spans="1:24" ht="14.4" x14ac:dyDescent="0.3">
      <c r="A9370" s="2">
        <v>9369</v>
      </c>
      <c r="B9370" s="2" t="s">
        <v>10572</v>
      </c>
      <c r="C9370" s="2">
        <f>YEAR([1]Data!$D9370)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9">
        <v>37.94</v>
      </c>
      <c r="T9370" s="2">
        <v>2</v>
      </c>
      <c r="U9370" s="25">
        <v>0</v>
      </c>
      <c r="V9370" s="25">
        <v>18.211199999999998</v>
      </c>
      <c r="W9370" s="11">
        <f>Table_1[[#This Row],[Discount]]/Table_1[[#This Row],[Sales]]</f>
        <v>0</v>
      </c>
      <c r="X9370" t="str">
        <f>IF(Table_1[[#This Row],[Discount %]]&lt;=0.1, "0-10%", IF(Table_1[[#This Row],[Discount %]]&lt;=0.2, "10-20%", IF(Table_1[[#This Row],[Discount %]]&lt;=0.3, "20-30%", IF(Table_1[[#This Row],[Discount %]]&lt;=0.4, "30-40%", "40%+"))))</f>
        <v>0-10%</v>
      </c>
    </row>
    <row r="9371" spans="1:24" ht="14.4" x14ac:dyDescent="0.3">
      <c r="A9371" s="2">
        <v>9370</v>
      </c>
      <c r="B9371" s="2" t="s">
        <v>10573</v>
      </c>
      <c r="C9371" s="2">
        <f>YEAR([1]Data!$D9371)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9">
        <v>272.96999999999997</v>
      </c>
      <c r="T9371" s="2">
        <v>3</v>
      </c>
      <c r="U9371" s="25">
        <v>0</v>
      </c>
      <c r="V9371" s="25">
        <v>43.675200000000018</v>
      </c>
      <c r="W9371" s="11">
        <f>Table_1[[#This Row],[Discount]]/Table_1[[#This Row],[Sales]]</f>
        <v>0</v>
      </c>
      <c r="X9371" t="str">
        <f>IF(Table_1[[#This Row],[Discount %]]&lt;=0.1, "0-10%", IF(Table_1[[#This Row],[Discount %]]&lt;=0.2, "10-20%", IF(Table_1[[#This Row],[Discount %]]&lt;=0.3, "20-30%", IF(Table_1[[#This Row],[Discount %]]&lt;=0.4, "30-40%", "40%+"))))</f>
        <v>0-10%</v>
      </c>
    </row>
    <row r="9372" spans="1:24" ht="14.4" x14ac:dyDescent="0.3">
      <c r="A9372" s="2">
        <v>9371</v>
      </c>
      <c r="B9372" s="2" t="s">
        <v>10574</v>
      </c>
      <c r="C9372" s="2">
        <f>YEAR([1]Data!$D9372)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9">
        <v>41.568000000000005</v>
      </c>
      <c r="T9372" s="2">
        <v>4</v>
      </c>
      <c r="U9372" s="25">
        <v>0.2</v>
      </c>
      <c r="V9372" s="25">
        <v>-4.1568000000000023</v>
      </c>
      <c r="W9372" s="11">
        <f>Table_1[[#This Row],[Discount]]/Table_1[[#This Row],[Sales]]</f>
        <v>4.8113933795227099E-3</v>
      </c>
      <c r="X9372" t="str">
        <f>IF(Table_1[[#This Row],[Discount %]]&lt;=0.1, "0-10%", IF(Table_1[[#This Row],[Discount %]]&lt;=0.2, "10-20%", IF(Table_1[[#This Row],[Discount %]]&lt;=0.3, "20-30%", IF(Table_1[[#This Row],[Discount %]]&lt;=0.4, "30-40%", "40%+"))))</f>
        <v>0-10%</v>
      </c>
    </row>
    <row r="9373" spans="1:24" ht="14.4" x14ac:dyDescent="0.3">
      <c r="A9373" s="2">
        <v>9372</v>
      </c>
      <c r="B9373" s="2" t="s">
        <v>10574</v>
      </c>
      <c r="C9373" s="2">
        <f>YEAR([1]Data!$D9373)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9">
        <v>317.05799999999999</v>
      </c>
      <c r="T9373" s="2">
        <v>3</v>
      </c>
      <c r="U9373" s="25">
        <v>0.3</v>
      </c>
      <c r="V9373" s="25">
        <v>-86.058600000000013</v>
      </c>
      <c r="W9373" s="11">
        <f>Table_1[[#This Row],[Discount]]/Table_1[[#This Row],[Sales]]</f>
        <v>9.4619911814242184E-4</v>
      </c>
      <c r="X9373" t="str">
        <f>IF(Table_1[[#This Row],[Discount %]]&lt;=0.1, "0-10%", IF(Table_1[[#This Row],[Discount %]]&lt;=0.2, "10-20%", IF(Table_1[[#This Row],[Discount %]]&lt;=0.3, "20-30%", IF(Table_1[[#This Row],[Discount %]]&lt;=0.4, "30-40%", "40%+"))))</f>
        <v>0-10%</v>
      </c>
    </row>
    <row r="9374" spans="1:24" ht="14.4" x14ac:dyDescent="0.3">
      <c r="A9374" s="2">
        <v>9373</v>
      </c>
      <c r="B9374" s="2" t="s">
        <v>10574</v>
      </c>
      <c r="C9374" s="2">
        <f>YEAR([1]Data!$D9374)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9">
        <v>8.0399999999999991</v>
      </c>
      <c r="T9374" s="2">
        <v>5</v>
      </c>
      <c r="U9374" s="25">
        <v>0.2</v>
      </c>
      <c r="V9374" s="25">
        <v>2.9144999999999994</v>
      </c>
      <c r="W9374" s="11">
        <f>Table_1[[#This Row],[Discount]]/Table_1[[#This Row],[Sales]]</f>
        <v>2.4875621890547268E-2</v>
      </c>
      <c r="X9374" t="str">
        <f>IF(Table_1[[#This Row],[Discount %]]&lt;=0.1, "0-10%", IF(Table_1[[#This Row],[Discount %]]&lt;=0.2, "10-20%", IF(Table_1[[#This Row],[Discount %]]&lt;=0.3, "20-30%", IF(Table_1[[#This Row],[Discount %]]&lt;=0.4, "30-40%", "40%+"))))</f>
        <v>0-10%</v>
      </c>
    </row>
    <row r="9375" spans="1:24" ht="14.4" x14ac:dyDescent="0.3">
      <c r="A9375" s="2">
        <v>9374</v>
      </c>
      <c r="B9375" s="2" t="s">
        <v>10575</v>
      </c>
      <c r="C9375" s="2">
        <f>YEAR([1]Data!$D9375)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9">
        <v>419.94399999999996</v>
      </c>
      <c r="T9375" s="2">
        <v>7</v>
      </c>
      <c r="U9375" s="25">
        <v>0.2</v>
      </c>
      <c r="V9375" s="25">
        <v>52.492999999999967</v>
      </c>
      <c r="W9375" s="11">
        <f>Table_1[[#This Row],[Discount]]/Table_1[[#This Row],[Sales]]</f>
        <v>4.7625397672070567E-4</v>
      </c>
      <c r="X9375" t="str">
        <f>IF(Table_1[[#This Row],[Discount %]]&lt;=0.1, "0-10%", IF(Table_1[[#This Row],[Discount %]]&lt;=0.2, "10-20%", IF(Table_1[[#This Row],[Discount %]]&lt;=0.3, "20-30%", IF(Table_1[[#This Row],[Discount %]]&lt;=0.4, "30-40%", "40%+"))))</f>
        <v>0-10%</v>
      </c>
    </row>
    <row r="9376" spans="1:24" ht="14.4" x14ac:dyDescent="0.3">
      <c r="A9376" s="2">
        <v>9375</v>
      </c>
      <c r="B9376" s="2" t="s">
        <v>10576</v>
      </c>
      <c r="C9376" s="2">
        <f>YEAR([1]Data!$D9376)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9">
        <v>61.38</v>
      </c>
      <c r="T9376" s="2">
        <v>6</v>
      </c>
      <c r="U9376" s="25">
        <v>0</v>
      </c>
      <c r="V9376" s="25">
        <v>15.958800000000004</v>
      </c>
      <c r="W9376" s="11">
        <f>Table_1[[#This Row],[Discount]]/Table_1[[#This Row],[Sales]]</f>
        <v>0</v>
      </c>
      <c r="X9376" t="str">
        <f>IF(Table_1[[#This Row],[Discount %]]&lt;=0.1, "0-10%", IF(Table_1[[#This Row],[Discount %]]&lt;=0.2, "10-20%", IF(Table_1[[#This Row],[Discount %]]&lt;=0.3, "20-30%", IF(Table_1[[#This Row],[Discount %]]&lt;=0.4, "30-40%", "40%+"))))</f>
        <v>0-10%</v>
      </c>
    </row>
    <row r="9377" spans="1:24" ht="14.4" x14ac:dyDescent="0.3">
      <c r="A9377" s="2">
        <v>9376</v>
      </c>
      <c r="B9377" s="2" t="s">
        <v>10577</v>
      </c>
      <c r="C9377" s="2">
        <f>YEAR([1]Data!$D9377)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9">
        <v>50</v>
      </c>
      <c r="T9377" s="2">
        <v>2</v>
      </c>
      <c r="U9377" s="25">
        <v>0</v>
      </c>
      <c r="V9377" s="25">
        <v>10.5</v>
      </c>
      <c r="W9377" s="11">
        <f>Table_1[[#This Row],[Discount]]/Table_1[[#This Row],[Sales]]</f>
        <v>0</v>
      </c>
      <c r="X9377" t="str">
        <f>IF(Table_1[[#This Row],[Discount %]]&lt;=0.1, "0-10%", IF(Table_1[[#This Row],[Discount %]]&lt;=0.2, "10-20%", IF(Table_1[[#This Row],[Discount %]]&lt;=0.3, "20-30%", IF(Table_1[[#This Row],[Discount %]]&lt;=0.4, "30-40%", "40%+"))))</f>
        <v>0-10%</v>
      </c>
    </row>
    <row r="9378" spans="1:24" ht="14.4" x14ac:dyDescent="0.3">
      <c r="A9378" s="2">
        <v>9377</v>
      </c>
      <c r="B9378" s="2" t="s">
        <v>10578</v>
      </c>
      <c r="C9378" s="2">
        <f>YEAR([1]Data!$D9378)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9">
        <v>31.799999999999997</v>
      </c>
      <c r="T9378" s="2">
        <v>3</v>
      </c>
      <c r="U9378" s="25">
        <v>0</v>
      </c>
      <c r="V9378" s="25">
        <v>13.674000000000003</v>
      </c>
      <c r="W9378" s="11">
        <f>Table_1[[#This Row],[Discount]]/Table_1[[#This Row],[Sales]]</f>
        <v>0</v>
      </c>
      <c r="X9378" t="str">
        <f>IF(Table_1[[#This Row],[Discount %]]&lt;=0.1, "0-10%", IF(Table_1[[#This Row],[Discount %]]&lt;=0.2, "10-20%", IF(Table_1[[#This Row],[Discount %]]&lt;=0.3, "20-30%", IF(Table_1[[#This Row],[Discount %]]&lt;=0.4, "30-40%", "40%+"))))</f>
        <v>0-10%</v>
      </c>
    </row>
    <row r="9379" spans="1:24" ht="14.4" x14ac:dyDescent="0.3">
      <c r="A9379" s="2">
        <v>9378</v>
      </c>
      <c r="B9379" s="2" t="s">
        <v>10580</v>
      </c>
      <c r="C9379" s="2">
        <f>YEAR([1]Data!$D9379)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9">
        <v>32.56</v>
      </c>
      <c r="T9379" s="2">
        <v>2</v>
      </c>
      <c r="U9379" s="25">
        <v>0</v>
      </c>
      <c r="V9379" s="25">
        <v>8.465600000000002</v>
      </c>
      <c r="W9379" s="11">
        <f>Table_1[[#This Row],[Discount]]/Table_1[[#This Row],[Sales]]</f>
        <v>0</v>
      </c>
      <c r="X9379" t="str">
        <f>IF(Table_1[[#This Row],[Discount %]]&lt;=0.1, "0-10%", IF(Table_1[[#This Row],[Discount %]]&lt;=0.2, "10-20%", IF(Table_1[[#This Row],[Discount %]]&lt;=0.3, "20-30%", IF(Table_1[[#This Row],[Discount %]]&lt;=0.4, "30-40%", "40%+"))))</f>
        <v>0-10%</v>
      </c>
    </row>
    <row r="9380" spans="1:24" ht="14.4" x14ac:dyDescent="0.3">
      <c r="A9380" s="2">
        <v>9379</v>
      </c>
      <c r="B9380" s="2" t="s">
        <v>10581</v>
      </c>
      <c r="C9380" s="2">
        <f>YEAR([1]Data!$D9380)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9">
        <v>7.0720000000000001</v>
      </c>
      <c r="T9380" s="2">
        <v>2</v>
      </c>
      <c r="U9380" s="25">
        <v>0.2</v>
      </c>
      <c r="V9380" s="25">
        <v>2.3868</v>
      </c>
      <c r="W9380" s="11">
        <f>Table_1[[#This Row],[Discount]]/Table_1[[#This Row],[Sales]]</f>
        <v>2.828054298642534E-2</v>
      </c>
      <c r="X9380" t="str">
        <f>IF(Table_1[[#This Row],[Discount %]]&lt;=0.1, "0-10%", IF(Table_1[[#This Row],[Discount %]]&lt;=0.2, "10-20%", IF(Table_1[[#This Row],[Discount %]]&lt;=0.3, "20-30%", IF(Table_1[[#This Row],[Discount %]]&lt;=0.4, "30-40%", "40%+"))))</f>
        <v>0-10%</v>
      </c>
    </row>
    <row r="9381" spans="1:24" ht="14.4" x14ac:dyDescent="0.3">
      <c r="A9381" s="2">
        <v>9380</v>
      </c>
      <c r="B9381" s="2" t="s">
        <v>10584</v>
      </c>
      <c r="C9381" s="2">
        <f>YEAR([1]Data!$D9381)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9">
        <v>45.527999999999999</v>
      </c>
      <c r="T9381" s="2">
        <v>3</v>
      </c>
      <c r="U9381" s="25">
        <v>0.2</v>
      </c>
      <c r="V9381" s="25">
        <v>15.934799999999997</v>
      </c>
      <c r="W9381" s="11">
        <f>Table_1[[#This Row],[Discount]]/Table_1[[#This Row],[Sales]]</f>
        <v>4.3929010718678618E-3</v>
      </c>
      <c r="X9381" t="str">
        <f>IF(Table_1[[#This Row],[Discount %]]&lt;=0.1, "0-10%", IF(Table_1[[#This Row],[Discount %]]&lt;=0.2, "10-20%", IF(Table_1[[#This Row],[Discount %]]&lt;=0.3, "20-30%", IF(Table_1[[#This Row],[Discount %]]&lt;=0.4, "30-40%", "40%+"))))</f>
        <v>0-10%</v>
      </c>
    </row>
    <row r="9382" spans="1:24" ht="14.4" x14ac:dyDescent="0.3">
      <c r="A9382" s="2">
        <v>9381</v>
      </c>
      <c r="B9382" s="2" t="s">
        <v>10584</v>
      </c>
      <c r="C9382" s="2">
        <f>YEAR([1]Data!$D9382)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9">
        <v>64.784000000000006</v>
      </c>
      <c r="T9382" s="2">
        <v>1</v>
      </c>
      <c r="U9382" s="25">
        <v>0.2</v>
      </c>
      <c r="V9382" s="25">
        <v>6.4784000000000042</v>
      </c>
      <c r="W9382" s="11">
        <f>Table_1[[#This Row],[Discount]]/Table_1[[#This Row],[Sales]]</f>
        <v>3.0871820202519138E-3</v>
      </c>
      <c r="X9382" t="str">
        <f>IF(Table_1[[#This Row],[Discount %]]&lt;=0.1, "0-10%", IF(Table_1[[#This Row],[Discount %]]&lt;=0.2, "10-20%", IF(Table_1[[#This Row],[Discount %]]&lt;=0.3, "20-30%", IF(Table_1[[#This Row],[Discount %]]&lt;=0.4, "30-40%", "40%+"))))</f>
        <v>0-10%</v>
      </c>
    </row>
    <row r="9383" spans="1:24" ht="14.4" x14ac:dyDescent="0.3">
      <c r="A9383" s="2">
        <v>9382</v>
      </c>
      <c r="B9383" s="2" t="s">
        <v>10584</v>
      </c>
      <c r="C9383" s="2">
        <f>YEAR([1]Data!$D9383)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9">
        <v>424.27200000000005</v>
      </c>
      <c r="T9383" s="2">
        <v>2</v>
      </c>
      <c r="U9383" s="25">
        <v>0.2</v>
      </c>
      <c r="V9383" s="25">
        <v>-10.60680000000005</v>
      </c>
      <c r="W9383" s="11">
        <f>Table_1[[#This Row],[Discount]]/Table_1[[#This Row],[Sales]]</f>
        <v>4.7139570841347057E-4</v>
      </c>
      <c r="X9383" t="str">
        <f>IF(Table_1[[#This Row],[Discount %]]&lt;=0.1, "0-10%", IF(Table_1[[#This Row],[Discount %]]&lt;=0.2, "10-20%", IF(Table_1[[#This Row],[Discount %]]&lt;=0.3, "20-30%", IF(Table_1[[#This Row],[Discount %]]&lt;=0.4, "30-40%", "40%+"))))</f>
        <v>0-10%</v>
      </c>
    </row>
    <row r="9384" spans="1:24" ht="14.4" x14ac:dyDescent="0.3">
      <c r="A9384" s="2">
        <v>9383</v>
      </c>
      <c r="B9384" s="2" t="s">
        <v>10584</v>
      </c>
      <c r="C9384" s="2">
        <f>YEAR([1]Data!$D9384)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9">
        <v>1.3440000000000001</v>
      </c>
      <c r="T9384" s="2">
        <v>1</v>
      </c>
      <c r="U9384" s="25">
        <v>0.2</v>
      </c>
      <c r="V9384" s="25">
        <v>0.504</v>
      </c>
      <c r="W9384" s="11">
        <f>Table_1[[#This Row],[Discount]]/Table_1[[#This Row],[Sales]]</f>
        <v>0.14880952380952381</v>
      </c>
      <c r="X9384" t="str">
        <f>IF(Table_1[[#This Row],[Discount %]]&lt;=0.1, "0-10%", IF(Table_1[[#This Row],[Discount %]]&lt;=0.2, "10-20%", IF(Table_1[[#This Row],[Discount %]]&lt;=0.3, "20-30%", IF(Table_1[[#This Row],[Discount %]]&lt;=0.4, "30-40%", "40%+"))))</f>
        <v>10-20%</v>
      </c>
    </row>
    <row r="9385" spans="1:24" ht="14.4" x14ac:dyDescent="0.3">
      <c r="A9385" s="2">
        <v>9384</v>
      </c>
      <c r="B9385" s="2" t="s">
        <v>10584</v>
      </c>
      <c r="C9385" s="2">
        <f>YEAR([1]Data!$D9385)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9">
        <v>83.920000000000016</v>
      </c>
      <c r="T9385" s="2">
        <v>5</v>
      </c>
      <c r="U9385" s="25">
        <v>0.2</v>
      </c>
      <c r="V9385" s="25">
        <v>-1.049000000000003</v>
      </c>
      <c r="W9385" s="11">
        <f>Table_1[[#This Row],[Discount]]/Table_1[[#This Row],[Sales]]</f>
        <v>2.383222116301239E-3</v>
      </c>
      <c r="X9385" t="str">
        <f>IF(Table_1[[#This Row],[Discount %]]&lt;=0.1, "0-10%", IF(Table_1[[#This Row],[Discount %]]&lt;=0.2, "10-20%", IF(Table_1[[#This Row],[Discount %]]&lt;=0.3, "20-30%", IF(Table_1[[#This Row],[Discount %]]&lt;=0.4, "30-40%", "40%+"))))</f>
        <v>0-10%</v>
      </c>
    </row>
    <row r="9386" spans="1:24" ht="14.4" x14ac:dyDescent="0.3">
      <c r="A9386" s="2">
        <v>9385</v>
      </c>
      <c r="B9386" s="2" t="s">
        <v>10585</v>
      </c>
      <c r="C9386" s="2">
        <f>YEAR([1]Data!$D9386)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9">
        <v>25.92</v>
      </c>
      <c r="T9386" s="2">
        <v>4</v>
      </c>
      <c r="U9386" s="25">
        <v>0</v>
      </c>
      <c r="V9386" s="25">
        <v>12.441600000000001</v>
      </c>
      <c r="W9386" s="11">
        <f>Table_1[[#This Row],[Discount]]/Table_1[[#This Row],[Sales]]</f>
        <v>0</v>
      </c>
      <c r="X9386" t="str">
        <f>IF(Table_1[[#This Row],[Discount %]]&lt;=0.1, "0-10%", IF(Table_1[[#This Row],[Discount %]]&lt;=0.2, "10-20%", IF(Table_1[[#This Row],[Discount %]]&lt;=0.3, "20-30%", IF(Table_1[[#This Row],[Discount %]]&lt;=0.4, "30-40%", "40%+"))))</f>
        <v>0-10%</v>
      </c>
    </row>
    <row r="9387" spans="1:24" ht="14.4" x14ac:dyDescent="0.3">
      <c r="A9387" s="2">
        <v>9386</v>
      </c>
      <c r="B9387" s="2" t="s">
        <v>10586</v>
      </c>
      <c r="C9387" s="2">
        <f>YEAR([1]Data!$D9387)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9">
        <v>120.57600000000001</v>
      </c>
      <c r="T9387" s="2">
        <v>8</v>
      </c>
      <c r="U9387" s="25">
        <v>0.2</v>
      </c>
      <c r="V9387" s="25">
        <v>33.1584</v>
      </c>
      <c r="W9387" s="11">
        <f>Table_1[[#This Row],[Discount]]/Table_1[[#This Row],[Sales]]</f>
        <v>1.6587048832271763E-3</v>
      </c>
      <c r="X9387" t="str">
        <f>IF(Table_1[[#This Row],[Discount %]]&lt;=0.1, "0-10%", IF(Table_1[[#This Row],[Discount %]]&lt;=0.2, "10-20%", IF(Table_1[[#This Row],[Discount %]]&lt;=0.3, "20-30%", IF(Table_1[[#This Row],[Discount %]]&lt;=0.4, "30-40%", "40%+"))))</f>
        <v>0-10%</v>
      </c>
    </row>
    <row r="9388" spans="1:24" ht="14.4" x14ac:dyDescent="0.3">
      <c r="A9388" s="2">
        <v>9387</v>
      </c>
      <c r="B9388" s="2" t="s">
        <v>10587</v>
      </c>
      <c r="C9388" s="2">
        <f>YEAR([1]Data!$D9388)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9">
        <v>79.92</v>
      </c>
      <c r="T9388" s="2">
        <v>4</v>
      </c>
      <c r="U9388" s="25">
        <v>0</v>
      </c>
      <c r="V9388" s="25">
        <v>37.562399999999997</v>
      </c>
      <c r="W9388" s="11">
        <f>Table_1[[#This Row],[Discount]]/Table_1[[#This Row],[Sales]]</f>
        <v>0</v>
      </c>
      <c r="X9388" t="str">
        <f>IF(Table_1[[#This Row],[Discount %]]&lt;=0.1, "0-10%", IF(Table_1[[#This Row],[Discount %]]&lt;=0.2, "10-20%", IF(Table_1[[#This Row],[Discount %]]&lt;=0.3, "20-30%", IF(Table_1[[#This Row],[Discount %]]&lt;=0.4, "30-40%", "40%+"))))</f>
        <v>0-10%</v>
      </c>
    </row>
    <row r="9389" spans="1:24" ht="14.4" x14ac:dyDescent="0.3">
      <c r="A9389" s="2">
        <v>9388</v>
      </c>
      <c r="B9389" s="2" t="s">
        <v>10587</v>
      </c>
      <c r="C9389" s="2">
        <f>YEAR([1]Data!$D9389)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9">
        <v>12.28</v>
      </c>
      <c r="T9389" s="2">
        <v>1</v>
      </c>
      <c r="U9389" s="25">
        <v>0</v>
      </c>
      <c r="V9389" s="25">
        <v>5.7715999999999994</v>
      </c>
      <c r="W9389" s="11">
        <f>Table_1[[#This Row],[Discount]]/Table_1[[#This Row],[Sales]]</f>
        <v>0</v>
      </c>
      <c r="X9389" t="str">
        <f>IF(Table_1[[#This Row],[Discount %]]&lt;=0.1, "0-10%", IF(Table_1[[#This Row],[Discount %]]&lt;=0.2, "10-20%", IF(Table_1[[#This Row],[Discount %]]&lt;=0.3, "20-30%", IF(Table_1[[#This Row],[Discount %]]&lt;=0.4, "30-40%", "40%+"))))</f>
        <v>0-10%</v>
      </c>
    </row>
    <row r="9390" spans="1:24" ht="14.4" x14ac:dyDescent="0.3">
      <c r="A9390" s="2">
        <v>9389</v>
      </c>
      <c r="B9390" s="2" t="s">
        <v>10587</v>
      </c>
      <c r="C9390" s="2">
        <f>YEAR([1]Data!$D9390)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9">
        <v>542.93999999999994</v>
      </c>
      <c r="T9390" s="2">
        <v>3</v>
      </c>
      <c r="U9390" s="25">
        <v>0</v>
      </c>
      <c r="V9390" s="25">
        <v>152.02319999999997</v>
      </c>
      <c r="W9390" s="11">
        <f>Table_1[[#This Row],[Discount]]/Table_1[[#This Row],[Sales]]</f>
        <v>0</v>
      </c>
      <c r="X9390" t="str">
        <f>IF(Table_1[[#This Row],[Discount %]]&lt;=0.1, "0-10%", IF(Table_1[[#This Row],[Discount %]]&lt;=0.2, "10-20%", IF(Table_1[[#This Row],[Discount %]]&lt;=0.3, "20-30%", IF(Table_1[[#This Row],[Discount %]]&lt;=0.4, "30-40%", "40%+"))))</f>
        <v>0-10%</v>
      </c>
    </row>
    <row r="9391" spans="1:24" ht="14.4" x14ac:dyDescent="0.3">
      <c r="A9391" s="2">
        <v>9390</v>
      </c>
      <c r="B9391" s="2" t="s">
        <v>10587</v>
      </c>
      <c r="C9391" s="2">
        <f>YEAR([1]Data!$D9391)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9">
        <v>2.04</v>
      </c>
      <c r="T9391" s="2">
        <v>1</v>
      </c>
      <c r="U9391" s="25">
        <v>0</v>
      </c>
      <c r="V9391" s="25">
        <v>0.95879999999999987</v>
      </c>
      <c r="W9391" s="11">
        <f>Table_1[[#This Row],[Discount]]/Table_1[[#This Row],[Sales]]</f>
        <v>0</v>
      </c>
      <c r="X9391" t="str">
        <f>IF(Table_1[[#This Row],[Discount %]]&lt;=0.1, "0-10%", IF(Table_1[[#This Row],[Discount %]]&lt;=0.2, "10-20%", IF(Table_1[[#This Row],[Discount %]]&lt;=0.3, "20-30%", IF(Table_1[[#This Row],[Discount %]]&lt;=0.4, "30-40%", "40%+"))))</f>
        <v>0-10%</v>
      </c>
    </row>
    <row r="9392" spans="1:24" ht="14.4" x14ac:dyDescent="0.3">
      <c r="A9392" s="2">
        <v>9391</v>
      </c>
      <c r="B9392" s="2" t="s">
        <v>10588</v>
      </c>
      <c r="C9392" s="2">
        <f>YEAR([1]Data!$D9392)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9">
        <v>228.92</v>
      </c>
      <c r="T9392" s="2">
        <v>5</v>
      </c>
      <c r="U9392" s="25">
        <v>0.2</v>
      </c>
      <c r="V9392" s="25">
        <v>14.307499999999997</v>
      </c>
      <c r="W9392" s="11">
        <f>Table_1[[#This Row],[Discount]]/Table_1[[#This Row],[Sales]]</f>
        <v>8.7366765682334448E-4</v>
      </c>
      <c r="X9392" t="str">
        <f>IF(Table_1[[#This Row],[Discount %]]&lt;=0.1, "0-10%", IF(Table_1[[#This Row],[Discount %]]&lt;=0.2, "10-20%", IF(Table_1[[#This Row],[Discount %]]&lt;=0.3, "20-30%", IF(Table_1[[#This Row],[Discount %]]&lt;=0.4, "30-40%", "40%+"))))</f>
        <v>0-10%</v>
      </c>
    </row>
    <row r="9393" spans="1:24" ht="14.4" x14ac:dyDescent="0.3">
      <c r="A9393" s="2">
        <v>9392</v>
      </c>
      <c r="B9393" s="2" t="s">
        <v>10589</v>
      </c>
      <c r="C9393" s="2">
        <f>YEAR([1]Data!$D9393)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9">
        <v>7.9920000000000009</v>
      </c>
      <c r="T9393" s="2">
        <v>1</v>
      </c>
      <c r="U9393" s="25">
        <v>0.2</v>
      </c>
      <c r="V9393" s="25">
        <v>2.5973999999999995</v>
      </c>
      <c r="W9393" s="11">
        <f>Table_1[[#This Row],[Discount]]/Table_1[[#This Row],[Sales]]</f>
        <v>2.5025025025025023E-2</v>
      </c>
      <c r="X9393" t="str">
        <f>IF(Table_1[[#This Row],[Discount %]]&lt;=0.1, "0-10%", IF(Table_1[[#This Row],[Discount %]]&lt;=0.2, "10-20%", IF(Table_1[[#This Row],[Discount %]]&lt;=0.3, "20-30%", IF(Table_1[[#This Row],[Discount %]]&lt;=0.4, "30-40%", "40%+"))))</f>
        <v>0-10%</v>
      </c>
    </row>
    <row r="9394" spans="1:24" ht="14.4" x14ac:dyDescent="0.3">
      <c r="A9394" s="2">
        <v>9393</v>
      </c>
      <c r="B9394" s="2" t="s">
        <v>10590</v>
      </c>
      <c r="C9394" s="2">
        <f>YEAR([1]Data!$D9394)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9">
        <v>582.33600000000001</v>
      </c>
      <c r="T9394" s="2">
        <v>8</v>
      </c>
      <c r="U9394" s="25">
        <v>0.2</v>
      </c>
      <c r="V9394" s="25">
        <v>-29.116799999999955</v>
      </c>
      <c r="W9394" s="11">
        <f>Table_1[[#This Row],[Discount]]/Table_1[[#This Row],[Sales]]</f>
        <v>3.4344433454225738E-4</v>
      </c>
      <c r="X9394" t="str">
        <f>IF(Table_1[[#This Row],[Discount %]]&lt;=0.1, "0-10%", IF(Table_1[[#This Row],[Discount %]]&lt;=0.2, "10-20%", IF(Table_1[[#This Row],[Discount %]]&lt;=0.3, "20-30%", IF(Table_1[[#This Row],[Discount %]]&lt;=0.4, "30-40%", "40%+"))))</f>
        <v>0-10%</v>
      </c>
    </row>
    <row r="9395" spans="1:24" ht="14.4" x14ac:dyDescent="0.3">
      <c r="A9395" s="2">
        <v>9394</v>
      </c>
      <c r="B9395" s="2" t="s">
        <v>10591</v>
      </c>
      <c r="C9395" s="2">
        <f>YEAR([1]Data!$D9395)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9">
        <v>629.94999999999993</v>
      </c>
      <c r="T9395" s="2">
        <v>5</v>
      </c>
      <c r="U9395" s="25">
        <v>0</v>
      </c>
      <c r="V9395" s="25">
        <v>157.48750000000001</v>
      </c>
      <c r="W9395" s="11">
        <f>Table_1[[#This Row],[Discount]]/Table_1[[#This Row],[Sales]]</f>
        <v>0</v>
      </c>
      <c r="X9395" t="str">
        <f>IF(Table_1[[#This Row],[Discount %]]&lt;=0.1, "0-10%", IF(Table_1[[#This Row],[Discount %]]&lt;=0.2, "10-20%", IF(Table_1[[#This Row],[Discount %]]&lt;=0.3, "20-30%", IF(Table_1[[#This Row],[Discount %]]&lt;=0.4, "30-40%", "40%+"))))</f>
        <v>0-10%</v>
      </c>
    </row>
    <row r="9396" spans="1:24" ht="14.4" x14ac:dyDescent="0.3">
      <c r="A9396" s="2">
        <v>9395</v>
      </c>
      <c r="B9396" s="2" t="s">
        <v>10591</v>
      </c>
      <c r="C9396" s="2">
        <f>YEAR([1]Data!$D9396)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9">
        <v>631.78200000000004</v>
      </c>
      <c r="T9396" s="2">
        <v>2</v>
      </c>
      <c r="U9396" s="25">
        <v>0.1</v>
      </c>
      <c r="V9396" s="25">
        <v>140.39599999999993</v>
      </c>
      <c r="W9396" s="11">
        <f>Table_1[[#This Row],[Discount]]/Table_1[[#This Row],[Sales]]</f>
        <v>1.5828244552709638E-4</v>
      </c>
      <c r="X9396" t="str">
        <f>IF(Table_1[[#This Row],[Discount %]]&lt;=0.1, "0-10%", IF(Table_1[[#This Row],[Discount %]]&lt;=0.2, "10-20%", IF(Table_1[[#This Row],[Discount %]]&lt;=0.3, "20-30%", IF(Table_1[[#This Row],[Discount %]]&lt;=0.4, "30-40%", "40%+"))))</f>
        <v>0-10%</v>
      </c>
    </row>
    <row r="9397" spans="1:24" ht="14.4" x14ac:dyDescent="0.3">
      <c r="A9397" s="2">
        <v>9396</v>
      </c>
      <c r="B9397" s="2" t="s">
        <v>10591</v>
      </c>
      <c r="C9397" s="2">
        <f>YEAR([1]Data!$D9397)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9">
        <v>801.5680000000001</v>
      </c>
      <c r="T9397" s="2">
        <v>2</v>
      </c>
      <c r="U9397" s="25">
        <v>0.2</v>
      </c>
      <c r="V9397" s="25">
        <v>-10.019600000000054</v>
      </c>
      <c r="W9397" s="11">
        <f>Table_1[[#This Row],[Discount]]/Table_1[[#This Row],[Sales]]</f>
        <v>2.4951095852129824E-4</v>
      </c>
      <c r="X9397" t="str">
        <f>IF(Table_1[[#This Row],[Discount %]]&lt;=0.1, "0-10%", IF(Table_1[[#This Row],[Discount %]]&lt;=0.2, "10-20%", IF(Table_1[[#This Row],[Discount %]]&lt;=0.3, "20-30%", IF(Table_1[[#This Row],[Discount %]]&lt;=0.4, "30-40%", "40%+"))))</f>
        <v>0-10%</v>
      </c>
    </row>
    <row r="9398" spans="1:24" ht="14.4" x14ac:dyDescent="0.3">
      <c r="A9398" s="2">
        <v>9397</v>
      </c>
      <c r="B9398" s="2" t="s">
        <v>10591</v>
      </c>
      <c r="C9398" s="2">
        <f>YEAR([1]Data!$D9398)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9">
        <v>75.179999999999993</v>
      </c>
      <c r="T9398" s="2">
        <v>6</v>
      </c>
      <c r="U9398" s="25">
        <v>0</v>
      </c>
      <c r="V9398" s="25">
        <v>35.334599999999995</v>
      </c>
      <c r="W9398" s="11">
        <f>Table_1[[#This Row],[Discount]]/Table_1[[#This Row],[Sales]]</f>
        <v>0</v>
      </c>
      <c r="X9398" t="str">
        <f>IF(Table_1[[#This Row],[Discount %]]&lt;=0.1, "0-10%", IF(Table_1[[#This Row],[Discount %]]&lt;=0.2, "10-20%", IF(Table_1[[#This Row],[Discount %]]&lt;=0.3, "20-30%", IF(Table_1[[#This Row],[Discount %]]&lt;=0.4, "30-40%", "40%+"))))</f>
        <v>0-10%</v>
      </c>
    </row>
    <row r="9399" spans="1:24" ht="14.4" x14ac:dyDescent="0.3">
      <c r="A9399" s="2">
        <v>9398</v>
      </c>
      <c r="B9399" s="2" t="s">
        <v>10591</v>
      </c>
      <c r="C9399" s="2">
        <f>YEAR([1]Data!$D9399)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9">
        <v>30.98</v>
      </c>
      <c r="T9399" s="2">
        <v>1</v>
      </c>
      <c r="U9399" s="25">
        <v>0</v>
      </c>
      <c r="V9399" s="25">
        <v>8.0548000000000002</v>
      </c>
      <c r="W9399" s="11">
        <f>Table_1[[#This Row],[Discount]]/Table_1[[#This Row],[Sales]]</f>
        <v>0</v>
      </c>
      <c r="X9399" t="str">
        <f>IF(Table_1[[#This Row],[Discount %]]&lt;=0.1, "0-10%", IF(Table_1[[#This Row],[Discount %]]&lt;=0.2, "10-20%", IF(Table_1[[#This Row],[Discount %]]&lt;=0.3, "20-30%", IF(Table_1[[#This Row],[Discount %]]&lt;=0.4, "30-40%", "40%+"))))</f>
        <v>0-10%</v>
      </c>
    </row>
    <row r="9400" spans="1:24" ht="14.4" x14ac:dyDescent="0.3">
      <c r="A9400" s="2">
        <v>9399</v>
      </c>
      <c r="B9400" s="2" t="s">
        <v>10591</v>
      </c>
      <c r="C9400" s="2">
        <f>YEAR([1]Data!$D9400)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9">
        <v>1349.91</v>
      </c>
      <c r="T9400" s="2">
        <v>9</v>
      </c>
      <c r="U9400" s="25">
        <v>0</v>
      </c>
      <c r="V9400" s="25">
        <v>661.45590000000004</v>
      </c>
      <c r="W9400" s="11">
        <f>Table_1[[#This Row],[Discount]]/Table_1[[#This Row],[Sales]]</f>
        <v>0</v>
      </c>
      <c r="X9400" t="str">
        <f>IF(Table_1[[#This Row],[Discount %]]&lt;=0.1, "0-10%", IF(Table_1[[#This Row],[Discount %]]&lt;=0.2, "10-20%", IF(Table_1[[#This Row],[Discount %]]&lt;=0.3, "20-30%", IF(Table_1[[#This Row],[Discount %]]&lt;=0.4, "30-40%", "40%+"))))</f>
        <v>0-10%</v>
      </c>
    </row>
    <row r="9401" spans="1:24" ht="14.4" x14ac:dyDescent="0.3">
      <c r="A9401" s="2">
        <v>9400</v>
      </c>
      <c r="B9401" s="2" t="s">
        <v>10592</v>
      </c>
      <c r="C9401" s="2">
        <f>YEAR([1]Data!$D9401)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9">
        <v>14.111999999999998</v>
      </c>
      <c r="T9401" s="2">
        <v>6</v>
      </c>
      <c r="U9401" s="25">
        <v>0.2</v>
      </c>
      <c r="V9401" s="25">
        <v>1.2348000000000008</v>
      </c>
      <c r="W9401" s="11">
        <f>Table_1[[#This Row],[Discount]]/Table_1[[#This Row],[Sales]]</f>
        <v>1.4172335600907032E-2</v>
      </c>
      <c r="X9401" t="str">
        <f>IF(Table_1[[#This Row],[Discount %]]&lt;=0.1, "0-10%", IF(Table_1[[#This Row],[Discount %]]&lt;=0.2, "10-20%", IF(Table_1[[#This Row],[Discount %]]&lt;=0.3, "20-30%", IF(Table_1[[#This Row],[Discount %]]&lt;=0.4, "30-40%", "40%+"))))</f>
        <v>0-10%</v>
      </c>
    </row>
    <row r="9402" spans="1:24" ht="14.4" x14ac:dyDescent="0.3">
      <c r="A9402" s="2">
        <v>9401</v>
      </c>
      <c r="B9402" s="2" t="s">
        <v>10596</v>
      </c>
      <c r="C9402" s="2">
        <f>YEAR([1]Data!$D9402)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9">
        <v>31.12</v>
      </c>
      <c r="T9402" s="2">
        <v>4</v>
      </c>
      <c r="U9402" s="25">
        <v>0</v>
      </c>
      <c r="V9402" s="25">
        <v>14.6264</v>
      </c>
      <c r="W9402" s="11">
        <f>Table_1[[#This Row],[Discount]]/Table_1[[#This Row],[Sales]]</f>
        <v>0</v>
      </c>
      <c r="X9402" t="str">
        <f>IF(Table_1[[#This Row],[Discount %]]&lt;=0.1, "0-10%", IF(Table_1[[#This Row],[Discount %]]&lt;=0.2, "10-20%", IF(Table_1[[#This Row],[Discount %]]&lt;=0.3, "20-30%", IF(Table_1[[#This Row],[Discount %]]&lt;=0.4, "30-40%", "40%+"))))</f>
        <v>0-10%</v>
      </c>
    </row>
    <row r="9403" spans="1:24" ht="14.4" x14ac:dyDescent="0.3">
      <c r="A9403" s="2">
        <v>9402</v>
      </c>
      <c r="B9403" s="2" t="s">
        <v>10597</v>
      </c>
      <c r="C9403" s="2">
        <f>YEAR([1]Data!$D9403)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9">
        <v>4.2720000000000002</v>
      </c>
      <c r="T9403" s="2">
        <v>2</v>
      </c>
      <c r="U9403" s="25">
        <v>0.2</v>
      </c>
      <c r="V9403" s="25">
        <v>0.96119999999999983</v>
      </c>
      <c r="W9403" s="11">
        <f>Table_1[[#This Row],[Discount]]/Table_1[[#This Row],[Sales]]</f>
        <v>4.6816479400749067E-2</v>
      </c>
      <c r="X9403" t="str">
        <f>IF(Table_1[[#This Row],[Discount %]]&lt;=0.1, "0-10%", IF(Table_1[[#This Row],[Discount %]]&lt;=0.2, "10-20%", IF(Table_1[[#This Row],[Discount %]]&lt;=0.3, "20-30%", IF(Table_1[[#This Row],[Discount %]]&lt;=0.4, "30-40%", "40%+"))))</f>
        <v>0-10%</v>
      </c>
    </row>
    <row r="9404" spans="1:24" ht="14.4" x14ac:dyDescent="0.3">
      <c r="A9404" s="2">
        <v>9403</v>
      </c>
      <c r="B9404" s="2" t="s">
        <v>10598</v>
      </c>
      <c r="C9404" s="2">
        <f>YEAR([1]Data!$D9404)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9">
        <v>209.148</v>
      </c>
      <c r="T9404" s="2">
        <v>2</v>
      </c>
      <c r="U9404" s="25">
        <v>0.4</v>
      </c>
      <c r="V9404" s="25">
        <v>-66.230199999999996</v>
      </c>
      <c r="W9404" s="11">
        <f>Table_1[[#This Row],[Discount]]/Table_1[[#This Row],[Sales]]</f>
        <v>1.9125212767992046E-3</v>
      </c>
      <c r="X9404" t="str">
        <f>IF(Table_1[[#This Row],[Discount %]]&lt;=0.1, "0-10%", IF(Table_1[[#This Row],[Discount %]]&lt;=0.2, "10-20%", IF(Table_1[[#This Row],[Discount %]]&lt;=0.3, "20-30%", IF(Table_1[[#This Row],[Discount %]]&lt;=0.4, "30-40%", "40%+"))))</f>
        <v>0-10%</v>
      </c>
    </row>
    <row r="9405" spans="1:24" ht="14.4" x14ac:dyDescent="0.3">
      <c r="A9405" s="2">
        <v>9404</v>
      </c>
      <c r="B9405" s="2" t="s">
        <v>10598</v>
      </c>
      <c r="C9405" s="2">
        <f>YEAR([1]Data!$D9405)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9">
        <v>1591.02</v>
      </c>
      <c r="T9405" s="2">
        <v>6</v>
      </c>
      <c r="U9405" s="25">
        <v>0</v>
      </c>
      <c r="V9405" s="25">
        <v>286.38359999999989</v>
      </c>
      <c r="W9405" s="11">
        <f>Table_1[[#This Row],[Discount]]/Table_1[[#This Row],[Sales]]</f>
        <v>0</v>
      </c>
      <c r="X9405" t="str">
        <f>IF(Table_1[[#This Row],[Discount %]]&lt;=0.1, "0-10%", IF(Table_1[[#This Row],[Discount %]]&lt;=0.2, "10-20%", IF(Table_1[[#This Row],[Discount %]]&lt;=0.3, "20-30%", IF(Table_1[[#This Row],[Discount %]]&lt;=0.4, "30-40%", "40%+"))))</f>
        <v>0-10%</v>
      </c>
    </row>
    <row r="9406" spans="1:24" ht="14.4" x14ac:dyDescent="0.3">
      <c r="A9406" s="2">
        <v>9405</v>
      </c>
      <c r="B9406" s="2" t="s">
        <v>10599</v>
      </c>
      <c r="C9406" s="2">
        <f>YEAR([1]Data!$D9406)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9">
        <v>7.92</v>
      </c>
      <c r="T9406" s="2">
        <v>5</v>
      </c>
      <c r="U9406" s="25">
        <v>0.2</v>
      </c>
      <c r="V9406" s="25">
        <v>1.6829999999999994</v>
      </c>
      <c r="W9406" s="11">
        <f>Table_1[[#This Row],[Discount]]/Table_1[[#This Row],[Sales]]</f>
        <v>2.5252525252525256E-2</v>
      </c>
      <c r="X9406" t="str">
        <f>IF(Table_1[[#This Row],[Discount %]]&lt;=0.1, "0-10%", IF(Table_1[[#This Row],[Discount %]]&lt;=0.2, "10-20%", IF(Table_1[[#This Row],[Discount %]]&lt;=0.3, "20-30%", IF(Table_1[[#This Row],[Discount %]]&lt;=0.4, "30-40%", "40%+"))))</f>
        <v>0-10%</v>
      </c>
    </row>
    <row r="9407" spans="1:24" ht="14.4" x14ac:dyDescent="0.3">
      <c r="A9407" s="2">
        <v>9406</v>
      </c>
      <c r="B9407" s="2" t="s">
        <v>10600</v>
      </c>
      <c r="C9407" s="2">
        <f>YEAR([1]Data!$D9407)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9">
        <v>574.91</v>
      </c>
      <c r="T9407" s="2">
        <v>2</v>
      </c>
      <c r="U9407" s="25">
        <v>0.3</v>
      </c>
      <c r="V9407" s="25">
        <v>156.04699999999997</v>
      </c>
      <c r="W9407" s="11">
        <f>Table_1[[#This Row],[Discount]]/Table_1[[#This Row],[Sales]]</f>
        <v>5.2182080673496723E-4</v>
      </c>
      <c r="X9407" t="str">
        <f>IF(Table_1[[#This Row],[Discount %]]&lt;=0.1, "0-10%", IF(Table_1[[#This Row],[Discount %]]&lt;=0.2, "10-20%", IF(Table_1[[#This Row],[Discount %]]&lt;=0.3, "20-30%", IF(Table_1[[#This Row],[Discount %]]&lt;=0.4, "30-40%", "40%+"))))</f>
        <v>0-10%</v>
      </c>
    </row>
    <row r="9408" spans="1:24" ht="14.4" x14ac:dyDescent="0.3">
      <c r="A9408" s="2">
        <v>9407</v>
      </c>
      <c r="B9408" s="2" t="s">
        <v>10600</v>
      </c>
      <c r="C9408" s="2">
        <f>YEAR([1]Data!$D9408)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9">
        <v>8.4480000000000004</v>
      </c>
      <c r="T9408" s="2">
        <v>2</v>
      </c>
      <c r="U9408" s="25">
        <v>0.2</v>
      </c>
      <c r="V9408" s="25">
        <v>2.6399999999999997</v>
      </c>
      <c r="W9408" s="11">
        <f>Table_1[[#This Row],[Discount]]/Table_1[[#This Row],[Sales]]</f>
        <v>2.3674242424242424E-2</v>
      </c>
      <c r="X9408" t="str">
        <f>IF(Table_1[[#This Row],[Discount %]]&lt;=0.1, "0-10%", IF(Table_1[[#This Row],[Discount %]]&lt;=0.2, "10-20%", IF(Table_1[[#This Row],[Discount %]]&lt;=0.3, "20-30%", IF(Table_1[[#This Row],[Discount %]]&lt;=0.4, "30-40%", "40%+"))))</f>
        <v>0-10%</v>
      </c>
    </row>
    <row r="9409" spans="1:24" ht="14.4" x14ac:dyDescent="0.3">
      <c r="A9409" s="2">
        <v>9408</v>
      </c>
      <c r="B9409" s="2" t="s">
        <v>10601</v>
      </c>
      <c r="C9409" s="2">
        <f>YEAR([1]Data!$D9409)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9">
        <v>1071</v>
      </c>
      <c r="T9409" s="2">
        <v>9</v>
      </c>
      <c r="U9409" s="25">
        <v>0</v>
      </c>
      <c r="V9409" s="25">
        <v>171.36000000000007</v>
      </c>
      <c r="W9409" s="11">
        <f>Table_1[[#This Row],[Discount]]/Table_1[[#This Row],[Sales]]</f>
        <v>0</v>
      </c>
      <c r="X9409" t="str">
        <f>IF(Table_1[[#This Row],[Discount %]]&lt;=0.1, "0-10%", IF(Table_1[[#This Row],[Discount %]]&lt;=0.2, "10-20%", IF(Table_1[[#This Row],[Discount %]]&lt;=0.3, "20-30%", IF(Table_1[[#This Row],[Discount %]]&lt;=0.4, "30-40%", "40%+"))))</f>
        <v>0-10%</v>
      </c>
    </row>
    <row r="9410" spans="1:24" ht="14.4" x14ac:dyDescent="0.3">
      <c r="A9410" s="2">
        <v>9409</v>
      </c>
      <c r="B9410" s="2" t="s">
        <v>10601</v>
      </c>
      <c r="C9410" s="2">
        <f>YEAR([1]Data!$D9410)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9">
        <v>12.07</v>
      </c>
      <c r="T9410" s="2">
        <v>1</v>
      </c>
      <c r="U9410" s="25">
        <v>0</v>
      </c>
      <c r="V9410" s="25">
        <v>3.9831000000000003</v>
      </c>
      <c r="W9410" s="11">
        <f>Table_1[[#This Row],[Discount]]/Table_1[[#This Row],[Sales]]</f>
        <v>0</v>
      </c>
      <c r="X9410" t="str">
        <f>IF(Table_1[[#This Row],[Discount %]]&lt;=0.1, "0-10%", IF(Table_1[[#This Row],[Discount %]]&lt;=0.2, "10-20%", IF(Table_1[[#This Row],[Discount %]]&lt;=0.3, "20-30%", IF(Table_1[[#This Row],[Discount %]]&lt;=0.4, "30-40%", "40%+"))))</f>
        <v>0-10%</v>
      </c>
    </row>
    <row r="9411" spans="1:24" ht="14.4" x14ac:dyDescent="0.3">
      <c r="A9411" s="2">
        <v>9410</v>
      </c>
      <c r="B9411" s="2" t="s">
        <v>10602</v>
      </c>
      <c r="C9411" s="2">
        <f>YEAR([1]Data!$D9411)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9">
        <v>3.2730000000000006</v>
      </c>
      <c r="T9411" s="2">
        <v>1</v>
      </c>
      <c r="U9411" s="25">
        <v>0.7</v>
      </c>
      <c r="V9411" s="25">
        <v>-2.5092999999999996</v>
      </c>
      <c r="W9411" s="11">
        <f>Table_1[[#This Row],[Discount]]/Table_1[[#This Row],[Sales]]</f>
        <v>0.2138710663000305</v>
      </c>
      <c r="X9411" t="str">
        <f>IF(Table_1[[#This Row],[Discount %]]&lt;=0.1, "0-10%", IF(Table_1[[#This Row],[Discount %]]&lt;=0.2, "10-20%", IF(Table_1[[#This Row],[Discount %]]&lt;=0.3, "20-30%", IF(Table_1[[#This Row],[Discount %]]&lt;=0.4, "30-40%", "40%+"))))</f>
        <v>20-30%</v>
      </c>
    </row>
    <row r="9412" spans="1:24" ht="14.4" x14ac:dyDescent="0.3">
      <c r="A9412" s="2">
        <v>9411</v>
      </c>
      <c r="B9412" s="2" t="s">
        <v>10602</v>
      </c>
      <c r="C9412" s="2">
        <f>YEAR([1]Data!$D9412)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9">
        <v>87.92</v>
      </c>
      <c r="T9412" s="2">
        <v>5</v>
      </c>
      <c r="U9412" s="25">
        <v>0.2</v>
      </c>
      <c r="V9412" s="25">
        <v>15.385999999999999</v>
      </c>
      <c r="W9412" s="11">
        <f>Table_1[[#This Row],[Discount]]/Table_1[[#This Row],[Sales]]</f>
        <v>2.2747952684258419E-3</v>
      </c>
      <c r="X9412" t="str">
        <f>IF(Table_1[[#This Row],[Discount %]]&lt;=0.1, "0-10%", IF(Table_1[[#This Row],[Discount %]]&lt;=0.2, "10-20%", IF(Table_1[[#This Row],[Discount %]]&lt;=0.3, "20-30%", IF(Table_1[[#This Row],[Discount %]]&lt;=0.4, "30-40%", "40%+"))))</f>
        <v>0-10%</v>
      </c>
    </row>
    <row r="9413" spans="1:24" ht="14.4" x14ac:dyDescent="0.3">
      <c r="A9413" s="2">
        <v>9412</v>
      </c>
      <c r="B9413" s="2" t="s">
        <v>10603</v>
      </c>
      <c r="C9413" s="2">
        <f>YEAR([1]Data!$D9413)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9">
        <v>104.69600000000001</v>
      </c>
      <c r="T9413" s="2">
        <v>1</v>
      </c>
      <c r="U9413" s="25">
        <v>0.2</v>
      </c>
      <c r="V9413" s="25">
        <v>6.5434999999999981</v>
      </c>
      <c r="W9413" s="11">
        <f>Table_1[[#This Row],[Discount]]/Table_1[[#This Row],[Sales]]</f>
        <v>1.910292656835027E-3</v>
      </c>
      <c r="X9413" t="str">
        <f>IF(Table_1[[#This Row],[Discount %]]&lt;=0.1, "0-10%", IF(Table_1[[#This Row],[Discount %]]&lt;=0.2, "10-20%", IF(Table_1[[#This Row],[Discount %]]&lt;=0.3, "20-30%", IF(Table_1[[#This Row],[Discount %]]&lt;=0.4, "30-40%", "40%+"))))</f>
        <v>0-10%</v>
      </c>
    </row>
    <row r="9414" spans="1:24" ht="14.4" x14ac:dyDescent="0.3">
      <c r="A9414" s="2">
        <v>9413</v>
      </c>
      <c r="B9414" s="2" t="s">
        <v>10604</v>
      </c>
      <c r="C9414" s="2">
        <f>YEAR([1]Data!$D9414)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9">
        <v>2803.92</v>
      </c>
      <c r="T9414" s="2">
        <v>5</v>
      </c>
      <c r="U9414" s="25">
        <v>0.2</v>
      </c>
      <c r="V9414" s="25">
        <v>0</v>
      </c>
      <c r="W9414" s="11">
        <f>Table_1[[#This Row],[Discount]]/Table_1[[#This Row],[Sales]]</f>
        <v>7.1328711232845451E-5</v>
      </c>
      <c r="X9414" t="str">
        <f>IF(Table_1[[#This Row],[Discount %]]&lt;=0.1, "0-10%", IF(Table_1[[#This Row],[Discount %]]&lt;=0.2, "10-20%", IF(Table_1[[#This Row],[Discount %]]&lt;=0.3, "20-30%", IF(Table_1[[#This Row],[Discount %]]&lt;=0.4, "30-40%", "40%+"))))</f>
        <v>0-10%</v>
      </c>
    </row>
    <row r="9415" spans="1:24" ht="14.4" x14ac:dyDescent="0.3">
      <c r="A9415" s="2">
        <v>9414</v>
      </c>
      <c r="B9415" s="2" t="s">
        <v>10605</v>
      </c>
      <c r="C9415" s="2">
        <f>YEAR([1]Data!$D9415)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9">
        <v>6.8159999999999981</v>
      </c>
      <c r="T9415" s="2">
        <v>2</v>
      </c>
      <c r="U9415" s="25">
        <v>0.8</v>
      </c>
      <c r="V9415" s="25">
        <v>-11.587200000000003</v>
      </c>
      <c r="W9415" s="11">
        <f>Table_1[[#This Row],[Discount]]/Table_1[[#This Row],[Sales]]</f>
        <v>0.11737089201877939</v>
      </c>
      <c r="X9415" t="str">
        <f>IF(Table_1[[#This Row],[Discount %]]&lt;=0.1, "0-10%", IF(Table_1[[#This Row],[Discount %]]&lt;=0.2, "10-20%", IF(Table_1[[#This Row],[Discount %]]&lt;=0.3, "20-30%", IF(Table_1[[#This Row],[Discount %]]&lt;=0.4, "30-40%", "40%+"))))</f>
        <v>10-20%</v>
      </c>
    </row>
    <row r="9416" spans="1:24" ht="14.4" x14ac:dyDescent="0.3">
      <c r="A9416" s="2">
        <v>9415</v>
      </c>
      <c r="B9416" s="2" t="s">
        <v>10606</v>
      </c>
      <c r="C9416" s="2">
        <f>YEAR([1]Data!$D9416)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9">
        <v>249.58400000000003</v>
      </c>
      <c r="T9416" s="2">
        <v>2</v>
      </c>
      <c r="U9416" s="25">
        <v>0.2</v>
      </c>
      <c r="V9416" s="25">
        <v>15.598999999999997</v>
      </c>
      <c r="W9416" s="11">
        <f>Table_1[[#This Row],[Discount]]/Table_1[[#This Row],[Sales]]</f>
        <v>8.0133341880889793E-4</v>
      </c>
      <c r="X9416" t="str">
        <f>IF(Table_1[[#This Row],[Discount %]]&lt;=0.1, "0-10%", IF(Table_1[[#This Row],[Discount %]]&lt;=0.2, "10-20%", IF(Table_1[[#This Row],[Discount %]]&lt;=0.3, "20-30%", IF(Table_1[[#This Row],[Discount %]]&lt;=0.4, "30-40%", "40%+"))))</f>
        <v>0-10%</v>
      </c>
    </row>
    <row r="9417" spans="1:24" ht="14.4" x14ac:dyDescent="0.3">
      <c r="A9417" s="2">
        <v>9416</v>
      </c>
      <c r="B9417" s="2" t="s">
        <v>10606</v>
      </c>
      <c r="C9417" s="2">
        <f>YEAR([1]Data!$D9417)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9">
        <v>17.940000000000001</v>
      </c>
      <c r="T9417" s="2">
        <v>3</v>
      </c>
      <c r="U9417" s="25">
        <v>0</v>
      </c>
      <c r="V9417" s="25">
        <v>8.7906000000000013</v>
      </c>
      <c r="W9417" s="11">
        <f>Table_1[[#This Row],[Discount]]/Table_1[[#This Row],[Sales]]</f>
        <v>0</v>
      </c>
      <c r="X9417" t="str">
        <f>IF(Table_1[[#This Row],[Discount %]]&lt;=0.1, "0-10%", IF(Table_1[[#This Row],[Discount %]]&lt;=0.2, "10-20%", IF(Table_1[[#This Row],[Discount %]]&lt;=0.3, "20-30%", IF(Table_1[[#This Row],[Discount %]]&lt;=0.4, "30-40%", "40%+"))))</f>
        <v>0-10%</v>
      </c>
    </row>
    <row r="9418" spans="1:24" ht="14.4" x14ac:dyDescent="0.3">
      <c r="A9418" s="2">
        <v>9417</v>
      </c>
      <c r="B9418" s="2" t="s">
        <v>10606</v>
      </c>
      <c r="C9418" s="2">
        <f>YEAR([1]Data!$D9418)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9">
        <v>10.11</v>
      </c>
      <c r="T9418" s="2">
        <v>3</v>
      </c>
      <c r="U9418" s="25">
        <v>0</v>
      </c>
      <c r="V9418" s="25">
        <v>3.2351999999999994</v>
      </c>
      <c r="W9418" s="11">
        <f>Table_1[[#This Row],[Discount]]/Table_1[[#This Row],[Sales]]</f>
        <v>0</v>
      </c>
      <c r="X9418" t="str">
        <f>IF(Table_1[[#This Row],[Discount %]]&lt;=0.1, "0-10%", IF(Table_1[[#This Row],[Discount %]]&lt;=0.2, "10-20%", IF(Table_1[[#This Row],[Discount %]]&lt;=0.3, "20-30%", IF(Table_1[[#This Row],[Discount %]]&lt;=0.4, "30-40%", "40%+"))))</f>
        <v>0-10%</v>
      </c>
    </row>
    <row r="9419" spans="1:24" ht="14.4" x14ac:dyDescent="0.3">
      <c r="A9419" s="2">
        <v>9418</v>
      </c>
      <c r="B9419" s="2" t="s">
        <v>10607</v>
      </c>
      <c r="C9419" s="2">
        <f>YEAR([1]Data!$D9419)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9">
        <v>10.368000000000002</v>
      </c>
      <c r="T9419" s="2">
        <v>2</v>
      </c>
      <c r="U9419" s="25">
        <v>0.2</v>
      </c>
      <c r="V9419" s="25">
        <v>3.6288</v>
      </c>
      <c r="W9419" s="11">
        <f>Table_1[[#This Row],[Discount]]/Table_1[[#This Row],[Sales]]</f>
        <v>1.9290123456790119E-2</v>
      </c>
      <c r="X9419" t="str">
        <f>IF(Table_1[[#This Row],[Discount %]]&lt;=0.1, "0-10%", IF(Table_1[[#This Row],[Discount %]]&lt;=0.2, "10-20%", IF(Table_1[[#This Row],[Discount %]]&lt;=0.3, "20-30%", IF(Table_1[[#This Row],[Discount %]]&lt;=0.4, "30-40%", "40%+"))))</f>
        <v>0-10%</v>
      </c>
    </row>
    <row r="9420" spans="1:24" ht="14.4" x14ac:dyDescent="0.3">
      <c r="A9420" s="2">
        <v>9419</v>
      </c>
      <c r="B9420" s="2" t="s">
        <v>10607</v>
      </c>
      <c r="C9420" s="2">
        <f>YEAR([1]Data!$D9420)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9">
        <v>11.952000000000002</v>
      </c>
      <c r="T9420" s="2">
        <v>3</v>
      </c>
      <c r="U9420" s="25">
        <v>0.2</v>
      </c>
      <c r="V9420" s="25">
        <v>4.0338000000000003</v>
      </c>
      <c r="W9420" s="11">
        <f>Table_1[[#This Row],[Discount]]/Table_1[[#This Row],[Sales]]</f>
        <v>1.6733601070950468E-2</v>
      </c>
      <c r="X9420" t="str">
        <f>IF(Table_1[[#This Row],[Discount %]]&lt;=0.1, "0-10%", IF(Table_1[[#This Row],[Discount %]]&lt;=0.2, "10-20%", IF(Table_1[[#This Row],[Discount %]]&lt;=0.3, "20-30%", IF(Table_1[[#This Row],[Discount %]]&lt;=0.4, "30-40%", "40%+"))))</f>
        <v>0-10%</v>
      </c>
    </row>
    <row r="9421" spans="1:24" ht="14.4" x14ac:dyDescent="0.3">
      <c r="A9421" s="2">
        <v>9420</v>
      </c>
      <c r="B9421" s="2" t="s">
        <v>10608</v>
      </c>
      <c r="C9421" s="2">
        <f>YEAR([1]Data!$D9421)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9">
        <v>15.223999999999997</v>
      </c>
      <c r="T9421" s="2">
        <v>2</v>
      </c>
      <c r="U9421" s="25">
        <v>0.8</v>
      </c>
      <c r="V9421" s="25">
        <v>-38.821200000000012</v>
      </c>
      <c r="W9421" s="11">
        <f>Table_1[[#This Row],[Discount]]/Table_1[[#This Row],[Sales]]</f>
        <v>5.2548607461902277E-2</v>
      </c>
      <c r="X9421" t="str">
        <f>IF(Table_1[[#This Row],[Discount %]]&lt;=0.1, "0-10%", IF(Table_1[[#This Row],[Discount %]]&lt;=0.2, "10-20%", IF(Table_1[[#This Row],[Discount %]]&lt;=0.3, "20-30%", IF(Table_1[[#This Row],[Discount %]]&lt;=0.4, "30-40%", "40%+"))))</f>
        <v>0-10%</v>
      </c>
    </row>
    <row r="9422" spans="1:24" ht="14.4" x14ac:dyDescent="0.3">
      <c r="A9422" s="2">
        <v>9421</v>
      </c>
      <c r="B9422" s="2" t="s">
        <v>10608</v>
      </c>
      <c r="C9422" s="2">
        <f>YEAR([1]Data!$D9422)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9">
        <v>21.983999999999995</v>
      </c>
      <c r="T9422" s="2">
        <v>6</v>
      </c>
      <c r="U9422" s="25">
        <v>0.8</v>
      </c>
      <c r="V9422" s="25">
        <v>-56.059200000000011</v>
      </c>
      <c r="W9422" s="11">
        <f>Table_1[[#This Row],[Discount]]/Table_1[[#This Row],[Sales]]</f>
        <v>3.6390101892285309E-2</v>
      </c>
      <c r="X9422" t="str">
        <f>IF(Table_1[[#This Row],[Discount %]]&lt;=0.1, "0-10%", IF(Table_1[[#This Row],[Discount %]]&lt;=0.2, "10-20%", IF(Table_1[[#This Row],[Discount %]]&lt;=0.3, "20-30%", IF(Table_1[[#This Row],[Discount %]]&lt;=0.4, "30-40%", "40%+"))))</f>
        <v>0-10%</v>
      </c>
    </row>
    <row r="9423" spans="1:24" ht="14.4" x14ac:dyDescent="0.3">
      <c r="A9423" s="2">
        <v>9422</v>
      </c>
      <c r="B9423" s="2" t="s">
        <v>10609</v>
      </c>
      <c r="C9423" s="2">
        <f>YEAR([1]Data!$D9423)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9">
        <v>604.75199999999995</v>
      </c>
      <c r="T9423" s="2">
        <v>6</v>
      </c>
      <c r="U9423" s="25">
        <v>0.2</v>
      </c>
      <c r="V9423" s="25">
        <v>60.475200000000058</v>
      </c>
      <c r="W9423" s="11">
        <f>Table_1[[#This Row],[Discount]]/Table_1[[#This Row],[Sales]]</f>
        <v>3.3071407783686539E-4</v>
      </c>
      <c r="X9423" t="str">
        <f>IF(Table_1[[#This Row],[Discount %]]&lt;=0.1, "0-10%", IF(Table_1[[#This Row],[Discount %]]&lt;=0.2, "10-20%", IF(Table_1[[#This Row],[Discount %]]&lt;=0.3, "20-30%", IF(Table_1[[#This Row],[Discount %]]&lt;=0.4, "30-40%", "40%+"))))</f>
        <v>0-10%</v>
      </c>
    </row>
    <row r="9424" spans="1:24" ht="14.4" x14ac:dyDescent="0.3">
      <c r="A9424" s="2">
        <v>9423</v>
      </c>
      <c r="B9424" s="2" t="s">
        <v>10609</v>
      </c>
      <c r="C9424" s="2">
        <f>YEAR([1]Data!$D9424)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9">
        <v>40.700000000000003</v>
      </c>
      <c r="T9424" s="2">
        <v>5</v>
      </c>
      <c r="U9424" s="25">
        <v>0</v>
      </c>
      <c r="V9424" s="25">
        <v>11.802999999999999</v>
      </c>
      <c r="W9424" s="11">
        <f>Table_1[[#This Row],[Discount]]/Table_1[[#This Row],[Sales]]</f>
        <v>0</v>
      </c>
      <c r="X9424" t="str">
        <f>IF(Table_1[[#This Row],[Discount %]]&lt;=0.1, "0-10%", IF(Table_1[[#This Row],[Discount %]]&lt;=0.2, "10-20%", IF(Table_1[[#This Row],[Discount %]]&lt;=0.3, "20-30%", IF(Table_1[[#This Row],[Discount %]]&lt;=0.4, "30-40%", "40%+"))))</f>
        <v>0-10%</v>
      </c>
    </row>
    <row r="9425" spans="1:24" ht="14.4" x14ac:dyDescent="0.3">
      <c r="A9425" s="2">
        <v>9424</v>
      </c>
      <c r="B9425" s="2" t="s">
        <v>10609</v>
      </c>
      <c r="C9425" s="2">
        <f>YEAR([1]Data!$D9425)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9">
        <v>302.37599999999998</v>
      </c>
      <c r="T9425" s="2">
        <v>3</v>
      </c>
      <c r="U9425" s="25">
        <v>0.2</v>
      </c>
      <c r="V9425" s="25">
        <v>37.796999999999997</v>
      </c>
      <c r="W9425" s="11">
        <f>Table_1[[#This Row],[Discount]]/Table_1[[#This Row],[Sales]]</f>
        <v>6.6142815567373078E-4</v>
      </c>
      <c r="X9425" t="str">
        <f>IF(Table_1[[#This Row],[Discount %]]&lt;=0.1, "0-10%", IF(Table_1[[#This Row],[Discount %]]&lt;=0.2, "10-20%", IF(Table_1[[#This Row],[Discount %]]&lt;=0.3, "20-30%", IF(Table_1[[#This Row],[Discount %]]&lt;=0.4, "30-40%", "40%+"))))</f>
        <v>0-10%</v>
      </c>
    </row>
    <row r="9426" spans="1:24" ht="14.4" x14ac:dyDescent="0.3">
      <c r="A9426" s="2">
        <v>9425</v>
      </c>
      <c r="B9426" s="2" t="s">
        <v>10609</v>
      </c>
      <c r="C9426" s="2">
        <f>YEAR([1]Data!$D9426)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9">
        <v>45</v>
      </c>
      <c r="T9426" s="2">
        <v>3</v>
      </c>
      <c r="U9426" s="25">
        <v>0</v>
      </c>
      <c r="V9426" s="25">
        <v>4.9500000000000011</v>
      </c>
      <c r="W9426" s="11">
        <f>Table_1[[#This Row],[Discount]]/Table_1[[#This Row],[Sales]]</f>
        <v>0</v>
      </c>
      <c r="X9426" t="str">
        <f>IF(Table_1[[#This Row],[Discount %]]&lt;=0.1, "0-10%", IF(Table_1[[#This Row],[Discount %]]&lt;=0.2, "10-20%", IF(Table_1[[#This Row],[Discount %]]&lt;=0.3, "20-30%", IF(Table_1[[#This Row],[Discount %]]&lt;=0.4, "30-40%", "40%+"))))</f>
        <v>0-10%</v>
      </c>
    </row>
    <row r="9427" spans="1:24" ht="14.4" x14ac:dyDescent="0.3">
      <c r="A9427" s="2">
        <v>9426</v>
      </c>
      <c r="B9427" s="2" t="s">
        <v>10610</v>
      </c>
      <c r="C9427" s="2">
        <f>YEAR([1]Data!$D9427)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9">
        <v>3785.2920000000004</v>
      </c>
      <c r="T9427" s="2">
        <v>6</v>
      </c>
      <c r="U9427" s="25">
        <v>0.1</v>
      </c>
      <c r="V9427" s="25">
        <v>420.58800000000019</v>
      </c>
      <c r="W9427" s="11">
        <f>Table_1[[#This Row],[Discount]]/Table_1[[#This Row],[Sales]]</f>
        <v>2.6418041197350165E-5</v>
      </c>
      <c r="X9427" t="str">
        <f>IF(Table_1[[#This Row],[Discount %]]&lt;=0.1, "0-10%", IF(Table_1[[#This Row],[Discount %]]&lt;=0.2, "10-20%", IF(Table_1[[#This Row],[Discount %]]&lt;=0.3, "20-30%", IF(Table_1[[#This Row],[Discount %]]&lt;=0.4, "30-40%", "40%+"))))</f>
        <v>0-10%</v>
      </c>
    </row>
    <row r="9428" spans="1:24" ht="14.4" x14ac:dyDescent="0.3">
      <c r="A9428" s="2">
        <v>9427</v>
      </c>
      <c r="B9428" s="2" t="s">
        <v>10611</v>
      </c>
      <c r="C9428" s="2">
        <f>YEAR([1]Data!$D9428)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9">
        <v>35.4</v>
      </c>
      <c r="T9428" s="2">
        <v>5</v>
      </c>
      <c r="U9428" s="25">
        <v>0</v>
      </c>
      <c r="V9428" s="25">
        <v>13.452000000000002</v>
      </c>
      <c r="W9428" s="11">
        <f>Table_1[[#This Row],[Discount]]/Table_1[[#This Row],[Sales]]</f>
        <v>0</v>
      </c>
      <c r="X9428" t="str">
        <f>IF(Table_1[[#This Row],[Discount %]]&lt;=0.1, "0-10%", IF(Table_1[[#This Row],[Discount %]]&lt;=0.2, "10-20%", IF(Table_1[[#This Row],[Discount %]]&lt;=0.3, "20-30%", IF(Table_1[[#This Row],[Discount %]]&lt;=0.4, "30-40%", "40%+"))))</f>
        <v>0-10%</v>
      </c>
    </row>
    <row r="9429" spans="1:24" ht="14.4" x14ac:dyDescent="0.3">
      <c r="A9429" s="2">
        <v>9428</v>
      </c>
      <c r="B9429" s="2" t="s">
        <v>10612</v>
      </c>
      <c r="C9429" s="2">
        <f>YEAR([1]Data!$D9429)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9">
        <v>199.89999999999998</v>
      </c>
      <c r="T9429" s="2">
        <v>5</v>
      </c>
      <c r="U9429" s="25">
        <v>0</v>
      </c>
      <c r="V9429" s="25">
        <v>39.97999999999999</v>
      </c>
      <c r="W9429" s="11">
        <f>Table_1[[#This Row],[Discount]]/Table_1[[#This Row],[Sales]]</f>
        <v>0</v>
      </c>
      <c r="X9429" t="str">
        <f>IF(Table_1[[#This Row],[Discount %]]&lt;=0.1, "0-10%", IF(Table_1[[#This Row],[Discount %]]&lt;=0.2, "10-20%", IF(Table_1[[#This Row],[Discount %]]&lt;=0.3, "20-30%", IF(Table_1[[#This Row],[Discount %]]&lt;=0.4, "30-40%", "40%+"))))</f>
        <v>0-10%</v>
      </c>
    </row>
    <row r="9430" spans="1:24" ht="14.4" x14ac:dyDescent="0.3">
      <c r="A9430" s="2">
        <v>9429</v>
      </c>
      <c r="B9430" s="2" t="s">
        <v>10613</v>
      </c>
      <c r="C9430" s="2">
        <f>YEAR([1]Data!$D9430)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9">
        <v>1212.9599999999998</v>
      </c>
      <c r="T9430" s="2">
        <v>8</v>
      </c>
      <c r="U9430" s="25">
        <v>0.3</v>
      </c>
      <c r="V9430" s="25">
        <v>-69.311999999999898</v>
      </c>
      <c r="W9430" s="11">
        <f>Table_1[[#This Row],[Discount]]/Table_1[[#This Row],[Sales]]</f>
        <v>2.4732884843688173E-4</v>
      </c>
      <c r="X9430" t="str">
        <f>IF(Table_1[[#This Row],[Discount %]]&lt;=0.1, "0-10%", IF(Table_1[[#This Row],[Discount %]]&lt;=0.2, "10-20%", IF(Table_1[[#This Row],[Discount %]]&lt;=0.3, "20-30%", IF(Table_1[[#This Row],[Discount %]]&lt;=0.4, "30-40%", "40%+"))))</f>
        <v>0-10%</v>
      </c>
    </row>
    <row r="9431" spans="1:24" ht="14.4" x14ac:dyDescent="0.3">
      <c r="A9431" s="2">
        <v>9430</v>
      </c>
      <c r="B9431" s="2" t="s">
        <v>10614</v>
      </c>
      <c r="C9431" s="2">
        <f>YEAR([1]Data!$D9431)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9">
        <v>1099.96</v>
      </c>
      <c r="T9431" s="2">
        <v>5</v>
      </c>
      <c r="U9431" s="25">
        <v>0.2</v>
      </c>
      <c r="V9431" s="25">
        <v>82.496999999999957</v>
      </c>
      <c r="W9431" s="11">
        <f>Table_1[[#This Row],[Discount]]/Table_1[[#This Row],[Sales]]</f>
        <v>1.8182479362885924E-4</v>
      </c>
      <c r="X9431" t="str">
        <f>IF(Table_1[[#This Row],[Discount %]]&lt;=0.1, "0-10%", IF(Table_1[[#This Row],[Discount %]]&lt;=0.2, "10-20%", IF(Table_1[[#This Row],[Discount %]]&lt;=0.3, "20-30%", IF(Table_1[[#This Row],[Discount %]]&lt;=0.4, "30-40%", "40%+"))))</f>
        <v>0-10%</v>
      </c>
    </row>
    <row r="9432" spans="1:24" ht="14.4" x14ac:dyDescent="0.3">
      <c r="A9432" s="2">
        <v>9431</v>
      </c>
      <c r="B9432" s="2" t="s">
        <v>10614</v>
      </c>
      <c r="C9432" s="2">
        <f>YEAR([1]Data!$D9432)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9">
        <v>103.48100000000001</v>
      </c>
      <c r="T9432" s="2">
        <v>1</v>
      </c>
      <c r="U9432" s="25">
        <v>0.3</v>
      </c>
      <c r="V9432" s="25">
        <v>-16.261300000000006</v>
      </c>
      <c r="W9432" s="11">
        <f>Table_1[[#This Row],[Discount]]/Table_1[[#This Row],[Sales]]</f>
        <v>2.8990829234352197E-3</v>
      </c>
      <c r="X9432" t="str">
        <f>IF(Table_1[[#This Row],[Discount %]]&lt;=0.1, "0-10%", IF(Table_1[[#This Row],[Discount %]]&lt;=0.2, "10-20%", IF(Table_1[[#This Row],[Discount %]]&lt;=0.3, "20-30%", IF(Table_1[[#This Row],[Discount %]]&lt;=0.4, "30-40%", "40%+"))))</f>
        <v>0-10%</v>
      </c>
    </row>
    <row r="9433" spans="1:24" ht="14.4" x14ac:dyDescent="0.3">
      <c r="A9433" s="2">
        <v>9432</v>
      </c>
      <c r="B9433" s="2" t="s">
        <v>10615</v>
      </c>
      <c r="C9433" s="2">
        <f>YEAR([1]Data!$D9433)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9">
        <v>5.9039999999999999</v>
      </c>
      <c r="T9433" s="2">
        <v>2</v>
      </c>
      <c r="U9433" s="25">
        <v>0.2</v>
      </c>
      <c r="V9433" s="25">
        <v>1.9925999999999999</v>
      </c>
      <c r="W9433" s="11">
        <f>Table_1[[#This Row],[Discount]]/Table_1[[#This Row],[Sales]]</f>
        <v>3.3875338753387538E-2</v>
      </c>
      <c r="X9433" t="str">
        <f>IF(Table_1[[#This Row],[Discount %]]&lt;=0.1, "0-10%", IF(Table_1[[#This Row],[Discount %]]&lt;=0.2, "10-20%", IF(Table_1[[#This Row],[Discount %]]&lt;=0.3, "20-30%", IF(Table_1[[#This Row],[Discount %]]&lt;=0.4, "30-40%", "40%+"))))</f>
        <v>0-10%</v>
      </c>
    </row>
    <row r="9434" spans="1:24" ht="14.4" x14ac:dyDescent="0.3">
      <c r="A9434" s="2">
        <v>9433</v>
      </c>
      <c r="B9434" s="2" t="s">
        <v>10616</v>
      </c>
      <c r="C9434" s="2">
        <f>YEAR([1]Data!$D9434)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9">
        <v>30.080000000000002</v>
      </c>
      <c r="T9434" s="2">
        <v>2</v>
      </c>
      <c r="U9434" s="25">
        <v>0.2</v>
      </c>
      <c r="V9434" s="25">
        <v>-5.2640000000000002</v>
      </c>
      <c r="W9434" s="11">
        <f>Table_1[[#This Row],[Discount]]/Table_1[[#This Row],[Sales]]</f>
        <v>6.648936170212766E-3</v>
      </c>
      <c r="X9434" t="str">
        <f>IF(Table_1[[#This Row],[Discount %]]&lt;=0.1, "0-10%", IF(Table_1[[#This Row],[Discount %]]&lt;=0.2, "10-20%", IF(Table_1[[#This Row],[Discount %]]&lt;=0.3, "20-30%", IF(Table_1[[#This Row],[Discount %]]&lt;=0.4, "30-40%", "40%+"))))</f>
        <v>0-10%</v>
      </c>
    </row>
    <row r="9435" spans="1:24" ht="14.4" x14ac:dyDescent="0.3">
      <c r="A9435" s="2">
        <v>9434</v>
      </c>
      <c r="B9435" s="2" t="s">
        <v>10616</v>
      </c>
      <c r="C9435" s="2">
        <f>YEAR([1]Data!$D9435)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9">
        <v>36.288000000000011</v>
      </c>
      <c r="T9435" s="2">
        <v>7</v>
      </c>
      <c r="U9435" s="25">
        <v>0.2</v>
      </c>
      <c r="V9435" s="25">
        <v>12.700800000000001</v>
      </c>
      <c r="W9435" s="11">
        <f>Table_1[[#This Row],[Discount]]/Table_1[[#This Row],[Sales]]</f>
        <v>5.511463844797177E-3</v>
      </c>
      <c r="X9435" t="str">
        <f>IF(Table_1[[#This Row],[Discount %]]&lt;=0.1, "0-10%", IF(Table_1[[#This Row],[Discount %]]&lt;=0.2, "10-20%", IF(Table_1[[#This Row],[Discount %]]&lt;=0.3, "20-30%", IF(Table_1[[#This Row],[Discount %]]&lt;=0.4, "30-40%", "40%+"))))</f>
        <v>0-10%</v>
      </c>
    </row>
    <row r="9436" spans="1:24" ht="14.4" x14ac:dyDescent="0.3">
      <c r="A9436" s="2">
        <v>9435</v>
      </c>
      <c r="B9436" s="2" t="s">
        <v>10616</v>
      </c>
      <c r="C9436" s="2">
        <f>YEAR([1]Data!$D9436)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9">
        <v>10.272000000000002</v>
      </c>
      <c r="T9436" s="2">
        <v>3</v>
      </c>
      <c r="U9436" s="25">
        <v>0.2</v>
      </c>
      <c r="V9436" s="25">
        <v>1.1555999999999984</v>
      </c>
      <c r="W9436" s="11">
        <f>Table_1[[#This Row],[Discount]]/Table_1[[#This Row],[Sales]]</f>
        <v>1.9470404984423675E-2</v>
      </c>
      <c r="X9436" t="str">
        <f>IF(Table_1[[#This Row],[Discount %]]&lt;=0.1, "0-10%", IF(Table_1[[#This Row],[Discount %]]&lt;=0.2, "10-20%", IF(Table_1[[#This Row],[Discount %]]&lt;=0.3, "20-30%", IF(Table_1[[#This Row],[Discount %]]&lt;=0.4, "30-40%", "40%+"))))</f>
        <v>0-10%</v>
      </c>
    </row>
    <row r="9437" spans="1:24" ht="14.4" x14ac:dyDescent="0.3">
      <c r="A9437" s="2">
        <v>9436</v>
      </c>
      <c r="B9437" s="2" t="s">
        <v>10616</v>
      </c>
      <c r="C9437" s="2">
        <f>YEAR([1]Data!$D9437)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9">
        <v>252.8</v>
      </c>
      <c r="T9437" s="2">
        <v>4</v>
      </c>
      <c r="U9437" s="25">
        <v>0.2</v>
      </c>
      <c r="V9437" s="25">
        <v>-31.600000000000037</v>
      </c>
      <c r="W9437" s="11">
        <f>Table_1[[#This Row],[Discount]]/Table_1[[#This Row],[Sales]]</f>
        <v>7.911392405063291E-4</v>
      </c>
      <c r="X9437" t="str">
        <f>IF(Table_1[[#This Row],[Discount %]]&lt;=0.1, "0-10%", IF(Table_1[[#This Row],[Discount %]]&lt;=0.2, "10-20%", IF(Table_1[[#This Row],[Discount %]]&lt;=0.3, "20-30%", IF(Table_1[[#This Row],[Discount %]]&lt;=0.4, "30-40%", "40%+"))))</f>
        <v>0-10%</v>
      </c>
    </row>
    <row r="9438" spans="1:24" ht="14.4" x14ac:dyDescent="0.3">
      <c r="A9438" s="2">
        <v>9437</v>
      </c>
      <c r="B9438" s="2" t="s">
        <v>10617</v>
      </c>
      <c r="C9438" s="2">
        <f>YEAR([1]Data!$D9438)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9">
        <v>2.9460000000000006</v>
      </c>
      <c r="T9438" s="2">
        <v>2</v>
      </c>
      <c r="U9438" s="25">
        <v>0.7</v>
      </c>
      <c r="V9438" s="25">
        <v>-2.0621999999999998</v>
      </c>
      <c r="W9438" s="11">
        <f>Table_1[[#This Row],[Discount]]/Table_1[[#This Row],[Sales]]</f>
        <v>0.23761031907671412</v>
      </c>
      <c r="X9438" t="str">
        <f>IF(Table_1[[#This Row],[Discount %]]&lt;=0.1, "0-10%", IF(Table_1[[#This Row],[Discount %]]&lt;=0.2, "10-20%", IF(Table_1[[#This Row],[Discount %]]&lt;=0.3, "20-30%", IF(Table_1[[#This Row],[Discount %]]&lt;=0.4, "30-40%", "40%+"))))</f>
        <v>20-30%</v>
      </c>
    </row>
    <row r="9439" spans="1:24" ht="14.4" x14ac:dyDescent="0.3">
      <c r="A9439" s="2">
        <v>9438</v>
      </c>
      <c r="B9439" s="2" t="s">
        <v>10618</v>
      </c>
      <c r="C9439" s="2">
        <f>YEAR([1]Data!$D9439)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9">
        <v>12.96</v>
      </c>
      <c r="T9439" s="2">
        <v>2</v>
      </c>
      <c r="U9439" s="25">
        <v>0</v>
      </c>
      <c r="V9439" s="25">
        <v>6.2208000000000006</v>
      </c>
      <c r="W9439" s="11">
        <f>Table_1[[#This Row],[Discount]]/Table_1[[#This Row],[Sales]]</f>
        <v>0</v>
      </c>
      <c r="X9439" t="str">
        <f>IF(Table_1[[#This Row],[Discount %]]&lt;=0.1, "0-10%", IF(Table_1[[#This Row],[Discount %]]&lt;=0.2, "10-20%", IF(Table_1[[#This Row],[Discount %]]&lt;=0.3, "20-30%", IF(Table_1[[#This Row],[Discount %]]&lt;=0.4, "30-40%", "40%+"))))</f>
        <v>0-10%</v>
      </c>
    </row>
    <row r="9440" spans="1:24" ht="14.4" x14ac:dyDescent="0.3">
      <c r="A9440" s="2">
        <v>9439</v>
      </c>
      <c r="B9440" s="2" t="s">
        <v>10619</v>
      </c>
      <c r="C9440" s="2">
        <f>YEAR([1]Data!$D9440)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9">
        <v>285.57599999999996</v>
      </c>
      <c r="T9440" s="2">
        <v>4</v>
      </c>
      <c r="U9440" s="25">
        <v>0.4</v>
      </c>
      <c r="V9440" s="25">
        <v>-57.115200000000016</v>
      </c>
      <c r="W9440" s="11">
        <f>Table_1[[#This Row],[Discount]]/Table_1[[#This Row],[Sales]]</f>
        <v>1.4006779281172091E-3</v>
      </c>
      <c r="X9440" t="str">
        <f>IF(Table_1[[#This Row],[Discount %]]&lt;=0.1, "0-10%", IF(Table_1[[#This Row],[Discount %]]&lt;=0.2, "10-20%", IF(Table_1[[#This Row],[Discount %]]&lt;=0.3, "20-30%", IF(Table_1[[#This Row],[Discount %]]&lt;=0.4, "30-40%", "40%+"))))</f>
        <v>0-10%</v>
      </c>
    </row>
    <row r="9441" spans="1:24" ht="14.4" x14ac:dyDescent="0.3">
      <c r="A9441" s="2">
        <v>9440</v>
      </c>
      <c r="B9441" s="2" t="s">
        <v>10620</v>
      </c>
      <c r="C9441" s="2">
        <f>YEAR([1]Data!$D9441)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9">
        <v>22.240000000000002</v>
      </c>
      <c r="T9441" s="2">
        <v>2</v>
      </c>
      <c r="U9441" s="25">
        <v>0.2</v>
      </c>
      <c r="V9441" s="25">
        <v>2.5019999999999971</v>
      </c>
      <c r="W9441" s="11">
        <f>Table_1[[#This Row],[Discount]]/Table_1[[#This Row],[Sales]]</f>
        <v>8.9928057553956831E-3</v>
      </c>
      <c r="X9441" t="str">
        <f>IF(Table_1[[#This Row],[Discount %]]&lt;=0.1, "0-10%", IF(Table_1[[#This Row],[Discount %]]&lt;=0.2, "10-20%", IF(Table_1[[#This Row],[Discount %]]&lt;=0.3, "20-30%", IF(Table_1[[#This Row],[Discount %]]&lt;=0.4, "30-40%", "40%+"))))</f>
        <v>0-10%</v>
      </c>
    </row>
    <row r="9442" spans="1:24" ht="14.4" x14ac:dyDescent="0.3">
      <c r="A9442" s="2">
        <v>9441</v>
      </c>
      <c r="B9442" s="2" t="s">
        <v>10621</v>
      </c>
      <c r="C9442" s="2">
        <f>YEAR([1]Data!$D9442)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9">
        <v>14.62</v>
      </c>
      <c r="T9442" s="2">
        <v>2</v>
      </c>
      <c r="U9442" s="25">
        <v>0</v>
      </c>
      <c r="V9442" s="25">
        <v>6.7251999999999992</v>
      </c>
      <c r="W9442" s="11">
        <f>Table_1[[#This Row],[Discount]]/Table_1[[#This Row],[Sales]]</f>
        <v>0</v>
      </c>
      <c r="X9442" t="str">
        <f>IF(Table_1[[#This Row],[Discount %]]&lt;=0.1, "0-10%", IF(Table_1[[#This Row],[Discount %]]&lt;=0.2, "10-20%", IF(Table_1[[#This Row],[Discount %]]&lt;=0.3, "20-30%", IF(Table_1[[#This Row],[Discount %]]&lt;=0.4, "30-40%", "40%+"))))</f>
        <v>0-10%</v>
      </c>
    </row>
    <row r="9443" spans="1:24" ht="14.4" x14ac:dyDescent="0.3">
      <c r="A9443" s="2">
        <v>9442</v>
      </c>
      <c r="B9443" s="2" t="s">
        <v>10622</v>
      </c>
      <c r="C9443" s="2">
        <f>YEAR([1]Data!$D9443)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9">
        <v>48.36</v>
      </c>
      <c r="T9443" s="2">
        <v>5</v>
      </c>
      <c r="U9443" s="25">
        <v>0.2</v>
      </c>
      <c r="V9443" s="25">
        <v>6.0449999999999946</v>
      </c>
      <c r="W9443" s="11">
        <f>Table_1[[#This Row],[Discount]]/Table_1[[#This Row],[Sales]]</f>
        <v>4.1356492969396195E-3</v>
      </c>
      <c r="X9443" t="str">
        <f>IF(Table_1[[#This Row],[Discount %]]&lt;=0.1, "0-10%", IF(Table_1[[#This Row],[Discount %]]&lt;=0.2, "10-20%", IF(Table_1[[#This Row],[Discount %]]&lt;=0.3, "20-30%", IF(Table_1[[#This Row],[Discount %]]&lt;=0.4, "30-40%", "40%+"))))</f>
        <v>0-10%</v>
      </c>
    </row>
    <row r="9444" spans="1:24" ht="14.4" x14ac:dyDescent="0.3">
      <c r="A9444" s="2">
        <v>9443</v>
      </c>
      <c r="B9444" s="2" t="s">
        <v>10625</v>
      </c>
      <c r="C9444" s="2">
        <f>YEAR([1]Data!$D9444)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9">
        <v>16.256</v>
      </c>
      <c r="T9444" s="2">
        <v>2</v>
      </c>
      <c r="U9444" s="25">
        <v>0.2</v>
      </c>
      <c r="V9444" s="25">
        <v>1.2192000000000007</v>
      </c>
      <c r="W9444" s="11">
        <f>Table_1[[#This Row],[Discount]]/Table_1[[#This Row],[Sales]]</f>
        <v>1.2303149606299213E-2</v>
      </c>
      <c r="X9444" t="str">
        <f>IF(Table_1[[#This Row],[Discount %]]&lt;=0.1, "0-10%", IF(Table_1[[#This Row],[Discount %]]&lt;=0.2, "10-20%", IF(Table_1[[#This Row],[Discount %]]&lt;=0.3, "20-30%", IF(Table_1[[#This Row],[Discount %]]&lt;=0.4, "30-40%", "40%+"))))</f>
        <v>0-10%</v>
      </c>
    </row>
    <row r="9445" spans="1:24" ht="14.4" x14ac:dyDescent="0.3">
      <c r="A9445" s="2">
        <v>9444</v>
      </c>
      <c r="B9445" s="2" t="s">
        <v>10625</v>
      </c>
      <c r="C9445" s="2">
        <f>YEAR([1]Data!$D9445)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9">
        <v>219.18400000000003</v>
      </c>
      <c r="T9445" s="2">
        <v>2</v>
      </c>
      <c r="U9445" s="25">
        <v>0.2</v>
      </c>
      <c r="V9445" s="25">
        <v>19.178600000000003</v>
      </c>
      <c r="W9445" s="11">
        <f>Table_1[[#This Row],[Discount]]/Table_1[[#This Row],[Sales]]</f>
        <v>9.1247536316519447E-4</v>
      </c>
      <c r="X9445" t="str">
        <f>IF(Table_1[[#This Row],[Discount %]]&lt;=0.1, "0-10%", IF(Table_1[[#This Row],[Discount %]]&lt;=0.2, "10-20%", IF(Table_1[[#This Row],[Discount %]]&lt;=0.3, "20-30%", IF(Table_1[[#This Row],[Discount %]]&lt;=0.4, "30-40%", "40%+"))))</f>
        <v>0-10%</v>
      </c>
    </row>
    <row r="9446" spans="1:24" ht="14.4" x14ac:dyDescent="0.3">
      <c r="A9446" s="2">
        <v>9445</v>
      </c>
      <c r="B9446" s="2" t="s">
        <v>10626</v>
      </c>
      <c r="C9446" s="2">
        <f>YEAR([1]Data!$D9446)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9">
        <v>95.84</v>
      </c>
      <c r="T9446" s="2">
        <v>4</v>
      </c>
      <c r="U9446" s="25">
        <v>0.2</v>
      </c>
      <c r="V9446" s="25">
        <v>34.741999999999997</v>
      </c>
      <c r="W9446" s="11">
        <f>Table_1[[#This Row],[Discount]]/Table_1[[#This Row],[Sales]]</f>
        <v>2.0868113522537562E-3</v>
      </c>
      <c r="X9446" t="str">
        <f>IF(Table_1[[#This Row],[Discount %]]&lt;=0.1, "0-10%", IF(Table_1[[#This Row],[Discount %]]&lt;=0.2, "10-20%", IF(Table_1[[#This Row],[Discount %]]&lt;=0.3, "20-30%", IF(Table_1[[#This Row],[Discount %]]&lt;=0.4, "30-40%", "40%+"))))</f>
        <v>0-10%</v>
      </c>
    </row>
    <row r="9447" spans="1:24" ht="14.4" x14ac:dyDescent="0.3">
      <c r="A9447" s="2">
        <v>9446</v>
      </c>
      <c r="B9447" s="2" t="s">
        <v>10627</v>
      </c>
      <c r="C9447" s="2">
        <f>YEAR([1]Data!$D9447)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9">
        <v>12.39</v>
      </c>
      <c r="T9447" s="2">
        <v>3</v>
      </c>
      <c r="U9447" s="25">
        <v>0</v>
      </c>
      <c r="V9447" s="25">
        <v>5.6993999999999998</v>
      </c>
      <c r="W9447" s="11">
        <f>Table_1[[#This Row],[Discount]]/Table_1[[#This Row],[Sales]]</f>
        <v>0</v>
      </c>
      <c r="X9447" t="str">
        <f>IF(Table_1[[#This Row],[Discount %]]&lt;=0.1, "0-10%", IF(Table_1[[#This Row],[Discount %]]&lt;=0.2, "10-20%", IF(Table_1[[#This Row],[Discount %]]&lt;=0.3, "20-30%", IF(Table_1[[#This Row],[Discount %]]&lt;=0.4, "30-40%", "40%+"))))</f>
        <v>0-10%</v>
      </c>
    </row>
    <row r="9448" spans="1:24" ht="14.4" x14ac:dyDescent="0.3">
      <c r="A9448" s="2">
        <v>9447</v>
      </c>
      <c r="B9448" s="2" t="s">
        <v>10628</v>
      </c>
      <c r="C9448" s="2">
        <f>YEAR([1]Data!$D9448)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9">
        <v>35.880000000000003</v>
      </c>
      <c r="T9448" s="2">
        <v>6</v>
      </c>
      <c r="U9448" s="25">
        <v>0</v>
      </c>
      <c r="V9448" s="25">
        <v>16.146000000000001</v>
      </c>
      <c r="W9448" s="11">
        <f>Table_1[[#This Row],[Discount]]/Table_1[[#This Row],[Sales]]</f>
        <v>0</v>
      </c>
      <c r="X9448" t="str">
        <f>IF(Table_1[[#This Row],[Discount %]]&lt;=0.1, "0-10%", IF(Table_1[[#This Row],[Discount %]]&lt;=0.2, "10-20%", IF(Table_1[[#This Row],[Discount %]]&lt;=0.3, "20-30%", IF(Table_1[[#This Row],[Discount %]]&lt;=0.4, "30-40%", "40%+"))))</f>
        <v>0-10%</v>
      </c>
    </row>
    <row r="9449" spans="1:24" ht="14.4" x14ac:dyDescent="0.3">
      <c r="A9449" s="2">
        <v>9448</v>
      </c>
      <c r="B9449" s="2" t="s">
        <v>10629</v>
      </c>
      <c r="C9449" s="2">
        <f>YEAR([1]Data!$D9449)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9">
        <v>477.29999999999995</v>
      </c>
      <c r="T9449" s="2">
        <v>5</v>
      </c>
      <c r="U9449" s="25">
        <v>0</v>
      </c>
      <c r="V9449" s="25">
        <v>138.41699999999997</v>
      </c>
      <c r="W9449" s="11">
        <f>Table_1[[#This Row],[Discount]]/Table_1[[#This Row],[Sales]]</f>
        <v>0</v>
      </c>
      <c r="X9449" t="str">
        <f>IF(Table_1[[#This Row],[Discount %]]&lt;=0.1, "0-10%", IF(Table_1[[#This Row],[Discount %]]&lt;=0.2, "10-20%", IF(Table_1[[#This Row],[Discount %]]&lt;=0.3, "20-30%", IF(Table_1[[#This Row],[Discount %]]&lt;=0.4, "30-40%", "40%+"))))</f>
        <v>0-10%</v>
      </c>
    </row>
    <row r="9450" spans="1:24" ht="14.4" x14ac:dyDescent="0.3">
      <c r="A9450" s="2">
        <v>9449</v>
      </c>
      <c r="B9450" s="2" t="s">
        <v>10630</v>
      </c>
      <c r="C9450" s="2">
        <f>YEAR([1]Data!$D9450)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9">
        <v>12.32</v>
      </c>
      <c r="T9450" s="2">
        <v>4</v>
      </c>
      <c r="U9450" s="25">
        <v>0</v>
      </c>
      <c r="V9450" s="25">
        <v>5.9135999999999997</v>
      </c>
      <c r="W9450" s="11">
        <f>Table_1[[#This Row],[Discount]]/Table_1[[#This Row],[Sales]]</f>
        <v>0</v>
      </c>
      <c r="X9450" t="str">
        <f>IF(Table_1[[#This Row],[Discount %]]&lt;=0.1, "0-10%", IF(Table_1[[#This Row],[Discount %]]&lt;=0.2, "10-20%", IF(Table_1[[#This Row],[Discount %]]&lt;=0.3, "20-30%", IF(Table_1[[#This Row],[Discount %]]&lt;=0.4, "30-40%", "40%+"))))</f>
        <v>0-10%</v>
      </c>
    </row>
    <row r="9451" spans="1:24" ht="14.4" x14ac:dyDescent="0.3">
      <c r="A9451" s="2">
        <v>9450</v>
      </c>
      <c r="B9451" s="2" t="s">
        <v>10631</v>
      </c>
      <c r="C9451" s="2">
        <f>YEAR([1]Data!$D9451)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9">
        <v>8.6080000000000005</v>
      </c>
      <c r="T9451" s="2">
        <v>2</v>
      </c>
      <c r="U9451" s="25">
        <v>0.2</v>
      </c>
      <c r="V9451" s="25">
        <v>3.0127999999999995</v>
      </c>
      <c r="W9451" s="11">
        <f>Table_1[[#This Row],[Discount]]/Table_1[[#This Row],[Sales]]</f>
        <v>2.3234200743494422E-2</v>
      </c>
      <c r="X9451" t="str">
        <f>IF(Table_1[[#This Row],[Discount %]]&lt;=0.1, "0-10%", IF(Table_1[[#This Row],[Discount %]]&lt;=0.2, "10-20%", IF(Table_1[[#This Row],[Discount %]]&lt;=0.3, "20-30%", IF(Table_1[[#This Row],[Discount %]]&lt;=0.4, "30-40%", "40%+"))))</f>
        <v>0-10%</v>
      </c>
    </row>
    <row r="9452" spans="1:24" ht="14.4" x14ac:dyDescent="0.3">
      <c r="A9452" s="2">
        <v>9451</v>
      </c>
      <c r="B9452" s="2" t="s">
        <v>10632</v>
      </c>
      <c r="C9452" s="2">
        <f>YEAR([1]Data!$D9452)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9">
        <v>136.26</v>
      </c>
      <c r="T9452" s="2">
        <v>9</v>
      </c>
      <c r="U9452" s="25">
        <v>0</v>
      </c>
      <c r="V9452" s="25">
        <v>5.4503999999999913</v>
      </c>
      <c r="W9452" s="11">
        <f>Table_1[[#This Row],[Discount]]/Table_1[[#This Row],[Sales]]</f>
        <v>0</v>
      </c>
      <c r="X9452" t="str">
        <f>IF(Table_1[[#This Row],[Discount %]]&lt;=0.1, "0-10%", IF(Table_1[[#This Row],[Discount %]]&lt;=0.2, "10-20%", IF(Table_1[[#This Row],[Discount %]]&lt;=0.3, "20-30%", IF(Table_1[[#This Row],[Discount %]]&lt;=0.4, "30-40%", "40%+"))))</f>
        <v>0-10%</v>
      </c>
    </row>
    <row r="9453" spans="1:24" ht="14.4" x14ac:dyDescent="0.3">
      <c r="A9453" s="2">
        <v>9452</v>
      </c>
      <c r="B9453" s="2" t="s">
        <v>10633</v>
      </c>
      <c r="C9453" s="2">
        <f>YEAR([1]Data!$D9453)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9">
        <v>186.14999999999998</v>
      </c>
      <c r="T9453" s="2">
        <v>3</v>
      </c>
      <c r="U9453" s="25">
        <v>0</v>
      </c>
      <c r="V9453" s="25">
        <v>55.844999999999985</v>
      </c>
      <c r="W9453" s="11">
        <f>Table_1[[#This Row],[Discount]]/Table_1[[#This Row],[Sales]]</f>
        <v>0</v>
      </c>
      <c r="X9453" t="str">
        <f>IF(Table_1[[#This Row],[Discount %]]&lt;=0.1, "0-10%", IF(Table_1[[#This Row],[Discount %]]&lt;=0.2, "10-20%", IF(Table_1[[#This Row],[Discount %]]&lt;=0.3, "20-30%", IF(Table_1[[#This Row],[Discount %]]&lt;=0.4, "30-40%", "40%+"))))</f>
        <v>0-10%</v>
      </c>
    </row>
    <row r="9454" spans="1:24" ht="14.4" x14ac:dyDescent="0.3">
      <c r="A9454" s="2">
        <v>9453</v>
      </c>
      <c r="B9454" s="2" t="s">
        <v>10633</v>
      </c>
      <c r="C9454" s="2">
        <f>YEAR([1]Data!$D9454)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9">
        <v>81.792000000000002</v>
      </c>
      <c r="T9454" s="2">
        <v>6</v>
      </c>
      <c r="U9454" s="25">
        <v>0.2</v>
      </c>
      <c r="V9454" s="25">
        <v>26.582399999999986</v>
      </c>
      <c r="W9454" s="11">
        <f>Table_1[[#This Row],[Discount]]/Table_1[[#This Row],[Sales]]</f>
        <v>2.4452269170579031E-3</v>
      </c>
      <c r="X9454" t="str">
        <f>IF(Table_1[[#This Row],[Discount %]]&lt;=0.1, "0-10%", IF(Table_1[[#This Row],[Discount %]]&lt;=0.2, "10-20%", IF(Table_1[[#This Row],[Discount %]]&lt;=0.3, "20-30%", IF(Table_1[[#This Row],[Discount %]]&lt;=0.4, "30-40%", "40%+"))))</f>
        <v>0-10%</v>
      </c>
    </row>
    <row r="9455" spans="1:24" ht="14.4" x14ac:dyDescent="0.3">
      <c r="A9455" s="2">
        <v>9454</v>
      </c>
      <c r="B9455" s="2" t="s">
        <v>10633</v>
      </c>
      <c r="C9455" s="2">
        <f>YEAR([1]Data!$D9455)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9">
        <v>47.19</v>
      </c>
      <c r="T9455" s="2">
        <v>3</v>
      </c>
      <c r="U9455" s="25">
        <v>0</v>
      </c>
      <c r="V9455" s="25">
        <v>13.685099999999995</v>
      </c>
      <c r="W9455" s="11">
        <f>Table_1[[#This Row],[Discount]]/Table_1[[#This Row],[Sales]]</f>
        <v>0</v>
      </c>
      <c r="X9455" t="str">
        <f>IF(Table_1[[#This Row],[Discount %]]&lt;=0.1, "0-10%", IF(Table_1[[#This Row],[Discount %]]&lt;=0.2, "10-20%", IF(Table_1[[#This Row],[Discount %]]&lt;=0.3, "20-30%", IF(Table_1[[#This Row],[Discount %]]&lt;=0.4, "30-40%", "40%+"))))</f>
        <v>0-10%</v>
      </c>
    </row>
    <row r="9456" spans="1:24" ht="14.4" x14ac:dyDescent="0.3">
      <c r="A9456" s="2">
        <v>9455</v>
      </c>
      <c r="B9456" s="2" t="s">
        <v>10633</v>
      </c>
      <c r="C9456" s="2">
        <f>YEAR([1]Data!$D9456)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9">
        <v>36.783999999999999</v>
      </c>
      <c r="T9456" s="2">
        <v>2</v>
      </c>
      <c r="U9456" s="25">
        <v>0.2</v>
      </c>
      <c r="V9456" s="25">
        <v>-8.2763999999999971</v>
      </c>
      <c r="W9456" s="11">
        <f>Table_1[[#This Row],[Discount]]/Table_1[[#This Row],[Sales]]</f>
        <v>5.4371465854719447E-3</v>
      </c>
      <c r="X9456" t="str">
        <f>IF(Table_1[[#This Row],[Discount %]]&lt;=0.1, "0-10%", IF(Table_1[[#This Row],[Discount %]]&lt;=0.2, "10-20%", IF(Table_1[[#This Row],[Discount %]]&lt;=0.3, "20-30%", IF(Table_1[[#This Row],[Discount %]]&lt;=0.4, "30-40%", "40%+"))))</f>
        <v>0-10%</v>
      </c>
    </row>
    <row r="9457" spans="1:24" ht="14.4" x14ac:dyDescent="0.3">
      <c r="A9457" s="2">
        <v>9456</v>
      </c>
      <c r="B9457" s="2" t="s">
        <v>10634</v>
      </c>
      <c r="C9457" s="2">
        <f>YEAR([1]Data!$D9457)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9">
        <v>91.474999999999994</v>
      </c>
      <c r="T9457" s="2">
        <v>1</v>
      </c>
      <c r="U9457" s="25">
        <v>0.5</v>
      </c>
      <c r="V9457" s="25">
        <v>-1.8294999999999959</v>
      </c>
      <c r="W9457" s="11">
        <f>Table_1[[#This Row],[Discount]]/Table_1[[#This Row],[Sales]]</f>
        <v>5.4659743099207438E-3</v>
      </c>
      <c r="X9457" t="str">
        <f>IF(Table_1[[#This Row],[Discount %]]&lt;=0.1, "0-10%", IF(Table_1[[#This Row],[Discount %]]&lt;=0.2, "10-20%", IF(Table_1[[#This Row],[Discount %]]&lt;=0.3, "20-30%", IF(Table_1[[#This Row],[Discount %]]&lt;=0.4, "30-40%", "40%+"))))</f>
        <v>0-10%</v>
      </c>
    </row>
    <row r="9458" spans="1:24" ht="14.4" x14ac:dyDescent="0.3">
      <c r="A9458" s="2">
        <v>9457</v>
      </c>
      <c r="B9458" s="2" t="s">
        <v>10637</v>
      </c>
      <c r="C9458" s="2">
        <f>YEAR([1]Data!$D9458)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9">
        <v>27.192</v>
      </c>
      <c r="T9458" s="2">
        <v>3</v>
      </c>
      <c r="U9458" s="25">
        <v>0.2</v>
      </c>
      <c r="V9458" s="25">
        <v>0.33989999999999654</v>
      </c>
      <c r="W9458" s="11">
        <f>Table_1[[#This Row],[Discount]]/Table_1[[#This Row],[Sales]]</f>
        <v>7.3551044424830835E-3</v>
      </c>
      <c r="X9458" t="str">
        <f>IF(Table_1[[#This Row],[Discount %]]&lt;=0.1, "0-10%", IF(Table_1[[#This Row],[Discount %]]&lt;=0.2, "10-20%", IF(Table_1[[#This Row],[Discount %]]&lt;=0.3, "20-30%", IF(Table_1[[#This Row],[Discount %]]&lt;=0.4, "30-40%", "40%+"))))</f>
        <v>0-10%</v>
      </c>
    </row>
    <row r="9459" spans="1:24" ht="14.4" x14ac:dyDescent="0.3">
      <c r="A9459" s="2">
        <v>9458</v>
      </c>
      <c r="B9459" s="2" t="s">
        <v>10637</v>
      </c>
      <c r="C9459" s="2">
        <f>YEAR([1]Data!$D9459)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9">
        <v>12.059999999999999</v>
      </c>
      <c r="T9459" s="2">
        <v>5</v>
      </c>
      <c r="U9459" s="25">
        <v>0.7</v>
      </c>
      <c r="V9459" s="25">
        <v>-10.050000000000001</v>
      </c>
      <c r="W9459" s="11">
        <f>Table_1[[#This Row],[Discount]]/Table_1[[#This Row],[Sales]]</f>
        <v>5.8043117744610281E-2</v>
      </c>
      <c r="X9459" t="str">
        <f>IF(Table_1[[#This Row],[Discount %]]&lt;=0.1, "0-10%", IF(Table_1[[#This Row],[Discount %]]&lt;=0.2, "10-20%", IF(Table_1[[#This Row],[Discount %]]&lt;=0.3, "20-30%", IF(Table_1[[#This Row],[Discount %]]&lt;=0.4, "30-40%", "40%+"))))</f>
        <v>0-10%</v>
      </c>
    </row>
    <row r="9460" spans="1:24" ht="14.4" x14ac:dyDescent="0.3">
      <c r="A9460" s="2">
        <v>9459</v>
      </c>
      <c r="B9460" s="2" t="s">
        <v>10640</v>
      </c>
      <c r="C9460" s="2">
        <f>YEAR([1]Data!$D9460)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9">
        <v>144.60000000000002</v>
      </c>
      <c r="T9460" s="2">
        <v>3</v>
      </c>
      <c r="U9460" s="25">
        <v>0</v>
      </c>
      <c r="V9460" s="25">
        <v>41.933999999999983</v>
      </c>
      <c r="W9460" s="11">
        <f>Table_1[[#This Row],[Discount]]/Table_1[[#This Row],[Sales]]</f>
        <v>0</v>
      </c>
      <c r="X9460" t="str">
        <f>IF(Table_1[[#This Row],[Discount %]]&lt;=0.1, "0-10%", IF(Table_1[[#This Row],[Discount %]]&lt;=0.2, "10-20%", IF(Table_1[[#This Row],[Discount %]]&lt;=0.3, "20-30%", IF(Table_1[[#This Row],[Discount %]]&lt;=0.4, "30-40%", "40%+"))))</f>
        <v>0-10%</v>
      </c>
    </row>
    <row r="9461" spans="1:24" ht="14.4" x14ac:dyDescent="0.3">
      <c r="A9461" s="2">
        <v>9460</v>
      </c>
      <c r="B9461" s="2" t="s">
        <v>10640</v>
      </c>
      <c r="C9461" s="2">
        <f>YEAR([1]Data!$D9461)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9">
        <v>15.991999999999999</v>
      </c>
      <c r="T9461" s="2">
        <v>1</v>
      </c>
      <c r="U9461" s="25">
        <v>0.2</v>
      </c>
      <c r="V9461" s="25">
        <v>-2.9985000000000022</v>
      </c>
      <c r="W9461" s="11">
        <f>Table_1[[#This Row],[Discount]]/Table_1[[#This Row],[Sales]]</f>
        <v>1.2506253126563283E-2</v>
      </c>
      <c r="X9461" t="str">
        <f>IF(Table_1[[#This Row],[Discount %]]&lt;=0.1, "0-10%", IF(Table_1[[#This Row],[Discount %]]&lt;=0.2, "10-20%", IF(Table_1[[#This Row],[Discount %]]&lt;=0.3, "20-30%", IF(Table_1[[#This Row],[Discount %]]&lt;=0.4, "30-40%", "40%+"))))</f>
        <v>0-10%</v>
      </c>
    </row>
    <row r="9462" spans="1:24" ht="14.4" x14ac:dyDescent="0.3">
      <c r="A9462" s="2">
        <v>9461</v>
      </c>
      <c r="B9462" s="2" t="s">
        <v>10641</v>
      </c>
      <c r="C9462" s="2">
        <f>YEAR([1]Data!$D9462)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9">
        <v>34.44</v>
      </c>
      <c r="T9462" s="2">
        <v>3</v>
      </c>
      <c r="U9462" s="25">
        <v>0</v>
      </c>
      <c r="V9462" s="25">
        <v>17.22</v>
      </c>
      <c r="W9462" s="11">
        <f>Table_1[[#This Row],[Discount]]/Table_1[[#This Row],[Sales]]</f>
        <v>0</v>
      </c>
      <c r="X9462" t="str">
        <f>IF(Table_1[[#This Row],[Discount %]]&lt;=0.1, "0-10%", IF(Table_1[[#This Row],[Discount %]]&lt;=0.2, "10-20%", IF(Table_1[[#This Row],[Discount %]]&lt;=0.3, "20-30%", IF(Table_1[[#This Row],[Discount %]]&lt;=0.4, "30-40%", "40%+"))))</f>
        <v>0-10%</v>
      </c>
    </row>
    <row r="9463" spans="1:24" ht="14.4" x14ac:dyDescent="0.3">
      <c r="A9463" s="2">
        <v>9462</v>
      </c>
      <c r="B9463" s="2" t="s">
        <v>10642</v>
      </c>
      <c r="C9463" s="2">
        <f>YEAR([1]Data!$D9463)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9">
        <v>321.55200000000002</v>
      </c>
      <c r="T9463" s="2">
        <v>6</v>
      </c>
      <c r="U9463" s="25">
        <v>0.2</v>
      </c>
      <c r="V9463" s="25">
        <v>20.097000000000008</v>
      </c>
      <c r="W9463" s="11">
        <f>Table_1[[#This Row],[Discount]]/Table_1[[#This Row],[Sales]]</f>
        <v>6.2198338060407028E-4</v>
      </c>
      <c r="X9463" t="str">
        <f>IF(Table_1[[#This Row],[Discount %]]&lt;=0.1, "0-10%", IF(Table_1[[#This Row],[Discount %]]&lt;=0.2, "10-20%", IF(Table_1[[#This Row],[Discount %]]&lt;=0.3, "20-30%", IF(Table_1[[#This Row],[Discount %]]&lt;=0.4, "30-40%", "40%+"))))</f>
        <v>0-10%</v>
      </c>
    </row>
    <row r="9464" spans="1:24" ht="14.4" x14ac:dyDescent="0.3">
      <c r="A9464" s="2">
        <v>9463</v>
      </c>
      <c r="B9464" s="2" t="s">
        <v>10643</v>
      </c>
      <c r="C9464" s="2">
        <f>YEAR([1]Data!$D9464)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9">
        <v>701.96</v>
      </c>
      <c r="T9464" s="2">
        <v>2</v>
      </c>
      <c r="U9464" s="25">
        <v>0</v>
      </c>
      <c r="V9464" s="25">
        <v>168.47040000000004</v>
      </c>
      <c r="W9464" s="11">
        <f>Table_1[[#This Row],[Discount]]/Table_1[[#This Row],[Sales]]</f>
        <v>0</v>
      </c>
      <c r="X9464" t="str">
        <f>IF(Table_1[[#This Row],[Discount %]]&lt;=0.1, "0-10%", IF(Table_1[[#This Row],[Discount %]]&lt;=0.2, "10-20%", IF(Table_1[[#This Row],[Discount %]]&lt;=0.3, "20-30%", IF(Table_1[[#This Row],[Discount %]]&lt;=0.4, "30-40%", "40%+"))))</f>
        <v>0-10%</v>
      </c>
    </row>
    <row r="9465" spans="1:24" ht="14.4" x14ac:dyDescent="0.3">
      <c r="A9465" s="2">
        <v>9464</v>
      </c>
      <c r="B9465" s="2" t="s">
        <v>10644</v>
      </c>
      <c r="C9465" s="2">
        <f>YEAR([1]Data!$D9465)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9">
        <v>19.456000000000003</v>
      </c>
      <c r="T9465" s="2">
        <v>4</v>
      </c>
      <c r="U9465" s="25">
        <v>0.2</v>
      </c>
      <c r="V9465" s="25">
        <v>3.4047999999999981</v>
      </c>
      <c r="W9465" s="11">
        <f>Table_1[[#This Row],[Discount]]/Table_1[[#This Row],[Sales]]</f>
        <v>1.0279605263157894E-2</v>
      </c>
      <c r="X9465" t="str">
        <f>IF(Table_1[[#This Row],[Discount %]]&lt;=0.1, "0-10%", IF(Table_1[[#This Row],[Discount %]]&lt;=0.2, "10-20%", IF(Table_1[[#This Row],[Discount %]]&lt;=0.3, "20-30%", IF(Table_1[[#This Row],[Discount %]]&lt;=0.4, "30-40%", "40%+"))))</f>
        <v>0-10%</v>
      </c>
    </row>
    <row r="9466" spans="1:24" ht="14.4" x14ac:dyDescent="0.3">
      <c r="A9466" s="2">
        <v>9465</v>
      </c>
      <c r="B9466" s="2" t="s">
        <v>10645</v>
      </c>
      <c r="C9466" s="2">
        <f>YEAR([1]Data!$D9466)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9">
        <v>17.28</v>
      </c>
      <c r="T9466" s="2">
        <v>6</v>
      </c>
      <c r="U9466" s="25">
        <v>0</v>
      </c>
      <c r="V9466" s="25">
        <v>7.9487999999999985</v>
      </c>
      <c r="W9466" s="11">
        <f>Table_1[[#This Row],[Discount]]/Table_1[[#This Row],[Sales]]</f>
        <v>0</v>
      </c>
      <c r="X9466" t="str">
        <f>IF(Table_1[[#This Row],[Discount %]]&lt;=0.1, "0-10%", IF(Table_1[[#This Row],[Discount %]]&lt;=0.2, "10-20%", IF(Table_1[[#This Row],[Discount %]]&lt;=0.3, "20-30%", IF(Table_1[[#This Row],[Discount %]]&lt;=0.4, "30-40%", "40%+"))))</f>
        <v>0-10%</v>
      </c>
    </row>
    <row r="9467" spans="1:24" ht="14.4" x14ac:dyDescent="0.3">
      <c r="A9467" s="2">
        <v>9466</v>
      </c>
      <c r="B9467" s="2" t="s">
        <v>10646</v>
      </c>
      <c r="C9467" s="2">
        <f>YEAR([1]Data!$D9467)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9">
        <v>31.96</v>
      </c>
      <c r="T9467" s="2">
        <v>2</v>
      </c>
      <c r="U9467" s="25">
        <v>0</v>
      </c>
      <c r="V9467" s="25">
        <v>1.597999999999999</v>
      </c>
      <c r="W9467" s="11">
        <f>Table_1[[#This Row],[Discount]]/Table_1[[#This Row],[Sales]]</f>
        <v>0</v>
      </c>
      <c r="X9467" t="str">
        <f>IF(Table_1[[#This Row],[Discount %]]&lt;=0.1, "0-10%", IF(Table_1[[#This Row],[Discount %]]&lt;=0.2, "10-20%", IF(Table_1[[#This Row],[Discount %]]&lt;=0.3, "20-30%", IF(Table_1[[#This Row],[Discount %]]&lt;=0.4, "30-40%", "40%+"))))</f>
        <v>0-10%</v>
      </c>
    </row>
    <row r="9468" spans="1:24" ht="14.4" x14ac:dyDescent="0.3">
      <c r="A9468" s="2">
        <v>9467</v>
      </c>
      <c r="B9468" s="2" t="s">
        <v>10647</v>
      </c>
      <c r="C9468" s="2">
        <f>YEAR([1]Data!$D9468)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9">
        <v>164.68800000000002</v>
      </c>
      <c r="T9468" s="2">
        <v>6</v>
      </c>
      <c r="U9468" s="25">
        <v>0.2</v>
      </c>
      <c r="V9468" s="25">
        <v>55.582200000000007</v>
      </c>
      <c r="W9468" s="11">
        <f>Table_1[[#This Row],[Discount]]/Table_1[[#This Row],[Sales]]</f>
        <v>1.214417565335665E-3</v>
      </c>
      <c r="X9468" t="str">
        <f>IF(Table_1[[#This Row],[Discount %]]&lt;=0.1, "0-10%", IF(Table_1[[#This Row],[Discount %]]&lt;=0.2, "10-20%", IF(Table_1[[#This Row],[Discount %]]&lt;=0.3, "20-30%", IF(Table_1[[#This Row],[Discount %]]&lt;=0.4, "30-40%", "40%+"))))</f>
        <v>0-10%</v>
      </c>
    </row>
    <row r="9469" spans="1:24" ht="14.4" x14ac:dyDescent="0.3">
      <c r="A9469" s="2">
        <v>9468</v>
      </c>
      <c r="B9469" s="2" t="s">
        <v>10647</v>
      </c>
      <c r="C9469" s="2">
        <f>YEAR([1]Data!$D9469)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9">
        <v>166.5</v>
      </c>
      <c r="T9469" s="2">
        <v>2</v>
      </c>
      <c r="U9469" s="25">
        <v>0.4</v>
      </c>
      <c r="V9469" s="25">
        <v>-66.599999999999994</v>
      </c>
      <c r="W9469" s="11">
        <f>Table_1[[#This Row],[Discount]]/Table_1[[#This Row],[Sales]]</f>
        <v>2.4024024024024027E-3</v>
      </c>
      <c r="X9469" t="str">
        <f>IF(Table_1[[#This Row],[Discount %]]&lt;=0.1, "0-10%", IF(Table_1[[#This Row],[Discount %]]&lt;=0.2, "10-20%", IF(Table_1[[#This Row],[Discount %]]&lt;=0.3, "20-30%", IF(Table_1[[#This Row],[Discount %]]&lt;=0.4, "30-40%", "40%+"))))</f>
        <v>0-10%</v>
      </c>
    </row>
    <row r="9470" spans="1:24" ht="14.4" x14ac:dyDescent="0.3">
      <c r="A9470" s="2">
        <v>9469</v>
      </c>
      <c r="B9470" s="2" t="s">
        <v>10647</v>
      </c>
      <c r="C9470" s="2">
        <f>YEAR([1]Data!$D9470)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9">
        <v>12.96</v>
      </c>
      <c r="T9470" s="2">
        <v>2</v>
      </c>
      <c r="U9470" s="25">
        <v>0</v>
      </c>
      <c r="V9470" s="25">
        <v>6.2208000000000006</v>
      </c>
      <c r="W9470" s="11">
        <f>Table_1[[#This Row],[Discount]]/Table_1[[#This Row],[Sales]]</f>
        <v>0</v>
      </c>
      <c r="X9470" t="str">
        <f>IF(Table_1[[#This Row],[Discount %]]&lt;=0.1, "0-10%", IF(Table_1[[#This Row],[Discount %]]&lt;=0.2, "10-20%", IF(Table_1[[#This Row],[Discount %]]&lt;=0.3, "20-30%", IF(Table_1[[#This Row],[Discount %]]&lt;=0.4, "30-40%", "40%+"))))</f>
        <v>0-10%</v>
      </c>
    </row>
    <row r="9471" spans="1:24" ht="14.4" x14ac:dyDescent="0.3">
      <c r="A9471" s="2">
        <v>9470</v>
      </c>
      <c r="B9471" s="2" t="s">
        <v>10647</v>
      </c>
      <c r="C9471" s="2">
        <f>YEAR([1]Data!$D9471)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9">
        <v>110.96</v>
      </c>
      <c r="T9471" s="2">
        <v>2</v>
      </c>
      <c r="U9471" s="25">
        <v>0</v>
      </c>
      <c r="V9471" s="25">
        <v>53.260799999999996</v>
      </c>
      <c r="W9471" s="11">
        <f>Table_1[[#This Row],[Discount]]/Table_1[[#This Row],[Sales]]</f>
        <v>0</v>
      </c>
      <c r="X9471" t="str">
        <f>IF(Table_1[[#This Row],[Discount %]]&lt;=0.1, "0-10%", IF(Table_1[[#This Row],[Discount %]]&lt;=0.2, "10-20%", IF(Table_1[[#This Row],[Discount %]]&lt;=0.3, "20-30%", IF(Table_1[[#This Row],[Discount %]]&lt;=0.4, "30-40%", "40%+"))))</f>
        <v>0-10%</v>
      </c>
    </row>
    <row r="9472" spans="1:24" ht="14.4" x14ac:dyDescent="0.3">
      <c r="A9472" s="2">
        <v>9471</v>
      </c>
      <c r="B9472" s="2" t="s">
        <v>10647</v>
      </c>
      <c r="C9472" s="2">
        <f>YEAR([1]Data!$D9472)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9">
        <v>99.98</v>
      </c>
      <c r="T9472" s="2">
        <v>2</v>
      </c>
      <c r="U9472" s="25">
        <v>0</v>
      </c>
      <c r="V9472" s="25">
        <v>3.9991999999999877</v>
      </c>
      <c r="W9472" s="11">
        <f>Table_1[[#This Row],[Discount]]/Table_1[[#This Row],[Sales]]</f>
        <v>0</v>
      </c>
      <c r="X9472" t="str">
        <f>IF(Table_1[[#This Row],[Discount %]]&lt;=0.1, "0-10%", IF(Table_1[[#This Row],[Discount %]]&lt;=0.2, "10-20%", IF(Table_1[[#This Row],[Discount %]]&lt;=0.3, "20-30%", IF(Table_1[[#This Row],[Discount %]]&lt;=0.4, "30-40%", "40%+"))))</f>
        <v>0-10%</v>
      </c>
    </row>
    <row r="9473" spans="1:24" ht="14.4" x14ac:dyDescent="0.3">
      <c r="A9473" s="2">
        <v>9472</v>
      </c>
      <c r="B9473" s="2" t="s">
        <v>10647</v>
      </c>
      <c r="C9473" s="2">
        <f>YEAR([1]Data!$D9473)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9">
        <v>11.423999999999999</v>
      </c>
      <c r="T9473" s="2">
        <v>1</v>
      </c>
      <c r="U9473" s="25">
        <v>0.2</v>
      </c>
      <c r="V9473" s="25">
        <v>3.7127999999999997</v>
      </c>
      <c r="W9473" s="11">
        <f>Table_1[[#This Row],[Discount]]/Table_1[[#This Row],[Sales]]</f>
        <v>1.7507002801120448E-2</v>
      </c>
      <c r="X9473" t="str">
        <f>IF(Table_1[[#This Row],[Discount %]]&lt;=0.1, "0-10%", IF(Table_1[[#This Row],[Discount %]]&lt;=0.2, "10-20%", IF(Table_1[[#This Row],[Discount %]]&lt;=0.3, "20-30%", IF(Table_1[[#This Row],[Discount %]]&lt;=0.4, "30-40%", "40%+"))))</f>
        <v>0-10%</v>
      </c>
    </row>
    <row r="9474" spans="1:24" ht="14.4" x14ac:dyDescent="0.3">
      <c r="A9474" s="2">
        <v>9473</v>
      </c>
      <c r="B9474" s="2" t="s">
        <v>10647</v>
      </c>
      <c r="C9474" s="2">
        <f>YEAR([1]Data!$D9474)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9">
        <v>128.12400000000002</v>
      </c>
      <c r="T9474" s="2">
        <v>2</v>
      </c>
      <c r="U9474" s="25">
        <v>0.1</v>
      </c>
      <c r="V9474" s="25">
        <v>24.2012</v>
      </c>
      <c r="W9474" s="11">
        <f>Table_1[[#This Row],[Discount]]/Table_1[[#This Row],[Sales]]</f>
        <v>7.8049389653772898E-4</v>
      </c>
      <c r="X9474" t="str">
        <f>IF(Table_1[[#This Row],[Discount %]]&lt;=0.1, "0-10%", IF(Table_1[[#This Row],[Discount %]]&lt;=0.2, "10-20%", IF(Table_1[[#This Row],[Discount %]]&lt;=0.3, "20-30%", IF(Table_1[[#This Row],[Discount %]]&lt;=0.4, "30-40%", "40%+"))))</f>
        <v>0-10%</v>
      </c>
    </row>
    <row r="9475" spans="1:24" ht="14.4" x14ac:dyDescent="0.3">
      <c r="A9475" s="2">
        <v>9474</v>
      </c>
      <c r="B9475" s="2" t="s">
        <v>10647</v>
      </c>
      <c r="C9475" s="2">
        <f>YEAR([1]Data!$D9475)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9">
        <v>101.4</v>
      </c>
      <c r="T9475" s="2">
        <v>5</v>
      </c>
      <c r="U9475" s="25">
        <v>0</v>
      </c>
      <c r="V9475" s="25">
        <v>38.532000000000004</v>
      </c>
      <c r="W9475" s="11">
        <f>Table_1[[#This Row],[Discount]]/Table_1[[#This Row],[Sales]]</f>
        <v>0</v>
      </c>
      <c r="X9475" t="str">
        <f>IF(Table_1[[#This Row],[Discount %]]&lt;=0.1, "0-10%", IF(Table_1[[#This Row],[Discount %]]&lt;=0.2, "10-20%", IF(Table_1[[#This Row],[Discount %]]&lt;=0.3, "20-30%", IF(Table_1[[#This Row],[Discount %]]&lt;=0.4, "30-40%", "40%+"))))</f>
        <v>0-10%</v>
      </c>
    </row>
    <row r="9476" spans="1:24" ht="14.4" x14ac:dyDescent="0.3">
      <c r="A9476" s="2">
        <v>9475</v>
      </c>
      <c r="B9476" s="2" t="s">
        <v>10648</v>
      </c>
      <c r="C9476" s="2">
        <f>YEAR([1]Data!$D9476)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9">
        <v>5.9039999999999999</v>
      </c>
      <c r="T9476" s="2">
        <v>2</v>
      </c>
      <c r="U9476" s="25">
        <v>0.2</v>
      </c>
      <c r="V9476" s="25">
        <v>1.9925999999999999</v>
      </c>
      <c r="W9476" s="11">
        <f>Table_1[[#This Row],[Discount]]/Table_1[[#This Row],[Sales]]</f>
        <v>3.3875338753387538E-2</v>
      </c>
      <c r="X9476" t="str">
        <f>IF(Table_1[[#This Row],[Discount %]]&lt;=0.1, "0-10%", IF(Table_1[[#This Row],[Discount %]]&lt;=0.2, "10-20%", IF(Table_1[[#This Row],[Discount %]]&lt;=0.3, "20-30%", IF(Table_1[[#This Row],[Discount %]]&lt;=0.4, "30-40%", "40%+"))))</f>
        <v>0-10%</v>
      </c>
    </row>
    <row r="9477" spans="1:24" ht="14.4" x14ac:dyDescent="0.3">
      <c r="A9477" s="2">
        <v>9476</v>
      </c>
      <c r="B9477" s="2" t="s">
        <v>10648</v>
      </c>
      <c r="C9477" s="2">
        <f>YEAR([1]Data!$D9477)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9">
        <v>173.48800000000003</v>
      </c>
      <c r="T9477" s="2">
        <v>7</v>
      </c>
      <c r="U9477" s="25">
        <v>0.2</v>
      </c>
      <c r="V9477" s="25">
        <v>54.214999999999982</v>
      </c>
      <c r="W9477" s="11">
        <f>Table_1[[#This Row],[Discount]]/Table_1[[#This Row],[Sales]]</f>
        <v>1.1528174859356266E-3</v>
      </c>
      <c r="X9477" t="str">
        <f>IF(Table_1[[#This Row],[Discount %]]&lt;=0.1, "0-10%", IF(Table_1[[#This Row],[Discount %]]&lt;=0.2, "10-20%", IF(Table_1[[#This Row],[Discount %]]&lt;=0.3, "20-30%", IF(Table_1[[#This Row],[Discount %]]&lt;=0.4, "30-40%", "40%+"))))</f>
        <v>0-10%</v>
      </c>
    </row>
    <row r="9478" spans="1:24" ht="14.4" x14ac:dyDescent="0.3">
      <c r="A9478" s="2">
        <v>9477</v>
      </c>
      <c r="B9478" s="2" t="s">
        <v>10648</v>
      </c>
      <c r="C9478" s="2">
        <f>YEAR([1]Data!$D9478)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9">
        <v>51.56</v>
      </c>
      <c r="T9478" s="2">
        <v>2</v>
      </c>
      <c r="U9478" s="25">
        <v>0.6</v>
      </c>
      <c r="V9478" s="25">
        <v>-61.872</v>
      </c>
      <c r="W9478" s="11">
        <f>Table_1[[#This Row],[Discount]]/Table_1[[#This Row],[Sales]]</f>
        <v>1.1636927851047323E-2</v>
      </c>
      <c r="X9478" t="str">
        <f>IF(Table_1[[#This Row],[Discount %]]&lt;=0.1, "0-10%", IF(Table_1[[#This Row],[Discount %]]&lt;=0.2, "10-20%", IF(Table_1[[#This Row],[Discount %]]&lt;=0.3, "20-30%", IF(Table_1[[#This Row],[Discount %]]&lt;=0.4, "30-40%", "40%+"))))</f>
        <v>0-10%</v>
      </c>
    </row>
    <row r="9479" spans="1:24" ht="14.4" x14ac:dyDescent="0.3">
      <c r="A9479" s="2">
        <v>9478</v>
      </c>
      <c r="B9479" s="2" t="s">
        <v>10648</v>
      </c>
      <c r="C9479" s="2">
        <f>YEAR([1]Data!$D9479)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9">
        <v>3.5639999999999992</v>
      </c>
      <c r="T9479" s="2">
        <v>3</v>
      </c>
      <c r="U9479" s="25">
        <v>0.8</v>
      </c>
      <c r="V9479" s="25">
        <v>-6.2370000000000019</v>
      </c>
      <c r="W9479" s="11">
        <f>Table_1[[#This Row],[Discount]]/Table_1[[#This Row],[Sales]]</f>
        <v>0.22446689113355786</v>
      </c>
      <c r="X9479" t="str">
        <f>IF(Table_1[[#This Row],[Discount %]]&lt;=0.1, "0-10%", IF(Table_1[[#This Row],[Discount %]]&lt;=0.2, "10-20%", IF(Table_1[[#This Row],[Discount %]]&lt;=0.3, "20-30%", IF(Table_1[[#This Row],[Discount %]]&lt;=0.4, "30-40%", "40%+"))))</f>
        <v>20-30%</v>
      </c>
    </row>
    <row r="9480" spans="1:24" ht="14.4" x14ac:dyDescent="0.3">
      <c r="A9480" s="2">
        <v>9479</v>
      </c>
      <c r="B9480" s="2" t="s">
        <v>10649</v>
      </c>
      <c r="C9480" s="2">
        <f>YEAR([1]Data!$D9480)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9">
        <v>13.16</v>
      </c>
      <c r="T9480" s="2">
        <v>5</v>
      </c>
      <c r="U9480" s="25">
        <v>0.2</v>
      </c>
      <c r="V9480" s="25">
        <v>4.1124999999999998</v>
      </c>
      <c r="W9480" s="11">
        <f>Table_1[[#This Row],[Discount]]/Table_1[[#This Row],[Sales]]</f>
        <v>1.5197568389057751E-2</v>
      </c>
      <c r="X9480" t="str">
        <f>IF(Table_1[[#This Row],[Discount %]]&lt;=0.1, "0-10%", IF(Table_1[[#This Row],[Discount %]]&lt;=0.2, "10-20%", IF(Table_1[[#This Row],[Discount %]]&lt;=0.3, "20-30%", IF(Table_1[[#This Row],[Discount %]]&lt;=0.4, "30-40%", "40%+"))))</f>
        <v>0-10%</v>
      </c>
    </row>
    <row r="9481" spans="1:24" ht="14.4" x14ac:dyDescent="0.3">
      <c r="A9481" s="2">
        <v>9480</v>
      </c>
      <c r="B9481" s="2" t="s">
        <v>10649</v>
      </c>
      <c r="C9481" s="2">
        <f>YEAR([1]Data!$D9481)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9">
        <v>3.8279999999999994</v>
      </c>
      <c r="T9481" s="2">
        <v>3</v>
      </c>
      <c r="U9481" s="25">
        <v>0.8</v>
      </c>
      <c r="V9481" s="25">
        <v>-6.5076000000000018</v>
      </c>
      <c r="W9481" s="11">
        <f>Table_1[[#This Row],[Discount]]/Table_1[[#This Row],[Sales]]</f>
        <v>0.20898641588296765</v>
      </c>
      <c r="X9481" t="str">
        <f>IF(Table_1[[#This Row],[Discount %]]&lt;=0.1, "0-10%", IF(Table_1[[#This Row],[Discount %]]&lt;=0.2, "10-20%", IF(Table_1[[#This Row],[Discount %]]&lt;=0.3, "20-30%", IF(Table_1[[#This Row],[Discount %]]&lt;=0.4, "30-40%", "40%+"))))</f>
        <v>20-30%</v>
      </c>
    </row>
    <row r="9482" spans="1:24" ht="14.4" x14ac:dyDescent="0.3">
      <c r="A9482" s="2">
        <v>9481</v>
      </c>
      <c r="B9482" s="2" t="s">
        <v>10649</v>
      </c>
      <c r="C9482" s="2">
        <f>YEAR([1]Data!$D9482)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9">
        <v>304.98999999999995</v>
      </c>
      <c r="T9482" s="2">
        <v>5</v>
      </c>
      <c r="U9482" s="25">
        <v>0.8</v>
      </c>
      <c r="V9482" s="25">
        <v>-533.73250000000007</v>
      </c>
      <c r="W9482" s="11">
        <f>Table_1[[#This Row],[Discount]]/Table_1[[#This Row],[Sales]]</f>
        <v>2.6230368208793736E-3</v>
      </c>
      <c r="X9482" t="str">
        <f>IF(Table_1[[#This Row],[Discount %]]&lt;=0.1, "0-10%", IF(Table_1[[#This Row],[Discount %]]&lt;=0.2, "10-20%", IF(Table_1[[#This Row],[Discount %]]&lt;=0.3, "20-30%", IF(Table_1[[#This Row],[Discount %]]&lt;=0.4, "30-40%", "40%+"))))</f>
        <v>0-10%</v>
      </c>
    </row>
    <row r="9483" spans="1:24" ht="14.4" x14ac:dyDescent="0.3">
      <c r="A9483" s="2">
        <v>9482</v>
      </c>
      <c r="B9483" s="2" t="s">
        <v>10651</v>
      </c>
      <c r="C9483" s="2">
        <f>YEAR([1]Data!$D9483)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9">
        <v>18.16</v>
      </c>
      <c r="T9483" s="2">
        <v>2</v>
      </c>
      <c r="U9483" s="25">
        <v>0.2</v>
      </c>
      <c r="V9483" s="25">
        <v>1.8160000000000016</v>
      </c>
      <c r="W9483" s="11">
        <f>Table_1[[#This Row],[Discount]]/Table_1[[#This Row],[Sales]]</f>
        <v>1.1013215859030838E-2</v>
      </c>
      <c r="X9483" t="str">
        <f>IF(Table_1[[#This Row],[Discount %]]&lt;=0.1, "0-10%", IF(Table_1[[#This Row],[Discount %]]&lt;=0.2, "10-20%", IF(Table_1[[#This Row],[Discount %]]&lt;=0.3, "20-30%", IF(Table_1[[#This Row],[Discount %]]&lt;=0.4, "30-40%", "40%+"))))</f>
        <v>0-10%</v>
      </c>
    </row>
    <row r="9484" spans="1:24" ht="14.4" x14ac:dyDescent="0.3">
      <c r="A9484" s="2">
        <v>9483</v>
      </c>
      <c r="B9484" s="2" t="s">
        <v>10652</v>
      </c>
      <c r="C9484" s="2">
        <f>YEAR([1]Data!$D9484)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9">
        <v>319.98400000000004</v>
      </c>
      <c r="T9484" s="2">
        <v>2</v>
      </c>
      <c r="U9484" s="25">
        <v>0.2</v>
      </c>
      <c r="V9484" s="25">
        <v>91.995400000000018</v>
      </c>
      <c r="W9484" s="11">
        <f>Table_1[[#This Row],[Discount]]/Table_1[[#This Row],[Sales]]</f>
        <v>6.2503125156257813E-4</v>
      </c>
      <c r="X9484" t="str">
        <f>IF(Table_1[[#This Row],[Discount %]]&lt;=0.1, "0-10%", IF(Table_1[[#This Row],[Discount %]]&lt;=0.2, "10-20%", IF(Table_1[[#This Row],[Discount %]]&lt;=0.3, "20-30%", IF(Table_1[[#This Row],[Discount %]]&lt;=0.4, "30-40%", "40%+"))))</f>
        <v>0-10%</v>
      </c>
    </row>
    <row r="9485" spans="1:24" ht="14.4" x14ac:dyDescent="0.3">
      <c r="A9485" s="2">
        <v>9484</v>
      </c>
      <c r="B9485" s="2" t="s">
        <v>10653</v>
      </c>
      <c r="C9485" s="2">
        <f>YEAR([1]Data!$D9485)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9">
        <v>19.68</v>
      </c>
      <c r="T9485" s="2">
        <v>6</v>
      </c>
      <c r="U9485" s="25">
        <v>0</v>
      </c>
      <c r="V9485" s="25">
        <v>6.4943999999999988</v>
      </c>
      <c r="W9485" s="11">
        <f>Table_1[[#This Row],[Discount]]/Table_1[[#This Row],[Sales]]</f>
        <v>0</v>
      </c>
      <c r="X9485" t="str">
        <f>IF(Table_1[[#This Row],[Discount %]]&lt;=0.1, "0-10%", IF(Table_1[[#This Row],[Discount %]]&lt;=0.2, "10-20%", IF(Table_1[[#This Row],[Discount %]]&lt;=0.3, "20-30%", IF(Table_1[[#This Row],[Discount %]]&lt;=0.4, "30-40%", "40%+"))))</f>
        <v>0-10%</v>
      </c>
    </row>
    <row r="9486" spans="1:24" ht="14.4" x14ac:dyDescent="0.3">
      <c r="A9486" s="2">
        <v>9485</v>
      </c>
      <c r="B9486" s="2" t="s">
        <v>10654</v>
      </c>
      <c r="C9486" s="2">
        <f>YEAR([1]Data!$D9486)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9">
        <v>781.86399999999992</v>
      </c>
      <c r="T9486" s="2">
        <v>10</v>
      </c>
      <c r="U9486" s="25">
        <v>0.32</v>
      </c>
      <c r="V9486" s="25">
        <v>-137.97600000000008</v>
      </c>
      <c r="W9486" s="11">
        <f>Table_1[[#This Row],[Discount]]/Table_1[[#This Row],[Sales]]</f>
        <v>4.0927833996705316E-4</v>
      </c>
      <c r="X9486" t="str">
        <f>IF(Table_1[[#This Row],[Discount %]]&lt;=0.1, "0-10%", IF(Table_1[[#This Row],[Discount %]]&lt;=0.2, "10-20%", IF(Table_1[[#This Row],[Discount %]]&lt;=0.3, "20-30%", IF(Table_1[[#This Row],[Discount %]]&lt;=0.4, "30-40%", "40%+"))))</f>
        <v>0-10%</v>
      </c>
    </row>
    <row r="9487" spans="1:24" ht="14.4" x14ac:dyDescent="0.3">
      <c r="A9487" s="2">
        <v>9486</v>
      </c>
      <c r="B9487" s="2" t="s">
        <v>10654</v>
      </c>
      <c r="C9487" s="2">
        <f>YEAR([1]Data!$D9487)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9">
        <v>30.816000000000003</v>
      </c>
      <c r="T9487" s="2">
        <v>9</v>
      </c>
      <c r="U9487" s="25">
        <v>0.2</v>
      </c>
      <c r="V9487" s="25">
        <v>9.6299999999999955</v>
      </c>
      <c r="W9487" s="11">
        <f>Table_1[[#This Row],[Discount]]/Table_1[[#This Row],[Sales]]</f>
        <v>6.4901349948078921E-3</v>
      </c>
      <c r="X9487" t="str">
        <f>IF(Table_1[[#This Row],[Discount %]]&lt;=0.1, "0-10%", IF(Table_1[[#This Row],[Discount %]]&lt;=0.2, "10-20%", IF(Table_1[[#This Row],[Discount %]]&lt;=0.3, "20-30%", IF(Table_1[[#This Row],[Discount %]]&lt;=0.4, "30-40%", "40%+"))))</f>
        <v>0-10%</v>
      </c>
    </row>
    <row r="9488" spans="1:24" ht="14.4" x14ac:dyDescent="0.3">
      <c r="A9488" s="2">
        <v>9487</v>
      </c>
      <c r="B9488" s="2" t="s">
        <v>10655</v>
      </c>
      <c r="C9488" s="2">
        <f>YEAR([1]Data!$D9488)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9">
        <v>673.34399999999994</v>
      </c>
      <c r="T9488" s="2">
        <v>3</v>
      </c>
      <c r="U9488" s="25">
        <v>0.3</v>
      </c>
      <c r="V9488" s="25">
        <v>-76.953599999999994</v>
      </c>
      <c r="W9488" s="11">
        <f>Table_1[[#This Row],[Discount]]/Table_1[[#This Row],[Sales]]</f>
        <v>4.4553749643570003E-4</v>
      </c>
      <c r="X9488" t="str">
        <f>IF(Table_1[[#This Row],[Discount %]]&lt;=0.1, "0-10%", IF(Table_1[[#This Row],[Discount %]]&lt;=0.2, "10-20%", IF(Table_1[[#This Row],[Discount %]]&lt;=0.3, "20-30%", IF(Table_1[[#This Row],[Discount %]]&lt;=0.4, "30-40%", "40%+"))))</f>
        <v>0-10%</v>
      </c>
    </row>
    <row r="9489" spans="1:24" ht="14.4" x14ac:dyDescent="0.3">
      <c r="A9489" s="2">
        <v>9488</v>
      </c>
      <c r="B9489" s="2" t="s">
        <v>10656</v>
      </c>
      <c r="C9489" s="2">
        <f>YEAR([1]Data!$D9489)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9">
        <v>6.5400000000000009</v>
      </c>
      <c r="T9489" s="2">
        <v>3</v>
      </c>
      <c r="U9489" s="25">
        <v>0</v>
      </c>
      <c r="V9489" s="25">
        <v>2.1581999999999999</v>
      </c>
      <c r="W9489" s="11">
        <f>Table_1[[#This Row],[Discount]]/Table_1[[#This Row],[Sales]]</f>
        <v>0</v>
      </c>
      <c r="X9489" t="str">
        <f>IF(Table_1[[#This Row],[Discount %]]&lt;=0.1, "0-10%", IF(Table_1[[#This Row],[Discount %]]&lt;=0.2, "10-20%", IF(Table_1[[#This Row],[Discount %]]&lt;=0.3, "20-30%", IF(Table_1[[#This Row],[Discount %]]&lt;=0.4, "30-40%", "40%+"))))</f>
        <v>0-10%</v>
      </c>
    </row>
    <row r="9490" spans="1:24" ht="14.4" x14ac:dyDescent="0.3">
      <c r="A9490" s="2">
        <v>9489</v>
      </c>
      <c r="B9490" s="2" t="s">
        <v>10657</v>
      </c>
      <c r="C9490" s="2">
        <f>YEAR([1]Data!$D9490)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9">
        <v>572.80000000000007</v>
      </c>
      <c r="T9490" s="2">
        <v>2</v>
      </c>
      <c r="U9490" s="25">
        <v>0.2</v>
      </c>
      <c r="V9490" s="25">
        <v>50.120000000000033</v>
      </c>
      <c r="W9490" s="11">
        <f>Table_1[[#This Row],[Discount]]/Table_1[[#This Row],[Sales]]</f>
        <v>3.4916201117318431E-4</v>
      </c>
      <c r="X9490" t="str">
        <f>IF(Table_1[[#This Row],[Discount %]]&lt;=0.1, "0-10%", IF(Table_1[[#This Row],[Discount %]]&lt;=0.2, "10-20%", IF(Table_1[[#This Row],[Discount %]]&lt;=0.3, "20-30%", IF(Table_1[[#This Row],[Discount %]]&lt;=0.4, "30-40%", "40%+"))))</f>
        <v>0-10%</v>
      </c>
    </row>
    <row r="9491" spans="1:24" ht="14.4" x14ac:dyDescent="0.3">
      <c r="A9491" s="2">
        <v>9490</v>
      </c>
      <c r="B9491" s="2" t="s">
        <v>10658</v>
      </c>
      <c r="C9491" s="2">
        <f>YEAR([1]Data!$D9491)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9">
        <v>197.04999999999998</v>
      </c>
      <c r="T9491" s="2">
        <v>7</v>
      </c>
      <c r="U9491" s="25">
        <v>0</v>
      </c>
      <c r="V9491" s="25">
        <v>59.114999999999981</v>
      </c>
      <c r="W9491" s="11">
        <f>Table_1[[#This Row],[Discount]]/Table_1[[#This Row],[Sales]]</f>
        <v>0</v>
      </c>
      <c r="X9491" t="str">
        <f>IF(Table_1[[#This Row],[Discount %]]&lt;=0.1, "0-10%", IF(Table_1[[#This Row],[Discount %]]&lt;=0.2, "10-20%", IF(Table_1[[#This Row],[Discount %]]&lt;=0.3, "20-30%", IF(Table_1[[#This Row],[Discount %]]&lt;=0.4, "30-40%", "40%+"))))</f>
        <v>0-10%</v>
      </c>
    </row>
    <row r="9492" spans="1:24" ht="14.4" x14ac:dyDescent="0.3">
      <c r="A9492" s="2">
        <v>9491</v>
      </c>
      <c r="B9492" s="2" t="s">
        <v>10659</v>
      </c>
      <c r="C9492" s="2">
        <f>YEAR([1]Data!$D9492)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9">
        <v>2022.2720000000002</v>
      </c>
      <c r="T9492" s="2">
        <v>8</v>
      </c>
      <c r="U9492" s="25">
        <v>0.2</v>
      </c>
      <c r="V9492" s="25">
        <v>682.5168000000001</v>
      </c>
      <c r="W9492" s="11">
        <f>Table_1[[#This Row],[Discount]]/Table_1[[#This Row],[Sales]]</f>
        <v>9.8898664472434961E-5</v>
      </c>
      <c r="X9492" t="str">
        <f>IF(Table_1[[#This Row],[Discount %]]&lt;=0.1, "0-10%", IF(Table_1[[#This Row],[Discount %]]&lt;=0.2, "10-20%", IF(Table_1[[#This Row],[Discount %]]&lt;=0.3, "20-30%", IF(Table_1[[#This Row],[Discount %]]&lt;=0.4, "30-40%", "40%+"))))</f>
        <v>0-10%</v>
      </c>
    </row>
    <row r="9493" spans="1:24" ht="14.4" x14ac:dyDescent="0.3">
      <c r="A9493" s="2">
        <v>9492</v>
      </c>
      <c r="B9493" s="2" t="s">
        <v>10659</v>
      </c>
      <c r="C9493" s="2">
        <f>YEAR([1]Data!$D9493)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9">
        <v>9.120000000000001</v>
      </c>
      <c r="T9493" s="2">
        <v>3</v>
      </c>
      <c r="U9493" s="25">
        <v>0</v>
      </c>
      <c r="V9493" s="25">
        <v>3.1007999999999996</v>
      </c>
      <c r="W9493" s="11">
        <f>Table_1[[#This Row],[Discount]]/Table_1[[#This Row],[Sales]]</f>
        <v>0</v>
      </c>
      <c r="X9493" t="str">
        <f>IF(Table_1[[#This Row],[Discount %]]&lt;=0.1, "0-10%", IF(Table_1[[#This Row],[Discount %]]&lt;=0.2, "10-20%", IF(Table_1[[#This Row],[Discount %]]&lt;=0.3, "20-30%", IF(Table_1[[#This Row],[Discount %]]&lt;=0.4, "30-40%", "40%+"))))</f>
        <v>0-10%</v>
      </c>
    </row>
    <row r="9494" spans="1:24" ht="14.4" x14ac:dyDescent="0.3">
      <c r="A9494" s="2">
        <v>9493</v>
      </c>
      <c r="B9494" s="2" t="s">
        <v>10660</v>
      </c>
      <c r="C9494" s="2">
        <f>YEAR([1]Data!$D9494)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9">
        <v>38.160000000000004</v>
      </c>
      <c r="T9494" s="2">
        <v>9</v>
      </c>
      <c r="U9494" s="25">
        <v>0</v>
      </c>
      <c r="V9494" s="25">
        <v>19.080000000000002</v>
      </c>
      <c r="W9494" s="11">
        <f>Table_1[[#This Row],[Discount]]/Table_1[[#This Row],[Sales]]</f>
        <v>0</v>
      </c>
      <c r="X9494" t="str">
        <f>IF(Table_1[[#This Row],[Discount %]]&lt;=0.1, "0-10%", IF(Table_1[[#This Row],[Discount %]]&lt;=0.2, "10-20%", IF(Table_1[[#This Row],[Discount %]]&lt;=0.3, "20-30%", IF(Table_1[[#This Row],[Discount %]]&lt;=0.4, "30-40%", "40%+"))))</f>
        <v>0-10%</v>
      </c>
    </row>
    <row r="9495" spans="1:24" ht="14.4" x14ac:dyDescent="0.3">
      <c r="A9495" s="2">
        <v>9494</v>
      </c>
      <c r="B9495" s="2" t="s">
        <v>10661</v>
      </c>
      <c r="C9495" s="2">
        <f>YEAR([1]Data!$D9495)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9">
        <v>1592.8500000000001</v>
      </c>
      <c r="T9495" s="2">
        <v>7</v>
      </c>
      <c r="U9495" s="25">
        <v>0</v>
      </c>
      <c r="V9495" s="25">
        <v>350.42700000000002</v>
      </c>
      <c r="W9495" s="11">
        <f>Table_1[[#This Row],[Discount]]/Table_1[[#This Row],[Sales]]</f>
        <v>0</v>
      </c>
      <c r="X9495" t="str">
        <f>IF(Table_1[[#This Row],[Discount %]]&lt;=0.1, "0-10%", IF(Table_1[[#This Row],[Discount %]]&lt;=0.2, "10-20%", IF(Table_1[[#This Row],[Discount %]]&lt;=0.3, "20-30%", IF(Table_1[[#This Row],[Discount %]]&lt;=0.4, "30-40%", "40%+"))))</f>
        <v>0-10%</v>
      </c>
    </row>
    <row r="9496" spans="1:24" ht="14.4" x14ac:dyDescent="0.3">
      <c r="A9496" s="2">
        <v>9495</v>
      </c>
      <c r="B9496" s="2" t="s">
        <v>10661</v>
      </c>
      <c r="C9496" s="2">
        <f>YEAR([1]Data!$D9496)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9">
        <v>11.88</v>
      </c>
      <c r="T9496" s="2">
        <v>2</v>
      </c>
      <c r="U9496" s="25">
        <v>0</v>
      </c>
      <c r="V9496" s="25">
        <v>5.3460000000000001</v>
      </c>
      <c r="W9496" s="11">
        <f>Table_1[[#This Row],[Discount]]/Table_1[[#This Row],[Sales]]</f>
        <v>0</v>
      </c>
      <c r="X9496" t="str">
        <f>IF(Table_1[[#This Row],[Discount %]]&lt;=0.1, "0-10%", IF(Table_1[[#This Row],[Discount %]]&lt;=0.2, "10-20%", IF(Table_1[[#This Row],[Discount %]]&lt;=0.3, "20-30%", IF(Table_1[[#This Row],[Discount %]]&lt;=0.4, "30-40%", "40%+"))))</f>
        <v>0-10%</v>
      </c>
    </row>
    <row r="9497" spans="1:24" ht="14.4" x14ac:dyDescent="0.3">
      <c r="A9497" s="2">
        <v>9496</v>
      </c>
      <c r="B9497" s="2" t="s">
        <v>10662</v>
      </c>
      <c r="C9497" s="2">
        <f>YEAR([1]Data!$D9497)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9">
        <v>120</v>
      </c>
      <c r="T9497" s="2">
        <v>6</v>
      </c>
      <c r="U9497" s="25">
        <v>0</v>
      </c>
      <c r="V9497" s="25">
        <v>46.800000000000004</v>
      </c>
      <c r="W9497" s="11">
        <f>Table_1[[#This Row],[Discount]]/Table_1[[#This Row],[Sales]]</f>
        <v>0</v>
      </c>
      <c r="X9497" t="str">
        <f>IF(Table_1[[#This Row],[Discount %]]&lt;=0.1, "0-10%", IF(Table_1[[#This Row],[Discount %]]&lt;=0.2, "10-20%", IF(Table_1[[#This Row],[Discount %]]&lt;=0.3, "20-30%", IF(Table_1[[#This Row],[Discount %]]&lt;=0.4, "30-40%", "40%+"))))</f>
        <v>0-10%</v>
      </c>
    </row>
    <row r="9498" spans="1:24" ht="14.4" x14ac:dyDescent="0.3">
      <c r="A9498" s="2">
        <v>9497</v>
      </c>
      <c r="B9498" s="2" t="s">
        <v>10662</v>
      </c>
      <c r="C9498" s="2">
        <f>YEAR([1]Data!$D9498)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9">
        <v>8.67</v>
      </c>
      <c r="T9498" s="2">
        <v>1</v>
      </c>
      <c r="U9498" s="25">
        <v>0</v>
      </c>
      <c r="V9498" s="25">
        <v>2.3409000000000004</v>
      </c>
      <c r="W9498" s="11">
        <f>Table_1[[#This Row],[Discount]]/Table_1[[#This Row],[Sales]]</f>
        <v>0</v>
      </c>
      <c r="X9498" t="str">
        <f>IF(Table_1[[#This Row],[Discount %]]&lt;=0.1, "0-10%", IF(Table_1[[#This Row],[Discount %]]&lt;=0.2, "10-20%", IF(Table_1[[#This Row],[Discount %]]&lt;=0.3, "20-30%", IF(Table_1[[#This Row],[Discount %]]&lt;=0.4, "30-40%", "40%+"))))</f>
        <v>0-10%</v>
      </c>
    </row>
    <row r="9499" spans="1:24" ht="14.4" x14ac:dyDescent="0.3">
      <c r="A9499" s="2">
        <v>9498</v>
      </c>
      <c r="B9499" s="2" t="s">
        <v>10663</v>
      </c>
      <c r="C9499" s="2">
        <f>YEAR([1]Data!$D9499)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9">
        <v>4.41</v>
      </c>
      <c r="T9499" s="2">
        <v>1</v>
      </c>
      <c r="U9499" s="25">
        <v>0</v>
      </c>
      <c r="V9499" s="25">
        <v>2.0286</v>
      </c>
      <c r="W9499" s="11">
        <f>Table_1[[#This Row],[Discount]]/Table_1[[#This Row],[Sales]]</f>
        <v>0</v>
      </c>
      <c r="X9499" t="str">
        <f>IF(Table_1[[#This Row],[Discount %]]&lt;=0.1, "0-10%", IF(Table_1[[#This Row],[Discount %]]&lt;=0.2, "10-20%", IF(Table_1[[#This Row],[Discount %]]&lt;=0.3, "20-30%", IF(Table_1[[#This Row],[Discount %]]&lt;=0.4, "30-40%", "40%+"))))</f>
        <v>0-10%</v>
      </c>
    </row>
    <row r="9500" spans="1:24" ht="14.4" x14ac:dyDescent="0.3">
      <c r="A9500" s="2">
        <v>9499</v>
      </c>
      <c r="B9500" s="2" t="s">
        <v>10663</v>
      </c>
      <c r="C9500" s="2">
        <f>YEAR([1]Data!$D9500)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9">
        <v>167.94</v>
      </c>
      <c r="T9500" s="2">
        <v>3</v>
      </c>
      <c r="U9500" s="25">
        <v>0</v>
      </c>
      <c r="V9500" s="25">
        <v>82.290599999999998</v>
      </c>
      <c r="W9500" s="11">
        <f>Table_1[[#This Row],[Discount]]/Table_1[[#This Row],[Sales]]</f>
        <v>0</v>
      </c>
      <c r="X9500" t="str">
        <f>IF(Table_1[[#This Row],[Discount %]]&lt;=0.1, "0-10%", IF(Table_1[[#This Row],[Discount %]]&lt;=0.2, "10-20%", IF(Table_1[[#This Row],[Discount %]]&lt;=0.3, "20-30%", IF(Table_1[[#This Row],[Discount %]]&lt;=0.4, "30-40%", "40%+"))))</f>
        <v>0-10%</v>
      </c>
    </row>
    <row r="9501" spans="1:24" ht="14.4" x14ac:dyDescent="0.3">
      <c r="A9501" s="2">
        <v>9500</v>
      </c>
      <c r="B9501" s="2" t="s">
        <v>10663</v>
      </c>
      <c r="C9501" s="2">
        <f>YEAR([1]Data!$D9501)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9">
        <v>67.8</v>
      </c>
      <c r="T9501" s="2">
        <v>10</v>
      </c>
      <c r="U9501" s="25">
        <v>0</v>
      </c>
      <c r="V9501" s="25">
        <v>31.187999999999999</v>
      </c>
      <c r="W9501" s="11">
        <f>Table_1[[#This Row],[Discount]]/Table_1[[#This Row],[Sales]]</f>
        <v>0</v>
      </c>
      <c r="X9501" t="str">
        <f>IF(Table_1[[#This Row],[Discount %]]&lt;=0.1, "0-10%", IF(Table_1[[#This Row],[Discount %]]&lt;=0.2, "10-20%", IF(Table_1[[#This Row],[Discount %]]&lt;=0.3, "20-30%", IF(Table_1[[#This Row],[Discount %]]&lt;=0.4, "30-40%", "40%+"))))</f>
        <v>0-10%</v>
      </c>
    </row>
    <row r="9502" spans="1:24" ht="14.4" x14ac:dyDescent="0.3">
      <c r="A9502" s="2">
        <v>9501</v>
      </c>
      <c r="B9502" s="2" t="s">
        <v>10664</v>
      </c>
      <c r="C9502" s="2">
        <f>YEAR([1]Data!$D9502)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9">
        <v>26.94</v>
      </c>
      <c r="T9502" s="2">
        <v>3</v>
      </c>
      <c r="U9502" s="25">
        <v>0</v>
      </c>
      <c r="V9502" s="25">
        <v>11.314800000000002</v>
      </c>
      <c r="W9502" s="11">
        <f>Table_1[[#This Row],[Discount]]/Table_1[[#This Row],[Sales]]</f>
        <v>0</v>
      </c>
      <c r="X9502" t="str">
        <f>IF(Table_1[[#This Row],[Discount %]]&lt;=0.1, "0-10%", IF(Table_1[[#This Row],[Discount %]]&lt;=0.2, "10-20%", IF(Table_1[[#This Row],[Discount %]]&lt;=0.3, "20-30%", IF(Table_1[[#This Row],[Discount %]]&lt;=0.4, "30-40%", "40%+"))))</f>
        <v>0-10%</v>
      </c>
    </row>
    <row r="9503" spans="1:24" ht="14.4" x14ac:dyDescent="0.3">
      <c r="A9503" s="2">
        <v>9502</v>
      </c>
      <c r="B9503" s="2" t="s">
        <v>10665</v>
      </c>
      <c r="C9503" s="2">
        <f>YEAR([1]Data!$D9503)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9">
        <v>32.04</v>
      </c>
      <c r="T9503" s="2">
        <v>3</v>
      </c>
      <c r="U9503" s="25">
        <v>0</v>
      </c>
      <c r="V9503" s="25">
        <v>8.01</v>
      </c>
      <c r="W9503" s="11">
        <f>Table_1[[#This Row],[Discount]]/Table_1[[#This Row],[Sales]]</f>
        <v>0</v>
      </c>
      <c r="X9503" t="str">
        <f>IF(Table_1[[#This Row],[Discount %]]&lt;=0.1, "0-10%", IF(Table_1[[#This Row],[Discount %]]&lt;=0.2, "10-20%", IF(Table_1[[#This Row],[Discount %]]&lt;=0.3, "20-30%", IF(Table_1[[#This Row],[Discount %]]&lt;=0.4, "30-40%", "40%+"))))</f>
        <v>0-10%</v>
      </c>
    </row>
    <row r="9504" spans="1:24" ht="14.4" x14ac:dyDescent="0.3">
      <c r="A9504" s="2">
        <v>9503</v>
      </c>
      <c r="B9504" s="2" t="s">
        <v>10666</v>
      </c>
      <c r="C9504" s="2">
        <f>YEAR([1]Data!$D9504)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9">
        <v>32.129999999999995</v>
      </c>
      <c r="T9504" s="2">
        <v>9</v>
      </c>
      <c r="U9504" s="25">
        <v>0</v>
      </c>
      <c r="V9504" s="25">
        <v>8.3537999999999997</v>
      </c>
      <c r="W9504" s="11">
        <f>Table_1[[#This Row],[Discount]]/Table_1[[#This Row],[Sales]]</f>
        <v>0</v>
      </c>
      <c r="X9504" t="str">
        <f>IF(Table_1[[#This Row],[Discount %]]&lt;=0.1, "0-10%", IF(Table_1[[#This Row],[Discount %]]&lt;=0.2, "10-20%", IF(Table_1[[#This Row],[Discount %]]&lt;=0.3, "20-30%", IF(Table_1[[#This Row],[Discount %]]&lt;=0.4, "30-40%", "40%+"))))</f>
        <v>0-10%</v>
      </c>
    </row>
    <row r="9505" spans="1:24" ht="14.4" x14ac:dyDescent="0.3">
      <c r="A9505" s="2">
        <v>9504</v>
      </c>
      <c r="B9505" s="2" t="s">
        <v>10666</v>
      </c>
      <c r="C9505" s="2">
        <f>YEAR([1]Data!$D9505)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9">
        <v>2.88</v>
      </c>
      <c r="T9505" s="2">
        <v>1</v>
      </c>
      <c r="U9505" s="25">
        <v>0</v>
      </c>
      <c r="V9505" s="25">
        <v>0.80640000000000001</v>
      </c>
      <c r="W9505" s="11">
        <f>Table_1[[#This Row],[Discount]]/Table_1[[#This Row],[Sales]]</f>
        <v>0</v>
      </c>
      <c r="X9505" t="str">
        <f>IF(Table_1[[#This Row],[Discount %]]&lt;=0.1, "0-10%", IF(Table_1[[#This Row],[Discount %]]&lt;=0.2, "10-20%", IF(Table_1[[#This Row],[Discount %]]&lt;=0.3, "20-30%", IF(Table_1[[#This Row],[Discount %]]&lt;=0.4, "30-40%", "40%+"))))</f>
        <v>0-10%</v>
      </c>
    </row>
    <row r="9506" spans="1:24" ht="14.4" x14ac:dyDescent="0.3">
      <c r="A9506" s="2">
        <v>9505</v>
      </c>
      <c r="B9506" s="2" t="s">
        <v>10667</v>
      </c>
      <c r="C9506" s="2">
        <f>YEAR([1]Data!$D9506)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9">
        <v>1091.93</v>
      </c>
      <c r="T9506" s="2">
        <v>7</v>
      </c>
      <c r="U9506" s="25">
        <v>0</v>
      </c>
      <c r="V9506" s="25">
        <v>272.98250000000002</v>
      </c>
      <c r="W9506" s="11">
        <f>Table_1[[#This Row],[Discount]]/Table_1[[#This Row],[Sales]]</f>
        <v>0</v>
      </c>
      <c r="X9506" t="str">
        <f>IF(Table_1[[#This Row],[Discount %]]&lt;=0.1, "0-10%", IF(Table_1[[#This Row],[Discount %]]&lt;=0.2, "10-20%", IF(Table_1[[#This Row],[Discount %]]&lt;=0.3, "20-30%", IF(Table_1[[#This Row],[Discount %]]&lt;=0.4, "30-40%", "40%+"))))</f>
        <v>0-10%</v>
      </c>
    </row>
    <row r="9507" spans="1:24" ht="14.4" x14ac:dyDescent="0.3">
      <c r="A9507" s="2">
        <v>9506</v>
      </c>
      <c r="B9507" s="2" t="s">
        <v>10667</v>
      </c>
      <c r="C9507" s="2">
        <f>YEAR([1]Data!$D9507)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9">
        <v>111.96</v>
      </c>
      <c r="T9507" s="2">
        <v>2</v>
      </c>
      <c r="U9507" s="25">
        <v>0</v>
      </c>
      <c r="V9507" s="25">
        <v>54.860399999999998</v>
      </c>
      <c r="W9507" s="11">
        <f>Table_1[[#This Row],[Discount]]/Table_1[[#This Row],[Sales]]</f>
        <v>0</v>
      </c>
      <c r="X9507" t="str">
        <f>IF(Table_1[[#This Row],[Discount %]]&lt;=0.1, "0-10%", IF(Table_1[[#This Row],[Discount %]]&lt;=0.2, "10-20%", IF(Table_1[[#This Row],[Discount %]]&lt;=0.3, "20-30%", IF(Table_1[[#This Row],[Discount %]]&lt;=0.4, "30-40%", "40%+"))))</f>
        <v>0-10%</v>
      </c>
    </row>
    <row r="9508" spans="1:24" ht="14.4" x14ac:dyDescent="0.3">
      <c r="A9508" s="2">
        <v>9507</v>
      </c>
      <c r="B9508" s="2" t="s">
        <v>10668</v>
      </c>
      <c r="C9508" s="2">
        <f>YEAR([1]Data!$D9508)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9">
        <v>26.7</v>
      </c>
      <c r="T9508" s="2">
        <v>2</v>
      </c>
      <c r="U9508" s="25">
        <v>0</v>
      </c>
      <c r="V9508" s="25">
        <v>7.4759999999999991</v>
      </c>
      <c r="W9508" s="11">
        <f>Table_1[[#This Row],[Discount]]/Table_1[[#This Row],[Sales]]</f>
        <v>0</v>
      </c>
      <c r="X9508" t="str">
        <f>IF(Table_1[[#This Row],[Discount %]]&lt;=0.1, "0-10%", IF(Table_1[[#This Row],[Discount %]]&lt;=0.2, "10-20%", IF(Table_1[[#This Row],[Discount %]]&lt;=0.3, "20-30%", IF(Table_1[[#This Row],[Discount %]]&lt;=0.4, "30-40%", "40%+"))))</f>
        <v>0-10%</v>
      </c>
    </row>
    <row r="9509" spans="1:24" ht="14.4" x14ac:dyDescent="0.3">
      <c r="A9509" s="2">
        <v>9508</v>
      </c>
      <c r="B9509" s="2" t="s">
        <v>10668</v>
      </c>
      <c r="C9509" s="2">
        <f>YEAR([1]Data!$D9509)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9">
        <v>40.199999999999996</v>
      </c>
      <c r="T9509" s="2">
        <v>5</v>
      </c>
      <c r="U9509" s="25">
        <v>0</v>
      </c>
      <c r="V9509" s="25">
        <v>18.089999999999996</v>
      </c>
      <c r="W9509" s="11">
        <f>Table_1[[#This Row],[Discount]]/Table_1[[#This Row],[Sales]]</f>
        <v>0</v>
      </c>
      <c r="X9509" t="str">
        <f>IF(Table_1[[#This Row],[Discount %]]&lt;=0.1, "0-10%", IF(Table_1[[#This Row],[Discount %]]&lt;=0.2, "10-20%", IF(Table_1[[#This Row],[Discount %]]&lt;=0.3, "20-30%", IF(Table_1[[#This Row],[Discount %]]&lt;=0.4, "30-40%", "40%+"))))</f>
        <v>0-10%</v>
      </c>
    </row>
    <row r="9510" spans="1:24" ht="14.4" x14ac:dyDescent="0.3">
      <c r="A9510" s="2">
        <v>9509</v>
      </c>
      <c r="B9510" s="2" t="s">
        <v>10668</v>
      </c>
      <c r="C9510" s="2">
        <f>YEAR([1]Data!$D9510)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9">
        <v>13.89</v>
      </c>
      <c r="T9510" s="2">
        <v>3</v>
      </c>
      <c r="U9510" s="25">
        <v>0</v>
      </c>
      <c r="V9510" s="25">
        <v>4.5836999999999994</v>
      </c>
      <c r="W9510" s="11">
        <f>Table_1[[#This Row],[Discount]]/Table_1[[#This Row],[Sales]]</f>
        <v>0</v>
      </c>
      <c r="X9510" t="str">
        <f>IF(Table_1[[#This Row],[Discount %]]&lt;=0.1, "0-10%", IF(Table_1[[#This Row],[Discount %]]&lt;=0.2, "10-20%", IF(Table_1[[#This Row],[Discount %]]&lt;=0.3, "20-30%", IF(Table_1[[#This Row],[Discount %]]&lt;=0.4, "30-40%", "40%+"))))</f>
        <v>0-10%</v>
      </c>
    </row>
    <row r="9511" spans="1:24" ht="14.4" x14ac:dyDescent="0.3">
      <c r="A9511" s="2">
        <v>9510</v>
      </c>
      <c r="B9511" s="2" t="s">
        <v>10668</v>
      </c>
      <c r="C9511" s="2">
        <f>YEAR([1]Data!$D9511)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9">
        <v>689.81999999999994</v>
      </c>
      <c r="T9511" s="2">
        <v>6</v>
      </c>
      <c r="U9511" s="25">
        <v>0</v>
      </c>
      <c r="V9511" s="25">
        <v>20.694600000000008</v>
      </c>
      <c r="W9511" s="11">
        <f>Table_1[[#This Row],[Discount]]/Table_1[[#This Row],[Sales]]</f>
        <v>0</v>
      </c>
      <c r="X9511" t="str">
        <f>IF(Table_1[[#This Row],[Discount %]]&lt;=0.1, "0-10%", IF(Table_1[[#This Row],[Discount %]]&lt;=0.2, "10-20%", IF(Table_1[[#This Row],[Discount %]]&lt;=0.3, "20-30%", IF(Table_1[[#This Row],[Discount %]]&lt;=0.4, "30-40%", "40%+"))))</f>
        <v>0-10%</v>
      </c>
    </row>
    <row r="9512" spans="1:24" ht="14.4" x14ac:dyDescent="0.3">
      <c r="A9512" s="2">
        <v>9511</v>
      </c>
      <c r="B9512" s="2" t="s">
        <v>10669</v>
      </c>
      <c r="C9512" s="2">
        <f>YEAR([1]Data!$D9512)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9">
        <v>38.339999999999996</v>
      </c>
      <c r="T9512" s="2">
        <v>9</v>
      </c>
      <c r="U9512" s="25">
        <v>0</v>
      </c>
      <c r="V9512" s="25">
        <v>15.7194</v>
      </c>
      <c r="W9512" s="11">
        <f>Table_1[[#This Row],[Discount]]/Table_1[[#This Row],[Sales]]</f>
        <v>0</v>
      </c>
      <c r="X9512" t="str">
        <f>IF(Table_1[[#This Row],[Discount %]]&lt;=0.1, "0-10%", IF(Table_1[[#This Row],[Discount %]]&lt;=0.2, "10-20%", IF(Table_1[[#This Row],[Discount %]]&lt;=0.3, "20-30%", IF(Table_1[[#This Row],[Discount %]]&lt;=0.4, "30-40%", "40%+"))))</f>
        <v>0-10%</v>
      </c>
    </row>
    <row r="9513" spans="1:24" ht="14.4" x14ac:dyDescent="0.3">
      <c r="A9513" s="2">
        <v>9512</v>
      </c>
      <c r="B9513" s="2" t="s">
        <v>10670</v>
      </c>
      <c r="C9513" s="2">
        <f>YEAR([1]Data!$D9513)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9">
        <v>9.2639999999999976</v>
      </c>
      <c r="T9513" s="2">
        <v>3</v>
      </c>
      <c r="U9513" s="25">
        <v>0.8</v>
      </c>
      <c r="V9513" s="25">
        <v>-13.895999999999997</v>
      </c>
      <c r="W9513" s="11">
        <f>Table_1[[#This Row],[Discount]]/Table_1[[#This Row],[Sales]]</f>
        <v>8.6355785837651147E-2</v>
      </c>
      <c r="X9513" t="str">
        <f>IF(Table_1[[#This Row],[Discount %]]&lt;=0.1, "0-10%", IF(Table_1[[#This Row],[Discount %]]&lt;=0.2, "10-20%", IF(Table_1[[#This Row],[Discount %]]&lt;=0.3, "20-30%", IF(Table_1[[#This Row],[Discount %]]&lt;=0.4, "30-40%", "40%+"))))</f>
        <v>0-10%</v>
      </c>
    </row>
    <row r="9514" spans="1:24" ht="14.4" x14ac:dyDescent="0.3">
      <c r="A9514" s="2">
        <v>9513</v>
      </c>
      <c r="B9514" s="2" t="s">
        <v>10671</v>
      </c>
      <c r="C9514" s="2">
        <f>YEAR([1]Data!$D9514)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9">
        <v>204.66639999999998</v>
      </c>
      <c r="T9514" s="2">
        <v>1</v>
      </c>
      <c r="U9514" s="25">
        <v>0.32</v>
      </c>
      <c r="V9514" s="25">
        <v>-6.0196000000000254</v>
      </c>
      <c r="W9514" s="11">
        <f>Table_1[[#This Row],[Discount]]/Table_1[[#This Row],[Sales]]</f>
        <v>1.5635199524689936E-3</v>
      </c>
      <c r="X9514" t="str">
        <f>IF(Table_1[[#This Row],[Discount %]]&lt;=0.1, "0-10%", IF(Table_1[[#This Row],[Discount %]]&lt;=0.2, "10-20%", IF(Table_1[[#This Row],[Discount %]]&lt;=0.3, "20-30%", IF(Table_1[[#This Row],[Discount %]]&lt;=0.4, "30-40%", "40%+"))))</f>
        <v>0-10%</v>
      </c>
    </row>
    <row r="9515" spans="1:24" ht="14.4" x14ac:dyDescent="0.3">
      <c r="A9515" s="2">
        <v>9514</v>
      </c>
      <c r="B9515" s="2" t="s">
        <v>10672</v>
      </c>
      <c r="C9515" s="2">
        <f>YEAR([1]Data!$D9515)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9">
        <v>1649.75</v>
      </c>
      <c r="T9515" s="2">
        <v>5</v>
      </c>
      <c r="U9515" s="25">
        <v>0</v>
      </c>
      <c r="V9515" s="25">
        <v>544.41749999999979</v>
      </c>
      <c r="W9515" s="11">
        <f>Table_1[[#This Row],[Discount]]/Table_1[[#This Row],[Sales]]</f>
        <v>0</v>
      </c>
      <c r="X9515" t="str">
        <f>IF(Table_1[[#This Row],[Discount %]]&lt;=0.1, "0-10%", IF(Table_1[[#This Row],[Discount %]]&lt;=0.2, "10-20%", IF(Table_1[[#This Row],[Discount %]]&lt;=0.3, "20-30%", IF(Table_1[[#This Row],[Discount %]]&lt;=0.4, "30-40%", "40%+"))))</f>
        <v>0-10%</v>
      </c>
    </row>
    <row r="9516" spans="1:24" ht="14.4" x14ac:dyDescent="0.3">
      <c r="A9516" s="2">
        <v>9515</v>
      </c>
      <c r="B9516" s="2" t="s">
        <v>10673</v>
      </c>
      <c r="C9516" s="2">
        <f>YEAR([1]Data!$D9516)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9">
        <v>91.055999999999997</v>
      </c>
      <c r="T9516" s="2">
        <v>6</v>
      </c>
      <c r="U9516" s="25">
        <v>0.2</v>
      </c>
      <c r="V9516" s="25">
        <v>31.869599999999995</v>
      </c>
      <c r="W9516" s="11">
        <f>Table_1[[#This Row],[Discount]]/Table_1[[#This Row],[Sales]]</f>
        <v>2.1964505359339309E-3</v>
      </c>
      <c r="X9516" t="str">
        <f>IF(Table_1[[#This Row],[Discount %]]&lt;=0.1, "0-10%", IF(Table_1[[#This Row],[Discount %]]&lt;=0.2, "10-20%", IF(Table_1[[#This Row],[Discount %]]&lt;=0.3, "20-30%", IF(Table_1[[#This Row],[Discount %]]&lt;=0.4, "30-40%", "40%+"))))</f>
        <v>0-10%</v>
      </c>
    </row>
    <row r="9517" spans="1:24" ht="14.4" x14ac:dyDescent="0.3">
      <c r="A9517" s="2">
        <v>9516</v>
      </c>
      <c r="B9517" s="2" t="s">
        <v>10674</v>
      </c>
      <c r="C9517" s="2">
        <f>YEAR([1]Data!$D9517)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9">
        <v>54.207999999999998</v>
      </c>
      <c r="T9517" s="2">
        <v>14</v>
      </c>
      <c r="U9517" s="25">
        <v>0.2</v>
      </c>
      <c r="V9517" s="25">
        <v>8.808799999999998</v>
      </c>
      <c r="W9517" s="11">
        <f>Table_1[[#This Row],[Discount]]/Table_1[[#This Row],[Sales]]</f>
        <v>3.6894923258559624E-3</v>
      </c>
      <c r="X9517" t="str">
        <f>IF(Table_1[[#This Row],[Discount %]]&lt;=0.1, "0-10%", IF(Table_1[[#This Row],[Discount %]]&lt;=0.2, "10-20%", IF(Table_1[[#This Row],[Discount %]]&lt;=0.3, "20-30%", IF(Table_1[[#This Row],[Discount %]]&lt;=0.4, "30-40%", "40%+"))))</f>
        <v>0-10%</v>
      </c>
    </row>
    <row r="9518" spans="1:24" ht="14.4" x14ac:dyDescent="0.3">
      <c r="A9518" s="2">
        <v>9517</v>
      </c>
      <c r="B9518" s="2" t="s">
        <v>10675</v>
      </c>
      <c r="C9518" s="2">
        <f>YEAR([1]Data!$D9518)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9">
        <v>26.981999999999999</v>
      </c>
      <c r="T9518" s="2">
        <v>3</v>
      </c>
      <c r="U9518" s="25">
        <v>0.4</v>
      </c>
      <c r="V9518" s="25">
        <v>4.0472999999999999</v>
      </c>
      <c r="W9518" s="11">
        <f>Table_1[[#This Row],[Discount]]/Table_1[[#This Row],[Sales]]</f>
        <v>1.4824697946779335E-2</v>
      </c>
      <c r="X9518" t="str">
        <f>IF(Table_1[[#This Row],[Discount %]]&lt;=0.1, "0-10%", IF(Table_1[[#This Row],[Discount %]]&lt;=0.2, "10-20%", IF(Table_1[[#This Row],[Discount %]]&lt;=0.3, "20-30%", IF(Table_1[[#This Row],[Discount %]]&lt;=0.4, "30-40%", "40%+"))))</f>
        <v>0-10%</v>
      </c>
    </row>
    <row r="9519" spans="1:24" ht="14.4" x14ac:dyDescent="0.3">
      <c r="A9519" s="2">
        <v>9518</v>
      </c>
      <c r="B9519" s="2" t="s">
        <v>10675</v>
      </c>
      <c r="C9519" s="2">
        <f>YEAR([1]Data!$D9519)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9">
        <v>6.911999999999999</v>
      </c>
      <c r="T9519" s="2">
        <v>3</v>
      </c>
      <c r="U9519" s="25">
        <v>0.2</v>
      </c>
      <c r="V9519" s="25">
        <v>2.5056000000000003</v>
      </c>
      <c r="W9519" s="11">
        <f>Table_1[[#This Row],[Discount]]/Table_1[[#This Row],[Sales]]</f>
        <v>2.8935185185185192E-2</v>
      </c>
      <c r="X9519" t="str">
        <f>IF(Table_1[[#This Row],[Discount %]]&lt;=0.1, "0-10%", IF(Table_1[[#This Row],[Discount %]]&lt;=0.2, "10-20%", IF(Table_1[[#This Row],[Discount %]]&lt;=0.3, "20-30%", IF(Table_1[[#This Row],[Discount %]]&lt;=0.4, "30-40%", "40%+"))))</f>
        <v>0-10%</v>
      </c>
    </row>
    <row r="9520" spans="1:24" ht="14.4" x14ac:dyDescent="0.3">
      <c r="A9520" s="2">
        <v>9519</v>
      </c>
      <c r="B9520" s="2" t="s">
        <v>10675</v>
      </c>
      <c r="C9520" s="2">
        <f>YEAR([1]Data!$D9520)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9">
        <v>435.50400000000002</v>
      </c>
      <c r="T9520" s="2">
        <v>3</v>
      </c>
      <c r="U9520" s="25">
        <v>0.2</v>
      </c>
      <c r="V9520" s="25">
        <v>48.994199999999921</v>
      </c>
      <c r="W9520" s="11">
        <f>Table_1[[#This Row],[Discount]]/Table_1[[#This Row],[Sales]]</f>
        <v>4.592380322568794E-4</v>
      </c>
      <c r="X9520" t="str">
        <f>IF(Table_1[[#This Row],[Discount %]]&lt;=0.1, "0-10%", IF(Table_1[[#This Row],[Discount %]]&lt;=0.2, "10-20%", IF(Table_1[[#This Row],[Discount %]]&lt;=0.3, "20-30%", IF(Table_1[[#This Row],[Discount %]]&lt;=0.4, "30-40%", "40%+"))))</f>
        <v>0-10%</v>
      </c>
    </row>
    <row r="9521" spans="1:24" ht="14.4" x14ac:dyDescent="0.3">
      <c r="A9521" s="2">
        <v>9520</v>
      </c>
      <c r="B9521" s="2" t="s">
        <v>10676</v>
      </c>
      <c r="C9521" s="2">
        <f>YEAR([1]Data!$D9521)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9">
        <v>81.08</v>
      </c>
      <c r="T9521" s="2">
        <v>4</v>
      </c>
      <c r="U9521" s="25">
        <v>0</v>
      </c>
      <c r="V9521" s="25">
        <v>22.702400000000004</v>
      </c>
      <c r="W9521" s="11">
        <f>Table_1[[#This Row],[Discount]]/Table_1[[#This Row],[Sales]]</f>
        <v>0</v>
      </c>
      <c r="X9521" t="str">
        <f>IF(Table_1[[#This Row],[Discount %]]&lt;=0.1, "0-10%", IF(Table_1[[#This Row],[Discount %]]&lt;=0.2, "10-20%", IF(Table_1[[#This Row],[Discount %]]&lt;=0.3, "20-30%", IF(Table_1[[#This Row],[Discount %]]&lt;=0.4, "30-40%", "40%+"))))</f>
        <v>0-10%</v>
      </c>
    </row>
    <row r="9522" spans="1:24" ht="14.4" x14ac:dyDescent="0.3">
      <c r="A9522" s="2">
        <v>9521</v>
      </c>
      <c r="B9522" s="2" t="s">
        <v>10677</v>
      </c>
      <c r="C9522" s="2">
        <f>YEAR([1]Data!$D9522)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9">
        <v>93.02</v>
      </c>
      <c r="T9522" s="2">
        <v>2</v>
      </c>
      <c r="U9522" s="25">
        <v>0</v>
      </c>
      <c r="V9522" s="25">
        <v>3.720799999999997</v>
      </c>
      <c r="W9522" s="11">
        <f>Table_1[[#This Row],[Discount]]/Table_1[[#This Row],[Sales]]</f>
        <v>0</v>
      </c>
      <c r="X9522" t="str">
        <f>IF(Table_1[[#This Row],[Discount %]]&lt;=0.1, "0-10%", IF(Table_1[[#This Row],[Discount %]]&lt;=0.2, "10-20%", IF(Table_1[[#This Row],[Discount %]]&lt;=0.3, "20-30%", IF(Table_1[[#This Row],[Discount %]]&lt;=0.4, "30-40%", "40%+"))))</f>
        <v>0-10%</v>
      </c>
    </row>
    <row r="9523" spans="1:24" ht="14.4" x14ac:dyDescent="0.3">
      <c r="A9523" s="2">
        <v>9522</v>
      </c>
      <c r="B9523" s="2" t="s">
        <v>10678</v>
      </c>
      <c r="C9523" s="2">
        <f>YEAR([1]Data!$D9523)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9">
        <v>323.97600000000006</v>
      </c>
      <c r="T9523" s="2">
        <v>3</v>
      </c>
      <c r="U9523" s="25">
        <v>0.2</v>
      </c>
      <c r="V9523" s="25">
        <v>36.44729999999997</v>
      </c>
      <c r="W9523" s="11">
        <f>Table_1[[#This Row],[Discount]]/Table_1[[#This Row],[Sales]]</f>
        <v>6.1732967874163506E-4</v>
      </c>
      <c r="X9523" t="str">
        <f>IF(Table_1[[#This Row],[Discount %]]&lt;=0.1, "0-10%", IF(Table_1[[#This Row],[Discount %]]&lt;=0.2, "10-20%", IF(Table_1[[#This Row],[Discount %]]&lt;=0.3, "20-30%", IF(Table_1[[#This Row],[Discount %]]&lt;=0.4, "30-40%", "40%+"))))</f>
        <v>0-10%</v>
      </c>
    </row>
    <row r="9524" spans="1:24" ht="14.4" x14ac:dyDescent="0.3">
      <c r="A9524" s="2">
        <v>9523</v>
      </c>
      <c r="B9524" s="2" t="s">
        <v>10678</v>
      </c>
      <c r="C9524" s="2">
        <f>YEAR([1]Data!$D9524)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9">
        <v>15.552000000000003</v>
      </c>
      <c r="T9524" s="2">
        <v>3</v>
      </c>
      <c r="U9524" s="25">
        <v>0.2</v>
      </c>
      <c r="V9524" s="25">
        <v>5.4432</v>
      </c>
      <c r="W9524" s="11">
        <f>Table_1[[#This Row],[Discount]]/Table_1[[#This Row],[Sales]]</f>
        <v>1.2860082304526748E-2</v>
      </c>
      <c r="X9524" t="str">
        <f>IF(Table_1[[#This Row],[Discount %]]&lt;=0.1, "0-10%", IF(Table_1[[#This Row],[Discount %]]&lt;=0.2, "10-20%", IF(Table_1[[#This Row],[Discount %]]&lt;=0.3, "20-30%", IF(Table_1[[#This Row],[Discount %]]&lt;=0.4, "30-40%", "40%+"))))</f>
        <v>0-10%</v>
      </c>
    </row>
    <row r="9525" spans="1:24" ht="14.4" x14ac:dyDescent="0.3">
      <c r="A9525" s="2">
        <v>9524</v>
      </c>
      <c r="B9525" s="2" t="s">
        <v>10678</v>
      </c>
      <c r="C9525" s="2">
        <f>YEAR([1]Data!$D9525)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9">
        <v>32.591999999999999</v>
      </c>
      <c r="T9525" s="2">
        <v>3</v>
      </c>
      <c r="U9525" s="25">
        <v>0.2</v>
      </c>
      <c r="V9525" s="25">
        <v>-7.7406000000000006</v>
      </c>
      <c r="W9525" s="11">
        <f>Table_1[[#This Row],[Discount]]/Table_1[[#This Row],[Sales]]</f>
        <v>6.1364752086401578E-3</v>
      </c>
      <c r="X9525" t="str">
        <f>IF(Table_1[[#This Row],[Discount %]]&lt;=0.1, "0-10%", IF(Table_1[[#This Row],[Discount %]]&lt;=0.2, "10-20%", IF(Table_1[[#This Row],[Discount %]]&lt;=0.3, "20-30%", IF(Table_1[[#This Row],[Discount %]]&lt;=0.4, "30-40%", "40%+"))))</f>
        <v>0-10%</v>
      </c>
    </row>
    <row r="9526" spans="1:24" ht="14.4" x14ac:dyDescent="0.3">
      <c r="A9526" s="2">
        <v>9525</v>
      </c>
      <c r="B9526" s="2" t="s">
        <v>10681</v>
      </c>
      <c r="C9526" s="2">
        <f>YEAR([1]Data!$D9526)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9">
        <v>83.920000000000016</v>
      </c>
      <c r="T9526" s="2">
        <v>5</v>
      </c>
      <c r="U9526" s="25">
        <v>0.2</v>
      </c>
      <c r="V9526" s="25">
        <v>29.371999999999993</v>
      </c>
      <c r="W9526" s="11">
        <f>Table_1[[#This Row],[Discount]]/Table_1[[#This Row],[Sales]]</f>
        <v>2.383222116301239E-3</v>
      </c>
      <c r="X9526" t="str">
        <f>IF(Table_1[[#This Row],[Discount %]]&lt;=0.1, "0-10%", IF(Table_1[[#This Row],[Discount %]]&lt;=0.2, "10-20%", IF(Table_1[[#This Row],[Discount %]]&lt;=0.3, "20-30%", IF(Table_1[[#This Row],[Discount %]]&lt;=0.4, "30-40%", "40%+"))))</f>
        <v>0-10%</v>
      </c>
    </row>
    <row r="9527" spans="1:24" ht="14.4" x14ac:dyDescent="0.3">
      <c r="A9527" s="2">
        <v>9526</v>
      </c>
      <c r="B9527" s="2" t="s">
        <v>10681</v>
      </c>
      <c r="C9527" s="2">
        <f>YEAR([1]Data!$D9527)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9">
        <v>199.89999999999998</v>
      </c>
      <c r="T9527" s="2">
        <v>5</v>
      </c>
      <c r="U9527" s="25">
        <v>0</v>
      </c>
      <c r="V9527" s="25">
        <v>39.97999999999999</v>
      </c>
      <c r="W9527" s="11">
        <f>Table_1[[#This Row],[Discount]]/Table_1[[#This Row],[Sales]]</f>
        <v>0</v>
      </c>
      <c r="X9527" t="str">
        <f>IF(Table_1[[#This Row],[Discount %]]&lt;=0.1, "0-10%", IF(Table_1[[#This Row],[Discount %]]&lt;=0.2, "10-20%", IF(Table_1[[#This Row],[Discount %]]&lt;=0.3, "20-30%", IF(Table_1[[#This Row],[Discount %]]&lt;=0.4, "30-40%", "40%+"))))</f>
        <v>0-10%</v>
      </c>
    </row>
    <row r="9528" spans="1:24" ht="14.4" x14ac:dyDescent="0.3">
      <c r="A9528" s="2">
        <v>9527</v>
      </c>
      <c r="B9528" s="2" t="s">
        <v>10681</v>
      </c>
      <c r="C9528" s="2">
        <f>YEAR([1]Data!$D9528)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9">
        <v>31.176000000000002</v>
      </c>
      <c r="T9528" s="2">
        <v>3</v>
      </c>
      <c r="U9528" s="25">
        <v>0.2</v>
      </c>
      <c r="V9528" s="25">
        <v>-7.0145999999999997</v>
      </c>
      <c r="W9528" s="11">
        <f>Table_1[[#This Row],[Discount]]/Table_1[[#This Row],[Sales]]</f>
        <v>6.4151911726969459E-3</v>
      </c>
      <c r="X9528" t="str">
        <f>IF(Table_1[[#This Row],[Discount %]]&lt;=0.1, "0-10%", IF(Table_1[[#This Row],[Discount %]]&lt;=0.2, "10-20%", IF(Table_1[[#This Row],[Discount %]]&lt;=0.3, "20-30%", IF(Table_1[[#This Row],[Discount %]]&lt;=0.4, "30-40%", "40%+"))))</f>
        <v>0-10%</v>
      </c>
    </row>
    <row r="9529" spans="1:24" ht="14.4" x14ac:dyDescent="0.3">
      <c r="A9529" s="2">
        <v>9528</v>
      </c>
      <c r="B9529" s="2" t="s">
        <v>10681</v>
      </c>
      <c r="C9529" s="2">
        <f>YEAR([1]Data!$D9529)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9">
        <v>172.75200000000001</v>
      </c>
      <c r="T9529" s="2">
        <v>6</v>
      </c>
      <c r="U9529" s="25">
        <v>0.2</v>
      </c>
      <c r="V9529" s="25">
        <v>60.463200000000015</v>
      </c>
      <c r="W9529" s="11">
        <f>Table_1[[#This Row],[Discount]]/Table_1[[#This Row],[Sales]]</f>
        <v>1.1577289987959617E-3</v>
      </c>
      <c r="X9529" t="str">
        <f>IF(Table_1[[#This Row],[Discount %]]&lt;=0.1, "0-10%", IF(Table_1[[#This Row],[Discount %]]&lt;=0.2, "10-20%", IF(Table_1[[#This Row],[Discount %]]&lt;=0.3, "20-30%", IF(Table_1[[#This Row],[Discount %]]&lt;=0.4, "30-40%", "40%+"))))</f>
        <v>0-10%</v>
      </c>
    </row>
    <row r="9530" spans="1:24" ht="14.4" x14ac:dyDescent="0.3">
      <c r="A9530" s="2">
        <v>9529</v>
      </c>
      <c r="B9530" s="2" t="s">
        <v>10681</v>
      </c>
      <c r="C9530" s="2">
        <f>YEAR([1]Data!$D9530)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9">
        <v>9.2959999999999994</v>
      </c>
      <c r="T9530" s="2">
        <v>2</v>
      </c>
      <c r="U9530" s="25">
        <v>0.2</v>
      </c>
      <c r="V9530" s="25">
        <v>3.0211999999999994</v>
      </c>
      <c r="W9530" s="11">
        <f>Table_1[[#This Row],[Discount]]/Table_1[[#This Row],[Sales]]</f>
        <v>2.151462994836489E-2</v>
      </c>
      <c r="X9530" t="str">
        <f>IF(Table_1[[#This Row],[Discount %]]&lt;=0.1, "0-10%", IF(Table_1[[#This Row],[Discount %]]&lt;=0.2, "10-20%", IF(Table_1[[#This Row],[Discount %]]&lt;=0.3, "20-30%", IF(Table_1[[#This Row],[Discount %]]&lt;=0.4, "30-40%", "40%+"))))</f>
        <v>0-10%</v>
      </c>
    </row>
    <row r="9531" spans="1:24" ht="14.4" x14ac:dyDescent="0.3">
      <c r="A9531" s="2">
        <v>9530</v>
      </c>
      <c r="B9531" s="2" t="s">
        <v>10682</v>
      </c>
      <c r="C9531" s="2">
        <f>YEAR([1]Data!$D9531)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9">
        <v>12.768000000000001</v>
      </c>
      <c r="T9531" s="2">
        <v>2</v>
      </c>
      <c r="U9531" s="25">
        <v>0.2</v>
      </c>
      <c r="V9531" s="25">
        <v>0.95759999999999934</v>
      </c>
      <c r="W9531" s="11">
        <f>Table_1[[#This Row],[Discount]]/Table_1[[#This Row],[Sales]]</f>
        <v>1.5664160401002505E-2</v>
      </c>
      <c r="X9531" t="str">
        <f>IF(Table_1[[#This Row],[Discount %]]&lt;=0.1, "0-10%", IF(Table_1[[#This Row],[Discount %]]&lt;=0.2, "10-20%", IF(Table_1[[#This Row],[Discount %]]&lt;=0.3, "20-30%", IF(Table_1[[#This Row],[Discount %]]&lt;=0.4, "30-40%", "40%+"))))</f>
        <v>0-10%</v>
      </c>
    </row>
    <row r="9532" spans="1:24" ht="14.4" x14ac:dyDescent="0.3">
      <c r="A9532" s="2">
        <v>9531</v>
      </c>
      <c r="B9532" s="2" t="s">
        <v>10683</v>
      </c>
      <c r="C9532" s="2">
        <f>YEAR([1]Data!$D9532)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9">
        <v>52.76</v>
      </c>
      <c r="T9532" s="2">
        <v>2</v>
      </c>
      <c r="U9532" s="25">
        <v>0</v>
      </c>
      <c r="V9532" s="25">
        <v>24.269599999999997</v>
      </c>
      <c r="W9532" s="11">
        <f>Table_1[[#This Row],[Discount]]/Table_1[[#This Row],[Sales]]</f>
        <v>0</v>
      </c>
      <c r="X9532" t="str">
        <f>IF(Table_1[[#This Row],[Discount %]]&lt;=0.1, "0-10%", IF(Table_1[[#This Row],[Discount %]]&lt;=0.2, "10-20%", IF(Table_1[[#This Row],[Discount %]]&lt;=0.3, "20-30%", IF(Table_1[[#This Row],[Discount %]]&lt;=0.4, "30-40%", "40%+"))))</f>
        <v>0-10%</v>
      </c>
    </row>
    <row r="9533" spans="1:24" ht="14.4" x14ac:dyDescent="0.3">
      <c r="A9533" s="2">
        <v>9532</v>
      </c>
      <c r="B9533" s="2" t="s">
        <v>10684</v>
      </c>
      <c r="C9533" s="2">
        <f>YEAR([1]Data!$D9533)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9">
        <v>55.616</v>
      </c>
      <c r="T9533" s="2">
        <v>2</v>
      </c>
      <c r="U9533" s="25">
        <v>0.2</v>
      </c>
      <c r="V9533" s="25">
        <v>5.5616000000000021</v>
      </c>
      <c r="W9533" s="11">
        <f>Table_1[[#This Row],[Discount]]/Table_1[[#This Row],[Sales]]</f>
        <v>3.5960874568469509E-3</v>
      </c>
      <c r="X9533" t="str">
        <f>IF(Table_1[[#This Row],[Discount %]]&lt;=0.1, "0-10%", IF(Table_1[[#This Row],[Discount %]]&lt;=0.2, "10-20%", IF(Table_1[[#This Row],[Discount %]]&lt;=0.3, "20-30%", IF(Table_1[[#This Row],[Discount %]]&lt;=0.4, "30-40%", "40%+"))))</f>
        <v>0-10%</v>
      </c>
    </row>
    <row r="9534" spans="1:24" ht="14.4" x14ac:dyDescent="0.3">
      <c r="A9534" s="2">
        <v>9533</v>
      </c>
      <c r="B9534" s="2" t="s">
        <v>10685</v>
      </c>
      <c r="C9534" s="2">
        <f>YEAR([1]Data!$D9534)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9">
        <v>427.64400000000001</v>
      </c>
      <c r="T9534" s="2">
        <v>14</v>
      </c>
      <c r="U9534" s="25">
        <v>0.1</v>
      </c>
      <c r="V9534" s="25">
        <v>80.777199999999979</v>
      </c>
      <c r="W9534" s="11">
        <f>Table_1[[#This Row],[Discount]]/Table_1[[#This Row],[Sales]]</f>
        <v>2.3383936171207829E-4</v>
      </c>
      <c r="X9534" t="str">
        <f>IF(Table_1[[#This Row],[Discount %]]&lt;=0.1, "0-10%", IF(Table_1[[#This Row],[Discount %]]&lt;=0.2, "10-20%", IF(Table_1[[#This Row],[Discount %]]&lt;=0.3, "20-30%", IF(Table_1[[#This Row],[Discount %]]&lt;=0.4, "30-40%", "40%+"))))</f>
        <v>0-10%</v>
      </c>
    </row>
    <row r="9535" spans="1:24" ht="14.4" x14ac:dyDescent="0.3">
      <c r="A9535" s="2">
        <v>9534</v>
      </c>
      <c r="B9535" s="2" t="s">
        <v>10685</v>
      </c>
      <c r="C9535" s="2">
        <f>YEAR([1]Data!$D9535)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9">
        <v>40.669999999999995</v>
      </c>
      <c r="T9535" s="2">
        <v>7</v>
      </c>
      <c r="U9535" s="25">
        <v>0</v>
      </c>
      <c r="V9535" s="25">
        <v>12.607699999999999</v>
      </c>
      <c r="W9535" s="11">
        <f>Table_1[[#This Row],[Discount]]/Table_1[[#This Row],[Sales]]</f>
        <v>0</v>
      </c>
      <c r="X9535" t="str">
        <f>IF(Table_1[[#This Row],[Discount %]]&lt;=0.1, "0-10%", IF(Table_1[[#This Row],[Discount %]]&lt;=0.2, "10-20%", IF(Table_1[[#This Row],[Discount %]]&lt;=0.3, "20-30%", IF(Table_1[[#This Row],[Discount %]]&lt;=0.4, "30-40%", "40%+"))))</f>
        <v>0-10%</v>
      </c>
    </row>
    <row r="9536" spans="1:24" ht="14.4" x14ac:dyDescent="0.3">
      <c r="A9536" s="2">
        <v>9535</v>
      </c>
      <c r="B9536" s="2" t="s">
        <v>10685</v>
      </c>
      <c r="C9536" s="2">
        <f>YEAR([1]Data!$D9536)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9">
        <v>33.479999999999997</v>
      </c>
      <c r="T9536" s="2">
        <v>2</v>
      </c>
      <c r="U9536" s="25">
        <v>0</v>
      </c>
      <c r="V9536" s="25">
        <v>1.3391999999999982</v>
      </c>
      <c r="W9536" s="11">
        <f>Table_1[[#This Row],[Discount]]/Table_1[[#This Row],[Sales]]</f>
        <v>0</v>
      </c>
      <c r="X9536" t="str">
        <f>IF(Table_1[[#This Row],[Discount %]]&lt;=0.1, "0-10%", IF(Table_1[[#This Row],[Discount %]]&lt;=0.2, "10-20%", IF(Table_1[[#This Row],[Discount %]]&lt;=0.3, "20-30%", IF(Table_1[[#This Row],[Discount %]]&lt;=0.4, "30-40%", "40%+"))))</f>
        <v>0-10%</v>
      </c>
    </row>
    <row r="9537" spans="1:24" ht="14.4" x14ac:dyDescent="0.3">
      <c r="A9537" s="2">
        <v>9536</v>
      </c>
      <c r="B9537" s="2" t="s">
        <v>10685</v>
      </c>
      <c r="C9537" s="2">
        <f>YEAR([1]Data!$D9537)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9">
        <v>9.7280000000000015</v>
      </c>
      <c r="T9537" s="2">
        <v>2</v>
      </c>
      <c r="U9537" s="25">
        <v>0.2</v>
      </c>
      <c r="V9537" s="25">
        <v>3.283199999999999</v>
      </c>
      <c r="W9537" s="11">
        <f>Table_1[[#This Row],[Discount]]/Table_1[[#This Row],[Sales]]</f>
        <v>2.0559210526315787E-2</v>
      </c>
      <c r="X9537" t="str">
        <f>IF(Table_1[[#This Row],[Discount %]]&lt;=0.1, "0-10%", IF(Table_1[[#This Row],[Discount %]]&lt;=0.2, "10-20%", IF(Table_1[[#This Row],[Discount %]]&lt;=0.3, "20-30%", IF(Table_1[[#This Row],[Discount %]]&lt;=0.4, "30-40%", "40%+"))))</f>
        <v>0-10%</v>
      </c>
    </row>
    <row r="9538" spans="1:24" ht="14.4" x14ac:dyDescent="0.3">
      <c r="A9538" s="2">
        <v>9537</v>
      </c>
      <c r="B9538" s="2" t="s">
        <v>10686</v>
      </c>
      <c r="C9538" s="2">
        <f>YEAR([1]Data!$D9538)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9">
        <v>8.8559999999999999</v>
      </c>
      <c r="T9538" s="2">
        <v>3</v>
      </c>
      <c r="U9538" s="25">
        <v>0.6</v>
      </c>
      <c r="V9538" s="25">
        <v>-6.8634000000000013</v>
      </c>
      <c r="W9538" s="11">
        <f>Table_1[[#This Row],[Discount]]/Table_1[[#This Row],[Sales]]</f>
        <v>6.7750677506775062E-2</v>
      </c>
      <c r="X9538" t="str">
        <f>IF(Table_1[[#This Row],[Discount %]]&lt;=0.1, "0-10%", IF(Table_1[[#This Row],[Discount %]]&lt;=0.2, "10-20%", IF(Table_1[[#This Row],[Discount %]]&lt;=0.3, "20-30%", IF(Table_1[[#This Row],[Discount %]]&lt;=0.4, "30-40%", "40%+"))))</f>
        <v>0-10%</v>
      </c>
    </row>
    <row r="9539" spans="1:24" ht="14.4" x14ac:dyDescent="0.3">
      <c r="A9539" s="2">
        <v>9538</v>
      </c>
      <c r="B9539" s="2" t="s">
        <v>10687</v>
      </c>
      <c r="C9539" s="2">
        <f>YEAR([1]Data!$D9539)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9">
        <v>477.666</v>
      </c>
      <c r="T9539" s="2">
        <v>2</v>
      </c>
      <c r="U9539" s="25">
        <v>0.15</v>
      </c>
      <c r="V9539" s="25">
        <v>84.293999999999969</v>
      </c>
      <c r="W9539" s="11">
        <f>Table_1[[#This Row],[Discount]]/Table_1[[#This Row],[Sales]]</f>
        <v>3.1402695607390935E-4</v>
      </c>
      <c r="X9539" t="str">
        <f>IF(Table_1[[#This Row],[Discount %]]&lt;=0.1, "0-10%", IF(Table_1[[#This Row],[Discount %]]&lt;=0.2, "10-20%", IF(Table_1[[#This Row],[Discount %]]&lt;=0.3, "20-30%", IF(Table_1[[#This Row],[Discount %]]&lt;=0.4, "30-40%", "40%+"))))</f>
        <v>0-10%</v>
      </c>
    </row>
    <row r="9540" spans="1:24" ht="14.4" x14ac:dyDescent="0.3">
      <c r="A9540" s="2">
        <v>9539</v>
      </c>
      <c r="B9540" s="2" t="s">
        <v>10688</v>
      </c>
      <c r="C9540" s="2">
        <f>YEAR([1]Data!$D9540)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9">
        <v>16.899999999999999</v>
      </c>
      <c r="T9540" s="2">
        <v>5</v>
      </c>
      <c r="U9540" s="25">
        <v>0</v>
      </c>
      <c r="V9540" s="25">
        <v>7.7739999999999991</v>
      </c>
      <c r="W9540" s="11">
        <f>Table_1[[#This Row],[Discount]]/Table_1[[#This Row],[Sales]]</f>
        <v>0</v>
      </c>
      <c r="X9540" t="str">
        <f>IF(Table_1[[#This Row],[Discount %]]&lt;=0.1, "0-10%", IF(Table_1[[#This Row],[Discount %]]&lt;=0.2, "10-20%", IF(Table_1[[#This Row],[Discount %]]&lt;=0.3, "20-30%", IF(Table_1[[#This Row],[Discount %]]&lt;=0.4, "30-40%", "40%+"))))</f>
        <v>0-10%</v>
      </c>
    </row>
    <row r="9541" spans="1:24" ht="14.4" x14ac:dyDescent="0.3">
      <c r="A9541" s="2">
        <v>9540</v>
      </c>
      <c r="B9541" s="2" t="s">
        <v>10688</v>
      </c>
      <c r="C9541" s="2">
        <f>YEAR([1]Data!$D9541)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9">
        <v>39.96</v>
      </c>
      <c r="T9541" s="2">
        <v>2</v>
      </c>
      <c r="U9541" s="25">
        <v>0</v>
      </c>
      <c r="V9541" s="25">
        <v>18.781199999999998</v>
      </c>
      <c r="W9541" s="11">
        <f>Table_1[[#This Row],[Discount]]/Table_1[[#This Row],[Sales]]</f>
        <v>0</v>
      </c>
      <c r="X9541" t="str">
        <f>IF(Table_1[[#This Row],[Discount %]]&lt;=0.1, "0-10%", IF(Table_1[[#This Row],[Discount %]]&lt;=0.2, "10-20%", IF(Table_1[[#This Row],[Discount %]]&lt;=0.3, "20-30%", IF(Table_1[[#This Row],[Discount %]]&lt;=0.4, "30-40%", "40%+"))))</f>
        <v>0-10%</v>
      </c>
    </row>
    <row r="9542" spans="1:24" ht="14.4" x14ac:dyDescent="0.3">
      <c r="A9542" s="2">
        <v>9541</v>
      </c>
      <c r="B9542" s="2" t="s">
        <v>10689</v>
      </c>
      <c r="C9542" s="2">
        <f>YEAR([1]Data!$D9542)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9">
        <v>191.96800000000002</v>
      </c>
      <c r="T9542" s="2">
        <v>7</v>
      </c>
      <c r="U9542" s="25">
        <v>0.2</v>
      </c>
      <c r="V9542" s="25">
        <v>16.797200000000004</v>
      </c>
      <c r="W9542" s="11">
        <f>Table_1[[#This Row],[Discount]]/Table_1[[#This Row],[Sales]]</f>
        <v>1.0418403067177862E-3</v>
      </c>
      <c r="X9542" t="str">
        <f>IF(Table_1[[#This Row],[Discount %]]&lt;=0.1, "0-10%", IF(Table_1[[#This Row],[Discount %]]&lt;=0.2, "10-20%", IF(Table_1[[#This Row],[Discount %]]&lt;=0.3, "20-30%", IF(Table_1[[#This Row],[Discount %]]&lt;=0.4, "30-40%", "40%+"))))</f>
        <v>0-10%</v>
      </c>
    </row>
    <row r="9543" spans="1:24" ht="14.4" x14ac:dyDescent="0.3">
      <c r="A9543" s="2">
        <v>9542</v>
      </c>
      <c r="B9543" s="2" t="s">
        <v>10690</v>
      </c>
      <c r="C9543" s="2">
        <f>YEAR([1]Data!$D9543)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9">
        <v>35.520000000000003</v>
      </c>
      <c r="T9543" s="2">
        <v>3</v>
      </c>
      <c r="U9543" s="25">
        <v>0.2</v>
      </c>
      <c r="V9543" s="25">
        <v>13.320000000000002</v>
      </c>
      <c r="W9543" s="11">
        <f>Table_1[[#This Row],[Discount]]/Table_1[[#This Row],[Sales]]</f>
        <v>5.6306306306306304E-3</v>
      </c>
      <c r="X9543" t="str">
        <f>IF(Table_1[[#This Row],[Discount %]]&lt;=0.1, "0-10%", IF(Table_1[[#This Row],[Discount %]]&lt;=0.2, "10-20%", IF(Table_1[[#This Row],[Discount %]]&lt;=0.3, "20-30%", IF(Table_1[[#This Row],[Discount %]]&lt;=0.4, "30-40%", "40%+"))))</f>
        <v>0-10%</v>
      </c>
    </row>
    <row r="9544" spans="1:24" ht="14.4" x14ac:dyDescent="0.3">
      <c r="A9544" s="2">
        <v>9543</v>
      </c>
      <c r="B9544" s="2" t="s">
        <v>10690</v>
      </c>
      <c r="C9544" s="2">
        <f>YEAR([1]Data!$D9544)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9">
        <v>6.2299999999999986</v>
      </c>
      <c r="T9544" s="2">
        <v>5</v>
      </c>
      <c r="U9544" s="25">
        <v>0.8</v>
      </c>
      <c r="V9544" s="25">
        <v>-9.6565000000000047</v>
      </c>
      <c r="W9544" s="11">
        <f>Table_1[[#This Row],[Discount]]/Table_1[[#This Row],[Sales]]</f>
        <v>0.1284109149277689</v>
      </c>
      <c r="X9544" t="str">
        <f>IF(Table_1[[#This Row],[Discount %]]&lt;=0.1, "0-10%", IF(Table_1[[#This Row],[Discount %]]&lt;=0.2, "10-20%", IF(Table_1[[#This Row],[Discount %]]&lt;=0.3, "20-30%", IF(Table_1[[#This Row],[Discount %]]&lt;=0.4, "30-40%", "40%+"))))</f>
        <v>10-20%</v>
      </c>
    </row>
    <row r="9545" spans="1:24" ht="14.4" x14ac:dyDescent="0.3">
      <c r="A9545" s="2">
        <v>9544</v>
      </c>
      <c r="B9545" s="2" t="s">
        <v>10690</v>
      </c>
      <c r="C9545" s="2">
        <f>YEAR([1]Data!$D9545)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9">
        <v>56.704000000000001</v>
      </c>
      <c r="T9545" s="2">
        <v>2</v>
      </c>
      <c r="U9545" s="25">
        <v>0.2</v>
      </c>
      <c r="V9545" s="25">
        <v>19.137599999999992</v>
      </c>
      <c r="W9545" s="11">
        <f>Table_1[[#This Row],[Discount]]/Table_1[[#This Row],[Sales]]</f>
        <v>3.5270880361173815E-3</v>
      </c>
      <c r="X9545" t="str">
        <f>IF(Table_1[[#This Row],[Discount %]]&lt;=0.1, "0-10%", IF(Table_1[[#This Row],[Discount %]]&lt;=0.2, "10-20%", IF(Table_1[[#This Row],[Discount %]]&lt;=0.3, "20-30%", IF(Table_1[[#This Row],[Discount %]]&lt;=0.4, "30-40%", "40%+"))))</f>
        <v>0-10%</v>
      </c>
    </row>
    <row r="9546" spans="1:24" ht="14.4" x14ac:dyDescent="0.3">
      <c r="A9546" s="2">
        <v>9545</v>
      </c>
      <c r="B9546" s="2" t="s">
        <v>10690</v>
      </c>
      <c r="C9546" s="2">
        <f>YEAR([1]Data!$D9546)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9">
        <v>369.19919999999996</v>
      </c>
      <c r="T9546" s="2">
        <v>3</v>
      </c>
      <c r="U9546" s="25">
        <v>0.32</v>
      </c>
      <c r="V9546" s="25">
        <v>-114.01739999999995</v>
      </c>
      <c r="W9546" s="11">
        <f>Table_1[[#This Row],[Discount]]/Table_1[[#This Row],[Sales]]</f>
        <v>8.6674077300275855E-4</v>
      </c>
      <c r="X9546" t="str">
        <f>IF(Table_1[[#This Row],[Discount %]]&lt;=0.1, "0-10%", IF(Table_1[[#This Row],[Discount %]]&lt;=0.2, "10-20%", IF(Table_1[[#This Row],[Discount %]]&lt;=0.3, "20-30%", IF(Table_1[[#This Row],[Discount %]]&lt;=0.4, "30-40%", "40%+"))))</f>
        <v>0-10%</v>
      </c>
    </row>
    <row r="9547" spans="1:24" ht="14.4" x14ac:dyDescent="0.3">
      <c r="A9547" s="2">
        <v>9546</v>
      </c>
      <c r="B9547" s="2" t="s">
        <v>10691</v>
      </c>
      <c r="C9547" s="2">
        <f>YEAR([1]Data!$D9547)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9">
        <v>1.98</v>
      </c>
      <c r="T9547" s="2">
        <v>2</v>
      </c>
      <c r="U9547" s="25">
        <v>0</v>
      </c>
      <c r="V9547" s="25">
        <v>0.89100000000000001</v>
      </c>
      <c r="W9547" s="11">
        <f>Table_1[[#This Row],[Discount]]/Table_1[[#This Row],[Sales]]</f>
        <v>0</v>
      </c>
      <c r="X9547" t="str">
        <f>IF(Table_1[[#This Row],[Discount %]]&lt;=0.1, "0-10%", IF(Table_1[[#This Row],[Discount %]]&lt;=0.2, "10-20%", IF(Table_1[[#This Row],[Discount %]]&lt;=0.3, "20-30%", IF(Table_1[[#This Row],[Discount %]]&lt;=0.4, "30-40%", "40%+"))))</f>
        <v>0-10%</v>
      </c>
    </row>
    <row r="9548" spans="1:24" ht="14.4" x14ac:dyDescent="0.3">
      <c r="A9548" s="2">
        <v>9547</v>
      </c>
      <c r="B9548" s="2" t="s">
        <v>10691</v>
      </c>
      <c r="C9548" s="2">
        <f>YEAR([1]Data!$D9548)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9">
        <v>75.88</v>
      </c>
      <c r="T9548" s="2">
        <v>2</v>
      </c>
      <c r="U9548" s="25">
        <v>0</v>
      </c>
      <c r="V9548" s="25">
        <v>35.663599999999995</v>
      </c>
      <c r="W9548" s="11">
        <f>Table_1[[#This Row],[Discount]]/Table_1[[#This Row],[Sales]]</f>
        <v>0</v>
      </c>
      <c r="X9548" t="str">
        <f>IF(Table_1[[#This Row],[Discount %]]&lt;=0.1, "0-10%", IF(Table_1[[#This Row],[Discount %]]&lt;=0.2, "10-20%", IF(Table_1[[#This Row],[Discount %]]&lt;=0.3, "20-30%", IF(Table_1[[#This Row],[Discount %]]&lt;=0.4, "30-40%", "40%+"))))</f>
        <v>0-10%</v>
      </c>
    </row>
    <row r="9549" spans="1:24" ht="14.4" x14ac:dyDescent="0.3">
      <c r="A9549" s="2">
        <v>9548</v>
      </c>
      <c r="B9549" s="2" t="s">
        <v>10692</v>
      </c>
      <c r="C9549" s="2">
        <f>YEAR([1]Data!$D9549)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9">
        <v>6.8480000000000008</v>
      </c>
      <c r="T9549" s="2">
        <v>2</v>
      </c>
      <c r="U9549" s="25">
        <v>0.2</v>
      </c>
      <c r="V9549" s="25">
        <v>2.1399999999999992</v>
      </c>
      <c r="W9549" s="11">
        <f>Table_1[[#This Row],[Discount]]/Table_1[[#This Row],[Sales]]</f>
        <v>2.9205607476635514E-2</v>
      </c>
      <c r="X9549" t="str">
        <f>IF(Table_1[[#This Row],[Discount %]]&lt;=0.1, "0-10%", IF(Table_1[[#This Row],[Discount %]]&lt;=0.2, "10-20%", IF(Table_1[[#This Row],[Discount %]]&lt;=0.3, "20-30%", IF(Table_1[[#This Row],[Discount %]]&lt;=0.4, "30-40%", "40%+"))))</f>
        <v>0-10%</v>
      </c>
    </row>
    <row r="9550" spans="1:24" ht="14.4" x14ac:dyDescent="0.3">
      <c r="A9550" s="2">
        <v>9549</v>
      </c>
      <c r="B9550" s="2" t="s">
        <v>10692</v>
      </c>
      <c r="C9550" s="2">
        <f>YEAR([1]Data!$D9550)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9">
        <v>4.6260000000000003</v>
      </c>
      <c r="T9550" s="2">
        <v>2</v>
      </c>
      <c r="U9550" s="25">
        <v>0.7</v>
      </c>
      <c r="V9550" s="25">
        <v>-3.8549999999999986</v>
      </c>
      <c r="W9550" s="11">
        <f>Table_1[[#This Row],[Discount]]/Table_1[[#This Row],[Sales]]</f>
        <v>0.15131863380890617</v>
      </c>
      <c r="X9550" t="str">
        <f>IF(Table_1[[#This Row],[Discount %]]&lt;=0.1, "0-10%", IF(Table_1[[#This Row],[Discount %]]&lt;=0.2, "10-20%", IF(Table_1[[#This Row],[Discount %]]&lt;=0.3, "20-30%", IF(Table_1[[#This Row],[Discount %]]&lt;=0.4, "30-40%", "40%+"))))</f>
        <v>10-20%</v>
      </c>
    </row>
    <row r="9551" spans="1:24" ht="14.4" x14ac:dyDescent="0.3">
      <c r="A9551" s="2">
        <v>9550</v>
      </c>
      <c r="B9551" s="2" t="s">
        <v>10692</v>
      </c>
      <c r="C9551" s="2">
        <f>YEAR([1]Data!$D9551)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9">
        <v>453.6</v>
      </c>
      <c r="T9551" s="2">
        <v>3</v>
      </c>
      <c r="U9551" s="25">
        <v>0.2</v>
      </c>
      <c r="V9551" s="25">
        <v>90.71999999999997</v>
      </c>
      <c r="W9551" s="11">
        <f>Table_1[[#This Row],[Discount]]/Table_1[[#This Row],[Sales]]</f>
        <v>4.4091710758377423E-4</v>
      </c>
      <c r="X9551" t="str">
        <f>IF(Table_1[[#This Row],[Discount %]]&lt;=0.1, "0-10%", IF(Table_1[[#This Row],[Discount %]]&lt;=0.2, "10-20%", IF(Table_1[[#This Row],[Discount %]]&lt;=0.3, "20-30%", IF(Table_1[[#This Row],[Discount %]]&lt;=0.4, "30-40%", "40%+"))))</f>
        <v>0-10%</v>
      </c>
    </row>
    <row r="9552" spans="1:24" ht="14.4" x14ac:dyDescent="0.3">
      <c r="A9552" s="2">
        <v>9551</v>
      </c>
      <c r="B9552" s="2" t="s">
        <v>10693</v>
      </c>
      <c r="C9552" s="2">
        <f>YEAR([1]Data!$D9552)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9">
        <v>13.847999999999999</v>
      </c>
      <c r="T9552" s="2">
        <v>3</v>
      </c>
      <c r="U9552" s="25">
        <v>0.2</v>
      </c>
      <c r="V9552" s="25">
        <v>5.1929999999999996</v>
      </c>
      <c r="W9552" s="11">
        <f>Table_1[[#This Row],[Discount]]/Table_1[[#This Row],[Sales]]</f>
        <v>1.444251877527441E-2</v>
      </c>
      <c r="X9552" t="str">
        <f>IF(Table_1[[#This Row],[Discount %]]&lt;=0.1, "0-10%", IF(Table_1[[#This Row],[Discount %]]&lt;=0.2, "10-20%", IF(Table_1[[#This Row],[Discount %]]&lt;=0.3, "20-30%", IF(Table_1[[#This Row],[Discount %]]&lt;=0.4, "30-40%", "40%+"))))</f>
        <v>0-10%</v>
      </c>
    </row>
    <row r="9553" spans="1:24" ht="14.4" x14ac:dyDescent="0.3">
      <c r="A9553" s="2">
        <v>9552</v>
      </c>
      <c r="B9553" s="2" t="s">
        <v>10694</v>
      </c>
      <c r="C9553" s="2">
        <f>YEAR([1]Data!$D9553)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9">
        <v>577.58400000000006</v>
      </c>
      <c r="T9553" s="2">
        <v>6</v>
      </c>
      <c r="U9553" s="25">
        <v>0.2</v>
      </c>
      <c r="V9553" s="25">
        <v>43.318799999999953</v>
      </c>
      <c r="W9553" s="11">
        <f>Table_1[[#This Row],[Discount]]/Table_1[[#This Row],[Sales]]</f>
        <v>3.4626997977783315E-4</v>
      </c>
      <c r="X9553" t="str">
        <f>IF(Table_1[[#This Row],[Discount %]]&lt;=0.1, "0-10%", IF(Table_1[[#This Row],[Discount %]]&lt;=0.2, "10-20%", IF(Table_1[[#This Row],[Discount %]]&lt;=0.3, "20-30%", IF(Table_1[[#This Row],[Discount %]]&lt;=0.4, "30-40%", "40%+"))))</f>
        <v>0-10%</v>
      </c>
    </row>
    <row r="9554" spans="1:24" ht="14.4" x14ac:dyDescent="0.3">
      <c r="A9554" s="2">
        <v>9553</v>
      </c>
      <c r="B9554" s="2" t="s">
        <v>10695</v>
      </c>
      <c r="C9554" s="2">
        <f>YEAR([1]Data!$D9554)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9">
        <v>151.96</v>
      </c>
      <c r="T9554" s="2">
        <v>4</v>
      </c>
      <c r="U9554" s="25">
        <v>0</v>
      </c>
      <c r="V9554" s="25">
        <v>36.470399999999998</v>
      </c>
      <c r="W9554" s="11">
        <f>Table_1[[#This Row],[Discount]]/Table_1[[#This Row],[Sales]]</f>
        <v>0</v>
      </c>
      <c r="X9554" t="str">
        <f>IF(Table_1[[#This Row],[Discount %]]&lt;=0.1, "0-10%", IF(Table_1[[#This Row],[Discount %]]&lt;=0.2, "10-20%", IF(Table_1[[#This Row],[Discount %]]&lt;=0.3, "20-30%", IF(Table_1[[#This Row],[Discount %]]&lt;=0.4, "30-40%", "40%+"))))</f>
        <v>0-10%</v>
      </c>
    </row>
    <row r="9555" spans="1:24" ht="14.4" x14ac:dyDescent="0.3">
      <c r="A9555" s="2">
        <v>9554</v>
      </c>
      <c r="B9555" s="2" t="s">
        <v>10696</v>
      </c>
      <c r="C9555" s="2">
        <f>YEAR([1]Data!$D9555)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9">
        <v>68.432000000000016</v>
      </c>
      <c r="T9555" s="2">
        <v>7</v>
      </c>
      <c r="U9555" s="25">
        <v>0.2</v>
      </c>
      <c r="V9555" s="25">
        <v>8.5539999999999878</v>
      </c>
      <c r="W9555" s="11">
        <f>Table_1[[#This Row],[Discount]]/Table_1[[#This Row],[Sales]]</f>
        <v>2.9226093055880285E-3</v>
      </c>
      <c r="X9555" t="str">
        <f>IF(Table_1[[#This Row],[Discount %]]&lt;=0.1, "0-10%", IF(Table_1[[#This Row],[Discount %]]&lt;=0.2, "10-20%", IF(Table_1[[#This Row],[Discount %]]&lt;=0.3, "20-30%", IF(Table_1[[#This Row],[Discount %]]&lt;=0.4, "30-40%", "40%+"))))</f>
        <v>0-10%</v>
      </c>
    </row>
    <row r="9556" spans="1:24" ht="14.4" x14ac:dyDescent="0.3">
      <c r="A9556" s="2">
        <v>9555</v>
      </c>
      <c r="B9556" s="2" t="s">
        <v>10697</v>
      </c>
      <c r="C9556" s="2">
        <f>YEAR([1]Data!$D9556)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9">
        <v>71.12</v>
      </c>
      <c r="T9556" s="2">
        <v>5</v>
      </c>
      <c r="U9556" s="25">
        <v>0.2</v>
      </c>
      <c r="V9556" s="25">
        <v>9.7789999999999964</v>
      </c>
      <c r="W9556" s="11">
        <f>Table_1[[#This Row],[Discount]]/Table_1[[#This Row],[Sales]]</f>
        <v>2.8121484814398199E-3</v>
      </c>
      <c r="X9556" t="str">
        <f>IF(Table_1[[#This Row],[Discount %]]&lt;=0.1, "0-10%", IF(Table_1[[#This Row],[Discount %]]&lt;=0.2, "10-20%", IF(Table_1[[#This Row],[Discount %]]&lt;=0.3, "20-30%", IF(Table_1[[#This Row],[Discount %]]&lt;=0.4, "30-40%", "40%+"))))</f>
        <v>0-10%</v>
      </c>
    </row>
    <row r="9557" spans="1:24" ht="14.4" x14ac:dyDescent="0.3">
      <c r="A9557" s="2">
        <v>9556</v>
      </c>
      <c r="B9557" s="2" t="s">
        <v>10697</v>
      </c>
      <c r="C9557" s="2">
        <f>YEAR([1]Data!$D9557)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9">
        <v>3.008</v>
      </c>
      <c r="T9557" s="2">
        <v>2</v>
      </c>
      <c r="U9557" s="25">
        <v>0.2</v>
      </c>
      <c r="V9557" s="25">
        <v>0.56399999999999983</v>
      </c>
      <c r="W9557" s="11">
        <f>Table_1[[#This Row],[Discount]]/Table_1[[#This Row],[Sales]]</f>
        <v>6.6489361702127658E-2</v>
      </c>
      <c r="X9557" t="str">
        <f>IF(Table_1[[#This Row],[Discount %]]&lt;=0.1, "0-10%", IF(Table_1[[#This Row],[Discount %]]&lt;=0.2, "10-20%", IF(Table_1[[#This Row],[Discount %]]&lt;=0.3, "20-30%", IF(Table_1[[#This Row],[Discount %]]&lt;=0.4, "30-40%", "40%+"))))</f>
        <v>0-10%</v>
      </c>
    </row>
    <row r="9558" spans="1:24" ht="14.4" x14ac:dyDescent="0.3">
      <c r="A9558" s="2">
        <v>9557</v>
      </c>
      <c r="B9558" s="2" t="s">
        <v>10698</v>
      </c>
      <c r="C9558" s="2">
        <f>YEAR([1]Data!$D9558)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9">
        <v>184.66</v>
      </c>
      <c r="T9558" s="2">
        <v>7</v>
      </c>
      <c r="U9558" s="25">
        <v>0</v>
      </c>
      <c r="V9558" s="25">
        <v>84.943599999999989</v>
      </c>
      <c r="W9558" s="11">
        <f>Table_1[[#This Row],[Discount]]/Table_1[[#This Row],[Sales]]</f>
        <v>0</v>
      </c>
      <c r="X9558" t="str">
        <f>IF(Table_1[[#This Row],[Discount %]]&lt;=0.1, "0-10%", IF(Table_1[[#This Row],[Discount %]]&lt;=0.2, "10-20%", IF(Table_1[[#This Row],[Discount %]]&lt;=0.3, "20-30%", IF(Table_1[[#This Row],[Discount %]]&lt;=0.4, "30-40%", "40%+"))))</f>
        <v>0-10%</v>
      </c>
    </row>
    <row r="9559" spans="1:24" ht="14.4" x14ac:dyDescent="0.3">
      <c r="A9559" s="2">
        <v>9558</v>
      </c>
      <c r="B9559" s="2" t="s">
        <v>10699</v>
      </c>
      <c r="C9559" s="2">
        <f>YEAR([1]Data!$D9559)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9">
        <v>5.3120000000000003</v>
      </c>
      <c r="T9559" s="2">
        <v>2</v>
      </c>
      <c r="U9559" s="25">
        <v>0.6</v>
      </c>
      <c r="V9559" s="25">
        <v>-1.5935999999999995</v>
      </c>
      <c r="W9559" s="11">
        <f>Table_1[[#This Row],[Discount]]/Table_1[[#This Row],[Sales]]</f>
        <v>0.11295180722891565</v>
      </c>
      <c r="X9559" t="str">
        <f>IF(Table_1[[#This Row],[Discount %]]&lt;=0.1, "0-10%", IF(Table_1[[#This Row],[Discount %]]&lt;=0.2, "10-20%", IF(Table_1[[#This Row],[Discount %]]&lt;=0.3, "20-30%", IF(Table_1[[#This Row],[Discount %]]&lt;=0.4, "30-40%", "40%+"))))</f>
        <v>10-20%</v>
      </c>
    </row>
    <row r="9560" spans="1:24" ht="14.4" x14ac:dyDescent="0.3">
      <c r="A9560" s="2">
        <v>9559</v>
      </c>
      <c r="B9560" s="2" t="s">
        <v>10700</v>
      </c>
      <c r="C9560" s="2">
        <f>YEAR([1]Data!$D9560)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9">
        <v>132.52000000000004</v>
      </c>
      <c r="T9560" s="2">
        <v>5</v>
      </c>
      <c r="U9560" s="25">
        <v>0.2</v>
      </c>
      <c r="V9560" s="25">
        <v>34.786500000000004</v>
      </c>
      <c r="W9560" s="11">
        <f>Table_1[[#This Row],[Discount]]/Table_1[[#This Row],[Sales]]</f>
        <v>1.5092061575611225E-3</v>
      </c>
      <c r="X9560" t="str">
        <f>IF(Table_1[[#This Row],[Discount %]]&lt;=0.1, "0-10%", IF(Table_1[[#This Row],[Discount %]]&lt;=0.2, "10-20%", IF(Table_1[[#This Row],[Discount %]]&lt;=0.3, "20-30%", IF(Table_1[[#This Row],[Discount %]]&lt;=0.4, "30-40%", "40%+"))))</f>
        <v>0-10%</v>
      </c>
    </row>
    <row r="9561" spans="1:24" ht="14.4" x14ac:dyDescent="0.3">
      <c r="A9561" s="2">
        <v>9560</v>
      </c>
      <c r="B9561" s="2" t="s">
        <v>10700</v>
      </c>
      <c r="C9561" s="2">
        <f>YEAR([1]Data!$D9561)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9">
        <v>195.64</v>
      </c>
      <c r="T9561" s="2">
        <v>5</v>
      </c>
      <c r="U9561" s="25">
        <v>0.2</v>
      </c>
      <c r="V9561" s="25">
        <v>-44.018999999999991</v>
      </c>
      <c r="W9561" s="11">
        <f>Table_1[[#This Row],[Discount]]/Table_1[[#This Row],[Sales]]</f>
        <v>1.0222858311183809E-3</v>
      </c>
      <c r="X9561" t="str">
        <f>IF(Table_1[[#This Row],[Discount %]]&lt;=0.1, "0-10%", IF(Table_1[[#This Row],[Discount %]]&lt;=0.2, "10-20%", IF(Table_1[[#This Row],[Discount %]]&lt;=0.3, "20-30%", IF(Table_1[[#This Row],[Discount %]]&lt;=0.4, "30-40%", "40%+"))))</f>
        <v>0-10%</v>
      </c>
    </row>
    <row r="9562" spans="1:24" ht="14.4" x14ac:dyDescent="0.3">
      <c r="A9562" s="2">
        <v>9561</v>
      </c>
      <c r="B9562" s="2" t="s">
        <v>10700</v>
      </c>
      <c r="C9562" s="2">
        <f>YEAR([1]Data!$D9562)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9">
        <v>51.967999999999996</v>
      </c>
      <c r="T9562" s="2">
        <v>2</v>
      </c>
      <c r="U9562" s="25">
        <v>0.2</v>
      </c>
      <c r="V9562" s="25">
        <v>10.393599999999998</v>
      </c>
      <c r="W9562" s="11">
        <f>Table_1[[#This Row],[Discount]]/Table_1[[#This Row],[Sales]]</f>
        <v>3.8485221674876852E-3</v>
      </c>
      <c r="X9562" t="str">
        <f>IF(Table_1[[#This Row],[Discount %]]&lt;=0.1, "0-10%", IF(Table_1[[#This Row],[Discount %]]&lt;=0.2, "10-20%", IF(Table_1[[#This Row],[Discount %]]&lt;=0.3, "20-30%", IF(Table_1[[#This Row],[Discount %]]&lt;=0.4, "30-40%", "40%+"))))</f>
        <v>0-10%</v>
      </c>
    </row>
    <row r="9563" spans="1:24" ht="14.4" x14ac:dyDescent="0.3">
      <c r="A9563" s="2">
        <v>9562</v>
      </c>
      <c r="B9563" s="2" t="s">
        <v>10700</v>
      </c>
      <c r="C9563" s="2">
        <f>YEAR([1]Data!$D9563)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9">
        <v>431.97600000000006</v>
      </c>
      <c r="T9563" s="2">
        <v>3</v>
      </c>
      <c r="U9563" s="25">
        <v>0.2</v>
      </c>
      <c r="V9563" s="25">
        <v>-75.59580000000004</v>
      </c>
      <c r="W9563" s="11">
        <f>Table_1[[#This Row],[Discount]]/Table_1[[#This Row],[Sales]]</f>
        <v>4.6298868455654942E-4</v>
      </c>
      <c r="X9563" t="str">
        <f>IF(Table_1[[#This Row],[Discount %]]&lt;=0.1, "0-10%", IF(Table_1[[#This Row],[Discount %]]&lt;=0.2, "10-20%", IF(Table_1[[#This Row],[Discount %]]&lt;=0.3, "20-30%", IF(Table_1[[#This Row],[Discount %]]&lt;=0.4, "30-40%", "40%+"))))</f>
        <v>0-10%</v>
      </c>
    </row>
    <row r="9564" spans="1:24" ht="14.4" x14ac:dyDescent="0.3">
      <c r="A9564" s="2">
        <v>9563</v>
      </c>
      <c r="B9564" s="2" t="s">
        <v>10700</v>
      </c>
      <c r="C9564" s="2">
        <f>YEAR([1]Data!$D9564)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9">
        <v>224.93700000000004</v>
      </c>
      <c r="T9564" s="2">
        <v>3</v>
      </c>
      <c r="U9564" s="25">
        <v>0.7</v>
      </c>
      <c r="V9564" s="25">
        <v>-164.9538</v>
      </c>
      <c r="W9564" s="11">
        <f>Table_1[[#This Row],[Discount]]/Table_1[[#This Row],[Sales]]</f>
        <v>3.1119824662016468E-3</v>
      </c>
      <c r="X9564" t="str">
        <f>IF(Table_1[[#This Row],[Discount %]]&lt;=0.1, "0-10%", IF(Table_1[[#This Row],[Discount %]]&lt;=0.2, "10-20%", IF(Table_1[[#This Row],[Discount %]]&lt;=0.3, "20-30%", IF(Table_1[[#This Row],[Discount %]]&lt;=0.4, "30-40%", "40%+"))))</f>
        <v>0-10%</v>
      </c>
    </row>
    <row r="9565" spans="1:24" ht="14.4" x14ac:dyDescent="0.3">
      <c r="A9565" s="2">
        <v>9564</v>
      </c>
      <c r="B9565" s="2" t="s">
        <v>10700</v>
      </c>
      <c r="C9565" s="2">
        <f>YEAR([1]Data!$D9565)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9">
        <v>6</v>
      </c>
      <c r="T9565" s="2">
        <v>2</v>
      </c>
      <c r="U9565" s="25">
        <v>0.2</v>
      </c>
      <c r="V9565" s="25">
        <v>2.0999999999999996</v>
      </c>
      <c r="W9565" s="11">
        <f>Table_1[[#This Row],[Discount]]/Table_1[[#This Row],[Sales]]</f>
        <v>3.3333333333333333E-2</v>
      </c>
      <c r="X9565" t="str">
        <f>IF(Table_1[[#This Row],[Discount %]]&lt;=0.1, "0-10%", IF(Table_1[[#This Row],[Discount %]]&lt;=0.2, "10-20%", IF(Table_1[[#This Row],[Discount %]]&lt;=0.3, "20-30%", IF(Table_1[[#This Row],[Discount %]]&lt;=0.4, "30-40%", "40%+"))))</f>
        <v>0-10%</v>
      </c>
    </row>
    <row r="9566" spans="1:24" ht="14.4" x14ac:dyDescent="0.3">
      <c r="A9566" s="2">
        <v>9565</v>
      </c>
      <c r="B9566" s="2" t="s">
        <v>10705</v>
      </c>
      <c r="C9566" s="2">
        <f>YEAR([1]Data!$D9566)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9">
        <v>11.76</v>
      </c>
      <c r="T9566" s="2">
        <v>2</v>
      </c>
      <c r="U9566" s="25">
        <v>0</v>
      </c>
      <c r="V9566" s="25">
        <v>5.7623999999999995</v>
      </c>
      <c r="W9566" s="11">
        <f>Table_1[[#This Row],[Discount]]/Table_1[[#This Row],[Sales]]</f>
        <v>0</v>
      </c>
      <c r="X9566" t="str">
        <f>IF(Table_1[[#This Row],[Discount %]]&lt;=0.1, "0-10%", IF(Table_1[[#This Row],[Discount %]]&lt;=0.2, "10-20%", IF(Table_1[[#This Row],[Discount %]]&lt;=0.3, "20-30%", IF(Table_1[[#This Row],[Discount %]]&lt;=0.4, "30-40%", "40%+"))))</f>
        <v>0-10%</v>
      </c>
    </row>
    <row r="9567" spans="1:24" ht="14.4" x14ac:dyDescent="0.3">
      <c r="A9567" s="2">
        <v>9566</v>
      </c>
      <c r="B9567" s="2" t="s">
        <v>10706</v>
      </c>
      <c r="C9567" s="2">
        <f>YEAR([1]Data!$D9567)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9">
        <v>1125.4879999999998</v>
      </c>
      <c r="T9567" s="2">
        <v>7</v>
      </c>
      <c r="U9567" s="25">
        <v>0.2</v>
      </c>
      <c r="V9567" s="25">
        <v>98.480200000000082</v>
      </c>
      <c r="W9567" s="11">
        <f>Table_1[[#This Row],[Discount]]/Table_1[[#This Row],[Sales]]</f>
        <v>1.7770069516511952E-4</v>
      </c>
      <c r="X9567" t="str">
        <f>IF(Table_1[[#This Row],[Discount %]]&lt;=0.1, "0-10%", IF(Table_1[[#This Row],[Discount %]]&lt;=0.2, "10-20%", IF(Table_1[[#This Row],[Discount %]]&lt;=0.3, "20-30%", IF(Table_1[[#This Row],[Discount %]]&lt;=0.4, "30-40%", "40%+"))))</f>
        <v>0-10%</v>
      </c>
    </row>
    <row r="9568" spans="1:24" ht="14.4" x14ac:dyDescent="0.3">
      <c r="A9568" s="2">
        <v>9567</v>
      </c>
      <c r="B9568" s="2" t="s">
        <v>10706</v>
      </c>
      <c r="C9568" s="2">
        <f>YEAR([1]Data!$D9568)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9">
        <v>12.645000000000001</v>
      </c>
      <c r="T9568" s="2">
        <v>5</v>
      </c>
      <c r="U9568" s="25">
        <v>0.7</v>
      </c>
      <c r="V9568" s="25">
        <v>-10.116</v>
      </c>
      <c r="W9568" s="11">
        <f>Table_1[[#This Row],[Discount]]/Table_1[[#This Row],[Sales]]</f>
        <v>5.5357848952154995E-2</v>
      </c>
      <c r="X9568" t="str">
        <f>IF(Table_1[[#This Row],[Discount %]]&lt;=0.1, "0-10%", IF(Table_1[[#This Row],[Discount %]]&lt;=0.2, "10-20%", IF(Table_1[[#This Row],[Discount %]]&lt;=0.3, "20-30%", IF(Table_1[[#This Row],[Discount %]]&lt;=0.4, "30-40%", "40%+"))))</f>
        <v>0-10%</v>
      </c>
    </row>
    <row r="9569" spans="1:24" ht="14.4" x14ac:dyDescent="0.3">
      <c r="A9569" s="2">
        <v>9568</v>
      </c>
      <c r="B9569" s="2" t="s">
        <v>10706</v>
      </c>
      <c r="C9569" s="2">
        <f>YEAR([1]Data!$D9569)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9">
        <v>4.032</v>
      </c>
      <c r="T9569" s="2">
        <v>2</v>
      </c>
      <c r="U9569" s="25">
        <v>0.2</v>
      </c>
      <c r="V9569" s="25">
        <v>1.0584000000000002</v>
      </c>
      <c r="W9569" s="11">
        <f>Table_1[[#This Row],[Discount]]/Table_1[[#This Row],[Sales]]</f>
        <v>4.9603174603174607E-2</v>
      </c>
      <c r="X9569" t="str">
        <f>IF(Table_1[[#This Row],[Discount %]]&lt;=0.1, "0-10%", IF(Table_1[[#This Row],[Discount %]]&lt;=0.2, "10-20%", IF(Table_1[[#This Row],[Discount %]]&lt;=0.3, "20-30%", IF(Table_1[[#This Row],[Discount %]]&lt;=0.4, "30-40%", "40%+"))))</f>
        <v>0-10%</v>
      </c>
    </row>
    <row r="9570" spans="1:24" ht="14.4" x14ac:dyDescent="0.3">
      <c r="A9570" s="2">
        <v>9569</v>
      </c>
      <c r="B9570" s="2" t="s">
        <v>10707</v>
      </c>
      <c r="C9570" s="2">
        <f>YEAR([1]Data!$D9570)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9">
        <v>79.959999999999994</v>
      </c>
      <c r="T9570" s="2">
        <v>4</v>
      </c>
      <c r="U9570" s="25">
        <v>0</v>
      </c>
      <c r="V9570" s="25">
        <v>22.388800000000003</v>
      </c>
      <c r="W9570" s="11">
        <f>Table_1[[#This Row],[Discount]]/Table_1[[#This Row],[Sales]]</f>
        <v>0</v>
      </c>
      <c r="X9570" t="str">
        <f>IF(Table_1[[#This Row],[Discount %]]&lt;=0.1, "0-10%", IF(Table_1[[#This Row],[Discount %]]&lt;=0.2, "10-20%", IF(Table_1[[#This Row],[Discount %]]&lt;=0.3, "20-30%", IF(Table_1[[#This Row],[Discount %]]&lt;=0.4, "30-40%", "40%+"))))</f>
        <v>0-10%</v>
      </c>
    </row>
    <row r="9571" spans="1:24" ht="14.4" x14ac:dyDescent="0.3">
      <c r="A9571" s="2">
        <v>9570</v>
      </c>
      <c r="B9571" s="2" t="s">
        <v>10708</v>
      </c>
      <c r="C9571" s="2">
        <f>YEAR([1]Data!$D9571)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9">
        <v>6.732000000000002</v>
      </c>
      <c r="T9571" s="2">
        <v>6</v>
      </c>
      <c r="U9571" s="25">
        <v>0.7</v>
      </c>
      <c r="V9571" s="25">
        <v>-4.4879999999999978</v>
      </c>
      <c r="W9571" s="11">
        <f>Table_1[[#This Row],[Discount]]/Table_1[[#This Row],[Sales]]</f>
        <v>0.10398098633392747</v>
      </c>
      <c r="X9571" t="str">
        <f>IF(Table_1[[#This Row],[Discount %]]&lt;=0.1, "0-10%", IF(Table_1[[#This Row],[Discount %]]&lt;=0.2, "10-20%", IF(Table_1[[#This Row],[Discount %]]&lt;=0.3, "20-30%", IF(Table_1[[#This Row],[Discount %]]&lt;=0.4, "30-40%", "40%+"))))</f>
        <v>10-20%</v>
      </c>
    </row>
    <row r="9572" spans="1:24" ht="14.4" x14ac:dyDescent="0.3">
      <c r="A9572" s="2">
        <v>9571</v>
      </c>
      <c r="B9572" s="2" t="s">
        <v>10708</v>
      </c>
      <c r="C9572" s="2">
        <f>YEAR([1]Data!$D9572)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9">
        <v>33.568000000000005</v>
      </c>
      <c r="T9572" s="2">
        <v>2</v>
      </c>
      <c r="U9572" s="25">
        <v>0.2</v>
      </c>
      <c r="V9572" s="25">
        <v>1.6783999999999981</v>
      </c>
      <c r="W9572" s="11">
        <f>Table_1[[#This Row],[Discount]]/Table_1[[#This Row],[Sales]]</f>
        <v>5.9580552907530972E-3</v>
      </c>
      <c r="X9572" t="str">
        <f>IF(Table_1[[#This Row],[Discount %]]&lt;=0.1, "0-10%", IF(Table_1[[#This Row],[Discount %]]&lt;=0.2, "10-20%", IF(Table_1[[#This Row],[Discount %]]&lt;=0.3, "20-30%", IF(Table_1[[#This Row],[Discount %]]&lt;=0.4, "30-40%", "40%+"))))</f>
        <v>0-10%</v>
      </c>
    </row>
    <row r="9573" spans="1:24" ht="14.4" x14ac:dyDescent="0.3">
      <c r="A9573" s="2">
        <v>9572</v>
      </c>
      <c r="B9573" s="2" t="s">
        <v>10708</v>
      </c>
      <c r="C9573" s="2">
        <f>YEAR([1]Data!$D9573)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9">
        <v>15.840000000000002</v>
      </c>
      <c r="T9573" s="2">
        <v>2</v>
      </c>
      <c r="U9573" s="25">
        <v>0.2</v>
      </c>
      <c r="V9573" s="25">
        <v>5.5439999999999987</v>
      </c>
      <c r="W9573" s="11">
        <f>Table_1[[#This Row],[Discount]]/Table_1[[#This Row],[Sales]]</f>
        <v>1.2626262626262626E-2</v>
      </c>
      <c r="X9573" t="str">
        <f>IF(Table_1[[#This Row],[Discount %]]&lt;=0.1, "0-10%", IF(Table_1[[#This Row],[Discount %]]&lt;=0.2, "10-20%", IF(Table_1[[#This Row],[Discount %]]&lt;=0.3, "20-30%", IF(Table_1[[#This Row],[Discount %]]&lt;=0.4, "30-40%", "40%+"))))</f>
        <v>0-10%</v>
      </c>
    </row>
    <row r="9574" spans="1:24" ht="14.4" x14ac:dyDescent="0.3">
      <c r="A9574" s="2">
        <v>9573</v>
      </c>
      <c r="B9574" s="2" t="s">
        <v>10708</v>
      </c>
      <c r="C9574" s="2">
        <f>YEAR([1]Data!$D9574)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9">
        <v>24.424000000000003</v>
      </c>
      <c r="T9574" s="2">
        <v>1</v>
      </c>
      <c r="U9574" s="25">
        <v>0.2</v>
      </c>
      <c r="V9574" s="25">
        <v>7.9378000000000002</v>
      </c>
      <c r="W9574" s="11">
        <f>Table_1[[#This Row],[Discount]]/Table_1[[#This Row],[Sales]]</f>
        <v>8.1886668850311168E-3</v>
      </c>
      <c r="X9574" t="str">
        <f>IF(Table_1[[#This Row],[Discount %]]&lt;=0.1, "0-10%", IF(Table_1[[#This Row],[Discount %]]&lt;=0.2, "10-20%", IF(Table_1[[#This Row],[Discount %]]&lt;=0.3, "20-30%", IF(Table_1[[#This Row],[Discount %]]&lt;=0.4, "30-40%", "40%+"))))</f>
        <v>0-10%</v>
      </c>
    </row>
    <row r="9575" spans="1:24" ht="14.4" x14ac:dyDescent="0.3">
      <c r="A9575" s="2">
        <v>9574</v>
      </c>
      <c r="B9575" s="2" t="s">
        <v>10708</v>
      </c>
      <c r="C9575" s="2">
        <f>YEAR([1]Data!$D9575)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9">
        <v>17.12</v>
      </c>
      <c r="T9575" s="2">
        <v>5</v>
      </c>
      <c r="U9575" s="25">
        <v>0.2</v>
      </c>
      <c r="V9575" s="25">
        <v>1.9259999999999975</v>
      </c>
      <c r="W9575" s="11">
        <f>Table_1[[#This Row],[Discount]]/Table_1[[#This Row],[Sales]]</f>
        <v>1.1682242990654205E-2</v>
      </c>
      <c r="X9575" t="str">
        <f>IF(Table_1[[#This Row],[Discount %]]&lt;=0.1, "0-10%", IF(Table_1[[#This Row],[Discount %]]&lt;=0.2, "10-20%", IF(Table_1[[#This Row],[Discount %]]&lt;=0.3, "20-30%", IF(Table_1[[#This Row],[Discount %]]&lt;=0.4, "30-40%", "40%+"))))</f>
        <v>0-10%</v>
      </c>
    </row>
    <row r="9576" spans="1:24" ht="14.4" x14ac:dyDescent="0.3">
      <c r="A9576" s="2">
        <v>9575</v>
      </c>
      <c r="B9576" s="2" t="s">
        <v>10709</v>
      </c>
      <c r="C9576" s="2">
        <f>YEAR([1]Data!$D9576)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9">
        <v>31.56</v>
      </c>
      <c r="T9576" s="2">
        <v>3</v>
      </c>
      <c r="U9576" s="25">
        <v>0</v>
      </c>
      <c r="V9576" s="25">
        <v>10.4148</v>
      </c>
      <c r="W9576" s="11">
        <f>Table_1[[#This Row],[Discount]]/Table_1[[#This Row],[Sales]]</f>
        <v>0</v>
      </c>
      <c r="X9576" t="str">
        <f>IF(Table_1[[#This Row],[Discount %]]&lt;=0.1, "0-10%", IF(Table_1[[#This Row],[Discount %]]&lt;=0.2, "10-20%", IF(Table_1[[#This Row],[Discount %]]&lt;=0.3, "20-30%", IF(Table_1[[#This Row],[Discount %]]&lt;=0.4, "30-40%", "40%+"))))</f>
        <v>0-10%</v>
      </c>
    </row>
    <row r="9577" spans="1:24" ht="14.4" x14ac:dyDescent="0.3">
      <c r="A9577" s="2">
        <v>9576</v>
      </c>
      <c r="B9577" s="2" t="s">
        <v>10710</v>
      </c>
      <c r="C9577" s="2">
        <f>YEAR([1]Data!$D9577)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9">
        <v>105.68599999999999</v>
      </c>
      <c r="T9577" s="2">
        <v>1</v>
      </c>
      <c r="U9577" s="25">
        <v>0.3</v>
      </c>
      <c r="V9577" s="25">
        <v>-28.686199999999999</v>
      </c>
      <c r="W9577" s="11">
        <f>Table_1[[#This Row],[Discount]]/Table_1[[#This Row],[Sales]]</f>
        <v>2.8385973544272657E-3</v>
      </c>
      <c r="X9577" t="str">
        <f>IF(Table_1[[#This Row],[Discount %]]&lt;=0.1, "0-10%", IF(Table_1[[#This Row],[Discount %]]&lt;=0.2, "10-20%", IF(Table_1[[#This Row],[Discount %]]&lt;=0.3, "20-30%", IF(Table_1[[#This Row],[Discount %]]&lt;=0.4, "30-40%", "40%+"))))</f>
        <v>0-10%</v>
      </c>
    </row>
    <row r="9578" spans="1:24" ht="14.4" x14ac:dyDescent="0.3">
      <c r="A9578" s="2">
        <v>9577</v>
      </c>
      <c r="B9578" s="2" t="s">
        <v>10710</v>
      </c>
      <c r="C9578" s="2">
        <f>YEAR([1]Data!$D9578)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9">
        <v>399.53999999999996</v>
      </c>
      <c r="T9578" s="2">
        <v>2</v>
      </c>
      <c r="U9578" s="25">
        <v>0.4</v>
      </c>
      <c r="V9578" s="25">
        <v>-79.908000000000015</v>
      </c>
      <c r="W9578" s="11">
        <f>Table_1[[#This Row],[Discount]]/Table_1[[#This Row],[Sales]]</f>
        <v>1.0011513240226263E-3</v>
      </c>
      <c r="X9578" t="str">
        <f>IF(Table_1[[#This Row],[Discount %]]&lt;=0.1, "0-10%", IF(Table_1[[#This Row],[Discount %]]&lt;=0.2, "10-20%", IF(Table_1[[#This Row],[Discount %]]&lt;=0.3, "20-30%", IF(Table_1[[#This Row],[Discount %]]&lt;=0.4, "30-40%", "40%+"))))</f>
        <v>0-10%</v>
      </c>
    </row>
    <row r="9579" spans="1:24" ht="14.4" x14ac:dyDescent="0.3">
      <c r="A9579" s="2">
        <v>9578</v>
      </c>
      <c r="B9579" s="2" t="s">
        <v>10710</v>
      </c>
      <c r="C9579" s="2">
        <f>YEAR([1]Data!$D9579)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9">
        <v>104.93</v>
      </c>
      <c r="T9579" s="2">
        <v>5</v>
      </c>
      <c r="U9579" s="25">
        <v>0.3</v>
      </c>
      <c r="V9579" s="25">
        <v>-4.4969999999999999</v>
      </c>
      <c r="W9579" s="11">
        <f>Table_1[[#This Row],[Discount]]/Table_1[[#This Row],[Sales]]</f>
        <v>2.8590488897360143E-3</v>
      </c>
      <c r="X9579" t="str">
        <f>IF(Table_1[[#This Row],[Discount %]]&lt;=0.1, "0-10%", IF(Table_1[[#This Row],[Discount %]]&lt;=0.2, "10-20%", IF(Table_1[[#This Row],[Discount %]]&lt;=0.3, "20-30%", IF(Table_1[[#This Row],[Discount %]]&lt;=0.4, "30-40%", "40%+"))))</f>
        <v>0-10%</v>
      </c>
    </row>
    <row r="9580" spans="1:24" ht="14.4" x14ac:dyDescent="0.3">
      <c r="A9580" s="2">
        <v>9579</v>
      </c>
      <c r="B9580" s="2" t="s">
        <v>10711</v>
      </c>
      <c r="C9580" s="2">
        <f>YEAR([1]Data!$D9580)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9">
        <v>1079.8499999999999</v>
      </c>
      <c r="T9580" s="2">
        <v>3</v>
      </c>
      <c r="U9580" s="25">
        <v>0</v>
      </c>
      <c r="V9580" s="25">
        <v>323.95499999999993</v>
      </c>
      <c r="W9580" s="11">
        <f>Table_1[[#This Row],[Discount]]/Table_1[[#This Row],[Sales]]</f>
        <v>0</v>
      </c>
      <c r="X9580" t="str">
        <f>IF(Table_1[[#This Row],[Discount %]]&lt;=0.1, "0-10%", IF(Table_1[[#This Row],[Discount %]]&lt;=0.2, "10-20%", IF(Table_1[[#This Row],[Discount %]]&lt;=0.3, "20-30%", IF(Table_1[[#This Row],[Discount %]]&lt;=0.4, "30-40%", "40%+"))))</f>
        <v>0-10%</v>
      </c>
    </row>
    <row r="9581" spans="1:24" ht="14.4" x14ac:dyDescent="0.3">
      <c r="A9581" s="2">
        <v>9580</v>
      </c>
      <c r="B9581" s="2" t="s">
        <v>10711</v>
      </c>
      <c r="C9581" s="2">
        <f>YEAR([1]Data!$D9581)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9">
        <v>70.98</v>
      </c>
      <c r="T9581" s="2">
        <v>1</v>
      </c>
      <c r="U9581" s="25">
        <v>0</v>
      </c>
      <c r="V9581" s="25">
        <v>3.5489999999999924</v>
      </c>
      <c r="W9581" s="11">
        <f>Table_1[[#This Row],[Discount]]/Table_1[[#This Row],[Sales]]</f>
        <v>0</v>
      </c>
      <c r="X9581" t="str">
        <f>IF(Table_1[[#This Row],[Discount %]]&lt;=0.1, "0-10%", IF(Table_1[[#This Row],[Discount %]]&lt;=0.2, "10-20%", IF(Table_1[[#This Row],[Discount %]]&lt;=0.3, "20-30%", IF(Table_1[[#This Row],[Discount %]]&lt;=0.4, "30-40%", "40%+"))))</f>
        <v>0-10%</v>
      </c>
    </row>
    <row r="9582" spans="1:24" ht="14.4" x14ac:dyDescent="0.3">
      <c r="A9582" s="2">
        <v>9581</v>
      </c>
      <c r="B9582" s="2" t="s">
        <v>10711</v>
      </c>
      <c r="C9582" s="2">
        <f>YEAR([1]Data!$D9582)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9">
        <v>29.950000000000003</v>
      </c>
      <c r="T9582" s="2">
        <v>5</v>
      </c>
      <c r="U9582" s="25">
        <v>0</v>
      </c>
      <c r="V9582" s="25">
        <v>8.6854999999999993</v>
      </c>
      <c r="W9582" s="11">
        <f>Table_1[[#This Row],[Discount]]/Table_1[[#This Row],[Sales]]</f>
        <v>0</v>
      </c>
      <c r="X9582" t="str">
        <f>IF(Table_1[[#This Row],[Discount %]]&lt;=0.1, "0-10%", IF(Table_1[[#This Row],[Discount %]]&lt;=0.2, "10-20%", IF(Table_1[[#This Row],[Discount %]]&lt;=0.3, "20-30%", IF(Table_1[[#This Row],[Discount %]]&lt;=0.4, "30-40%", "40%+"))))</f>
        <v>0-10%</v>
      </c>
    </row>
    <row r="9583" spans="1:24" ht="14.4" x14ac:dyDescent="0.3">
      <c r="A9583" s="2">
        <v>9582</v>
      </c>
      <c r="B9583" s="2" t="s">
        <v>10711</v>
      </c>
      <c r="C9583" s="2">
        <f>YEAR([1]Data!$D9583)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9">
        <v>589.41</v>
      </c>
      <c r="T9583" s="2">
        <v>5</v>
      </c>
      <c r="U9583" s="25">
        <v>0.1</v>
      </c>
      <c r="V9583" s="25">
        <v>-6.5490000000000492</v>
      </c>
      <c r="W9583" s="11">
        <f>Table_1[[#This Row],[Discount]]/Table_1[[#This Row],[Sales]]</f>
        <v>1.6966118661033917E-4</v>
      </c>
      <c r="X9583" t="str">
        <f>IF(Table_1[[#This Row],[Discount %]]&lt;=0.1, "0-10%", IF(Table_1[[#This Row],[Discount %]]&lt;=0.2, "10-20%", IF(Table_1[[#This Row],[Discount %]]&lt;=0.3, "20-30%", IF(Table_1[[#This Row],[Discount %]]&lt;=0.4, "30-40%", "40%+"))))</f>
        <v>0-10%</v>
      </c>
    </row>
    <row r="9584" spans="1:24" ht="14.4" x14ac:dyDescent="0.3">
      <c r="A9584" s="2">
        <v>9583</v>
      </c>
      <c r="B9584" s="2" t="s">
        <v>10712</v>
      </c>
      <c r="C9584" s="2">
        <f>YEAR([1]Data!$D9584)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9">
        <v>9.6479999999999997</v>
      </c>
      <c r="T9584" s="2">
        <v>6</v>
      </c>
      <c r="U9584" s="25">
        <v>0.2</v>
      </c>
      <c r="V9584" s="25">
        <v>3.4973999999999998</v>
      </c>
      <c r="W9584" s="11">
        <f>Table_1[[#This Row],[Discount]]/Table_1[[#This Row],[Sales]]</f>
        <v>2.0729684908789389E-2</v>
      </c>
      <c r="X9584" t="str">
        <f>IF(Table_1[[#This Row],[Discount %]]&lt;=0.1, "0-10%", IF(Table_1[[#This Row],[Discount %]]&lt;=0.2, "10-20%", IF(Table_1[[#This Row],[Discount %]]&lt;=0.3, "20-30%", IF(Table_1[[#This Row],[Discount %]]&lt;=0.4, "30-40%", "40%+"))))</f>
        <v>0-10%</v>
      </c>
    </row>
    <row r="9585" spans="1:24" ht="14.4" x14ac:dyDescent="0.3">
      <c r="A9585" s="2">
        <v>9584</v>
      </c>
      <c r="B9585" s="2" t="s">
        <v>10713</v>
      </c>
      <c r="C9585" s="2">
        <f>YEAR([1]Data!$D9585)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9">
        <v>400.78400000000005</v>
      </c>
      <c r="T9585" s="2">
        <v>1</v>
      </c>
      <c r="U9585" s="25">
        <v>0.2</v>
      </c>
      <c r="V9585" s="25">
        <v>-5.0098000000000269</v>
      </c>
      <c r="W9585" s="11">
        <f>Table_1[[#This Row],[Discount]]/Table_1[[#This Row],[Sales]]</f>
        <v>4.9902191704259647E-4</v>
      </c>
      <c r="X9585" t="str">
        <f>IF(Table_1[[#This Row],[Discount %]]&lt;=0.1, "0-10%", IF(Table_1[[#This Row],[Discount %]]&lt;=0.2, "10-20%", IF(Table_1[[#This Row],[Discount %]]&lt;=0.3, "20-30%", IF(Table_1[[#This Row],[Discount %]]&lt;=0.4, "30-40%", "40%+"))))</f>
        <v>0-10%</v>
      </c>
    </row>
    <row r="9586" spans="1:24" ht="14.4" x14ac:dyDescent="0.3">
      <c r="A9586" s="2">
        <v>9585</v>
      </c>
      <c r="B9586" s="2" t="s">
        <v>10714</v>
      </c>
      <c r="C9586" s="2">
        <f>YEAR([1]Data!$D9586)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9">
        <v>53.72</v>
      </c>
      <c r="T9586" s="2">
        <v>4</v>
      </c>
      <c r="U9586" s="25">
        <v>0</v>
      </c>
      <c r="V9586" s="25">
        <v>13.967199999999998</v>
      </c>
      <c r="W9586" s="11">
        <f>Table_1[[#This Row],[Discount]]/Table_1[[#This Row],[Sales]]</f>
        <v>0</v>
      </c>
      <c r="X9586" t="str">
        <f>IF(Table_1[[#This Row],[Discount %]]&lt;=0.1, "0-10%", IF(Table_1[[#This Row],[Discount %]]&lt;=0.2, "10-20%", IF(Table_1[[#This Row],[Discount %]]&lt;=0.3, "20-30%", IF(Table_1[[#This Row],[Discount %]]&lt;=0.4, "30-40%", "40%+"))))</f>
        <v>0-10%</v>
      </c>
    </row>
    <row r="9587" spans="1:24" ht="14.4" x14ac:dyDescent="0.3">
      <c r="A9587" s="2">
        <v>9586</v>
      </c>
      <c r="B9587" s="2" t="s">
        <v>10715</v>
      </c>
      <c r="C9587" s="2">
        <f>YEAR([1]Data!$D9587)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9">
        <v>31.007999999999999</v>
      </c>
      <c r="T9587" s="2">
        <v>1</v>
      </c>
      <c r="U9587" s="25">
        <v>0.2</v>
      </c>
      <c r="V9587" s="25">
        <v>11.240400000000001</v>
      </c>
      <c r="W9587" s="11">
        <f>Table_1[[#This Row],[Discount]]/Table_1[[#This Row],[Sales]]</f>
        <v>6.4499484004127972E-3</v>
      </c>
      <c r="X9587" t="str">
        <f>IF(Table_1[[#This Row],[Discount %]]&lt;=0.1, "0-10%", IF(Table_1[[#This Row],[Discount %]]&lt;=0.2, "10-20%", IF(Table_1[[#This Row],[Discount %]]&lt;=0.3, "20-30%", IF(Table_1[[#This Row],[Discount %]]&lt;=0.4, "30-40%", "40%+"))))</f>
        <v>0-10%</v>
      </c>
    </row>
    <row r="9588" spans="1:24" ht="14.4" x14ac:dyDescent="0.3">
      <c r="A9588" s="2">
        <v>9587</v>
      </c>
      <c r="B9588" s="2" t="s">
        <v>10716</v>
      </c>
      <c r="C9588" s="2">
        <f>YEAR([1]Data!$D9588)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9">
        <v>61.120000000000005</v>
      </c>
      <c r="T9588" s="2">
        <v>5</v>
      </c>
      <c r="U9588" s="25">
        <v>0.2</v>
      </c>
      <c r="V9588" s="25">
        <v>22.155999999999999</v>
      </c>
      <c r="W9588" s="11">
        <f>Table_1[[#This Row],[Discount]]/Table_1[[#This Row],[Sales]]</f>
        <v>3.2722513089005235E-3</v>
      </c>
      <c r="X9588" t="str">
        <f>IF(Table_1[[#This Row],[Discount %]]&lt;=0.1, "0-10%", IF(Table_1[[#This Row],[Discount %]]&lt;=0.2, "10-20%", IF(Table_1[[#This Row],[Discount %]]&lt;=0.3, "20-30%", IF(Table_1[[#This Row],[Discount %]]&lt;=0.4, "30-40%", "40%+"))))</f>
        <v>0-10%</v>
      </c>
    </row>
    <row r="9589" spans="1:24" ht="14.4" x14ac:dyDescent="0.3">
      <c r="A9589" s="2">
        <v>9588</v>
      </c>
      <c r="B9589" s="2" t="s">
        <v>10717</v>
      </c>
      <c r="C9589" s="2">
        <f>YEAR([1]Data!$D9589)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9">
        <v>195.136</v>
      </c>
      <c r="T9589" s="2">
        <v>4</v>
      </c>
      <c r="U9589" s="25">
        <v>0.2</v>
      </c>
      <c r="V9589" s="25">
        <v>-43.9056</v>
      </c>
      <c r="W9589" s="11">
        <f>Table_1[[#This Row],[Discount]]/Table_1[[#This Row],[Sales]]</f>
        <v>1.0249262053132176E-3</v>
      </c>
      <c r="X9589" t="str">
        <f>IF(Table_1[[#This Row],[Discount %]]&lt;=0.1, "0-10%", IF(Table_1[[#This Row],[Discount %]]&lt;=0.2, "10-20%", IF(Table_1[[#This Row],[Discount %]]&lt;=0.3, "20-30%", IF(Table_1[[#This Row],[Discount %]]&lt;=0.4, "30-40%", "40%+"))))</f>
        <v>0-10%</v>
      </c>
    </row>
    <row r="9590" spans="1:24" ht="14.4" x14ac:dyDescent="0.3">
      <c r="A9590" s="2">
        <v>9589</v>
      </c>
      <c r="B9590" s="2" t="s">
        <v>10718</v>
      </c>
      <c r="C9590" s="2">
        <f>YEAR([1]Data!$D9590)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9">
        <v>121.536</v>
      </c>
      <c r="T9590" s="2">
        <v>4</v>
      </c>
      <c r="U9590" s="25">
        <v>0.2</v>
      </c>
      <c r="V9590" s="25">
        <v>15.191999999999979</v>
      </c>
      <c r="W9590" s="11">
        <f>Table_1[[#This Row],[Discount]]/Table_1[[#This Row],[Sales]]</f>
        <v>1.6456029489204846E-3</v>
      </c>
      <c r="X9590" t="str">
        <f>IF(Table_1[[#This Row],[Discount %]]&lt;=0.1, "0-10%", IF(Table_1[[#This Row],[Discount %]]&lt;=0.2, "10-20%", IF(Table_1[[#This Row],[Discount %]]&lt;=0.3, "20-30%", IF(Table_1[[#This Row],[Discount %]]&lt;=0.4, "30-40%", "40%+"))))</f>
        <v>0-10%</v>
      </c>
    </row>
    <row r="9591" spans="1:24" ht="14.4" x14ac:dyDescent="0.3">
      <c r="A9591" s="2">
        <v>9590</v>
      </c>
      <c r="B9591" s="2" t="s">
        <v>10719</v>
      </c>
      <c r="C9591" s="2">
        <f>YEAR([1]Data!$D9591)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9">
        <v>17.472000000000001</v>
      </c>
      <c r="T9591" s="2">
        <v>3</v>
      </c>
      <c r="U9591" s="25">
        <v>0.2</v>
      </c>
      <c r="V9591" s="25">
        <v>5.6783999999999981</v>
      </c>
      <c r="W9591" s="11">
        <f>Table_1[[#This Row],[Discount]]/Table_1[[#This Row],[Sales]]</f>
        <v>1.1446886446886446E-2</v>
      </c>
      <c r="X9591" t="str">
        <f>IF(Table_1[[#This Row],[Discount %]]&lt;=0.1, "0-10%", IF(Table_1[[#This Row],[Discount %]]&lt;=0.2, "10-20%", IF(Table_1[[#This Row],[Discount %]]&lt;=0.3, "20-30%", IF(Table_1[[#This Row],[Discount %]]&lt;=0.4, "30-40%", "40%+"))))</f>
        <v>0-10%</v>
      </c>
    </row>
    <row r="9592" spans="1:24" ht="14.4" x14ac:dyDescent="0.3">
      <c r="A9592" s="2">
        <v>9591</v>
      </c>
      <c r="B9592" s="2" t="s">
        <v>10719</v>
      </c>
      <c r="C9592" s="2">
        <f>YEAR([1]Data!$D9592)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9">
        <v>104.57999999999998</v>
      </c>
      <c r="T9592" s="2">
        <v>9</v>
      </c>
      <c r="U9592" s="25">
        <v>0.8</v>
      </c>
      <c r="V9592" s="25">
        <v>-172.55700000000007</v>
      </c>
      <c r="W9592" s="11">
        <f>Table_1[[#This Row],[Discount]]/Table_1[[#This Row],[Sales]]</f>
        <v>7.6496462038630727E-3</v>
      </c>
      <c r="X9592" t="str">
        <f>IF(Table_1[[#This Row],[Discount %]]&lt;=0.1, "0-10%", IF(Table_1[[#This Row],[Discount %]]&lt;=0.2, "10-20%", IF(Table_1[[#This Row],[Discount %]]&lt;=0.3, "20-30%", IF(Table_1[[#This Row],[Discount %]]&lt;=0.4, "30-40%", "40%+"))))</f>
        <v>0-10%</v>
      </c>
    </row>
    <row r="9593" spans="1:24" ht="14.4" x14ac:dyDescent="0.3">
      <c r="A9593" s="2">
        <v>9592</v>
      </c>
      <c r="B9593" s="2" t="s">
        <v>10720</v>
      </c>
      <c r="C9593" s="2">
        <f>YEAR([1]Data!$D9593)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9">
        <v>24.700000000000003</v>
      </c>
      <c r="T9593" s="2">
        <v>5</v>
      </c>
      <c r="U9593" s="25">
        <v>0.6</v>
      </c>
      <c r="V9593" s="25">
        <v>-9.8799999999999955</v>
      </c>
      <c r="W9593" s="11">
        <f>Table_1[[#This Row],[Discount]]/Table_1[[#This Row],[Sales]]</f>
        <v>2.4291497975708499E-2</v>
      </c>
      <c r="X9593" t="str">
        <f>IF(Table_1[[#This Row],[Discount %]]&lt;=0.1, "0-10%", IF(Table_1[[#This Row],[Discount %]]&lt;=0.2, "10-20%", IF(Table_1[[#This Row],[Discount %]]&lt;=0.3, "20-30%", IF(Table_1[[#This Row],[Discount %]]&lt;=0.4, "30-40%", "40%+"))))</f>
        <v>0-10%</v>
      </c>
    </row>
    <row r="9594" spans="1:24" ht="14.4" x14ac:dyDescent="0.3">
      <c r="A9594" s="2">
        <v>9593</v>
      </c>
      <c r="B9594" s="2" t="s">
        <v>10720</v>
      </c>
      <c r="C9594" s="2">
        <f>YEAR([1]Data!$D9594)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9">
        <v>302.72000000000003</v>
      </c>
      <c r="T9594" s="2">
        <v>5</v>
      </c>
      <c r="U9594" s="25">
        <v>0.6</v>
      </c>
      <c r="V9594" s="25">
        <v>-378.40000000000009</v>
      </c>
      <c r="W9594" s="11">
        <f>Table_1[[#This Row],[Discount]]/Table_1[[#This Row],[Sales]]</f>
        <v>1.982029598308668E-3</v>
      </c>
      <c r="X9594" t="str">
        <f>IF(Table_1[[#This Row],[Discount %]]&lt;=0.1, "0-10%", IF(Table_1[[#This Row],[Discount %]]&lt;=0.2, "10-20%", IF(Table_1[[#This Row],[Discount %]]&lt;=0.3, "20-30%", IF(Table_1[[#This Row],[Discount %]]&lt;=0.4, "30-40%", "40%+"))))</f>
        <v>0-10%</v>
      </c>
    </row>
    <row r="9595" spans="1:24" ht="14.4" x14ac:dyDescent="0.3">
      <c r="A9595" s="2">
        <v>9594</v>
      </c>
      <c r="B9595" s="2" t="s">
        <v>10721</v>
      </c>
      <c r="C9595" s="2">
        <f>YEAR([1]Data!$D9595)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9">
        <v>8.56</v>
      </c>
      <c r="T9595" s="2">
        <v>2</v>
      </c>
      <c r="U9595" s="25">
        <v>0</v>
      </c>
      <c r="V9595" s="25">
        <v>3.8519999999999994</v>
      </c>
      <c r="W9595" s="11">
        <f>Table_1[[#This Row],[Discount]]/Table_1[[#This Row],[Sales]]</f>
        <v>0</v>
      </c>
      <c r="X9595" t="str">
        <f>IF(Table_1[[#This Row],[Discount %]]&lt;=0.1, "0-10%", IF(Table_1[[#This Row],[Discount %]]&lt;=0.2, "10-20%", IF(Table_1[[#This Row],[Discount %]]&lt;=0.3, "20-30%", IF(Table_1[[#This Row],[Discount %]]&lt;=0.4, "30-40%", "40%+"))))</f>
        <v>0-10%</v>
      </c>
    </row>
    <row r="9596" spans="1:24" ht="14.4" x14ac:dyDescent="0.3">
      <c r="A9596" s="2">
        <v>9595</v>
      </c>
      <c r="B9596" s="2" t="s">
        <v>10721</v>
      </c>
      <c r="C9596" s="2">
        <f>YEAR([1]Data!$D9596)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9">
        <v>11.56</v>
      </c>
      <c r="T9596" s="2">
        <v>2</v>
      </c>
      <c r="U9596" s="25">
        <v>0</v>
      </c>
      <c r="V9596" s="25">
        <v>5.6644000000000005</v>
      </c>
      <c r="W9596" s="11">
        <f>Table_1[[#This Row],[Discount]]/Table_1[[#This Row],[Sales]]</f>
        <v>0</v>
      </c>
      <c r="X9596" t="str">
        <f>IF(Table_1[[#This Row],[Discount %]]&lt;=0.1, "0-10%", IF(Table_1[[#This Row],[Discount %]]&lt;=0.2, "10-20%", IF(Table_1[[#This Row],[Discount %]]&lt;=0.3, "20-30%", IF(Table_1[[#This Row],[Discount %]]&lt;=0.4, "30-40%", "40%+"))))</f>
        <v>0-10%</v>
      </c>
    </row>
    <row r="9597" spans="1:24" ht="14.4" x14ac:dyDescent="0.3">
      <c r="A9597" s="2">
        <v>9596</v>
      </c>
      <c r="B9597" s="2" t="s">
        <v>10722</v>
      </c>
      <c r="C9597" s="2">
        <f>YEAR([1]Data!$D9597)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9">
        <v>25.86</v>
      </c>
      <c r="T9597" s="2">
        <v>3</v>
      </c>
      <c r="U9597" s="25">
        <v>0</v>
      </c>
      <c r="V9597" s="25">
        <v>6.7236000000000002</v>
      </c>
      <c r="W9597" s="11">
        <f>Table_1[[#This Row],[Discount]]/Table_1[[#This Row],[Sales]]</f>
        <v>0</v>
      </c>
      <c r="X9597" t="str">
        <f>IF(Table_1[[#This Row],[Discount %]]&lt;=0.1, "0-10%", IF(Table_1[[#This Row],[Discount %]]&lt;=0.2, "10-20%", IF(Table_1[[#This Row],[Discount %]]&lt;=0.3, "20-30%", IF(Table_1[[#This Row],[Discount %]]&lt;=0.4, "30-40%", "40%+"))))</f>
        <v>0-10%</v>
      </c>
    </row>
    <row r="9598" spans="1:24" ht="14.4" x14ac:dyDescent="0.3">
      <c r="A9598" s="2">
        <v>9597</v>
      </c>
      <c r="B9598" s="2" t="s">
        <v>10722</v>
      </c>
      <c r="C9598" s="2">
        <f>YEAR([1]Data!$D9598)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9">
        <v>276.78400000000005</v>
      </c>
      <c r="T9598" s="2">
        <v>2</v>
      </c>
      <c r="U9598" s="25">
        <v>0.2</v>
      </c>
      <c r="V9598" s="25">
        <v>89.954799999999992</v>
      </c>
      <c r="W9598" s="11">
        <f>Table_1[[#This Row],[Discount]]/Table_1[[#This Row],[Sales]]</f>
        <v>7.2258512052719801E-4</v>
      </c>
      <c r="X9598" t="str">
        <f>IF(Table_1[[#This Row],[Discount %]]&lt;=0.1, "0-10%", IF(Table_1[[#This Row],[Discount %]]&lt;=0.2, "10-20%", IF(Table_1[[#This Row],[Discount %]]&lt;=0.3, "20-30%", IF(Table_1[[#This Row],[Discount %]]&lt;=0.4, "30-40%", "40%+"))))</f>
        <v>0-10%</v>
      </c>
    </row>
    <row r="9599" spans="1:24" ht="14.4" x14ac:dyDescent="0.3">
      <c r="A9599" s="2">
        <v>9598</v>
      </c>
      <c r="B9599" s="2" t="s">
        <v>10722</v>
      </c>
      <c r="C9599" s="2">
        <f>YEAR([1]Data!$D9599)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9">
        <v>110.352</v>
      </c>
      <c r="T9599" s="2">
        <v>3</v>
      </c>
      <c r="U9599" s="25">
        <v>0.2</v>
      </c>
      <c r="V9599" s="25">
        <v>8.2763999999999953</v>
      </c>
      <c r="W9599" s="11">
        <f>Table_1[[#This Row],[Discount]]/Table_1[[#This Row],[Sales]]</f>
        <v>1.8123821951573148E-3</v>
      </c>
      <c r="X9599" t="str">
        <f>IF(Table_1[[#This Row],[Discount %]]&lt;=0.1, "0-10%", IF(Table_1[[#This Row],[Discount %]]&lt;=0.2, "10-20%", IF(Table_1[[#This Row],[Discount %]]&lt;=0.3, "20-30%", IF(Table_1[[#This Row],[Discount %]]&lt;=0.4, "30-40%", "40%+"))))</f>
        <v>0-10%</v>
      </c>
    </row>
    <row r="9600" spans="1:24" ht="14.4" x14ac:dyDescent="0.3">
      <c r="A9600" s="2">
        <v>9599</v>
      </c>
      <c r="B9600" s="2" t="s">
        <v>10723</v>
      </c>
      <c r="C9600" s="2">
        <f>YEAR([1]Data!$D9600)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9">
        <v>60.84</v>
      </c>
      <c r="T9600" s="2">
        <v>3</v>
      </c>
      <c r="U9600" s="25">
        <v>0</v>
      </c>
      <c r="V9600" s="25">
        <v>19.468799999999998</v>
      </c>
      <c r="W9600" s="11">
        <f>Table_1[[#This Row],[Discount]]/Table_1[[#This Row],[Sales]]</f>
        <v>0</v>
      </c>
      <c r="X9600" t="str">
        <f>IF(Table_1[[#This Row],[Discount %]]&lt;=0.1, "0-10%", IF(Table_1[[#This Row],[Discount %]]&lt;=0.2, "10-20%", IF(Table_1[[#This Row],[Discount %]]&lt;=0.3, "20-30%", IF(Table_1[[#This Row],[Discount %]]&lt;=0.4, "30-40%", "40%+"))))</f>
        <v>0-10%</v>
      </c>
    </row>
    <row r="9601" spans="1:24" ht="14.4" x14ac:dyDescent="0.3">
      <c r="A9601" s="2">
        <v>9600</v>
      </c>
      <c r="B9601" s="2" t="s">
        <v>10724</v>
      </c>
      <c r="C9601" s="2">
        <f>YEAR([1]Data!$D9601)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9">
        <v>35.207999999999998</v>
      </c>
      <c r="T9601" s="2">
        <v>1</v>
      </c>
      <c r="U9601" s="25">
        <v>0.2</v>
      </c>
      <c r="V9601" s="25">
        <v>2.6405999999999992</v>
      </c>
      <c r="W9601" s="11">
        <f>Table_1[[#This Row],[Discount]]/Table_1[[#This Row],[Sales]]</f>
        <v>5.6805271529197917E-3</v>
      </c>
      <c r="X9601" t="str">
        <f>IF(Table_1[[#This Row],[Discount %]]&lt;=0.1, "0-10%", IF(Table_1[[#This Row],[Discount %]]&lt;=0.2, "10-20%", IF(Table_1[[#This Row],[Discount %]]&lt;=0.3, "20-30%", IF(Table_1[[#This Row],[Discount %]]&lt;=0.4, "30-40%", "40%+"))))</f>
        <v>0-10%</v>
      </c>
    </row>
    <row r="9602" spans="1:24" ht="14.4" x14ac:dyDescent="0.3">
      <c r="A9602" s="2">
        <v>9601</v>
      </c>
      <c r="B9602" s="2" t="s">
        <v>10725</v>
      </c>
      <c r="C9602" s="2">
        <f>YEAR([1]Data!$D9602)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9">
        <v>41.472000000000008</v>
      </c>
      <c r="T9602" s="2">
        <v>8</v>
      </c>
      <c r="U9602" s="25">
        <v>0.2</v>
      </c>
      <c r="V9602" s="25">
        <v>14.5152</v>
      </c>
      <c r="W9602" s="11">
        <f>Table_1[[#This Row],[Discount]]/Table_1[[#This Row],[Sales]]</f>
        <v>4.8225308641975297E-3</v>
      </c>
      <c r="X9602" t="str">
        <f>IF(Table_1[[#This Row],[Discount %]]&lt;=0.1, "0-10%", IF(Table_1[[#This Row],[Discount %]]&lt;=0.2, "10-20%", IF(Table_1[[#This Row],[Discount %]]&lt;=0.3, "20-30%", IF(Table_1[[#This Row],[Discount %]]&lt;=0.4, "30-40%", "40%+"))))</f>
        <v>0-10%</v>
      </c>
    </row>
    <row r="9603" spans="1:24" ht="14.4" x14ac:dyDescent="0.3">
      <c r="A9603" s="2">
        <v>9602</v>
      </c>
      <c r="B9603" s="2" t="s">
        <v>10726</v>
      </c>
      <c r="C9603" s="2">
        <f>YEAR([1]Data!$D9603)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9">
        <v>239.5</v>
      </c>
      <c r="T9603" s="2">
        <v>5</v>
      </c>
      <c r="U9603" s="25">
        <v>0</v>
      </c>
      <c r="V9603" s="25">
        <v>114.95999999999998</v>
      </c>
      <c r="W9603" s="11">
        <f>Table_1[[#This Row],[Discount]]/Table_1[[#This Row],[Sales]]</f>
        <v>0</v>
      </c>
      <c r="X9603" t="str">
        <f>IF(Table_1[[#This Row],[Discount %]]&lt;=0.1, "0-10%", IF(Table_1[[#This Row],[Discount %]]&lt;=0.2, "10-20%", IF(Table_1[[#This Row],[Discount %]]&lt;=0.3, "20-30%", IF(Table_1[[#This Row],[Discount %]]&lt;=0.4, "30-40%", "40%+"))))</f>
        <v>0-10%</v>
      </c>
    </row>
    <row r="9604" spans="1:24" ht="14.4" x14ac:dyDescent="0.3">
      <c r="A9604" s="2">
        <v>9603</v>
      </c>
      <c r="B9604" s="2" t="s">
        <v>10727</v>
      </c>
      <c r="C9604" s="2">
        <f>YEAR([1]Data!$D9604)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9">
        <v>34.200000000000003</v>
      </c>
      <c r="T9604" s="2">
        <v>5</v>
      </c>
      <c r="U9604" s="25">
        <v>0</v>
      </c>
      <c r="V9604" s="25">
        <v>9.234</v>
      </c>
      <c r="W9604" s="11">
        <f>Table_1[[#This Row],[Discount]]/Table_1[[#This Row],[Sales]]</f>
        <v>0</v>
      </c>
      <c r="X9604" t="str">
        <f>IF(Table_1[[#This Row],[Discount %]]&lt;=0.1, "0-10%", IF(Table_1[[#This Row],[Discount %]]&lt;=0.2, "10-20%", IF(Table_1[[#This Row],[Discount %]]&lt;=0.3, "20-30%", IF(Table_1[[#This Row],[Discount %]]&lt;=0.4, "30-40%", "40%+"))))</f>
        <v>0-10%</v>
      </c>
    </row>
    <row r="9605" spans="1:24" ht="14.4" x14ac:dyDescent="0.3">
      <c r="A9605" s="2">
        <v>9604</v>
      </c>
      <c r="B9605" s="2" t="s">
        <v>10728</v>
      </c>
      <c r="C9605" s="2">
        <f>YEAR([1]Data!$D9605)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9">
        <v>376.86599999999999</v>
      </c>
      <c r="T9605" s="2">
        <v>3</v>
      </c>
      <c r="U9605" s="25">
        <v>0.4</v>
      </c>
      <c r="V9605" s="25">
        <v>-213.55740000000006</v>
      </c>
      <c r="W9605" s="11">
        <f>Table_1[[#This Row],[Discount]]/Table_1[[#This Row],[Sales]]</f>
        <v>1.061385213842586E-3</v>
      </c>
      <c r="X9605" t="str">
        <f>IF(Table_1[[#This Row],[Discount %]]&lt;=0.1, "0-10%", IF(Table_1[[#This Row],[Discount %]]&lt;=0.2, "10-20%", IF(Table_1[[#This Row],[Discount %]]&lt;=0.3, "20-30%", IF(Table_1[[#This Row],[Discount %]]&lt;=0.4, "30-40%", "40%+"))))</f>
        <v>0-10%</v>
      </c>
    </row>
    <row r="9606" spans="1:24" ht="14.4" x14ac:dyDescent="0.3">
      <c r="A9606" s="2">
        <v>9605</v>
      </c>
      <c r="B9606" s="2" t="s">
        <v>10729</v>
      </c>
      <c r="C9606" s="2">
        <f>YEAR([1]Data!$D9606)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9">
        <v>197.72</v>
      </c>
      <c r="T9606" s="2">
        <v>4</v>
      </c>
      <c r="U9606" s="25">
        <v>0</v>
      </c>
      <c r="V9606" s="25">
        <v>55.36160000000001</v>
      </c>
      <c r="W9606" s="11">
        <f>Table_1[[#This Row],[Discount]]/Table_1[[#This Row],[Sales]]</f>
        <v>0</v>
      </c>
      <c r="X9606" t="str">
        <f>IF(Table_1[[#This Row],[Discount %]]&lt;=0.1, "0-10%", IF(Table_1[[#This Row],[Discount %]]&lt;=0.2, "10-20%", IF(Table_1[[#This Row],[Discount %]]&lt;=0.3, "20-30%", IF(Table_1[[#This Row],[Discount %]]&lt;=0.4, "30-40%", "40%+"))))</f>
        <v>0-10%</v>
      </c>
    </row>
    <row r="9607" spans="1:24" ht="14.4" x14ac:dyDescent="0.3">
      <c r="A9607" s="2">
        <v>9606</v>
      </c>
      <c r="B9607" s="2" t="s">
        <v>10732</v>
      </c>
      <c r="C9607" s="2">
        <f>YEAR([1]Data!$D9607)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9">
        <v>70.720000000000013</v>
      </c>
      <c r="T9607" s="2">
        <v>4</v>
      </c>
      <c r="U9607" s="25">
        <v>0.2</v>
      </c>
      <c r="V9607" s="25">
        <v>-6.1879999999999988</v>
      </c>
      <c r="W9607" s="11">
        <f>Table_1[[#This Row],[Discount]]/Table_1[[#This Row],[Sales]]</f>
        <v>2.8280542986425334E-3</v>
      </c>
      <c r="X9607" t="str">
        <f>IF(Table_1[[#This Row],[Discount %]]&lt;=0.1, "0-10%", IF(Table_1[[#This Row],[Discount %]]&lt;=0.2, "10-20%", IF(Table_1[[#This Row],[Discount %]]&lt;=0.3, "20-30%", IF(Table_1[[#This Row],[Discount %]]&lt;=0.4, "30-40%", "40%+"))))</f>
        <v>0-10%</v>
      </c>
    </row>
    <row r="9608" spans="1:24" ht="14.4" x14ac:dyDescent="0.3">
      <c r="A9608" s="2">
        <v>9607</v>
      </c>
      <c r="B9608" s="2" t="s">
        <v>10732</v>
      </c>
      <c r="C9608" s="2">
        <f>YEAR([1]Data!$D9608)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9">
        <v>194.35200000000003</v>
      </c>
      <c r="T9608" s="2">
        <v>3</v>
      </c>
      <c r="U9608" s="25">
        <v>0.2</v>
      </c>
      <c r="V9608" s="25">
        <v>-43.729199999999992</v>
      </c>
      <c r="W9608" s="11">
        <f>Table_1[[#This Row],[Discount]]/Table_1[[#This Row],[Sales]]</f>
        <v>1.0290606734173046E-3</v>
      </c>
      <c r="X9608" t="str">
        <f>IF(Table_1[[#This Row],[Discount %]]&lt;=0.1, "0-10%", IF(Table_1[[#This Row],[Discount %]]&lt;=0.2, "10-20%", IF(Table_1[[#This Row],[Discount %]]&lt;=0.3, "20-30%", IF(Table_1[[#This Row],[Discount %]]&lt;=0.4, "30-40%", "40%+"))))</f>
        <v>0-10%</v>
      </c>
    </row>
    <row r="9609" spans="1:24" ht="14.4" x14ac:dyDescent="0.3">
      <c r="A9609" s="2">
        <v>9608</v>
      </c>
      <c r="B9609" s="2" t="s">
        <v>10733</v>
      </c>
      <c r="C9609" s="2">
        <f>YEAR([1]Data!$D9609)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9">
        <v>21.6</v>
      </c>
      <c r="T9609" s="2">
        <v>6</v>
      </c>
      <c r="U9609" s="25">
        <v>0</v>
      </c>
      <c r="V9609" s="25">
        <v>9.9359999999999999</v>
      </c>
      <c r="W9609" s="11">
        <f>Table_1[[#This Row],[Discount]]/Table_1[[#This Row],[Sales]]</f>
        <v>0</v>
      </c>
      <c r="X9609" t="str">
        <f>IF(Table_1[[#This Row],[Discount %]]&lt;=0.1, "0-10%", IF(Table_1[[#This Row],[Discount %]]&lt;=0.2, "10-20%", IF(Table_1[[#This Row],[Discount %]]&lt;=0.3, "20-30%", IF(Table_1[[#This Row],[Discount %]]&lt;=0.4, "30-40%", "40%+"))))</f>
        <v>0-10%</v>
      </c>
    </row>
    <row r="9610" spans="1:24" ht="14.4" x14ac:dyDescent="0.3">
      <c r="A9610" s="2">
        <v>9609</v>
      </c>
      <c r="B9610" s="2" t="s">
        <v>10733</v>
      </c>
      <c r="C9610" s="2">
        <f>YEAR([1]Data!$D9610)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9">
        <v>11.07</v>
      </c>
      <c r="T9610" s="2">
        <v>3</v>
      </c>
      <c r="U9610" s="25">
        <v>0</v>
      </c>
      <c r="V9610" s="25">
        <v>5.2028999999999996</v>
      </c>
      <c r="W9610" s="11">
        <f>Table_1[[#This Row],[Discount]]/Table_1[[#This Row],[Sales]]</f>
        <v>0</v>
      </c>
      <c r="X9610" t="str">
        <f>IF(Table_1[[#This Row],[Discount %]]&lt;=0.1, "0-10%", IF(Table_1[[#This Row],[Discount %]]&lt;=0.2, "10-20%", IF(Table_1[[#This Row],[Discount %]]&lt;=0.3, "20-30%", IF(Table_1[[#This Row],[Discount %]]&lt;=0.4, "30-40%", "40%+"))))</f>
        <v>0-10%</v>
      </c>
    </row>
    <row r="9611" spans="1:24" ht="14.4" x14ac:dyDescent="0.3">
      <c r="A9611" s="2">
        <v>9610</v>
      </c>
      <c r="B9611" s="2" t="s">
        <v>10734</v>
      </c>
      <c r="C9611" s="2">
        <f>YEAR([1]Data!$D9611)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9">
        <v>282.83999999999997</v>
      </c>
      <c r="T9611" s="2">
        <v>4</v>
      </c>
      <c r="U9611" s="25">
        <v>0</v>
      </c>
      <c r="V9611" s="25">
        <v>19.798799999999972</v>
      </c>
      <c r="W9611" s="11">
        <f>Table_1[[#This Row],[Discount]]/Table_1[[#This Row],[Sales]]</f>
        <v>0</v>
      </c>
      <c r="X9611" t="str">
        <f>IF(Table_1[[#This Row],[Discount %]]&lt;=0.1, "0-10%", IF(Table_1[[#This Row],[Discount %]]&lt;=0.2, "10-20%", IF(Table_1[[#This Row],[Discount %]]&lt;=0.3, "20-30%", IF(Table_1[[#This Row],[Discount %]]&lt;=0.4, "30-40%", "40%+"))))</f>
        <v>0-10%</v>
      </c>
    </row>
    <row r="9612" spans="1:24" ht="14.4" x14ac:dyDescent="0.3">
      <c r="A9612" s="2">
        <v>9611</v>
      </c>
      <c r="B9612" s="2" t="s">
        <v>10734</v>
      </c>
      <c r="C9612" s="2">
        <f>YEAR([1]Data!$D9612)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9">
        <v>27.72</v>
      </c>
      <c r="T9612" s="2">
        <v>9</v>
      </c>
      <c r="U9612" s="25">
        <v>0</v>
      </c>
      <c r="V9612" s="25">
        <v>13.3056</v>
      </c>
      <c r="W9612" s="11">
        <f>Table_1[[#This Row],[Discount]]/Table_1[[#This Row],[Sales]]</f>
        <v>0</v>
      </c>
      <c r="X9612" t="str">
        <f>IF(Table_1[[#This Row],[Discount %]]&lt;=0.1, "0-10%", IF(Table_1[[#This Row],[Discount %]]&lt;=0.2, "10-20%", IF(Table_1[[#This Row],[Discount %]]&lt;=0.3, "20-30%", IF(Table_1[[#This Row],[Discount %]]&lt;=0.4, "30-40%", "40%+"))))</f>
        <v>0-10%</v>
      </c>
    </row>
    <row r="9613" spans="1:24" ht="14.4" x14ac:dyDescent="0.3">
      <c r="A9613" s="2">
        <v>9612</v>
      </c>
      <c r="B9613" s="2" t="s">
        <v>10735</v>
      </c>
      <c r="C9613" s="2">
        <f>YEAR([1]Data!$D9613)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9">
        <v>11.68</v>
      </c>
      <c r="T9613" s="2">
        <v>4</v>
      </c>
      <c r="U9613" s="25">
        <v>0</v>
      </c>
      <c r="V9613" s="25">
        <v>5.2559999999999993</v>
      </c>
      <c r="W9613" s="11">
        <f>Table_1[[#This Row],[Discount]]/Table_1[[#This Row],[Sales]]</f>
        <v>0</v>
      </c>
      <c r="X9613" t="str">
        <f>IF(Table_1[[#This Row],[Discount %]]&lt;=0.1, "0-10%", IF(Table_1[[#This Row],[Discount %]]&lt;=0.2, "10-20%", IF(Table_1[[#This Row],[Discount %]]&lt;=0.3, "20-30%", IF(Table_1[[#This Row],[Discount %]]&lt;=0.4, "30-40%", "40%+"))))</f>
        <v>0-10%</v>
      </c>
    </row>
    <row r="9614" spans="1:24" ht="14.4" x14ac:dyDescent="0.3">
      <c r="A9614" s="2">
        <v>9613</v>
      </c>
      <c r="B9614" s="2" t="s">
        <v>10736</v>
      </c>
      <c r="C9614" s="2">
        <f>YEAR([1]Data!$D9614)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9">
        <v>239.98400000000004</v>
      </c>
      <c r="T9614" s="2">
        <v>2</v>
      </c>
      <c r="U9614" s="25">
        <v>0.2</v>
      </c>
      <c r="V9614" s="25">
        <v>23.998400000000004</v>
      </c>
      <c r="W9614" s="11">
        <f>Table_1[[#This Row],[Discount]]/Table_1[[#This Row],[Sales]]</f>
        <v>8.3338889259283939E-4</v>
      </c>
      <c r="X9614" t="str">
        <f>IF(Table_1[[#This Row],[Discount %]]&lt;=0.1, "0-10%", IF(Table_1[[#This Row],[Discount %]]&lt;=0.2, "10-20%", IF(Table_1[[#This Row],[Discount %]]&lt;=0.3, "20-30%", IF(Table_1[[#This Row],[Discount %]]&lt;=0.4, "30-40%", "40%+"))))</f>
        <v>0-10%</v>
      </c>
    </row>
    <row r="9615" spans="1:24" ht="14.4" x14ac:dyDescent="0.3">
      <c r="A9615" s="2">
        <v>9614</v>
      </c>
      <c r="B9615" s="2" t="s">
        <v>10737</v>
      </c>
      <c r="C9615" s="2">
        <f>YEAR([1]Data!$D9615)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9">
        <v>22.98</v>
      </c>
      <c r="T9615" s="2">
        <v>1</v>
      </c>
      <c r="U9615" s="25">
        <v>0</v>
      </c>
      <c r="V9615" s="25">
        <v>6.8939999999999984</v>
      </c>
      <c r="W9615" s="11">
        <f>Table_1[[#This Row],[Discount]]/Table_1[[#This Row],[Sales]]</f>
        <v>0</v>
      </c>
      <c r="X9615" t="str">
        <f>IF(Table_1[[#This Row],[Discount %]]&lt;=0.1, "0-10%", IF(Table_1[[#This Row],[Discount %]]&lt;=0.2, "10-20%", IF(Table_1[[#This Row],[Discount %]]&lt;=0.3, "20-30%", IF(Table_1[[#This Row],[Discount %]]&lt;=0.4, "30-40%", "40%+"))))</f>
        <v>0-10%</v>
      </c>
    </row>
    <row r="9616" spans="1:24" ht="14.4" x14ac:dyDescent="0.3">
      <c r="A9616" s="2">
        <v>9615</v>
      </c>
      <c r="B9616" s="2" t="s">
        <v>10737</v>
      </c>
      <c r="C9616" s="2">
        <f>YEAR([1]Data!$D9616)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9">
        <v>102.13</v>
      </c>
      <c r="T9616" s="2">
        <v>7</v>
      </c>
      <c r="U9616" s="25">
        <v>0</v>
      </c>
      <c r="V9616" s="25">
        <v>15.319499999999996</v>
      </c>
      <c r="W9616" s="11">
        <f>Table_1[[#This Row],[Discount]]/Table_1[[#This Row],[Sales]]</f>
        <v>0</v>
      </c>
      <c r="X9616" t="str">
        <f>IF(Table_1[[#This Row],[Discount %]]&lt;=0.1, "0-10%", IF(Table_1[[#This Row],[Discount %]]&lt;=0.2, "10-20%", IF(Table_1[[#This Row],[Discount %]]&lt;=0.3, "20-30%", IF(Table_1[[#This Row],[Discount %]]&lt;=0.4, "30-40%", "40%+"))))</f>
        <v>0-10%</v>
      </c>
    </row>
    <row r="9617" spans="1:24" ht="14.4" x14ac:dyDescent="0.3">
      <c r="A9617" s="2">
        <v>9616</v>
      </c>
      <c r="B9617" s="2" t="s">
        <v>10737</v>
      </c>
      <c r="C9617" s="2">
        <f>YEAR([1]Data!$D9617)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9">
        <v>2033.5840000000001</v>
      </c>
      <c r="T9617" s="2">
        <v>2</v>
      </c>
      <c r="U9617" s="25">
        <v>0.2</v>
      </c>
      <c r="V9617" s="25">
        <v>762.59400000000005</v>
      </c>
      <c r="W9617" s="11">
        <f>Table_1[[#This Row],[Discount]]/Table_1[[#This Row],[Sales]]</f>
        <v>9.834853145972825E-5</v>
      </c>
      <c r="X9617" t="str">
        <f>IF(Table_1[[#This Row],[Discount %]]&lt;=0.1, "0-10%", IF(Table_1[[#This Row],[Discount %]]&lt;=0.2, "10-20%", IF(Table_1[[#This Row],[Discount %]]&lt;=0.3, "20-30%", IF(Table_1[[#This Row],[Discount %]]&lt;=0.4, "30-40%", "40%+"))))</f>
        <v>0-10%</v>
      </c>
    </row>
    <row r="9618" spans="1:24" ht="14.4" x14ac:dyDescent="0.3">
      <c r="A9618" s="2">
        <v>9617</v>
      </c>
      <c r="B9618" s="2" t="s">
        <v>10738</v>
      </c>
      <c r="C9618" s="2">
        <f>YEAR([1]Data!$D9618)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9">
        <v>5.76</v>
      </c>
      <c r="T9618" s="2">
        <v>2</v>
      </c>
      <c r="U9618" s="25">
        <v>0</v>
      </c>
      <c r="V9618" s="25">
        <v>1.6703999999999999</v>
      </c>
      <c r="W9618" s="11">
        <f>Table_1[[#This Row],[Discount]]/Table_1[[#This Row],[Sales]]</f>
        <v>0</v>
      </c>
      <c r="X9618" t="str">
        <f>IF(Table_1[[#This Row],[Discount %]]&lt;=0.1, "0-10%", IF(Table_1[[#This Row],[Discount %]]&lt;=0.2, "10-20%", IF(Table_1[[#This Row],[Discount %]]&lt;=0.3, "20-30%", IF(Table_1[[#This Row],[Discount %]]&lt;=0.4, "30-40%", "40%+"))))</f>
        <v>0-10%</v>
      </c>
    </row>
    <row r="9619" spans="1:24" ht="14.4" x14ac:dyDescent="0.3">
      <c r="A9619" s="2">
        <v>9618</v>
      </c>
      <c r="B9619" s="2" t="s">
        <v>10739</v>
      </c>
      <c r="C9619" s="2">
        <f>YEAR([1]Data!$D9619)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9">
        <v>899.98199999999997</v>
      </c>
      <c r="T9619" s="2">
        <v>3</v>
      </c>
      <c r="U9619" s="25">
        <v>0.4</v>
      </c>
      <c r="V9619" s="25">
        <v>74.998499999999922</v>
      </c>
      <c r="W9619" s="11">
        <f>Table_1[[#This Row],[Discount]]/Table_1[[#This Row],[Sales]]</f>
        <v>4.444533335111147E-4</v>
      </c>
      <c r="X9619" t="str">
        <f>IF(Table_1[[#This Row],[Discount %]]&lt;=0.1, "0-10%", IF(Table_1[[#This Row],[Discount %]]&lt;=0.2, "10-20%", IF(Table_1[[#This Row],[Discount %]]&lt;=0.3, "20-30%", IF(Table_1[[#This Row],[Discount %]]&lt;=0.4, "30-40%", "40%+"))))</f>
        <v>0-10%</v>
      </c>
    </row>
    <row r="9620" spans="1:24" ht="14.4" x14ac:dyDescent="0.3">
      <c r="A9620" s="2">
        <v>9619</v>
      </c>
      <c r="B9620" s="2" t="s">
        <v>10739</v>
      </c>
      <c r="C9620" s="2">
        <f>YEAR([1]Data!$D9620)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9">
        <v>86.352000000000004</v>
      </c>
      <c r="T9620" s="2">
        <v>3</v>
      </c>
      <c r="U9620" s="25">
        <v>0.2</v>
      </c>
      <c r="V9620" s="25">
        <v>5.3969999999999914</v>
      </c>
      <c r="W9620" s="11">
        <f>Table_1[[#This Row],[Discount]]/Table_1[[#This Row],[Sales]]</f>
        <v>2.3161015378914212E-3</v>
      </c>
      <c r="X9620" t="str">
        <f>IF(Table_1[[#This Row],[Discount %]]&lt;=0.1, "0-10%", IF(Table_1[[#This Row],[Discount %]]&lt;=0.2, "10-20%", IF(Table_1[[#This Row],[Discount %]]&lt;=0.3, "20-30%", IF(Table_1[[#This Row],[Discount %]]&lt;=0.4, "30-40%", "40%+"))))</f>
        <v>0-10%</v>
      </c>
    </row>
    <row r="9621" spans="1:24" ht="14.4" x14ac:dyDescent="0.3">
      <c r="A9621" s="2">
        <v>9620</v>
      </c>
      <c r="B9621" s="2" t="s">
        <v>10739</v>
      </c>
      <c r="C9621" s="2">
        <f>YEAR([1]Data!$D9621)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9">
        <v>139.96000000000004</v>
      </c>
      <c r="T9621" s="2">
        <v>5</v>
      </c>
      <c r="U9621" s="25">
        <v>0.2</v>
      </c>
      <c r="V9621" s="25">
        <v>-1.7495000000000118</v>
      </c>
      <c r="W9621" s="11">
        <f>Table_1[[#This Row],[Discount]]/Table_1[[#This Row],[Sales]]</f>
        <v>1.4289797084881392E-3</v>
      </c>
      <c r="X9621" t="str">
        <f>IF(Table_1[[#This Row],[Discount %]]&lt;=0.1, "0-10%", IF(Table_1[[#This Row],[Discount %]]&lt;=0.2, "10-20%", IF(Table_1[[#This Row],[Discount %]]&lt;=0.3, "20-30%", IF(Table_1[[#This Row],[Discount %]]&lt;=0.4, "30-40%", "40%+"))))</f>
        <v>0-10%</v>
      </c>
    </row>
    <row r="9622" spans="1:24" ht="14.4" x14ac:dyDescent="0.3">
      <c r="A9622" s="2">
        <v>9621</v>
      </c>
      <c r="B9622" s="2" t="s">
        <v>10740</v>
      </c>
      <c r="C9622" s="2">
        <f>YEAR([1]Data!$D9622)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9">
        <v>16.704000000000001</v>
      </c>
      <c r="T9622" s="2">
        <v>6</v>
      </c>
      <c r="U9622" s="25">
        <v>0.2</v>
      </c>
      <c r="V9622" s="25">
        <v>1.2527999999999988</v>
      </c>
      <c r="W9622" s="11">
        <f>Table_1[[#This Row],[Discount]]/Table_1[[#This Row],[Sales]]</f>
        <v>1.1973180076628353E-2</v>
      </c>
      <c r="X9622" t="str">
        <f>IF(Table_1[[#This Row],[Discount %]]&lt;=0.1, "0-10%", IF(Table_1[[#This Row],[Discount %]]&lt;=0.2, "10-20%", IF(Table_1[[#This Row],[Discount %]]&lt;=0.3, "20-30%", IF(Table_1[[#This Row],[Discount %]]&lt;=0.4, "30-40%", "40%+"))))</f>
        <v>0-10%</v>
      </c>
    </row>
    <row r="9623" spans="1:24" ht="14.4" x14ac:dyDescent="0.3">
      <c r="A9623" s="2">
        <v>9622</v>
      </c>
      <c r="B9623" s="2" t="s">
        <v>10740</v>
      </c>
      <c r="C9623" s="2">
        <f>YEAR([1]Data!$D9623)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9">
        <v>3.1520000000000001</v>
      </c>
      <c r="T9623" s="2">
        <v>2</v>
      </c>
      <c r="U9623" s="25">
        <v>0.2</v>
      </c>
      <c r="V9623" s="25">
        <v>0.47279999999999966</v>
      </c>
      <c r="W9623" s="11">
        <f>Table_1[[#This Row],[Discount]]/Table_1[[#This Row],[Sales]]</f>
        <v>6.3451776649746189E-2</v>
      </c>
      <c r="X9623" t="str">
        <f>IF(Table_1[[#This Row],[Discount %]]&lt;=0.1, "0-10%", IF(Table_1[[#This Row],[Discount %]]&lt;=0.2, "10-20%", IF(Table_1[[#This Row],[Discount %]]&lt;=0.3, "20-30%", IF(Table_1[[#This Row],[Discount %]]&lt;=0.4, "30-40%", "40%+"))))</f>
        <v>0-10%</v>
      </c>
    </row>
    <row r="9624" spans="1:24" ht="14.4" x14ac:dyDescent="0.3">
      <c r="A9624" s="2">
        <v>9623</v>
      </c>
      <c r="B9624" s="2" t="s">
        <v>10740</v>
      </c>
      <c r="C9624" s="2">
        <f>YEAR([1]Data!$D9624)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9">
        <v>32.896000000000001</v>
      </c>
      <c r="T9624" s="2">
        <v>4</v>
      </c>
      <c r="U9624" s="25">
        <v>0.2</v>
      </c>
      <c r="V9624" s="25">
        <v>11.102399999999996</v>
      </c>
      <c r="W9624" s="11">
        <f>Table_1[[#This Row],[Discount]]/Table_1[[#This Row],[Sales]]</f>
        <v>6.0797665369649806E-3</v>
      </c>
      <c r="X9624" t="str">
        <f>IF(Table_1[[#This Row],[Discount %]]&lt;=0.1, "0-10%", IF(Table_1[[#This Row],[Discount %]]&lt;=0.2, "10-20%", IF(Table_1[[#This Row],[Discount %]]&lt;=0.3, "20-30%", IF(Table_1[[#This Row],[Discount %]]&lt;=0.4, "30-40%", "40%+"))))</f>
        <v>0-10%</v>
      </c>
    </row>
    <row r="9625" spans="1:24" ht="14.4" x14ac:dyDescent="0.3">
      <c r="A9625" s="2">
        <v>9624</v>
      </c>
      <c r="B9625" s="2" t="s">
        <v>10741</v>
      </c>
      <c r="C9625" s="2">
        <f>YEAR([1]Data!$D9625)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9">
        <v>21.391999999999992</v>
      </c>
      <c r="T9625" s="2">
        <v>2</v>
      </c>
      <c r="U9625" s="25">
        <v>0.8</v>
      </c>
      <c r="V9625" s="25">
        <v>-54.549600000000012</v>
      </c>
      <c r="W9625" s="11">
        <f>Table_1[[#This Row],[Discount]]/Table_1[[#This Row],[Sales]]</f>
        <v>3.7397157816005999E-2</v>
      </c>
      <c r="X9625" t="str">
        <f>IF(Table_1[[#This Row],[Discount %]]&lt;=0.1, "0-10%", IF(Table_1[[#This Row],[Discount %]]&lt;=0.2, "10-20%", IF(Table_1[[#This Row],[Discount %]]&lt;=0.3, "20-30%", IF(Table_1[[#This Row],[Discount %]]&lt;=0.4, "30-40%", "40%+"))))</f>
        <v>0-10%</v>
      </c>
    </row>
    <row r="9626" spans="1:24" ht="14.4" x14ac:dyDescent="0.3">
      <c r="A9626" s="2">
        <v>9625</v>
      </c>
      <c r="B9626" s="2" t="s">
        <v>10741</v>
      </c>
      <c r="C9626" s="2">
        <f>YEAR([1]Data!$D9626)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9">
        <v>307.31400000000002</v>
      </c>
      <c r="T9626" s="2">
        <v>3</v>
      </c>
      <c r="U9626" s="25">
        <v>0.3</v>
      </c>
      <c r="V9626" s="25">
        <v>-39.511800000000036</v>
      </c>
      <c r="W9626" s="11">
        <f>Table_1[[#This Row],[Discount]]/Table_1[[#This Row],[Sales]]</f>
        <v>9.76200238192858E-4</v>
      </c>
      <c r="X9626" t="str">
        <f>IF(Table_1[[#This Row],[Discount %]]&lt;=0.1, "0-10%", IF(Table_1[[#This Row],[Discount %]]&lt;=0.2, "10-20%", IF(Table_1[[#This Row],[Discount %]]&lt;=0.3, "20-30%", IF(Table_1[[#This Row],[Discount %]]&lt;=0.4, "30-40%", "40%+"))))</f>
        <v>0-10%</v>
      </c>
    </row>
    <row r="9627" spans="1:24" ht="14.4" x14ac:dyDescent="0.3">
      <c r="A9627" s="2">
        <v>9626</v>
      </c>
      <c r="B9627" s="2" t="s">
        <v>10741</v>
      </c>
      <c r="C9627" s="2">
        <f>YEAR([1]Data!$D9627)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9">
        <v>409.99919999999997</v>
      </c>
      <c r="T9627" s="2">
        <v>3</v>
      </c>
      <c r="U9627" s="25">
        <v>0.32</v>
      </c>
      <c r="V9627" s="25">
        <v>-96.470399999999955</v>
      </c>
      <c r="W9627" s="11">
        <f>Table_1[[#This Row],[Discount]]/Table_1[[#This Row],[Sales]]</f>
        <v>7.8048932778405423E-4</v>
      </c>
      <c r="X9627" t="str">
        <f>IF(Table_1[[#This Row],[Discount %]]&lt;=0.1, "0-10%", IF(Table_1[[#This Row],[Discount %]]&lt;=0.2, "10-20%", IF(Table_1[[#This Row],[Discount %]]&lt;=0.3, "20-30%", IF(Table_1[[#This Row],[Discount %]]&lt;=0.4, "30-40%", "40%+"))))</f>
        <v>0-10%</v>
      </c>
    </row>
    <row r="9628" spans="1:24" ht="14.4" x14ac:dyDescent="0.3">
      <c r="A9628" s="2">
        <v>9627</v>
      </c>
      <c r="B9628" s="2" t="s">
        <v>10742</v>
      </c>
      <c r="C9628" s="2">
        <f>YEAR([1]Data!$D9628)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9">
        <v>9.2480000000000011</v>
      </c>
      <c r="T9628" s="2">
        <v>2</v>
      </c>
      <c r="U9628" s="25">
        <v>0.2</v>
      </c>
      <c r="V9628" s="25">
        <v>3.3524000000000003</v>
      </c>
      <c r="W9628" s="11">
        <f>Table_1[[#This Row],[Discount]]/Table_1[[#This Row],[Sales]]</f>
        <v>2.162629757785467E-2</v>
      </c>
      <c r="X9628" t="str">
        <f>IF(Table_1[[#This Row],[Discount %]]&lt;=0.1, "0-10%", IF(Table_1[[#This Row],[Discount %]]&lt;=0.2, "10-20%", IF(Table_1[[#This Row],[Discount %]]&lt;=0.3, "20-30%", IF(Table_1[[#This Row],[Discount %]]&lt;=0.4, "30-40%", "40%+"))))</f>
        <v>0-10%</v>
      </c>
    </row>
    <row r="9629" spans="1:24" ht="14.4" x14ac:dyDescent="0.3">
      <c r="A9629" s="2">
        <v>9628</v>
      </c>
      <c r="B9629" s="2" t="s">
        <v>10743</v>
      </c>
      <c r="C9629" s="2">
        <f>YEAR([1]Data!$D9629)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9">
        <v>14.669999999999998</v>
      </c>
      <c r="T9629" s="2">
        <v>3</v>
      </c>
      <c r="U9629" s="25">
        <v>0</v>
      </c>
      <c r="V9629" s="25">
        <v>6.7481999999999989</v>
      </c>
      <c r="W9629" s="11">
        <f>Table_1[[#This Row],[Discount]]/Table_1[[#This Row],[Sales]]</f>
        <v>0</v>
      </c>
      <c r="X9629" t="str">
        <f>IF(Table_1[[#This Row],[Discount %]]&lt;=0.1, "0-10%", IF(Table_1[[#This Row],[Discount %]]&lt;=0.2, "10-20%", IF(Table_1[[#This Row],[Discount %]]&lt;=0.3, "20-30%", IF(Table_1[[#This Row],[Discount %]]&lt;=0.4, "30-40%", "40%+"))))</f>
        <v>0-10%</v>
      </c>
    </row>
    <row r="9630" spans="1:24" ht="14.4" x14ac:dyDescent="0.3">
      <c r="A9630" s="2">
        <v>9629</v>
      </c>
      <c r="B9630" s="2" t="s">
        <v>10744</v>
      </c>
      <c r="C9630" s="2">
        <f>YEAR([1]Data!$D9630)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9">
        <v>37.408000000000001</v>
      </c>
      <c r="T9630" s="2">
        <v>7</v>
      </c>
      <c r="U9630" s="25">
        <v>0.2</v>
      </c>
      <c r="V9630" s="25">
        <v>13.0928</v>
      </c>
      <c r="W9630" s="11">
        <f>Table_1[[#This Row],[Discount]]/Table_1[[#This Row],[Sales]]</f>
        <v>5.3464499572284004E-3</v>
      </c>
      <c r="X9630" t="str">
        <f>IF(Table_1[[#This Row],[Discount %]]&lt;=0.1, "0-10%", IF(Table_1[[#This Row],[Discount %]]&lt;=0.2, "10-20%", IF(Table_1[[#This Row],[Discount %]]&lt;=0.3, "20-30%", IF(Table_1[[#This Row],[Discount %]]&lt;=0.4, "30-40%", "40%+"))))</f>
        <v>0-10%</v>
      </c>
    </row>
    <row r="9631" spans="1:24" ht="14.4" x14ac:dyDescent="0.3">
      <c r="A9631" s="2">
        <v>9630</v>
      </c>
      <c r="B9631" s="2" t="s">
        <v>10744</v>
      </c>
      <c r="C9631" s="2">
        <f>YEAR([1]Data!$D9631)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9">
        <v>3.4380000000000006</v>
      </c>
      <c r="T9631" s="2">
        <v>2</v>
      </c>
      <c r="U9631" s="25">
        <v>0.7</v>
      </c>
      <c r="V9631" s="25">
        <v>-2.5212000000000003</v>
      </c>
      <c r="W9631" s="11">
        <f>Table_1[[#This Row],[Discount]]/Table_1[[#This Row],[Sales]]</f>
        <v>0.20360674810936585</v>
      </c>
      <c r="X9631" t="str">
        <f>IF(Table_1[[#This Row],[Discount %]]&lt;=0.1, "0-10%", IF(Table_1[[#This Row],[Discount %]]&lt;=0.2, "10-20%", IF(Table_1[[#This Row],[Discount %]]&lt;=0.3, "20-30%", IF(Table_1[[#This Row],[Discount %]]&lt;=0.4, "30-40%", "40%+"))))</f>
        <v>20-30%</v>
      </c>
    </row>
    <row r="9632" spans="1:24" ht="14.4" x14ac:dyDescent="0.3">
      <c r="A9632" s="2">
        <v>9631</v>
      </c>
      <c r="B9632" s="2" t="s">
        <v>10745</v>
      </c>
      <c r="C9632" s="2">
        <f>YEAR([1]Data!$D9632)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9">
        <v>7.1519999999999992</v>
      </c>
      <c r="T9632" s="2">
        <v>3</v>
      </c>
      <c r="U9632" s="25">
        <v>0.2</v>
      </c>
      <c r="V9632" s="25">
        <v>2.3243999999999994</v>
      </c>
      <c r="W9632" s="11">
        <f>Table_1[[#This Row],[Discount]]/Table_1[[#This Row],[Sales]]</f>
        <v>2.7964205816554816E-2</v>
      </c>
      <c r="X9632" t="str">
        <f>IF(Table_1[[#This Row],[Discount %]]&lt;=0.1, "0-10%", IF(Table_1[[#This Row],[Discount %]]&lt;=0.2, "10-20%", IF(Table_1[[#This Row],[Discount %]]&lt;=0.3, "20-30%", IF(Table_1[[#This Row],[Discount %]]&lt;=0.4, "30-40%", "40%+"))))</f>
        <v>0-10%</v>
      </c>
    </row>
    <row r="9633" spans="1:24" ht="14.4" x14ac:dyDescent="0.3">
      <c r="A9633" s="2">
        <v>9632</v>
      </c>
      <c r="B9633" s="2" t="s">
        <v>10745</v>
      </c>
      <c r="C9633" s="2">
        <f>YEAR([1]Data!$D9633)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9">
        <v>179.7</v>
      </c>
      <c r="T9633" s="2">
        <v>6</v>
      </c>
      <c r="U9633" s="25">
        <v>0</v>
      </c>
      <c r="V9633" s="25">
        <v>88.052999999999997</v>
      </c>
      <c r="W9633" s="11">
        <f>Table_1[[#This Row],[Discount]]/Table_1[[#This Row],[Sales]]</f>
        <v>0</v>
      </c>
      <c r="X9633" t="str">
        <f>IF(Table_1[[#This Row],[Discount %]]&lt;=0.1, "0-10%", IF(Table_1[[#This Row],[Discount %]]&lt;=0.2, "10-20%", IF(Table_1[[#This Row],[Discount %]]&lt;=0.3, "20-30%", IF(Table_1[[#This Row],[Discount %]]&lt;=0.4, "30-40%", "40%+"))))</f>
        <v>0-10%</v>
      </c>
    </row>
    <row r="9634" spans="1:24" ht="14.4" x14ac:dyDescent="0.3">
      <c r="A9634" s="2">
        <v>9633</v>
      </c>
      <c r="B9634" s="2" t="s">
        <v>10746</v>
      </c>
      <c r="C9634" s="2">
        <f>YEAR([1]Data!$D9634)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9">
        <v>90.64</v>
      </c>
      <c r="T9634" s="2">
        <v>8</v>
      </c>
      <c r="U9634" s="25">
        <v>0</v>
      </c>
      <c r="V9634" s="25">
        <v>38.975200000000008</v>
      </c>
      <c r="W9634" s="11">
        <f>Table_1[[#This Row],[Discount]]/Table_1[[#This Row],[Sales]]</f>
        <v>0</v>
      </c>
      <c r="X9634" t="str">
        <f>IF(Table_1[[#This Row],[Discount %]]&lt;=0.1, "0-10%", IF(Table_1[[#This Row],[Discount %]]&lt;=0.2, "10-20%", IF(Table_1[[#This Row],[Discount %]]&lt;=0.3, "20-30%", IF(Table_1[[#This Row],[Discount %]]&lt;=0.4, "30-40%", "40%+"))))</f>
        <v>0-10%</v>
      </c>
    </row>
    <row r="9635" spans="1:24" ht="14.4" x14ac:dyDescent="0.3">
      <c r="A9635" s="2">
        <v>9634</v>
      </c>
      <c r="B9635" s="2" t="s">
        <v>10747</v>
      </c>
      <c r="C9635" s="2">
        <f>YEAR([1]Data!$D9635)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9">
        <v>177</v>
      </c>
      <c r="T9635" s="2">
        <v>3</v>
      </c>
      <c r="U9635" s="25">
        <v>0</v>
      </c>
      <c r="V9635" s="25">
        <v>30.089999999999982</v>
      </c>
      <c r="W9635" s="11">
        <f>Table_1[[#This Row],[Discount]]/Table_1[[#This Row],[Sales]]</f>
        <v>0</v>
      </c>
      <c r="X9635" t="str">
        <f>IF(Table_1[[#This Row],[Discount %]]&lt;=0.1, "0-10%", IF(Table_1[[#This Row],[Discount %]]&lt;=0.2, "10-20%", IF(Table_1[[#This Row],[Discount %]]&lt;=0.3, "20-30%", IF(Table_1[[#This Row],[Discount %]]&lt;=0.4, "30-40%", "40%+"))))</f>
        <v>0-10%</v>
      </c>
    </row>
    <row r="9636" spans="1:24" ht="14.4" x14ac:dyDescent="0.3">
      <c r="A9636" s="2">
        <v>9635</v>
      </c>
      <c r="B9636" s="2" t="s">
        <v>10747</v>
      </c>
      <c r="C9636" s="2">
        <f>YEAR([1]Data!$D9636)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9">
        <v>79.45</v>
      </c>
      <c r="T9636" s="2">
        <v>7</v>
      </c>
      <c r="U9636" s="25">
        <v>0</v>
      </c>
      <c r="V9636" s="25">
        <v>22.246000000000006</v>
      </c>
      <c r="W9636" s="11">
        <f>Table_1[[#This Row],[Discount]]/Table_1[[#This Row],[Sales]]</f>
        <v>0</v>
      </c>
      <c r="X9636" t="str">
        <f>IF(Table_1[[#This Row],[Discount %]]&lt;=0.1, "0-10%", IF(Table_1[[#This Row],[Discount %]]&lt;=0.2, "10-20%", IF(Table_1[[#This Row],[Discount %]]&lt;=0.3, "20-30%", IF(Table_1[[#This Row],[Discount %]]&lt;=0.4, "30-40%", "40%+"))))</f>
        <v>0-10%</v>
      </c>
    </row>
    <row r="9637" spans="1:24" ht="14.4" x14ac:dyDescent="0.3">
      <c r="A9637" s="2">
        <v>9636</v>
      </c>
      <c r="B9637" s="2" t="s">
        <v>10747</v>
      </c>
      <c r="C9637" s="2">
        <f>YEAR([1]Data!$D9637)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9">
        <v>1628.82</v>
      </c>
      <c r="T9637" s="2">
        <v>9</v>
      </c>
      <c r="U9637" s="25">
        <v>0</v>
      </c>
      <c r="V9637" s="25">
        <v>260.61120000000017</v>
      </c>
      <c r="W9637" s="11">
        <f>Table_1[[#This Row],[Discount]]/Table_1[[#This Row],[Sales]]</f>
        <v>0</v>
      </c>
      <c r="X9637" t="str">
        <f>IF(Table_1[[#This Row],[Discount %]]&lt;=0.1, "0-10%", IF(Table_1[[#This Row],[Discount %]]&lt;=0.2, "10-20%", IF(Table_1[[#This Row],[Discount %]]&lt;=0.3, "20-30%", IF(Table_1[[#This Row],[Discount %]]&lt;=0.4, "30-40%", "40%+"))))</f>
        <v>0-10%</v>
      </c>
    </row>
    <row r="9638" spans="1:24" ht="14.4" x14ac:dyDescent="0.3">
      <c r="A9638" s="2">
        <v>9637</v>
      </c>
      <c r="B9638" s="2" t="s">
        <v>10748</v>
      </c>
      <c r="C9638" s="2">
        <f>YEAR([1]Data!$D9638)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9">
        <v>137.54</v>
      </c>
      <c r="T9638" s="2">
        <v>2</v>
      </c>
      <c r="U9638" s="25">
        <v>0</v>
      </c>
      <c r="V9638" s="25">
        <v>55.016000000000005</v>
      </c>
      <c r="W9638" s="11">
        <f>Table_1[[#This Row],[Discount]]/Table_1[[#This Row],[Sales]]</f>
        <v>0</v>
      </c>
      <c r="X9638" t="str">
        <f>IF(Table_1[[#This Row],[Discount %]]&lt;=0.1, "0-10%", IF(Table_1[[#This Row],[Discount %]]&lt;=0.2, "10-20%", IF(Table_1[[#This Row],[Discount %]]&lt;=0.3, "20-30%", IF(Table_1[[#This Row],[Discount %]]&lt;=0.4, "30-40%", "40%+"))))</f>
        <v>0-10%</v>
      </c>
    </row>
    <row r="9639" spans="1:24" ht="14.4" x14ac:dyDescent="0.3">
      <c r="A9639" s="2">
        <v>9638</v>
      </c>
      <c r="B9639" s="2" t="s">
        <v>10748</v>
      </c>
      <c r="C9639" s="2">
        <f>YEAR([1]Data!$D9639)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9">
        <v>730.2</v>
      </c>
      <c r="T9639" s="2">
        <v>4</v>
      </c>
      <c r="U9639" s="25">
        <v>0</v>
      </c>
      <c r="V9639" s="25">
        <v>94.926000000000045</v>
      </c>
      <c r="W9639" s="11">
        <f>Table_1[[#This Row],[Discount]]/Table_1[[#This Row],[Sales]]</f>
        <v>0</v>
      </c>
      <c r="X9639" t="str">
        <f>IF(Table_1[[#This Row],[Discount %]]&lt;=0.1, "0-10%", IF(Table_1[[#This Row],[Discount %]]&lt;=0.2, "10-20%", IF(Table_1[[#This Row],[Discount %]]&lt;=0.3, "20-30%", IF(Table_1[[#This Row],[Discount %]]&lt;=0.4, "30-40%", "40%+"))))</f>
        <v>0-10%</v>
      </c>
    </row>
    <row r="9640" spans="1:24" ht="14.4" x14ac:dyDescent="0.3">
      <c r="A9640" s="2">
        <v>9639</v>
      </c>
      <c r="B9640" s="2" t="s">
        <v>10749</v>
      </c>
      <c r="C9640" s="2">
        <f>YEAR([1]Data!$D9640)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9">
        <v>11.56</v>
      </c>
      <c r="T9640" s="2">
        <v>2</v>
      </c>
      <c r="U9640" s="25">
        <v>0</v>
      </c>
      <c r="V9640" s="25">
        <v>5.6644000000000005</v>
      </c>
      <c r="W9640" s="11">
        <f>Table_1[[#This Row],[Discount]]/Table_1[[#This Row],[Sales]]</f>
        <v>0</v>
      </c>
      <c r="X9640" t="str">
        <f>IF(Table_1[[#This Row],[Discount %]]&lt;=0.1, "0-10%", IF(Table_1[[#This Row],[Discount %]]&lt;=0.2, "10-20%", IF(Table_1[[#This Row],[Discount %]]&lt;=0.3, "20-30%", IF(Table_1[[#This Row],[Discount %]]&lt;=0.4, "30-40%", "40%+"))))</f>
        <v>0-10%</v>
      </c>
    </row>
    <row r="9641" spans="1:24" ht="14.4" x14ac:dyDescent="0.3">
      <c r="A9641" s="2">
        <v>9640</v>
      </c>
      <c r="B9641" s="2" t="s">
        <v>10750</v>
      </c>
      <c r="C9641" s="2">
        <f>YEAR([1]Data!$D9641)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9">
        <v>4297.6440000000002</v>
      </c>
      <c r="T9641" s="2">
        <v>13</v>
      </c>
      <c r="U9641" s="25">
        <v>0.4</v>
      </c>
      <c r="V9641" s="25">
        <v>-1862.3124000000003</v>
      </c>
      <c r="W9641" s="11">
        <f>Table_1[[#This Row],[Discount]]/Table_1[[#This Row],[Sales]]</f>
        <v>9.3074251845895101E-5</v>
      </c>
      <c r="X9641" t="str">
        <f>IF(Table_1[[#This Row],[Discount %]]&lt;=0.1, "0-10%", IF(Table_1[[#This Row],[Discount %]]&lt;=0.2, "10-20%", IF(Table_1[[#This Row],[Discount %]]&lt;=0.3, "20-30%", IF(Table_1[[#This Row],[Discount %]]&lt;=0.4, "30-40%", "40%+"))))</f>
        <v>0-10%</v>
      </c>
    </row>
    <row r="9642" spans="1:24" ht="14.4" x14ac:dyDescent="0.3">
      <c r="A9642" s="2">
        <v>9641</v>
      </c>
      <c r="B9642" s="2" t="s">
        <v>10751</v>
      </c>
      <c r="C9642" s="2">
        <f>YEAR([1]Data!$D9642)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9">
        <v>20.65</v>
      </c>
      <c r="T9642" s="2">
        <v>5</v>
      </c>
      <c r="U9642" s="25">
        <v>0</v>
      </c>
      <c r="V9642" s="25">
        <v>9.4989999999999988</v>
      </c>
      <c r="W9642" s="11">
        <f>Table_1[[#This Row],[Discount]]/Table_1[[#This Row],[Sales]]</f>
        <v>0</v>
      </c>
      <c r="X9642" t="str">
        <f>IF(Table_1[[#This Row],[Discount %]]&lt;=0.1, "0-10%", IF(Table_1[[#This Row],[Discount %]]&lt;=0.2, "10-20%", IF(Table_1[[#This Row],[Discount %]]&lt;=0.3, "20-30%", IF(Table_1[[#This Row],[Discount %]]&lt;=0.4, "30-40%", "40%+"))))</f>
        <v>0-10%</v>
      </c>
    </row>
    <row r="9643" spans="1:24" ht="14.4" x14ac:dyDescent="0.3">
      <c r="A9643" s="2">
        <v>9642</v>
      </c>
      <c r="B9643" s="2" t="s">
        <v>10751</v>
      </c>
      <c r="C9643" s="2">
        <f>YEAR([1]Data!$D9643)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9">
        <v>204.89999999999998</v>
      </c>
      <c r="T9643" s="2">
        <v>5</v>
      </c>
      <c r="U9643" s="25">
        <v>0</v>
      </c>
      <c r="V9643" s="25">
        <v>0</v>
      </c>
      <c r="W9643" s="11">
        <f>Table_1[[#This Row],[Discount]]/Table_1[[#This Row],[Sales]]</f>
        <v>0</v>
      </c>
      <c r="X9643" t="str">
        <f>IF(Table_1[[#This Row],[Discount %]]&lt;=0.1, "0-10%", IF(Table_1[[#This Row],[Discount %]]&lt;=0.2, "10-20%", IF(Table_1[[#This Row],[Discount %]]&lt;=0.3, "20-30%", IF(Table_1[[#This Row],[Discount %]]&lt;=0.4, "30-40%", "40%+"))))</f>
        <v>0-10%</v>
      </c>
    </row>
    <row r="9644" spans="1:24" ht="14.4" x14ac:dyDescent="0.3">
      <c r="A9644" s="2">
        <v>9643</v>
      </c>
      <c r="B9644" s="2" t="s">
        <v>10751</v>
      </c>
      <c r="C9644" s="2">
        <f>YEAR([1]Data!$D9644)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9">
        <v>436.70400000000006</v>
      </c>
      <c r="T9644" s="2">
        <v>6</v>
      </c>
      <c r="U9644" s="25">
        <v>0.2</v>
      </c>
      <c r="V9644" s="25">
        <v>21.835199999999986</v>
      </c>
      <c r="W9644" s="11">
        <f>Table_1[[#This Row],[Discount]]/Table_1[[#This Row],[Sales]]</f>
        <v>4.5797611196599981E-4</v>
      </c>
      <c r="X9644" t="str">
        <f>IF(Table_1[[#This Row],[Discount %]]&lt;=0.1, "0-10%", IF(Table_1[[#This Row],[Discount %]]&lt;=0.2, "10-20%", IF(Table_1[[#This Row],[Discount %]]&lt;=0.3, "20-30%", IF(Table_1[[#This Row],[Discount %]]&lt;=0.4, "30-40%", "40%+"))))</f>
        <v>0-10%</v>
      </c>
    </row>
    <row r="9645" spans="1:24" ht="14.4" x14ac:dyDescent="0.3">
      <c r="A9645" s="2">
        <v>9644</v>
      </c>
      <c r="B9645" s="2" t="s">
        <v>10751</v>
      </c>
      <c r="C9645" s="2">
        <f>YEAR([1]Data!$D9645)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9">
        <v>481.56800000000004</v>
      </c>
      <c r="T9645" s="2">
        <v>2</v>
      </c>
      <c r="U9645" s="25">
        <v>0.2</v>
      </c>
      <c r="V9645" s="25">
        <v>54.17639999999993</v>
      </c>
      <c r="W9645" s="11">
        <f>Table_1[[#This Row],[Discount]]/Table_1[[#This Row],[Sales]]</f>
        <v>4.1530998737457635E-4</v>
      </c>
      <c r="X9645" t="str">
        <f>IF(Table_1[[#This Row],[Discount %]]&lt;=0.1, "0-10%", IF(Table_1[[#This Row],[Discount %]]&lt;=0.2, "10-20%", IF(Table_1[[#This Row],[Discount %]]&lt;=0.3, "20-30%", IF(Table_1[[#This Row],[Discount %]]&lt;=0.4, "30-40%", "40%+"))))</f>
        <v>0-10%</v>
      </c>
    </row>
    <row r="9646" spans="1:24" ht="14.4" x14ac:dyDescent="0.3">
      <c r="A9646" s="2">
        <v>9645</v>
      </c>
      <c r="B9646" s="2" t="s">
        <v>10752</v>
      </c>
      <c r="C9646" s="2">
        <f>YEAR([1]Data!$D9646)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9">
        <v>89.544000000000011</v>
      </c>
      <c r="T9646" s="2">
        <v>7</v>
      </c>
      <c r="U9646" s="25">
        <v>0.2</v>
      </c>
      <c r="V9646" s="25">
        <v>12.312299999999993</v>
      </c>
      <c r="W9646" s="11">
        <f>Table_1[[#This Row],[Discount]]/Table_1[[#This Row],[Sales]]</f>
        <v>2.2335388189046726E-3</v>
      </c>
      <c r="X9646" t="str">
        <f>IF(Table_1[[#This Row],[Discount %]]&lt;=0.1, "0-10%", IF(Table_1[[#This Row],[Discount %]]&lt;=0.2, "10-20%", IF(Table_1[[#This Row],[Discount %]]&lt;=0.3, "20-30%", IF(Table_1[[#This Row],[Discount %]]&lt;=0.4, "30-40%", "40%+"))))</f>
        <v>0-10%</v>
      </c>
    </row>
    <row r="9647" spans="1:24" ht="14.4" x14ac:dyDescent="0.3">
      <c r="A9647" s="2">
        <v>9646</v>
      </c>
      <c r="B9647" s="2" t="s">
        <v>10752</v>
      </c>
      <c r="C9647" s="2">
        <f>YEAR([1]Data!$D9647)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9">
        <v>35.167999999999999</v>
      </c>
      <c r="T9647" s="2">
        <v>2</v>
      </c>
      <c r="U9647" s="25">
        <v>0.2</v>
      </c>
      <c r="V9647" s="25">
        <v>-8.3524000000000012</v>
      </c>
      <c r="W9647" s="11">
        <f>Table_1[[#This Row],[Discount]]/Table_1[[#This Row],[Sales]]</f>
        <v>5.6869881710646048E-3</v>
      </c>
      <c r="X9647" t="str">
        <f>IF(Table_1[[#This Row],[Discount %]]&lt;=0.1, "0-10%", IF(Table_1[[#This Row],[Discount %]]&lt;=0.2, "10-20%", IF(Table_1[[#This Row],[Discount %]]&lt;=0.3, "20-30%", IF(Table_1[[#This Row],[Discount %]]&lt;=0.4, "30-40%", "40%+"))))</f>
        <v>0-10%</v>
      </c>
    </row>
    <row r="9648" spans="1:24" ht="14.4" x14ac:dyDescent="0.3">
      <c r="A9648" s="2">
        <v>9647</v>
      </c>
      <c r="B9648" s="2" t="s">
        <v>10752</v>
      </c>
      <c r="C9648" s="2">
        <f>YEAR([1]Data!$D9648)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9">
        <v>72.588000000000008</v>
      </c>
      <c r="T9648" s="2">
        <v>2</v>
      </c>
      <c r="U9648" s="25">
        <v>0.7</v>
      </c>
      <c r="V9648" s="25">
        <v>-48.391999999999982</v>
      </c>
      <c r="W9648" s="11">
        <f>Table_1[[#This Row],[Discount]]/Table_1[[#This Row],[Sales]]</f>
        <v>9.6434672397641471E-3</v>
      </c>
      <c r="X9648" t="str">
        <f>IF(Table_1[[#This Row],[Discount %]]&lt;=0.1, "0-10%", IF(Table_1[[#This Row],[Discount %]]&lt;=0.2, "10-20%", IF(Table_1[[#This Row],[Discount %]]&lt;=0.3, "20-30%", IF(Table_1[[#This Row],[Discount %]]&lt;=0.4, "30-40%", "40%+"))))</f>
        <v>0-10%</v>
      </c>
    </row>
    <row r="9649" spans="1:24" ht="14.4" x14ac:dyDescent="0.3">
      <c r="A9649" s="2">
        <v>9648</v>
      </c>
      <c r="B9649" s="2" t="s">
        <v>10753</v>
      </c>
      <c r="C9649" s="2">
        <f>YEAR([1]Data!$D9649)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9">
        <v>221.16</v>
      </c>
      <c r="T9649" s="2">
        <v>4</v>
      </c>
      <c r="U9649" s="25">
        <v>0</v>
      </c>
      <c r="V9649" s="25">
        <v>57.501599999999996</v>
      </c>
      <c r="W9649" s="11">
        <f>Table_1[[#This Row],[Discount]]/Table_1[[#This Row],[Sales]]</f>
        <v>0</v>
      </c>
      <c r="X9649" t="str">
        <f>IF(Table_1[[#This Row],[Discount %]]&lt;=0.1, "0-10%", IF(Table_1[[#This Row],[Discount %]]&lt;=0.2, "10-20%", IF(Table_1[[#This Row],[Discount %]]&lt;=0.3, "20-30%", IF(Table_1[[#This Row],[Discount %]]&lt;=0.4, "30-40%", "40%+"))))</f>
        <v>0-10%</v>
      </c>
    </row>
    <row r="9650" spans="1:24" ht="14.4" x14ac:dyDescent="0.3">
      <c r="A9650" s="2">
        <v>9649</v>
      </c>
      <c r="B9650" s="2" t="s">
        <v>10753</v>
      </c>
      <c r="C9650" s="2">
        <f>YEAR([1]Data!$D9650)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9">
        <v>281.96999999999997</v>
      </c>
      <c r="T9650" s="2">
        <v>3</v>
      </c>
      <c r="U9650" s="25">
        <v>0</v>
      </c>
      <c r="V9650" s="25">
        <v>78.951599999999999</v>
      </c>
      <c r="W9650" s="11">
        <f>Table_1[[#This Row],[Discount]]/Table_1[[#This Row],[Sales]]</f>
        <v>0</v>
      </c>
      <c r="X9650" t="str">
        <f>IF(Table_1[[#This Row],[Discount %]]&lt;=0.1, "0-10%", IF(Table_1[[#This Row],[Discount %]]&lt;=0.2, "10-20%", IF(Table_1[[#This Row],[Discount %]]&lt;=0.3, "20-30%", IF(Table_1[[#This Row],[Discount %]]&lt;=0.4, "30-40%", "40%+"))))</f>
        <v>0-10%</v>
      </c>
    </row>
    <row r="9651" spans="1:24" ht="14.4" x14ac:dyDescent="0.3">
      <c r="A9651" s="2">
        <v>9650</v>
      </c>
      <c r="B9651" s="2" t="s">
        <v>10755</v>
      </c>
      <c r="C9651" s="2">
        <f>YEAR([1]Data!$D9651)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9">
        <v>3406.6640000000002</v>
      </c>
      <c r="T9651" s="2">
        <v>8</v>
      </c>
      <c r="U9651" s="25">
        <v>0.15</v>
      </c>
      <c r="V9651" s="25">
        <v>160.31359999999984</v>
      </c>
      <c r="W9651" s="11">
        <f>Table_1[[#This Row],[Discount]]/Table_1[[#This Row],[Sales]]</f>
        <v>4.4031345621405572E-5</v>
      </c>
      <c r="X9651" t="str">
        <f>IF(Table_1[[#This Row],[Discount %]]&lt;=0.1, "0-10%", IF(Table_1[[#This Row],[Discount %]]&lt;=0.2, "10-20%", IF(Table_1[[#This Row],[Discount %]]&lt;=0.3, "20-30%", IF(Table_1[[#This Row],[Discount %]]&lt;=0.4, "30-40%", "40%+"))))</f>
        <v>0-10%</v>
      </c>
    </row>
    <row r="9652" spans="1:24" ht="14.4" x14ac:dyDescent="0.3">
      <c r="A9652" s="2">
        <v>9651</v>
      </c>
      <c r="B9652" s="2" t="s">
        <v>10755</v>
      </c>
      <c r="C9652" s="2">
        <f>YEAR([1]Data!$D9652)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9">
        <v>37.17</v>
      </c>
      <c r="T9652" s="2">
        <v>9</v>
      </c>
      <c r="U9652" s="25">
        <v>0</v>
      </c>
      <c r="V9652" s="25">
        <v>10.4076</v>
      </c>
      <c r="W9652" s="11">
        <f>Table_1[[#This Row],[Discount]]/Table_1[[#This Row],[Sales]]</f>
        <v>0</v>
      </c>
      <c r="X9652" t="str">
        <f>IF(Table_1[[#This Row],[Discount %]]&lt;=0.1, "0-10%", IF(Table_1[[#This Row],[Discount %]]&lt;=0.2, "10-20%", IF(Table_1[[#This Row],[Discount %]]&lt;=0.3, "20-30%", IF(Table_1[[#This Row],[Discount %]]&lt;=0.4, "30-40%", "40%+"))))</f>
        <v>0-10%</v>
      </c>
    </row>
    <row r="9653" spans="1:24" ht="14.4" x14ac:dyDescent="0.3">
      <c r="A9653" s="2">
        <v>9652</v>
      </c>
      <c r="B9653" s="2" t="s">
        <v>10755</v>
      </c>
      <c r="C9653" s="2">
        <f>YEAR([1]Data!$D9653)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9">
        <v>64.959999999999994</v>
      </c>
      <c r="T9653" s="2">
        <v>2</v>
      </c>
      <c r="U9653" s="25">
        <v>0</v>
      </c>
      <c r="V9653" s="25">
        <v>19.487999999999992</v>
      </c>
      <c r="W9653" s="11">
        <f>Table_1[[#This Row],[Discount]]/Table_1[[#This Row],[Sales]]</f>
        <v>0</v>
      </c>
      <c r="X9653" t="str">
        <f>IF(Table_1[[#This Row],[Discount %]]&lt;=0.1, "0-10%", IF(Table_1[[#This Row],[Discount %]]&lt;=0.2, "10-20%", IF(Table_1[[#This Row],[Discount %]]&lt;=0.3, "20-30%", IF(Table_1[[#This Row],[Discount %]]&lt;=0.4, "30-40%", "40%+"))))</f>
        <v>0-10%</v>
      </c>
    </row>
    <row r="9654" spans="1:24" ht="14.4" x14ac:dyDescent="0.3">
      <c r="A9654" s="2">
        <v>9653</v>
      </c>
      <c r="B9654" s="2" t="s">
        <v>10755</v>
      </c>
      <c r="C9654" s="2">
        <f>YEAR([1]Data!$D9654)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9">
        <v>595.38</v>
      </c>
      <c r="T9654" s="2">
        <v>6</v>
      </c>
      <c r="U9654" s="25">
        <v>0</v>
      </c>
      <c r="V9654" s="25">
        <v>297.69</v>
      </c>
      <c r="W9654" s="11">
        <f>Table_1[[#This Row],[Discount]]/Table_1[[#This Row],[Sales]]</f>
        <v>0</v>
      </c>
      <c r="X9654" t="str">
        <f>IF(Table_1[[#This Row],[Discount %]]&lt;=0.1, "0-10%", IF(Table_1[[#This Row],[Discount %]]&lt;=0.2, "10-20%", IF(Table_1[[#This Row],[Discount %]]&lt;=0.3, "20-30%", IF(Table_1[[#This Row],[Discount %]]&lt;=0.4, "30-40%", "40%+"))))</f>
        <v>0-10%</v>
      </c>
    </row>
    <row r="9655" spans="1:24" ht="14.4" x14ac:dyDescent="0.3">
      <c r="A9655" s="2">
        <v>9654</v>
      </c>
      <c r="B9655" s="2" t="s">
        <v>10756</v>
      </c>
      <c r="C9655" s="2">
        <f>YEAR([1]Data!$D9655)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9">
        <v>95.984000000000009</v>
      </c>
      <c r="T9655" s="2">
        <v>2</v>
      </c>
      <c r="U9655" s="25">
        <v>0.2</v>
      </c>
      <c r="V9655" s="25">
        <v>11.997999999999998</v>
      </c>
      <c r="W9655" s="11">
        <f>Table_1[[#This Row],[Discount]]/Table_1[[#This Row],[Sales]]</f>
        <v>2.0836806134355724E-3</v>
      </c>
      <c r="X9655" t="str">
        <f>IF(Table_1[[#This Row],[Discount %]]&lt;=0.1, "0-10%", IF(Table_1[[#This Row],[Discount %]]&lt;=0.2, "10-20%", IF(Table_1[[#This Row],[Discount %]]&lt;=0.3, "20-30%", IF(Table_1[[#This Row],[Discount %]]&lt;=0.4, "30-40%", "40%+"))))</f>
        <v>0-10%</v>
      </c>
    </row>
    <row r="9656" spans="1:24" ht="14.4" x14ac:dyDescent="0.3">
      <c r="A9656" s="2">
        <v>9655</v>
      </c>
      <c r="B9656" s="2" t="s">
        <v>10756</v>
      </c>
      <c r="C9656" s="2">
        <f>YEAR([1]Data!$D9656)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9">
        <v>4.9380000000000006</v>
      </c>
      <c r="T9656" s="2">
        <v>2</v>
      </c>
      <c r="U9656" s="25">
        <v>0.7</v>
      </c>
      <c r="V9656" s="25">
        <v>-3.6212</v>
      </c>
      <c r="W9656" s="11">
        <f>Table_1[[#This Row],[Discount]]/Table_1[[#This Row],[Sales]]</f>
        <v>0.1417577966788173</v>
      </c>
      <c r="X9656" t="str">
        <f>IF(Table_1[[#This Row],[Discount %]]&lt;=0.1, "0-10%", IF(Table_1[[#This Row],[Discount %]]&lt;=0.2, "10-20%", IF(Table_1[[#This Row],[Discount %]]&lt;=0.3, "20-30%", IF(Table_1[[#This Row],[Discount %]]&lt;=0.4, "30-40%", "40%+"))))</f>
        <v>10-20%</v>
      </c>
    </row>
    <row r="9657" spans="1:24" ht="14.4" x14ac:dyDescent="0.3">
      <c r="A9657" s="2">
        <v>9656</v>
      </c>
      <c r="B9657" s="2" t="s">
        <v>10757</v>
      </c>
      <c r="C9657" s="2">
        <f>YEAR([1]Data!$D9657)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9">
        <v>97.44</v>
      </c>
      <c r="T9657" s="2">
        <v>3</v>
      </c>
      <c r="U9657" s="25">
        <v>0</v>
      </c>
      <c r="V9657" s="25">
        <v>35.078399999999995</v>
      </c>
      <c r="W9657" s="11">
        <f>Table_1[[#This Row],[Discount]]/Table_1[[#This Row],[Sales]]</f>
        <v>0</v>
      </c>
      <c r="X9657" t="str">
        <f>IF(Table_1[[#This Row],[Discount %]]&lt;=0.1, "0-10%", IF(Table_1[[#This Row],[Discount %]]&lt;=0.2, "10-20%", IF(Table_1[[#This Row],[Discount %]]&lt;=0.3, "20-30%", IF(Table_1[[#This Row],[Discount %]]&lt;=0.4, "30-40%", "40%+"))))</f>
        <v>0-10%</v>
      </c>
    </row>
    <row r="9658" spans="1:24" ht="14.4" x14ac:dyDescent="0.3">
      <c r="A9658" s="2">
        <v>9657</v>
      </c>
      <c r="B9658" s="2" t="s">
        <v>10757</v>
      </c>
      <c r="C9658" s="2">
        <f>YEAR([1]Data!$D9658)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9">
        <v>3.9840000000000004</v>
      </c>
      <c r="T9658" s="2">
        <v>1</v>
      </c>
      <c r="U9658" s="25">
        <v>0.2</v>
      </c>
      <c r="V9658" s="25">
        <v>1.3944000000000001</v>
      </c>
      <c r="W9658" s="11">
        <f>Table_1[[#This Row],[Discount]]/Table_1[[#This Row],[Sales]]</f>
        <v>5.0200803212851405E-2</v>
      </c>
      <c r="X9658" t="str">
        <f>IF(Table_1[[#This Row],[Discount %]]&lt;=0.1, "0-10%", IF(Table_1[[#This Row],[Discount %]]&lt;=0.2, "10-20%", IF(Table_1[[#This Row],[Discount %]]&lt;=0.3, "20-30%", IF(Table_1[[#This Row],[Discount %]]&lt;=0.4, "30-40%", "40%+"))))</f>
        <v>0-10%</v>
      </c>
    </row>
    <row r="9659" spans="1:24" ht="14.4" x14ac:dyDescent="0.3">
      <c r="A9659" s="2">
        <v>9658</v>
      </c>
      <c r="B9659" s="2" t="s">
        <v>10757</v>
      </c>
      <c r="C9659" s="2">
        <f>YEAR([1]Data!$D9659)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9">
        <v>13.04</v>
      </c>
      <c r="T9659" s="2">
        <v>4</v>
      </c>
      <c r="U9659" s="25">
        <v>0</v>
      </c>
      <c r="V9659" s="25">
        <v>5.7376000000000005</v>
      </c>
      <c r="W9659" s="11">
        <f>Table_1[[#This Row],[Discount]]/Table_1[[#This Row],[Sales]]</f>
        <v>0</v>
      </c>
      <c r="X9659" t="str">
        <f>IF(Table_1[[#This Row],[Discount %]]&lt;=0.1, "0-10%", IF(Table_1[[#This Row],[Discount %]]&lt;=0.2, "10-20%", IF(Table_1[[#This Row],[Discount %]]&lt;=0.3, "20-30%", IF(Table_1[[#This Row],[Discount %]]&lt;=0.4, "30-40%", "40%+"))))</f>
        <v>0-10%</v>
      </c>
    </row>
    <row r="9660" spans="1:24" ht="14.4" x14ac:dyDescent="0.3">
      <c r="A9660" s="2">
        <v>9659</v>
      </c>
      <c r="B9660" s="2" t="s">
        <v>10757</v>
      </c>
      <c r="C9660" s="2">
        <f>YEAR([1]Data!$D9660)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9">
        <v>579.52800000000002</v>
      </c>
      <c r="T9660" s="2">
        <v>4</v>
      </c>
      <c r="U9660" s="25">
        <v>0.1</v>
      </c>
      <c r="V9660" s="25">
        <v>83.709599999999966</v>
      </c>
      <c r="W9660" s="11">
        <f>Table_1[[#This Row],[Discount]]/Table_1[[#This Row],[Sales]]</f>
        <v>1.7255421653483526E-4</v>
      </c>
      <c r="X9660" t="str">
        <f>IF(Table_1[[#This Row],[Discount %]]&lt;=0.1, "0-10%", IF(Table_1[[#This Row],[Discount %]]&lt;=0.2, "10-20%", IF(Table_1[[#This Row],[Discount %]]&lt;=0.3, "20-30%", IF(Table_1[[#This Row],[Discount %]]&lt;=0.4, "30-40%", "40%+"))))</f>
        <v>0-10%</v>
      </c>
    </row>
    <row r="9661" spans="1:24" ht="14.4" x14ac:dyDescent="0.3">
      <c r="A9661" s="2">
        <v>9660</v>
      </c>
      <c r="B9661" s="2" t="s">
        <v>10758</v>
      </c>
      <c r="C9661" s="2">
        <f>YEAR([1]Data!$D9661)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9">
        <v>18.75</v>
      </c>
      <c r="T9661" s="2">
        <v>5</v>
      </c>
      <c r="U9661" s="25">
        <v>0</v>
      </c>
      <c r="V9661" s="25">
        <v>9</v>
      </c>
      <c r="W9661" s="11">
        <f>Table_1[[#This Row],[Discount]]/Table_1[[#This Row],[Sales]]</f>
        <v>0</v>
      </c>
      <c r="X9661" t="str">
        <f>IF(Table_1[[#This Row],[Discount %]]&lt;=0.1, "0-10%", IF(Table_1[[#This Row],[Discount %]]&lt;=0.2, "10-20%", IF(Table_1[[#This Row],[Discount %]]&lt;=0.3, "20-30%", IF(Table_1[[#This Row],[Discount %]]&lt;=0.4, "30-40%", "40%+"))))</f>
        <v>0-10%</v>
      </c>
    </row>
    <row r="9662" spans="1:24" ht="14.4" x14ac:dyDescent="0.3">
      <c r="A9662" s="2">
        <v>9661</v>
      </c>
      <c r="B9662" s="2" t="s">
        <v>10759</v>
      </c>
      <c r="C9662" s="2">
        <f>YEAR([1]Data!$D9662)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9">
        <v>3023.9280000000003</v>
      </c>
      <c r="T9662" s="2">
        <v>9</v>
      </c>
      <c r="U9662" s="25">
        <v>0.2</v>
      </c>
      <c r="V9662" s="25">
        <v>226.79460000000006</v>
      </c>
      <c r="W9662" s="11">
        <f>Table_1[[#This Row],[Discount]]/Table_1[[#This Row],[Sales]]</f>
        <v>6.6139140879015632E-5</v>
      </c>
      <c r="X9662" t="str">
        <f>IF(Table_1[[#This Row],[Discount %]]&lt;=0.1, "0-10%", IF(Table_1[[#This Row],[Discount %]]&lt;=0.2, "10-20%", IF(Table_1[[#This Row],[Discount %]]&lt;=0.3, "20-30%", IF(Table_1[[#This Row],[Discount %]]&lt;=0.4, "30-40%", "40%+"))))</f>
        <v>0-10%</v>
      </c>
    </row>
    <row r="9663" spans="1:24" ht="14.4" x14ac:dyDescent="0.3">
      <c r="A9663" s="2">
        <v>9662</v>
      </c>
      <c r="B9663" s="2" t="s">
        <v>10759</v>
      </c>
      <c r="C9663" s="2">
        <f>YEAR([1]Data!$D9663)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9">
        <v>26.96</v>
      </c>
      <c r="T9663" s="2">
        <v>2</v>
      </c>
      <c r="U9663" s="25">
        <v>0</v>
      </c>
      <c r="V9663" s="25">
        <v>3.7744</v>
      </c>
      <c r="W9663" s="11">
        <f>Table_1[[#This Row],[Discount]]/Table_1[[#This Row],[Sales]]</f>
        <v>0</v>
      </c>
      <c r="X9663" t="str">
        <f>IF(Table_1[[#This Row],[Discount %]]&lt;=0.1, "0-10%", IF(Table_1[[#This Row],[Discount %]]&lt;=0.2, "10-20%", IF(Table_1[[#This Row],[Discount %]]&lt;=0.3, "20-30%", IF(Table_1[[#This Row],[Discount %]]&lt;=0.4, "30-40%", "40%+"))))</f>
        <v>0-10%</v>
      </c>
    </row>
    <row r="9664" spans="1:24" ht="14.4" x14ac:dyDescent="0.3">
      <c r="A9664" s="2">
        <v>9663</v>
      </c>
      <c r="B9664" s="2" t="s">
        <v>10759</v>
      </c>
      <c r="C9664" s="2">
        <f>YEAR([1]Data!$D9664)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9">
        <v>477.6</v>
      </c>
      <c r="T9664" s="2">
        <v>3</v>
      </c>
      <c r="U9664" s="25">
        <v>0.2</v>
      </c>
      <c r="V9664" s="25">
        <v>161.19000000000003</v>
      </c>
      <c r="W9664" s="11">
        <f>Table_1[[#This Row],[Discount]]/Table_1[[#This Row],[Sales]]</f>
        <v>4.187604690117253E-4</v>
      </c>
      <c r="X9664" t="str">
        <f>IF(Table_1[[#This Row],[Discount %]]&lt;=0.1, "0-10%", IF(Table_1[[#This Row],[Discount %]]&lt;=0.2, "10-20%", IF(Table_1[[#This Row],[Discount %]]&lt;=0.3, "20-30%", IF(Table_1[[#This Row],[Discount %]]&lt;=0.4, "30-40%", "40%+"))))</f>
        <v>0-10%</v>
      </c>
    </row>
    <row r="9665" spans="1:24" ht="14.4" x14ac:dyDescent="0.3">
      <c r="A9665" s="2">
        <v>9664</v>
      </c>
      <c r="B9665" s="2" t="s">
        <v>10760</v>
      </c>
      <c r="C9665" s="2">
        <f>YEAR([1]Data!$D9665)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9">
        <v>193.95000000000002</v>
      </c>
      <c r="T9665" s="2">
        <v>3</v>
      </c>
      <c r="U9665" s="25">
        <v>0</v>
      </c>
      <c r="V9665" s="25">
        <v>9.6974999999999838</v>
      </c>
      <c r="W9665" s="11">
        <f>Table_1[[#This Row],[Discount]]/Table_1[[#This Row],[Sales]]</f>
        <v>0</v>
      </c>
      <c r="X9665" t="str">
        <f>IF(Table_1[[#This Row],[Discount %]]&lt;=0.1, "0-10%", IF(Table_1[[#This Row],[Discount %]]&lt;=0.2, "10-20%", IF(Table_1[[#This Row],[Discount %]]&lt;=0.3, "20-30%", IF(Table_1[[#This Row],[Discount %]]&lt;=0.4, "30-40%", "40%+"))))</f>
        <v>0-10%</v>
      </c>
    </row>
    <row r="9666" spans="1:24" ht="14.4" x14ac:dyDescent="0.3">
      <c r="A9666" s="2">
        <v>9665</v>
      </c>
      <c r="B9666" s="2" t="s">
        <v>10761</v>
      </c>
      <c r="C9666" s="2">
        <f>YEAR([1]Data!$D9666)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9">
        <v>12.96</v>
      </c>
      <c r="T9666" s="2">
        <v>2</v>
      </c>
      <c r="U9666" s="25">
        <v>0</v>
      </c>
      <c r="V9666" s="25">
        <v>6.2208000000000006</v>
      </c>
      <c r="W9666" s="11">
        <f>Table_1[[#This Row],[Discount]]/Table_1[[#This Row],[Sales]]</f>
        <v>0</v>
      </c>
      <c r="X9666" t="str">
        <f>IF(Table_1[[#This Row],[Discount %]]&lt;=0.1, "0-10%", IF(Table_1[[#This Row],[Discount %]]&lt;=0.2, "10-20%", IF(Table_1[[#This Row],[Discount %]]&lt;=0.3, "20-30%", IF(Table_1[[#This Row],[Discount %]]&lt;=0.4, "30-40%", "40%+"))))</f>
        <v>0-10%</v>
      </c>
    </row>
    <row r="9667" spans="1:24" ht="14.4" x14ac:dyDescent="0.3">
      <c r="A9667" s="2">
        <v>9666</v>
      </c>
      <c r="B9667" s="2" t="s">
        <v>10762</v>
      </c>
      <c r="C9667" s="2">
        <f>YEAR([1]Data!$D9667)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9">
        <v>119.94</v>
      </c>
      <c r="T9667" s="2">
        <v>3</v>
      </c>
      <c r="U9667" s="25">
        <v>0</v>
      </c>
      <c r="V9667" s="25">
        <v>23.987999999999996</v>
      </c>
      <c r="W9667" s="11">
        <f>Table_1[[#This Row],[Discount]]/Table_1[[#This Row],[Sales]]</f>
        <v>0</v>
      </c>
      <c r="X9667" t="str">
        <f>IF(Table_1[[#This Row],[Discount %]]&lt;=0.1, "0-10%", IF(Table_1[[#This Row],[Discount %]]&lt;=0.2, "10-20%", IF(Table_1[[#This Row],[Discount %]]&lt;=0.3, "20-30%", IF(Table_1[[#This Row],[Discount %]]&lt;=0.4, "30-40%", "40%+"))))</f>
        <v>0-10%</v>
      </c>
    </row>
    <row r="9668" spans="1:24" ht="14.4" x14ac:dyDescent="0.3">
      <c r="A9668" s="2">
        <v>9667</v>
      </c>
      <c r="B9668" s="2" t="s">
        <v>10762</v>
      </c>
      <c r="C9668" s="2">
        <f>YEAR([1]Data!$D9668)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9">
        <v>12.419999999999998</v>
      </c>
      <c r="T9668" s="2">
        <v>3</v>
      </c>
      <c r="U9668" s="25">
        <v>0</v>
      </c>
      <c r="V9668" s="25">
        <v>4.4711999999999996</v>
      </c>
      <c r="W9668" s="11">
        <f>Table_1[[#This Row],[Discount]]/Table_1[[#This Row],[Sales]]</f>
        <v>0</v>
      </c>
      <c r="X9668" t="str">
        <f>IF(Table_1[[#This Row],[Discount %]]&lt;=0.1, "0-10%", IF(Table_1[[#This Row],[Discount %]]&lt;=0.2, "10-20%", IF(Table_1[[#This Row],[Discount %]]&lt;=0.3, "20-30%", IF(Table_1[[#This Row],[Discount %]]&lt;=0.4, "30-40%", "40%+"))))</f>
        <v>0-10%</v>
      </c>
    </row>
    <row r="9669" spans="1:24" ht="14.4" x14ac:dyDescent="0.3">
      <c r="A9669" s="2">
        <v>9668</v>
      </c>
      <c r="B9669" s="2" t="s">
        <v>10763</v>
      </c>
      <c r="C9669" s="2">
        <f>YEAR([1]Data!$D9669)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9">
        <v>18.088000000000001</v>
      </c>
      <c r="T9669" s="2">
        <v>7</v>
      </c>
      <c r="U9669" s="25">
        <v>0.2</v>
      </c>
      <c r="V9669" s="25">
        <v>6.5569000000000006</v>
      </c>
      <c r="W9669" s="11">
        <f>Table_1[[#This Row],[Discount]]/Table_1[[#This Row],[Sales]]</f>
        <v>1.1057054400707651E-2</v>
      </c>
      <c r="X9669" t="str">
        <f>IF(Table_1[[#This Row],[Discount %]]&lt;=0.1, "0-10%", IF(Table_1[[#This Row],[Discount %]]&lt;=0.2, "10-20%", IF(Table_1[[#This Row],[Discount %]]&lt;=0.3, "20-30%", IF(Table_1[[#This Row],[Discount %]]&lt;=0.4, "30-40%", "40%+"))))</f>
        <v>0-10%</v>
      </c>
    </row>
    <row r="9670" spans="1:24" ht="14.4" x14ac:dyDescent="0.3">
      <c r="A9670" s="2">
        <v>9669</v>
      </c>
      <c r="B9670" s="2" t="s">
        <v>10763</v>
      </c>
      <c r="C9670" s="2">
        <f>YEAR([1]Data!$D9670)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9">
        <v>71.97</v>
      </c>
      <c r="T9670" s="2">
        <v>3</v>
      </c>
      <c r="U9670" s="25">
        <v>0</v>
      </c>
      <c r="V9670" s="25">
        <v>35.984999999999999</v>
      </c>
      <c r="W9670" s="11">
        <f>Table_1[[#This Row],[Discount]]/Table_1[[#This Row],[Sales]]</f>
        <v>0</v>
      </c>
      <c r="X9670" t="str">
        <f>IF(Table_1[[#This Row],[Discount %]]&lt;=0.1, "0-10%", IF(Table_1[[#This Row],[Discount %]]&lt;=0.2, "10-20%", IF(Table_1[[#This Row],[Discount %]]&lt;=0.3, "20-30%", IF(Table_1[[#This Row],[Discount %]]&lt;=0.4, "30-40%", "40%+"))))</f>
        <v>0-10%</v>
      </c>
    </row>
    <row r="9671" spans="1:24" ht="14.4" x14ac:dyDescent="0.3">
      <c r="A9671" s="2">
        <v>9670</v>
      </c>
      <c r="B9671" s="2" t="s">
        <v>10765</v>
      </c>
      <c r="C9671" s="2">
        <f>YEAR([1]Data!$D9671)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9">
        <v>14.940000000000001</v>
      </c>
      <c r="T9671" s="2">
        <v>3</v>
      </c>
      <c r="U9671" s="25">
        <v>0</v>
      </c>
      <c r="V9671" s="25">
        <v>6.8723999999999998</v>
      </c>
      <c r="W9671" s="11">
        <f>Table_1[[#This Row],[Discount]]/Table_1[[#This Row],[Sales]]</f>
        <v>0</v>
      </c>
      <c r="X9671" t="str">
        <f>IF(Table_1[[#This Row],[Discount %]]&lt;=0.1, "0-10%", IF(Table_1[[#This Row],[Discount %]]&lt;=0.2, "10-20%", IF(Table_1[[#This Row],[Discount %]]&lt;=0.3, "20-30%", IF(Table_1[[#This Row],[Discount %]]&lt;=0.4, "30-40%", "40%+"))))</f>
        <v>0-10%</v>
      </c>
    </row>
    <row r="9672" spans="1:24" ht="14.4" x14ac:dyDescent="0.3">
      <c r="A9672" s="2">
        <v>9671</v>
      </c>
      <c r="B9672" s="2" t="s">
        <v>10766</v>
      </c>
      <c r="C9672" s="2">
        <f>YEAR([1]Data!$D9672)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9">
        <v>64.680000000000007</v>
      </c>
      <c r="T9672" s="2">
        <v>7</v>
      </c>
      <c r="U9672" s="25">
        <v>0.2</v>
      </c>
      <c r="V9672" s="25">
        <v>8.0849999999999973</v>
      </c>
      <c r="W9672" s="11">
        <f>Table_1[[#This Row],[Discount]]/Table_1[[#This Row],[Sales]]</f>
        <v>3.0921459492888061E-3</v>
      </c>
      <c r="X9672" t="str">
        <f>IF(Table_1[[#This Row],[Discount %]]&lt;=0.1, "0-10%", IF(Table_1[[#This Row],[Discount %]]&lt;=0.2, "10-20%", IF(Table_1[[#This Row],[Discount %]]&lt;=0.3, "20-30%", IF(Table_1[[#This Row],[Discount %]]&lt;=0.4, "30-40%", "40%+"))))</f>
        <v>0-10%</v>
      </c>
    </row>
    <row r="9673" spans="1:24" ht="14.4" x14ac:dyDescent="0.3">
      <c r="A9673" s="2">
        <v>9672</v>
      </c>
      <c r="B9673" s="2" t="s">
        <v>10767</v>
      </c>
      <c r="C9673" s="2">
        <f>YEAR([1]Data!$D9673)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9">
        <v>22</v>
      </c>
      <c r="T9673" s="2">
        <v>5</v>
      </c>
      <c r="U9673" s="25">
        <v>0.2</v>
      </c>
      <c r="V9673" s="25">
        <v>1.375</v>
      </c>
      <c r="W9673" s="11">
        <f>Table_1[[#This Row],[Discount]]/Table_1[[#This Row],[Sales]]</f>
        <v>9.0909090909090922E-3</v>
      </c>
      <c r="X9673" t="str">
        <f>IF(Table_1[[#This Row],[Discount %]]&lt;=0.1, "0-10%", IF(Table_1[[#This Row],[Discount %]]&lt;=0.2, "10-20%", IF(Table_1[[#This Row],[Discount %]]&lt;=0.3, "20-30%", IF(Table_1[[#This Row],[Discount %]]&lt;=0.4, "30-40%", "40%+"))))</f>
        <v>0-10%</v>
      </c>
    </row>
    <row r="9674" spans="1:24" ht="14.4" x14ac:dyDescent="0.3">
      <c r="A9674" s="2">
        <v>9673</v>
      </c>
      <c r="B9674" s="2" t="s">
        <v>10768</v>
      </c>
      <c r="C9674" s="2">
        <f>YEAR([1]Data!$D9674)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9">
        <v>7.9680000000000009</v>
      </c>
      <c r="T9674" s="2">
        <v>2</v>
      </c>
      <c r="U9674" s="25">
        <v>0.2</v>
      </c>
      <c r="V9674" s="25">
        <v>2.6892000000000005</v>
      </c>
      <c r="W9674" s="11">
        <f>Table_1[[#This Row],[Discount]]/Table_1[[#This Row],[Sales]]</f>
        <v>2.5100401606425703E-2</v>
      </c>
      <c r="X9674" t="str">
        <f>IF(Table_1[[#This Row],[Discount %]]&lt;=0.1, "0-10%", IF(Table_1[[#This Row],[Discount %]]&lt;=0.2, "10-20%", IF(Table_1[[#This Row],[Discount %]]&lt;=0.3, "20-30%", IF(Table_1[[#This Row],[Discount %]]&lt;=0.4, "30-40%", "40%+"))))</f>
        <v>0-10%</v>
      </c>
    </row>
    <row r="9675" spans="1:24" ht="14.4" x14ac:dyDescent="0.3">
      <c r="A9675" s="2">
        <v>9674</v>
      </c>
      <c r="B9675" s="2" t="s">
        <v>10768</v>
      </c>
      <c r="C9675" s="2">
        <f>YEAR([1]Data!$D9675)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9">
        <v>1499.9699999999998</v>
      </c>
      <c r="T9675" s="2">
        <v>5</v>
      </c>
      <c r="U9675" s="25">
        <v>0.4</v>
      </c>
      <c r="V9675" s="25">
        <v>-374.99250000000006</v>
      </c>
      <c r="W9675" s="11">
        <f>Table_1[[#This Row],[Discount]]/Table_1[[#This Row],[Sales]]</f>
        <v>2.6667200010666888E-4</v>
      </c>
      <c r="X9675" t="str">
        <f>IF(Table_1[[#This Row],[Discount %]]&lt;=0.1, "0-10%", IF(Table_1[[#This Row],[Discount %]]&lt;=0.2, "10-20%", IF(Table_1[[#This Row],[Discount %]]&lt;=0.3, "20-30%", IF(Table_1[[#This Row],[Discount %]]&lt;=0.4, "30-40%", "40%+"))))</f>
        <v>0-10%</v>
      </c>
    </row>
    <row r="9676" spans="1:24" ht="14.4" x14ac:dyDescent="0.3">
      <c r="A9676" s="2">
        <v>9675</v>
      </c>
      <c r="B9676" s="2" t="s">
        <v>10771</v>
      </c>
      <c r="C9676" s="2">
        <f>YEAR([1]Data!$D9676)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9">
        <v>26.632000000000001</v>
      </c>
      <c r="T9676" s="2">
        <v>1</v>
      </c>
      <c r="U9676" s="25">
        <v>0.2</v>
      </c>
      <c r="V9676" s="25">
        <v>1.331599999999999</v>
      </c>
      <c r="W9676" s="11">
        <f>Table_1[[#This Row],[Discount]]/Table_1[[#This Row],[Sales]]</f>
        <v>7.5097626914989489E-3</v>
      </c>
      <c r="X9676" t="str">
        <f>IF(Table_1[[#This Row],[Discount %]]&lt;=0.1, "0-10%", IF(Table_1[[#This Row],[Discount %]]&lt;=0.2, "10-20%", IF(Table_1[[#This Row],[Discount %]]&lt;=0.3, "20-30%", IF(Table_1[[#This Row],[Discount %]]&lt;=0.4, "30-40%", "40%+"))))</f>
        <v>0-10%</v>
      </c>
    </row>
    <row r="9677" spans="1:24" ht="14.4" x14ac:dyDescent="0.3">
      <c r="A9677" s="2">
        <v>9676</v>
      </c>
      <c r="B9677" s="2" t="s">
        <v>10772</v>
      </c>
      <c r="C9677" s="2">
        <f>YEAR([1]Data!$D9677)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9">
        <v>41.6</v>
      </c>
      <c r="T9677" s="2">
        <v>4</v>
      </c>
      <c r="U9677" s="25">
        <v>0</v>
      </c>
      <c r="V9677" s="25">
        <v>14.143999999999998</v>
      </c>
      <c r="W9677" s="11">
        <f>Table_1[[#This Row],[Discount]]/Table_1[[#This Row],[Sales]]</f>
        <v>0</v>
      </c>
      <c r="X9677" t="str">
        <f>IF(Table_1[[#This Row],[Discount %]]&lt;=0.1, "0-10%", IF(Table_1[[#This Row],[Discount %]]&lt;=0.2, "10-20%", IF(Table_1[[#This Row],[Discount %]]&lt;=0.3, "20-30%", IF(Table_1[[#This Row],[Discount %]]&lt;=0.4, "30-40%", "40%+"))))</f>
        <v>0-10%</v>
      </c>
    </row>
    <row r="9678" spans="1:24" ht="14.4" x14ac:dyDescent="0.3">
      <c r="A9678" s="2">
        <v>9677</v>
      </c>
      <c r="B9678" s="2" t="s">
        <v>10773</v>
      </c>
      <c r="C9678" s="2">
        <f>YEAR([1]Data!$D9678)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9">
        <v>64.02</v>
      </c>
      <c r="T9678" s="2">
        <v>6</v>
      </c>
      <c r="U9678" s="25">
        <v>0</v>
      </c>
      <c r="V9678" s="25">
        <v>29.449199999999998</v>
      </c>
      <c r="W9678" s="11">
        <f>Table_1[[#This Row],[Discount]]/Table_1[[#This Row],[Sales]]</f>
        <v>0</v>
      </c>
      <c r="X9678" t="str">
        <f>IF(Table_1[[#This Row],[Discount %]]&lt;=0.1, "0-10%", IF(Table_1[[#This Row],[Discount %]]&lt;=0.2, "10-20%", IF(Table_1[[#This Row],[Discount %]]&lt;=0.3, "20-30%", IF(Table_1[[#This Row],[Discount %]]&lt;=0.4, "30-40%", "40%+"))))</f>
        <v>0-10%</v>
      </c>
    </row>
    <row r="9679" spans="1:24" ht="14.4" x14ac:dyDescent="0.3">
      <c r="A9679" s="2">
        <v>9678</v>
      </c>
      <c r="B9679" s="2" t="s">
        <v>10774</v>
      </c>
      <c r="C9679" s="2">
        <f>YEAR([1]Data!$D9679)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9">
        <v>6.99</v>
      </c>
      <c r="T9679" s="2">
        <v>3</v>
      </c>
      <c r="U9679" s="25">
        <v>0</v>
      </c>
      <c r="V9679" s="25">
        <v>2.027099999999999</v>
      </c>
      <c r="W9679" s="11">
        <f>Table_1[[#This Row],[Discount]]/Table_1[[#This Row],[Sales]]</f>
        <v>0</v>
      </c>
      <c r="X9679" t="str">
        <f>IF(Table_1[[#This Row],[Discount %]]&lt;=0.1, "0-10%", IF(Table_1[[#This Row],[Discount %]]&lt;=0.2, "10-20%", IF(Table_1[[#This Row],[Discount %]]&lt;=0.3, "20-30%", IF(Table_1[[#This Row],[Discount %]]&lt;=0.4, "30-40%", "40%+"))))</f>
        <v>0-10%</v>
      </c>
    </row>
    <row r="9680" spans="1:24" ht="14.4" x14ac:dyDescent="0.3">
      <c r="A9680" s="2">
        <v>9679</v>
      </c>
      <c r="B9680" s="2" t="s">
        <v>10774</v>
      </c>
      <c r="C9680" s="2">
        <f>YEAR([1]Data!$D9680)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9">
        <v>6.84</v>
      </c>
      <c r="T9680" s="2">
        <v>1</v>
      </c>
      <c r="U9680" s="25">
        <v>0</v>
      </c>
      <c r="V9680" s="25">
        <v>1.8468</v>
      </c>
      <c r="W9680" s="11">
        <f>Table_1[[#This Row],[Discount]]/Table_1[[#This Row],[Sales]]</f>
        <v>0</v>
      </c>
      <c r="X9680" t="str">
        <f>IF(Table_1[[#This Row],[Discount %]]&lt;=0.1, "0-10%", IF(Table_1[[#This Row],[Discount %]]&lt;=0.2, "10-20%", IF(Table_1[[#This Row],[Discount %]]&lt;=0.3, "20-30%", IF(Table_1[[#This Row],[Discount %]]&lt;=0.4, "30-40%", "40%+"))))</f>
        <v>0-10%</v>
      </c>
    </row>
    <row r="9681" spans="1:24" ht="14.4" x14ac:dyDescent="0.3">
      <c r="A9681" s="2">
        <v>9680</v>
      </c>
      <c r="B9681" s="2" t="s">
        <v>10775</v>
      </c>
      <c r="C9681" s="2">
        <f>YEAR([1]Data!$D9681)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9">
        <v>323.10000000000002</v>
      </c>
      <c r="T9681" s="2">
        <v>2</v>
      </c>
      <c r="U9681" s="25">
        <v>0</v>
      </c>
      <c r="V9681" s="25">
        <v>61.38900000000001</v>
      </c>
      <c r="W9681" s="11">
        <f>Table_1[[#This Row],[Discount]]/Table_1[[#This Row],[Sales]]</f>
        <v>0</v>
      </c>
      <c r="X9681" t="str">
        <f>IF(Table_1[[#This Row],[Discount %]]&lt;=0.1, "0-10%", IF(Table_1[[#This Row],[Discount %]]&lt;=0.2, "10-20%", IF(Table_1[[#This Row],[Discount %]]&lt;=0.3, "20-30%", IF(Table_1[[#This Row],[Discount %]]&lt;=0.4, "30-40%", "40%+"))))</f>
        <v>0-10%</v>
      </c>
    </row>
    <row r="9682" spans="1:24" ht="14.4" x14ac:dyDescent="0.3">
      <c r="A9682" s="2">
        <v>9681</v>
      </c>
      <c r="B9682" s="2" t="s">
        <v>10775</v>
      </c>
      <c r="C9682" s="2">
        <f>YEAR([1]Data!$D9682)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9">
        <v>668.16</v>
      </c>
      <c r="T9682" s="2">
        <v>9</v>
      </c>
      <c r="U9682" s="25">
        <v>0.2</v>
      </c>
      <c r="V9682" s="25">
        <v>75.167999999999921</v>
      </c>
      <c r="W9682" s="11">
        <f>Table_1[[#This Row],[Discount]]/Table_1[[#This Row],[Sales]]</f>
        <v>2.9932950191570884E-4</v>
      </c>
      <c r="X9682" t="str">
        <f>IF(Table_1[[#This Row],[Discount %]]&lt;=0.1, "0-10%", IF(Table_1[[#This Row],[Discount %]]&lt;=0.2, "10-20%", IF(Table_1[[#This Row],[Discount %]]&lt;=0.3, "20-30%", IF(Table_1[[#This Row],[Discount %]]&lt;=0.4, "30-40%", "40%+"))))</f>
        <v>0-10%</v>
      </c>
    </row>
    <row r="9683" spans="1:24" ht="14.4" x14ac:dyDescent="0.3">
      <c r="A9683" s="2">
        <v>9682</v>
      </c>
      <c r="B9683" s="2" t="s">
        <v>10776</v>
      </c>
      <c r="C9683" s="2">
        <f>YEAR([1]Data!$D9683)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9">
        <v>8.64</v>
      </c>
      <c r="T9683" s="2">
        <v>3</v>
      </c>
      <c r="U9683" s="25">
        <v>0</v>
      </c>
      <c r="V9683" s="25">
        <v>4.2336</v>
      </c>
      <c r="W9683" s="11">
        <f>Table_1[[#This Row],[Discount]]/Table_1[[#This Row],[Sales]]</f>
        <v>0</v>
      </c>
      <c r="X9683" t="str">
        <f>IF(Table_1[[#This Row],[Discount %]]&lt;=0.1, "0-10%", IF(Table_1[[#This Row],[Discount %]]&lt;=0.2, "10-20%", IF(Table_1[[#This Row],[Discount %]]&lt;=0.3, "20-30%", IF(Table_1[[#This Row],[Discount %]]&lt;=0.4, "30-40%", "40%+"))))</f>
        <v>0-10%</v>
      </c>
    </row>
    <row r="9684" spans="1:24" ht="14.4" x14ac:dyDescent="0.3">
      <c r="A9684" s="2">
        <v>9683</v>
      </c>
      <c r="B9684" s="2" t="s">
        <v>10776</v>
      </c>
      <c r="C9684" s="2">
        <f>YEAR([1]Data!$D9684)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9">
        <v>38.880000000000003</v>
      </c>
      <c r="T9684" s="2">
        <v>6</v>
      </c>
      <c r="U9684" s="25">
        <v>0</v>
      </c>
      <c r="V9684" s="25">
        <v>18.662400000000002</v>
      </c>
      <c r="W9684" s="11">
        <f>Table_1[[#This Row],[Discount]]/Table_1[[#This Row],[Sales]]</f>
        <v>0</v>
      </c>
      <c r="X9684" t="str">
        <f>IF(Table_1[[#This Row],[Discount %]]&lt;=0.1, "0-10%", IF(Table_1[[#This Row],[Discount %]]&lt;=0.2, "10-20%", IF(Table_1[[#This Row],[Discount %]]&lt;=0.3, "20-30%", IF(Table_1[[#This Row],[Discount %]]&lt;=0.4, "30-40%", "40%+"))))</f>
        <v>0-10%</v>
      </c>
    </row>
    <row r="9685" spans="1:24" ht="14.4" x14ac:dyDescent="0.3">
      <c r="A9685" s="2">
        <v>9684</v>
      </c>
      <c r="B9685" s="2" t="s">
        <v>10776</v>
      </c>
      <c r="C9685" s="2">
        <f>YEAR([1]Data!$D9685)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9">
        <v>201.04</v>
      </c>
      <c r="T9685" s="2">
        <v>8</v>
      </c>
      <c r="U9685" s="25">
        <v>0</v>
      </c>
      <c r="V9685" s="25">
        <v>54.280799999999999</v>
      </c>
      <c r="W9685" s="11">
        <f>Table_1[[#This Row],[Discount]]/Table_1[[#This Row],[Sales]]</f>
        <v>0</v>
      </c>
      <c r="X9685" t="str">
        <f>IF(Table_1[[#This Row],[Discount %]]&lt;=0.1, "0-10%", IF(Table_1[[#This Row],[Discount %]]&lt;=0.2, "10-20%", IF(Table_1[[#This Row],[Discount %]]&lt;=0.3, "20-30%", IF(Table_1[[#This Row],[Discount %]]&lt;=0.4, "30-40%", "40%+"))))</f>
        <v>0-10%</v>
      </c>
    </row>
    <row r="9686" spans="1:24" ht="14.4" x14ac:dyDescent="0.3">
      <c r="A9686" s="2">
        <v>9685</v>
      </c>
      <c r="B9686" s="2" t="s">
        <v>10776</v>
      </c>
      <c r="C9686" s="2">
        <f>YEAR([1]Data!$D9686)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9">
        <v>12.96</v>
      </c>
      <c r="T9686" s="2">
        <v>2</v>
      </c>
      <c r="U9686" s="25">
        <v>0</v>
      </c>
      <c r="V9686" s="25">
        <v>6.3504000000000005</v>
      </c>
      <c r="W9686" s="11">
        <f>Table_1[[#This Row],[Discount]]/Table_1[[#This Row],[Sales]]</f>
        <v>0</v>
      </c>
      <c r="X9686" t="str">
        <f>IF(Table_1[[#This Row],[Discount %]]&lt;=0.1, "0-10%", IF(Table_1[[#This Row],[Discount %]]&lt;=0.2, "10-20%", IF(Table_1[[#This Row],[Discount %]]&lt;=0.3, "20-30%", IF(Table_1[[#This Row],[Discount %]]&lt;=0.4, "30-40%", "40%+"))))</f>
        <v>0-10%</v>
      </c>
    </row>
    <row r="9687" spans="1:24" ht="14.4" x14ac:dyDescent="0.3">
      <c r="A9687" s="2">
        <v>9686</v>
      </c>
      <c r="B9687" s="2" t="s">
        <v>10777</v>
      </c>
      <c r="C9687" s="2">
        <f>YEAR([1]Data!$D9687)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9">
        <v>16.59</v>
      </c>
      <c r="T9687" s="2">
        <v>1</v>
      </c>
      <c r="U9687" s="25">
        <v>0</v>
      </c>
      <c r="V9687" s="25">
        <v>5.8064999999999998</v>
      </c>
      <c r="W9687" s="11">
        <f>Table_1[[#This Row],[Discount]]/Table_1[[#This Row],[Sales]]</f>
        <v>0</v>
      </c>
      <c r="X9687" t="str">
        <f>IF(Table_1[[#This Row],[Discount %]]&lt;=0.1, "0-10%", IF(Table_1[[#This Row],[Discount %]]&lt;=0.2, "10-20%", IF(Table_1[[#This Row],[Discount %]]&lt;=0.3, "20-30%", IF(Table_1[[#This Row],[Discount %]]&lt;=0.4, "30-40%", "40%+"))))</f>
        <v>0-10%</v>
      </c>
    </row>
    <row r="9688" spans="1:24" ht="14.4" x14ac:dyDescent="0.3">
      <c r="A9688" s="2">
        <v>9687</v>
      </c>
      <c r="B9688" s="2" t="s">
        <v>10778</v>
      </c>
      <c r="C9688" s="2">
        <f>YEAR([1]Data!$D9688)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9">
        <v>35.099999999999994</v>
      </c>
      <c r="T9688" s="2">
        <v>6</v>
      </c>
      <c r="U9688" s="25">
        <v>0</v>
      </c>
      <c r="V9688" s="25">
        <v>10.178999999999997</v>
      </c>
      <c r="W9688" s="11">
        <f>Table_1[[#This Row],[Discount]]/Table_1[[#This Row],[Sales]]</f>
        <v>0</v>
      </c>
      <c r="X9688" t="str">
        <f>IF(Table_1[[#This Row],[Discount %]]&lt;=0.1, "0-10%", IF(Table_1[[#This Row],[Discount %]]&lt;=0.2, "10-20%", IF(Table_1[[#This Row],[Discount %]]&lt;=0.3, "20-30%", IF(Table_1[[#This Row],[Discount %]]&lt;=0.4, "30-40%", "40%+"))))</f>
        <v>0-10%</v>
      </c>
    </row>
    <row r="9689" spans="1:24" ht="14.4" x14ac:dyDescent="0.3">
      <c r="A9689" s="2">
        <v>9688</v>
      </c>
      <c r="B9689" s="2" t="s">
        <v>10779</v>
      </c>
      <c r="C9689" s="2">
        <f>YEAR([1]Data!$D9689)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9">
        <v>11.645999999999997</v>
      </c>
      <c r="T9689" s="2">
        <v>9</v>
      </c>
      <c r="U9689" s="25">
        <v>0.8</v>
      </c>
      <c r="V9689" s="25">
        <v>-17.469000000000005</v>
      </c>
      <c r="W9689" s="11">
        <f>Table_1[[#This Row],[Discount]]/Table_1[[#This Row],[Sales]]</f>
        <v>6.8693113515370108E-2</v>
      </c>
      <c r="X9689" t="str">
        <f>IF(Table_1[[#This Row],[Discount %]]&lt;=0.1, "0-10%", IF(Table_1[[#This Row],[Discount %]]&lt;=0.2, "10-20%", IF(Table_1[[#This Row],[Discount %]]&lt;=0.3, "20-30%", IF(Table_1[[#This Row],[Discount %]]&lt;=0.4, "30-40%", "40%+"))))</f>
        <v>0-10%</v>
      </c>
    </row>
    <row r="9690" spans="1:24" ht="14.4" x14ac:dyDescent="0.3">
      <c r="A9690" s="2">
        <v>9689</v>
      </c>
      <c r="B9690" s="2" t="s">
        <v>10780</v>
      </c>
      <c r="C9690" s="2">
        <f>YEAR([1]Data!$D9690)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9">
        <v>32.400000000000006</v>
      </c>
      <c r="T9690" s="2">
        <v>5</v>
      </c>
      <c r="U9690" s="25">
        <v>0</v>
      </c>
      <c r="V9690" s="25">
        <v>15.552000000000001</v>
      </c>
      <c r="W9690" s="11">
        <f>Table_1[[#This Row],[Discount]]/Table_1[[#This Row],[Sales]]</f>
        <v>0</v>
      </c>
      <c r="X9690" t="str">
        <f>IF(Table_1[[#This Row],[Discount %]]&lt;=0.1, "0-10%", IF(Table_1[[#This Row],[Discount %]]&lt;=0.2, "10-20%", IF(Table_1[[#This Row],[Discount %]]&lt;=0.3, "20-30%", IF(Table_1[[#This Row],[Discount %]]&lt;=0.4, "30-40%", "40%+"))))</f>
        <v>0-10%</v>
      </c>
    </row>
    <row r="9691" spans="1:24" ht="14.4" x14ac:dyDescent="0.3">
      <c r="A9691" s="2">
        <v>9690</v>
      </c>
      <c r="B9691" s="2" t="s">
        <v>10780</v>
      </c>
      <c r="C9691" s="2">
        <f>YEAR([1]Data!$D9691)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9">
        <v>503.96</v>
      </c>
      <c r="T9691" s="2">
        <v>4</v>
      </c>
      <c r="U9691" s="25">
        <v>0</v>
      </c>
      <c r="V9691" s="25">
        <v>125.99000000000001</v>
      </c>
      <c r="W9691" s="11">
        <f>Table_1[[#This Row],[Discount]]/Table_1[[#This Row],[Sales]]</f>
        <v>0</v>
      </c>
      <c r="X9691" t="str">
        <f>IF(Table_1[[#This Row],[Discount %]]&lt;=0.1, "0-10%", IF(Table_1[[#This Row],[Discount %]]&lt;=0.2, "10-20%", IF(Table_1[[#This Row],[Discount %]]&lt;=0.3, "20-30%", IF(Table_1[[#This Row],[Discount %]]&lt;=0.4, "30-40%", "40%+"))))</f>
        <v>0-10%</v>
      </c>
    </row>
    <row r="9692" spans="1:24" ht="14.4" x14ac:dyDescent="0.3">
      <c r="A9692" s="2">
        <v>9691</v>
      </c>
      <c r="B9692" s="2" t="s">
        <v>10781</v>
      </c>
      <c r="C9692" s="2">
        <f>YEAR([1]Data!$D9692)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9">
        <v>7.04</v>
      </c>
      <c r="T9692" s="2">
        <v>4</v>
      </c>
      <c r="U9692" s="25">
        <v>0</v>
      </c>
      <c r="V9692" s="25">
        <v>2.0415999999999999</v>
      </c>
      <c r="W9692" s="11">
        <f>Table_1[[#This Row],[Discount]]/Table_1[[#This Row],[Sales]]</f>
        <v>0</v>
      </c>
      <c r="X9692" t="str">
        <f>IF(Table_1[[#This Row],[Discount %]]&lt;=0.1, "0-10%", IF(Table_1[[#This Row],[Discount %]]&lt;=0.2, "10-20%", IF(Table_1[[#This Row],[Discount %]]&lt;=0.3, "20-30%", IF(Table_1[[#This Row],[Discount %]]&lt;=0.4, "30-40%", "40%+"))))</f>
        <v>0-10%</v>
      </c>
    </row>
    <row r="9693" spans="1:24" ht="14.4" x14ac:dyDescent="0.3">
      <c r="A9693" s="2">
        <v>9692</v>
      </c>
      <c r="B9693" s="2" t="s">
        <v>10782</v>
      </c>
      <c r="C9693" s="2">
        <f>YEAR([1]Data!$D9693)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9">
        <v>613.99919999999997</v>
      </c>
      <c r="T9693" s="2">
        <v>3</v>
      </c>
      <c r="U9693" s="25">
        <v>0.32</v>
      </c>
      <c r="V9693" s="25">
        <v>-18.058800000000076</v>
      </c>
      <c r="W9693" s="11">
        <f>Table_1[[#This Row],[Discount]]/Table_1[[#This Row],[Sales]]</f>
        <v>5.2117331748966454E-4</v>
      </c>
      <c r="X9693" t="str">
        <f>IF(Table_1[[#This Row],[Discount %]]&lt;=0.1, "0-10%", IF(Table_1[[#This Row],[Discount %]]&lt;=0.2, "10-20%", IF(Table_1[[#This Row],[Discount %]]&lt;=0.3, "20-30%", IF(Table_1[[#This Row],[Discount %]]&lt;=0.4, "30-40%", "40%+"))))</f>
        <v>0-10%</v>
      </c>
    </row>
    <row r="9694" spans="1:24" ht="14.4" x14ac:dyDescent="0.3">
      <c r="A9694" s="2">
        <v>9693</v>
      </c>
      <c r="B9694" s="2" t="s">
        <v>10783</v>
      </c>
      <c r="C9694" s="2">
        <f>YEAR([1]Data!$D9694)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9">
        <v>470.35999999999996</v>
      </c>
      <c r="T9694" s="2">
        <v>11</v>
      </c>
      <c r="U9694" s="25">
        <v>0</v>
      </c>
      <c r="V9694" s="25">
        <v>122.2936</v>
      </c>
      <c r="W9694" s="11">
        <f>Table_1[[#This Row],[Discount]]/Table_1[[#This Row],[Sales]]</f>
        <v>0</v>
      </c>
      <c r="X9694" t="str">
        <f>IF(Table_1[[#This Row],[Discount %]]&lt;=0.1, "0-10%", IF(Table_1[[#This Row],[Discount %]]&lt;=0.2, "10-20%", IF(Table_1[[#This Row],[Discount %]]&lt;=0.3, "20-30%", IF(Table_1[[#This Row],[Discount %]]&lt;=0.4, "30-40%", "40%+"))))</f>
        <v>0-10%</v>
      </c>
    </row>
    <row r="9695" spans="1:24" ht="14.4" x14ac:dyDescent="0.3">
      <c r="A9695" s="2">
        <v>9694</v>
      </c>
      <c r="B9695" s="2" t="s">
        <v>10784</v>
      </c>
      <c r="C9695" s="2">
        <f>YEAR([1]Data!$D9695)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9">
        <v>31.08</v>
      </c>
      <c r="T9695" s="2">
        <v>6</v>
      </c>
      <c r="U9695" s="25">
        <v>0</v>
      </c>
      <c r="V9695" s="25">
        <v>15.229199999999999</v>
      </c>
      <c r="W9695" s="11">
        <f>Table_1[[#This Row],[Discount]]/Table_1[[#This Row],[Sales]]</f>
        <v>0</v>
      </c>
      <c r="X9695" t="str">
        <f>IF(Table_1[[#This Row],[Discount %]]&lt;=0.1, "0-10%", IF(Table_1[[#This Row],[Discount %]]&lt;=0.2, "10-20%", IF(Table_1[[#This Row],[Discount %]]&lt;=0.3, "20-30%", IF(Table_1[[#This Row],[Discount %]]&lt;=0.4, "30-40%", "40%+"))))</f>
        <v>0-10%</v>
      </c>
    </row>
    <row r="9696" spans="1:24" ht="14.4" x14ac:dyDescent="0.3">
      <c r="A9696" s="2">
        <v>9695</v>
      </c>
      <c r="B9696" s="2" t="s">
        <v>10784</v>
      </c>
      <c r="C9696" s="2">
        <f>YEAR([1]Data!$D9696)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9">
        <v>7.3</v>
      </c>
      <c r="T9696" s="2">
        <v>2</v>
      </c>
      <c r="U9696" s="25">
        <v>0</v>
      </c>
      <c r="V9696" s="25">
        <v>2.1899999999999995</v>
      </c>
      <c r="W9696" s="11">
        <f>Table_1[[#This Row],[Discount]]/Table_1[[#This Row],[Sales]]</f>
        <v>0</v>
      </c>
      <c r="X9696" t="str">
        <f>IF(Table_1[[#This Row],[Discount %]]&lt;=0.1, "0-10%", IF(Table_1[[#This Row],[Discount %]]&lt;=0.2, "10-20%", IF(Table_1[[#This Row],[Discount %]]&lt;=0.3, "20-30%", IF(Table_1[[#This Row],[Discount %]]&lt;=0.4, "30-40%", "40%+"))))</f>
        <v>0-10%</v>
      </c>
    </row>
    <row r="9697" spans="1:24" ht="14.4" x14ac:dyDescent="0.3">
      <c r="A9697" s="2">
        <v>9696</v>
      </c>
      <c r="B9697" s="2" t="s">
        <v>10785</v>
      </c>
      <c r="C9697" s="2">
        <f>YEAR([1]Data!$D9697)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9">
        <v>73.536000000000001</v>
      </c>
      <c r="T9697" s="2">
        <v>4</v>
      </c>
      <c r="U9697" s="25">
        <v>0.2</v>
      </c>
      <c r="V9697" s="25">
        <v>9.1919999999999931</v>
      </c>
      <c r="W9697" s="11">
        <f>Table_1[[#This Row],[Discount]]/Table_1[[#This Row],[Sales]]</f>
        <v>2.7197563098346391E-3</v>
      </c>
      <c r="X9697" t="str">
        <f>IF(Table_1[[#This Row],[Discount %]]&lt;=0.1, "0-10%", IF(Table_1[[#This Row],[Discount %]]&lt;=0.2, "10-20%", IF(Table_1[[#This Row],[Discount %]]&lt;=0.3, "20-30%", IF(Table_1[[#This Row],[Discount %]]&lt;=0.4, "30-40%", "40%+"))))</f>
        <v>0-10%</v>
      </c>
    </row>
    <row r="9698" spans="1:24" ht="14.4" x14ac:dyDescent="0.3">
      <c r="A9698" s="2">
        <v>9697</v>
      </c>
      <c r="B9698" s="2" t="s">
        <v>10786</v>
      </c>
      <c r="C9698" s="2">
        <f>YEAR([1]Data!$D9698)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9">
        <v>491.55</v>
      </c>
      <c r="T9698" s="2">
        <v>5</v>
      </c>
      <c r="U9698" s="25">
        <v>0</v>
      </c>
      <c r="V9698" s="25">
        <v>240.8595</v>
      </c>
      <c r="W9698" s="11">
        <f>Table_1[[#This Row],[Discount]]/Table_1[[#This Row],[Sales]]</f>
        <v>0</v>
      </c>
      <c r="X9698" t="str">
        <f>IF(Table_1[[#This Row],[Discount %]]&lt;=0.1, "0-10%", IF(Table_1[[#This Row],[Discount %]]&lt;=0.2, "10-20%", IF(Table_1[[#This Row],[Discount %]]&lt;=0.3, "20-30%", IF(Table_1[[#This Row],[Discount %]]&lt;=0.4, "30-40%", "40%+"))))</f>
        <v>0-10%</v>
      </c>
    </row>
    <row r="9699" spans="1:24" ht="14.4" x14ac:dyDescent="0.3">
      <c r="A9699" s="2">
        <v>9698</v>
      </c>
      <c r="B9699" s="2" t="s">
        <v>10787</v>
      </c>
      <c r="C9699" s="2">
        <f>YEAR([1]Data!$D9699)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9">
        <v>30.336000000000002</v>
      </c>
      <c r="T9699" s="2">
        <v>4</v>
      </c>
      <c r="U9699" s="25">
        <v>0.2</v>
      </c>
      <c r="V9699" s="25">
        <v>9.48</v>
      </c>
      <c r="W9699" s="11">
        <f>Table_1[[#This Row],[Discount]]/Table_1[[#This Row],[Sales]]</f>
        <v>6.5928270042194094E-3</v>
      </c>
      <c r="X9699" t="str">
        <f>IF(Table_1[[#This Row],[Discount %]]&lt;=0.1, "0-10%", IF(Table_1[[#This Row],[Discount %]]&lt;=0.2, "10-20%", IF(Table_1[[#This Row],[Discount %]]&lt;=0.3, "20-30%", IF(Table_1[[#This Row],[Discount %]]&lt;=0.4, "30-40%", "40%+"))))</f>
        <v>0-10%</v>
      </c>
    </row>
    <row r="9700" spans="1:24" ht="14.4" x14ac:dyDescent="0.3">
      <c r="A9700" s="2">
        <v>9699</v>
      </c>
      <c r="B9700" s="2" t="s">
        <v>10788</v>
      </c>
      <c r="C9700" s="2">
        <f>YEAR([1]Data!$D9700)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9">
        <v>22.830000000000002</v>
      </c>
      <c r="T9700" s="2">
        <v>3</v>
      </c>
      <c r="U9700" s="25">
        <v>0</v>
      </c>
      <c r="V9700" s="25">
        <v>10.7301</v>
      </c>
      <c r="W9700" s="11">
        <f>Table_1[[#This Row],[Discount]]/Table_1[[#This Row],[Sales]]</f>
        <v>0</v>
      </c>
      <c r="X9700" t="str">
        <f>IF(Table_1[[#This Row],[Discount %]]&lt;=0.1, "0-10%", IF(Table_1[[#This Row],[Discount %]]&lt;=0.2, "10-20%", IF(Table_1[[#This Row],[Discount %]]&lt;=0.3, "20-30%", IF(Table_1[[#This Row],[Discount %]]&lt;=0.4, "30-40%", "40%+"))))</f>
        <v>0-10%</v>
      </c>
    </row>
    <row r="9701" spans="1:24" ht="14.4" x14ac:dyDescent="0.3">
      <c r="A9701" s="2">
        <v>9700</v>
      </c>
      <c r="B9701" s="2" t="s">
        <v>10788</v>
      </c>
      <c r="C9701" s="2">
        <f>YEAR([1]Data!$D9701)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9">
        <v>54.32</v>
      </c>
      <c r="T9701" s="2">
        <v>4</v>
      </c>
      <c r="U9701" s="25">
        <v>0</v>
      </c>
      <c r="V9701" s="25">
        <v>16.295999999999999</v>
      </c>
      <c r="W9701" s="11">
        <f>Table_1[[#This Row],[Discount]]/Table_1[[#This Row],[Sales]]</f>
        <v>0</v>
      </c>
      <c r="X9701" t="str">
        <f>IF(Table_1[[#This Row],[Discount %]]&lt;=0.1, "0-10%", IF(Table_1[[#This Row],[Discount %]]&lt;=0.2, "10-20%", IF(Table_1[[#This Row],[Discount %]]&lt;=0.3, "20-30%", IF(Table_1[[#This Row],[Discount %]]&lt;=0.4, "30-40%", "40%+"))))</f>
        <v>0-10%</v>
      </c>
    </row>
    <row r="9702" spans="1:24" ht="14.4" x14ac:dyDescent="0.3">
      <c r="A9702" s="2">
        <v>9701</v>
      </c>
      <c r="B9702" s="2" t="s">
        <v>10788</v>
      </c>
      <c r="C9702" s="2">
        <f>YEAR([1]Data!$D9702)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9">
        <v>196.77600000000001</v>
      </c>
      <c r="T9702" s="2">
        <v>3</v>
      </c>
      <c r="U9702" s="25">
        <v>0.2</v>
      </c>
      <c r="V9702" s="25">
        <v>14.758199999999995</v>
      </c>
      <c r="W9702" s="11">
        <f>Table_1[[#This Row],[Discount]]/Table_1[[#This Row],[Sales]]</f>
        <v>1.0163841118835631E-3</v>
      </c>
      <c r="X9702" t="str">
        <f>IF(Table_1[[#This Row],[Discount %]]&lt;=0.1, "0-10%", IF(Table_1[[#This Row],[Discount %]]&lt;=0.2, "10-20%", IF(Table_1[[#This Row],[Discount %]]&lt;=0.3, "20-30%", IF(Table_1[[#This Row],[Discount %]]&lt;=0.4, "30-40%", "40%+"))))</f>
        <v>0-10%</v>
      </c>
    </row>
    <row r="9703" spans="1:24" ht="14.4" x14ac:dyDescent="0.3">
      <c r="A9703" s="2">
        <v>9702</v>
      </c>
      <c r="B9703" s="2" t="s">
        <v>10789</v>
      </c>
      <c r="C9703" s="2">
        <f>YEAR([1]Data!$D9703)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9">
        <v>3.62</v>
      </c>
      <c r="T9703" s="2">
        <v>2</v>
      </c>
      <c r="U9703" s="25">
        <v>0</v>
      </c>
      <c r="V9703" s="25">
        <v>1.1945999999999999</v>
      </c>
      <c r="W9703" s="11">
        <f>Table_1[[#This Row],[Discount]]/Table_1[[#This Row],[Sales]]</f>
        <v>0</v>
      </c>
      <c r="X9703" t="str">
        <f>IF(Table_1[[#This Row],[Discount %]]&lt;=0.1, "0-10%", IF(Table_1[[#This Row],[Discount %]]&lt;=0.2, "10-20%", IF(Table_1[[#This Row],[Discount %]]&lt;=0.3, "20-30%", IF(Table_1[[#This Row],[Discount %]]&lt;=0.4, "30-40%", "40%+"))))</f>
        <v>0-10%</v>
      </c>
    </row>
    <row r="9704" spans="1:24" ht="14.4" x14ac:dyDescent="0.3">
      <c r="A9704" s="2">
        <v>9703</v>
      </c>
      <c r="B9704" s="2" t="s">
        <v>10791</v>
      </c>
      <c r="C9704" s="2">
        <f>YEAR([1]Data!$D9704)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9">
        <v>11.54</v>
      </c>
      <c r="T9704" s="2">
        <v>1</v>
      </c>
      <c r="U9704" s="25">
        <v>0</v>
      </c>
      <c r="V9704" s="25">
        <v>5.5391999999999992</v>
      </c>
      <c r="W9704" s="11">
        <f>Table_1[[#This Row],[Discount]]/Table_1[[#This Row],[Sales]]</f>
        <v>0</v>
      </c>
      <c r="X9704" t="str">
        <f>IF(Table_1[[#This Row],[Discount %]]&lt;=0.1, "0-10%", IF(Table_1[[#This Row],[Discount %]]&lt;=0.2, "10-20%", IF(Table_1[[#This Row],[Discount %]]&lt;=0.3, "20-30%", IF(Table_1[[#This Row],[Discount %]]&lt;=0.4, "30-40%", "40%+"))))</f>
        <v>0-10%</v>
      </c>
    </row>
    <row r="9705" spans="1:24" ht="14.4" x14ac:dyDescent="0.3">
      <c r="A9705" s="2">
        <v>9704</v>
      </c>
      <c r="B9705" s="2" t="s">
        <v>10791</v>
      </c>
      <c r="C9705" s="2">
        <f>YEAR([1]Data!$D9705)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9">
        <v>849.95</v>
      </c>
      <c r="T9705" s="2">
        <v>5</v>
      </c>
      <c r="U9705" s="25">
        <v>0</v>
      </c>
      <c r="V9705" s="25">
        <v>390.97699999999998</v>
      </c>
      <c r="W9705" s="11">
        <f>Table_1[[#This Row],[Discount]]/Table_1[[#This Row],[Sales]]</f>
        <v>0</v>
      </c>
      <c r="X9705" t="str">
        <f>IF(Table_1[[#This Row],[Discount %]]&lt;=0.1, "0-10%", IF(Table_1[[#This Row],[Discount %]]&lt;=0.2, "10-20%", IF(Table_1[[#This Row],[Discount %]]&lt;=0.3, "20-30%", IF(Table_1[[#This Row],[Discount %]]&lt;=0.4, "30-40%", "40%+"))))</f>
        <v>0-10%</v>
      </c>
    </row>
    <row r="9706" spans="1:24" ht="14.4" x14ac:dyDescent="0.3">
      <c r="A9706" s="2">
        <v>9705</v>
      </c>
      <c r="B9706" s="2" t="s">
        <v>10791</v>
      </c>
      <c r="C9706" s="2">
        <f>YEAR([1]Data!$D9706)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9">
        <v>11.01</v>
      </c>
      <c r="T9706" s="2">
        <v>3</v>
      </c>
      <c r="U9706" s="25">
        <v>0</v>
      </c>
      <c r="V9706" s="25">
        <v>5.3948999999999998</v>
      </c>
      <c r="W9706" s="11">
        <f>Table_1[[#This Row],[Discount]]/Table_1[[#This Row],[Sales]]</f>
        <v>0</v>
      </c>
      <c r="X9706" t="str">
        <f>IF(Table_1[[#This Row],[Discount %]]&lt;=0.1, "0-10%", IF(Table_1[[#This Row],[Discount %]]&lt;=0.2, "10-20%", IF(Table_1[[#This Row],[Discount %]]&lt;=0.3, "20-30%", IF(Table_1[[#This Row],[Discount %]]&lt;=0.4, "30-40%", "40%+"))))</f>
        <v>0-10%</v>
      </c>
    </row>
    <row r="9707" spans="1:24" ht="14.4" x14ac:dyDescent="0.3">
      <c r="A9707" s="2">
        <v>9706</v>
      </c>
      <c r="B9707" s="2" t="s">
        <v>10792</v>
      </c>
      <c r="C9707" s="2">
        <f>YEAR([1]Data!$D9707)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9">
        <v>39.624000000000009</v>
      </c>
      <c r="T9707" s="2">
        <v>3</v>
      </c>
      <c r="U9707" s="25">
        <v>0.2</v>
      </c>
      <c r="V9707" s="25">
        <v>13.868400000000001</v>
      </c>
      <c r="W9707" s="11">
        <f>Table_1[[#This Row],[Discount]]/Table_1[[#This Row],[Sales]]</f>
        <v>5.0474459923278816E-3</v>
      </c>
      <c r="X9707" t="str">
        <f>IF(Table_1[[#This Row],[Discount %]]&lt;=0.1, "0-10%", IF(Table_1[[#This Row],[Discount %]]&lt;=0.2, "10-20%", IF(Table_1[[#This Row],[Discount %]]&lt;=0.3, "20-30%", IF(Table_1[[#This Row],[Discount %]]&lt;=0.4, "30-40%", "40%+"))))</f>
        <v>0-10%</v>
      </c>
    </row>
    <row r="9708" spans="1:24" ht="14.4" x14ac:dyDescent="0.3">
      <c r="A9708" s="2">
        <v>9707</v>
      </c>
      <c r="B9708" s="2" t="s">
        <v>10793</v>
      </c>
      <c r="C9708" s="2">
        <f>YEAR([1]Data!$D9708)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9">
        <v>242.13600000000002</v>
      </c>
      <c r="T9708" s="2">
        <v>3</v>
      </c>
      <c r="U9708" s="25">
        <v>0.2</v>
      </c>
      <c r="V9708" s="25">
        <v>12.106799999999993</v>
      </c>
      <c r="W9708" s="11">
        <f>Table_1[[#This Row],[Discount]]/Table_1[[#This Row],[Sales]]</f>
        <v>8.2598209270823004E-4</v>
      </c>
      <c r="X9708" t="str">
        <f>IF(Table_1[[#This Row],[Discount %]]&lt;=0.1, "0-10%", IF(Table_1[[#This Row],[Discount %]]&lt;=0.2, "10-20%", IF(Table_1[[#This Row],[Discount %]]&lt;=0.3, "20-30%", IF(Table_1[[#This Row],[Discount %]]&lt;=0.4, "30-40%", "40%+"))))</f>
        <v>0-10%</v>
      </c>
    </row>
    <row r="9709" spans="1:24" ht="14.4" x14ac:dyDescent="0.3">
      <c r="A9709" s="2">
        <v>9708</v>
      </c>
      <c r="B9709" s="2" t="s">
        <v>10793</v>
      </c>
      <c r="C9709" s="2">
        <f>YEAR([1]Data!$D9709)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9">
        <v>12.39</v>
      </c>
      <c r="T9709" s="2">
        <v>3</v>
      </c>
      <c r="U9709" s="25">
        <v>0</v>
      </c>
      <c r="V9709" s="25">
        <v>5.6993999999999998</v>
      </c>
      <c r="W9709" s="11">
        <f>Table_1[[#This Row],[Discount]]/Table_1[[#This Row],[Sales]]</f>
        <v>0</v>
      </c>
      <c r="X9709" t="str">
        <f>IF(Table_1[[#This Row],[Discount %]]&lt;=0.1, "0-10%", IF(Table_1[[#This Row],[Discount %]]&lt;=0.2, "10-20%", IF(Table_1[[#This Row],[Discount %]]&lt;=0.3, "20-30%", IF(Table_1[[#This Row],[Discount %]]&lt;=0.4, "30-40%", "40%+"))))</f>
        <v>0-10%</v>
      </c>
    </row>
    <row r="9710" spans="1:24" ht="14.4" x14ac:dyDescent="0.3">
      <c r="A9710" s="2">
        <v>9709</v>
      </c>
      <c r="B9710" s="2" t="s">
        <v>10793</v>
      </c>
      <c r="C9710" s="2">
        <f>YEAR([1]Data!$D9710)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9">
        <v>19.96</v>
      </c>
      <c r="T9710" s="2">
        <v>2</v>
      </c>
      <c r="U9710" s="25">
        <v>0</v>
      </c>
      <c r="V9710" s="25">
        <v>5.5888000000000009</v>
      </c>
      <c r="W9710" s="11">
        <f>Table_1[[#This Row],[Discount]]/Table_1[[#This Row],[Sales]]</f>
        <v>0</v>
      </c>
      <c r="X9710" t="str">
        <f>IF(Table_1[[#This Row],[Discount %]]&lt;=0.1, "0-10%", IF(Table_1[[#This Row],[Discount %]]&lt;=0.2, "10-20%", IF(Table_1[[#This Row],[Discount %]]&lt;=0.3, "20-30%", IF(Table_1[[#This Row],[Discount %]]&lt;=0.4, "30-40%", "40%+"))))</f>
        <v>0-10%</v>
      </c>
    </row>
    <row r="9711" spans="1:24" ht="14.4" x14ac:dyDescent="0.3">
      <c r="A9711" s="2">
        <v>9710</v>
      </c>
      <c r="B9711" s="2" t="s">
        <v>10793</v>
      </c>
      <c r="C9711" s="2">
        <f>YEAR([1]Data!$D9711)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9">
        <v>340.92</v>
      </c>
      <c r="T9711" s="2">
        <v>3</v>
      </c>
      <c r="U9711" s="25">
        <v>0</v>
      </c>
      <c r="V9711" s="25">
        <v>3.4091999999999842</v>
      </c>
      <c r="W9711" s="11">
        <f>Table_1[[#This Row],[Discount]]/Table_1[[#This Row],[Sales]]</f>
        <v>0</v>
      </c>
      <c r="X9711" t="str">
        <f>IF(Table_1[[#This Row],[Discount %]]&lt;=0.1, "0-10%", IF(Table_1[[#This Row],[Discount %]]&lt;=0.2, "10-20%", IF(Table_1[[#This Row],[Discount %]]&lt;=0.3, "20-30%", IF(Table_1[[#This Row],[Discount %]]&lt;=0.4, "30-40%", "40%+"))))</f>
        <v>0-10%</v>
      </c>
    </row>
    <row r="9712" spans="1:24" ht="14.4" x14ac:dyDescent="0.3">
      <c r="A9712" s="2">
        <v>9711</v>
      </c>
      <c r="B9712" s="2" t="s">
        <v>10794</v>
      </c>
      <c r="C9712" s="2">
        <f>YEAR([1]Data!$D9712)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9">
        <v>273.56799999999998</v>
      </c>
      <c r="T9712" s="2">
        <v>2</v>
      </c>
      <c r="U9712" s="25">
        <v>0.2</v>
      </c>
      <c r="V9712" s="25">
        <v>-34.196000000000026</v>
      </c>
      <c r="W9712" s="11">
        <f>Table_1[[#This Row],[Discount]]/Table_1[[#This Row],[Sales]]</f>
        <v>7.3107965843958371E-4</v>
      </c>
      <c r="X9712" t="str">
        <f>IF(Table_1[[#This Row],[Discount %]]&lt;=0.1, "0-10%", IF(Table_1[[#This Row],[Discount %]]&lt;=0.2, "10-20%", IF(Table_1[[#This Row],[Discount %]]&lt;=0.3, "20-30%", IF(Table_1[[#This Row],[Discount %]]&lt;=0.4, "30-40%", "40%+"))))</f>
        <v>0-10%</v>
      </c>
    </row>
    <row r="9713" spans="1:24" ht="14.4" x14ac:dyDescent="0.3">
      <c r="A9713" s="2">
        <v>9712</v>
      </c>
      <c r="B9713" s="2" t="s">
        <v>10794</v>
      </c>
      <c r="C9713" s="2">
        <f>YEAR([1]Data!$D9713)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9">
        <v>13.194000000000001</v>
      </c>
      <c r="T9713" s="2">
        <v>2</v>
      </c>
      <c r="U9713" s="25">
        <v>0.7</v>
      </c>
      <c r="V9713" s="25">
        <v>-8.7959999999999958</v>
      </c>
      <c r="W9713" s="11">
        <f>Table_1[[#This Row],[Discount]]/Table_1[[#This Row],[Sales]]</f>
        <v>5.3054418675155368E-2</v>
      </c>
      <c r="X9713" t="str">
        <f>IF(Table_1[[#This Row],[Discount %]]&lt;=0.1, "0-10%", IF(Table_1[[#This Row],[Discount %]]&lt;=0.2, "10-20%", IF(Table_1[[#This Row],[Discount %]]&lt;=0.3, "20-30%", IF(Table_1[[#This Row],[Discount %]]&lt;=0.4, "30-40%", "40%+"))))</f>
        <v>0-10%</v>
      </c>
    </row>
    <row r="9714" spans="1:24" ht="14.4" x14ac:dyDescent="0.3">
      <c r="A9714" s="2">
        <v>9713</v>
      </c>
      <c r="B9714" s="2" t="s">
        <v>10794</v>
      </c>
      <c r="C9714" s="2">
        <f>YEAR([1]Data!$D9714)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9">
        <v>1080.096</v>
      </c>
      <c r="T9714" s="2">
        <v>6</v>
      </c>
      <c r="U9714" s="25">
        <v>0.2</v>
      </c>
      <c r="V9714" s="25">
        <v>-94.508399999999995</v>
      </c>
      <c r="W9714" s="11">
        <f>Table_1[[#This Row],[Discount]]/Table_1[[#This Row],[Sales]]</f>
        <v>1.8516872574289694E-4</v>
      </c>
      <c r="X9714" t="str">
        <f>IF(Table_1[[#This Row],[Discount %]]&lt;=0.1, "0-10%", IF(Table_1[[#This Row],[Discount %]]&lt;=0.2, "10-20%", IF(Table_1[[#This Row],[Discount %]]&lt;=0.3, "20-30%", IF(Table_1[[#This Row],[Discount %]]&lt;=0.4, "30-40%", "40%+"))))</f>
        <v>0-10%</v>
      </c>
    </row>
    <row r="9715" spans="1:24" ht="14.4" x14ac:dyDescent="0.3">
      <c r="A9715" s="2">
        <v>9714</v>
      </c>
      <c r="B9715" s="2" t="s">
        <v>10794</v>
      </c>
      <c r="C9715" s="2">
        <f>YEAR([1]Data!$D9715)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9">
        <v>51.56</v>
      </c>
      <c r="T9715" s="2">
        <v>5</v>
      </c>
      <c r="U9715" s="25">
        <v>0.2</v>
      </c>
      <c r="V9715" s="25">
        <v>-6.4450000000000021</v>
      </c>
      <c r="W9715" s="11">
        <f>Table_1[[#This Row],[Discount]]/Table_1[[#This Row],[Sales]]</f>
        <v>3.8789759503491078E-3</v>
      </c>
      <c r="X9715" t="str">
        <f>IF(Table_1[[#This Row],[Discount %]]&lt;=0.1, "0-10%", IF(Table_1[[#This Row],[Discount %]]&lt;=0.2, "10-20%", IF(Table_1[[#This Row],[Discount %]]&lt;=0.3, "20-30%", IF(Table_1[[#This Row],[Discount %]]&lt;=0.4, "30-40%", "40%+"))))</f>
        <v>0-10%</v>
      </c>
    </row>
    <row r="9716" spans="1:24" ht="14.4" x14ac:dyDescent="0.3">
      <c r="A9716" s="2">
        <v>9715</v>
      </c>
      <c r="B9716" s="2" t="s">
        <v>10794</v>
      </c>
      <c r="C9716" s="2">
        <f>YEAR([1]Data!$D9716)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9">
        <v>58.415999999999997</v>
      </c>
      <c r="T9716" s="2">
        <v>2</v>
      </c>
      <c r="U9716" s="25">
        <v>0.2</v>
      </c>
      <c r="V9716" s="25">
        <v>16.794600000000003</v>
      </c>
      <c r="W9716" s="11">
        <f>Table_1[[#This Row],[Discount]]/Table_1[[#This Row],[Sales]]</f>
        <v>3.4237195288961933E-3</v>
      </c>
      <c r="X9716" t="str">
        <f>IF(Table_1[[#This Row],[Discount %]]&lt;=0.1, "0-10%", IF(Table_1[[#This Row],[Discount %]]&lt;=0.2, "10-20%", IF(Table_1[[#This Row],[Discount %]]&lt;=0.3, "20-30%", IF(Table_1[[#This Row],[Discount %]]&lt;=0.4, "30-40%", "40%+"))))</f>
        <v>0-10%</v>
      </c>
    </row>
    <row r="9717" spans="1:24" ht="14.4" x14ac:dyDescent="0.3">
      <c r="A9717" s="2">
        <v>9716</v>
      </c>
      <c r="B9717" s="2" t="s">
        <v>10795</v>
      </c>
      <c r="C9717" s="2">
        <f>YEAR([1]Data!$D9717)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9">
        <v>57.584000000000003</v>
      </c>
      <c r="T9717" s="2">
        <v>2</v>
      </c>
      <c r="U9717" s="25">
        <v>0.2</v>
      </c>
      <c r="V9717" s="25">
        <v>20.154400000000003</v>
      </c>
      <c r="W9717" s="11">
        <f>Table_1[[#This Row],[Discount]]/Table_1[[#This Row],[Sales]]</f>
        <v>3.4731869963878855E-3</v>
      </c>
      <c r="X9717" t="str">
        <f>IF(Table_1[[#This Row],[Discount %]]&lt;=0.1, "0-10%", IF(Table_1[[#This Row],[Discount %]]&lt;=0.2, "10-20%", IF(Table_1[[#This Row],[Discount %]]&lt;=0.3, "20-30%", IF(Table_1[[#This Row],[Discount %]]&lt;=0.4, "30-40%", "40%+"))))</f>
        <v>0-10%</v>
      </c>
    </row>
    <row r="9718" spans="1:24" ht="14.4" x14ac:dyDescent="0.3">
      <c r="A9718" s="2">
        <v>9717</v>
      </c>
      <c r="B9718" s="2" t="s">
        <v>10796</v>
      </c>
      <c r="C9718" s="2">
        <f>YEAR([1]Data!$D9718)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9">
        <v>37.312000000000005</v>
      </c>
      <c r="T9718" s="2">
        <v>4</v>
      </c>
      <c r="U9718" s="25">
        <v>0.2</v>
      </c>
      <c r="V9718" s="25">
        <v>2.7984000000000027</v>
      </c>
      <c r="W9718" s="11">
        <f>Table_1[[#This Row],[Discount]]/Table_1[[#This Row],[Sales]]</f>
        <v>5.3602058319039449E-3</v>
      </c>
      <c r="X9718" t="str">
        <f>IF(Table_1[[#This Row],[Discount %]]&lt;=0.1, "0-10%", IF(Table_1[[#This Row],[Discount %]]&lt;=0.2, "10-20%", IF(Table_1[[#This Row],[Discount %]]&lt;=0.3, "20-30%", IF(Table_1[[#This Row],[Discount %]]&lt;=0.4, "30-40%", "40%+"))))</f>
        <v>0-10%</v>
      </c>
    </row>
    <row r="9719" spans="1:24" ht="14.4" x14ac:dyDescent="0.3">
      <c r="A9719" s="2">
        <v>9718</v>
      </c>
      <c r="B9719" s="2" t="s">
        <v>10797</v>
      </c>
      <c r="C9719" s="2">
        <f>YEAR([1]Data!$D9719)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9">
        <v>79.959999999999994</v>
      </c>
      <c r="T9719" s="2">
        <v>5</v>
      </c>
      <c r="U9719" s="25">
        <v>0.2</v>
      </c>
      <c r="V9719" s="25">
        <v>7.9960000000000058</v>
      </c>
      <c r="W9719" s="11">
        <f>Table_1[[#This Row],[Discount]]/Table_1[[#This Row],[Sales]]</f>
        <v>2.5012506253126567E-3</v>
      </c>
      <c r="X9719" t="str">
        <f>IF(Table_1[[#This Row],[Discount %]]&lt;=0.1, "0-10%", IF(Table_1[[#This Row],[Discount %]]&lt;=0.2, "10-20%", IF(Table_1[[#This Row],[Discount %]]&lt;=0.3, "20-30%", IF(Table_1[[#This Row],[Discount %]]&lt;=0.4, "30-40%", "40%+"))))</f>
        <v>0-10%</v>
      </c>
    </row>
    <row r="9720" spans="1:24" ht="14.4" x14ac:dyDescent="0.3">
      <c r="A9720" s="2">
        <v>9719</v>
      </c>
      <c r="B9720" s="2" t="s">
        <v>10797</v>
      </c>
      <c r="C9720" s="2">
        <f>YEAR([1]Data!$D9720)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9">
        <v>223.96</v>
      </c>
      <c r="T9720" s="2">
        <v>5</v>
      </c>
      <c r="U9720" s="25">
        <v>0.2</v>
      </c>
      <c r="V9720" s="25">
        <v>11.198000000000015</v>
      </c>
      <c r="W9720" s="11">
        <f>Table_1[[#This Row],[Discount]]/Table_1[[#This Row],[Sales]]</f>
        <v>8.9301661010894801E-4</v>
      </c>
      <c r="X9720" t="str">
        <f>IF(Table_1[[#This Row],[Discount %]]&lt;=0.1, "0-10%", IF(Table_1[[#This Row],[Discount %]]&lt;=0.2, "10-20%", IF(Table_1[[#This Row],[Discount %]]&lt;=0.3, "20-30%", IF(Table_1[[#This Row],[Discount %]]&lt;=0.4, "30-40%", "40%+"))))</f>
        <v>0-10%</v>
      </c>
    </row>
    <row r="9721" spans="1:24" ht="14.4" x14ac:dyDescent="0.3">
      <c r="A9721" s="2">
        <v>9720</v>
      </c>
      <c r="B9721" s="2" t="s">
        <v>10798</v>
      </c>
      <c r="C9721" s="2">
        <f>YEAR([1]Data!$D9721)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9">
        <v>221.024</v>
      </c>
      <c r="T9721" s="2">
        <v>2</v>
      </c>
      <c r="U9721" s="25">
        <v>0.2</v>
      </c>
      <c r="V9721" s="25">
        <v>-55.256</v>
      </c>
      <c r="W9721" s="11">
        <f>Table_1[[#This Row],[Discount]]/Table_1[[#This Row],[Sales]]</f>
        <v>9.0487910815115105E-4</v>
      </c>
      <c r="X9721" t="str">
        <f>IF(Table_1[[#This Row],[Discount %]]&lt;=0.1, "0-10%", IF(Table_1[[#This Row],[Discount %]]&lt;=0.2, "10-20%", IF(Table_1[[#This Row],[Discount %]]&lt;=0.3, "20-30%", IF(Table_1[[#This Row],[Discount %]]&lt;=0.4, "30-40%", "40%+"))))</f>
        <v>0-10%</v>
      </c>
    </row>
    <row r="9722" spans="1:24" ht="14.4" x14ac:dyDescent="0.3">
      <c r="A9722" s="2">
        <v>9721</v>
      </c>
      <c r="B9722" s="2" t="s">
        <v>10799</v>
      </c>
      <c r="C9722" s="2">
        <f>YEAR([1]Data!$D9722)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9">
        <v>18.96</v>
      </c>
      <c r="T9722" s="2">
        <v>2</v>
      </c>
      <c r="U9722" s="25">
        <v>0</v>
      </c>
      <c r="V9722" s="25">
        <v>7.5840000000000014</v>
      </c>
      <c r="W9722" s="11">
        <f>Table_1[[#This Row],[Discount]]/Table_1[[#This Row],[Sales]]</f>
        <v>0</v>
      </c>
      <c r="X9722" t="str">
        <f>IF(Table_1[[#This Row],[Discount %]]&lt;=0.1, "0-10%", IF(Table_1[[#This Row],[Discount %]]&lt;=0.2, "10-20%", IF(Table_1[[#This Row],[Discount %]]&lt;=0.3, "20-30%", IF(Table_1[[#This Row],[Discount %]]&lt;=0.4, "30-40%", "40%+"))))</f>
        <v>0-10%</v>
      </c>
    </row>
    <row r="9723" spans="1:24" ht="14.4" x14ac:dyDescent="0.3">
      <c r="A9723" s="2">
        <v>9722</v>
      </c>
      <c r="B9723" s="2" t="s">
        <v>10800</v>
      </c>
      <c r="C9723" s="2">
        <f>YEAR([1]Data!$D9723)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9">
        <v>326.64600000000002</v>
      </c>
      <c r="T9723" s="2">
        <v>3</v>
      </c>
      <c r="U9723" s="25">
        <v>0.1</v>
      </c>
      <c r="V9723" s="25">
        <v>39.923399999999994</v>
      </c>
      <c r="W9723" s="11">
        <f>Table_1[[#This Row],[Discount]]/Table_1[[#This Row],[Sales]]</f>
        <v>3.0614181713536979E-4</v>
      </c>
      <c r="X9723" t="str">
        <f>IF(Table_1[[#This Row],[Discount %]]&lt;=0.1, "0-10%", IF(Table_1[[#This Row],[Discount %]]&lt;=0.2, "10-20%", IF(Table_1[[#This Row],[Discount %]]&lt;=0.3, "20-30%", IF(Table_1[[#This Row],[Discount %]]&lt;=0.4, "30-40%", "40%+"))))</f>
        <v>0-10%</v>
      </c>
    </row>
    <row r="9724" spans="1:24" ht="14.4" x14ac:dyDescent="0.3">
      <c r="A9724" s="2">
        <v>9723</v>
      </c>
      <c r="B9724" s="2" t="s">
        <v>10800</v>
      </c>
      <c r="C9724" s="2">
        <f>YEAR([1]Data!$D9724)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9">
        <v>89.97</v>
      </c>
      <c r="T9724" s="2">
        <v>3</v>
      </c>
      <c r="U9724" s="25">
        <v>0</v>
      </c>
      <c r="V9724" s="25">
        <v>39.586800000000011</v>
      </c>
      <c r="W9724" s="11">
        <f>Table_1[[#This Row],[Discount]]/Table_1[[#This Row],[Sales]]</f>
        <v>0</v>
      </c>
      <c r="X9724" t="str">
        <f>IF(Table_1[[#This Row],[Discount %]]&lt;=0.1, "0-10%", IF(Table_1[[#This Row],[Discount %]]&lt;=0.2, "10-20%", IF(Table_1[[#This Row],[Discount %]]&lt;=0.3, "20-30%", IF(Table_1[[#This Row],[Discount %]]&lt;=0.4, "30-40%", "40%+"))))</f>
        <v>0-10%</v>
      </c>
    </row>
    <row r="9725" spans="1:24" ht="14.4" x14ac:dyDescent="0.3">
      <c r="A9725" s="2">
        <v>9724</v>
      </c>
      <c r="B9725" s="2" t="s">
        <v>10801</v>
      </c>
      <c r="C9725" s="2">
        <f>YEAR([1]Data!$D9725)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9">
        <v>296.71200000000005</v>
      </c>
      <c r="T9725" s="2">
        <v>13</v>
      </c>
      <c r="U9725" s="25">
        <v>0.2</v>
      </c>
      <c r="V9725" s="25">
        <v>100.14029999999998</v>
      </c>
      <c r="W9725" s="11">
        <f>Table_1[[#This Row],[Discount]]/Table_1[[#This Row],[Sales]]</f>
        <v>6.7405430181455414E-4</v>
      </c>
      <c r="X9725" t="str">
        <f>IF(Table_1[[#This Row],[Discount %]]&lt;=0.1, "0-10%", IF(Table_1[[#This Row],[Discount %]]&lt;=0.2, "10-20%", IF(Table_1[[#This Row],[Discount %]]&lt;=0.3, "20-30%", IF(Table_1[[#This Row],[Discount %]]&lt;=0.4, "30-40%", "40%+"))))</f>
        <v>0-10%</v>
      </c>
    </row>
    <row r="9726" spans="1:24" ht="14.4" x14ac:dyDescent="0.3">
      <c r="A9726" s="2">
        <v>9725</v>
      </c>
      <c r="B9726" s="2" t="s">
        <v>10802</v>
      </c>
      <c r="C9726" s="2">
        <f>YEAR([1]Data!$D9726)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9">
        <v>12.224</v>
      </c>
      <c r="T9726" s="2">
        <v>2</v>
      </c>
      <c r="U9726" s="25">
        <v>0.2</v>
      </c>
      <c r="V9726" s="25">
        <v>4.4311999999999996</v>
      </c>
      <c r="W9726" s="11">
        <f>Table_1[[#This Row],[Discount]]/Table_1[[#This Row],[Sales]]</f>
        <v>1.6361256544502618E-2</v>
      </c>
      <c r="X9726" t="str">
        <f>IF(Table_1[[#This Row],[Discount %]]&lt;=0.1, "0-10%", IF(Table_1[[#This Row],[Discount %]]&lt;=0.2, "10-20%", IF(Table_1[[#This Row],[Discount %]]&lt;=0.3, "20-30%", IF(Table_1[[#This Row],[Discount %]]&lt;=0.4, "30-40%", "40%+"))))</f>
        <v>0-10%</v>
      </c>
    </row>
    <row r="9727" spans="1:24" ht="14.4" x14ac:dyDescent="0.3">
      <c r="A9727" s="2">
        <v>9726</v>
      </c>
      <c r="B9727" s="2" t="s">
        <v>10803</v>
      </c>
      <c r="C9727" s="2">
        <f>YEAR([1]Data!$D9727)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9">
        <v>89.97</v>
      </c>
      <c r="T9727" s="2">
        <v>3</v>
      </c>
      <c r="U9727" s="25">
        <v>0</v>
      </c>
      <c r="V9727" s="25">
        <v>37.787400000000005</v>
      </c>
      <c r="W9727" s="11">
        <f>Table_1[[#This Row],[Discount]]/Table_1[[#This Row],[Sales]]</f>
        <v>0</v>
      </c>
      <c r="X9727" t="str">
        <f>IF(Table_1[[#This Row],[Discount %]]&lt;=0.1, "0-10%", IF(Table_1[[#This Row],[Discount %]]&lt;=0.2, "10-20%", IF(Table_1[[#This Row],[Discount %]]&lt;=0.3, "20-30%", IF(Table_1[[#This Row],[Discount %]]&lt;=0.4, "30-40%", "40%+"))))</f>
        <v>0-10%</v>
      </c>
    </row>
    <row r="9728" spans="1:24" ht="14.4" x14ac:dyDescent="0.3">
      <c r="A9728" s="2">
        <v>9727</v>
      </c>
      <c r="B9728" s="2" t="s">
        <v>10804</v>
      </c>
      <c r="C9728" s="2">
        <f>YEAR([1]Data!$D9728)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9">
        <v>286.85999999999996</v>
      </c>
      <c r="T9728" s="2">
        <v>7</v>
      </c>
      <c r="U9728" s="25">
        <v>0</v>
      </c>
      <c r="V9728" s="25">
        <v>80.320799999999991</v>
      </c>
      <c r="W9728" s="11">
        <f>Table_1[[#This Row],[Discount]]/Table_1[[#This Row],[Sales]]</f>
        <v>0</v>
      </c>
      <c r="X9728" t="str">
        <f>IF(Table_1[[#This Row],[Discount %]]&lt;=0.1, "0-10%", IF(Table_1[[#This Row],[Discount %]]&lt;=0.2, "10-20%", IF(Table_1[[#This Row],[Discount %]]&lt;=0.3, "20-30%", IF(Table_1[[#This Row],[Discount %]]&lt;=0.4, "30-40%", "40%+"))))</f>
        <v>0-10%</v>
      </c>
    </row>
    <row r="9729" spans="1:24" ht="14.4" x14ac:dyDescent="0.3">
      <c r="A9729" s="2">
        <v>9728</v>
      </c>
      <c r="B9729" s="2" t="s">
        <v>10804</v>
      </c>
      <c r="C9729" s="2">
        <f>YEAR([1]Data!$D9729)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9">
        <v>979.95</v>
      </c>
      <c r="T9729" s="2">
        <v>5</v>
      </c>
      <c r="U9729" s="25">
        <v>0</v>
      </c>
      <c r="V9729" s="25">
        <v>284.18549999999993</v>
      </c>
      <c r="W9729" s="11">
        <f>Table_1[[#This Row],[Discount]]/Table_1[[#This Row],[Sales]]</f>
        <v>0</v>
      </c>
      <c r="X9729" t="str">
        <f>IF(Table_1[[#This Row],[Discount %]]&lt;=0.1, "0-10%", IF(Table_1[[#This Row],[Discount %]]&lt;=0.2, "10-20%", IF(Table_1[[#This Row],[Discount %]]&lt;=0.3, "20-30%", IF(Table_1[[#This Row],[Discount %]]&lt;=0.4, "30-40%", "40%+"))))</f>
        <v>0-10%</v>
      </c>
    </row>
    <row r="9730" spans="1:24" ht="14.4" x14ac:dyDescent="0.3">
      <c r="A9730" s="2">
        <v>9729</v>
      </c>
      <c r="B9730" s="2" t="s">
        <v>10804</v>
      </c>
      <c r="C9730" s="2">
        <f>YEAR([1]Data!$D9730)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9">
        <v>4.3600000000000003</v>
      </c>
      <c r="T9730" s="2">
        <v>2</v>
      </c>
      <c r="U9730" s="25">
        <v>0</v>
      </c>
      <c r="V9730" s="25">
        <v>0.17439999999999944</v>
      </c>
      <c r="W9730" s="11">
        <f>Table_1[[#This Row],[Discount]]/Table_1[[#This Row],[Sales]]</f>
        <v>0</v>
      </c>
      <c r="X9730" t="str">
        <f>IF(Table_1[[#This Row],[Discount %]]&lt;=0.1, "0-10%", IF(Table_1[[#This Row],[Discount %]]&lt;=0.2, "10-20%", IF(Table_1[[#This Row],[Discount %]]&lt;=0.3, "20-30%", IF(Table_1[[#This Row],[Discount %]]&lt;=0.4, "30-40%", "40%+"))))</f>
        <v>0-10%</v>
      </c>
    </row>
    <row r="9731" spans="1:24" ht="14.4" x14ac:dyDescent="0.3">
      <c r="A9731" s="2">
        <v>9730</v>
      </c>
      <c r="B9731" s="2" t="s">
        <v>10805</v>
      </c>
      <c r="C9731" s="2">
        <f>YEAR([1]Data!$D9731)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9">
        <v>10.048000000000002</v>
      </c>
      <c r="T9731" s="2">
        <v>2</v>
      </c>
      <c r="U9731" s="25">
        <v>0.2</v>
      </c>
      <c r="V9731" s="25">
        <v>3.1399999999999988</v>
      </c>
      <c r="W9731" s="11">
        <f>Table_1[[#This Row],[Discount]]/Table_1[[#This Row],[Sales]]</f>
        <v>1.9904458598726114E-2</v>
      </c>
      <c r="X9731" t="str">
        <f>IF(Table_1[[#This Row],[Discount %]]&lt;=0.1, "0-10%", IF(Table_1[[#This Row],[Discount %]]&lt;=0.2, "10-20%", IF(Table_1[[#This Row],[Discount %]]&lt;=0.3, "20-30%", IF(Table_1[[#This Row],[Discount %]]&lt;=0.4, "30-40%", "40%+"))))</f>
        <v>0-10%</v>
      </c>
    </row>
    <row r="9732" spans="1:24" ht="14.4" x14ac:dyDescent="0.3">
      <c r="A9732" s="2">
        <v>9731</v>
      </c>
      <c r="B9732" s="2" t="s">
        <v>10805</v>
      </c>
      <c r="C9732" s="2">
        <f>YEAR([1]Data!$D9732)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9">
        <v>807.75</v>
      </c>
      <c r="T9732" s="2">
        <v>5</v>
      </c>
      <c r="U9732" s="25">
        <v>0</v>
      </c>
      <c r="V9732" s="25">
        <v>153.47250000000003</v>
      </c>
      <c r="W9732" s="11">
        <f>Table_1[[#This Row],[Discount]]/Table_1[[#This Row],[Sales]]</f>
        <v>0</v>
      </c>
      <c r="X9732" t="str">
        <f>IF(Table_1[[#This Row],[Discount %]]&lt;=0.1, "0-10%", IF(Table_1[[#This Row],[Discount %]]&lt;=0.2, "10-20%", IF(Table_1[[#This Row],[Discount %]]&lt;=0.3, "20-30%", IF(Table_1[[#This Row],[Discount %]]&lt;=0.4, "30-40%", "40%+"))))</f>
        <v>0-10%</v>
      </c>
    </row>
    <row r="9733" spans="1:24" ht="14.4" x14ac:dyDescent="0.3">
      <c r="A9733" s="2">
        <v>9732</v>
      </c>
      <c r="B9733" s="2" t="s">
        <v>10806</v>
      </c>
      <c r="C9733" s="2">
        <f>YEAR([1]Data!$D9733)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9">
        <v>34.24</v>
      </c>
      <c r="T9733" s="2">
        <v>8</v>
      </c>
      <c r="U9733" s="25">
        <v>0</v>
      </c>
      <c r="V9733" s="25">
        <v>9.9295999999999971</v>
      </c>
      <c r="W9733" s="11">
        <f>Table_1[[#This Row],[Discount]]/Table_1[[#This Row],[Sales]]</f>
        <v>0</v>
      </c>
      <c r="X9733" t="str">
        <f>IF(Table_1[[#This Row],[Discount %]]&lt;=0.1, "0-10%", IF(Table_1[[#This Row],[Discount %]]&lt;=0.2, "10-20%", IF(Table_1[[#This Row],[Discount %]]&lt;=0.3, "20-30%", IF(Table_1[[#This Row],[Discount %]]&lt;=0.4, "30-40%", "40%+"))))</f>
        <v>0-10%</v>
      </c>
    </row>
    <row r="9734" spans="1:24" ht="14.4" x14ac:dyDescent="0.3">
      <c r="A9734" s="2">
        <v>9733</v>
      </c>
      <c r="B9734" s="2" t="s">
        <v>10807</v>
      </c>
      <c r="C9734" s="2">
        <f>YEAR([1]Data!$D9734)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9">
        <v>500.23999999999995</v>
      </c>
      <c r="T9734" s="2">
        <v>13</v>
      </c>
      <c r="U9734" s="25">
        <v>0</v>
      </c>
      <c r="V9734" s="25">
        <v>145.06959999999992</v>
      </c>
      <c r="W9734" s="11">
        <f>Table_1[[#This Row],[Discount]]/Table_1[[#This Row],[Sales]]</f>
        <v>0</v>
      </c>
      <c r="X9734" t="str">
        <f>IF(Table_1[[#This Row],[Discount %]]&lt;=0.1, "0-10%", IF(Table_1[[#This Row],[Discount %]]&lt;=0.2, "10-20%", IF(Table_1[[#This Row],[Discount %]]&lt;=0.3, "20-30%", IF(Table_1[[#This Row],[Discount %]]&lt;=0.4, "30-40%", "40%+"))))</f>
        <v>0-10%</v>
      </c>
    </row>
    <row r="9735" spans="1:24" ht="14.4" x14ac:dyDescent="0.3">
      <c r="A9735" s="2">
        <v>9734</v>
      </c>
      <c r="B9735" s="2" t="s">
        <v>10807</v>
      </c>
      <c r="C9735" s="2">
        <f>YEAR([1]Data!$D9735)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9">
        <v>20.12</v>
      </c>
      <c r="T9735" s="2">
        <v>2</v>
      </c>
      <c r="U9735" s="25">
        <v>0</v>
      </c>
      <c r="V9735" s="25">
        <v>9.2552000000000003</v>
      </c>
      <c r="W9735" s="11">
        <f>Table_1[[#This Row],[Discount]]/Table_1[[#This Row],[Sales]]</f>
        <v>0</v>
      </c>
      <c r="X9735" t="str">
        <f>IF(Table_1[[#This Row],[Discount %]]&lt;=0.1, "0-10%", IF(Table_1[[#This Row],[Discount %]]&lt;=0.2, "10-20%", IF(Table_1[[#This Row],[Discount %]]&lt;=0.3, "20-30%", IF(Table_1[[#This Row],[Discount %]]&lt;=0.4, "30-40%", "40%+"))))</f>
        <v>0-10%</v>
      </c>
    </row>
    <row r="9736" spans="1:24" ht="14.4" x14ac:dyDescent="0.3">
      <c r="A9736" s="2">
        <v>9735</v>
      </c>
      <c r="B9736" s="2" t="s">
        <v>10807</v>
      </c>
      <c r="C9736" s="2">
        <f>YEAR([1]Data!$D9736)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9">
        <v>896.99</v>
      </c>
      <c r="T9736" s="2">
        <v>1</v>
      </c>
      <c r="U9736" s="25">
        <v>0</v>
      </c>
      <c r="V9736" s="25">
        <v>421.58529999999996</v>
      </c>
      <c r="W9736" s="11">
        <f>Table_1[[#This Row],[Discount]]/Table_1[[#This Row],[Sales]]</f>
        <v>0</v>
      </c>
      <c r="X9736" t="str">
        <f>IF(Table_1[[#This Row],[Discount %]]&lt;=0.1, "0-10%", IF(Table_1[[#This Row],[Discount %]]&lt;=0.2, "10-20%", IF(Table_1[[#This Row],[Discount %]]&lt;=0.3, "20-30%", IF(Table_1[[#This Row],[Discount %]]&lt;=0.4, "30-40%", "40%+"))))</f>
        <v>0-10%</v>
      </c>
    </row>
    <row r="9737" spans="1:24" ht="14.4" x14ac:dyDescent="0.3">
      <c r="A9737" s="2">
        <v>9736</v>
      </c>
      <c r="B9737" s="2" t="s">
        <v>10808</v>
      </c>
      <c r="C9737" s="2">
        <f>YEAR([1]Data!$D9737)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9">
        <v>5.88</v>
      </c>
      <c r="T9737" s="2">
        <v>1</v>
      </c>
      <c r="U9737" s="25">
        <v>0.2</v>
      </c>
      <c r="V9737" s="25">
        <v>1.9844999999999995</v>
      </c>
      <c r="W9737" s="11">
        <f>Table_1[[#This Row],[Discount]]/Table_1[[#This Row],[Sales]]</f>
        <v>3.4013605442176874E-2</v>
      </c>
      <c r="X9737" t="str">
        <f>IF(Table_1[[#This Row],[Discount %]]&lt;=0.1, "0-10%", IF(Table_1[[#This Row],[Discount %]]&lt;=0.2, "10-20%", IF(Table_1[[#This Row],[Discount %]]&lt;=0.3, "20-30%", IF(Table_1[[#This Row],[Discount %]]&lt;=0.4, "30-40%", "40%+"))))</f>
        <v>0-10%</v>
      </c>
    </row>
    <row r="9738" spans="1:24" ht="14.4" x14ac:dyDescent="0.3">
      <c r="A9738" s="2">
        <v>9737</v>
      </c>
      <c r="B9738" s="2" t="s">
        <v>10809</v>
      </c>
      <c r="C9738" s="2">
        <f>YEAR([1]Data!$D9738)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9">
        <v>269.98</v>
      </c>
      <c r="T9738" s="2">
        <v>2</v>
      </c>
      <c r="U9738" s="25">
        <v>0</v>
      </c>
      <c r="V9738" s="25">
        <v>72.894599999999997</v>
      </c>
      <c r="W9738" s="11">
        <f>Table_1[[#This Row],[Discount]]/Table_1[[#This Row],[Sales]]</f>
        <v>0</v>
      </c>
      <c r="X9738" t="str">
        <f>IF(Table_1[[#This Row],[Discount %]]&lt;=0.1, "0-10%", IF(Table_1[[#This Row],[Discount %]]&lt;=0.2, "10-20%", IF(Table_1[[#This Row],[Discount %]]&lt;=0.3, "20-30%", IF(Table_1[[#This Row],[Discount %]]&lt;=0.4, "30-40%", "40%+"))))</f>
        <v>0-10%</v>
      </c>
    </row>
    <row r="9739" spans="1:24" ht="14.4" x14ac:dyDescent="0.3">
      <c r="A9739" s="2">
        <v>9738</v>
      </c>
      <c r="B9739" s="2" t="s">
        <v>10810</v>
      </c>
      <c r="C9739" s="2">
        <f>YEAR([1]Data!$D9739)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9">
        <v>310.12</v>
      </c>
      <c r="T9739" s="2">
        <v>2</v>
      </c>
      <c r="U9739" s="25">
        <v>0</v>
      </c>
      <c r="V9739" s="25">
        <v>80.631200000000007</v>
      </c>
      <c r="W9739" s="11">
        <f>Table_1[[#This Row],[Discount]]/Table_1[[#This Row],[Sales]]</f>
        <v>0</v>
      </c>
      <c r="X9739" t="str">
        <f>IF(Table_1[[#This Row],[Discount %]]&lt;=0.1, "0-10%", IF(Table_1[[#This Row],[Discount %]]&lt;=0.2, "10-20%", IF(Table_1[[#This Row],[Discount %]]&lt;=0.3, "20-30%", IF(Table_1[[#This Row],[Discount %]]&lt;=0.4, "30-40%", "40%+"))))</f>
        <v>0-10%</v>
      </c>
    </row>
    <row r="9740" spans="1:24" ht="14.4" x14ac:dyDescent="0.3">
      <c r="A9740" s="2">
        <v>9739</v>
      </c>
      <c r="B9740" s="2" t="s">
        <v>10810</v>
      </c>
      <c r="C9740" s="2">
        <f>YEAR([1]Data!$D9740)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9">
        <v>70.463999999999999</v>
      </c>
      <c r="T9740" s="2">
        <v>6</v>
      </c>
      <c r="U9740" s="25">
        <v>0.2</v>
      </c>
      <c r="V9740" s="25">
        <v>22.900799999999997</v>
      </c>
      <c r="W9740" s="11">
        <f>Table_1[[#This Row],[Discount]]/Table_1[[#This Row],[Sales]]</f>
        <v>2.8383287920072664E-3</v>
      </c>
      <c r="X9740" t="str">
        <f>IF(Table_1[[#This Row],[Discount %]]&lt;=0.1, "0-10%", IF(Table_1[[#This Row],[Discount %]]&lt;=0.2, "10-20%", IF(Table_1[[#This Row],[Discount %]]&lt;=0.3, "20-30%", IF(Table_1[[#This Row],[Discount %]]&lt;=0.4, "30-40%", "40%+"))))</f>
        <v>0-10%</v>
      </c>
    </row>
    <row r="9741" spans="1:24" ht="14.4" x14ac:dyDescent="0.3">
      <c r="A9741" s="2">
        <v>9740</v>
      </c>
      <c r="B9741" s="2" t="s">
        <v>10810</v>
      </c>
      <c r="C9741" s="2">
        <f>YEAR([1]Data!$D9741)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9">
        <v>19.68</v>
      </c>
      <c r="T9741" s="2">
        <v>5</v>
      </c>
      <c r="U9741" s="25">
        <v>0.2</v>
      </c>
      <c r="V9741" s="25">
        <v>6.8879999999999981</v>
      </c>
      <c r="W9741" s="11">
        <f>Table_1[[#This Row],[Discount]]/Table_1[[#This Row],[Sales]]</f>
        <v>1.0162601626016262E-2</v>
      </c>
      <c r="X9741" t="str">
        <f>IF(Table_1[[#This Row],[Discount %]]&lt;=0.1, "0-10%", IF(Table_1[[#This Row],[Discount %]]&lt;=0.2, "10-20%", IF(Table_1[[#This Row],[Discount %]]&lt;=0.3, "20-30%", IF(Table_1[[#This Row],[Discount %]]&lt;=0.4, "30-40%", "40%+"))))</f>
        <v>0-10%</v>
      </c>
    </row>
    <row r="9742" spans="1:24" ht="14.4" x14ac:dyDescent="0.3">
      <c r="A9742" s="2">
        <v>9741</v>
      </c>
      <c r="B9742" s="2" t="s">
        <v>10810</v>
      </c>
      <c r="C9742" s="2">
        <f>YEAR([1]Data!$D9742)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9">
        <v>140.67000000000002</v>
      </c>
      <c r="T9742" s="2">
        <v>3</v>
      </c>
      <c r="U9742" s="25">
        <v>0</v>
      </c>
      <c r="V9742" s="25">
        <v>54.861300000000007</v>
      </c>
      <c r="W9742" s="11">
        <f>Table_1[[#This Row],[Discount]]/Table_1[[#This Row],[Sales]]</f>
        <v>0</v>
      </c>
      <c r="X9742" t="str">
        <f>IF(Table_1[[#This Row],[Discount %]]&lt;=0.1, "0-10%", IF(Table_1[[#This Row],[Discount %]]&lt;=0.2, "10-20%", IF(Table_1[[#This Row],[Discount %]]&lt;=0.3, "20-30%", IF(Table_1[[#This Row],[Discount %]]&lt;=0.4, "30-40%", "40%+"))))</f>
        <v>0-10%</v>
      </c>
    </row>
    <row r="9743" spans="1:24" ht="14.4" x14ac:dyDescent="0.3">
      <c r="A9743" s="2">
        <v>9742</v>
      </c>
      <c r="B9743" s="2" t="s">
        <v>10811</v>
      </c>
      <c r="C9743" s="2">
        <f>YEAR([1]Data!$D9743)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9">
        <v>4404.8999999999996</v>
      </c>
      <c r="T9743" s="2">
        <v>5</v>
      </c>
      <c r="U9743" s="25">
        <v>0</v>
      </c>
      <c r="V9743" s="25">
        <v>1013.1270000000001</v>
      </c>
      <c r="W9743" s="11">
        <f>Table_1[[#This Row],[Discount]]/Table_1[[#This Row],[Sales]]</f>
        <v>0</v>
      </c>
      <c r="X9743" t="str">
        <f>IF(Table_1[[#This Row],[Discount %]]&lt;=0.1, "0-10%", IF(Table_1[[#This Row],[Discount %]]&lt;=0.2, "10-20%", IF(Table_1[[#This Row],[Discount %]]&lt;=0.3, "20-30%", IF(Table_1[[#This Row],[Discount %]]&lt;=0.4, "30-40%", "40%+"))))</f>
        <v>0-10%</v>
      </c>
    </row>
    <row r="9744" spans="1:24" ht="14.4" x14ac:dyDescent="0.3">
      <c r="A9744" s="2">
        <v>9743</v>
      </c>
      <c r="B9744" s="2" t="s">
        <v>10812</v>
      </c>
      <c r="C9744" s="2">
        <f>YEAR([1]Data!$D9744)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9">
        <v>62.65</v>
      </c>
      <c r="T9744" s="2">
        <v>5</v>
      </c>
      <c r="U9744" s="25">
        <v>0</v>
      </c>
      <c r="V9744" s="25">
        <v>29.445499999999996</v>
      </c>
      <c r="W9744" s="11">
        <f>Table_1[[#This Row],[Discount]]/Table_1[[#This Row],[Sales]]</f>
        <v>0</v>
      </c>
      <c r="X9744" t="str">
        <f>IF(Table_1[[#This Row],[Discount %]]&lt;=0.1, "0-10%", IF(Table_1[[#This Row],[Discount %]]&lt;=0.2, "10-20%", IF(Table_1[[#This Row],[Discount %]]&lt;=0.3, "20-30%", IF(Table_1[[#This Row],[Discount %]]&lt;=0.4, "30-40%", "40%+"))))</f>
        <v>0-10%</v>
      </c>
    </row>
    <row r="9745" spans="1:24" ht="14.4" x14ac:dyDescent="0.3">
      <c r="A9745" s="2">
        <v>9744</v>
      </c>
      <c r="B9745" s="2" t="s">
        <v>10813</v>
      </c>
      <c r="C9745" s="2">
        <f>YEAR([1]Data!$D9745)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9">
        <v>9.4499999999999993</v>
      </c>
      <c r="T9745" s="2">
        <v>3</v>
      </c>
      <c r="U9745" s="25">
        <v>0</v>
      </c>
      <c r="V9745" s="25">
        <v>4.5359999999999996</v>
      </c>
      <c r="W9745" s="11">
        <f>Table_1[[#This Row],[Discount]]/Table_1[[#This Row],[Sales]]</f>
        <v>0</v>
      </c>
      <c r="X9745" t="str">
        <f>IF(Table_1[[#This Row],[Discount %]]&lt;=0.1, "0-10%", IF(Table_1[[#This Row],[Discount %]]&lt;=0.2, "10-20%", IF(Table_1[[#This Row],[Discount %]]&lt;=0.3, "20-30%", IF(Table_1[[#This Row],[Discount %]]&lt;=0.4, "30-40%", "40%+"))))</f>
        <v>0-10%</v>
      </c>
    </row>
    <row r="9746" spans="1:24" ht="14.4" x14ac:dyDescent="0.3">
      <c r="A9746" s="2">
        <v>9745</v>
      </c>
      <c r="B9746" s="2" t="s">
        <v>10814</v>
      </c>
      <c r="C9746" s="2">
        <f>YEAR([1]Data!$D9746)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9">
        <v>268.57600000000002</v>
      </c>
      <c r="T9746" s="2">
        <v>4</v>
      </c>
      <c r="U9746" s="25">
        <v>0.2</v>
      </c>
      <c r="V9746" s="25">
        <v>90.64439999999999</v>
      </c>
      <c r="W9746" s="11">
        <f>Table_1[[#This Row],[Discount]]/Table_1[[#This Row],[Sales]]</f>
        <v>7.446681758608364E-4</v>
      </c>
      <c r="X9746" t="str">
        <f>IF(Table_1[[#This Row],[Discount %]]&lt;=0.1, "0-10%", IF(Table_1[[#This Row],[Discount %]]&lt;=0.2, "10-20%", IF(Table_1[[#This Row],[Discount %]]&lt;=0.3, "20-30%", IF(Table_1[[#This Row],[Discount %]]&lt;=0.4, "30-40%", "40%+"))))</f>
        <v>0-10%</v>
      </c>
    </row>
    <row r="9747" spans="1:24" ht="14.4" x14ac:dyDescent="0.3">
      <c r="A9747" s="2">
        <v>9746</v>
      </c>
      <c r="B9747" s="2" t="s">
        <v>10815</v>
      </c>
      <c r="C9747" s="2">
        <f>YEAR([1]Data!$D9747)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9">
        <v>364.08000000000004</v>
      </c>
      <c r="T9747" s="2">
        <v>2</v>
      </c>
      <c r="U9747" s="25">
        <v>0.2</v>
      </c>
      <c r="V9747" s="25">
        <v>9.1020000000000039</v>
      </c>
      <c r="W9747" s="11">
        <f>Table_1[[#This Row],[Discount]]/Table_1[[#This Row],[Sales]]</f>
        <v>5.493298176225005E-4</v>
      </c>
      <c r="X9747" t="str">
        <f>IF(Table_1[[#This Row],[Discount %]]&lt;=0.1, "0-10%", IF(Table_1[[#This Row],[Discount %]]&lt;=0.2, "10-20%", IF(Table_1[[#This Row],[Discount %]]&lt;=0.3, "20-30%", IF(Table_1[[#This Row],[Discount %]]&lt;=0.4, "30-40%", "40%+"))))</f>
        <v>0-10%</v>
      </c>
    </row>
    <row r="9748" spans="1:24" ht="14.4" x14ac:dyDescent="0.3">
      <c r="A9748" s="2">
        <v>9747</v>
      </c>
      <c r="B9748" s="2" t="s">
        <v>10815</v>
      </c>
      <c r="C9748" s="2">
        <f>YEAR([1]Data!$D9748)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9">
        <v>71.088000000000008</v>
      </c>
      <c r="T9748" s="2">
        <v>2</v>
      </c>
      <c r="U9748" s="25">
        <v>0.2</v>
      </c>
      <c r="V9748" s="25">
        <v>-1.7772000000000041</v>
      </c>
      <c r="W9748" s="11">
        <f>Table_1[[#This Row],[Discount]]/Table_1[[#This Row],[Sales]]</f>
        <v>2.8134143596668915E-3</v>
      </c>
      <c r="X9748" t="str">
        <f>IF(Table_1[[#This Row],[Discount %]]&lt;=0.1, "0-10%", IF(Table_1[[#This Row],[Discount %]]&lt;=0.2, "10-20%", IF(Table_1[[#This Row],[Discount %]]&lt;=0.3, "20-30%", IF(Table_1[[#This Row],[Discount %]]&lt;=0.4, "30-40%", "40%+"))))</f>
        <v>0-10%</v>
      </c>
    </row>
    <row r="9749" spans="1:24" ht="14.4" x14ac:dyDescent="0.3">
      <c r="A9749" s="2">
        <v>9748</v>
      </c>
      <c r="B9749" s="2" t="s">
        <v>10816</v>
      </c>
      <c r="C9749" s="2">
        <f>YEAR([1]Data!$D9749)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9">
        <v>10.984000000000002</v>
      </c>
      <c r="T9749" s="2">
        <v>2</v>
      </c>
      <c r="U9749" s="25">
        <v>0.6</v>
      </c>
      <c r="V9749" s="25">
        <v>-7.9634</v>
      </c>
      <c r="W9749" s="11">
        <f>Table_1[[#This Row],[Discount]]/Table_1[[#This Row],[Sales]]</f>
        <v>5.4624908958485055E-2</v>
      </c>
      <c r="X9749" t="str">
        <f>IF(Table_1[[#This Row],[Discount %]]&lt;=0.1, "0-10%", IF(Table_1[[#This Row],[Discount %]]&lt;=0.2, "10-20%", IF(Table_1[[#This Row],[Discount %]]&lt;=0.3, "20-30%", IF(Table_1[[#This Row],[Discount %]]&lt;=0.4, "30-40%", "40%+"))))</f>
        <v>0-10%</v>
      </c>
    </row>
    <row r="9750" spans="1:24" ht="14.4" x14ac:dyDescent="0.3">
      <c r="A9750" s="2">
        <v>9749</v>
      </c>
      <c r="B9750" s="2" t="s">
        <v>10816</v>
      </c>
      <c r="C9750" s="2">
        <f>YEAR([1]Data!$D9750)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9">
        <v>797.94399999999996</v>
      </c>
      <c r="T9750" s="2">
        <v>4</v>
      </c>
      <c r="U9750" s="25">
        <v>0.3</v>
      </c>
      <c r="V9750" s="25">
        <v>-56.995999999999981</v>
      </c>
      <c r="W9750" s="11">
        <f>Table_1[[#This Row],[Discount]]/Table_1[[#This Row],[Sales]]</f>
        <v>3.7596623321937381E-4</v>
      </c>
      <c r="X9750" t="str">
        <f>IF(Table_1[[#This Row],[Discount %]]&lt;=0.1, "0-10%", IF(Table_1[[#This Row],[Discount %]]&lt;=0.2, "10-20%", IF(Table_1[[#This Row],[Discount %]]&lt;=0.3, "20-30%", IF(Table_1[[#This Row],[Discount %]]&lt;=0.4, "30-40%", "40%+"))))</f>
        <v>0-10%</v>
      </c>
    </row>
    <row r="9751" spans="1:24" ht="14.4" x14ac:dyDescent="0.3">
      <c r="A9751" s="2">
        <v>9750</v>
      </c>
      <c r="B9751" s="2" t="s">
        <v>10817</v>
      </c>
      <c r="C9751" s="2">
        <f>YEAR([1]Data!$D9751)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9">
        <v>159.97999999999999</v>
      </c>
      <c r="T9751" s="2">
        <v>2</v>
      </c>
      <c r="U9751" s="25">
        <v>0</v>
      </c>
      <c r="V9751" s="25">
        <v>57.592799999999997</v>
      </c>
      <c r="W9751" s="11">
        <f>Table_1[[#This Row],[Discount]]/Table_1[[#This Row],[Sales]]</f>
        <v>0</v>
      </c>
      <c r="X9751" t="str">
        <f>IF(Table_1[[#This Row],[Discount %]]&lt;=0.1, "0-10%", IF(Table_1[[#This Row],[Discount %]]&lt;=0.2, "10-20%", IF(Table_1[[#This Row],[Discount %]]&lt;=0.3, "20-30%", IF(Table_1[[#This Row],[Discount %]]&lt;=0.4, "30-40%", "40%+"))))</f>
        <v>0-10%</v>
      </c>
    </row>
    <row r="9752" spans="1:24" ht="14.4" x14ac:dyDescent="0.3">
      <c r="A9752" s="2">
        <v>9751</v>
      </c>
      <c r="B9752" s="2" t="s">
        <v>10818</v>
      </c>
      <c r="C9752" s="2">
        <f>YEAR([1]Data!$D9752)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9">
        <v>5.3440000000000003</v>
      </c>
      <c r="T9752" s="2">
        <v>2</v>
      </c>
      <c r="U9752" s="25">
        <v>0.2</v>
      </c>
      <c r="V9752" s="25">
        <v>0.66799999999999948</v>
      </c>
      <c r="W9752" s="11">
        <f>Table_1[[#This Row],[Discount]]/Table_1[[#This Row],[Sales]]</f>
        <v>3.7425149700598799E-2</v>
      </c>
      <c r="X9752" t="str">
        <f>IF(Table_1[[#This Row],[Discount %]]&lt;=0.1, "0-10%", IF(Table_1[[#This Row],[Discount %]]&lt;=0.2, "10-20%", IF(Table_1[[#This Row],[Discount %]]&lt;=0.3, "20-30%", IF(Table_1[[#This Row],[Discount %]]&lt;=0.4, "30-40%", "40%+"))))</f>
        <v>0-10%</v>
      </c>
    </row>
    <row r="9753" spans="1:24" ht="14.4" x14ac:dyDescent="0.3">
      <c r="A9753" s="2">
        <v>9752</v>
      </c>
      <c r="B9753" s="2" t="s">
        <v>10818</v>
      </c>
      <c r="C9753" s="2">
        <f>YEAR([1]Data!$D9753)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9">
        <v>27.72</v>
      </c>
      <c r="T9753" s="2">
        <v>3</v>
      </c>
      <c r="U9753" s="25">
        <v>0.2</v>
      </c>
      <c r="V9753" s="25">
        <v>3.4649999999999999</v>
      </c>
      <c r="W9753" s="11">
        <f>Table_1[[#This Row],[Discount]]/Table_1[[#This Row],[Sales]]</f>
        <v>7.2150072150072159E-3</v>
      </c>
      <c r="X9753" t="str">
        <f>IF(Table_1[[#This Row],[Discount %]]&lt;=0.1, "0-10%", IF(Table_1[[#This Row],[Discount %]]&lt;=0.2, "10-20%", IF(Table_1[[#This Row],[Discount %]]&lt;=0.3, "20-30%", IF(Table_1[[#This Row],[Discount %]]&lt;=0.4, "30-40%", "40%+"))))</f>
        <v>0-10%</v>
      </c>
    </row>
    <row r="9754" spans="1:24" ht="14.4" x14ac:dyDescent="0.3">
      <c r="A9754" s="2">
        <v>9753</v>
      </c>
      <c r="B9754" s="2" t="s">
        <v>10819</v>
      </c>
      <c r="C9754" s="2">
        <f>YEAR([1]Data!$D9754)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9">
        <v>2.4960000000000004</v>
      </c>
      <c r="T9754" s="2">
        <v>1</v>
      </c>
      <c r="U9754" s="25">
        <v>0.2</v>
      </c>
      <c r="V9754" s="25">
        <v>0.90479999999999983</v>
      </c>
      <c r="W9754" s="11">
        <f>Table_1[[#This Row],[Discount]]/Table_1[[#This Row],[Sales]]</f>
        <v>8.0128205128205121E-2</v>
      </c>
      <c r="X9754" t="str">
        <f>IF(Table_1[[#This Row],[Discount %]]&lt;=0.1, "0-10%", IF(Table_1[[#This Row],[Discount %]]&lt;=0.2, "10-20%", IF(Table_1[[#This Row],[Discount %]]&lt;=0.3, "20-30%", IF(Table_1[[#This Row],[Discount %]]&lt;=0.4, "30-40%", "40%+"))))</f>
        <v>0-10%</v>
      </c>
    </row>
    <row r="9755" spans="1:24" ht="14.4" x14ac:dyDescent="0.3">
      <c r="A9755" s="2">
        <v>9754</v>
      </c>
      <c r="B9755" s="2" t="s">
        <v>10820</v>
      </c>
      <c r="C9755" s="2">
        <f>YEAR([1]Data!$D9755)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9">
        <v>8.26</v>
      </c>
      <c r="T9755" s="2">
        <v>2</v>
      </c>
      <c r="U9755" s="25">
        <v>0</v>
      </c>
      <c r="V9755" s="25">
        <v>3.7995999999999999</v>
      </c>
      <c r="W9755" s="11">
        <f>Table_1[[#This Row],[Discount]]/Table_1[[#This Row],[Sales]]</f>
        <v>0</v>
      </c>
      <c r="X9755" t="str">
        <f>IF(Table_1[[#This Row],[Discount %]]&lt;=0.1, "0-10%", IF(Table_1[[#This Row],[Discount %]]&lt;=0.2, "10-20%", IF(Table_1[[#This Row],[Discount %]]&lt;=0.3, "20-30%", IF(Table_1[[#This Row],[Discount %]]&lt;=0.4, "30-40%", "40%+"))))</f>
        <v>0-10%</v>
      </c>
    </row>
    <row r="9756" spans="1:24" ht="14.4" x14ac:dyDescent="0.3">
      <c r="A9756" s="2">
        <v>9755</v>
      </c>
      <c r="B9756" s="2" t="s">
        <v>10820</v>
      </c>
      <c r="C9756" s="2">
        <f>YEAR([1]Data!$D9756)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9">
        <v>17.760000000000002</v>
      </c>
      <c r="T9756" s="2">
        <v>2</v>
      </c>
      <c r="U9756" s="25">
        <v>0</v>
      </c>
      <c r="V9756" s="25">
        <v>8.8800000000000008</v>
      </c>
      <c r="W9756" s="11">
        <f>Table_1[[#This Row],[Discount]]/Table_1[[#This Row],[Sales]]</f>
        <v>0</v>
      </c>
      <c r="X9756" t="str">
        <f>IF(Table_1[[#This Row],[Discount %]]&lt;=0.1, "0-10%", IF(Table_1[[#This Row],[Discount %]]&lt;=0.2, "10-20%", IF(Table_1[[#This Row],[Discount %]]&lt;=0.3, "20-30%", IF(Table_1[[#This Row],[Discount %]]&lt;=0.4, "30-40%", "40%+"))))</f>
        <v>0-10%</v>
      </c>
    </row>
    <row r="9757" spans="1:24" ht="14.4" x14ac:dyDescent="0.3">
      <c r="A9757" s="2">
        <v>9756</v>
      </c>
      <c r="B9757" s="2" t="s">
        <v>10820</v>
      </c>
      <c r="C9757" s="2">
        <f>YEAR([1]Data!$D9757)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9">
        <v>332.94</v>
      </c>
      <c r="T9757" s="2">
        <v>3</v>
      </c>
      <c r="U9757" s="25">
        <v>0</v>
      </c>
      <c r="V9757" s="25">
        <v>9.9882000000000204</v>
      </c>
      <c r="W9757" s="11">
        <f>Table_1[[#This Row],[Discount]]/Table_1[[#This Row],[Sales]]</f>
        <v>0</v>
      </c>
      <c r="X9757" t="str">
        <f>IF(Table_1[[#This Row],[Discount %]]&lt;=0.1, "0-10%", IF(Table_1[[#This Row],[Discount %]]&lt;=0.2, "10-20%", IF(Table_1[[#This Row],[Discount %]]&lt;=0.3, "20-30%", IF(Table_1[[#This Row],[Discount %]]&lt;=0.4, "30-40%", "40%+"))))</f>
        <v>0-10%</v>
      </c>
    </row>
    <row r="9758" spans="1:24" ht="14.4" x14ac:dyDescent="0.3">
      <c r="A9758" s="2">
        <v>9757</v>
      </c>
      <c r="B9758" s="2" t="s">
        <v>10820</v>
      </c>
      <c r="C9758" s="2">
        <f>YEAR([1]Data!$D9758)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9">
        <v>292.10000000000002</v>
      </c>
      <c r="T9758" s="2">
        <v>2</v>
      </c>
      <c r="U9758" s="25">
        <v>0</v>
      </c>
      <c r="V9758" s="25">
        <v>58.419999999999987</v>
      </c>
      <c r="W9758" s="11">
        <f>Table_1[[#This Row],[Discount]]/Table_1[[#This Row],[Sales]]</f>
        <v>0</v>
      </c>
      <c r="X9758" t="str">
        <f>IF(Table_1[[#This Row],[Discount %]]&lt;=0.1, "0-10%", IF(Table_1[[#This Row],[Discount %]]&lt;=0.2, "10-20%", IF(Table_1[[#This Row],[Discount %]]&lt;=0.3, "20-30%", IF(Table_1[[#This Row],[Discount %]]&lt;=0.4, "30-40%", "40%+"))))</f>
        <v>0-10%</v>
      </c>
    </row>
    <row r="9759" spans="1:24" ht="14.4" x14ac:dyDescent="0.3">
      <c r="A9759" s="2">
        <v>9758</v>
      </c>
      <c r="B9759" s="2" t="s">
        <v>10820</v>
      </c>
      <c r="C9759" s="2">
        <f>YEAR([1]Data!$D9759)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9">
        <v>206.1</v>
      </c>
      <c r="T9759" s="2">
        <v>5</v>
      </c>
      <c r="U9759" s="25">
        <v>0</v>
      </c>
      <c r="V9759" s="25">
        <v>55.647000000000006</v>
      </c>
      <c r="W9759" s="11">
        <f>Table_1[[#This Row],[Discount]]/Table_1[[#This Row],[Sales]]</f>
        <v>0</v>
      </c>
      <c r="X9759" t="str">
        <f>IF(Table_1[[#This Row],[Discount %]]&lt;=0.1, "0-10%", IF(Table_1[[#This Row],[Discount %]]&lt;=0.2, "10-20%", IF(Table_1[[#This Row],[Discount %]]&lt;=0.3, "20-30%", IF(Table_1[[#This Row],[Discount %]]&lt;=0.4, "30-40%", "40%+"))))</f>
        <v>0-10%</v>
      </c>
    </row>
    <row r="9760" spans="1:24" ht="14.4" x14ac:dyDescent="0.3">
      <c r="A9760" s="2">
        <v>9759</v>
      </c>
      <c r="B9760" s="2" t="s">
        <v>10820</v>
      </c>
      <c r="C9760" s="2">
        <f>YEAR([1]Data!$D9760)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9">
        <v>17.64</v>
      </c>
      <c r="T9760" s="2">
        <v>4</v>
      </c>
      <c r="U9760" s="25">
        <v>0</v>
      </c>
      <c r="V9760" s="25">
        <v>8.1143999999999998</v>
      </c>
      <c r="W9760" s="11">
        <f>Table_1[[#This Row],[Discount]]/Table_1[[#This Row],[Sales]]</f>
        <v>0</v>
      </c>
      <c r="X9760" t="str">
        <f>IF(Table_1[[#This Row],[Discount %]]&lt;=0.1, "0-10%", IF(Table_1[[#This Row],[Discount %]]&lt;=0.2, "10-20%", IF(Table_1[[#This Row],[Discount %]]&lt;=0.3, "20-30%", IF(Table_1[[#This Row],[Discount %]]&lt;=0.4, "30-40%", "40%+"))))</f>
        <v>0-10%</v>
      </c>
    </row>
    <row r="9761" spans="1:24" ht="14.4" x14ac:dyDescent="0.3">
      <c r="A9761" s="2">
        <v>9760</v>
      </c>
      <c r="B9761" s="2" t="s">
        <v>10821</v>
      </c>
      <c r="C9761" s="2">
        <f>YEAR([1]Data!$D9761)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9">
        <v>1403.9200000000003</v>
      </c>
      <c r="T9761" s="2">
        <v>5</v>
      </c>
      <c r="U9761" s="25">
        <v>0.2</v>
      </c>
      <c r="V9761" s="25">
        <v>70.196000000000026</v>
      </c>
      <c r="W9761" s="11">
        <f>Table_1[[#This Row],[Discount]]/Table_1[[#This Row],[Sales]]</f>
        <v>1.4245825972989911E-4</v>
      </c>
      <c r="X9761" t="str">
        <f>IF(Table_1[[#This Row],[Discount %]]&lt;=0.1, "0-10%", IF(Table_1[[#This Row],[Discount %]]&lt;=0.2, "10-20%", IF(Table_1[[#This Row],[Discount %]]&lt;=0.3, "20-30%", IF(Table_1[[#This Row],[Discount %]]&lt;=0.4, "30-40%", "40%+"))))</f>
        <v>0-10%</v>
      </c>
    </row>
    <row r="9762" spans="1:24" ht="14.4" x14ac:dyDescent="0.3">
      <c r="A9762" s="2">
        <v>9761</v>
      </c>
      <c r="B9762" s="2" t="s">
        <v>10822</v>
      </c>
      <c r="C9762" s="2">
        <f>YEAR([1]Data!$D9762)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9">
        <v>4.3</v>
      </c>
      <c r="T9762" s="2">
        <v>2</v>
      </c>
      <c r="U9762" s="25">
        <v>0</v>
      </c>
      <c r="V9762" s="25">
        <v>1.4189999999999996</v>
      </c>
      <c r="W9762" s="11">
        <f>Table_1[[#This Row],[Discount]]/Table_1[[#This Row],[Sales]]</f>
        <v>0</v>
      </c>
      <c r="X9762" t="str">
        <f>IF(Table_1[[#This Row],[Discount %]]&lt;=0.1, "0-10%", IF(Table_1[[#This Row],[Discount %]]&lt;=0.2, "10-20%", IF(Table_1[[#This Row],[Discount %]]&lt;=0.3, "20-30%", IF(Table_1[[#This Row],[Discount %]]&lt;=0.4, "30-40%", "40%+"))))</f>
        <v>0-10%</v>
      </c>
    </row>
    <row r="9763" spans="1:24" ht="14.4" x14ac:dyDescent="0.3">
      <c r="A9763" s="2">
        <v>9762</v>
      </c>
      <c r="B9763" s="2" t="s">
        <v>10824</v>
      </c>
      <c r="C9763" s="2">
        <f>YEAR([1]Data!$D9763)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9">
        <v>239.96999999999997</v>
      </c>
      <c r="T9763" s="2">
        <v>3</v>
      </c>
      <c r="U9763" s="25">
        <v>0</v>
      </c>
      <c r="V9763" s="25">
        <v>86.389199999999988</v>
      </c>
      <c r="W9763" s="11">
        <f>Table_1[[#This Row],[Discount]]/Table_1[[#This Row],[Sales]]</f>
        <v>0</v>
      </c>
      <c r="X9763" t="str">
        <f>IF(Table_1[[#This Row],[Discount %]]&lt;=0.1, "0-10%", IF(Table_1[[#This Row],[Discount %]]&lt;=0.2, "10-20%", IF(Table_1[[#This Row],[Discount %]]&lt;=0.3, "20-30%", IF(Table_1[[#This Row],[Discount %]]&lt;=0.4, "30-40%", "40%+"))))</f>
        <v>0-10%</v>
      </c>
    </row>
    <row r="9764" spans="1:24" ht="14.4" x14ac:dyDescent="0.3">
      <c r="A9764" s="2">
        <v>9763</v>
      </c>
      <c r="B9764" s="2" t="s">
        <v>10824</v>
      </c>
      <c r="C9764" s="2">
        <f>YEAR([1]Data!$D9764)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9">
        <v>81.96</v>
      </c>
      <c r="T9764" s="2">
        <v>2</v>
      </c>
      <c r="U9764" s="25">
        <v>0</v>
      </c>
      <c r="V9764" s="25">
        <v>22.948799999999999</v>
      </c>
      <c r="W9764" s="11">
        <f>Table_1[[#This Row],[Discount]]/Table_1[[#This Row],[Sales]]</f>
        <v>0</v>
      </c>
      <c r="X9764" t="str">
        <f>IF(Table_1[[#This Row],[Discount %]]&lt;=0.1, "0-10%", IF(Table_1[[#This Row],[Discount %]]&lt;=0.2, "10-20%", IF(Table_1[[#This Row],[Discount %]]&lt;=0.3, "20-30%", IF(Table_1[[#This Row],[Discount %]]&lt;=0.4, "30-40%", "40%+"))))</f>
        <v>0-10%</v>
      </c>
    </row>
    <row r="9765" spans="1:24" ht="14.4" x14ac:dyDescent="0.3">
      <c r="A9765" s="2">
        <v>9764</v>
      </c>
      <c r="B9765" s="2" t="s">
        <v>10824</v>
      </c>
      <c r="C9765" s="2">
        <f>YEAR([1]Data!$D9765)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9">
        <v>238.62</v>
      </c>
      <c r="T9765" s="2">
        <v>2</v>
      </c>
      <c r="U9765" s="25">
        <v>0</v>
      </c>
      <c r="V9765" s="25">
        <v>4.7724000000000046</v>
      </c>
      <c r="W9765" s="11">
        <f>Table_1[[#This Row],[Discount]]/Table_1[[#This Row],[Sales]]</f>
        <v>0</v>
      </c>
      <c r="X9765" t="str">
        <f>IF(Table_1[[#This Row],[Discount %]]&lt;=0.1, "0-10%", IF(Table_1[[#This Row],[Discount %]]&lt;=0.2, "10-20%", IF(Table_1[[#This Row],[Discount %]]&lt;=0.3, "20-30%", IF(Table_1[[#This Row],[Discount %]]&lt;=0.4, "30-40%", "40%+"))))</f>
        <v>0-10%</v>
      </c>
    </row>
    <row r="9766" spans="1:24" ht="14.4" x14ac:dyDescent="0.3">
      <c r="A9766" s="2">
        <v>9765</v>
      </c>
      <c r="B9766" s="2" t="s">
        <v>10825</v>
      </c>
      <c r="C9766" s="2">
        <f>YEAR([1]Data!$D9766)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9">
        <v>139.80000000000001</v>
      </c>
      <c r="T9766" s="2">
        <v>5</v>
      </c>
      <c r="U9766" s="25">
        <v>0.2</v>
      </c>
      <c r="V9766" s="25">
        <v>12.232500000000009</v>
      </c>
      <c r="W9766" s="11">
        <f>Table_1[[#This Row],[Discount]]/Table_1[[#This Row],[Sales]]</f>
        <v>1.4306151645207439E-3</v>
      </c>
      <c r="X9766" t="str">
        <f>IF(Table_1[[#This Row],[Discount %]]&lt;=0.1, "0-10%", IF(Table_1[[#This Row],[Discount %]]&lt;=0.2, "10-20%", IF(Table_1[[#This Row],[Discount %]]&lt;=0.3, "20-30%", IF(Table_1[[#This Row],[Discount %]]&lt;=0.4, "30-40%", "40%+"))))</f>
        <v>0-10%</v>
      </c>
    </row>
    <row r="9767" spans="1:24" ht="14.4" x14ac:dyDescent="0.3">
      <c r="A9767" s="2">
        <v>9766</v>
      </c>
      <c r="B9767" s="2" t="s">
        <v>10826</v>
      </c>
      <c r="C9767" s="2">
        <f>YEAR([1]Data!$D9767)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9">
        <v>9.84</v>
      </c>
      <c r="T9767" s="2">
        <v>2</v>
      </c>
      <c r="U9767" s="25">
        <v>0</v>
      </c>
      <c r="V9767" s="25">
        <v>4.7231999999999994</v>
      </c>
      <c r="W9767" s="11">
        <f>Table_1[[#This Row],[Discount]]/Table_1[[#This Row],[Sales]]</f>
        <v>0</v>
      </c>
      <c r="X9767" t="str">
        <f>IF(Table_1[[#This Row],[Discount %]]&lt;=0.1, "0-10%", IF(Table_1[[#This Row],[Discount %]]&lt;=0.2, "10-20%", IF(Table_1[[#This Row],[Discount %]]&lt;=0.3, "20-30%", IF(Table_1[[#This Row],[Discount %]]&lt;=0.4, "30-40%", "40%+"))))</f>
        <v>0-10%</v>
      </c>
    </row>
    <row r="9768" spans="1:24" ht="14.4" x14ac:dyDescent="0.3">
      <c r="A9768" s="2">
        <v>9767</v>
      </c>
      <c r="B9768" s="2" t="s">
        <v>10826</v>
      </c>
      <c r="C9768" s="2">
        <f>YEAR([1]Data!$D9768)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9">
        <v>7.78</v>
      </c>
      <c r="T9768" s="2">
        <v>1</v>
      </c>
      <c r="U9768" s="25">
        <v>0</v>
      </c>
      <c r="V9768" s="25">
        <v>3.5009999999999994</v>
      </c>
      <c r="W9768" s="11">
        <f>Table_1[[#This Row],[Discount]]/Table_1[[#This Row],[Sales]]</f>
        <v>0</v>
      </c>
      <c r="X9768" t="str">
        <f>IF(Table_1[[#This Row],[Discount %]]&lt;=0.1, "0-10%", IF(Table_1[[#This Row],[Discount %]]&lt;=0.2, "10-20%", IF(Table_1[[#This Row],[Discount %]]&lt;=0.3, "20-30%", IF(Table_1[[#This Row],[Discount %]]&lt;=0.4, "30-40%", "40%+"))))</f>
        <v>0-10%</v>
      </c>
    </row>
    <row r="9769" spans="1:24" ht="14.4" x14ac:dyDescent="0.3">
      <c r="A9769" s="2">
        <v>9768</v>
      </c>
      <c r="B9769" s="2" t="s">
        <v>10827</v>
      </c>
      <c r="C9769" s="2">
        <f>YEAR([1]Data!$D9769)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9">
        <v>54.900000000000006</v>
      </c>
      <c r="T9769" s="2">
        <v>5</v>
      </c>
      <c r="U9769" s="25">
        <v>0</v>
      </c>
      <c r="V9769" s="25">
        <v>26.901000000000003</v>
      </c>
      <c r="W9769" s="11">
        <f>Table_1[[#This Row],[Discount]]/Table_1[[#This Row],[Sales]]</f>
        <v>0</v>
      </c>
      <c r="X9769" t="str">
        <f>IF(Table_1[[#This Row],[Discount %]]&lt;=0.1, "0-10%", IF(Table_1[[#This Row],[Discount %]]&lt;=0.2, "10-20%", IF(Table_1[[#This Row],[Discount %]]&lt;=0.3, "20-30%", IF(Table_1[[#This Row],[Discount %]]&lt;=0.4, "30-40%", "40%+"))))</f>
        <v>0-10%</v>
      </c>
    </row>
    <row r="9770" spans="1:24" ht="14.4" x14ac:dyDescent="0.3">
      <c r="A9770" s="2">
        <v>9769</v>
      </c>
      <c r="B9770" s="2" t="s">
        <v>10828</v>
      </c>
      <c r="C9770" s="2">
        <f>YEAR([1]Data!$D9770)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9">
        <v>50.04</v>
      </c>
      <c r="T9770" s="2">
        <v>6</v>
      </c>
      <c r="U9770" s="25">
        <v>0</v>
      </c>
      <c r="V9770" s="25">
        <v>25.02</v>
      </c>
      <c r="W9770" s="11">
        <f>Table_1[[#This Row],[Discount]]/Table_1[[#This Row],[Sales]]</f>
        <v>0</v>
      </c>
      <c r="X9770" t="str">
        <f>IF(Table_1[[#This Row],[Discount %]]&lt;=0.1, "0-10%", IF(Table_1[[#This Row],[Discount %]]&lt;=0.2, "10-20%", IF(Table_1[[#This Row],[Discount %]]&lt;=0.3, "20-30%", IF(Table_1[[#This Row],[Discount %]]&lt;=0.4, "30-40%", "40%+"))))</f>
        <v>0-10%</v>
      </c>
    </row>
    <row r="9771" spans="1:24" ht="14.4" x14ac:dyDescent="0.3">
      <c r="A9771" s="2">
        <v>9770</v>
      </c>
      <c r="B9771" s="2" t="s">
        <v>10829</v>
      </c>
      <c r="C9771" s="2">
        <f>YEAR([1]Data!$D9771)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9">
        <v>339.92000000000007</v>
      </c>
      <c r="T9771" s="2">
        <v>5</v>
      </c>
      <c r="U9771" s="25">
        <v>0.2</v>
      </c>
      <c r="V9771" s="25">
        <v>8.4979999999999762</v>
      </c>
      <c r="W9771" s="11">
        <f>Table_1[[#This Row],[Discount]]/Table_1[[#This Row],[Sales]]</f>
        <v>5.8837373499646961E-4</v>
      </c>
      <c r="X9771" t="str">
        <f>IF(Table_1[[#This Row],[Discount %]]&lt;=0.1, "0-10%", IF(Table_1[[#This Row],[Discount %]]&lt;=0.2, "10-20%", IF(Table_1[[#This Row],[Discount %]]&lt;=0.3, "20-30%", IF(Table_1[[#This Row],[Discount %]]&lt;=0.4, "30-40%", "40%+"))))</f>
        <v>0-10%</v>
      </c>
    </row>
    <row r="9772" spans="1:24" ht="14.4" x14ac:dyDescent="0.3">
      <c r="A9772" s="2">
        <v>9771</v>
      </c>
      <c r="B9772" s="2" t="s">
        <v>10829</v>
      </c>
      <c r="C9772" s="2">
        <f>YEAR([1]Data!$D9772)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9">
        <v>10.528</v>
      </c>
      <c r="T9772" s="2">
        <v>4</v>
      </c>
      <c r="U9772" s="25">
        <v>0.2</v>
      </c>
      <c r="V9772" s="25">
        <v>3.4215999999999993</v>
      </c>
      <c r="W9772" s="11">
        <f>Table_1[[#This Row],[Discount]]/Table_1[[#This Row],[Sales]]</f>
        <v>1.8996960486322188E-2</v>
      </c>
      <c r="X9772" t="str">
        <f>IF(Table_1[[#This Row],[Discount %]]&lt;=0.1, "0-10%", IF(Table_1[[#This Row],[Discount %]]&lt;=0.2, "10-20%", IF(Table_1[[#This Row],[Discount %]]&lt;=0.3, "20-30%", IF(Table_1[[#This Row],[Discount %]]&lt;=0.4, "30-40%", "40%+"))))</f>
        <v>0-10%</v>
      </c>
    </row>
    <row r="9773" spans="1:24" ht="14.4" x14ac:dyDescent="0.3">
      <c r="A9773" s="2">
        <v>9772</v>
      </c>
      <c r="B9773" s="2" t="s">
        <v>10829</v>
      </c>
      <c r="C9773" s="2">
        <f>YEAR([1]Data!$D9773)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9">
        <v>42.384</v>
      </c>
      <c r="T9773" s="2">
        <v>2</v>
      </c>
      <c r="U9773" s="25">
        <v>0.2</v>
      </c>
      <c r="V9773" s="25">
        <v>4.2384000000000022</v>
      </c>
      <c r="W9773" s="11">
        <f>Table_1[[#This Row],[Discount]]/Table_1[[#This Row],[Sales]]</f>
        <v>4.7187617969044922E-3</v>
      </c>
      <c r="X9773" t="str">
        <f>IF(Table_1[[#This Row],[Discount %]]&lt;=0.1, "0-10%", IF(Table_1[[#This Row],[Discount %]]&lt;=0.2, "10-20%", IF(Table_1[[#This Row],[Discount %]]&lt;=0.3, "20-30%", IF(Table_1[[#This Row],[Discount %]]&lt;=0.4, "30-40%", "40%+"))))</f>
        <v>0-10%</v>
      </c>
    </row>
    <row r="9774" spans="1:24" ht="14.4" x14ac:dyDescent="0.3">
      <c r="A9774" s="2">
        <v>9773</v>
      </c>
      <c r="B9774" s="2" t="s">
        <v>10830</v>
      </c>
      <c r="C9774" s="2">
        <f>YEAR([1]Data!$D9774)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9">
        <v>123.92000000000002</v>
      </c>
      <c r="T9774" s="2">
        <v>5</v>
      </c>
      <c r="U9774" s="25">
        <v>0.2</v>
      </c>
      <c r="V9774" s="25">
        <v>38.724999999999994</v>
      </c>
      <c r="W9774" s="11">
        <f>Table_1[[#This Row],[Discount]]/Table_1[[#This Row],[Sales]]</f>
        <v>1.6139444803098771E-3</v>
      </c>
      <c r="X9774" t="str">
        <f>IF(Table_1[[#This Row],[Discount %]]&lt;=0.1, "0-10%", IF(Table_1[[#This Row],[Discount %]]&lt;=0.2, "10-20%", IF(Table_1[[#This Row],[Discount %]]&lt;=0.3, "20-30%", IF(Table_1[[#This Row],[Discount %]]&lt;=0.4, "30-40%", "40%+"))))</f>
        <v>0-10%</v>
      </c>
    </row>
    <row r="9775" spans="1:24" ht="14.4" x14ac:dyDescent="0.3">
      <c r="A9775" s="2">
        <v>9774</v>
      </c>
      <c r="B9775" s="2" t="s">
        <v>10831</v>
      </c>
      <c r="C9775" s="2">
        <f>YEAR([1]Data!$D9775)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9">
        <v>135.94999999999999</v>
      </c>
      <c r="T9775" s="2">
        <v>1</v>
      </c>
      <c r="U9775" s="25">
        <v>0</v>
      </c>
      <c r="V9775" s="25">
        <v>39.425499999999985</v>
      </c>
      <c r="W9775" s="11">
        <f>Table_1[[#This Row],[Discount]]/Table_1[[#This Row],[Sales]]</f>
        <v>0</v>
      </c>
      <c r="X9775" t="str">
        <f>IF(Table_1[[#This Row],[Discount %]]&lt;=0.1, "0-10%", IF(Table_1[[#This Row],[Discount %]]&lt;=0.2, "10-20%", IF(Table_1[[#This Row],[Discount %]]&lt;=0.3, "20-30%", IF(Table_1[[#This Row],[Discount %]]&lt;=0.4, "30-40%", "40%+"))))</f>
        <v>0-10%</v>
      </c>
    </row>
    <row r="9776" spans="1:24" ht="14.4" x14ac:dyDescent="0.3">
      <c r="A9776" s="2">
        <v>9775</v>
      </c>
      <c r="B9776" s="2" t="s">
        <v>10832</v>
      </c>
      <c r="C9776" s="2">
        <f>YEAR([1]Data!$D9776)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9">
        <v>2177.5839999999994</v>
      </c>
      <c r="T9776" s="2">
        <v>8</v>
      </c>
      <c r="U9776" s="25">
        <v>0.8</v>
      </c>
      <c r="V9776" s="25">
        <v>-3701.8928000000014</v>
      </c>
      <c r="W9776" s="11">
        <f>Table_1[[#This Row],[Discount]]/Table_1[[#This Row],[Sales]]</f>
        <v>3.6737962806486469E-4</v>
      </c>
      <c r="X9776" t="str">
        <f>IF(Table_1[[#This Row],[Discount %]]&lt;=0.1, "0-10%", IF(Table_1[[#This Row],[Discount %]]&lt;=0.2, "10-20%", IF(Table_1[[#This Row],[Discount %]]&lt;=0.3, "20-30%", IF(Table_1[[#This Row],[Discount %]]&lt;=0.4, "30-40%", "40%+"))))</f>
        <v>0-10%</v>
      </c>
    </row>
    <row r="9777" spans="1:24" ht="14.4" x14ac:dyDescent="0.3">
      <c r="A9777" s="2">
        <v>9776</v>
      </c>
      <c r="B9777" s="2" t="s">
        <v>10832</v>
      </c>
      <c r="C9777" s="2">
        <f>YEAR([1]Data!$D9777)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9">
        <v>17.496000000000002</v>
      </c>
      <c r="T9777" s="2">
        <v>3</v>
      </c>
      <c r="U9777" s="25">
        <v>0.6</v>
      </c>
      <c r="V9777" s="25">
        <v>-10.060199999999998</v>
      </c>
      <c r="W9777" s="11">
        <f>Table_1[[#This Row],[Discount]]/Table_1[[#This Row],[Sales]]</f>
        <v>3.4293552812071325E-2</v>
      </c>
      <c r="X9777" t="str">
        <f>IF(Table_1[[#This Row],[Discount %]]&lt;=0.1, "0-10%", IF(Table_1[[#This Row],[Discount %]]&lt;=0.2, "10-20%", IF(Table_1[[#This Row],[Discount %]]&lt;=0.3, "20-30%", IF(Table_1[[#This Row],[Discount %]]&lt;=0.4, "30-40%", "40%+"))))</f>
        <v>0-10%</v>
      </c>
    </row>
    <row r="9778" spans="1:24" ht="14.4" x14ac:dyDescent="0.3">
      <c r="A9778" s="2">
        <v>9777</v>
      </c>
      <c r="B9778" s="2" t="s">
        <v>10832</v>
      </c>
      <c r="C9778" s="2">
        <f>YEAR([1]Data!$D9778)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9">
        <v>16.783999999999995</v>
      </c>
      <c r="T9778" s="2">
        <v>4</v>
      </c>
      <c r="U9778" s="25">
        <v>0.8</v>
      </c>
      <c r="V9778" s="25">
        <v>-26.854400000000012</v>
      </c>
      <c r="W9778" s="11">
        <f>Table_1[[#This Row],[Discount]]/Table_1[[#This Row],[Sales]]</f>
        <v>4.7664442326024799E-2</v>
      </c>
      <c r="X9778" t="str">
        <f>IF(Table_1[[#This Row],[Discount %]]&lt;=0.1, "0-10%", IF(Table_1[[#This Row],[Discount %]]&lt;=0.2, "10-20%", IF(Table_1[[#This Row],[Discount %]]&lt;=0.3, "20-30%", IF(Table_1[[#This Row],[Discount %]]&lt;=0.4, "30-40%", "40%+"))))</f>
        <v>0-10%</v>
      </c>
    </row>
    <row r="9779" spans="1:24" ht="14.4" x14ac:dyDescent="0.3">
      <c r="A9779" s="2">
        <v>9778</v>
      </c>
      <c r="B9779" s="2" t="s">
        <v>10832</v>
      </c>
      <c r="C9779" s="2">
        <f>YEAR([1]Data!$D9779)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9">
        <v>431.13600000000002</v>
      </c>
      <c r="T9779" s="2">
        <v>9</v>
      </c>
      <c r="U9779" s="25">
        <v>0.2</v>
      </c>
      <c r="V9779" s="25">
        <v>-26.946000000000012</v>
      </c>
      <c r="W9779" s="11">
        <f>Table_1[[#This Row],[Discount]]/Table_1[[#This Row],[Sales]]</f>
        <v>4.6389074445186669E-4</v>
      </c>
      <c r="X9779" t="str">
        <f>IF(Table_1[[#This Row],[Discount %]]&lt;=0.1, "0-10%", IF(Table_1[[#This Row],[Discount %]]&lt;=0.2, "10-20%", IF(Table_1[[#This Row],[Discount %]]&lt;=0.3, "20-30%", IF(Table_1[[#This Row],[Discount %]]&lt;=0.4, "30-40%", "40%+"))))</f>
        <v>0-10%</v>
      </c>
    </row>
    <row r="9780" spans="1:24" ht="14.4" x14ac:dyDescent="0.3">
      <c r="A9780" s="2">
        <v>9779</v>
      </c>
      <c r="B9780" s="2" t="s">
        <v>10832</v>
      </c>
      <c r="C9780" s="2">
        <f>YEAR([1]Data!$D9780)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9">
        <v>8.879999999999999</v>
      </c>
      <c r="T9780" s="2">
        <v>5</v>
      </c>
      <c r="U9780" s="25">
        <v>0.8</v>
      </c>
      <c r="V9780" s="25">
        <v>-13.32</v>
      </c>
      <c r="W9780" s="11">
        <f>Table_1[[#This Row],[Discount]]/Table_1[[#This Row],[Sales]]</f>
        <v>9.00900900900901E-2</v>
      </c>
      <c r="X9780" t="str">
        <f>IF(Table_1[[#This Row],[Discount %]]&lt;=0.1, "0-10%", IF(Table_1[[#This Row],[Discount %]]&lt;=0.2, "10-20%", IF(Table_1[[#This Row],[Discount %]]&lt;=0.3, "20-30%", IF(Table_1[[#This Row],[Discount %]]&lt;=0.4, "30-40%", "40%+"))))</f>
        <v>0-10%</v>
      </c>
    </row>
    <row r="9781" spans="1:24" ht="14.4" x14ac:dyDescent="0.3">
      <c r="A9781" s="2">
        <v>9780</v>
      </c>
      <c r="B9781" s="2" t="s">
        <v>10832</v>
      </c>
      <c r="C9781" s="2">
        <f>YEAR([1]Data!$D9781)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9">
        <v>4.8359999999999985</v>
      </c>
      <c r="T9781" s="2">
        <v>2</v>
      </c>
      <c r="U9781" s="25">
        <v>0.8</v>
      </c>
      <c r="V9781" s="25">
        <v>-12.090000000000003</v>
      </c>
      <c r="W9781" s="11">
        <f>Table_1[[#This Row],[Discount]]/Table_1[[#This Row],[Sales]]</f>
        <v>0.16542597187758484</v>
      </c>
      <c r="X9781" t="str">
        <f>IF(Table_1[[#This Row],[Discount %]]&lt;=0.1, "0-10%", IF(Table_1[[#This Row],[Discount %]]&lt;=0.2, "10-20%", IF(Table_1[[#This Row],[Discount %]]&lt;=0.3, "20-30%", IF(Table_1[[#This Row],[Discount %]]&lt;=0.4, "30-40%", "40%+"))))</f>
        <v>10-20%</v>
      </c>
    </row>
    <row r="9782" spans="1:24" ht="14.4" x14ac:dyDescent="0.3">
      <c r="A9782" s="2">
        <v>9781</v>
      </c>
      <c r="B9782" s="2" t="s">
        <v>10833</v>
      </c>
      <c r="C9782" s="2">
        <f>YEAR([1]Data!$D9782)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9">
        <v>437.84999999999997</v>
      </c>
      <c r="T9782" s="2">
        <v>3</v>
      </c>
      <c r="U9782" s="25">
        <v>0</v>
      </c>
      <c r="V9782" s="25">
        <v>131.35499999999996</v>
      </c>
      <c r="W9782" s="11">
        <f>Table_1[[#This Row],[Discount]]/Table_1[[#This Row],[Sales]]</f>
        <v>0</v>
      </c>
      <c r="X9782" t="str">
        <f>IF(Table_1[[#This Row],[Discount %]]&lt;=0.1, "0-10%", IF(Table_1[[#This Row],[Discount %]]&lt;=0.2, "10-20%", IF(Table_1[[#This Row],[Discount %]]&lt;=0.3, "20-30%", IF(Table_1[[#This Row],[Discount %]]&lt;=0.4, "30-40%", "40%+"))))</f>
        <v>0-10%</v>
      </c>
    </row>
    <row r="9783" spans="1:24" ht="14.4" x14ac:dyDescent="0.3">
      <c r="A9783" s="2">
        <v>9782</v>
      </c>
      <c r="B9783" s="2" t="s">
        <v>10833</v>
      </c>
      <c r="C9783" s="2">
        <f>YEAR([1]Data!$D9783)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9">
        <v>673.5680000000001</v>
      </c>
      <c r="T9783" s="2">
        <v>2</v>
      </c>
      <c r="U9783" s="25">
        <v>0.2</v>
      </c>
      <c r="V9783" s="25">
        <v>252.58799999999999</v>
      </c>
      <c r="W9783" s="11">
        <f>Table_1[[#This Row],[Discount]]/Table_1[[#This Row],[Sales]]</f>
        <v>2.9692621977291079E-4</v>
      </c>
      <c r="X9783" t="str">
        <f>IF(Table_1[[#This Row],[Discount %]]&lt;=0.1, "0-10%", IF(Table_1[[#This Row],[Discount %]]&lt;=0.2, "10-20%", IF(Table_1[[#This Row],[Discount %]]&lt;=0.3, "20-30%", IF(Table_1[[#This Row],[Discount %]]&lt;=0.4, "30-40%", "40%+"))))</f>
        <v>0-10%</v>
      </c>
    </row>
    <row r="9784" spans="1:24" ht="14.4" x14ac:dyDescent="0.3">
      <c r="A9784" s="2">
        <v>9783</v>
      </c>
      <c r="B9784" s="2" t="s">
        <v>10834</v>
      </c>
      <c r="C9784" s="2">
        <f>YEAR([1]Data!$D9784)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9">
        <v>274.8</v>
      </c>
      <c r="T9784" s="2">
        <v>5</v>
      </c>
      <c r="U9784" s="25">
        <v>0</v>
      </c>
      <c r="V9784" s="25">
        <v>134.65199999999999</v>
      </c>
      <c r="W9784" s="11">
        <f>Table_1[[#This Row],[Discount]]/Table_1[[#This Row],[Sales]]</f>
        <v>0</v>
      </c>
      <c r="X9784" t="str">
        <f>IF(Table_1[[#This Row],[Discount %]]&lt;=0.1, "0-10%", IF(Table_1[[#This Row],[Discount %]]&lt;=0.2, "10-20%", IF(Table_1[[#This Row],[Discount %]]&lt;=0.3, "20-30%", IF(Table_1[[#This Row],[Discount %]]&lt;=0.4, "30-40%", "40%+"))))</f>
        <v>0-10%</v>
      </c>
    </row>
    <row r="9785" spans="1:24" ht="14.4" x14ac:dyDescent="0.3">
      <c r="A9785" s="2">
        <v>9784</v>
      </c>
      <c r="B9785" s="2" t="s">
        <v>10834</v>
      </c>
      <c r="C9785" s="2">
        <f>YEAR([1]Data!$D9785)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9">
        <v>62.18</v>
      </c>
      <c r="T9785" s="2">
        <v>1</v>
      </c>
      <c r="U9785" s="25">
        <v>0</v>
      </c>
      <c r="V9785" s="25">
        <v>16.788600000000002</v>
      </c>
      <c r="W9785" s="11">
        <f>Table_1[[#This Row],[Discount]]/Table_1[[#This Row],[Sales]]</f>
        <v>0</v>
      </c>
      <c r="X9785" t="str">
        <f>IF(Table_1[[#This Row],[Discount %]]&lt;=0.1, "0-10%", IF(Table_1[[#This Row],[Discount %]]&lt;=0.2, "10-20%", IF(Table_1[[#This Row],[Discount %]]&lt;=0.3, "20-30%", IF(Table_1[[#This Row],[Discount %]]&lt;=0.4, "30-40%", "40%+"))))</f>
        <v>0-10%</v>
      </c>
    </row>
    <row r="9786" spans="1:24" ht="14.4" x14ac:dyDescent="0.3">
      <c r="A9786" s="2">
        <v>9785</v>
      </c>
      <c r="B9786" s="2" t="s">
        <v>10834</v>
      </c>
      <c r="C9786" s="2">
        <f>YEAR([1]Data!$D9786)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9">
        <v>8.2799999999999994</v>
      </c>
      <c r="T9786" s="2">
        <v>2</v>
      </c>
      <c r="U9786" s="25">
        <v>0</v>
      </c>
      <c r="V9786" s="25">
        <v>2.9807999999999995</v>
      </c>
      <c r="W9786" s="11">
        <f>Table_1[[#This Row],[Discount]]/Table_1[[#This Row],[Sales]]</f>
        <v>0</v>
      </c>
      <c r="X9786" t="str">
        <f>IF(Table_1[[#This Row],[Discount %]]&lt;=0.1, "0-10%", IF(Table_1[[#This Row],[Discount %]]&lt;=0.2, "10-20%", IF(Table_1[[#This Row],[Discount %]]&lt;=0.3, "20-30%", IF(Table_1[[#This Row],[Discount %]]&lt;=0.4, "30-40%", "40%+"))))</f>
        <v>0-10%</v>
      </c>
    </row>
    <row r="9787" spans="1:24" ht="14.4" x14ac:dyDescent="0.3">
      <c r="A9787" s="2">
        <v>9786</v>
      </c>
      <c r="B9787" s="2" t="s">
        <v>10835</v>
      </c>
      <c r="C9787" s="2">
        <f>YEAR([1]Data!$D9787)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9">
        <v>48.81</v>
      </c>
      <c r="T9787" s="2">
        <v>3</v>
      </c>
      <c r="U9787" s="25">
        <v>0</v>
      </c>
      <c r="V9787" s="25">
        <v>23.916899999999998</v>
      </c>
      <c r="W9787" s="11">
        <f>Table_1[[#This Row],[Discount]]/Table_1[[#This Row],[Sales]]</f>
        <v>0</v>
      </c>
      <c r="X9787" t="str">
        <f>IF(Table_1[[#This Row],[Discount %]]&lt;=0.1, "0-10%", IF(Table_1[[#This Row],[Discount %]]&lt;=0.2, "10-20%", IF(Table_1[[#This Row],[Discount %]]&lt;=0.3, "20-30%", IF(Table_1[[#This Row],[Discount %]]&lt;=0.4, "30-40%", "40%+"))))</f>
        <v>0-10%</v>
      </c>
    </row>
    <row r="9788" spans="1:24" ht="14.4" x14ac:dyDescent="0.3">
      <c r="A9788" s="2">
        <v>9787</v>
      </c>
      <c r="B9788" s="2" t="s">
        <v>10836</v>
      </c>
      <c r="C9788" s="2">
        <f>YEAR([1]Data!$D9788)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9">
        <v>149.9</v>
      </c>
      <c r="T9788" s="2">
        <v>5</v>
      </c>
      <c r="U9788" s="25">
        <v>0</v>
      </c>
      <c r="V9788" s="25">
        <v>40.472999999999999</v>
      </c>
      <c r="W9788" s="11">
        <f>Table_1[[#This Row],[Discount]]/Table_1[[#This Row],[Sales]]</f>
        <v>0</v>
      </c>
      <c r="X9788" t="str">
        <f>IF(Table_1[[#This Row],[Discount %]]&lt;=0.1, "0-10%", IF(Table_1[[#This Row],[Discount %]]&lt;=0.2, "10-20%", IF(Table_1[[#This Row],[Discount %]]&lt;=0.3, "20-30%", IF(Table_1[[#This Row],[Discount %]]&lt;=0.4, "30-40%", "40%+"))))</f>
        <v>0-10%</v>
      </c>
    </row>
    <row r="9789" spans="1:24" ht="14.4" x14ac:dyDescent="0.3">
      <c r="A9789" s="2">
        <v>9788</v>
      </c>
      <c r="B9789" s="2" t="s">
        <v>10837</v>
      </c>
      <c r="C9789" s="2">
        <f>YEAR([1]Data!$D9789)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9">
        <v>1023.3319999999999</v>
      </c>
      <c r="T9789" s="2">
        <v>5</v>
      </c>
      <c r="U9789" s="25">
        <v>0.32</v>
      </c>
      <c r="V9789" s="25">
        <v>-30.098000000000127</v>
      </c>
      <c r="W9789" s="11">
        <f>Table_1[[#This Row],[Discount]]/Table_1[[#This Row],[Sales]]</f>
        <v>3.1270399049379875E-4</v>
      </c>
      <c r="X9789" t="str">
        <f>IF(Table_1[[#This Row],[Discount %]]&lt;=0.1, "0-10%", IF(Table_1[[#This Row],[Discount %]]&lt;=0.2, "10-20%", IF(Table_1[[#This Row],[Discount %]]&lt;=0.3, "20-30%", IF(Table_1[[#This Row],[Discount %]]&lt;=0.4, "30-40%", "40%+"))))</f>
        <v>0-10%</v>
      </c>
    </row>
    <row r="9790" spans="1:24" ht="14.4" x14ac:dyDescent="0.3">
      <c r="A9790" s="2">
        <v>9789</v>
      </c>
      <c r="B9790" s="2" t="s">
        <v>10837</v>
      </c>
      <c r="C9790" s="2">
        <f>YEAR([1]Data!$D9790)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9">
        <v>600.55799999999999</v>
      </c>
      <c r="T9790" s="2">
        <v>3</v>
      </c>
      <c r="U9790" s="25">
        <v>0.3</v>
      </c>
      <c r="V9790" s="25">
        <v>-8.5794000000000779</v>
      </c>
      <c r="W9790" s="11">
        <f>Table_1[[#This Row],[Discount]]/Table_1[[#This Row],[Sales]]</f>
        <v>4.9953543204819513E-4</v>
      </c>
      <c r="X9790" t="str">
        <f>IF(Table_1[[#This Row],[Discount %]]&lt;=0.1, "0-10%", IF(Table_1[[#This Row],[Discount %]]&lt;=0.2, "10-20%", IF(Table_1[[#This Row],[Discount %]]&lt;=0.3, "20-30%", IF(Table_1[[#This Row],[Discount %]]&lt;=0.4, "30-40%", "40%+"))))</f>
        <v>0-10%</v>
      </c>
    </row>
    <row r="9791" spans="1:24" ht="14.4" x14ac:dyDescent="0.3">
      <c r="A9791" s="2">
        <v>9790</v>
      </c>
      <c r="B9791" s="2" t="s">
        <v>10837</v>
      </c>
      <c r="C9791" s="2">
        <f>YEAR([1]Data!$D9791)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9">
        <v>39.992000000000004</v>
      </c>
      <c r="T9791" s="2">
        <v>1</v>
      </c>
      <c r="U9791" s="25">
        <v>0.2</v>
      </c>
      <c r="V9791" s="25">
        <v>6.9985999999999997</v>
      </c>
      <c r="W9791" s="11">
        <f>Table_1[[#This Row],[Discount]]/Table_1[[#This Row],[Sales]]</f>
        <v>5.0010002000400074E-3</v>
      </c>
      <c r="X9791" t="str">
        <f>IF(Table_1[[#This Row],[Discount %]]&lt;=0.1, "0-10%", IF(Table_1[[#This Row],[Discount %]]&lt;=0.2, "10-20%", IF(Table_1[[#This Row],[Discount %]]&lt;=0.3, "20-30%", IF(Table_1[[#This Row],[Discount %]]&lt;=0.4, "30-40%", "40%+"))))</f>
        <v>0-10%</v>
      </c>
    </row>
    <row r="9792" spans="1:24" ht="14.4" x14ac:dyDescent="0.3">
      <c r="A9792" s="2">
        <v>9791</v>
      </c>
      <c r="B9792" s="2" t="s">
        <v>10837</v>
      </c>
      <c r="C9792" s="2">
        <f>YEAR([1]Data!$D9792)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9">
        <v>211.24599999999998</v>
      </c>
      <c r="T9792" s="2">
        <v>2</v>
      </c>
      <c r="U9792" s="25">
        <v>0.3</v>
      </c>
      <c r="V9792" s="25">
        <v>-66.391599999999983</v>
      </c>
      <c r="W9792" s="11">
        <f>Table_1[[#This Row],[Discount]]/Table_1[[#This Row],[Sales]]</f>
        <v>1.4201452335192146E-3</v>
      </c>
      <c r="X9792" t="str">
        <f>IF(Table_1[[#This Row],[Discount %]]&lt;=0.1, "0-10%", IF(Table_1[[#This Row],[Discount %]]&lt;=0.2, "10-20%", IF(Table_1[[#This Row],[Discount %]]&lt;=0.3, "20-30%", IF(Table_1[[#This Row],[Discount %]]&lt;=0.4, "30-40%", "40%+"))))</f>
        <v>0-10%</v>
      </c>
    </row>
    <row r="9793" spans="1:24" ht="14.4" x14ac:dyDescent="0.3">
      <c r="A9793" s="2">
        <v>9792</v>
      </c>
      <c r="B9793" s="2" t="s">
        <v>10838</v>
      </c>
      <c r="C9793" s="2">
        <f>YEAR([1]Data!$D9793)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9">
        <v>56.063999999999993</v>
      </c>
      <c r="T9793" s="2">
        <v>6</v>
      </c>
      <c r="U9793" s="25">
        <v>0.2</v>
      </c>
      <c r="V9793" s="25">
        <v>21.024000000000001</v>
      </c>
      <c r="W9793" s="11">
        <f>Table_1[[#This Row],[Discount]]/Table_1[[#This Row],[Sales]]</f>
        <v>3.5673515981735167E-3</v>
      </c>
      <c r="X9793" t="str">
        <f>IF(Table_1[[#This Row],[Discount %]]&lt;=0.1, "0-10%", IF(Table_1[[#This Row],[Discount %]]&lt;=0.2, "10-20%", IF(Table_1[[#This Row],[Discount %]]&lt;=0.3, "20-30%", IF(Table_1[[#This Row],[Discount %]]&lt;=0.4, "30-40%", "40%+"))))</f>
        <v>0-10%</v>
      </c>
    </row>
    <row r="9794" spans="1:24" ht="14.4" x14ac:dyDescent="0.3">
      <c r="A9794" s="2">
        <v>9793</v>
      </c>
      <c r="B9794" s="2" t="s">
        <v>10838</v>
      </c>
      <c r="C9794" s="2">
        <f>YEAR([1]Data!$D9794)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9">
        <v>107.77200000000001</v>
      </c>
      <c r="T9794" s="2">
        <v>2</v>
      </c>
      <c r="U9794" s="25">
        <v>0.3</v>
      </c>
      <c r="V9794" s="25">
        <v>-29.252400000000009</v>
      </c>
      <c r="W9794" s="11">
        <f>Table_1[[#This Row],[Discount]]/Table_1[[#This Row],[Sales]]</f>
        <v>2.7836543814719963E-3</v>
      </c>
      <c r="X9794" t="str">
        <f>IF(Table_1[[#This Row],[Discount %]]&lt;=0.1, "0-10%", IF(Table_1[[#This Row],[Discount %]]&lt;=0.2, "10-20%", IF(Table_1[[#This Row],[Discount %]]&lt;=0.3, "20-30%", IF(Table_1[[#This Row],[Discount %]]&lt;=0.4, "30-40%", "40%+"))))</f>
        <v>0-10%</v>
      </c>
    </row>
    <row r="9795" spans="1:24" ht="14.4" x14ac:dyDescent="0.3">
      <c r="A9795" s="2">
        <v>9794</v>
      </c>
      <c r="B9795" s="2" t="s">
        <v>10838</v>
      </c>
      <c r="C9795" s="2">
        <f>YEAR([1]Data!$D9795)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9">
        <v>4.8320000000000007</v>
      </c>
      <c r="T9795" s="2">
        <v>1</v>
      </c>
      <c r="U9795" s="25">
        <v>0.2</v>
      </c>
      <c r="V9795" s="25">
        <v>1.6307999999999998</v>
      </c>
      <c r="W9795" s="11">
        <f>Table_1[[#This Row],[Discount]]/Table_1[[#This Row],[Sales]]</f>
        <v>4.1390728476821188E-2</v>
      </c>
      <c r="X9795" t="str">
        <f>IF(Table_1[[#This Row],[Discount %]]&lt;=0.1, "0-10%", IF(Table_1[[#This Row],[Discount %]]&lt;=0.2, "10-20%", IF(Table_1[[#This Row],[Discount %]]&lt;=0.3, "20-30%", IF(Table_1[[#This Row],[Discount %]]&lt;=0.4, "30-40%", "40%+"))))</f>
        <v>0-10%</v>
      </c>
    </row>
    <row r="9796" spans="1:24" ht="14.4" x14ac:dyDescent="0.3">
      <c r="A9796" s="2">
        <v>9795</v>
      </c>
      <c r="B9796" s="2" t="s">
        <v>10838</v>
      </c>
      <c r="C9796" s="2">
        <f>YEAR([1]Data!$D9796)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9">
        <v>18.239999999999995</v>
      </c>
      <c r="T9796" s="2">
        <v>3</v>
      </c>
      <c r="U9796" s="25">
        <v>0.8</v>
      </c>
      <c r="V9796" s="25">
        <v>-31.00800000000001</v>
      </c>
      <c r="W9796" s="11">
        <f>Table_1[[#This Row],[Discount]]/Table_1[[#This Row],[Sales]]</f>
        <v>4.3859649122807029E-2</v>
      </c>
      <c r="X9796" t="str">
        <f>IF(Table_1[[#This Row],[Discount %]]&lt;=0.1, "0-10%", IF(Table_1[[#This Row],[Discount %]]&lt;=0.2, "10-20%", IF(Table_1[[#This Row],[Discount %]]&lt;=0.3, "20-30%", IF(Table_1[[#This Row],[Discount %]]&lt;=0.4, "30-40%", "40%+"))))</f>
        <v>0-10%</v>
      </c>
    </row>
    <row r="9797" spans="1:24" ht="14.4" x14ac:dyDescent="0.3">
      <c r="A9797" s="2">
        <v>9796</v>
      </c>
      <c r="B9797" s="2" t="s">
        <v>10839</v>
      </c>
      <c r="C9797" s="2">
        <f>YEAR([1]Data!$D9797)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9">
        <v>3.7979999999999992</v>
      </c>
      <c r="T9797" s="2">
        <v>3</v>
      </c>
      <c r="U9797" s="25">
        <v>0.8</v>
      </c>
      <c r="V9797" s="25">
        <v>-5.8869000000000007</v>
      </c>
      <c r="W9797" s="11">
        <f>Table_1[[#This Row],[Discount]]/Table_1[[#This Row],[Sales]]</f>
        <v>0.21063717746182206</v>
      </c>
      <c r="X9797" t="str">
        <f>IF(Table_1[[#This Row],[Discount %]]&lt;=0.1, "0-10%", IF(Table_1[[#This Row],[Discount %]]&lt;=0.2, "10-20%", IF(Table_1[[#This Row],[Discount %]]&lt;=0.3, "20-30%", IF(Table_1[[#This Row],[Discount %]]&lt;=0.4, "30-40%", "40%+"))))</f>
        <v>20-30%</v>
      </c>
    </row>
    <row r="9798" spans="1:24" ht="14.4" x14ac:dyDescent="0.3">
      <c r="A9798" s="2">
        <v>9797</v>
      </c>
      <c r="B9798" s="2" t="s">
        <v>10840</v>
      </c>
      <c r="C9798" s="2">
        <f>YEAR([1]Data!$D9798)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9">
        <v>10.368000000000002</v>
      </c>
      <c r="T9798" s="2">
        <v>2</v>
      </c>
      <c r="U9798" s="25">
        <v>0.2</v>
      </c>
      <c r="V9798" s="25">
        <v>1.5551999999999992</v>
      </c>
      <c r="W9798" s="11">
        <f>Table_1[[#This Row],[Discount]]/Table_1[[#This Row],[Sales]]</f>
        <v>1.9290123456790119E-2</v>
      </c>
      <c r="X9798" t="str">
        <f>IF(Table_1[[#This Row],[Discount %]]&lt;=0.1, "0-10%", IF(Table_1[[#This Row],[Discount %]]&lt;=0.2, "10-20%", IF(Table_1[[#This Row],[Discount %]]&lt;=0.3, "20-30%", IF(Table_1[[#This Row],[Discount %]]&lt;=0.4, "30-40%", "40%+"))))</f>
        <v>0-10%</v>
      </c>
    </row>
    <row r="9799" spans="1:24" ht="14.4" x14ac:dyDescent="0.3">
      <c r="A9799" s="2">
        <v>9798</v>
      </c>
      <c r="B9799" s="2" t="s">
        <v>10840</v>
      </c>
      <c r="C9799" s="2">
        <f>YEAR([1]Data!$D9799)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9">
        <v>235.18799999999999</v>
      </c>
      <c r="T9799" s="2">
        <v>2</v>
      </c>
      <c r="U9799" s="25">
        <v>0.4</v>
      </c>
      <c r="V9799" s="25">
        <v>-43.117800000000045</v>
      </c>
      <c r="W9799" s="11">
        <f>Table_1[[#This Row],[Discount]]/Table_1[[#This Row],[Sales]]</f>
        <v>1.700767045937718E-3</v>
      </c>
      <c r="X9799" t="str">
        <f>IF(Table_1[[#This Row],[Discount %]]&lt;=0.1, "0-10%", IF(Table_1[[#This Row],[Discount %]]&lt;=0.2, "10-20%", IF(Table_1[[#This Row],[Discount %]]&lt;=0.3, "20-30%", IF(Table_1[[#This Row],[Discount %]]&lt;=0.4, "30-40%", "40%+"))))</f>
        <v>0-10%</v>
      </c>
    </row>
    <row r="9800" spans="1:24" ht="14.4" x14ac:dyDescent="0.3">
      <c r="A9800" s="2">
        <v>9799</v>
      </c>
      <c r="B9800" s="2" t="s">
        <v>10840</v>
      </c>
      <c r="C9800" s="2">
        <f>YEAR([1]Data!$D9800)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9">
        <v>26.376000000000001</v>
      </c>
      <c r="T9800" s="2">
        <v>4</v>
      </c>
      <c r="U9800" s="25">
        <v>0.4</v>
      </c>
      <c r="V9800" s="25">
        <v>2.6375999999999991</v>
      </c>
      <c r="W9800" s="11">
        <f>Table_1[[#This Row],[Discount]]/Table_1[[#This Row],[Sales]]</f>
        <v>1.5165301789505611E-2</v>
      </c>
      <c r="X9800" t="str">
        <f>IF(Table_1[[#This Row],[Discount %]]&lt;=0.1, "0-10%", IF(Table_1[[#This Row],[Discount %]]&lt;=0.2, "10-20%", IF(Table_1[[#This Row],[Discount %]]&lt;=0.3, "20-30%", IF(Table_1[[#This Row],[Discount %]]&lt;=0.4, "30-40%", "40%+"))))</f>
        <v>0-10%</v>
      </c>
    </row>
    <row r="9801" spans="1:24" ht="14.4" x14ac:dyDescent="0.3">
      <c r="A9801" s="2">
        <v>9800</v>
      </c>
      <c r="B9801" s="2" t="s">
        <v>10840</v>
      </c>
      <c r="C9801" s="2">
        <f>YEAR([1]Data!$D9801)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9">
        <v>10.384</v>
      </c>
      <c r="T9801" s="2">
        <v>2</v>
      </c>
      <c r="U9801" s="25">
        <v>0.2</v>
      </c>
      <c r="V9801" s="25">
        <v>2.2065999999999999</v>
      </c>
      <c r="W9801" s="11">
        <f>Table_1[[#This Row],[Discount]]/Table_1[[#This Row],[Sales]]</f>
        <v>1.9260400616332819E-2</v>
      </c>
      <c r="X9801" t="str">
        <f>IF(Table_1[[#This Row],[Discount %]]&lt;=0.1, "0-10%", IF(Table_1[[#This Row],[Discount %]]&lt;=0.2, "10-20%", IF(Table_1[[#This Row],[Discount %]]&lt;=0.3, "20-30%", IF(Table_1[[#This Row],[Discount %]]&lt;=0.4, "30-40%", "40%+"))))</f>
        <v>0-10%</v>
      </c>
    </row>
    <row r="9802" spans="1:24" ht="14.4" x14ac:dyDescent="0.3">
      <c r="A9802" s="2">
        <v>9801</v>
      </c>
      <c r="B9802" s="2" t="s">
        <v>10840</v>
      </c>
      <c r="C9802" s="2">
        <f>YEAR([1]Data!$D9802)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9">
        <v>107.11799999999999</v>
      </c>
      <c r="T9802" s="2">
        <v>3</v>
      </c>
      <c r="U9802" s="25">
        <v>0.4</v>
      </c>
      <c r="V9802" s="25">
        <v>-21.423599999999993</v>
      </c>
      <c r="W9802" s="11">
        <f>Table_1[[#This Row],[Discount]]/Table_1[[#This Row],[Sales]]</f>
        <v>3.7341996676562299E-3</v>
      </c>
      <c r="X9802" t="str">
        <f>IF(Table_1[[#This Row],[Discount %]]&lt;=0.1, "0-10%", IF(Table_1[[#This Row],[Discount %]]&lt;=0.2, "10-20%", IF(Table_1[[#This Row],[Discount %]]&lt;=0.3, "20-30%", IF(Table_1[[#This Row],[Discount %]]&lt;=0.4, "30-40%", "40%+"))))</f>
        <v>0-10%</v>
      </c>
    </row>
    <row r="9803" spans="1:24" ht="14.4" x14ac:dyDescent="0.3">
      <c r="A9803" s="2">
        <v>9802</v>
      </c>
      <c r="B9803" s="2" t="s">
        <v>10841</v>
      </c>
      <c r="C9803" s="2">
        <f>YEAR([1]Data!$D9803)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9">
        <v>97.3</v>
      </c>
      <c r="T9803" s="2">
        <v>7</v>
      </c>
      <c r="U9803" s="25">
        <v>0</v>
      </c>
      <c r="V9803" s="25">
        <v>28.216999999999992</v>
      </c>
      <c r="W9803" s="11">
        <f>Table_1[[#This Row],[Discount]]/Table_1[[#This Row],[Sales]]</f>
        <v>0</v>
      </c>
      <c r="X9803" t="str">
        <f>IF(Table_1[[#This Row],[Discount %]]&lt;=0.1, "0-10%", IF(Table_1[[#This Row],[Discount %]]&lt;=0.2, "10-20%", IF(Table_1[[#This Row],[Discount %]]&lt;=0.3, "20-30%", IF(Table_1[[#This Row],[Discount %]]&lt;=0.4, "30-40%", "40%+"))))</f>
        <v>0-10%</v>
      </c>
    </row>
    <row r="9804" spans="1:24" ht="14.4" x14ac:dyDescent="0.3">
      <c r="A9804" s="2">
        <v>9803</v>
      </c>
      <c r="B9804" s="2" t="s">
        <v>10843</v>
      </c>
      <c r="C9804" s="2">
        <f>YEAR([1]Data!$D9804)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9">
        <v>3.3280000000000003</v>
      </c>
      <c r="T9804" s="2">
        <v>2</v>
      </c>
      <c r="U9804" s="25">
        <v>0.2</v>
      </c>
      <c r="V9804" s="25">
        <v>1.2064000000000001</v>
      </c>
      <c r="W9804" s="11">
        <f>Table_1[[#This Row],[Discount]]/Table_1[[#This Row],[Sales]]</f>
        <v>6.0096153846153841E-2</v>
      </c>
      <c r="X9804" t="str">
        <f>IF(Table_1[[#This Row],[Discount %]]&lt;=0.1, "0-10%", IF(Table_1[[#This Row],[Discount %]]&lt;=0.2, "10-20%", IF(Table_1[[#This Row],[Discount %]]&lt;=0.3, "20-30%", IF(Table_1[[#This Row],[Discount %]]&lt;=0.4, "30-40%", "40%+"))))</f>
        <v>0-10%</v>
      </c>
    </row>
    <row r="9805" spans="1:24" ht="14.4" x14ac:dyDescent="0.3">
      <c r="A9805" s="2">
        <v>9804</v>
      </c>
      <c r="B9805" s="2" t="s">
        <v>10843</v>
      </c>
      <c r="C9805" s="2">
        <f>YEAR([1]Data!$D9805)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9">
        <v>135.99</v>
      </c>
      <c r="T9805" s="2">
        <v>1</v>
      </c>
      <c r="U9805" s="25">
        <v>0</v>
      </c>
      <c r="V9805" s="25">
        <v>36.717300000000009</v>
      </c>
      <c r="W9805" s="11">
        <f>Table_1[[#This Row],[Discount]]/Table_1[[#This Row],[Sales]]</f>
        <v>0</v>
      </c>
      <c r="X9805" t="str">
        <f>IF(Table_1[[#This Row],[Discount %]]&lt;=0.1, "0-10%", IF(Table_1[[#This Row],[Discount %]]&lt;=0.2, "10-20%", IF(Table_1[[#This Row],[Discount %]]&lt;=0.3, "20-30%", IF(Table_1[[#This Row],[Discount %]]&lt;=0.4, "30-40%", "40%+"))))</f>
        <v>0-10%</v>
      </c>
    </row>
    <row r="9806" spans="1:24" ht="14.4" x14ac:dyDescent="0.3">
      <c r="A9806" s="2">
        <v>9805</v>
      </c>
      <c r="B9806" s="2" t="s">
        <v>10843</v>
      </c>
      <c r="C9806" s="2">
        <f>YEAR([1]Data!$D9806)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9">
        <v>7.38</v>
      </c>
      <c r="T9806" s="2">
        <v>1</v>
      </c>
      <c r="U9806" s="25">
        <v>0</v>
      </c>
      <c r="V9806" s="25">
        <v>2.1401999999999992</v>
      </c>
      <c r="W9806" s="11">
        <f>Table_1[[#This Row],[Discount]]/Table_1[[#This Row],[Sales]]</f>
        <v>0</v>
      </c>
      <c r="X9806" t="str">
        <f>IF(Table_1[[#This Row],[Discount %]]&lt;=0.1, "0-10%", IF(Table_1[[#This Row],[Discount %]]&lt;=0.2, "10-20%", IF(Table_1[[#This Row],[Discount %]]&lt;=0.3, "20-30%", IF(Table_1[[#This Row],[Discount %]]&lt;=0.4, "30-40%", "40%+"))))</f>
        <v>0-10%</v>
      </c>
    </row>
    <row r="9807" spans="1:24" ht="14.4" x14ac:dyDescent="0.3">
      <c r="A9807" s="2">
        <v>9806</v>
      </c>
      <c r="B9807" s="2" t="s">
        <v>10844</v>
      </c>
      <c r="C9807" s="2">
        <f>YEAR([1]Data!$D9807)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9">
        <v>45.568000000000005</v>
      </c>
      <c r="T9807" s="2">
        <v>2</v>
      </c>
      <c r="U9807" s="25">
        <v>0.2</v>
      </c>
      <c r="V9807" s="25">
        <v>9.6832000000000011</v>
      </c>
      <c r="W9807" s="11">
        <f>Table_1[[#This Row],[Discount]]/Table_1[[#This Row],[Sales]]</f>
        <v>4.3890449438202242E-3</v>
      </c>
      <c r="X9807" t="str">
        <f>IF(Table_1[[#This Row],[Discount %]]&lt;=0.1, "0-10%", IF(Table_1[[#This Row],[Discount %]]&lt;=0.2, "10-20%", IF(Table_1[[#This Row],[Discount %]]&lt;=0.3, "20-30%", IF(Table_1[[#This Row],[Discount %]]&lt;=0.4, "30-40%", "40%+"))))</f>
        <v>0-10%</v>
      </c>
    </row>
    <row r="9808" spans="1:24" ht="14.4" x14ac:dyDescent="0.3">
      <c r="A9808" s="2">
        <v>9807</v>
      </c>
      <c r="B9808" s="2" t="s">
        <v>10844</v>
      </c>
      <c r="C9808" s="2">
        <f>YEAR([1]Data!$D9808)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9">
        <v>28.752000000000006</v>
      </c>
      <c r="T9808" s="2">
        <v>8</v>
      </c>
      <c r="U9808" s="25">
        <v>0.7</v>
      </c>
      <c r="V9808" s="25">
        <v>-21.084799999999994</v>
      </c>
      <c r="W9808" s="11">
        <f>Table_1[[#This Row],[Discount]]/Table_1[[#This Row],[Sales]]</f>
        <v>2.4346132442960484E-2</v>
      </c>
      <c r="X9808" t="str">
        <f>IF(Table_1[[#This Row],[Discount %]]&lt;=0.1, "0-10%", IF(Table_1[[#This Row],[Discount %]]&lt;=0.2, "10-20%", IF(Table_1[[#This Row],[Discount %]]&lt;=0.3, "20-30%", IF(Table_1[[#This Row],[Discount %]]&lt;=0.4, "30-40%", "40%+"))))</f>
        <v>0-10%</v>
      </c>
    </row>
    <row r="9809" spans="1:24" ht="14.4" x14ac:dyDescent="0.3">
      <c r="A9809" s="2">
        <v>9808</v>
      </c>
      <c r="B9809" s="2" t="s">
        <v>10845</v>
      </c>
      <c r="C9809" s="2">
        <f>YEAR([1]Data!$D9809)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9">
        <v>194.84800000000001</v>
      </c>
      <c r="T9809" s="2">
        <v>4</v>
      </c>
      <c r="U9809" s="25">
        <v>0.2</v>
      </c>
      <c r="V9809" s="25">
        <v>12.177999999999983</v>
      </c>
      <c r="W9809" s="11">
        <f>Table_1[[#This Row],[Discount]]/Table_1[[#This Row],[Sales]]</f>
        <v>1.0264411233371655E-3</v>
      </c>
      <c r="X9809" t="str">
        <f>IF(Table_1[[#This Row],[Discount %]]&lt;=0.1, "0-10%", IF(Table_1[[#This Row],[Discount %]]&lt;=0.2, "10-20%", IF(Table_1[[#This Row],[Discount %]]&lt;=0.3, "20-30%", IF(Table_1[[#This Row],[Discount %]]&lt;=0.4, "30-40%", "40%+"))))</f>
        <v>0-10%</v>
      </c>
    </row>
    <row r="9810" spans="1:24" ht="14.4" x14ac:dyDescent="0.3">
      <c r="A9810" s="2">
        <v>9809</v>
      </c>
      <c r="B9810" s="2" t="s">
        <v>10846</v>
      </c>
      <c r="C9810" s="2">
        <f>YEAR([1]Data!$D9810)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9">
        <v>2.1119999999999997</v>
      </c>
      <c r="T9810" s="2">
        <v>2</v>
      </c>
      <c r="U9810" s="25">
        <v>0.8</v>
      </c>
      <c r="V9810" s="25">
        <v>-3.3792</v>
      </c>
      <c r="W9810" s="11">
        <f>Table_1[[#This Row],[Discount]]/Table_1[[#This Row],[Sales]]</f>
        <v>0.3787878787878789</v>
      </c>
      <c r="X9810" t="str">
        <f>IF(Table_1[[#This Row],[Discount %]]&lt;=0.1, "0-10%", IF(Table_1[[#This Row],[Discount %]]&lt;=0.2, "10-20%", IF(Table_1[[#This Row],[Discount %]]&lt;=0.3, "20-30%", IF(Table_1[[#This Row],[Discount %]]&lt;=0.4, "30-40%", "40%+"))))</f>
        <v>30-40%</v>
      </c>
    </row>
    <row r="9811" spans="1:24" ht="14.4" x14ac:dyDescent="0.3">
      <c r="A9811" s="2">
        <v>9810</v>
      </c>
      <c r="B9811" s="2" t="s">
        <v>10847</v>
      </c>
      <c r="C9811" s="2">
        <f>YEAR([1]Data!$D9811)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9">
        <v>25.920000000000005</v>
      </c>
      <c r="T9811" s="2">
        <v>5</v>
      </c>
      <c r="U9811" s="25">
        <v>0.2</v>
      </c>
      <c r="V9811" s="25">
        <v>9.0719999999999992</v>
      </c>
      <c r="W9811" s="11">
        <f>Table_1[[#This Row],[Discount]]/Table_1[[#This Row],[Sales]]</f>
        <v>7.7160493827160481E-3</v>
      </c>
      <c r="X9811" t="str">
        <f>IF(Table_1[[#This Row],[Discount %]]&lt;=0.1, "0-10%", IF(Table_1[[#This Row],[Discount %]]&lt;=0.2, "10-20%", IF(Table_1[[#This Row],[Discount %]]&lt;=0.3, "20-30%", IF(Table_1[[#This Row],[Discount %]]&lt;=0.4, "30-40%", "40%+"))))</f>
        <v>0-10%</v>
      </c>
    </row>
    <row r="9812" spans="1:24" ht="14.4" x14ac:dyDescent="0.3">
      <c r="A9812" s="2">
        <v>9811</v>
      </c>
      <c r="B9812" s="2" t="s">
        <v>10847</v>
      </c>
      <c r="C9812" s="2">
        <f>YEAR([1]Data!$D9812)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9">
        <v>120.76800000000001</v>
      </c>
      <c r="T9812" s="2">
        <v>4</v>
      </c>
      <c r="U9812" s="25">
        <v>0.2</v>
      </c>
      <c r="V9812" s="25">
        <v>9.0575999999999972</v>
      </c>
      <c r="W9812" s="11">
        <f>Table_1[[#This Row],[Discount]]/Table_1[[#This Row],[Sales]]</f>
        <v>1.6560678325384206E-3</v>
      </c>
      <c r="X9812" t="str">
        <f>IF(Table_1[[#This Row],[Discount %]]&lt;=0.1, "0-10%", IF(Table_1[[#This Row],[Discount %]]&lt;=0.2, "10-20%", IF(Table_1[[#This Row],[Discount %]]&lt;=0.3, "20-30%", IF(Table_1[[#This Row],[Discount %]]&lt;=0.4, "30-40%", "40%+"))))</f>
        <v>0-10%</v>
      </c>
    </row>
    <row r="9813" spans="1:24" ht="14.4" x14ac:dyDescent="0.3">
      <c r="A9813" s="2">
        <v>9812</v>
      </c>
      <c r="B9813" s="2" t="s">
        <v>10848</v>
      </c>
      <c r="C9813" s="2">
        <f>YEAR([1]Data!$D9813)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9">
        <v>25.92</v>
      </c>
      <c r="T9813" s="2">
        <v>4</v>
      </c>
      <c r="U9813" s="25">
        <v>0</v>
      </c>
      <c r="V9813" s="25">
        <v>12.441600000000001</v>
      </c>
      <c r="W9813" s="11">
        <f>Table_1[[#This Row],[Discount]]/Table_1[[#This Row],[Sales]]</f>
        <v>0</v>
      </c>
      <c r="X9813" t="str">
        <f>IF(Table_1[[#This Row],[Discount %]]&lt;=0.1, "0-10%", IF(Table_1[[#This Row],[Discount %]]&lt;=0.2, "10-20%", IF(Table_1[[#This Row],[Discount %]]&lt;=0.3, "20-30%", IF(Table_1[[#This Row],[Discount %]]&lt;=0.4, "30-40%", "40%+"))))</f>
        <v>0-10%</v>
      </c>
    </row>
    <row r="9814" spans="1:24" ht="14.4" x14ac:dyDescent="0.3">
      <c r="A9814" s="2">
        <v>9813</v>
      </c>
      <c r="B9814" s="2" t="s">
        <v>10848</v>
      </c>
      <c r="C9814" s="2">
        <f>YEAR([1]Data!$D9814)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9">
        <v>34.650000000000006</v>
      </c>
      <c r="T9814" s="2">
        <v>3</v>
      </c>
      <c r="U9814" s="25">
        <v>0</v>
      </c>
      <c r="V9814" s="25">
        <v>9.702</v>
      </c>
      <c r="W9814" s="11">
        <f>Table_1[[#This Row],[Discount]]/Table_1[[#This Row],[Sales]]</f>
        <v>0</v>
      </c>
      <c r="X9814" t="str">
        <f>IF(Table_1[[#This Row],[Discount %]]&lt;=0.1, "0-10%", IF(Table_1[[#This Row],[Discount %]]&lt;=0.2, "10-20%", IF(Table_1[[#This Row],[Discount %]]&lt;=0.3, "20-30%", IF(Table_1[[#This Row],[Discount %]]&lt;=0.4, "30-40%", "40%+"))))</f>
        <v>0-10%</v>
      </c>
    </row>
    <row r="9815" spans="1:24" ht="14.4" x14ac:dyDescent="0.3">
      <c r="A9815" s="2">
        <v>9814</v>
      </c>
      <c r="B9815" s="2" t="s">
        <v>10848</v>
      </c>
      <c r="C9815" s="2">
        <f>YEAR([1]Data!$D9815)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9">
        <v>204.95000000000002</v>
      </c>
      <c r="T9815" s="2">
        <v>5</v>
      </c>
      <c r="U9815" s="25">
        <v>0</v>
      </c>
      <c r="V9815" s="25">
        <v>100.4255</v>
      </c>
      <c r="W9815" s="11">
        <f>Table_1[[#This Row],[Discount]]/Table_1[[#This Row],[Sales]]</f>
        <v>0</v>
      </c>
      <c r="X9815" t="str">
        <f>IF(Table_1[[#This Row],[Discount %]]&lt;=0.1, "0-10%", IF(Table_1[[#This Row],[Discount %]]&lt;=0.2, "10-20%", IF(Table_1[[#This Row],[Discount %]]&lt;=0.3, "20-30%", IF(Table_1[[#This Row],[Discount %]]&lt;=0.4, "30-40%", "40%+"))))</f>
        <v>0-10%</v>
      </c>
    </row>
    <row r="9816" spans="1:24" ht="14.4" x14ac:dyDescent="0.3">
      <c r="A9816" s="2">
        <v>9815</v>
      </c>
      <c r="B9816" s="2" t="s">
        <v>10848</v>
      </c>
      <c r="C9816" s="2">
        <f>YEAR([1]Data!$D9816)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9">
        <v>79.95</v>
      </c>
      <c r="T9816" s="2">
        <v>5</v>
      </c>
      <c r="U9816" s="25">
        <v>0</v>
      </c>
      <c r="V9816" s="25">
        <v>38.376000000000005</v>
      </c>
      <c r="W9816" s="11">
        <f>Table_1[[#This Row],[Discount]]/Table_1[[#This Row],[Sales]]</f>
        <v>0</v>
      </c>
      <c r="X9816" t="str">
        <f>IF(Table_1[[#This Row],[Discount %]]&lt;=0.1, "0-10%", IF(Table_1[[#This Row],[Discount %]]&lt;=0.2, "10-20%", IF(Table_1[[#This Row],[Discount %]]&lt;=0.3, "20-30%", IF(Table_1[[#This Row],[Discount %]]&lt;=0.4, "30-40%", "40%+"))))</f>
        <v>0-10%</v>
      </c>
    </row>
    <row r="9817" spans="1:24" ht="14.4" x14ac:dyDescent="0.3">
      <c r="A9817" s="2">
        <v>9816</v>
      </c>
      <c r="B9817" s="2" t="s">
        <v>10849</v>
      </c>
      <c r="C9817" s="2">
        <f>YEAR([1]Data!$D9817)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9">
        <v>173.48800000000003</v>
      </c>
      <c r="T9817" s="2">
        <v>7</v>
      </c>
      <c r="U9817" s="25">
        <v>0.2</v>
      </c>
      <c r="V9817" s="25">
        <v>54.214999999999982</v>
      </c>
      <c r="W9817" s="11">
        <f>Table_1[[#This Row],[Discount]]/Table_1[[#This Row],[Sales]]</f>
        <v>1.1528174859356266E-3</v>
      </c>
      <c r="X9817" t="str">
        <f>IF(Table_1[[#This Row],[Discount %]]&lt;=0.1, "0-10%", IF(Table_1[[#This Row],[Discount %]]&lt;=0.2, "10-20%", IF(Table_1[[#This Row],[Discount %]]&lt;=0.3, "20-30%", IF(Table_1[[#This Row],[Discount %]]&lt;=0.4, "30-40%", "40%+"))))</f>
        <v>0-10%</v>
      </c>
    </row>
    <row r="9818" spans="1:24" ht="14.4" x14ac:dyDescent="0.3">
      <c r="A9818" s="2">
        <v>9817</v>
      </c>
      <c r="B9818" s="2" t="s">
        <v>10849</v>
      </c>
      <c r="C9818" s="2">
        <f>YEAR([1]Data!$D9818)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9">
        <v>516.96</v>
      </c>
      <c r="T9818" s="2">
        <v>4</v>
      </c>
      <c r="U9818" s="25">
        <v>0.2</v>
      </c>
      <c r="V9818" s="25">
        <v>-6.4619999999999891</v>
      </c>
      <c r="W9818" s="11">
        <f>Table_1[[#This Row],[Discount]]/Table_1[[#This Row],[Sales]]</f>
        <v>3.8687712782420303E-4</v>
      </c>
      <c r="X9818" t="str">
        <f>IF(Table_1[[#This Row],[Discount %]]&lt;=0.1, "0-10%", IF(Table_1[[#This Row],[Discount %]]&lt;=0.2, "10-20%", IF(Table_1[[#This Row],[Discount %]]&lt;=0.3, "20-30%", IF(Table_1[[#This Row],[Discount %]]&lt;=0.4, "30-40%", "40%+"))))</f>
        <v>0-10%</v>
      </c>
    </row>
    <row r="9819" spans="1:24" ht="14.4" x14ac:dyDescent="0.3">
      <c r="A9819" s="2">
        <v>9818</v>
      </c>
      <c r="B9819" s="2" t="s">
        <v>10849</v>
      </c>
      <c r="C9819" s="2">
        <f>YEAR([1]Data!$D9819)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9">
        <v>173.208</v>
      </c>
      <c r="T9819" s="2">
        <v>7</v>
      </c>
      <c r="U9819" s="25">
        <v>0.2</v>
      </c>
      <c r="V9819" s="25">
        <v>45.467100000000009</v>
      </c>
      <c r="W9819" s="11">
        <f>Table_1[[#This Row],[Discount]]/Table_1[[#This Row],[Sales]]</f>
        <v>1.1546810770865087E-3</v>
      </c>
      <c r="X9819" t="str">
        <f>IF(Table_1[[#This Row],[Discount %]]&lt;=0.1, "0-10%", IF(Table_1[[#This Row],[Discount %]]&lt;=0.2, "10-20%", IF(Table_1[[#This Row],[Discount %]]&lt;=0.3, "20-30%", IF(Table_1[[#This Row],[Discount %]]&lt;=0.4, "30-40%", "40%+"))))</f>
        <v>0-10%</v>
      </c>
    </row>
    <row r="9820" spans="1:24" ht="14.4" x14ac:dyDescent="0.3">
      <c r="A9820" s="2">
        <v>9819</v>
      </c>
      <c r="B9820" s="2" t="s">
        <v>10849</v>
      </c>
      <c r="C9820" s="2">
        <f>YEAR([1]Data!$D9820)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9">
        <v>4.4479999999999995</v>
      </c>
      <c r="T9820" s="2">
        <v>2</v>
      </c>
      <c r="U9820" s="25">
        <v>0.2</v>
      </c>
      <c r="V9820" s="25">
        <v>0.3335999999999999</v>
      </c>
      <c r="W9820" s="11">
        <f>Table_1[[#This Row],[Discount]]/Table_1[[#This Row],[Sales]]</f>
        <v>4.4964028776978422E-2</v>
      </c>
      <c r="X9820" t="str">
        <f>IF(Table_1[[#This Row],[Discount %]]&lt;=0.1, "0-10%", IF(Table_1[[#This Row],[Discount %]]&lt;=0.2, "10-20%", IF(Table_1[[#This Row],[Discount %]]&lt;=0.3, "20-30%", IF(Table_1[[#This Row],[Discount %]]&lt;=0.4, "30-40%", "40%+"))))</f>
        <v>0-10%</v>
      </c>
    </row>
    <row r="9821" spans="1:24" ht="14.4" x14ac:dyDescent="0.3">
      <c r="A9821" s="2">
        <v>9820</v>
      </c>
      <c r="B9821" s="2" t="s">
        <v>10849</v>
      </c>
      <c r="C9821" s="2">
        <f>YEAR([1]Data!$D9821)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9">
        <v>9</v>
      </c>
      <c r="T9821" s="2">
        <v>3</v>
      </c>
      <c r="U9821" s="25">
        <v>0.2</v>
      </c>
      <c r="V9821" s="25">
        <v>3.1499999999999995</v>
      </c>
      <c r="W9821" s="11">
        <f>Table_1[[#This Row],[Discount]]/Table_1[[#This Row],[Sales]]</f>
        <v>2.2222222222222223E-2</v>
      </c>
      <c r="X9821" t="str">
        <f>IF(Table_1[[#This Row],[Discount %]]&lt;=0.1, "0-10%", IF(Table_1[[#This Row],[Discount %]]&lt;=0.2, "10-20%", IF(Table_1[[#This Row],[Discount %]]&lt;=0.3, "20-30%", IF(Table_1[[#This Row],[Discount %]]&lt;=0.4, "30-40%", "40%+"))))</f>
        <v>0-10%</v>
      </c>
    </row>
    <row r="9822" spans="1:24" ht="14.4" x14ac:dyDescent="0.3">
      <c r="A9822" s="2">
        <v>9821</v>
      </c>
      <c r="B9822" s="2" t="s">
        <v>10849</v>
      </c>
      <c r="C9822" s="2">
        <f>YEAR([1]Data!$D9822)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9">
        <v>42.24</v>
      </c>
      <c r="T9822" s="2">
        <v>10</v>
      </c>
      <c r="U9822" s="25">
        <v>0.2</v>
      </c>
      <c r="V9822" s="25">
        <v>13.199999999999998</v>
      </c>
      <c r="W9822" s="11">
        <f>Table_1[[#This Row],[Discount]]/Table_1[[#This Row],[Sales]]</f>
        <v>4.734848484848485E-3</v>
      </c>
      <c r="X9822" t="str">
        <f>IF(Table_1[[#This Row],[Discount %]]&lt;=0.1, "0-10%", IF(Table_1[[#This Row],[Discount %]]&lt;=0.2, "10-20%", IF(Table_1[[#This Row],[Discount %]]&lt;=0.3, "20-30%", IF(Table_1[[#This Row],[Discount %]]&lt;=0.4, "30-40%", "40%+"))))</f>
        <v>0-10%</v>
      </c>
    </row>
    <row r="9823" spans="1:24" ht="14.4" x14ac:dyDescent="0.3">
      <c r="A9823" s="2">
        <v>9822</v>
      </c>
      <c r="B9823" s="2" t="s">
        <v>10849</v>
      </c>
      <c r="C9823" s="2">
        <f>YEAR([1]Data!$D9823)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9">
        <v>18.264000000000003</v>
      </c>
      <c r="T9823" s="2">
        <v>2</v>
      </c>
      <c r="U9823" s="25">
        <v>0.7</v>
      </c>
      <c r="V9823" s="25">
        <v>-13.393599999999999</v>
      </c>
      <c r="W9823" s="11">
        <f>Table_1[[#This Row],[Discount]]/Table_1[[#This Row],[Sales]]</f>
        <v>3.8326763031099421E-2</v>
      </c>
      <c r="X9823" t="str">
        <f>IF(Table_1[[#This Row],[Discount %]]&lt;=0.1, "0-10%", IF(Table_1[[#This Row],[Discount %]]&lt;=0.2, "10-20%", IF(Table_1[[#This Row],[Discount %]]&lt;=0.3, "20-30%", IF(Table_1[[#This Row],[Discount %]]&lt;=0.4, "30-40%", "40%+"))))</f>
        <v>0-10%</v>
      </c>
    </row>
    <row r="9824" spans="1:24" ht="14.4" x14ac:dyDescent="0.3">
      <c r="A9824" s="2">
        <v>9823</v>
      </c>
      <c r="B9824" s="2" t="s">
        <v>10850</v>
      </c>
      <c r="C9824" s="2">
        <f>YEAR([1]Data!$D9824)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9">
        <v>152.91</v>
      </c>
      <c r="T9824" s="2">
        <v>3</v>
      </c>
      <c r="U9824" s="25">
        <v>0</v>
      </c>
      <c r="V9824" s="25">
        <v>42.814799999999998</v>
      </c>
      <c r="W9824" s="11">
        <f>Table_1[[#This Row],[Discount]]/Table_1[[#This Row],[Sales]]</f>
        <v>0</v>
      </c>
      <c r="X9824" t="str">
        <f>IF(Table_1[[#This Row],[Discount %]]&lt;=0.1, "0-10%", IF(Table_1[[#This Row],[Discount %]]&lt;=0.2, "10-20%", IF(Table_1[[#This Row],[Discount %]]&lt;=0.3, "20-30%", IF(Table_1[[#This Row],[Discount %]]&lt;=0.4, "30-40%", "40%+"))))</f>
        <v>0-10%</v>
      </c>
    </row>
    <row r="9825" spans="1:24" ht="14.4" x14ac:dyDescent="0.3">
      <c r="A9825" s="2">
        <v>9824</v>
      </c>
      <c r="B9825" s="2" t="s">
        <v>10850</v>
      </c>
      <c r="C9825" s="2">
        <f>YEAR([1]Data!$D9825)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9">
        <v>92.94</v>
      </c>
      <c r="T9825" s="2">
        <v>3</v>
      </c>
      <c r="U9825" s="25">
        <v>0</v>
      </c>
      <c r="V9825" s="25">
        <v>41.822999999999993</v>
      </c>
      <c r="W9825" s="11">
        <f>Table_1[[#This Row],[Discount]]/Table_1[[#This Row],[Sales]]</f>
        <v>0</v>
      </c>
      <c r="X9825" t="str">
        <f>IF(Table_1[[#This Row],[Discount %]]&lt;=0.1, "0-10%", IF(Table_1[[#This Row],[Discount %]]&lt;=0.2, "10-20%", IF(Table_1[[#This Row],[Discount %]]&lt;=0.3, "20-30%", IF(Table_1[[#This Row],[Discount %]]&lt;=0.4, "30-40%", "40%+"))))</f>
        <v>0-10%</v>
      </c>
    </row>
    <row r="9826" spans="1:24" ht="14.4" x14ac:dyDescent="0.3">
      <c r="A9826" s="2">
        <v>9825</v>
      </c>
      <c r="B9826" s="2" t="s">
        <v>10850</v>
      </c>
      <c r="C9826" s="2">
        <f>YEAR([1]Data!$D9826)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9">
        <v>17.856000000000002</v>
      </c>
      <c r="T9826" s="2">
        <v>4</v>
      </c>
      <c r="U9826" s="25">
        <v>0.2</v>
      </c>
      <c r="V9826" s="25">
        <v>6.2495999999999992</v>
      </c>
      <c r="W9826" s="11">
        <f>Table_1[[#This Row],[Discount]]/Table_1[[#This Row],[Sales]]</f>
        <v>1.1200716845878136E-2</v>
      </c>
      <c r="X9826" t="str">
        <f>IF(Table_1[[#This Row],[Discount %]]&lt;=0.1, "0-10%", IF(Table_1[[#This Row],[Discount %]]&lt;=0.2, "10-20%", IF(Table_1[[#This Row],[Discount %]]&lt;=0.3, "20-30%", IF(Table_1[[#This Row],[Discount %]]&lt;=0.4, "30-40%", "40%+"))))</f>
        <v>0-10%</v>
      </c>
    </row>
    <row r="9827" spans="1:24" ht="14.4" x14ac:dyDescent="0.3">
      <c r="A9827" s="2">
        <v>9826</v>
      </c>
      <c r="B9827" s="2" t="s">
        <v>10850</v>
      </c>
      <c r="C9827" s="2">
        <f>YEAR([1]Data!$D9827)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9">
        <v>46.440000000000005</v>
      </c>
      <c r="T9827" s="2">
        <v>3</v>
      </c>
      <c r="U9827" s="25">
        <v>0.2</v>
      </c>
      <c r="V9827" s="25">
        <v>15.092999999999998</v>
      </c>
      <c r="W9827" s="11">
        <f>Table_1[[#This Row],[Discount]]/Table_1[[#This Row],[Sales]]</f>
        <v>4.3066322136089573E-3</v>
      </c>
      <c r="X9827" t="str">
        <f>IF(Table_1[[#This Row],[Discount %]]&lt;=0.1, "0-10%", IF(Table_1[[#This Row],[Discount %]]&lt;=0.2, "10-20%", IF(Table_1[[#This Row],[Discount %]]&lt;=0.3, "20-30%", IF(Table_1[[#This Row],[Discount %]]&lt;=0.4, "30-40%", "40%+"))))</f>
        <v>0-10%</v>
      </c>
    </row>
    <row r="9828" spans="1:24" ht="14.4" x14ac:dyDescent="0.3">
      <c r="A9828" s="2">
        <v>9827</v>
      </c>
      <c r="B9828" s="2" t="s">
        <v>10850</v>
      </c>
      <c r="C9828" s="2">
        <f>YEAR([1]Data!$D9828)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9">
        <v>195.136</v>
      </c>
      <c r="T9828" s="2">
        <v>4</v>
      </c>
      <c r="U9828" s="25">
        <v>0.2</v>
      </c>
      <c r="V9828" s="25">
        <v>-12.196000000000005</v>
      </c>
      <c r="W9828" s="11">
        <f>Table_1[[#This Row],[Discount]]/Table_1[[#This Row],[Sales]]</f>
        <v>1.0249262053132176E-3</v>
      </c>
      <c r="X9828" t="str">
        <f>IF(Table_1[[#This Row],[Discount %]]&lt;=0.1, "0-10%", IF(Table_1[[#This Row],[Discount %]]&lt;=0.2, "10-20%", IF(Table_1[[#This Row],[Discount %]]&lt;=0.3, "20-30%", IF(Table_1[[#This Row],[Discount %]]&lt;=0.4, "30-40%", "40%+"))))</f>
        <v>0-10%</v>
      </c>
    </row>
    <row r="9829" spans="1:24" ht="14.4" x14ac:dyDescent="0.3">
      <c r="A9829" s="2">
        <v>9828</v>
      </c>
      <c r="B9829" s="2" t="s">
        <v>10851</v>
      </c>
      <c r="C9829" s="2">
        <f>YEAR([1]Data!$D9829)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9">
        <v>129.30000000000001</v>
      </c>
      <c r="T9829" s="2">
        <v>2</v>
      </c>
      <c r="U9829" s="25">
        <v>0</v>
      </c>
      <c r="V9829" s="25">
        <v>6.4649999999999892</v>
      </c>
      <c r="W9829" s="11">
        <f>Table_1[[#This Row],[Discount]]/Table_1[[#This Row],[Sales]]</f>
        <v>0</v>
      </c>
      <c r="X9829" t="str">
        <f>IF(Table_1[[#This Row],[Discount %]]&lt;=0.1, "0-10%", IF(Table_1[[#This Row],[Discount %]]&lt;=0.2, "10-20%", IF(Table_1[[#This Row],[Discount %]]&lt;=0.3, "20-30%", IF(Table_1[[#This Row],[Discount %]]&lt;=0.4, "30-40%", "40%+"))))</f>
        <v>0-10%</v>
      </c>
    </row>
    <row r="9830" spans="1:24" ht="14.4" x14ac:dyDescent="0.3">
      <c r="A9830" s="2">
        <v>9829</v>
      </c>
      <c r="B9830" s="2" t="s">
        <v>10851</v>
      </c>
      <c r="C9830" s="2">
        <f>YEAR([1]Data!$D9830)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9">
        <v>11.568000000000001</v>
      </c>
      <c r="T9830" s="2">
        <v>3</v>
      </c>
      <c r="U9830" s="25">
        <v>0.2</v>
      </c>
      <c r="V9830" s="25">
        <v>3.7595999999999998</v>
      </c>
      <c r="W9830" s="11">
        <f>Table_1[[#This Row],[Discount]]/Table_1[[#This Row],[Sales]]</f>
        <v>1.7289073305670814E-2</v>
      </c>
      <c r="X9830" t="str">
        <f>IF(Table_1[[#This Row],[Discount %]]&lt;=0.1, "0-10%", IF(Table_1[[#This Row],[Discount %]]&lt;=0.2, "10-20%", IF(Table_1[[#This Row],[Discount %]]&lt;=0.3, "20-30%", IF(Table_1[[#This Row],[Discount %]]&lt;=0.4, "30-40%", "40%+"))))</f>
        <v>0-10%</v>
      </c>
    </row>
    <row r="9831" spans="1:24" ht="14.4" x14ac:dyDescent="0.3">
      <c r="A9831" s="2">
        <v>9830</v>
      </c>
      <c r="B9831" s="2" t="s">
        <v>10852</v>
      </c>
      <c r="C9831" s="2">
        <f>YEAR([1]Data!$D9831)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9">
        <v>242.35200000000003</v>
      </c>
      <c r="T9831" s="2">
        <v>3</v>
      </c>
      <c r="U9831" s="25">
        <v>0.2</v>
      </c>
      <c r="V9831" s="25">
        <v>15.147000000000006</v>
      </c>
      <c r="W9831" s="11">
        <f>Table_1[[#This Row],[Discount]]/Table_1[[#This Row],[Sales]]</f>
        <v>8.2524592328513894E-4</v>
      </c>
      <c r="X9831" t="str">
        <f>IF(Table_1[[#This Row],[Discount %]]&lt;=0.1, "0-10%", IF(Table_1[[#This Row],[Discount %]]&lt;=0.2, "10-20%", IF(Table_1[[#This Row],[Discount %]]&lt;=0.3, "20-30%", IF(Table_1[[#This Row],[Discount %]]&lt;=0.4, "30-40%", "40%+"))))</f>
        <v>0-10%</v>
      </c>
    </row>
    <row r="9832" spans="1:24" ht="14.4" x14ac:dyDescent="0.3">
      <c r="A9832" s="2">
        <v>9831</v>
      </c>
      <c r="B9832" s="2" t="s">
        <v>10853</v>
      </c>
      <c r="C9832" s="2">
        <f>YEAR([1]Data!$D9832)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9">
        <v>319.96800000000002</v>
      </c>
      <c r="T9832" s="2">
        <v>4</v>
      </c>
      <c r="U9832" s="25">
        <v>0.2</v>
      </c>
      <c r="V9832" s="25">
        <v>95.990400000000008</v>
      </c>
      <c r="W9832" s="11">
        <f>Table_1[[#This Row],[Discount]]/Table_1[[#This Row],[Sales]]</f>
        <v>6.2506250625062509E-4</v>
      </c>
      <c r="X9832" t="str">
        <f>IF(Table_1[[#This Row],[Discount %]]&lt;=0.1, "0-10%", IF(Table_1[[#This Row],[Discount %]]&lt;=0.2, "10-20%", IF(Table_1[[#This Row],[Discount %]]&lt;=0.3, "20-30%", IF(Table_1[[#This Row],[Discount %]]&lt;=0.4, "30-40%", "40%+"))))</f>
        <v>0-10%</v>
      </c>
    </row>
    <row r="9833" spans="1:24" ht="14.4" x14ac:dyDescent="0.3">
      <c r="A9833" s="2">
        <v>9832</v>
      </c>
      <c r="B9833" s="2" t="s">
        <v>10853</v>
      </c>
      <c r="C9833" s="2">
        <f>YEAR([1]Data!$D9833)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9">
        <v>8.6240000000000023</v>
      </c>
      <c r="T9833" s="2">
        <v>7</v>
      </c>
      <c r="U9833" s="25">
        <v>0.6</v>
      </c>
      <c r="V9833" s="25">
        <v>-2.5872000000000011</v>
      </c>
      <c r="W9833" s="11">
        <f>Table_1[[#This Row],[Discount]]/Table_1[[#This Row],[Sales]]</f>
        <v>6.9573283858998122E-2</v>
      </c>
      <c r="X9833" t="str">
        <f>IF(Table_1[[#This Row],[Discount %]]&lt;=0.1, "0-10%", IF(Table_1[[#This Row],[Discount %]]&lt;=0.2, "10-20%", IF(Table_1[[#This Row],[Discount %]]&lt;=0.3, "20-30%", IF(Table_1[[#This Row],[Discount %]]&lt;=0.4, "30-40%", "40%+"))))</f>
        <v>0-10%</v>
      </c>
    </row>
    <row r="9834" spans="1:24" ht="14.4" x14ac:dyDescent="0.3">
      <c r="A9834" s="2">
        <v>9833</v>
      </c>
      <c r="B9834" s="2" t="s">
        <v>10854</v>
      </c>
      <c r="C9834" s="2">
        <f>YEAR([1]Data!$D9834)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9">
        <v>3.9840000000000004</v>
      </c>
      <c r="T9834" s="2">
        <v>1</v>
      </c>
      <c r="U9834" s="25">
        <v>0.2</v>
      </c>
      <c r="V9834" s="25">
        <v>1.4442000000000004</v>
      </c>
      <c r="W9834" s="11">
        <f>Table_1[[#This Row],[Discount]]/Table_1[[#This Row],[Sales]]</f>
        <v>5.0200803212851405E-2</v>
      </c>
      <c r="X9834" t="str">
        <f>IF(Table_1[[#This Row],[Discount %]]&lt;=0.1, "0-10%", IF(Table_1[[#This Row],[Discount %]]&lt;=0.2, "10-20%", IF(Table_1[[#This Row],[Discount %]]&lt;=0.3, "20-30%", IF(Table_1[[#This Row],[Discount %]]&lt;=0.4, "30-40%", "40%+"))))</f>
        <v>0-10%</v>
      </c>
    </row>
    <row r="9835" spans="1:24" ht="14.4" x14ac:dyDescent="0.3">
      <c r="A9835" s="2">
        <v>9834</v>
      </c>
      <c r="B9835" s="2" t="s">
        <v>10855</v>
      </c>
      <c r="C9835" s="2">
        <f>YEAR([1]Data!$D9835)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9">
        <v>895.94400000000019</v>
      </c>
      <c r="T9835" s="2">
        <v>7</v>
      </c>
      <c r="U9835" s="25">
        <v>0.2</v>
      </c>
      <c r="V9835" s="25">
        <v>190.38810000000001</v>
      </c>
      <c r="W9835" s="11">
        <f>Table_1[[#This Row],[Discount]]/Table_1[[#This Row],[Sales]]</f>
        <v>2.2322823747912812E-4</v>
      </c>
      <c r="X9835" t="str">
        <f>IF(Table_1[[#This Row],[Discount %]]&lt;=0.1, "0-10%", IF(Table_1[[#This Row],[Discount %]]&lt;=0.2, "10-20%", IF(Table_1[[#This Row],[Discount %]]&lt;=0.3, "20-30%", IF(Table_1[[#This Row],[Discount %]]&lt;=0.4, "30-40%", "40%+"))))</f>
        <v>0-10%</v>
      </c>
    </row>
    <row r="9836" spans="1:24" ht="14.4" x14ac:dyDescent="0.3">
      <c r="A9836" s="2">
        <v>9835</v>
      </c>
      <c r="B9836" s="2" t="s">
        <v>10856</v>
      </c>
      <c r="C9836" s="2">
        <f>YEAR([1]Data!$D9836)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9">
        <v>14</v>
      </c>
      <c r="T9836" s="2">
        <v>4</v>
      </c>
      <c r="U9836" s="25">
        <v>0.6</v>
      </c>
      <c r="V9836" s="25">
        <v>-6.2999999999999972</v>
      </c>
      <c r="W9836" s="11">
        <f>Table_1[[#This Row],[Discount]]/Table_1[[#This Row],[Sales]]</f>
        <v>4.2857142857142858E-2</v>
      </c>
      <c r="X9836" t="str">
        <f>IF(Table_1[[#This Row],[Discount %]]&lt;=0.1, "0-10%", IF(Table_1[[#This Row],[Discount %]]&lt;=0.2, "10-20%", IF(Table_1[[#This Row],[Discount %]]&lt;=0.3, "20-30%", IF(Table_1[[#This Row],[Discount %]]&lt;=0.4, "30-40%", "40%+"))))</f>
        <v>0-10%</v>
      </c>
    </row>
    <row r="9837" spans="1:24" ht="14.4" x14ac:dyDescent="0.3">
      <c r="A9837" s="2">
        <v>9836</v>
      </c>
      <c r="B9837" s="2" t="s">
        <v>10856</v>
      </c>
      <c r="C9837" s="2">
        <f>YEAR([1]Data!$D9837)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9">
        <v>16.391999999999996</v>
      </c>
      <c r="T9837" s="2">
        <v>2</v>
      </c>
      <c r="U9837" s="25">
        <v>0.8</v>
      </c>
      <c r="V9837" s="25">
        <v>-26.227200000000003</v>
      </c>
      <c r="W9837" s="11">
        <f>Table_1[[#This Row],[Discount]]/Table_1[[#This Row],[Sales]]</f>
        <v>4.8804294777940474E-2</v>
      </c>
      <c r="X9837" t="str">
        <f>IF(Table_1[[#This Row],[Discount %]]&lt;=0.1, "0-10%", IF(Table_1[[#This Row],[Discount %]]&lt;=0.2, "10-20%", IF(Table_1[[#This Row],[Discount %]]&lt;=0.3, "20-30%", IF(Table_1[[#This Row],[Discount %]]&lt;=0.4, "30-40%", "40%+"))))</f>
        <v>0-10%</v>
      </c>
    </row>
    <row r="9838" spans="1:24" ht="14.4" x14ac:dyDescent="0.3">
      <c r="A9838" s="2">
        <v>9837</v>
      </c>
      <c r="B9838" s="2" t="s">
        <v>10857</v>
      </c>
      <c r="C9838" s="2">
        <f>YEAR([1]Data!$D9838)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9">
        <v>10.9</v>
      </c>
      <c r="T9838" s="2">
        <v>5</v>
      </c>
      <c r="U9838" s="25">
        <v>0</v>
      </c>
      <c r="V9838" s="25">
        <v>5.1229999999999993</v>
      </c>
      <c r="W9838" s="11">
        <f>Table_1[[#This Row],[Discount]]/Table_1[[#This Row],[Sales]]</f>
        <v>0</v>
      </c>
      <c r="X9838" t="str">
        <f>IF(Table_1[[#This Row],[Discount %]]&lt;=0.1, "0-10%", IF(Table_1[[#This Row],[Discount %]]&lt;=0.2, "10-20%", IF(Table_1[[#This Row],[Discount %]]&lt;=0.3, "20-30%", IF(Table_1[[#This Row],[Discount %]]&lt;=0.4, "30-40%", "40%+"))))</f>
        <v>0-10%</v>
      </c>
    </row>
    <row r="9839" spans="1:24" ht="14.4" x14ac:dyDescent="0.3">
      <c r="A9839" s="2">
        <v>9838</v>
      </c>
      <c r="B9839" s="2" t="s">
        <v>10857</v>
      </c>
      <c r="C9839" s="2">
        <f>YEAR([1]Data!$D9839)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9">
        <v>29.6</v>
      </c>
      <c r="T9839" s="2">
        <v>2</v>
      </c>
      <c r="U9839" s="25">
        <v>0</v>
      </c>
      <c r="V9839" s="25">
        <v>14.8</v>
      </c>
      <c r="W9839" s="11">
        <f>Table_1[[#This Row],[Discount]]/Table_1[[#This Row],[Sales]]</f>
        <v>0</v>
      </c>
      <c r="X9839" t="str">
        <f>IF(Table_1[[#This Row],[Discount %]]&lt;=0.1, "0-10%", IF(Table_1[[#This Row],[Discount %]]&lt;=0.2, "10-20%", IF(Table_1[[#This Row],[Discount %]]&lt;=0.3, "20-30%", IF(Table_1[[#This Row],[Discount %]]&lt;=0.4, "30-40%", "40%+"))))</f>
        <v>0-10%</v>
      </c>
    </row>
    <row r="9840" spans="1:24" ht="14.4" x14ac:dyDescent="0.3">
      <c r="A9840" s="2">
        <v>9839</v>
      </c>
      <c r="B9840" s="2" t="s">
        <v>10857</v>
      </c>
      <c r="C9840" s="2">
        <f>YEAR([1]Data!$D9840)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9">
        <v>4.9800000000000004</v>
      </c>
      <c r="T9840" s="2">
        <v>1</v>
      </c>
      <c r="U9840" s="25">
        <v>0</v>
      </c>
      <c r="V9840" s="25">
        <v>2.2907999999999999</v>
      </c>
      <c r="W9840" s="11">
        <f>Table_1[[#This Row],[Discount]]/Table_1[[#This Row],[Sales]]</f>
        <v>0</v>
      </c>
      <c r="X9840" t="str">
        <f>IF(Table_1[[#This Row],[Discount %]]&lt;=0.1, "0-10%", IF(Table_1[[#This Row],[Discount %]]&lt;=0.2, "10-20%", IF(Table_1[[#This Row],[Discount %]]&lt;=0.3, "20-30%", IF(Table_1[[#This Row],[Discount %]]&lt;=0.4, "30-40%", "40%+"))))</f>
        <v>0-10%</v>
      </c>
    </row>
    <row r="9841" spans="1:24" ht="14.4" x14ac:dyDescent="0.3">
      <c r="A9841" s="2">
        <v>9840</v>
      </c>
      <c r="B9841" s="2" t="s">
        <v>10857</v>
      </c>
      <c r="C9841" s="2">
        <f>YEAR([1]Data!$D9841)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9">
        <v>479.97600000000006</v>
      </c>
      <c r="T9841" s="2">
        <v>3</v>
      </c>
      <c r="U9841" s="25">
        <v>0.2</v>
      </c>
      <c r="V9841" s="25">
        <v>161.99189999999999</v>
      </c>
      <c r="W9841" s="11">
        <f>Table_1[[#This Row],[Discount]]/Table_1[[#This Row],[Sales]]</f>
        <v>4.1668750104171875E-4</v>
      </c>
      <c r="X9841" t="str">
        <f>IF(Table_1[[#This Row],[Discount %]]&lt;=0.1, "0-10%", IF(Table_1[[#This Row],[Discount %]]&lt;=0.2, "10-20%", IF(Table_1[[#This Row],[Discount %]]&lt;=0.3, "20-30%", IF(Table_1[[#This Row],[Discount %]]&lt;=0.4, "30-40%", "40%+"))))</f>
        <v>0-10%</v>
      </c>
    </row>
    <row r="9842" spans="1:24" ht="14.4" x14ac:dyDescent="0.3">
      <c r="A9842" s="2">
        <v>9841</v>
      </c>
      <c r="B9842" s="2" t="s">
        <v>10857</v>
      </c>
      <c r="C9842" s="2">
        <f>YEAR([1]Data!$D9842)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9">
        <v>44.736000000000004</v>
      </c>
      <c r="T9842" s="2">
        <v>8</v>
      </c>
      <c r="U9842" s="25">
        <v>0.2</v>
      </c>
      <c r="V9842" s="25">
        <v>4.4736000000000011</v>
      </c>
      <c r="W9842" s="11">
        <f>Table_1[[#This Row],[Discount]]/Table_1[[#This Row],[Sales]]</f>
        <v>4.4706723891273243E-3</v>
      </c>
      <c r="X9842" t="str">
        <f>IF(Table_1[[#This Row],[Discount %]]&lt;=0.1, "0-10%", IF(Table_1[[#This Row],[Discount %]]&lt;=0.2, "10-20%", IF(Table_1[[#This Row],[Discount %]]&lt;=0.3, "20-30%", IF(Table_1[[#This Row],[Discount %]]&lt;=0.4, "30-40%", "40%+"))))</f>
        <v>0-10%</v>
      </c>
    </row>
    <row r="9843" spans="1:24" ht="14.4" x14ac:dyDescent="0.3">
      <c r="A9843" s="2">
        <v>9842</v>
      </c>
      <c r="B9843" s="2" t="s">
        <v>10857</v>
      </c>
      <c r="C9843" s="2">
        <f>YEAR([1]Data!$D9843)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9">
        <v>5.76</v>
      </c>
      <c r="T9843" s="2">
        <v>2</v>
      </c>
      <c r="U9843" s="25">
        <v>0</v>
      </c>
      <c r="V9843" s="25">
        <v>1.6703999999999999</v>
      </c>
      <c r="W9843" s="11">
        <f>Table_1[[#This Row],[Discount]]/Table_1[[#This Row],[Sales]]</f>
        <v>0</v>
      </c>
      <c r="X9843" t="str">
        <f>IF(Table_1[[#This Row],[Discount %]]&lt;=0.1, "0-10%", IF(Table_1[[#This Row],[Discount %]]&lt;=0.2, "10-20%", IF(Table_1[[#This Row],[Discount %]]&lt;=0.3, "20-30%", IF(Table_1[[#This Row],[Discount %]]&lt;=0.4, "30-40%", "40%+"))))</f>
        <v>0-10%</v>
      </c>
    </row>
    <row r="9844" spans="1:24" ht="14.4" x14ac:dyDescent="0.3">
      <c r="A9844" s="2">
        <v>9843</v>
      </c>
      <c r="B9844" s="2" t="s">
        <v>10857</v>
      </c>
      <c r="C9844" s="2">
        <f>YEAR([1]Data!$D9844)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9">
        <v>483.13599999999997</v>
      </c>
      <c r="T9844" s="2">
        <v>4</v>
      </c>
      <c r="U9844" s="25">
        <v>0.2</v>
      </c>
      <c r="V9844" s="25">
        <v>60.391999999999939</v>
      </c>
      <c r="W9844" s="11">
        <f>Table_1[[#This Row],[Discount]]/Table_1[[#This Row],[Sales]]</f>
        <v>4.1396211418730965E-4</v>
      </c>
      <c r="X9844" t="str">
        <f>IF(Table_1[[#This Row],[Discount %]]&lt;=0.1, "0-10%", IF(Table_1[[#This Row],[Discount %]]&lt;=0.2, "10-20%", IF(Table_1[[#This Row],[Discount %]]&lt;=0.3, "20-30%", IF(Table_1[[#This Row],[Discount %]]&lt;=0.4, "30-40%", "40%+"))))</f>
        <v>0-10%</v>
      </c>
    </row>
    <row r="9845" spans="1:24" ht="14.4" x14ac:dyDescent="0.3">
      <c r="A9845" s="2">
        <v>9844</v>
      </c>
      <c r="B9845" s="2" t="s">
        <v>10858</v>
      </c>
      <c r="C9845" s="2">
        <f>YEAR([1]Data!$D9845)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9">
        <v>15.936000000000002</v>
      </c>
      <c r="T9845" s="2">
        <v>4</v>
      </c>
      <c r="U9845" s="25">
        <v>0.2</v>
      </c>
      <c r="V9845" s="25">
        <v>5.1791999999999998</v>
      </c>
      <c r="W9845" s="11">
        <f>Table_1[[#This Row],[Discount]]/Table_1[[#This Row],[Sales]]</f>
        <v>1.2550200803212851E-2</v>
      </c>
      <c r="X9845" t="str">
        <f>IF(Table_1[[#This Row],[Discount %]]&lt;=0.1, "0-10%", IF(Table_1[[#This Row],[Discount %]]&lt;=0.2, "10-20%", IF(Table_1[[#This Row],[Discount %]]&lt;=0.3, "20-30%", IF(Table_1[[#This Row],[Discount %]]&lt;=0.4, "30-40%", "40%+"))))</f>
        <v>0-10%</v>
      </c>
    </row>
    <row r="9846" spans="1:24" ht="14.4" x14ac:dyDescent="0.3">
      <c r="A9846" s="2">
        <v>9845</v>
      </c>
      <c r="B9846" s="2" t="s">
        <v>10858</v>
      </c>
      <c r="C9846" s="2">
        <f>YEAR([1]Data!$D9846)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9">
        <v>61.543999999999997</v>
      </c>
      <c r="T9846" s="2">
        <v>7</v>
      </c>
      <c r="U9846" s="25">
        <v>0.6</v>
      </c>
      <c r="V9846" s="25">
        <v>-40.003599999999999</v>
      </c>
      <c r="W9846" s="11">
        <f>Table_1[[#This Row],[Discount]]/Table_1[[#This Row],[Sales]]</f>
        <v>9.7491225789678934E-3</v>
      </c>
      <c r="X9846" t="str">
        <f>IF(Table_1[[#This Row],[Discount %]]&lt;=0.1, "0-10%", IF(Table_1[[#This Row],[Discount %]]&lt;=0.2, "10-20%", IF(Table_1[[#This Row],[Discount %]]&lt;=0.3, "20-30%", IF(Table_1[[#This Row],[Discount %]]&lt;=0.4, "30-40%", "40%+"))))</f>
        <v>0-10%</v>
      </c>
    </row>
    <row r="9847" spans="1:24" ht="14.4" x14ac:dyDescent="0.3">
      <c r="A9847" s="2">
        <v>9846</v>
      </c>
      <c r="B9847" s="2" t="s">
        <v>10858</v>
      </c>
      <c r="C9847" s="2">
        <f>YEAR([1]Data!$D9847)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9">
        <v>132.696</v>
      </c>
      <c r="T9847" s="2">
        <v>3</v>
      </c>
      <c r="U9847" s="25">
        <v>0.2</v>
      </c>
      <c r="V9847" s="25">
        <v>9.9521999999999977</v>
      </c>
      <c r="W9847" s="11">
        <f>Table_1[[#This Row],[Discount]]/Table_1[[#This Row],[Sales]]</f>
        <v>1.5072044372098632E-3</v>
      </c>
      <c r="X9847" t="str">
        <f>IF(Table_1[[#This Row],[Discount %]]&lt;=0.1, "0-10%", IF(Table_1[[#This Row],[Discount %]]&lt;=0.2, "10-20%", IF(Table_1[[#This Row],[Discount %]]&lt;=0.3, "20-30%", IF(Table_1[[#This Row],[Discount %]]&lt;=0.4, "30-40%", "40%+"))))</f>
        <v>0-10%</v>
      </c>
    </row>
    <row r="9848" spans="1:24" ht="14.4" x14ac:dyDescent="0.3">
      <c r="A9848" s="2">
        <v>9847</v>
      </c>
      <c r="B9848" s="2" t="s">
        <v>10859</v>
      </c>
      <c r="C9848" s="2">
        <f>YEAR([1]Data!$D9848)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9">
        <v>43.099999999999994</v>
      </c>
      <c r="T9848" s="2">
        <v>5</v>
      </c>
      <c r="U9848" s="25">
        <v>0</v>
      </c>
      <c r="V9848" s="25">
        <v>11.206</v>
      </c>
      <c r="W9848" s="11">
        <f>Table_1[[#This Row],[Discount]]/Table_1[[#This Row],[Sales]]</f>
        <v>0</v>
      </c>
      <c r="X9848" t="str">
        <f>IF(Table_1[[#This Row],[Discount %]]&lt;=0.1, "0-10%", IF(Table_1[[#This Row],[Discount %]]&lt;=0.2, "10-20%", IF(Table_1[[#This Row],[Discount %]]&lt;=0.3, "20-30%", IF(Table_1[[#This Row],[Discount %]]&lt;=0.4, "30-40%", "40%+"))))</f>
        <v>0-10%</v>
      </c>
    </row>
    <row r="9849" spans="1:24" ht="14.4" x14ac:dyDescent="0.3">
      <c r="A9849" s="2">
        <v>9848</v>
      </c>
      <c r="B9849" s="2" t="s">
        <v>10859</v>
      </c>
      <c r="C9849" s="2">
        <f>YEAR([1]Data!$D9849)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9">
        <v>511.5</v>
      </c>
      <c r="T9849" s="2">
        <v>5</v>
      </c>
      <c r="U9849" s="25">
        <v>0</v>
      </c>
      <c r="V9849" s="25">
        <v>132.99</v>
      </c>
      <c r="W9849" s="11">
        <f>Table_1[[#This Row],[Discount]]/Table_1[[#This Row],[Sales]]</f>
        <v>0</v>
      </c>
      <c r="X9849" t="str">
        <f>IF(Table_1[[#This Row],[Discount %]]&lt;=0.1, "0-10%", IF(Table_1[[#This Row],[Discount %]]&lt;=0.2, "10-20%", IF(Table_1[[#This Row],[Discount %]]&lt;=0.3, "20-30%", IF(Table_1[[#This Row],[Discount %]]&lt;=0.4, "30-40%", "40%+"))))</f>
        <v>0-10%</v>
      </c>
    </row>
    <row r="9850" spans="1:24" ht="14.4" x14ac:dyDescent="0.3">
      <c r="A9850" s="2">
        <v>9849</v>
      </c>
      <c r="B9850" s="2" t="s">
        <v>10859</v>
      </c>
      <c r="C9850" s="2">
        <f>YEAR([1]Data!$D9850)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9">
        <v>147.91999999999999</v>
      </c>
      <c r="T9850" s="2">
        <v>5</v>
      </c>
      <c r="U9850" s="25">
        <v>0.2</v>
      </c>
      <c r="V9850" s="25">
        <v>46.224999999999987</v>
      </c>
      <c r="W9850" s="11">
        <f>Table_1[[#This Row],[Discount]]/Table_1[[#This Row],[Sales]]</f>
        <v>1.3520822065981614E-3</v>
      </c>
      <c r="X9850" t="str">
        <f>IF(Table_1[[#This Row],[Discount %]]&lt;=0.1, "0-10%", IF(Table_1[[#This Row],[Discount %]]&lt;=0.2, "10-20%", IF(Table_1[[#This Row],[Discount %]]&lt;=0.3, "20-30%", IF(Table_1[[#This Row],[Discount %]]&lt;=0.4, "30-40%", "40%+"))))</f>
        <v>0-10%</v>
      </c>
    </row>
    <row r="9851" spans="1:24" ht="14.4" x14ac:dyDescent="0.3">
      <c r="A9851" s="2">
        <v>9850</v>
      </c>
      <c r="B9851" s="2" t="s">
        <v>10860</v>
      </c>
      <c r="C9851" s="2">
        <f>YEAR([1]Data!$D9851)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9">
        <v>39.68</v>
      </c>
      <c r="T9851" s="2">
        <v>2</v>
      </c>
      <c r="U9851" s="25">
        <v>0</v>
      </c>
      <c r="V9851" s="25">
        <v>16.268800000000002</v>
      </c>
      <c r="W9851" s="11">
        <f>Table_1[[#This Row],[Discount]]/Table_1[[#This Row],[Sales]]</f>
        <v>0</v>
      </c>
      <c r="X9851" t="str">
        <f>IF(Table_1[[#This Row],[Discount %]]&lt;=0.1, "0-10%", IF(Table_1[[#This Row],[Discount %]]&lt;=0.2, "10-20%", IF(Table_1[[#This Row],[Discount %]]&lt;=0.3, "20-30%", IF(Table_1[[#This Row],[Discount %]]&lt;=0.4, "30-40%", "40%+"))))</f>
        <v>0-10%</v>
      </c>
    </row>
    <row r="9852" spans="1:24" ht="14.4" x14ac:dyDescent="0.3">
      <c r="A9852" s="2">
        <v>9851</v>
      </c>
      <c r="B9852" s="2" t="s">
        <v>10861</v>
      </c>
      <c r="C9852" s="2">
        <f>YEAR([1]Data!$D9852)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9">
        <v>12.56</v>
      </c>
      <c r="T9852" s="2">
        <v>2</v>
      </c>
      <c r="U9852" s="25">
        <v>0</v>
      </c>
      <c r="V9852" s="25">
        <v>4.0191999999999997</v>
      </c>
      <c r="W9852" s="11">
        <f>Table_1[[#This Row],[Discount]]/Table_1[[#This Row],[Sales]]</f>
        <v>0</v>
      </c>
      <c r="X9852" t="str">
        <f>IF(Table_1[[#This Row],[Discount %]]&lt;=0.1, "0-10%", IF(Table_1[[#This Row],[Discount %]]&lt;=0.2, "10-20%", IF(Table_1[[#This Row],[Discount %]]&lt;=0.3, "20-30%", IF(Table_1[[#This Row],[Discount %]]&lt;=0.4, "30-40%", "40%+"))))</f>
        <v>0-10%</v>
      </c>
    </row>
    <row r="9853" spans="1:24" ht="14.4" x14ac:dyDescent="0.3">
      <c r="A9853" s="2">
        <v>9852</v>
      </c>
      <c r="B9853" s="2" t="s">
        <v>10861</v>
      </c>
      <c r="C9853" s="2">
        <f>YEAR([1]Data!$D9853)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9">
        <v>90.480000000000018</v>
      </c>
      <c r="T9853" s="2">
        <v>3</v>
      </c>
      <c r="U9853" s="25">
        <v>0.2</v>
      </c>
      <c r="V9853" s="25">
        <v>33.93</v>
      </c>
      <c r="W9853" s="11">
        <f>Table_1[[#This Row],[Discount]]/Table_1[[#This Row],[Sales]]</f>
        <v>2.2104332449160032E-3</v>
      </c>
      <c r="X9853" t="str">
        <f>IF(Table_1[[#This Row],[Discount %]]&lt;=0.1, "0-10%", IF(Table_1[[#This Row],[Discount %]]&lt;=0.2, "10-20%", IF(Table_1[[#This Row],[Discount %]]&lt;=0.3, "20-30%", IF(Table_1[[#This Row],[Discount %]]&lt;=0.4, "30-40%", "40%+"))))</f>
        <v>0-10%</v>
      </c>
    </row>
    <row r="9854" spans="1:24" ht="14.4" x14ac:dyDescent="0.3">
      <c r="A9854" s="2">
        <v>9853</v>
      </c>
      <c r="B9854" s="2" t="s">
        <v>10861</v>
      </c>
      <c r="C9854" s="2">
        <f>YEAR([1]Data!$D9854)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9">
        <v>13.08</v>
      </c>
      <c r="T9854" s="2">
        <v>2</v>
      </c>
      <c r="U9854" s="25">
        <v>0</v>
      </c>
      <c r="V9854" s="25">
        <v>6.0167999999999999</v>
      </c>
      <c r="W9854" s="11">
        <f>Table_1[[#This Row],[Discount]]/Table_1[[#This Row],[Sales]]</f>
        <v>0</v>
      </c>
      <c r="X9854" t="str">
        <f>IF(Table_1[[#This Row],[Discount %]]&lt;=0.1, "0-10%", IF(Table_1[[#This Row],[Discount %]]&lt;=0.2, "10-20%", IF(Table_1[[#This Row],[Discount %]]&lt;=0.3, "20-30%", IF(Table_1[[#This Row],[Discount %]]&lt;=0.4, "30-40%", "40%+"))))</f>
        <v>0-10%</v>
      </c>
    </row>
    <row r="9855" spans="1:24" ht="14.4" x14ac:dyDescent="0.3">
      <c r="A9855" s="2">
        <v>9854</v>
      </c>
      <c r="B9855" s="2" t="s">
        <v>10861</v>
      </c>
      <c r="C9855" s="2">
        <f>YEAR([1]Data!$D9855)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9">
        <v>214.7</v>
      </c>
      <c r="T9855" s="2">
        <v>5</v>
      </c>
      <c r="U9855" s="25">
        <v>0</v>
      </c>
      <c r="V9855" s="25">
        <v>83.733000000000004</v>
      </c>
      <c r="W9855" s="11">
        <f>Table_1[[#This Row],[Discount]]/Table_1[[#This Row],[Sales]]</f>
        <v>0</v>
      </c>
      <c r="X9855" t="str">
        <f>IF(Table_1[[#This Row],[Discount %]]&lt;=0.1, "0-10%", IF(Table_1[[#This Row],[Discount %]]&lt;=0.2, "10-20%", IF(Table_1[[#This Row],[Discount %]]&lt;=0.3, "20-30%", IF(Table_1[[#This Row],[Discount %]]&lt;=0.4, "30-40%", "40%+"))))</f>
        <v>0-10%</v>
      </c>
    </row>
    <row r="9856" spans="1:24" ht="14.4" x14ac:dyDescent="0.3">
      <c r="A9856" s="2">
        <v>9855</v>
      </c>
      <c r="B9856" s="2" t="s">
        <v>10862</v>
      </c>
      <c r="C9856" s="2">
        <f>YEAR([1]Data!$D9856)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9">
        <v>50.32</v>
      </c>
      <c r="T9856" s="2">
        <v>4</v>
      </c>
      <c r="U9856" s="25">
        <v>0</v>
      </c>
      <c r="V9856" s="25">
        <v>21.134400000000003</v>
      </c>
      <c r="W9856" s="11">
        <f>Table_1[[#This Row],[Discount]]/Table_1[[#This Row],[Sales]]</f>
        <v>0</v>
      </c>
      <c r="X9856" t="str">
        <f>IF(Table_1[[#This Row],[Discount %]]&lt;=0.1, "0-10%", IF(Table_1[[#This Row],[Discount %]]&lt;=0.2, "10-20%", IF(Table_1[[#This Row],[Discount %]]&lt;=0.3, "20-30%", IF(Table_1[[#This Row],[Discount %]]&lt;=0.4, "30-40%", "40%+"))))</f>
        <v>0-10%</v>
      </c>
    </row>
    <row r="9857" spans="1:24" ht="14.4" x14ac:dyDescent="0.3">
      <c r="A9857" s="2">
        <v>9856</v>
      </c>
      <c r="B9857" s="2" t="s">
        <v>10862</v>
      </c>
      <c r="C9857" s="2">
        <f>YEAR([1]Data!$D9857)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9">
        <v>24.56</v>
      </c>
      <c r="T9857" s="2">
        <v>2</v>
      </c>
      <c r="U9857" s="25">
        <v>0</v>
      </c>
      <c r="V9857" s="25">
        <v>11.543199999999999</v>
      </c>
      <c r="W9857" s="11">
        <f>Table_1[[#This Row],[Discount]]/Table_1[[#This Row],[Sales]]</f>
        <v>0</v>
      </c>
      <c r="X9857" t="str">
        <f>IF(Table_1[[#This Row],[Discount %]]&lt;=0.1, "0-10%", IF(Table_1[[#This Row],[Discount %]]&lt;=0.2, "10-20%", IF(Table_1[[#This Row],[Discount %]]&lt;=0.3, "20-30%", IF(Table_1[[#This Row],[Discount %]]&lt;=0.4, "30-40%", "40%+"))))</f>
        <v>0-10%</v>
      </c>
    </row>
    <row r="9858" spans="1:24" ht="14.4" x14ac:dyDescent="0.3">
      <c r="A9858" s="2">
        <v>9857</v>
      </c>
      <c r="B9858" s="2" t="s">
        <v>10863</v>
      </c>
      <c r="C9858" s="2">
        <f>YEAR([1]Data!$D9858)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9">
        <v>43.68</v>
      </c>
      <c r="T9858" s="2">
        <v>6</v>
      </c>
      <c r="U9858" s="25">
        <v>0</v>
      </c>
      <c r="V9858" s="25">
        <v>20.9664</v>
      </c>
      <c r="W9858" s="11">
        <f>Table_1[[#This Row],[Discount]]/Table_1[[#This Row],[Sales]]</f>
        <v>0</v>
      </c>
      <c r="X9858" t="str">
        <f>IF(Table_1[[#This Row],[Discount %]]&lt;=0.1, "0-10%", IF(Table_1[[#This Row],[Discount %]]&lt;=0.2, "10-20%", IF(Table_1[[#This Row],[Discount %]]&lt;=0.3, "20-30%", IF(Table_1[[#This Row],[Discount %]]&lt;=0.4, "30-40%", "40%+"))))</f>
        <v>0-10%</v>
      </c>
    </row>
    <row r="9859" spans="1:24" ht="14.4" x14ac:dyDescent="0.3">
      <c r="A9859" s="2">
        <v>9858</v>
      </c>
      <c r="B9859" s="2" t="s">
        <v>10864</v>
      </c>
      <c r="C9859" s="2">
        <f>YEAR([1]Data!$D9859)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9">
        <v>3393.68</v>
      </c>
      <c r="T9859" s="2">
        <v>8</v>
      </c>
      <c r="U9859" s="25">
        <v>0</v>
      </c>
      <c r="V9859" s="25">
        <v>610.86239999999998</v>
      </c>
      <c r="W9859" s="11">
        <f>Table_1[[#This Row],[Discount]]/Table_1[[#This Row],[Sales]]</f>
        <v>0</v>
      </c>
      <c r="X9859" t="str">
        <f>IF(Table_1[[#This Row],[Discount %]]&lt;=0.1, "0-10%", IF(Table_1[[#This Row],[Discount %]]&lt;=0.2, "10-20%", IF(Table_1[[#This Row],[Discount %]]&lt;=0.3, "20-30%", IF(Table_1[[#This Row],[Discount %]]&lt;=0.4, "30-40%", "40%+"))))</f>
        <v>0-10%</v>
      </c>
    </row>
    <row r="9860" spans="1:24" ht="14.4" x14ac:dyDescent="0.3">
      <c r="A9860" s="2">
        <v>9859</v>
      </c>
      <c r="B9860" s="2" t="s">
        <v>10865</v>
      </c>
      <c r="C9860" s="2">
        <f>YEAR([1]Data!$D9860)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9">
        <v>67.400000000000006</v>
      </c>
      <c r="T9860" s="2">
        <v>5</v>
      </c>
      <c r="U9860" s="25">
        <v>0</v>
      </c>
      <c r="V9860" s="25">
        <v>17.523999999999997</v>
      </c>
      <c r="W9860" s="11">
        <f>Table_1[[#This Row],[Discount]]/Table_1[[#This Row],[Sales]]</f>
        <v>0</v>
      </c>
      <c r="X9860" t="str">
        <f>IF(Table_1[[#This Row],[Discount %]]&lt;=0.1, "0-10%", IF(Table_1[[#This Row],[Discount %]]&lt;=0.2, "10-20%", IF(Table_1[[#This Row],[Discount %]]&lt;=0.3, "20-30%", IF(Table_1[[#This Row],[Discount %]]&lt;=0.4, "30-40%", "40%+"))))</f>
        <v>0-10%</v>
      </c>
    </row>
    <row r="9861" spans="1:24" ht="14.4" x14ac:dyDescent="0.3">
      <c r="A9861" s="2">
        <v>9860</v>
      </c>
      <c r="B9861" s="2" t="s">
        <v>10865</v>
      </c>
      <c r="C9861" s="2">
        <f>YEAR([1]Data!$D9861)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9">
        <v>2.52</v>
      </c>
      <c r="T9861" s="2">
        <v>2</v>
      </c>
      <c r="U9861" s="25">
        <v>0</v>
      </c>
      <c r="V9861" s="25">
        <v>0.1008</v>
      </c>
      <c r="W9861" s="11">
        <f>Table_1[[#This Row],[Discount]]/Table_1[[#This Row],[Sales]]</f>
        <v>0</v>
      </c>
      <c r="X9861" t="str">
        <f>IF(Table_1[[#This Row],[Discount %]]&lt;=0.1, "0-10%", IF(Table_1[[#This Row],[Discount %]]&lt;=0.2, "10-20%", IF(Table_1[[#This Row],[Discount %]]&lt;=0.3, "20-30%", IF(Table_1[[#This Row],[Discount %]]&lt;=0.4, "30-40%", "40%+"))))</f>
        <v>0-10%</v>
      </c>
    </row>
    <row r="9862" spans="1:24" ht="14.4" x14ac:dyDescent="0.3">
      <c r="A9862" s="2">
        <v>9861</v>
      </c>
      <c r="B9862" s="2" t="s">
        <v>10865</v>
      </c>
      <c r="C9862" s="2">
        <f>YEAR([1]Data!$D9862)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9">
        <v>67.8</v>
      </c>
      <c r="T9862" s="2">
        <v>4</v>
      </c>
      <c r="U9862" s="25">
        <v>0</v>
      </c>
      <c r="V9862" s="25">
        <v>1.3559999999999945</v>
      </c>
      <c r="W9862" s="11">
        <f>Table_1[[#This Row],[Discount]]/Table_1[[#This Row],[Sales]]</f>
        <v>0</v>
      </c>
      <c r="X9862" t="str">
        <f>IF(Table_1[[#This Row],[Discount %]]&lt;=0.1, "0-10%", IF(Table_1[[#This Row],[Discount %]]&lt;=0.2, "10-20%", IF(Table_1[[#This Row],[Discount %]]&lt;=0.3, "20-30%", IF(Table_1[[#This Row],[Discount %]]&lt;=0.4, "30-40%", "40%+"))))</f>
        <v>0-10%</v>
      </c>
    </row>
    <row r="9863" spans="1:24" ht="14.4" x14ac:dyDescent="0.3">
      <c r="A9863" s="2">
        <v>9862</v>
      </c>
      <c r="B9863" s="2" t="s">
        <v>10865</v>
      </c>
      <c r="C9863" s="2">
        <f>YEAR([1]Data!$D9863)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9">
        <v>18.760000000000002</v>
      </c>
      <c r="T9863" s="2">
        <v>2</v>
      </c>
      <c r="U9863" s="25">
        <v>0</v>
      </c>
      <c r="V9863" s="25">
        <v>5.2528000000000006</v>
      </c>
      <c r="W9863" s="11">
        <f>Table_1[[#This Row],[Discount]]/Table_1[[#This Row],[Sales]]</f>
        <v>0</v>
      </c>
      <c r="X9863" t="str">
        <f>IF(Table_1[[#This Row],[Discount %]]&lt;=0.1, "0-10%", IF(Table_1[[#This Row],[Discount %]]&lt;=0.2, "10-20%", IF(Table_1[[#This Row],[Discount %]]&lt;=0.3, "20-30%", IF(Table_1[[#This Row],[Discount %]]&lt;=0.4, "30-40%", "40%+"))))</f>
        <v>0-10%</v>
      </c>
    </row>
    <row r="9864" spans="1:24" ht="14.4" x14ac:dyDescent="0.3">
      <c r="A9864" s="2">
        <v>9863</v>
      </c>
      <c r="B9864" s="2" t="s">
        <v>10865</v>
      </c>
      <c r="C9864" s="2">
        <f>YEAR([1]Data!$D9864)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9">
        <v>12.12</v>
      </c>
      <c r="T9864" s="2">
        <v>4</v>
      </c>
      <c r="U9864" s="25">
        <v>0</v>
      </c>
      <c r="V9864" s="25">
        <v>2.5451999999999995</v>
      </c>
      <c r="W9864" s="11">
        <f>Table_1[[#This Row],[Discount]]/Table_1[[#This Row],[Sales]]</f>
        <v>0</v>
      </c>
      <c r="X9864" t="str">
        <f>IF(Table_1[[#This Row],[Discount %]]&lt;=0.1, "0-10%", IF(Table_1[[#This Row],[Discount %]]&lt;=0.2, "10-20%", IF(Table_1[[#This Row],[Discount %]]&lt;=0.3, "20-30%", IF(Table_1[[#This Row],[Discount %]]&lt;=0.4, "30-40%", "40%+"))))</f>
        <v>0-10%</v>
      </c>
    </row>
    <row r="9865" spans="1:24" ht="14.4" x14ac:dyDescent="0.3">
      <c r="A9865" s="2">
        <v>9864</v>
      </c>
      <c r="B9865" s="2" t="s">
        <v>10865</v>
      </c>
      <c r="C9865" s="2">
        <f>YEAR([1]Data!$D9865)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9">
        <v>11.34</v>
      </c>
      <c r="T9865" s="2">
        <v>1</v>
      </c>
      <c r="U9865" s="25">
        <v>0</v>
      </c>
      <c r="V9865" s="25">
        <v>5.5565999999999995</v>
      </c>
      <c r="W9865" s="11">
        <f>Table_1[[#This Row],[Discount]]/Table_1[[#This Row],[Sales]]</f>
        <v>0</v>
      </c>
      <c r="X9865" t="str">
        <f>IF(Table_1[[#This Row],[Discount %]]&lt;=0.1, "0-10%", IF(Table_1[[#This Row],[Discount %]]&lt;=0.2, "10-20%", IF(Table_1[[#This Row],[Discount %]]&lt;=0.3, "20-30%", IF(Table_1[[#This Row],[Discount %]]&lt;=0.4, "30-40%", "40%+"))))</f>
        <v>0-10%</v>
      </c>
    </row>
    <row r="9866" spans="1:24" ht="14.4" x14ac:dyDescent="0.3">
      <c r="A9866" s="2">
        <v>9865</v>
      </c>
      <c r="B9866" s="2" t="s">
        <v>10865</v>
      </c>
      <c r="C9866" s="2">
        <f>YEAR([1]Data!$D9866)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9">
        <v>159.80000000000001</v>
      </c>
      <c r="T9866" s="2">
        <v>4</v>
      </c>
      <c r="U9866" s="25">
        <v>0</v>
      </c>
      <c r="V9866" s="25">
        <v>70.312000000000012</v>
      </c>
      <c r="W9866" s="11">
        <f>Table_1[[#This Row],[Discount]]/Table_1[[#This Row],[Sales]]</f>
        <v>0</v>
      </c>
      <c r="X9866" t="str">
        <f>IF(Table_1[[#This Row],[Discount %]]&lt;=0.1, "0-10%", IF(Table_1[[#This Row],[Discount %]]&lt;=0.2, "10-20%", IF(Table_1[[#This Row],[Discount %]]&lt;=0.3, "20-30%", IF(Table_1[[#This Row],[Discount %]]&lt;=0.4, "30-40%", "40%+"))))</f>
        <v>0-10%</v>
      </c>
    </row>
    <row r="9867" spans="1:24" ht="14.4" x14ac:dyDescent="0.3">
      <c r="A9867" s="2">
        <v>9866</v>
      </c>
      <c r="B9867" s="2" t="s">
        <v>10865</v>
      </c>
      <c r="C9867" s="2">
        <f>YEAR([1]Data!$D9867)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9">
        <v>18.96</v>
      </c>
      <c r="T9867" s="2">
        <v>2</v>
      </c>
      <c r="U9867" s="25">
        <v>0</v>
      </c>
      <c r="V9867" s="25">
        <v>8.532</v>
      </c>
      <c r="W9867" s="11">
        <f>Table_1[[#This Row],[Discount]]/Table_1[[#This Row],[Sales]]</f>
        <v>0</v>
      </c>
      <c r="X9867" t="str">
        <f>IF(Table_1[[#This Row],[Discount %]]&lt;=0.1, "0-10%", IF(Table_1[[#This Row],[Discount %]]&lt;=0.2, "10-20%", IF(Table_1[[#This Row],[Discount %]]&lt;=0.3, "20-30%", IF(Table_1[[#This Row],[Discount %]]&lt;=0.4, "30-40%", "40%+"))))</f>
        <v>0-10%</v>
      </c>
    </row>
    <row r="9868" spans="1:24" ht="14.4" x14ac:dyDescent="0.3">
      <c r="A9868" s="2">
        <v>9867</v>
      </c>
      <c r="B9868" s="2" t="s">
        <v>10866</v>
      </c>
      <c r="C9868" s="2">
        <f>YEAR([1]Data!$D9868)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9">
        <v>1085.42</v>
      </c>
      <c r="T9868" s="2">
        <v>7</v>
      </c>
      <c r="U9868" s="25">
        <v>0</v>
      </c>
      <c r="V9868" s="25">
        <v>282.20920000000001</v>
      </c>
      <c r="W9868" s="11">
        <f>Table_1[[#This Row],[Discount]]/Table_1[[#This Row],[Sales]]</f>
        <v>0</v>
      </c>
      <c r="X9868" t="str">
        <f>IF(Table_1[[#This Row],[Discount %]]&lt;=0.1, "0-10%", IF(Table_1[[#This Row],[Discount %]]&lt;=0.2, "10-20%", IF(Table_1[[#This Row],[Discount %]]&lt;=0.3, "20-30%", IF(Table_1[[#This Row],[Discount %]]&lt;=0.4, "30-40%", "40%+"))))</f>
        <v>0-10%</v>
      </c>
    </row>
    <row r="9869" spans="1:24" ht="14.4" x14ac:dyDescent="0.3">
      <c r="A9869" s="2">
        <v>9868</v>
      </c>
      <c r="B9869" s="2" t="s">
        <v>10866</v>
      </c>
      <c r="C9869" s="2">
        <f>YEAR([1]Data!$D9869)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9">
        <v>13.11</v>
      </c>
      <c r="T9869" s="2">
        <v>3</v>
      </c>
      <c r="U9869" s="25">
        <v>0</v>
      </c>
      <c r="V9869" s="25">
        <v>3.4086000000000003</v>
      </c>
      <c r="W9869" s="11">
        <f>Table_1[[#This Row],[Discount]]/Table_1[[#This Row],[Sales]]</f>
        <v>0</v>
      </c>
      <c r="X9869" t="str">
        <f>IF(Table_1[[#This Row],[Discount %]]&lt;=0.1, "0-10%", IF(Table_1[[#This Row],[Discount %]]&lt;=0.2, "10-20%", IF(Table_1[[#This Row],[Discount %]]&lt;=0.3, "20-30%", IF(Table_1[[#This Row],[Discount %]]&lt;=0.4, "30-40%", "40%+"))))</f>
        <v>0-10%</v>
      </c>
    </row>
    <row r="9870" spans="1:24" ht="14.4" x14ac:dyDescent="0.3">
      <c r="A9870" s="2">
        <v>9869</v>
      </c>
      <c r="B9870" s="2" t="s">
        <v>10867</v>
      </c>
      <c r="C9870" s="2">
        <f>YEAR([1]Data!$D9870)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9">
        <v>68.703999999999994</v>
      </c>
      <c r="T9870" s="2">
        <v>2</v>
      </c>
      <c r="U9870" s="25">
        <v>0.2</v>
      </c>
      <c r="V9870" s="25">
        <v>16.317200000000003</v>
      </c>
      <c r="W9870" s="11">
        <f>Table_1[[#This Row],[Discount]]/Table_1[[#This Row],[Sales]]</f>
        <v>2.9110386585933868E-3</v>
      </c>
      <c r="X9870" t="str">
        <f>IF(Table_1[[#This Row],[Discount %]]&lt;=0.1, "0-10%", IF(Table_1[[#This Row],[Discount %]]&lt;=0.2, "10-20%", IF(Table_1[[#This Row],[Discount %]]&lt;=0.3, "20-30%", IF(Table_1[[#This Row],[Discount %]]&lt;=0.4, "30-40%", "40%+"))))</f>
        <v>0-10%</v>
      </c>
    </row>
    <row r="9871" spans="1:24" ht="14.4" x14ac:dyDescent="0.3">
      <c r="A9871" s="2">
        <v>9870</v>
      </c>
      <c r="B9871" s="2" t="s">
        <v>10867</v>
      </c>
      <c r="C9871" s="2">
        <f>YEAR([1]Data!$D9871)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9">
        <v>3.1320000000000001</v>
      </c>
      <c r="T9871" s="2">
        <v>2</v>
      </c>
      <c r="U9871" s="25">
        <v>0.7</v>
      </c>
      <c r="V9871" s="25">
        <v>-2.6099999999999994</v>
      </c>
      <c r="W9871" s="11">
        <f>Table_1[[#This Row],[Discount]]/Table_1[[#This Row],[Sales]]</f>
        <v>0.22349936143039589</v>
      </c>
      <c r="X9871" t="str">
        <f>IF(Table_1[[#This Row],[Discount %]]&lt;=0.1, "0-10%", IF(Table_1[[#This Row],[Discount %]]&lt;=0.2, "10-20%", IF(Table_1[[#This Row],[Discount %]]&lt;=0.3, "20-30%", IF(Table_1[[#This Row],[Discount %]]&lt;=0.4, "30-40%", "40%+"))))</f>
        <v>20-30%</v>
      </c>
    </row>
    <row r="9872" spans="1:24" ht="14.4" x14ac:dyDescent="0.3">
      <c r="A9872" s="2">
        <v>9871</v>
      </c>
      <c r="B9872" s="2" t="s">
        <v>10867</v>
      </c>
      <c r="C9872" s="2">
        <f>YEAR([1]Data!$D9872)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9">
        <v>22.428000000000004</v>
      </c>
      <c r="T9872" s="2">
        <v>3</v>
      </c>
      <c r="U9872" s="25">
        <v>0.7</v>
      </c>
      <c r="V9872" s="25">
        <v>-17.942399999999992</v>
      </c>
      <c r="W9872" s="11">
        <f>Table_1[[#This Row],[Discount]]/Table_1[[#This Row],[Sales]]</f>
        <v>3.1210986267166035E-2</v>
      </c>
      <c r="X9872" t="str">
        <f>IF(Table_1[[#This Row],[Discount %]]&lt;=0.1, "0-10%", IF(Table_1[[#This Row],[Discount %]]&lt;=0.2, "10-20%", IF(Table_1[[#This Row],[Discount %]]&lt;=0.3, "20-30%", IF(Table_1[[#This Row],[Discount %]]&lt;=0.4, "30-40%", "40%+"))))</f>
        <v>0-10%</v>
      </c>
    </row>
    <row r="9873" spans="1:24" ht="14.4" x14ac:dyDescent="0.3">
      <c r="A9873" s="2">
        <v>9872</v>
      </c>
      <c r="B9873" s="2" t="s">
        <v>10869</v>
      </c>
      <c r="C9873" s="2">
        <f>YEAR([1]Data!$D9873)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9">
        <v>290.33600000000001</v>
      </c>
      <c r="T9873" s="2">
        <v>2</v>
      </c>
      <c r="U9873" s="25">
        <v>0.2</v>
      </c>
      <c r="V9873" s="25">
        <v>32.662799999999947</v>
      </c>
      <c r="W9873" s="11">
        <f>Table_1[[#This Row],[Discount]]/Table_1[[#This Row],[Sales]]</f>
        <v>6.8885704838531905E-4</v>
      </c>
      <c r="X9873" t="str">
        <f>IF(Table_1[[#This Row],[Discount %]]&lt;=0.1, "0-10%", IF(Table_1[[#This Row],[Discount %]]&lt;=0.2, "10-20%", IF(Table_1[[#This Row],[Discount %]]&lt;=0.3, "20-30%", IF(Table_1[[#This Row],[Discount %]]&lt;=0.4, "30-40%", "40%+"))))</f>
        <v>0-10%</v>
      </c>
    </row>
    <row r="9874" spans="1:24" ht="14.4" x14ac:dyDescent="0.3">
      <c r="A9874" s="2">
        <v>9873</v>
      </c>
      <c r="B9874" s="2" t="s">
        <v>10869</v>
      </c>
      <c r="C9874" s="2">
        <f>YEAR([1]Data!$D9874)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9">
        <v>19.152000000000001</v>
      </c>
      <c r="T9874" s="2">
        <v>2</v>
      </c>
      <c r="U9874" s="25">
        <v>0.2</v>
      </c>
      <c r="V9874" s="25">
        <v>1.1969999999999992</v>
      </c>
      <c r="W9874" s="11">
        <f>Table_1[[#This Row],[Discount]]/Table_1[[#This Row],[Sales]]</f>
        <v>1.0442773600668337E-2</v>
      </c>
      <c r="X9874" t="str">
        <f>IF(Table_1[[#This Row],[Discount %]]&lt;=0.1, "0-10%", IF(Table_1[[#This Row],[Discount %]]&lt;=0.2, "10-20%", IF(Table_1[[#This Row],[Discount %]]&lt;=0.3, "20-30%", IF(Table_1[[#This Row],[Discount %]]&lt;=0.4, "30-40%", "40%+"))))</f>
        <v>0-10%</v>
      </c>
    </row>
    <row r="9875" spans="1:24" ht="14.4" x14ac:dyDescent="0.3">
      <c r="A9875" s="2">
        <v>9874</v>
      </c>
      <c r="B9875" s="2" t="s">
        <v>10870</v>
      </c>
      <c r="C9875" s="2">
        <f>YEAR([1]Data!$D9875)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9">
        <v>6.48</v>
      </c>
      <c r="T9875" s="2">
        <v>1</v>
      </c>
      <c r="U9875" s="25">
        <v>0</v>
      </c>
      <c r="V9875" s="25">
        <v>3.1104000000000003</v>
      </c>
      <c r="W9875" s="11">
        <f>Table_1[[#This Row],[Discount]]/Table_1[[#This Row],[Sales]]</f>
        <v>0</v>
      </c>
      <c r="X9875" t="str">
        <f>IF(Table_1[[#This Row],[Discount %]]&lt;=0.1, "0-10%", IF(Table_1[[#This Row],[Discount %]]&lt;=0.2, "10-20%", IF(Table_1[[#This Row],[Discount %]]&lt;=0.3, "20-30%", IF(Table_1[[#This Row],[Discount %]]&lt;=0.4, "30-40%", "40%+"))))</f>
        <v>0-10%</v>
      </c>
    </row>
    <row r="9876" spans="1:24" ht="14.4" x14ac:dyDescent="0.3">
      <c r="A9876" s="2">
        <v>9875</v>
      </c>
      <c r="B9876" s="2" t="s">
        <v>10871</v>
      </c>
      <c r="C9876" s="2">
        <f>YEAR([1]Data!$D9876)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9">
        <v>63.967999999999996</v>
      </c>
      <c r="T9876" s="2">
        <v>2</v>
      </c>
      <c r="U9876" s="25">
        <v>0.2</v>
      </c>
      <c r="V9876" s="25">
        <v>19.989999999999995</v>
      </c>
      <c r="W9876" s="11">
        <f>Table_1[[#This Row],[Discount]]/Table_1[[#This Row],[Sales]]</f>
        <v>3.1265632816408206E-3</v>
      </c>
      <c r="X9876" t="str">
        <f>IF(Table_1[[#This Row],[Discount %]]&lt;=0.1, "0-10%", IF(Table_1[[#This Row],[Discount %]]&lt;=0.2, "10-20%", IF(Table_1[[#This Row],[Discount %]]&lt;=0.3, "20-30%", IF(Table_1[[#This Row],[Discount %]]&lt;=0.4, "30-40%", "40%+"))))</f>
        <v>0-10%</v>
      </c>
    </row>
    <row r="9877" spans="1:24" ht="14.4" x14ac:dyDescent="0.3">
      <c r="A9877" s="2">
        <v>9876</v>
      </c>
      <c r="B9877" s="2" t="s">
        <v>10872</v>
      </c>
      <c r="C9877" s="2">
        <f>YEAR([1]Data!$D9877)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9">
        <v>6.36</v>
      </c>
      <c r="T9877" s="2">
        <v>2</v>
      </c>
      <c r="U9877" s="25">
        <v>0</v>
      </c>
      <c r="V9877" s="25">
        <v>6.3600000000000101E-2</v>
      </c>
      <c r="W9877" s="11">
        <f>Table_1[[#This Row],[Discount]]/Table_1[[#This Row],[Sales]]</f>
        <v>0</v>
      </c>
      <c r="X9877" t="str">
        <f>IF(Table_1[[#This Row],[Discount %]]&lt;=0.1, "0-10%", IF(Table_1[[#This Row],[Discount %]]&lt;=0.2, "10-20%", IF(Table_1[[#This Row],[Discount %]]&lt;=0.3, "20-30%", IF(Table_1[[#This Row],[Discount %]]&lt;=0.4, "30-40%", "40%+"))))</f>
        <v>0-10%</v>
      </c>
    </row>
    <row r="9878" spans="1:24" ht="14.4" x14ac:dyDescent="0.3">
      <c r="A9878" s="2">
        <v>9877</v>
      </c>
      <c r="B9878" s="2" t="s">
        <v>10873</v>
      </c>
      <c r="C9878" s="2">
        <f>YEAR([1]Data!$D9878)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9">
        <v>848.5440000000001</v>
      </c>
      <c r="T9878" s="2">
        <v>4</v>
      </c>
      <c r="U9878" s="25">
        <v>0.2</v>
      </c>
      <c r="V9878" s="25">
        <v>-21.213600000000099</v>
      </c>
      <c r="W9878" s="11">
        <f>Table_1[[#This Row],[Discount]]/Table_1[[#This Row],[Sales]]</f>
        <v>2.3569785420673528E-4</v>
      </c>
      <c r="X9878" t="str">
        <f>IF(Table_1[[#This Row],[Discount %]]&lt;=0.1, "0-10%", IF(Table_1[[#This Row],[Discount %]]&lt;=0.2, "10-20%", IF(Table_1[[#This Row],[Discount %]]&lt;=0.3, "20-30%", IF(Table_1[[#This Row],[Discount %]]&lt;=0.4, "30-40%", "40%+"))))</f>
        <v>0-10%</v>
      </c>
    </row>
    <row r="9879" spans="1:24" ht="14.4" x14ac:dyDescent="0.3">
      <c r="A9879" s="2">
        <v>9878</v>
      </c>
      <c r="B9879" s="2" t="s">
        <v>10873</v>
      </c>
      <c r="C9879" s="2">
        <f>YEAR([1]Data!$D9879)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9">
        <v>8.7000000000000011</v>
      </c>
      <c r="T9879" s="2">
        <v>5</v>
      </c>
      <c r="U9879" s="25">
        <v>0.7</v>
      </c>
      <c r="V9879" s="25">
        <v>-6.379999999999999</v>
      </c>
      <c r="W9879" s="11">
        <f>Table_1[[#This Row],[Discount]]/Table_1[[#This Row],[Sales]]</f>
        <v>8.0459770114942514E-2</v>
      </c>
      <c r="X9879" t="str">
        <f>IF(Table_1[[#This Row],[Discount %]]&lt;=0.1, "0-10%", IF(Table_1[[#This Row],[Discount %]]&lt;=0.2, "10-20%", IF(Table_1[[#This Row],[Discount %]]&lt;=0.3, "20-30%", IF(Table_1[[#This Row],[Discount %]]&lt;=0.4, "30-40%", "40%+"))))</f>
        <v>0-10%</v>
      </c>
    </row>
    <row r="9880" spans="1:24" ht="14.4" x14ac:dyDescent="0.3">
      <c r="A9880" s="2">
        <v>9879</v>
      </c>
      <c r="B9880" s="2" t="s">
        <v>10873</v>
      </c>
      <c r="C9880" s="2">
        <f>YEAR([1]Data!$D9880)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9">
        <v>122.38199999999999</v>
      </c>
      <c r="T9880" s="2">
        <v>3</v>
      </c>
      <c r="U9880" s="25">
        <v>0.4</v>
      </c>
      <c r="V9880" s="25">
        <v>-24.476399999999998</v>
      </c>
      <c r="W9880" s="11">
        <f>Table_1[[#This Row],[Discount]]/Table_1[[#This Row],[Sales]]</f>
        <v>3.2684545112843396E-3</v>
      </c>
      <c r="X9880" t="str">
        <f>IF(Table_1[[#This Row],[Discount %]]&lt;=0.1, "0-10%", IF(Table_1[[#This Row],[Discount %]]&lt;=0.2, "10-20%", IF(Table_1[[#This Row],[Discount %]]&lt;=0.3, "20-30%", IF(Table_1[[#This Row],[Discount %]]&lt;=0.4, "30-40%", "40%+"))))</f>
        <v>0-10%</v>
      </c>
    </row>
    <row r="9881" spans="1:24" ht="14.4" x14ac:dyDescent="0.3">
      <c r="A9881" s="2">
        <v>9880</v>
      </c>
      <c r="B9881" s="2" t="s">
        <v>10874</v>
      </c>
      <c r="C9881" s="2">
        <f>YEAR([1]Data!$D9881)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9">
        <v>573.17399999999998</v>
      </c>
      <c r="T9881" s="2">
        <v>7</v>
      </c>
      <c r="U9881" s="25">
        <v>0.1</v>
      </c>
      <c r="V9881" s="25">
        <v>63.685999999999979</v>
      </c>
      <c r="W9881" s="11">
        <f>Table_1[[#This Row],[Discount]]/Table_1[[#This Row],[Sales]]</f>
        <v>1.7446709027276188E-4</v>
      </c>
      <c r="X9881" t="str">
        <f>IF(Table_1[[#This Row],[Discount %]]&lt;=0.1, "0-10%", IF(Table_1[[#This Row],[Discount %]]&lt;=0.2, "10-20%", IF(Table_1[[#This Row],[Discount %]]&lt;=0.3, "20-30%", IF(Table_1[[#This Row],[Discount %]]&lt;=0.4, "30-40%", "40%+"))))</f>
        <v>0-10%</v>
      </c>
    </row>
    <row r="9882" spans="1:24" ht="14.4" x14ac:dyDescent="0.3">
      <c r="A9882" s="2">
        <v>9881</v>
      </c>
      <c r="B9882" s="2" t="s">
        <v>10875</v>
      </c>
      <c r="C9882" s="2">
        <f>YEAR([1]Data!$D9882)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9">
        <v>85.055999999999997</v>
      </c>
      <c r="T9882" s="2">
        <v>3</v>
      </c>
      <c r="U9882" s="25">
        <v>0.2</v>
      </c>
      <c r="V9882" s="25">
        <v>28.706399999999991</v>
      </c>
      <c r="W9882" s="11">
        <f>Table_1[[#This Row],[Discount]]/Table_1[[#This Row],[Sales]]</f>
        <v>2.3513920240782545E-3</v>
      </c>
      <c r="X9882" t="str">
        <f>IF(Table_1[[#This Row],[Discount %]]&lt;=0.1, "0-10%", IF(Table_1[[#This Row],[Discount %]]&lt;=0.2, "10-20%", IF(Table_1[[#This Row],[Discount %]]&lt;=0.3, "20-30%", IF(Table_1[[#This Row],[Discount %]]&lt;=0.4, "30-40%", "40%+"))))</f>
        <v>0-10%</v>
      </c>
    </row>
    <row r="9883" spans="1:24" ht="14.4" x14ac:dyDescent="0.3">
      <c r="A9883" s="2">
        <v>9882</v>
      </c>
      <c r="B9883" s="2" t="s">
        <v>10876</v>
      </c>
      <c r="C9883" s="2">
        <f>YEAR([1]Data!$D9883)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9">
        <v>14.04</v>
      </c>
      <c r="T9883" s="2">
        <v>3</v>
      </c>
      <c r="U9883" s="25">
        <v>0</v>
      </c>
      <c r="V9883" s="25">
        <v>6.7392000000000003</v>
      </c>
      <c r="W9883" s="11">
        <f>Table_1[[#This Row],[Discount]]/Table_1[[#This Row],[Sales]]</f>
        <v>0</v>
      </c>
      <c r="X9883" t="str">
        <f>IF(Table_1[[#This Row],[Discount %]]&lt;=0.1, "0-10%", IF(Table_1[[#This Row],[Discount %]]&lt;=0.2, "10-20%", IF(Table_1[[#This Row],[Discount %]]&lt;=0.3, "20-30%", IF(Table_1[[#This Row],[Discount %]]&lt;=0.4, "30-40%", "40%+"))))</f>
        <v>0-10%</v>
      </c>
    </row>
    <row r="9884" spans="1:24" ht="14.4" x14ac:dyDescent="0.3">
      <c r="A9884" s="2">
        <v>9883</v>
      </c>
      <c r="B9884" s="2" t="s">
        <v>10876</v>
      </c>
      <c r="C9884" s="2">
        <f>YEAR([1]Data!$D9884)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9">
        <v>272.61</v>
      </c>
      <c r="T9884" s="2">
        <v>13</v>
      </c>
      <c r="U9884" s="25">
        <v>0</v>
      </c>
      <c r="V9884" s="25">
        <v>98.139599999999987</v>
      </c>
      <c r="W9884" s="11">
        <f>Table_1[[#This Row],[Discount]]/Table_1[[#This Row],[Sales]]</f>
        <v>0</v>
      </c>
      <c r="X9884" t="str">
        <f>IF(Table_1[[#This Row],[Discount %]]&lt;=0.1, "0-10%", IF(Table_1[[#This Row],[Discount %]]&lt;=0.2, "10-20%", IF(Table_1[[#This Row],[Discount %]]&lt;=0.3, "20-30%", IF(Table_1[[#This Row],[Discount %]]&lt;=0.4, "30-40%", "40%+"))))</f>
        <v>0-10%</v>
      </c>
    </row>
    <row r="9885" spans="1:24" ht="14.4" x14ac:dyDescent="0.3">
      <c r="A9885" s="2">
        <v>9884</v>
      </c>
      <c r="B9885" s="2" t="s">
        <v>10877</v>
      </c>
      <c r="C9885" s="2">
        <f>YEAR([1]Data!$D9885)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9">
        <v>11.16</v>
      </c>
      <c r="T9885" s="2">
        <v>2</v>
      </c>
      <c r="U9885" s="25">
        <v>0</v>
      </c>
      <c r="V9885" s="25">
        <v>5.58</v>
      </c>
      <c r="W9885" s="11">
        <f>Table_1[[#This Row],[Discount]]/Table_1[[#This Row],[Sales]]</f>
        <v>0</v>
      </c>
      <c r="X9885" t="str">
        <f>IF(Table_1[[#This Row],[Discount %]]&lt;=0.1, "0-10%", IF(Table_1[[#This Row],[Discount %]]&lt;=0.2, "10-20%", IF(Table_1[[#This Row],[Discount %]]&lt;=0.3, "20-30%", IF(Table_1[[#This Row],[Discount %]]&lt;=0.4, "30-40%", "40%+"))))</f>
        <v>0-10%</v>
      </c>
    </row>
    <row r="9886" spans="1:24" ht="14.4" x14ac:dyDescent="0.3">
      <c r="A9886" s="2">
        <v>9885</v>
      </c>
      <c r="B9886" s="2" t="s">
        <v>10877</v>
      </c>
      <c r="C9886" s="2">
        <f>YEAR([1]Data!$D9886)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9">
        <v>62.31</v>
      </c>
      <c r="T9886" s="2">
        <v>3</v>
      </c>
      <c r="U9886" s="25">
        <v>0</v>
      </c>
      <c r="V9886" s="25">
        <v>22.4316</v>
      </c>
      <c r="W9886" s="11">
        <f>Table_1[[#This Row],[Discount]]/Table_1[[#This Row],[Sales]]</f>
        <v>0</v>
      </c>
      <c r="X9886" t="str">
        <f>IF(Table_1[[#This Row],[Discount %]]&lt;=0.1, "0-10%", IF(Table_1[[#This Row],[Discount %]]&lt;=0.2, "10-20%", IF(Table_1[[#This Row],[Discount %]]&lt;=0.3, "20-30%", IF(Table_1[[#This Row],[Discount %]]&lt;=0.4, "30-40%", "40%+"))))</f>
        <v>0-10%</v>
      </c>
    </row>
    <row r="9887" spans="1:24" ht="14.4" x14ac:dyDescent="0.3">
      <c r="A9887" s="2">
        <v>9886</v>
      </c>
      <c r="B9887" s="2" t="s">
        <v>10877</v>
      </c>
      <c r="C9887" s="2">
        <f>YEAR([1]Data!$D9887)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9">
        <v>159.97999999999999</v>
      </c>
      <c r="T9887" s="2">
        <v>2</v>
      </c>
      <c r="U9887" s="25">
        <v>0</v>
      </c>
      <c r="V9887" s="25">
        <v>57.592799999999997</v>
      </c>
      <c r="W9887" s="11">
        <f>Table_1[[#This Row],[Discount]]/Table_1[[#This Row],[Sales]]</f>
        <v>0</v>
      </c>
      <c r="X9887" t="str">
        <f>IF(Table_1[[#This Row],[Discount %]]&lt;=0.1, "0-10%", IF(Table_1[[#This Row],[Discount %]]&lt;=0.2, "10-20%", IF(Table_1[[#This Row],[Discount %]]&lt;=0.3, "20-30%", IF(Table_1[[#This Row],[Discount %]]&lt;=0.4, "30-40%", "40%+"))))</f>
        <v>0-10%</v>
      </c>
    </row>
    <row r="9888" spans="1:24" ht="14.4" x14ac:dyDescent="0.3">
      <c r="A9888" s="2">
        <v>9887</v>
      </c>
      <c r="B9888" s="2" t="s">
        <v>10878</v>
      </c>
      <c r="C9888" s="2">
        <f>YEAR([1]Data!$D9888)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9">
        <v>5.9399999999999995</v>
      </c>
      <c r="T9888" s="2">
        <v>3</v>
      </c>
      <c r="U9888" s="25">
        <v>0</v>
      </c>
      <c r="V9888" s="25">
        <v>0</v>
      </c>
      <c r="W9888" s="11">
        <f>Table_1[[#This Row],[Discount]]/Table_1[[#This Row],[Sales]]</f>
        <v>0</v>
      </c>
      <c r="X9888" t="str">
        <f>IF(Table_1[[#This Row],[Discount %]]&lt;=0.1, "0-10%", IF(Table_1[[#This Row],[Discount %]]&lt;=0.2, "10-20%", IF(Table_1[[#This Row],[Discount %]]&lt;=0.3, "20-30%", IF(Table_1[[#This Row],[Discount %]]&lt;=0.4, "30-40%", "40%+"))))</f>
        <v>0-10%</v>
      </c>
    </row>
    <row r="9889" spans="1:24" ht="14.4" x14ac:dyDescent="0.3">
      <c r="A9889" s="2">
        <v>9888</v>
      </c>
      <c r="B9889" s="2" t="s">
        <v>10879</v>
      </c>
      <c r="C9889" s="2">
        <f>YEAR([1]Data!$D9889)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9">
        <v>9.9600000000000009</v>
      </c>
      <c r="T9889" s="2">
        <v>2</v>
      </c>
      <c r="U9889" s="25">
        <v>0</v>
      </c>
      <c r="V9889" s="25">
        <v>4.6812000000000005</v>
      </c>
      <c r="W9889" s="11">
        <f>Table_1[[#This Row],[Discount]]/Table_1[[#This Row],[Sales]]</f>
        <v>0</v>
      </c>
      <c r="X9889" t="str">
        <f>IF(Table_1[[#This Row],[Discount %]]&lt;=0.1, "0-10%", IF(Table_1[[#This Row],[Discount %]]&lt;=0.2, "10-20%", IF(Table_1[[#This Row],[Discount %]]&lt;=0.3, "20-30%", IF(Table_1[[#This Row],[Discount %]]&lt;=0.4, "30-40%", "40%+"))))</f>
        <v>0-10%</v>
      </c>
    </row>
    <row r="9890" spans="1:24" ht="14.4" x14ac:dyDescent="0.3">
      <c r="A9890" s="2">
        <v>9889</v>
      </c>
      <c r="B9890" s="2" t="s">
        <v>10880</v>
      </c>
      <c r="C9890" s="2">
        <f>YEAR([1]Data!$D9890)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9">
        <v>79.989999999999995</v>
      </c>
      <c r="T9890" s="2">
        <v>1</v>
      </c>
      <c r="U9890" s="25">
        <v>0</v>
      </c>
      <c r="V9890" s="25">
        <v>28.796399999999998</v>
      </c>
      <c r="W9890" s="11">
        <f>Table_1[[#This Row],[Discount]]/Table_1[[#This Row],[Sales]]</f>
        <v>0</v>
      </c>
      <c r="X9890" t="str">
        <f>IF(Table_1[[#This Row],[Discount %]]&lt;=0.1, "0-10%", IF(Table_1[[#This Row],[Discount %]]&lt;=0.2, "10-20%", IF(Table_1[[#This Row],[Discount %]]&lt;=0.3, "20-30%", IF(Table_1[[#This Row],[Discount %]]&lt;=0.4, "30-40%", "40%+"))))</f>
        <v>0-10%</v>
      </c>
    </row>
    <row r="9891" spans="1:24" ht="14.4" x14ac:dyDescent="0.3">
      <c r="A9891" s="2">
        <v>9890</v>
      </c>
      <c r="B9891" s="2" t="s">
        <v>10881</v>
      </c>
      <c r="C9891" s="2">
        <f>YEAR([1]Data!$D9891)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9">
        <v>8.94</v>
      </c>
      <c r="T9891" s="2">
        <v>3</v>
      </c>
      <c r="U9891" s="25">
        <v>0</v>
      </c>
      <c r="V9891" s="25">
        <v>2.4138000000000006</v>
      </c>
      <c r="W9891" s="11">
        <f>Table_1[[#This Row],[Discount]]/Table_1[[#This Row],[Sales]]</f>
        <v>0</v>
      </c>
      <c r="X9891" t="str">
        <f>IF(Table_1[[#This Row],[Discount %]]&lt;=0.1, "0-10%", IF(Table_1[[#This Row],[Discount %]]&lt;=0.2, "10-20%", IF(Table_1[[#This Row],[Discount %]]&lt;=0.3, "20-30%", IF(Table_1[[#This Row],[Discount %]]&lt;=0.4, "30-40%", "40%+"))))</f>
        <v>0-10%</v>
      </c>
    </row>
    <row r="9892" spans="1:24" ht="14.4" x14ac:dyDescent="0.3">
      <c r="A9892" s="2">
        <v>9891</v>
      </c>
      <c r="B9892" s="2" t="s">
        <v>10882</v>
      </c>
      <c r="C9892" s="2">
        <f>YEAR([1]Data!$D9892)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9">
        <v>20.62</v>
      </c>
      <c r="T9892" s="2">
        <v>2</v>
      </c>
      <c r="U9892" s="25">
        <v>0</v>
      </c>
      <c r="V9892" s="25">
        <v>9.6913999999999998</v>
      </c>
      <c r="W9892" s="11">
        <f>Table_1[[#This Row],[Discount]]/Table_1[[#This Row],[Sales]]</f>
        <v>0</v>
      </c>
      <c r="X9892" t="str">
        <f>IF(Table_1[[#This Row],[Discount %]]&lt;=0.1, "0-10%", IF(Table_1[[#This Row],[Discount %]]&lt;=0.2, "10-20%", IF(Table_1[[#This Row],[Discount %]]&lt;=0.3, "20-30%", IF(Table_1[[#This Row],[Discount %]]&lt;=0.4, "30-40%", "40%+"))))</f>
        <v>0-10%</v>
      </c>
    </row>
    <row r="9893" spans="1:24" ht="14.4" x14ac:dyDescent="0.3">
      <c r="A9893" s="2">
        <v>9892</v>
      </c>
      <c r="B9893" s="2" t="s">
        <v>10882</v>
      </c>
      <c r="C9893" s="2">
        <f>YEAR([1]Data!$D9893)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9">
        <v>124.25</v>
      </c>
      <c r="T9893" s="2">
        <v>7</v>
      </c>
      <c r="U9893" s="25">
        <v>0</v>
      </c>
      <c r="V9893" s="25">
        <v>48.457499999999996</v>
      </c>
      <c r="W9893" s="11">
        <f>Table_1[[#This Row],[Discount]]/Table_1[[#This Row],[Sales]]</f>
        <v>0</v>
      </c>
      <c r="X9893" t="str">
        <f>IF(Table_1[[#This Row],[Discount %]]&lt;=0.1, "0-10%", IF(Table_1[[#This Row],[Discount %]]&lt;=0.2, "10-20%", IF(Table_1[[#This Row],[Discount %]]&lt;=0.3, "20-30%", IF(Table_1[[#This Row],[Discount %]]&lt;=0.4, "30-40%", "40%+"))))</f>
        <v>0-10%</v>
      </c>
    </row>
    <row r="9894" spans="1:24" ht="14.4" x14ac:dyDescent="0.3">
      <c r="A9894" s="2">
        <v>9893</v>
      </c>
      <c r="B9894" s="2" t="s">
        <v>10882</v>
      </c>
      <c r="C9894" s="2">
        <f>YEAR([1]Data!$D9894)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9">
        <v>297.55</v>
      </c>
      <c r="T9894" s="2">
        <v>5</v>
      </c>
      <c r="U9894" s="25">
        <v>0</v>
      </c>
      <c r="V9894" s="25">
        <v>83.314000000000021</v>
      </c>
      <c r="W9894" s="11">
        <f>Table_1[[#This Row],[Discount]]/Table_1[[#This Row],[Sales]]</f>
        <v>0</v>
      </c>
      <c r="X9894" t="str">
        <f>IF(Table_1[[#This Row],[Discount %]]&lt;=0.1, "0-10%", IF(Table_1[[#This Row],[Discount %]]&lt;=0.2, "10-20%", IF(Table_1[[#This Row],[Discount %]]&lt;=0.3, "20-30%", IF(Table_1[[#This Row],[Discount %]]&lt;=0.4, "30-40%", "40%+"))))</f>
        <v>0-10%</v>
      </c>
    </row>
    <row r="9895" spans="1:24" ht="14.4" x14ac:dyDescent="0.3">
      <c r="A9895" s="2">
        <v>9894</v>
      </c>
      <c r="B9895" s="2" t="s">
        <v>10882</v>
      </c>
      <c r="C9895" s="2">
        <f>YEAR([1]Data!$D9895)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9">
        <v>403.56</v>
      </c>
      <c r="T9895" s="2">
        <v>4</v>
      </c>
      <c r="U9895" s="25">
        <v>0</v>
      </c>
      <c r="V9895" s="25">
        <v>96.854399999999998</v>
      </c>
      <c r="W9895" s="11">
        <f>Table_1[[#This Row],[Discount]]/Table_1[[#This Row],[Sales]]</f>
        <v>0</v>
      </c>
      <c r="X9895" t="str">
        <f>IF(Table_1[[#This Row],[Discount %]]&lt;=0.1, "0-10%", IF(Table_1[[#This Row],[Discount %]]&lt;=0.2, "10-20%", IF(Table_1[[#This Row],[Discount %]]&lt;=0.3, "20-30%", IF(Table_1[[#This Row],[Discount %]]&lt;=0.4, "30-40%", "40%+"))))</f>
        <v>0-10%</v>
      </c>
    </row>
    <row r="9896" spans="1:24" ht="14.4" x14ac:dyDescent="0.3">
      <c r="A9896" s="2">
        <v>9895</v>
      </c>
      <c r="B9896" s="2" t="s">
        <v>10882</v>
      </c>
      <c r="C9896" s="2">
        <f>YEAR([1]Data!$D9896)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9">
        <v>95.199999999999989</v>
      </c>
      <c r="T9896" s="2">
        <v>5</v>
      </c>
      <c r="U9896" s="25">
        <v>0</v>
      </c>
      <c r="V9896" s="25">
        <v>27.60799999999999</v>
      </c>
      <c r="W9896" s="11">
        <f>Table_1[[#This Row],[Discount]]/Table_1[[#This Row],[Sales]]</f>
        <v>0</v>
      </c>
      <c r="X9896" t="str">
        <f>IF(Table_1[[#This Row],[Discount %]]&lt;=0.1, "0-10%", IF(Table_1[[#This Row],[Discount %]]&lt;=0.2, "10-20%", IF(Table_1[[#This Row],[Discount %]]&lt;=0.3, "20-30%", IF(Table_1[[#This Row],[Discount %]]&lt;=0.4, "30-40%", "40%+"))))</f>
        <v>0-10%</v>
      </c>
    </row>
    <row r="9897" spans="1:24" ht="14.4" x14ac:dyDescent="0.3">
      <c r="A9897" s="2">
        <v>9896</v>
      </c>
      <c r="B9897" s="2" t="s">
        <v>10883</v>
      </c>
      <c r="C9897" s="2">
        <f>YEAR([1]Data!$D9897)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9">
        <v>153.82400000000001</v>
      </c>
      <c r="T9897" s="2">
        <v>11</v>
      </c>
      <c r="U9897" s="25">
        <v>0.2</v>
      </c>
      <c r="V9897" s="25">
        <v>38.456000000000003</v>
      </c>
      <c r="W9897" s="11">
        <f>Table_1[[#This Row],[Discount]]/Table_1[[#This Row],[Sales]]</f>
        <v>1.3001872269606824E-3</v>
      </c>
      <c r="X9897" t="str">
        <f>IF(Table_1[[#This Row],[Discount %]]&lt;=0.1, "0-10%", IF(Table_1[[#This Row],[Discount %]]&lt;=0.2, "10-20%", IF(Table_1[[#This Row],[Discount %]]&lt;=0.3, "20-30%", IF(Table_1[[#This Row],[Discount %]]&lt;=0.4, "30-40%", "40%+"))))</f>
        <v>0-10%</v>
      </c>
    </row>
    <row r="9898" spans="1:24" ht="14.4" x14ac:dyDescent="0.3">
      <c r="A9898" s="2">
        <v>9897</v>
      </c>
      <c r="B9898" s="2" t="s">
        <v>10884</v>
      </c>
      <c r="C9898" s="2">
        <f>YEAR([1]Data!$D9898)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9">
        <v>62.015999999999998</v>
      </c>
      <c r="T9898" s="2">
        <v>2</v>
      </c>
      <c r="U9898" s="25">
        <v>0.2</v>
      </c>
      <c r="V9898" s="25">
        <v>22.480800000000002</v>
      </c>
      <c r="W9898" s="11">
        <f>Table_1[[#This Row],[Discount]]/Table_1[[#This Row],[Sales]]</f>
        <v>3.2249742002063986E-3</v>
      </c>
      <c r="X9898" t="str">
        <f>IF(Table_1[[#This Row],[Discount %]]&lt;=0.1, "0-10%", IF(Table_1[[#This Row],[Discount %]]&lt;=0.2, "10-20%", IF(Table_1[[#This Row],[Discount %]]&lt;=0.3, "20-30%", IF(Table_1[[#This Row],[Discount %]]&lt;=0.4, "30-40%", "40%+"))))</f>
        <v>0-10%</v>
      </c>
    </row>
    <row r="9899" spans="1:24" ht="14.4" x14ac:dyDescent="0.3">
      <c r="A9899" s="2">
        <v>9898</v>
      </c>
      <c r="B9899" s="2" t="s">
        <v>10885</v>
      </c>
      <c r="C9899" s="2">
        <f>YEAR([1]Data!$D9899)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9">
        <v>466.32000000000005</v>
      </c>
      <c r="T9899" s="2">
        <v>3</v>
      </c>
      <c r="U9899" s="25">
        <v>0.2</v>
      </c>
      <c r="V9899" s="25">
        <v>34.97399999999999</v>
      </c>
      <c r="W9899" s="11">
        <f>Table_1[[#This Row],[Discount]]/Table_1[[#This Row],[Sales]]</f>
        <v>4.2889003259564246E-4</v>
      </c>
      <c r="X9899" t="str">
        <f>IF(Table_1[[#This Row],[Discount %]]&lt;=0.1, "0-10%", IF(Table_1[[#This Row],[Discount %]]&lt;=0.2, "10-20%", IF(Table_1[[#This Row],[Discount %]]&lt;=0.3, "20-30%", IF(Table_1[[#This Row],[Discount %]]&lt;=0.4, "30-40%", "40%+"))))</f>
        <v>0-10%</v>
      </c>
    </row>
    <row r="9900" spans="1:24" ht="14.4" x14ac:dyDescent="0.3">
      <c r="A9900" s="2">
        <v>9899</v>
      </c>
      <c r="B9900" s="2" t="s">
        <v>10885</v>
      </c>
      <c r="C9900" s="2">
        <f>YEAR([1]Data!$D9900)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9">
        <v>82.64</v>
      </c>
      <c r="T9900" s="2">
        <v>2</v>
      </c>
      <c r="U9900" s="25">
        <v>0.2</v>
      </c>
      <c r="V9900" s="25">
        <v>0</v>
      </c>
      <c r="W9900" s="11">
        <f>Table_1[[#This Row],[Discount]]/Table_1[[#This Row],[Sales]]</f>
        <v>2.4201355275895453E-3</v>
      </c>
      <c r="X9900" t="str">
        <f>IF(Table_1[[#This Row],[Discount %]]&lt;=0.1, "0-10%", IF(Table_1[[#This Row],[Discount %]]&lt;=0.2, "10-20%", IF(Table_1[[#This Row],[Discount %]]&lt;=0.3, "20-30%", IF(Table_1[[#This Row],[Discount %]]&lt;=0.4, "30-40%", "40%+"))))</f>
        <v>0-10%</v>
      </c>
    </row>
    <row r="9901" spans="1:24" ht="14.4" x14ac:dyDescent="0.3">
      <c r="A9901" s="2">
        <v>9900</v>
      </c>
      <c r="B9901" s="2" t="s">
        <v>10886</v>
      </c>
      <c r="C9901" s="2">
        <f>YEAR([1]Data!$D9901)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9">
        <v>330.58800000000002</v>
      </c>
      <c r="T9901" s="2">
        <v>1</v>
      </c>
      <c r="U9901" s="25">
        <v>0.4</v>
      </c>
      <c r="V9901" s="25">
        <v>-143.25480000000002</v>
      </c>
      <c r="W9901" s="11">
        <f>Table_1[[#This Row],[Discount]]/Table_1[[#This Row],[Sales]]</f>
        <v>1.2099652739966363E-3</v>
      </c>
      <c r="X9901" t="str">
        <f>IF(Table_1[[#This Row],[Discount %]]&lt;=0.1, "0-10%", IF(Table_1[[#This Row],[Discount %]]&lt;=0.2, "10-20%", IF(Table_1[[#This Row],[Discount %]]&lt;=0.3, "20-30%", IF(Table_1[[#This Row],[Discount %]]&lt;=0.4, "30-40%", "40%+"))))</f>
        <v>0-10%</v>
      </c>
    </row>
    <row r="9902" spans="1:24" ht="14.4" x14ac:dyDescent="0.3">
      <c r="A9902" s="2">
        <v>9901</v>
      </c>
      <c r="B9902" s="2" t="s">
        <v>10887</v>
      </c>
      <c r="C9902" s="2">
        <f>YEAR([1]Data!$D9902)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9">
        <v>237.09600000000003</v>
      </c>
      <c r="T9902" s="2">
        <v>3</v>
      </c>
      <c r="U9902" s="25">
        <v>0.2</v>
      </c>
      <c r="V9902" s="25">
        <v>20.745899999999985</v>
      </c>
      <c r="W9902" s="11">
        <f>Table_1[[#This Row],[Discount]]/Table_1[[#This Row],[Sales]]</f>
        <v>8.4354016938286596E-4</v>
      </c>
      <c r="X9902" t="str">
        <f>IF(Table_1[[#This Row],[Discount %]]&lt;=0.1, "0-10%", IF(Table_1[[#This Row],[Discount %]]&lt;=0.2, "10-20%", IF(Table_1[[#This Row],[Discount %]]&lt;=0.3, "20-30%", IF(Table_1[[#This Row],[Discount %]]&lt;=0.4, "30-40%", "40%+"))))</f>
        <v>0-10%</v>
      </c>
    </row>
    <row r="9903" spans="1:24" ht="14.4" x14ac:dyDescent="0.3">
      <c r="A9903" s="2">
        <v>9902</v>
      </c>
      <c r="B9903" s="2" t="s">
        <v>10887</v>
      </c>
      <c r="C9903" s="2">
        <f>YEAR([1]Data!$D9903)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9">
        <v>22.752000000000002</v>
      </c>
      <c r="T9903" s="2">
        <v>3</v>
      </c>
      <c r="U9903" s="25">
        <v>0.2</v>
      </c>
      <c r="V9903" s="25">
        <v>7.1099999999999994</v>
      </c>
      <c r="W9903" s="11">
        <f>Table_1[[#This Row],[Discount]]/Table_1[[#This Row],[Sales]]</f>
        <v>8.7904360056258787E-3</v>
      </c>
      <c r="X9903" t="str">
        <f>IF(Table_1[[#This Row],[Discount %]]&lt;=0.1, "0-10%", IF(Table_1[[#This Row],[Discount %]]&lt;=0.2, "10-20%", IF(Table_1[[#This Row],[Discount %]]&lt;=0.3, "20-30%", IF(Table_1[[#This Row],[Discount %]]&lt;=0.4, "30-40%", "40%+"))))</f>
        <v>0-10%</v>
      </c>
    </row>
    <row r="9904" spans="1:24" ht="14.4" x14ac:dyDescent="0.3">
      <c r="A9904" s="2">
        <v>9903</v>
      </c>
      <c r="B9904" s="2" t="s">
        <v>10887</v>
      </c>
      <c r="C9904" s="2">
        <f>YEAR([1]Data!$D9904)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9">
        <v>6.6720000000000006</v>
      </c>
      <c r="T9904" s="2">
        <v>1</v>
      </c>
      <c r="U9904" s="25">
        <v>0.2</v>
      </c>
      <c r="V9904" s="25">
        <v>2.0849999999999991</v>
      </c>
      <c r="W9904" s="11">
        <f>Table_1[[#This Row],[Discount]]/Table_1[[#This Row],[Sales]]</f>
        <v>2.9976019184652276E-2</v>
      </c>
      <c r="X9904" t="str">
        <f>IF(Table_1[[#This Row],[Discount %]]&lt;=0.1, "0-10%", IF(Table_1[[#This Row],[Discount %]]&lt;=0.2, "10-20%", IF(Table_1[[#This Row],[Discount %]]&lt;=0.3, "20-30%", IF(Table_1[[#This Row],[Discount %]]&lt;=0.4, "30-40%", "40%+"))))</f>
        <v>0-10%</v>
      </c>
    </row>
    <row r="9905" spans="1:24" ht="14.4" x14ac:dyDescent="0.3">
      <c r="A9905" s="2">
        <v>9904</v>
      </c>
      <c r="B9905" s="2" t="s">
        <v>10888</v>
      </c>
      <c r="C9905" s="2">
        <f>YEAR([1]Data!$D9905)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9">
        <v>25.128000000000004</v>
      </c>
      <c r="T9905" s="2">
        <v>3</v>
      </c>
      <c r="U9905" s="25">
        <v>0.6</v>
      </c>
      <c r="V9905" s="25">
        <v>-6.9101999999999997</v>
      </c>
      <c r="W9905" s="11">
        <f>Table_1[[#This Row],[Discount]]/Table_1[[#This Row],[Sales]]</f>
        <v>2.3877745940783186E-2</v>
      </c>
      <c r="X9905" t="str">
        <f>IF(Table_1[[#This Row],[Discount %]]&lt;=0.1, "0-10%", IF(Table_1[[#This Row],[Discount %]]&lt;=0.2, "10-20%", IF(Table_1[[#This Row],[Discount %]]&lt;=0.3, "20-30%", IF(Table_1[[#This Row],[Discount %]]&lt;=0.4, "30-40%", "40%+"))))</f>
        <v>0-10%</v>
      </c>
    </row>
    <row r="9906" spans="1:24" ht="14.4" x14ac:dyDescent="0.3">
      <c r="A9906" s="2">
        <v>9905</v>
      </c>
      <c r="B9906" s="2" t="s">
        <v>10888</v>
      </c>
      <c r="C9906" s="2">
        <f>YEAR([1]Data!$D9906)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9">
        <v>127.98399999999999</v>
      </c>
      <c r="T9906" s="2">
        <v>2</v>
      </c>
      <c r="U9906" s="25">
        <v>0.2</v>
      </c>
      <c r="V9906" s="25">
        <v>25.596799999999998</v>
      </c>
      <c r="W9906" s="11">
        <f>Table_1[[#This Row],[Discount]]/Table_1[[#This Row],[Sales]]</f>
        <v>1.5626953369171149E-3</v>
      </c>
      <c r="X9906" t="str">
        <f>IF(Table_1[[#This Row],[Discount %]]&lt;=0.1, "0-10%", IF(Table_1[[#This Row],[Discount %]]&lt;=0.2, "10-20%", IF(Table_1[[#This Row],[Discount %]]&lt;=0.3, "20-30%", IF(Table_1[[#This Row],[Discount %]]&lt;=0.4, "30-40%", "40%+"))))</f>
        <v>0-10%</v>
      </c>
    </row>
    <row r="9907" spans="1:24" ht="14.4" x14ac:dyDescent="0.3">
      <c r="A9907" s="2">
        <v>9906</v>
      </c>
      <c r="B9907" s="2" t="s">
        <v>10889</v>
      </c>
      <c r="C9907" s="2">
        <f>YEAR([1]Data!$D9907)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9">
        <v>131.88</v>
      </c>
      <c r="T9907" s="2">
        <v>7</v>
      </c>
      <c r="U9907" s="25">
        <v>0</v>
      </c>
      <c r="V9907" s="25">
        <v>55.389600000000002</v>
      </c>
      <c r="W9907" s="11">
        <f>Table_1[[#This Row],[Discount]]/Table_1[[#This Row],[Sales]]</f>
        <v>0</v>
      </c>
      <c r="X9907" t="str">
        <f>IF(Table_1[[#This Row],[Discount %]]&lt;=0.1, "0-10%", IF(Table_1[[#This Row],[Discount %]]&lt;=0.2, "10-20%", IF(Table_1[[#This Row],[Discount %]]&lt;=0.3, "20-30%", IF(Table_1[[#This Row],[Discount %]]&lt;=0.4, "30-40%", "40%+"))))</f>
        <v>0-10%</v>
      </c>
    </row>
    <row r="9908" spans="1:24" ht="14.4" x14ac:dyDescent="0.3">
      <c r="A9908" s="2">
        <v>9907</v>
      </c>
      <c r="B9908" s="2" t="s">
        <v>10889</v>
      </c>
      <c r="C9908" s="2">
        <f>YEAR([1]Data!$D9908)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9">
        <v>25.031999999999996</v>
      </c>
      <c r="T9908" s="2">
        <v>3</v>
      </c>
      <c r="U9908" s="25">
        <v>0.2</v>
      </c>
      <c r="V9908" s="25">
        <v>7.822499999999998</v>
      </c>
      <c r="W9908" s="11">
        <f>Table_1[[#This Row],[Discount]]/Table_1[[#This Row],[Sales]]</f>
        <v>7.9897730904442323E-3</v>
      </c>
      <c r="X9908" t="str">
        <f>IF(Table_1[[#This Row],[Discount %]]&lt;=0.1, "0-10%", IF(Table_1[[#This Row],[Discount %]]&lt;=0.2, "10-20%", IF(Table_1[[#This Row],[Discount %]]&lt;=0.3, "20-30%", IF(Table_1[[#This Row],[Discount %]]&lt;=0.4, "30-40%", "40%+"))))</f>
        <v>0-10%</v>
      </c>
    </row>
    <row r="9909" spans="1:24" ht="14.4" x14ac:dyDescent="0.3">
      <c r="A9909" s="2">
        <v>9908</v>
      </c>
      <c r="B9909" s="2" t="s">
        <v>10889</v>
      </c>
      <c r="C9909" s="2">
        <f>YEAR([1]Data!$D9909)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9">
        <v>717.72</v>
      </c>
      <c r="T9909" s="2">
        <v>3</v>
      </c>
      <c r="U9909" s="25">
        <v>0.2</v>
      </c>
      <c r="V9909" s="25">
        <v>71.77200000000002</v>
      </c>
      <c r="W9909" s="11">
        <f>Table_1[[#This Row],[Discount]]/Table_1[[#This Row],[Sales]]</f>
        <v>2.7866020174998609E-4</v>
      </c>
      <c r="X9909" t="str">
        <f>IF(Table_1[[#This Row],[Discount %]]&lt;=0.1, "0-10%", IF(Table_1[[#This Row],[Discount %]]&lt;=0.2, "10-20%", IF(Table_1[[#This Row],[Discount %]]&lt;=0.3, "20-30%", IF(Table_1[[#This Row],[Discount %]]&lt;=0.4, "30-40%", "40%+"))))</f>
        <v>0-10%</v>
      </c>
    </row>
    <row r="9910" spans="1:24" ht="14.4" x14ac:dyDescent="0.3">
      <c r="A9910" s="2">
        <v>9909</v>
      </c>
      <c r="B9910" s="2" t="s">
        <v>10889</v>
      </c>
      <c r="C9910" s="2">
        <f>YEAR([1]Data!$D9910)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9">
        <v>207.35</v>
      </c>
      <c r="T9910" s="2">
        <v>5</v>
      </c>
      <c r="U9910" s="25">
        <v>0</v>
      </c>
      <c r="V9910" s="25">
        <v>24.881999999999991</v>
      </c>
      <c r="W9910" s="11">
        <f>Table_1[[#This Row],[Discount]]/Table_1[[#This Row],[Sales]]</f>
        <v>0</v>
      </c>
      <c r="X9910" t="str">
        <f>IF(Table_1[[#This Row],[Discount %]]&lt;=0.1, "0-10%", IF(Table_1[[#This Row],[Discount %]]&lt;=0.2, "10-20%", IF(Table_1[[#This Row],[Discount %]]&lt;=0.3, "20-30%", IF(Table_1[[#This Row],[Discount %]]&lt;=0.4, "30-40%", "40%+"))))</f>
        <v>0-10%</v>
      </c>
    </row>
    <row r="9911" spans="1:24" ht="14.4" x14ac:dyDescent="0.3">
      <c r="A9911" s="2">
        <v>9910</v>
      </c>
      <c r="B9911" s="2" t="s">
        <v>10889</v>
      </c>
      <c r="C9911" s="2">
        <f>YEAR([1]Data!$D9911)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9">
        <v>44.67</v>
      </c>
      <c r="T9911" s="2">
        <v>3</v>
      </c>
      <c r="U9911" s="25">
        <v>0</v>
      </c>
      <c r="V9911" s="25">
        <v>12.060900000000002</v>
      </c>
      <c r="W9911" s="11">
        <f>Table_1[[#This Row],[Discount]]/Table_1[[#This Row],[Sales]]</f>
        <v>0</v>
      </c>
      <c r="X9911" t="str">
        <f>IF(Table_1[[#This Row],[Discount %]]&lt;=0.1, "0-10%", IF(Table_1[[#This Row],[Discount %]]&lt;=0.2, "10-20%", IF(Table_1[[#This Row],[Discount %]]&lt;=0.3, "20-30%", IF(Table_1[[#This Row],[Discount %]]&lt;=0.4, "30-40%", "40%+"))))</f>
        <v>0-10%</v>
      </c>
    </row>
    <row r="9912" spans="1:24" ht="14.4" x14ac:dyDescent="0.3">
      <c r="A9912" s="2">
        <v>9911</v>
      </c>
      <c r="B9912" s="2" t="s">
        <v>10889</v>
      </c>
      <c r="C9912" s="2">
        <f>YEAR([1]Data!$D9912)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9">
        <v>209.7</v>
      </c>
      <c r="T9912" s="2">
        <v>2</v>
      </c>
      <c r="U9912" s="25">
        <v>0</v>
      </c>
      <c r="V9912" s="25">
        <v>100.65599999999999</v>
      </c>
      <c r="W9912" s="11">
        <f>Table_1[[#This Row],[Discount]]/Table_1[[#This Row],[Sales]]</f>
        <v>0</v>
      </c>
      <c r="X9912" t="str">
        <f>IF(Table_1[[#This Row],[Discount %]]&lt;=0.1, "0-10%", IF(Table_1[[#This Row],[Discount %]]&lt;=0.2, "10-20%", IF(Table_1[[#This Row],[Discount %]]&lt;=0.3, "20-30%", IF(Table_1[[#This Row],[Discount %]]&lt;=0.4, "30-40%", "40%+"))))</f>
        <v>0-10%</v>
      </c>
    </row>
    <row r="9913" spans="1:24" ht="14.4" x14ac:dyDescent="0.3">
      <c r="A9913" s="2">
        <v>9912</v>
      </c>
      <c r="B9913" s="2" t="s">
        <v>10890</v>
      </c>
      <c r="C9913" s="2">
        <f>YEAR([1]Data!$D9913)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9">
        <v>115.36</v>
      </c>
      <c r="T9913" s="2">
        <v>7</v>
      </c>
      <c r="U9913" s="25">
        <v>0</v>
      </c>
      <c r="V9913" s="25">
        <v>56.526400000000002</v>
      </c>
      <c r="W9913" s="11">
        <f>Table_1[[#This Row],[Discount]]/Table_1[[#This Row],[Sales]]</f>
        <v>0</v>
      </c>
      <c r="X9913" t="str">
        <f>IF(Table_1[[#This Row],[Discount %]]&lt;=0.1, "0-10%", IF(Table_1[[#This Row],[Discount %]]&lt;=0.2, "10-20%", IF(Table_1[[#This Row],[Discount %]]&lt;=0.3, "20-30%", IF(Table_1[[#This Row],[Discount %]]&lt;=0.4, "30-40%", "40%+"))))</f>
        <v>0-10%</v>
      </c>
    </row>
    <row r="9914" spans="1:24" ht="14.4" x14ac:dyDescent="0.3">
      <c r="A9914" s="2">
        <v>9913</v>
      </c>
      <c r="B9914" s="2" t="s">
        <v>10891</v>
      </c>
      <c r="C9914" s="2">
        <f>YEAR([1]Data!$D9914)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9">
        <v>362.13599999999997</v>
      </c>
      <c r="T9914" s="2">
        <v>3</v>
      </c>
      <c r="U9914" s="25">
        <v>0.2</v>
      </c>
      <c r="V9914" s="25">
        <v>-54.320399999999978</v>
      </c>
      <c r="W9914" s="11">
        <f>Table_1[[#This Row],[Discount]]/Table_1[[#This Row],[Sales]]</f>
        <v>5.5227870192413905E-4</v>
      </c>
      <c r="X9914" t="str">
        <f>IF(Table_1[[#This Row],[Discount %]]&lt;=0.1, "0-10%", IF(Table_1[[#This Row],[Discount %]]&lt;=0.2, "10-20%", IF(Table_1[[#This Row],[Discount %]]&lt;=0.3, "20-30%", IF(Table_1[[#This Row],[Discount %]]&lt;=0.4, "30-40%", "40%+"))))</f>
        <v>0-10%</v>
      </c>
    </row>
    <row r="9915" spans="1:24" ht="14.4" x14ac:dyDescent="0.3">
      <c r="A9915" s="2">
        <v>9914</v>
      </c>
      <c r="B9915" s="2" t="s">
        <v>10891</v>
      </c>
      <c r="C9915" s="2">
        <f>YEAR([1]Data!$D9915)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9">
        <v>31.049999999999997</v>
      </c>
      <c r="T9915" s="2">
        <v>3</v>
      </c>
      <c r="U9915" s="25">
        <v>0</v>
      </c>
      <c r="V9915" s="25">
        <v>14.904</v>
      </c>
      <c r="W9915" s="11">
        <f>Table_1[[#This Row],[Discount]]/Table_1[[#This Row],[Sales]]</f>
        <v>0</v>
      </c>
      <c r="X9915" t="str">
        <f>IF(Table_1[[#This Row],[Discount %]]&lt;=0.1, "0-10%", IF(Table_1[[#This Row],[Discount %]]&lt;=0.2, "10-20%", IF(Table_1[[#This Row],[Discount %]]&lt;=0.3, "20-30%", IF(Table_1[[#This Row],[Discount %]]&lt;=0.4, "30-40%", "40%+"))))</f>
        <v>0-10%</v>
      </c>
    </row>
    <row r="9916" spans="1:24" ht="14.4" x14ac:dyDescent="0.3">
      <c r="A9916" s="2">
        <v>9915</v>
      </c>
      <c r="B9916" s="2" t="s">
        <v>10892</v>
      </c>
      <c r="C9916" s="2">
        <f>YEAR([1]Data!$D9916)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9">
        <v>12.96</v>
      </c>
      <c r="T9916" s="2">
        <v>2</v>
      </c>
      <c r="U9916" s="25">
        <v>0</v>
      </c>
      <c r="V9916" s="25">
        <v>6.2208000000000006</v>
      </c>
      <c r="W9916" s="11">
        <f>Table_1[[#This Row],[Discount]]/Table_1[[#This Row],[Sales]]</f>
        <v>0</v>
      </c>
      <c r="X9916" t="str">
        <f>IF(Table_1[[#This Row],[Discount %]]&lt;=0.1, "0-10%", IF(Table_1[[#This Row],[Discount %]]&lt;=0.2, "10-20%", IF(Table_1[[#This Row],[Discount %]]&lt;=0.3, "20-30%", IF(Table_1[[#This Row],[Discount %]]&lt;=0.4, "30-40%", "40%+"))))</f>
        <v>0-10%</v>
      </c>
    </row>
    <row r="9917" spans="1:24" ht="14.4" x14ac:dyDescent="0.3">
      <c r="A9917" s="2">
        <v>9916</v>
      </c>
      <c r="B9917" s="2" t="s">
        <v>10892</v>
      </c>
      <c r="C9917" s="2">
        <f>YEAR([1]Data!$D9917)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9">
        <v>94.85</v>
      </c>
      <c r="T9917" s="2">
        <v>5</v>
      </c>
      <c r="U9917" s="25">
        <v>0</v>
      </c>
      <c r="V9917" s="25">
        <v>45.527999999999992</v>
      </c>
      <c r="W9917" s="11">
        <f>Table_1[[#This Row],[Discount]]/Table_1[[#This Row],[Sales]]</f>
        <v>0</v>
      </c>
      <c r="X9917" t="str">
        <f>IF(Table_1[[#This Row],[Discount %]]&lt;=0.1, "0-10%", IF(Table_1[[#This Row],[Discount %]]&lt;=0.2, "10-20%", IF(Table_1[[#This Row],[Discount %]]&lt;=0.3, "20-30%", IF(Table_1[[#This Row],[Discount %]]&lt;=0.4, "30-40%", "40%+"))))</f>
        <v>0-10%</v>
      </c>
    </row>
    <row r="9918" spans="1:24" ht="14.4" x14ac:dyDescent="0.3">
      <c r="A9918" s="2">
        <v>9917</v>
      </c>
      <c r="B9918" s="2" t="s">
        <v>10892</v>
      </c>
      <c r="C9918" s="2">
        <f>YEAR([1]Data!$D9918)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9">
        <v>13.48</v>
      </c>
      <c r="T9918" s="2">
        <v>1</v>
      </c>
      <c r="U9918" s="25">
        <v>0</v>
      </c>
      <c r="V9918" s="25">
        <v>3.5047999999999995</v>
      </c>
      <c r="W9918" s="11">
        <f>Table_1[[#This Row],[Discount]]/Table_1[[#This Row],[Sales]]</f>
        <v>0</v>
      </c>
      <c r="X9918" t="str">
        <f>IF(Table_1[[#This Row],[Discount %]]&lt;=0.1, "0-10%", IF(Table_1[[#This Row],[Discount %]]&lt;=0.2, "10-20%", IF(Table_1[[#This Row],[Discount %]]&lt;=0.3, "20-30%", IF(Table_1[[#This Row],[Discount %]]&lt;=0.4, "30-40%", "40%+"))))</f>
        <v>0-10%</v>
      </c>
    </row>
    <row r="9919" spans="1:24" ht="14.4" x14ac:dyDescent="0.3">
      <c r="A9919" s="2">
        <v>9918</v>
      </c>
      <c r="B9919" s="2" t="s">
        <v>10892</v>
      </c>
      <c r="C9919" s="2">
        <f>YEAR([1]Data!$D9919)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9">
        <v>14.91</v>
      </c>
      <c r="T9919" s="2">
        <v>3</v>
      </c>
      <c r="U9919" s="25">
        <v>0</v>
      </c>
      <c r="V9919" s="25">
        <v>4.6220999999999997</v>
      </c>
      <c r="W9919" s="11">
        <f>Table_1[[#This Row],[Discount]]/Table_1[[#This Row],[Sales]]</f>
        <v>0</v>
      </c>
      <c r="X9919" t="str">
        <f>IF(Table_1[[#This Row],[Discount %]]&lt;=0.1, "0-10%", IF(Table_1[[#This Row],[Discount %]]&lt;=0.2, "10-20%", IF(Table_1[[#This Row],[Discount %]]&lt;=0.3, "20-30%", IF(Table_1[[#This Row],[Discount %]]&lt;=0.4, "30-40%", "40%+"))))</f>
        <v>0-10%</v>
      </c>
    </row>
    <row r="9920" spans="1:24" ht="14.4" x14ac:dyDescent="0.3">
      <c r="A9920" s="2">
        <v>9919</v>
      </c>
      <c r="B9920" s="2" t="s">
        <v>10893</v>
      </c>
      <c r="C9920" s="2">
        <f>YEAR([1]Data!$D9920)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9">
        <v>39.979999999999997</v>
      </c>
      <c r="T9920" s="2">
        <v>1</v>
      </c>
      <c r="U9920" s="25">
        <v>0</v>
      </c>
      <c r="V9920" s="25">
        <v>17.990999999999996</v>
      </c>
      <c r="W9920" s="11">
        <f>Table_1[[#This Row],[Discount]]/Table_1[[#This Row],[Sales]]</f>
        <v>0</v>
      </c>
      <c r="X9920" t="str">
        <f>IF(Table_1[[#This Row],[Discount %]]&lt;=0.1, "0-10%", IF(Table_1[[#This Row],[Discount %]]&lt;=0.2, "10-20%", IF(Table_1[[#This Row],[Discount %]]&lt;=0.3, "20-30%", IF(Table_1[[#This Row],[Discount %]]&lt;=0.4, "30-40%", "40%+"))))</f>
        <v>0-10%</v>
      </c>
    </row>
    <row r="9921" spans="1:24" ht="14.4" x14ac:dyDescent="0.3">
      <c r="A9921" s="2">
        <v>9920</v>
      </c>
      <c r="B9921" s="2" t="s">
        <v>10894</v>
      </c>
      <c r="C9921" s="2">
        <f>YEAR([1]Data!$D9921)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9">
        <v>528.42999999999995</v>
      </c>
      <c r="T9921" s="2">
        <v>5</v>
      </c>
      <c r="U9921" s="25">
        <v>0.3</v>
      </c>
      <c r="V9921" s="25">
        <v>-143.43099999999998</v>
      </c>
      <c r="W9921" s="11">
        <f>Table_1[[#This Row],[Discount]]/Table_1[[#This Row],[Sales]]</f>
        <v>5.6771947088545319E-4</v>
      </c>
      <c r="X9921" t="str">
        <f>IF(Table_1[[#This Row],[Discount %]]&lt;=0.1, "0-10%", IF(Table_1[[#This Row],[Discount %]]&lt;=0.2, "10-20%", IF(Table_1[[#This Row],[Discount %]]&lt;=0.3, "20-30%", IF(Table_1[[#This Row],[Discount %]]&lt;=0.4, "30-40%", "40%+"))))</f>
        <v>0-10%</v>
      </c>
    </row>
    <row r="9922" spans="1:24" ht="14.4" x14ac:dyDescent="0.3">
      <c r="A9922" s="2">
        <v>9921</v>
      </c>
      <c r="B9922" s="2" t="s">
        <v>10894</v>
      </c>
      <c r="C9922" s="2">
        <f>YEAR([1]Data!$D9922)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9">
        <v>22.385999999999996</v>
      </c>
      <c r="T9922" s="2">
        <v>7</v>
      </c>
      <c r="U9922" s="25">
        <v>0.8</v>
      </c>
      <c r="V9922" s="25">
        <v>-35.817600000000013</v>
      </c>
      <c r="W9922" s="11">
        <f>Table_1[[#This Row],[Discount]]/Table_1[[#This Row],[Sales]]</f>
        <v>3.5736621102474768E-2</v>
      </c>
      <c r="X9922" t="str">
        <f>IF(Table_1[[#This Row],[Discount %]]&lt;=0.1, "0-10%", IF(Table_1[[#This Row],[Discount %]]&lt;=0.2, "10-20%", IF(Table_1[[#This Row],[Discount %]]&lt;=0.3, "20-30%", IF(Table_1[[#This Row],[Discount %]]&lt;=0.4, "30-40%", "40%+"))))</f>
        <v>0-10%</v>
      </c>
    </row>
    <row r="9923" spans="1:24" ht="14.4" x14ac:dyDescent="0.3">
      <c r="A9923" s="2">
        <v>9922</v>
      </c>
      <c r="B9923" s="2" t="s">
        <v>10895</v>
      </c>
      <c r="C9923" s="2">
        <f>YEAR([1]Data!$D9923)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9">
        <v>5.7420000000000009</v>
      </c>
      <c r="T9923" s="2">
        <v>3</v>
      </c>
      <c r="U9923" s="25">
        <v>0.7</v>
      </c>
      <c r="V9923" s="25">
        <v>-4.5935999999999986</v>
      </c>
      <c r="W9923" s="11">
        <f>Table_1[[#This Row],[Discount]]/Table_1[[#This Row],[Sales]]</f>
        <v>0.12190874259839775</v>
      </c>
      <c r="X9923" t="str">
        <f>IF(Table_1[[#This Row],[Discount %]]&lt;=0.1, "0-10%", IF(Table_1[[#This Row],[Discount %]]&lt;=0.2, "10-20%", IF(Table_1[[#This Row],[Discount %]]&lt;=0.3, "20-30%", IF(Table_1[[#This Row],[Discount %]]&lt;=0.4, "30-40%", "40%+"))))</f>
        <v>10-20%</v>
      </c>
    </row>
    <row r="9924" spans="1:24" ht="14.4" x14ac:dyDescent="0.3">
      <c r="A9924" s="2">
        <v>9923</v>
      </c>
      <c r="B9924" s="2" t="s">
        <v>10896</v>
      </c>
      <c r="C9924" s="2">
        <f>YEAR([1]Data!$D9924)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9">
        <v>191.96800000000002</v>
      </c>
      <c r="T9924" s="2">
        <v>4</v>
      </c>
      <c r="U9924" s="25">
        <v>0.2</v>
      </c>
      <c r="V9924" s="25">
        <v>28.79519999999998</v>
      </c>
      <c r="W9924" s="11">
        <f>Table_1[[#This Row],[Discount]]/Table_1[[#This Row],[Sales]]</f>
        <v>1.0418403067177862E-3</v>
      </c>
      <c r="X9924" t="str">
        <f>IF(Table_1[[#This Row],[Discount %]]&lt;=0.1, "0-10%", IF(Table_1[[#This Row],[Discount %]]&lt;=0.2, "10-20%", IF(Table_1[[#This Row],[Discount %]]&lt;=0.3, "20-30%", IF(Table_1[[#This Row],[Discount %]]&lt;=0.4, "30-40%", "40%+"))))</f>
        <v>0-10%</v>
      </c>
    </row>
    <row r="9925" spans="1:24" ht="14.4" x14ac:dyDescent="0.3">
      <c r="A9925" s="2">
        <v>9924</v>
      </c>
      <c r="B9925" s="2" t="s">
        <v>10897</v>
      </c>
      <c r="C9925" s="2">
        <f>YEAR([1]Data!$D9925)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9">
        <v>49.847999999999999</v>
      </c>
      <c r="T9925" s="2">
        <v>3</v>
      </c>
      <c r="U9925" s="25">
        <v>0.2</v>
      </c>
      <c r="V9925" s="25">
        <v>16.823699999999999</v>
      </c>
      <c r="W9925" s="11">
        <f>Table_1[[#This Row],[Discount]]/Table_1[[#This Row],[Sales]]</f>
        <v>4.0121970791205264E-3</v>
      </c>
      <c r="X9925" t="str">
        <f>IF(Table_1[[#This Row],[Discount %]]&lt;=0.1, "0-10%", IF(Table_1[[#This Row],[Discount %]]&lt;=0.2, "10-20%", IF(Table_1[[#This Row],[Discount %]]&lt;=0.3, "20-30%", IF(Table_1[[#This Row],[Discount %]]&lt;=0.4, "30-40%", "40%+"))))</f>
        <v>0-10%</v>
      </c>
    </row>
    <row r="9926" spans="1:24" ht="14.4" x14ac:dyDescent="0.3">
      <c r="A9926" s="2">
        <v>9925</v>
      </c>
      <c r="B9926" s="2" t="s">
        <v>10897</v>
      </c>
      <c r="C9926" s="2">
        <f>YEAR([1]Data!$D9926)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9">
        <v>23.99</v>
      </c>
      <c r="T9926" s="2">
        <v>1</v>
      </c>
      <c r="U9926" s="25">
        <v>0</v>
      </c>
      <c r="V9926" s="25">
        <v>11.994999999999999</v>
      </c>
      <c r="W9926" s="11">
        <f>Table_1[[#This Row],[Discount]]/Table_1[[#This Row],[Sales]]</f>
        <v>0</v>
      </c>
      <c r="X9926" t="str">
        <f>IF(Table_1[[#This Row],[Discount %]]&lt;=0.1, "0-10%", IF(Table_1[[#This Row],[Discount %]]&lt;=0.2, "10-20%", IF(Table_1[[#This Row],[Discount %]]&lt;=0.3, "20-30%", IF(Table_1[[#This Row],[Discount %]]&lt;=0.4, "30-40%", "40%+"))))</f>
        <v>0-10%</v>
      </c>
    </row>
    <row r="9927" spans="1:24" ht="14.4" x14ac:dyDescent="0.3">
      <c r="A9927" s="2">
        <v>9926</v>
      </c>
      <c r="B9927" s="2" t="s">
        <v>10897</v>
      </c>
      <c r="C9927" s="2">
        <f>YEAR([1]Data!$D9927)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9">
        <v>1087.9360000000001</v>
      </c>
      <c r="T9927" s="2">
        <v>8</v>
      </c>
      <c r="U9927" s="25">
        <v>0.2</v>
      </c>
      <c r="V9927" s="25">
        <v>353.5791999999999</v>
      </c>
      <c r="W9927" s="11">
        <f>Table_1[[#This Row],[Discount]]/Table_1[[#This Row],[Sales]]</f>
        <v>1.8383434319665861E-4</v>
      </c>
      <c r="X9927" t="str">
        <f>IF(Table_1[[#This Row],[Discount %]]&lt;=0.1, "0-10%", IF(Table_1[[#This Row],[Discount %]]&lt;=0.2, "10-20%", IF(Table_1[[#This Row],[Discount %]]&lt;=0.3, "20-30%", IF(Table_1[[#This Row],[Discount %]]&lt;=0.4, "30-40%", "40%+"))))</f>
        <v>0-10%</v>
      </c>
    </row>
    <row r="9928" spans="1:24" ht="14.4" x14ac:dyDescent="0.3">
      <c r="A9928" s="2">
        <v>9927</v>
      </c>
      <c r="B9928" s="2" t="s">
        <v>10897</v>
      </c>
      <c r="C9928" s="2">
        <f>YEAR([1]Data!$D9928)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9">
        <v>199.98</v>
      </c>
      <c r="T9928" s="2">
        <v>2</v>
      </c>
      <c r="U9928" s="25">
        <v>0</v>
      </c>
      <c r="V9928" s="25">
        <v>53.994599999999991</v>
      </c>
      <c r="W9928" s="11">
        <f>Table_1[[#This Row],[Discount]]/Table_1[[#This Row],[Sales]]</f>
        <v>0</v>
      </c>
      <c r="X9928" t="str">
        <f>IF(Table_1[[#This Row],[Discount %]]&lt;=0.1, "0-10%", IF(Table_1[[#This Row],[Discount %]]&lt;=0.2, "10-20%", IF(Table_1[[#This Row],[Discount %]]&lt;=0.3, "20-30%", IF(Table_1[[#This Row],[Discount %]]&lt;=0.4, "30-40%", "40%+"))))</f>
        <v>0-10%</v>
      </c>
    </row>
    <row r="9929" spans="1:24" ht="14.4" x14ac:dyDescent="0.3">
      <c r="A9929" s="2">
        <v>9928</v>
      </c>
      <c r="B9929" s="2" t="s">
        <v>10897</v>
      </c>
      <c r="C9929" s="2">
        <f>YEAR([1]Data!$D9929)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9">
        <v>83.92</v>
      </c>
      <c r="T9929" s="2">
        <v>4</v>
      </c>
      <c r="U9929" s="25">
        <v>0</v>
      </c>
      <c r="V9929" s="25">
        <v>20.140799999999999</v>
      </c>
      <c r="W9929" s="11">
        <f>Table_1[[#This Row],[Discount]]/Table_1[[#This Row],[Sales]]</f>
        <v>0</v>
      </c>
      <c r="X9929" t="str">
        <f>IF(Table_1[[#This Row],[Discount %]]&lt;=0.1, "0-10%", IF(Table_1[[#This Row],[Discount %]]&lt;=0.2, "10-20%", IF(Table_1[[#This Row],[Discount %]]&lt;=0.3, "20-30%", IF(Table_1[[#This Row],[Discount %]]&lt;=0.4, "30-40%", "40%+"))))</f>
        <v>0-10%</v>
      </c>
    </row>
    <row r="9930" spans="1:24" ht="14.4" x14ac:dyDescent="0.3">
      <c r="A9930" s="2">
        <v>9929</v>
      </c>
      <c r="B9930" s="2" t="s">
        <v>10898</v>
      </c>
      <c r="C9930" s="2">
        <f>YEAR([1]Data!$D9930)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9">
        <v>24.27</v>
      </c>
      <c r="T9930" s="2">
        <v>3</v>
      </c>
      <c r="U9930" s="25">
        <v>0</v>
      </c>
      <c r="V9930" s="25">
        <v>8.7371999999999996</v>
      </c>
      <c r="W9930" s="11">
        <f>Table_1[[#This Row],[Discount]]/Table_1[[#This Row],[Sales]]</f>
        <v>0</v>
      </c>
      <c r="X9930" t="str">
        <f>IF(Table_1[[#This Row],[Discount %]]&lt;=0.1, "0-10%", IF(Table_1[[#This Row],[Discount %]]&lt;=0.2, "10-20%", IF(Table_1[[#This Row],[Discount %]]&lt;=0.3, "20-30%", IF(Table_1[[#This Row],[Discount %]]&lt;=0.4, "30-40%", "40%+"))))</f>
        <v>0-10%</v>
      </c>
    </row>
    <row r="9931" spans="1:24" ht="14.4" x14ac:dyDescent="0.3">
      <c r="A9931" s="2">
        <v>9930</v>
      </c>
      <c r="B9931" s="2" t="s">
        <v>10898</v>
      </c>
      <c r="C9931" s="2">
        <f>YEAR([1]Data!$D9931)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9">
        <v>2799.9600000000005</v>
      </c>
      <c r="T9931" s="2">
        <v>5</v>
      </c>
      <c r="U9931" s="25">
        <v>0.2</v>
      </c>
      <c r="V9931" s="25">
        <v>944.98649999999986</v>
      </c>
      <c r="W9931" s="11">
        <f>Table_1[[#This Row],[Discount]]/Table_1[[#This Row],[Sales]]</f>
        <v>7.1429591851312151E-5</v>
      </c>
      <c r="X9931" t="str">
        <f>IF(Table_1[[#This Row],[Discount %]]&lt;=0.1, "0-10%", IF(Table_1[[#This Row],[Discount %]]&lt;=0.2, "10-20%", IF(Table_1[[#This Row],[Discount %]]&lt;=0.3, "20-30%", IF(Table_1[[#This Row],[Discount %]]&lt;=0.4, "30-40%", "40%+"))))</f>
        <v>0-10%</v>
      </c>
    </row>
    <row r="9932" spans="1:24" ht="14.4" x14ac:dyDescent="0.3">
      <c r="A9932" s="2">
        <v>9931</v>
      </c>
      <c r="B9932" s="2" t="s">
        <v>10899</v>
      </c>
      <c r="C9932" s="2">
        <f>YEAR([1]Data!$D9932)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9">
        <v>9.8719999999999999</v>
      </c>
      <c r="T9932" s="2">
        <v>2</v>
      </c>
      <c r="U9932" s="25">
        <v>0.2</v>
      </c>
      <c r="V9932" s="25">
        <v>3.4551999999999996</v>
      </c>
      <c r="W9932" s="11">
        <f>Table_1[[#This Row],[Discount]]/Table_1[[#This Row],[Sales]]</f>
        <v>2.0259319286871962E-2</v>
      </c>
      <c r="X9932" t="str">
        <f>IF(Table_1[[#This Row],[Discount %]]&lt;=0.1, "0-10%", IF(Table_1[[#This Row],[Discount %]]&lt;=0.2, "10-20%", IF(Table_1[[#This Row],[Discount %]]&lt;=0.3, "20-30%", IF(Table_1[[#This Row],[Discount %]]&lt;=0.4, "30-40%", "40%+"))))</f>
        <v>0-10%</v>
      </c>
    </row>
    <row r="9933" spans="1:24" ht="14.4" x14ac:dyDescent="0.3">
      <c r="A9933" s="2">
        <v>9932</v>
      </c>
      <c r="B9933" s="2" t="s">
        <v>10899</v>
      </c>
      <c r="C9933" s="2">
        <f>YEAR([1]Data!$D9933)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9">
        <v>683.33199999999999</v>
      </c>
      <c r="T9933" s="2">
        <v>4</v>
      </c>
      <c r="U9933" s="25">
        <v>0.15</v>
      </c>
      <c r="V9933" s="25">
        <v>-40.196000000000055</v>
      </c>
      <c r="W9933" s="11">
        <f>Table_1[[#This Row],[Discount]]/Table_1[[#This Row],[Sales]]</f>
        <v>2.1951262343926524E-4</v>
      </c>
      <c r="X9933" t="str">
        <f>IF(Table_1[[#This Row],[Discount %]]&lt;=0.1, "0-10%", IF(Table_1[[#This Row],[Discount %]]&lt;=0.2, "10-20%", IF(Table_1[[#This Row],[Discount %]]&lt;=0.3, "20-30%", IF(Table_1[[#This Row],[Discount %]]&lt;=0.4, "30-40%", "40%+"))))</f>
        <v>0-10%</v>
      </c>
    </row>
    <row r="9934" spans="1:24" ht="14.4" x14ac:dyDescent="0.3">
      <c r="A9934" s="2">
        <v>9933</v>
      </c>
      <c r="B9934" s="2" t="s">
        <v>10899</v>
      </c>
      <c r="C9934" s="2">
        <f>YEAR([1]Data!$D9934)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9">
        <v>29.96</v>
      </c>
      <c r="T9934" s="2">
        <v>7</v>
      </c>
      <c r="U9934" s="25">
        <v>0</v>
      </c>
      <c r="V9934" s="25">
        <v>13.481999999999998</v>
      </c>
      <c r="W9934" s="11">
        <f>Table_1[[#This Row],[Discount]]/Table_1[[#This Row],[Sales]]</f>
        <v>0</v>
      </c>
      <c r="X9934" t="str">
        <f>IF(Table_1[[#This Row],[Discount %]]&lt;=0.1, "0-10%", IF(Table_1[[#This Row],[Discount %]]&lt;=0.2, "10-20%", IF(Table_1[[#This Row],[Discount %]]&lt;=0.3, "20-30%", IF(Table_1[[#This Row],[Discount %]]&lt;=0.4, "30-40%", "40%+"))))</f>
        <v>0-10%</v>
      </c>
    </row>
    <row r="9935" spans="1:24" ht="14.4" x14ac:dyDescent="0.3">
      <c r="A9935" s="2">
        <v>9934</v>
      </c>
      <c r="B9935" s="2" t="s">
        <v>10900</v>
      </c>
      <c r="C9935" s="2">
        <f>YEAR([1]Data!$D9935)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9">
        <v>164.85000000000002</v>
      </c>
      <c r="T9935" s="2">
        <v>3</v>
      </c>
      <c r="U9935" s="25">
        <v>0</v>
      </c>
      <c r="V9935" s="25">
        <v>47.806499999999993</v>
      </c>
      <c r="W9935" s="11">
        <f>Table_1[[#This Row],[Discount]]/Table_1[[#This Row],[Sales]]</f>
        <v>0</v>
      </c>
      <c r="X9935" t="str">
        <f>IF(Table_1[[#This Row],[Discount %]]&lt;=0.1, "0-10%", IF(Table_1[[#This Row],[Discount %]]&lt;=0.2, "10-20%", IF(Table_1[[#This Row],[Discount %]]&lt;=0.3, "20-30%", IF(Table_1[[#This Row],[Discount %]]&lt;=0.4, "30-40%", "40%+"))))</f>
        <v>0-10%</v>
      </c>
    </row>
    <row r="9936" spans="1:24" ht="14.4" x14ac:dyDescent="0.3">
      <c r="A9936" s="2">
        <v>9935</v>
      </c>
      <c r="B9936" s="2" t="s">
        <v>10901</v>
      </c>
      <c r="C9936" s="2">
        <f>YEAR([1]Data!$D9936)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9">
        <v>33.528000000000006</v>
      </c>
      <c r="T9936" s="2">
        <v>3</v>
      </c>
      <c r="U9936" s="25">
        <v>0.2</v>
      </c>
      <c r="V9936" s="25">
        <v>2.5146000000000015</v>
      </c>
      <c r="W9936" s="11">
        <f>Table_1[[#This Row],[Discount]]/Table_1[[#This Row],[Sales]]</f>
        <v>5.9651634454784058E-3</v>
      </c>
      <c r="X9936" t="str">
        <f>IF(Table_1[[#This Row],[Discount %]]&lt;=0.1, "0-10%", IF(Table_1[[#This Row],[Discount %]]&lt;=0.2, "10-20%", IF(Table_1[[#This Row],[Discount %]]&lt;=0.3, "20-30%", IF(Table_1[[#This Row],[Discount %]]&lt;=0.4, "30-40%", "40%+"))))</f>
        <v>0-10%</v>
      </c>
    </row>
    <row r="9937" spans="1:24" ht="14.4" x14ac:dyDescent="0.3">
      <c r="A9937" s="2">
        <v>9936</v>
      </c>
      <c r="B9937" s="2" t="s">
        <v>10901</v>
      </c>
      <c r="C9937" s="2">
        <f>YEAR([1]Data!$D9937)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9">
        <v>36.744</v>
      </c>
      <c r="T9937" s="2">
        <v>3</v>
      </c>
      <c r="U9937" s="25">
        <v>0.2</v>
      </c>
      <c r="V9937" s="25">
        <v>3.6744000000000039</v>
      </c>
      <c r="W9937" s="11">
        <f>Table_1[[#This Row],[Discount]]/Table_1[[#This Row],[Sales]]</f>
        <v>5.4430655345090355E-3</v>
      </c>
      <c r="X9937" t="str">
        <f>IF(Table_1[[#This Row],[Discount %]]&lt;=0.1, "0-10%", IF(Table_1[[#This Row],[Discount %]]&lt;=0.2, "10-20%", IF(Table_1[[#This Row],[Discount %]]&lt;=0.3, "20-30%", IF(Table_1[[#This Row],[Discount %]]&lt;=0.4, "30-40%", "40%+"))))</f>
        <v>0-10%</v>
      </c>
    </row>
    <row r="9938" spans="1:24" ht="14.4" x14ac:dyDescent="0.3">
      <c r="A9938" s="2">
        <v>9937</v>
      </c>
      <c r="B9938" s="2" t="s">
        <v>10904</v>
      </c>
      <c r="C9938" s="2">
        <f>YEAR([1]Data!$D9938)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9">
        <v>102.93</v>
      </c>
      <c r="T9938" s="2">
        <v>3</v>
      </c>
      <c r="U9938" s="25">
        <v>0</v>
      </c>
      <c r="V9938" s="25">
        <v>48.377100000000006</v>
      </c>
      <c r="W9938" s="11">
        <f>Table_1[[#This Row],[Discount]]/Table_1[[#This Row],[Sales]]</f>
        <v>0</v>
      </c>
      <c r="X9938" t="str">
        <f>IF(Table_1[[#This Row],[Discount %]]&lt;=0.1, "0-10%", IF(Table_1[[#This Row],[Discount %]]&lt;=0.2, "10-20%", IF(Table_1[[#This Row],[Discount %]]&lt;=0.3, "20-30%", IF(Table_1[[#This Row],[Discount %]]&lt;=0.4, "30-40%", "40%+"))))</f>
        <v>0-10%</v>
      </c>
    </row>
    <row r="9939" spans="1:24" ht="14.4" x14ac:dyDescent="0.3">
      <c r="A9939" s="2">
        <v>9938</v>
      </c>
      <c r="B9939" s="2" t="s">
        <v>10905</v>
      </c>
      <c r="C9939" s="2">
        <f>YEAR([1]Data!$D9939)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9">
        <v>71.088000000000008</v>
      </c>
      <c r="T9939" s="2">
        <v>2</v>
      </c>
      <c r="U9939" s="25">
        <v>0.2</v>
      </c>
      <c r="V9939" s="25">
        <v>-1.7772000000000041</v>
      </c>
      <c r="W9939" s="11">
        <f>Table_1[[#This Row],[Discount]]/Table_1[[#This Row],[Sales]]</f>
        <v>2.8134143596668915E-3</v>
      </c>
      <c r="X9939" t="str">
        <f>IF(Table_1[[#This Row],[Discount %]]&lt;=0.1, "0-10%", IF(Table_1[[#This Row],[Discount %]]&lt;=0.2, "10-20%", IF(Table_1[[#This Row],[Discount %]]&lt;=0.3, "20-30%", IF(Table_1[[#This Row],[Discount %]]&lt;=0.4, "30-40%", "40%+"))))</f>
        <v>0-10%</v>
      </c>
    </row>
    <row r="9940" spans="1:24" ht="14.4" x14ac:dyDescent="0.3">
      <c r="A9940" s="2">
        <v>9939</v>
      </c>
      <c r="B9940" s="2" t="s">
        <v>10906</v>
      </c>
      <c r="C9940" s="2">
        <f>YEAR([1]Data!$D9940)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9">
        <v>60.35</v>
      </c>
      <c r="T9940" s="2">
        <v>5</v>
      </c>
      <c r="U9940" s="25">
        <v>0</v>
      </c>
      <c r="V9940" s="25">
        <v>19.915500000000002</v>
      </c>
      <c r="W9940" s="11">
        <f>Table_1[[#This Row],[Discount]]/Table_1[[#This Row],[Sales]]</f>
        <v>0</v>
      </c>
      <c r="X9940" t="str">
        <f>IF(Table_1[[#This Row],[Discount %]]&lt;=0.1, "0-10%", IF(Table_1[[#This Row],[Discount %]]&lt;=0.2, "10-20%", IF(Table_1[[#This Row],[Discount %]]&lt;=0.3, "20-30%", IF(Table_1[[#This Row],[Discount %]]&lt;=0.4, "30-40%", "40%+"))))</f>
        <v>0-10%</v>
      </c>
    </row>
    <row r="9941" spans="1:24" ht="14.4" x14ac:dyDescent="0.3">
      <c r="A9941" s="2">
        <v>9940</v>
      </c>
      <c r="B9941" s="2" t="s">
        <v>10906</v>
      </c>
      <c r="C9941" s="2">
        <f>YEAR([1]Data!$D9941)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9">
        <v>35.520000000000003</v>
      </c>
      <c r="T9941" s="2">
        <v>4</v>
      </c>
      <c r="U9941" s="25">
        <v>0</v>
      </c>
      <c r="V9941" s="25">
        <v>9.9456000000000024</v>
      </c>
      <c r="W9941" s="11">
        <f>Table_1[[#This Row],[Discount]]/Table_1[[#This Row],[Sales]]</f>
        <v>0</v>
      </c>
      <c r="X9941" t="str">
        <f>IF(Table_1[[#This Row],[Discount %]]&lt;=0.1, "0-10%", IF(Table_1[[#This Row],[Discount %]]&lt;=0.2, "10-20%", IF(Table_1[[#This Row],[Discount %]]&lt;=0.3, "20-30%", IF(Table_1[[#This Row],[Discount %]]&lt;=0.4, "30-40%", "40%+"))))</f>
        <v>0-10%</v>
      </c>
    </row>
    <row r="9942" spans="1:24" ht="14.4" x14ac:dyDescent="0.3">
      <c r="A9942" s="2">
        <v>9941</v>
      </c>
      <c r="B9942" s="2" t="s">
        <v>10906</v>
      </c>
      <c r="C9942" s="2">
        <f>YEAR([1]Data!$D9942)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9">
        <v>11.200000000000001</v>
      </c>
      <c r="T9942" s="2">
        <v>7</v>
      </c>
      <c r="U9942" s="25">
        <v>0</v>
      </c>
      <c r="V9942" s="25">
        <v>4.8160000000000007</v>
      </c>
      <c r="W9942" s="11">
        <f>Table_1[[#This Row],[Discount]]/Table_1[[#This Row],[Sales]]</f>
        <v>0</v>
      </c>
      <c r="X9942" t="str">
        <f>IF(Table_1[[#This Row],[Discount %]]&lt;=0.1, "0-10%", IF(Table_1[[#This Row],[Discount %]]&lt;=0.2, "10-20%", IF(Table_1[[#This Row],[Discount %]]&lt;=0.3, "20-30%", IF(Table_1[[#This Row],[Discount %]]&lt;=0.4, "30-40%", "40%+"))))</f>
        <v>0-10%</v>
      </c>
    </row>
    <row r="9943" spans="1:24" ht="14.4" x14ac:dyDescent="0.3">
      <c r="A9943" s="2">
        <v>9942</v>
      </c>
      <c r="B9943" s="2" t="s">
        <v>10907</v>
      </c>
      <c r="C9943" s="2">
        <f>YEAR([1]Data!$D9943)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9">
        <v>223.58</v>
      </c>
      <c r="T9943" s="2">
        <v>14</v>
      </c>
      <c r="U9943" s="25">
        <v>0</v>
      </c>
      <c r="V9943" s="25">
        <v>87.196200000000005</v>
      </c>
      <c r="W9943" s="11">
        <f>Table_1[[#This Row],[Discount]]/Table_1[[#This Row],[Sales]]</f>
        <v>0</v>
      </c>
      <c r="X9943" t="str">
        <f>IF(Table_1[[#This Row],[Discount %]]&lt;=0.1, "0-10%", IF(Table_1[[#This Row],[Discount %]]&lt;=0.2, "10-20%", IF(Table_1[[#This Row],[Discount %]]&lt;=0.3, "20-30%", IF(Table_1[[#This Row],[Discount %]]&lt;=0.4, "30-40%", "40%+"))))</f>
        <v>0-10%</v>
      </c>
    </row>
    <row r="9944" spans="1:24" ht="14.4" x14ac:dyDescent="0.3">
      <c r="A9944" s="2">
        <v>9943</v>
      </c>
      <c r="B9944" s="2" t="s">
        <v>10908</v>
      </c>
      <c r="C9944" s="2">
        <f>YEAR([1]Data!$D9944)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9">
        <v>998.82</v>
      </c>
      <c r="T9944" s="2">
        <v>9</v>
      </c>
      <c r="U9944" s="25">
        <v>0</v>
      </c>
      <c r="V9944" s="25">
        <v>29.964600000000061</v>
      </c>
      <c r="W9944" s="11">
        <f>Table_1[[#This Row],[Discount]]/Table_1[[#This Row],[Sales]]</f>
        <v>0</v>
      </c>
      <c r="X9944" t="str">
        <f>IF(Table_1[[#This Row],[Discount %]]&lt;=0.1, "0-10%", IF(Table_1[[#This Row],[Discount %]]&lt;=0.2, "10-20%", IF(Table_1[[#This Row],[Discount %]]&lt;=0.3, "20-30%", IF(Table_1[[#This Row],[Discount %]]&lt;=0.4, "30-40%", "40%+"))))</f>
        <v>0-10%</v>
      </c>
    </row>
    <row r="9945" spans="1:24" ht="14.4" x14ac:dyDescent="0.3">
      <c r="A9945" s="2">
        <v>9944</v>
      </c>
      <c r="B9945" s="2" t="s">
        <v>10908</v>
      </c>
      <c r="C9945" s="2">
        <f>YEAR([1]Data!$D9945)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9">
        <v>51.150000000000006</v>
      </c>
      <c r="T9945" s="2">
        <v>5</v>
      </c>
      <c r="U9945" s="25">
        <v>0</v>
      </c>
      <c r="V9945" s="25">
        <v>13.299000000000003</v>
      </c>
      <c r="W9945" s="11">
        <f>Table_1[[#This Row],[Discount]]/Table_1[[#This Row],[Sales]]</f>
        <v>0</v>
      </c>
      <c r="X9945" t="str">
        <f>IF(Table_1[[#This Row],[Discount %]]&lt;=0.1, "0-10%", IF(Table_1[[#This Row],[Discount %]]&lt;=0.2, "10-20%", IF(Table_1[[#This Row],[Discount %]]&lt;=0.3, "20-30%", IF(Table_1[[#This Row],[Discount %]]&lt;=0.4, "30-40%", "40%+"))))</f>
        <v>0-10%</v>
      </c>
    </row>
    <row r="9946" spans="1:24" ht="14.4" x14ac:dyDescent="0.3">
      <c r="A9946" s="2">
        <v>9945</v>
      </c>
      <c r="B9946" s="2" t="s">
        <v>10909</v>
      </c>
      <c r="C9946" s="2">
        <f>YEAR([1]Data!$D9946)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9">
        <v>40.74</v>
      </c>
      <c r="T9946" s="2">
        <v>3</v>
      </c>
      <c r="U9946" s="25">
        <v>0</v>
      </c>
      <c r="V9946" s="25">
        <v>0.4073999999999991</v>
      </c>
      <c r="W9946" s="11">
        <f>Table_1[[#This Row],[Discount]]/Table_1[[#This Row],[Sales]]</f>
        <v>0</v>
      </c>
      <c r="X9946" t="str">
        <f>IF(Table_1[[#This Row],[Discount %]]&lt;=0.1, "0-10%", IF(Table_1[[#This Row],[Discount %]]&lt;=0.2, "10-20%", IF(Table_1[[#This Row],[Discount %]]&lt;=0.3, "20-30%", IF(Table_1[[#This Row],[Discount %]]&lt;=0.4, "30-40%", "40%+"))))</f>
        <v>0-10%</v>
      </c>
    </row>
    <row r="9947" spans="1:24" ht="14.4" x14ac:dyDescent="0.3">
      <c r="A9947" s="2">
        <v>9946</v>
      </c>
      <c r="B9947" s="2" t="s">
        <v>10910</v>
      </c>
      <c r="C9947" s="2">
        <f>YEAR([1]Data!$D9947)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9">
        <v>3.4240000000000004</v>
      </c>
      <c r="T9947" s="2">
        <v>1</v>
      </c>
      <c r="U9947" s="25">
        <v>0.2</v>
      </c>
      <c r="V9947" s="25">
        <v>1.0699999999999996</v>
      </c>
      <c r="W9947" s="11">
        <f>Table_1[[#This Row],[Discount]]/Table_1[[#This Row],[Sales]]</f>
        <v>5.8411214953271028E-2</v>
      </c>
      <c r="X9947" t="str">
        <f>IF(Table_1[[#This Row],[Discount %]]&lt;=0.1, "0-10%", IF(Table_1[[#This Row],[Discount %]]&lt;=0.2, "10-20%", IF(Table_1[[#This Row],[Discount %]]&lt;=0.3, "20-30%", IF(Table_1[[#This Row],[Discount %]]&lt;=0.4, "30-40%", "40%+"))))</f>
        <v>0-10%</v>
      </c>
    </row>
    <row r="9948" spans="1:24" ht="14.4" x14ac:dyDescent="0.3">
      <c r="A9948" s="2">
        <v>9947</v>
      </c>
      <c r="B9948" s="2" t="s">
        <v>10910</v>
      </c>
      <c r="C9948" s="2">
        <f>YEAR([1]Data!$D9948)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9">
        <v>151.20000000000002</v>
      </c>
      <c r="T9948" s="2">
        <v>3</v>
      </c>
      <c r="U9948" s="25">
        <v>0.2</v>
      </c>
      <c r="V9948" s="25">
        <v>32.130000000000003</v>
      </c>
      <c r="W9948" s="11">
        <f>Table_1[[#This Row],[Discount]]/Table_1[[#This Row],[Sales]]</f>
        <v>1.3227513227513227E-3</v>
      </c>
      <c r="X9948" t="str">
        <f>IF(Table_1[[#This Row],[Discount %]]&lt;=0.1, "0-10%", IF(Table_1[[#This Row],[Discount %]]&lt;=0.2, "10-20%", IF(Table_1[[#This Row],[Discount %]]&lt;=0.3, "20-30%", IF(Table_1[[#This Row],[Discount %]]&lt;=0.4, "30-40%", "40%+"))))</f>
        <v>0-10%</v>
      </c>
    </row>
    <row r="9949" spans="1:24" ht="14.4" x14ac:dyDescent="0.3">
      <c r="A9949" s="2">
        <v>9948</v>
      </c>
      <c r="B9949" s="2" t="s">
        <v>10911</v>
      </c>
      <c r="C9949" s="2">
        <f>YEAR([1]Data!$D9949)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9">
        <v>1925.88</v>
      </c>
      <c r="T9949" s="2">
        <v>6</v>
      </c>
      <c r="U9949" s="25">
        <v>0</v>
      </c>
      <c r="V9949" s="25">
        <v>539.24639999999999</v>
      </c>
      <c r="W9949" s="11">
        <f>Table_1[[#This Row],[Discount]]/Table_1[[#This Row],[Sales]]</f>
        <v>0</v>
      </c>
      <c r="X9949" t="str">
        <f>IF(Table_1[[#This Row],[Discount %]]&lt;=0.1, "0-10%", IF(Table_1[[#This Row],[Discount %]]&lt;=0.2, "10-20%", IF(Table_1[[#This Row],[Discount %]]&lt;=0.3, "20-30%", IF(Table_1[[#This Row],[Discount %]]&lt;=0.4, "30-40%", "40%+"))))</f>
        <v>0-10%</v>
      </c>
    </row>
    <row r="9950" spans="1:24" ht="14.4" x14ac:dyDescent="0.3">
      <c r="A9950" s="2">
        <v>9949</v>
      </c>
      <c r="B9950" s="2" t="s">
        <v>10911</v>
      </c>
      <c r="C9950" s="2">
        <f>YEAR([1]Data!$D9950)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9">
        <v>2405.1999999999998</v>
      </c>
      <c r="T9950" s="2">
        <v>8</v>
      </c>
      <c r="U9950" s="25">
        <v>0</v>
      </c>
      <c r="V9950" s="25">
        <v>793.71599999999989</v>
      </c>
      <c r="W9950" s="11">
        <f>Table_1[[#This Row],[Discount]]/Table_1[[#This Row],[Sales]]</f>
        <v>0</v>
      </c>
      <c r="X9950" t="str">
        <f>IF(Table_1[[#This Row],[Discount %]]&lt;=0.1, "0-10%", IF(Table_1[[#This Row],[Discount %]]&lt;=0.2, "10-20%", IF(Table_1[[#This Row],[Discount %]]&lt;=0.3, "20-30%", IF(Table_1[[#This Row],[Discount %]]&lt;=0.4, "30-40%", "40%+"))))</f>
        <v>0-10%</v>
      </c>
    </row>
    <row r="9951" spans="1:24" ht="14.4" x14ac:dyDescent="0.3">
      <c r="A9951" s="2">
        <v>9950</v>
      </c>
      <c r="B9951" s="2" t="s">
        <v>10911</v>
      </c>
      <c r="C9951" s="2">
        <f>YEAR([1]Data!$D9951)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9">
        <v>83.97</v>
      </c>
      <c r="T9951" s="2">
        <v>3</v>
      </c>
      <c r="U9951" s="25">
        <v>0</v>
      </c>
      <c r="V9951" s="25">
        <v>15.954299999999993</v>
      </c>
      <c r="W9951" s="11">
        <f>Table_1[[#This Row],[Discount]]/Table_1[[#This Row],[Sales]]</f>
        <v>0</v>
      </c>
      <c r="X9951" t="str">
        <f>IF(Table_1[[#This Row],[Discount %]]&lt;=0.1, "0-10%", IF(Table_1[[#This Row],[Discount %]]&lt;=0.2, "10-20%", IF(Table_1[[#This Row],[Discount %]]&lt;=0.3, "20-30%", IF(Table_1[[#This Row],[Discount %]]&lt;=0.4, "30-40%", "40%+"))))</f>
        <v>0-10%</v>
      </c>
    </row>
    <row r="9952" spans="1:24" ht="14.4" x14ac:dyDescent="0.3">
      <c r="A9952" s="2">
        <v>9951</v>
      </c>
      <c r="B9952" s="2" t="s">
        <v>10911</v>
      </c>
      <c r="C9952" s="2">
        <f>YEAR([1]Data!$D9952)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9">
        <v>39.89</v>
      </c>
      <c r="T9952" s="2">
        <v>1</v>
      </c>
      <c r="U9952" s="25">
        <v>0</v>
      </c>
      <c r="V9952" s="25">
        <v>14.7593</v>
      </c>
      <c r="W9952" s="11">
        <f>Table_1[[#This Row],[Discount]]/Table_1[[#This Row],[Sales]]</f>
        <v>0</v>
      </c>
      <c r="X9952" t="str">
        <f>IF(Table_1[[#This Row],[Discount %]]&lt;=0.1, "0-10%", IF(Table_1[[#This Row],[Discount %]]&lt;=0.2, "10-20%", IF(Table_1[[#This Row],[Discount %]]&lt;=0.3, "20-30%", IF(Table_1[[#This Row],[Discount %]]&lt;=0.4, "30-40%", "40%+"))))</f>
        <v>0-10%</v>
      </c>
    </row>
    <row r="9953" spans="1:24" ht="14.4" x14ac:dyDescent="0.3">
      <c r="A9953" s="2">
        <v>9952</v>
      </c>
      <c r="B9953" s="2" t="s">
        <v>10911</v>
      </c>
      <c r="C9953" s="2">
        <f>YEAR([1]Data!$D9953)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9">
        <v>17.38</v>
      </c>
      <c r="T9953" s="2">
        <v>2</v>
      </c>
      <c r="U9953" s="25">
        <v>0</v>
      </c>
      <c r="V9953" s="25">
        <v>8.69</v>
      </c>
      <c r="W9953" s="11">
        <f>Table_1[[#This Row],[Discount]]/Table_1[[#This Row],[Sales]]</f>
        <v>0</v>
      </c>
      <c r="X9953" t="str">
        <f>IF(Table_1[[#This Row],[Discount %]]&lt;=0.1, "0-10%", IF(Table_1[[#This Row],[Discount %]]&lt;=0.2, "10-20%", IF(Table_1[[#This Row],[Discount %]]&lt;=0.3, "20-30%", IF(Table_1[[#This Row],[Discount %]]&lt;=0.4, "30-40%", "40%+"))))</f>
        <v>0-10%</v>
      </c>
    </row>
    <row r="9954" spans="1:24" ht="14.4" x14ac:dyDescent="0.3">
      <c r="A9954" s="2">
        <v>9953</v>
      </c>
      <c r="B9954" s="2" t="s">
        <v>10912</v>
      </c>
      <c r="C9954" s="2">
        <f>YEAR([1]Data!$D9954)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9">
        <v>55.264000000000003</v>
      </c>
      <c r="T9954" s="2">
        <v>2</v>
      </c>
      <c r="U9954" s="25">
        <v>0.2</v>
      </c>
      <c r="V9954" s="25">
        <v>20.723999999999997</v>
      </c>
      <c r="W9954" s="11">
        <f>Table_1[[#This Row],[Discount]]/Table_1[[#This Row],[Sales]]</f>
        <v>3.6189924724956573E-3</v>
      </c>
      <c r="X9954" t="str">
        <f>IF(Table_1[[#This Row],[Discount %]]&lt;=0.1, "0-10%", IF(Table_1[[#This Row],[Discount %]]&lt;=0.2, "10-20%", IF(Table_1[[#This Row],[Discount %]]&lt;=0.3, "20-30%", IF(Table_1[[#This Row],[Discount %]]&lt;=0.4, "30-40%", "40%+"))))</f>
        <v>0-10%</v>
      </c>
    </row>
    <row r="9955" spans="1:24" ht="14.4" x14ac:dyDescent="0.3">
      <c r="A9955" s="2">
        <v>9954</v>
      </c>
      <c r="B9955" s="2" t="s">
        <v>10912</v>
      </c>
      <c r="C9955" s="2">
        <f>YEAR([1]Data!$D9955)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9">
        <v>6.48</v>
      </c>
      <c r="T9955" s="2">
        <v>1</v>
      </c>
      <c r="U9955" s="25">
        <v>0</v>
      </c>
      <c r="V9955" s="25">
        <v>3.1104000000000003</v>
      </c>
      <c r="W9955" s="11">
        <f>Table_1[[#This Row],[Discount]]/Table_1[[#This Row],[Sales]]</f>
        <v>0</v>
      </c>
      <c r="X9955" t="str">
        <f>IF(Table_1[[#This Row],[Discount %]]&lt;=0.1, "0-10%", IF(Table_1[[#This Row],[Discount %]]&lt;=0.2, "10-20%", IF(Table_1[[#This Row],[Discount %]]&lt;=0.3, "20-30%", IF(Table_1[[#This Row],[Discount %]]&lt;=0.4, "30-40%", "40%+"))))</f>
        <v>0-10%</v>
      </c>
    </row>
    <row r="9956" spans="1:24" ht="14.4" x14ac:dyDescent="0.3">
      <c r="A9956" s="2">
        <v>9955</v>
      </c>
      <c r="B9956" s="2" t="s">
        <v>10912</v>
      </c>
      <c r="C9956" s="2">
        <f>YEAR([1]Data!$D9956)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9">
        <v>34.248000000000005</v>
      </c>
      <c r="T9956" s="2">
        <v>3</v>
      </c>
      <c r="U9956" s="25">
        <v>0.2</v>
      </c>
      <c r="V9956" s="25">
        <v>11.558699999999998</v>
      </c>
      <c r="W9956" s="11">
        <f>Table_1[[#This Row],[Discount]]/Table_1[[#This Row],[Sales]]</f>
        <v>5.8397570661060496E-3</v>
      </c>
      <c r="X9956" t="str">
        <f>IF(Table_1[[#This Row],[Discount %]]&lt;=0.1, "0-10%", IF(Table_1[[#This Row],[Discount %]]&lt;=0.2, "10-20%", IF(Table_1[[#This Row],[Discount %]]&lt;=0.3, "20-30%", IF(Table_1[[#This Row],[Discount %]]&lt;=0.4, "30-40%", "40%+"))))</f>
        <v>0-10%</v>
      </c>
    </row>
    <row r="9957" spans="1:24" ht="14.4" x14ac:dyDescent="0.3">
      <c r="A9957" s="2">
        <v>9956</v>
      </c>
      <c r="B9957" s="2" t="s">
        <v>10912</v>
      </c>
      <c r="C9957" s="2">
        <f>YEAR([1]Data!$D9957)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9">
        <v>273.56799999999998</v>
      </c>
      <c r="T9957" s="2">
        <v>2</v>
      </c>
      <c r="U9957" s="25">
        <v>0.2</v>
      </c>
      <c r="V9957" s="25">
        <v>10.258800000000008</v>
      </c>
      <c r="W9957" s="11">
        <f>Table_1[[#This Row],[Discount]]/Table_1[[#This Row],[Sales]]</f>
        <v>7.3107965843958371E-4</v>
      </c>
      <c r="X9957" t="str">
        <f>IF(Table_1[[#This Row],[Discount %]]&lt;=0.1, "0-10%", IF(Table_1[[#This Row],[Discount %]]&lt;=0.2, "10-20%", IF(Table_1[[#This Row],[Discount %]]&lt;=0.3, "20-30%", IF(Table_1[[#This Row],[Discount %]]&lt;=0.4, "30-40%", "40%+"))))</f>
        <v>0-10%</v>
      </c>
    </row>
    <row r="9958" spans="1:24" ht="14.4" x14ac:dyDescent="0.3">
      <c r="A9958" s="2">
        <v>9957</v>
      </c>
      <c r="B9958" s="2" t="s">
        <v>10913</v>
      </c>
      <c r="C9958" s="2">
        <f>YEAR([1]Data!$D9958)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9">
        <v>46.349999999999994</v>
      </c>
      <c r="T9958" s="2">
        <v>5</v>
      </c>
      <c r="U9958" s="25">
        <v>0</v>
      </c>
      <c r="V9958" s="25">
        <v>21.784499999999998</v>
      </c>
      <c r="W9958" s="11">
        <f>Table_1[[#This Row],[Discount]]/Table_1[[#This Row],[Sales]]</f>
        <v>0</v>
      </c>
      <c r="X9958" t="str">
        <f>IF(Table_1[[#This Row],[Discount %]]&lt;=0.1, "0-10%", IF(Table_1[[#This Row],[Discount %]]&lt;=0.2, "10-20%", IF(Table_1[[#This Row],[Discount %]]&lt;=0.3, "20-30%", IF(Table_1[[#This Row],[Discount %]]&lt;=0.4, "30-40%", "40%+"))))</f>
        <v>0-10%</v>
      </c>
    </row>
    <row r="9959" spans="1:24" ht="14.4" x14ac:dyDescent="0.3">
      <c r="A9959" s="2">
        <v>9958</v>
      </c>
      <c r="B9959" s="2" t="s">
        <v>10913</v>
      </c>
      <c r="C9959" s="2">
        <f>YEAR([1]Data!$D9959)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9">
        <v>223.92</v>
      </c>
      <c r="T9959" s="2">
        <v>4</v>
      </c>
      <c r="U9959" s="25">
        <v>0</v>
      </c>
      <c r="V9959" s="25">
        <v>109.7208</v>
      </c>
      <c r="W9959" s="11">
        <f>Table_1[[#This Row],[Discount]]/Table_1[[#This Row],[Sales]]</f>
        <v>0</v>
      </c>
      <c r="X9959" t="str">
        <f>IF(Table_1[[#This Row],[Discount %]]&lt;=0.1, "0-10%", IF(Table_1[[#This Row],[Discount %]]&lt;=0.2, "10-20%", IF(Table_1[[#This Row],[Discount %]]&lt;=0.3, "20-30%", IF(Table_1[[#This Row],[Discount %]]&lt;=0.4, "30-40%", "40%+"))))</f>
        <v>0-10%</v>
      </c>
    </row>
    <row r="9960" spans="1:24" ht="14.4" x14ac:dyDescent="0.3">
      <c r="A9960" s="2">
        <v>9959</v>
      </c>
      <c r="B9960" s="2" t="s">
        <v>10913</v>
      </c>
      <c r="C9960" s="2">
        <f>YEAR([1]Data!$D9960)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9">
        <v>7.3</v>
      </c>
      <c r="T9960" s="2">
        <v>2</v>
      </c>
      <c r="U9960" s="25">
        <v>0</v>
      </c>
      <c r="V9960" s="25">
        <v>2.1899999999999995</v>
      </c>
      <c r="W9960" s="11">
        <f>Table_1[[#This Row],[Discount]]/Table_1[[#This Row],[Sales]]</f>
        <v>0</v>
      </c>
      <c r="X9960" t="str">
        <f>IF(Table_1[[#This Row],[Discount %]]&lt;=0.1, "0-10%", IF(Table_1[[#This Row],[Discount %]]&lt;=0.2, "10-20%", IF(Table_1[[#This Row],[Discount %]]&lt;=0.3, "20-30%", IF(Table_1[[#This Row],[Discount %]]&lt;=0.4, "30-40%", "40%+"))))</f>
        <v>0-10%</v>
      </c>
    </row>
    <row r="9961" spans="1:24" ht="14.4" x14ac:dyDescent="0.3">
      <c r="A9961" s="2">
        <v>9960</v>
      </c>
      <c r="B9961" s="2" t="s">
        <v>10914</v>
      </c>
      <c r="C9961" s="2">
        <f>YEAR([1]Data!$D9961)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9">
        <v>9.3439999999999994</v>
      </c>
      <c r="T9961" s="2">
        <v>2</v>
      </c>
      <c r="U9961" s="25">
        <v>0.2</v>
      </c>
      <c r="V9961" s="25">
        <v>1.8687999999999998</v>
      </c>
      <c r="W9961" s="11">
        <f>Table_1[[#This Row],[Discount]]/Table_1[[#This Row],[Sales]]</f>
        <v>2.1404109589041098E-2</v>
      </c>
      <c r="X9961" t="str">
        <f>IF(Table_1[[#This Row],[Discount %]]&lt;=0.1, "0-10%", IF(Table_1[[#This Row],[Discount %]]&lt;=0.2, "10-20%", IF(Table_1[[#This Row],[Discount %]]&lt;=0.3, "20-30%", IF(Table_1[[#This Row],[Discount %]]&lt;=0.4, "30-40%", "40%+"))))</f>
        <v>0-10%</v>
      </c>
    </row>
    <row r="9962" spans="1:24" ht="14.4" x14ac:dyDescent="0.3">
      <c r="A9962" s="2">
        <v>9961</v>
      </c>
      <c r="B9962" s="2" t="s">
        <v>10915</v>
      </c>
      <c r="C9962" s="2">
        <f>YEAR([1]Data!$D9962)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9">
        <v>18</v>
      </c>
      <c r="T9962" s="2">
        <v>1</v>
      </c>
      <c r="U9962" s="25">
        <v>0</v>
      </c>
      <c r="V9962" s="25">
        <v>3.2399999999999984</v>
      </c>
      <c r="W9962" s="11">
        <f>Table_1[[#This Row],[Discount]]/Table_1[[#This Row],[Sales]]</f>
        <v>0</v>
      </c>
      <c r="X9962" t="str">
        <f>IF(Table_1[[#This Row],[Discount %]]&lt;=0.1, "0-10%", IF(Table_1[[#This Row],[Discount %]]&lt;=0.2, "10-20%", IF(Table_1[[#This Row],[Discount %]]&lt;=0.3, "20-30%", IF(Table_1[[#This Row],[Discount %]]&lt;=0.4, "30-40%", "40%+"))))</f>
        <v>0-10%</v>
      </c>
    </row>
    <row r="9963" spans="1:24" ht="14.4" x14ac:dyDescent="0.3">
      <c r="A9963" s="2">
        <v>9962</v>
      </c>
      <c r="B9963" s="2" t="s">
        <v>10916</v>
      </c>
      <c r="C9963" s="2">
        <f>YEAR([1]Data!$D9963)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9">
        <v>65.584000000000003</v>
      </c>
      <c r="T9963" s="2">
        <v>2</v>
      </c>
      <c r="U9963" s="25">
        <v>0.2</v>
      </c>
      <c r="V9963" s="25">
        <v>23.7742</v>
      </c>
      <c r="W9963" s="11">
        <f>Table_1[[#This Row],[Discount]]/Table_1[[#This Row],[Sales]]</f>
        <v>3.0495242742132229E-3</v>
      </c>
      <c r="X9963" t="str">
        <f>IF(Table_1[[#This Row],[Discount %]]&lt;=0.1, "0-10%", IF(Table_1[[#This Row],[Discount %]]&lt;=0.2, "10-20%", IF(Table_1[[#This Row],[Discount %]]&lt;=0.3, "20-30%", IF(Table_1[[#This Row],[Discount %]]&lt;=0.4, "30-40%", "40%+"))))</f>
        <v>0-10%</v>
      </c>
    </row>
    <row r="9964" spans="1:24" ht="14.4" x14ac:dyDescent="0.3">
      <c r="A9964" s="2">
        <v>9963</v>
      </c>
      <c r="B9964" s="2" t="s">
        <v>10916</v>
      </c>
      <c r="C9964" s="2">
        <f>YEAR([1]Data!$D9964)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9">
        <v>383.46559999999994</v>
      </c>
      <c r="T9964" s="2">
        <v>4</v>
      </c>
      <c r="U9964" s="25">
        <v>0.32</v>
      </c>
      <c r="V9964" s="25">
        <v>-67.670400000000001</v>
      </c>
      <c r="W9964" s="11">
        <f>Table_1[[#This Row],[Discount]]/Table_1[[#This Row],[Sales]]</f>
        <v>8.3449467175152102E-4</v>
      </c>
      <c r="X9964" t="str">
        <f>IF(Table_1[[#This Row],[Discount %]]&lt;=0.1, "0-10%", IF(Table_1[[#This Row],[Discount %]]&lt;=0.2, "10-20%", IF(Table_1[[#This Row],[Discount %]]&lt;=0.3, "20-30%", IF(Table_1[[#This Row],[Discount %]]&lt;=0.4, "30-40%", "40%+"))))</f>
        <v>0-10%</v>
      </c>
    </row>
    <row r="9965" spans="1:24" ht="14.4" x14ac:dyDescent="0.3">
      <c r="A9965" s="2">
        <v>9964</v>
      </c>
      <c r="B9965" s="2" t="s">
        <v>10917</v>
      </c>
      <c r="C9965" s="2">
        <f>YEAR([1]Data!$D9965)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9">
        <v>10.368000000000002</v>
      </c>
      <c r="T9965" s="2">
        <v>2</v>
      </c>
      <c r="U9965" s="25">
        <v>0.2</v>
      </c>
      <c r="V9965" s="25">
        <v>3.6288</v>
      </c>
      <c r="W9965" s="11">
        <f>Table_1[[#This Row],[Discount]]/Table_1[[#This Row],[Sales]]</f>
        <v>1.9290123456790119E-2</v>
      </c>
      <c r="X9965" t="str">
        <f>IF(Table_1[[#This Row],[Discount %]]&lt;=0.1, "0-10%", IF(Table_1[[#This Row],[Discount %]]&lt;=0.2, "10-20%", IF(Table_1[[#This Row],[Discount %]]&lt;=0.3, "20-30%", IF(Table_1[[#This Row],[Discount %]]&lt;=0.4, "30-40%", "40%+"))))</f>
        <v>0-10%</v>
      </c>
    </row>
    <row r="9966" spans="1:24" ht="14.4" x14ac:dyDescent="0.3">
      <c r="A9966" s="2">
        <v>9965</v>
      </c>
      <c r="B9966" s="2" t="s">
        <v>10918</v>
      </c>
      <c r="C9966" s="2">
        <f>YEAR([1]Data!$D9966)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9">
        <v>13.4</v>
      </c>
      <c r="T9966" s="2">
        <v>1</v>
      </c>
      <c r="U9966" s="25">
        <v>0</v>
      </c>
      <c r="V9966" s="25">
        <v>6.4319999999999995</v>
      </c>
      <c r="W9966" s="11">
        <f>Table_1[[#This Row],[Discount]]/Table_1[[#This Row],[Sales]]</f>
        <v>0</v>
      </c>
      <c r="X9966" t="str">
        <f>IF(Table_1[[#This Row],[Discount %]]&lt;=0.1, "0-10%", IF(Table_1[[#This Row],[Discount %]]&lt;=0.2, "10-20%", IF(Table_1[[#This Row],[Discount %]]&lt;=0.3, "20-30%", IF(Table_1[[#This Row],[Discount %]]&lt;=0.4, "30-40%", "40%+"))))</f>
        <v>0-10%</v>
      </c>
    </row>
    <row r="9967" spans="1:24" ht="14.4" x14ac:dyDescent="0.3">
      <c r="A9967" s="2">
        <v>9966</v>
      </c>
      <c r="B9967" s="2" t="s">
        <v>10918</v>
      </c>
      <c r="C9967" s="2">
        <f>YEAR([1]Data!$D9967)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9">
        <v>4.9800000000000004</v>
      </c>
      <c r="T9967" s="2">
        <v>1</v>
      </c>
      <c r="U9967" s="25">
        <v>0</v>
      </c>
      <c r="V9967" s="25">
        <v>2.3406000000000002</v>
      </c>
      <c r="W9967" s="11">
        <f>Table_1[[#This Row],[Discount]]/Table_1[[#This Row],[Sales]]</f>
        <v>0</v>
      </c>
      <c r="X9967" t="str">
        <f>IF(Table_1[[#This Row],[Discount %]]&lt;=0.1, "0-10%", IF(Table_1[[#This Row],[Discount %]]&lt;=0.2, "10-20%", IF(Table_1[[#This Row],[Discount %]]&lt;=0.3, "20-30%", IF(Table_1[[#This Row],[Discount %]]&lt;=0.4, "30-40%", "40%+"))))</f>
        <v>0-10%</v>
      </c>
    </row>
    <row r="9968" spans="1:24" ht="14.4" x14ac:dyDescent="0.3">
      <c r="A9968" s="2">
        <v>9967</v>
      </c>
      <c r="B9968" s="2" t="s">
        <v>10918</v>
      </c>
      <c r="C9968" s="2">
        <f>YEAR([1]Data!$D9968)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9">
        <v>109.69</v>
      </c>
      <c r="T9968" s="2">
        <v>7</v>
      </c>
      <c r="U9968" s="25">
        <v>0</v>
      </c>
      <c r="V9968" s="25">
        <v>51.554299999999991</v>
      </c>
      <c r="W9968" s="11">
        <f>Table_1[[#This Row],[Discount]]/Table_1[[#This Row],[Sales]]</f>
        <v>0</v>
      </c>
      <c r="X9968" t="str">
        <f>IF(Table_1[[#This Row],[Discount %]]&lt;=0.1, "0-10%", IF(Table_1[[#This Row],[Discount %]]&lt;=0.2, "10-20%", IF(Table_1[[#This Row],[Discount %]]&lt;=0.3, "20-30%", IF(Table_1[[#This Row],[Discount %]]&lt;=0.4, "30-40%", "40%+"))))</f>
        <v>0-10%</v>
      </c>
    </row>
    <row r="9969" spans="1:24" ht="14.4" x14ac:dyDescent="0.3">
      <c r="A9969" s="2">
        <v>9968</v>
      </c>
      <c r="B9969" s="2" t="s">
        <v>10919</v>
      </c>
      <c r="C9969" s="2">
        <f>YEAR([1]Data!$D9969)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9">
        <v>40.199999999999996</v>
      </c>
      <c r="T9969" s="2">
        <v>5</v>
      </c>
      <c r="U9969" s="25">
        <v>0</v>
      </c>
      <c r="V9969" s="25">
        <v>18.089999999999996</v>
      </c>
      <c r="W9969" s="11">
        <f>Table_1[[#This Row],[Discount]]/Table_1[[#This Row],[Sales]]</f>
        <v>0</v>
      </c>
      <c r="X9969" t="str">
        <f>IF(Table_1[[#This Row],[Discount %]]&lt;=0.1, "0-10%", IF(Table_1[[#This Row],[Discount %]]&lt;=0.2, "10-20%", IF(Table_1[[#This Row],[Discount %]]&lt;=0.3, "20-30%", IF(Table_1[[#This Row],[Discount %]]&lt;=0.4, "30-40%", "40%+"))))</f>
        <v>0-10%</v>
      </c>
    </row>
    <row r="9970" spans="1:24" ht="14.4" x14ac:dyDescent="0.3">
      <c r="A9970" s="2">
        <v>9969</v>
      </c>
      <c r="B9970" s="2" t="s">
        <v>10919</v>
      </c>
      <c r="C9970" s="2">
        <f>YEAR([1]Data!$D9970)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9">
        <v>735.98</v>
      </c>
      <c r="T9970" s="2">
        <v>2</v>
      </c>
      <c r="U9970" s="25">
        <v>0</v>
      </c>
      <c r="V9970" s="25">
        <v>331.19099999999997</v>
      </c>
      <c r="W9970" s="11">
        <f>Table_1[[#This Row],[Discount]]/Table_1[[#This Row],[Sales]]</f>
        <v>0</v>
      </c>
      <c r="X9970" t="str">
        <f>IF(Table_1[[#This Row],[Discount %]]&lt;=0.1, "0-10%", IF(Table_1[[#This Row],[Discount %]]&lt;=0.2, "10-20%", IF(Table_1[[#This Row],[Discount %]]&lt;=0.3, "20-30%", IF(Table_1[[#This Row],[Discount %]]&lt;=0.4, "30-40%", "40%+"))))</f>
        <v>0-10%</v>
      </c>
    </row>
    <row r="9971" spans="1:24" ht="14.4" x14ac:dyDescent="0.3">
      <c r="A9971" s="2">
        <v>9970</v>
      </c>
      <c r="B9971" s="2" t="s">
        <v>10919</v>
      </c>
      <c r="C9971" s="2">
        <f>YEAR([1]Data!$D9971)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9">
        <v>22.75</v>
      </c>
      <c r="T9971" s="2">
        <v>7</v>
      </c>
      <c r="U9971" s="25">
        <v>0</v>
      </c>
      <c r="V9971" s="25">
        <v>6.5974999999999993</v>
      </c>
      <c r="W9971" s="11">
        <f>Table_1[[#This Row],[Discount]]/Table_1[[#This Row],[Sales]]</f>
        <v>0</v>
      </c>
      <c r="X9971" t="str">
        <f>IF(Table_1[[#This Row],[Discount %]]&lt;=0.1, "0-10%", IF(Table_1[[#This Row],[Discount %]]&lt;=0.2, "10-20%", IF(Table_1[[#This Row],[Discount %]]&lt;=0.3, "20-30%", IF(Table_1[[#This Row],[Discount %]]&lt;=0.4, "30-40%", "40%+"))))</f>
        <v>0-10%</v>
      </c>
    </row>
    <row r="9972" spans="1:24" ht="14.4" x14ac:dyDescent="0.3">
      <c r="A9972" s="2">
        <v>9971</v>
      </c>
      <c r="B9972" s="2" t="s">
        <v>10920</v>
      </c>
      <c r="C9972" s="2">
        <f>YEAR([1]Data!$D9972)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9">
        <v>119.56</v>
      </c>
      <c r="T9972" s="2">
        <v>2</v>
      </c>
      <c r="U9972" s="25">
        <v>0</v>
      </c>
      <c r="V9972" s="25">
        <v>54.997599999999991</v>
      </c>
      <c r="W9972" s="11">
        <f>Table_1[[#This Row],[Discount]]/Table_1[[#This Row],[Sales]]</f>
        <v>0</v>
      </c>
      <c r="X9972" t="str">
        <f>IF(Table_1[[#This Row],[Discount %]]&lt;=0.1, "0-10%", IF(Table_1[[#This Row],[Discount %]]&lt;=0.2, "10-20%", IF(Table_1[[#This Row],[Discount %]]&lt;=0.3, "20-30%", IF(Table_1[[#This Row],[Discount %]]&lt;=0.4, "30-40%", "40%+"))))</f>
        <v>0-10%</v>
      </c>
    </row>
    <row r="9973" spans="1:24" ht="14.4" x14ac:dyDescent="0.3">
      <c r="A9973" s="2">
        <v>9972</v>
      </c>
      <c r="B9973" s="2" t="s">
        <v>10920</v>
      </c>
      <c r="C9973" s="2">
        <f>YEAR([1]Data!$D9973)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9">
        <v>140.75</v>
      </c>
      <c r="T9973" s="2">
        <v>5</v>
      </c>
      <c r="U9973" s="25">
        <v>0</v>
      </c>
      <c r="V9973" s="25">
        <v>42.22499999999998</v>
      </c>
      <c r="W9973" s="11">
        <f>Table_1[[#This Row],[Discount]]/Table_1[[#This Row],[Sales]]</f>
        <v>0</v>
      </c>
      <c r="X9973" t="str">
        <f>IF(Table_1[[#This Row],[Discount %]]&lt;=0.1, "0-10%", IF(Table_1[[#This Row],[Discount %]]&lt;=0.2, "10-20%", IF(Table_1[[#This Row],[Discount %]]&lt;=0.3, "20-30%", IF(Table_1[[#This Row],[Discount %]]&lt;=0.4, "30-40%", "40%+"))))</f>
        <v>0-10%</v>
      </c>
    </row>
    <row r="9974" spans="1:24" ht="14.4" x14ac:dyDescent="0.3">
      <c r="A9974" s="2">
        <v>9973</v>
      </c>
      <c r="B9974" s="2" t="s">
        <v>10921</v>
      </c>
      <c r="C9974" s="2">
        <f>YEAR([1]Data!$D9974)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9">
        <v>99.567999999999998</v>
      </c>
      <c r="T9974" s="2">
        <v>2</v>
      </c>
      <c r="U9974" s="25">
        <v>0.2</v>
      </c>
      <c r="V9974" s="25">
        <v>33.604199999999992</v>
      </c>
      <c r="W9974" s="11">
        <f>Table_1[[#This Row],[Discount]]/Table_1[[#This Row],[Sales]]</f>
        <v>2.0086774867427285E-3</v>
      </c>
      <c r="X9974" t="str">
        <f>IF(Table_1[[#This Row],[Discount %]]&lt;=0.1, "0-10%", IF(Table_1[[#This Row],[Discount %]]&lt;=0.2, "10-20%", IF(Table_1[[#This Row],[Discount %]]&lt;=0.3, "20-30%", IF(Table_1[[#This Row],[Discount %]]&lt;=0.4, "30-40%", "40%+"))))</f>
        <v>0-10%</v>
      </c>
    </row>
    <row r="9975" spans="1:24" ht="14.4" x14ac:dyDescent="0.3">
      <c r="A9975" s="2">
        <v>9974</v>
      </c>
      <c r="B9975" s="2" t="s">
        <v>10922</v>
      </c>
      <c r="C9975" s="2">
        <f>YEAR([1]Data!$D9975)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9">
        <v>271.95999999999998</v>
      </c>
      <c r="T9975" s="2">
        <v>5</v>
      </c>
      <c r="U9975" s="25">
        <v>0.2</v>
      </c>
      <c r="V9975" s="25">
        <v>27.195999999999998</v>
      </c>
      <c r="W9975" s="11">
        <f>Table_1[[#This Row],[Discount]]/Table_1[[#This Row],[Sales]]</f>
        <v>7.3540226503897646E-4</v>
      </c>
      <c r="X9975" t="str">
        <f>IF(Table_1[[#This Row],[Discount %]]&lt;=0.1, "0-10%", IF(Table_1[[#This Row],[Discount %]]&lt;=0.2, "10-20%", IF(Table_1[[#This Row],[Discount %]]&lt;=0.3, "20-30%", IF(Table_1[[#This Row],[Discount %]]&lt;=0.4, "30-40%", "40%+"))))</f>
        <v>0-10%</v>
      </c>
    </row>
    <row r="9976" spans="1:24" ht="14.4" x14ac:dyDescent="0.3">
      <c r="A9976" s="2">
        <v>9975</v>
      </c>
      <c r="B9976" s="2" t="s">
        <v>10922</v>
      </c>
      <c r="C9976" s="2">
        <f>YEAR([1]Data!$D9976)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9">
        <v>18.689999999999998</v>
      </c>
      <c r="T9976" s="2">
        <v>7</v>
      </c>
      <c r="U9976" s="25">
        <v>0</v>
      </c>
      <c r="V9976" s="25">
        <v>5.2332000000000001</v>
      </c>
      <c r="W9976" s="11">
        <f>Table_1[[#This Row],[Discount]]/Table_1[[#This Row],[Sales]]</f>
        <v>0</v>
      </c>
      <c r="X9976" t="str">
        <f>IF(Table_1[[#This Row],[Discount %]]&lt;=0.1, "0-10%", IF(Table_1[[#This Row],[Discount %]]&lt;=0.2, "10-20%", IF(Table_1[[#This Row],[Discount %]]&lt;=0.3, "20-30%", IF(Table_1[[#This Row],[Discount %]]&lt;=0.4, "30-40%", "40%+"))))</f>
        <v>0-10%</v>
      </c>
    </row>
    <row r="9977" spans="1:24" ht="14.4" x14ac:dyDescent="0.3">
      <c r="A9977" s="2">
        <v>9976</v>
      </c>
      <c r="B9977" s="2" t="s">
        <v>10922</v>
      </c>
      <c r="C9977" s="2">
        <f>YEAR([1]Data!$D9977)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9">
        <v>13.36</v>
      </c>
      <c r="T9977" s="2">
        <v>2</v>
      </c>
      <c r="U9977" s="25">
        <v>0</v>
      </c>
      <c r="V9977" s="25">
        <v>6.4127999999999998</v>
      </c>
      <c r="W9977" s="11">
        <f>Table_1[[#This Row],[Discount]]/Table_1[[#This Row],[Sales]]</f>
        <v>0</v>
      </c>
      <c r="X9977" t="str">
        <f>IF(Table_1[[#This Row],[Discount %]]&lt;=0.1, "0-10%", IF(Table_1[[#This Row],[Discount %]]&lt;=0.2, "10-20%", IF(Table_1[[#This Row],[Discount %]]&lt;=0.3, "20-30%", IF(Table_1[[#This Row],[Discount %]]&lt;=0.4, "30-40%", "40%+"))))</f>
        <v>0-10%</v>
      </c>
    </row>
    <row r="9978" spans="1:24" ht="14.4" x14ac:dyDescent="0.3">
      <c r="A9978" s="2">
        <v>9977</v>
      </c>
      <c r="B9978" s="2" t="s">
        <v>10922</v>
      </c>
      <c r="C9978" s="2">
        <f>YEAR([1]Data!$D9978)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9">
        <v>249.58400000000003</v>
      </c>
      <c r="T9978" s="2">
        <v>2</v>
      </c>
      <c r="U9978" s="25">
        <v>0.2</v>
      </c>
      <c r="V9978" s="25">
        <v>31.197999999999986</v>
      </c>
      <c r="W9978" s="11">
        <f>Table_1[[#This Row],[Discount]]/Table_1[[#This Row],[Sales]]</f>
        <v>8.0133341880889793E-4</v>
      </c>
      <c r="X9978" t="str">
        <f>IF(Table_1[[#This Row],[Discount %]]&lt;=0.1, "0-10%", IF(Table_1[[#This Row],[Discount %]]&lt;=0.2, "10-20%", IF(Table_1[[#This Row],[Discount %]]&lt;=0.3, "20-30%", IF(Table_1[[#This Row],[Discount %]]&lt;=0.4, "30-40%", "40%+"))))</f>
        <v>0-10%</v>
      </c>
    </row>
    <row r="9979" spans="1:24" ht="14.4" x14ac:dyDescent="0.3">
      <c r="A9979" s="2">
        <v>9978</v>
      </c>
      <c r="B9979" s="2" t="s">
        <v>10922</v>
      </c>
      <c r="C9979" s="2">
        <f>YEAR([1]Data!$D9979)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9">
        <v>13.86</v>
      </c>
      <c r="T9979" s="2">
        <v>7</v>
      </c>
      <c r="U9979" s="25">
        <v>0</v>
      </c>
      <c r="V9979" s="25">
        <v>0</v>
      </c>
      <c r="W9979" s="11">
        <f>Table_1[[#This Row],[Discount]]/Table_1[[#This Row],[Sales]]</f>
        <v>0</v>
      </c>
      <c r="X9979" t="str">
        <f>IF(Table_1[[#This Row],[Discount %]]&lt;=0.1, "0-10%", IF(Table_1[[#This Row],[Discount %]]&lt;=0.2, "10-20%", IF(Table_1[[#This Row],[Discount %]]&lt;=0.3, "20-30%", IF(Table_1[[#This Row],[Discount %]]&lt;=0.4, "30-40%", "40%+"))))</f>
        <v>0-10%</v>
      </c>
    </row>
    <row r="9980" spans="1:24" ht="14.4" x14ac:dyDescent="0.3">
      <c r="A9980" s="2">
        <v>9979</v>
      </c>
      <c r="B9980" s="2" t="s">
        <v>10922</v>
      </c>
      <c r="C9980" s="2">
        <f>YEAR([1]Data!$D9980)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9">
        <v>13.375999999999999</v>
      </c>
      <c r="T9980" s="2">
        <v>4</v>
      </c>
      <c r="U9980" s="25">
        <v>0.2</v>
      </c>
      <c r="V9980" s="25">
        <v>4.6815999999999995</v>
      </c>
      <c r="W9980" s="11">
        <f>Table_1[[#This Row],[Discount]]/Table_1[[#This Row],[Sales]]</f>
        <v>1.4952153110047849E-2</v>
      </c>
      <c r="X9980" t="str">
        <f>IF(Table_1[[#This Row],[Discount %]]&lt;=0.1, "0-10%", IF(Table_1[[#This Row],[Discount %]]&lt;=0.2, "10-20%", IF(Table_1[[#This Row],[Discount %]]&lt;=0.3, "20-30%", IF(Table_1[[#This Row],[Discount %]]&lt;=0.4, "30-40%", "40%+"))))</f>
        <v>0-10%</v>
      </c>
    </row>
    <row r="9981" spans="1:24" ht="14.4" x14ac:dyDescent="0.3">
      <c r="A9981" s="2">
        <v>9980</v>
      </c>
      <c r="B9981" s="2" t="s">
        <v>10922</v>
      </c>
      <c r="C9981" s="2">
        <f>YEAR([1]Data!$D9981)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9">
        <v>437.47200000000009</v>
      </c>
      <c r="T9981" s="2">
        <v>14</v>
      </c>
      <c r="U9981" s="25">
        <v>0.2</v>
      </c>
      <c r="V9981" s="25">
        <v>153.11519999999999</v>
      </c>
      <c r="W9981" s="11">
        <f>Table_1[[#This Row],[Discount]]/Table_1[[#This Row],[Sales]]</f>
        <v>4.571721161582912E-4</v>
      </c>
      <c r="X9981" t="str">
        <f>IF(Table_1[[#This Row],[Discount %]]&lt;=0.1, "0-10%", IF(Table_1[[#This Row],[Discount %]]&lt;=0.2, "10-20%", IF(Table_1[[#This Row],[Discount %]]&lt;=0.3, "20-30%", IF(Table_1[[#This Row],[Discount %]]&lt;=0.4, "30-40%", "40%+"))))</f>
        <v>0-10%</v>
      </c>
    </row>
    <row r="9982" spans="1:24" ht="14.4" x14ac:dyDescent="0.3">
      <c r="A9982" s="2">
        <v>9981</v>
      </c>
      <c r="B9982" s="2" t="s">
        <v>10923</v>
      </c>
      <c r="C9982" s="2">
        <f>YEAR([1]Data!$D9982)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9">
        <v>85.98</v>
      </c>
      <c r="T9982" s="2">
        <v>1</v>
      </c>
      <c r="U9982" s="25">
        <v>0</v>
      </c>
      <c r="V9982" s="25">
        <v>22.354800000000004</v>
      </c>
      <c r="W9982" s="11">
        <f>Table_1[[#This Row],[Discount]]/Table_1[[#This Row],[Sales]]</f>
        <v>0</v>
      </c>
      <c r="X9982" t="str">
        <f>IF(Table_1[[#This Row],[Discount %]]&lt;=0.1, "0-10%", IF(Table_1[[#This Row],[Discount %]]&lt;=0.2, "10-20%", IF(Table_1[[#This Row],[Discount %]]&lt;=0.3, "20-30%", IF(Table_1[[#This Row],[Discount %]]&lt;=0.4, "30-40%", "40%+"))))</f>
        <v>0-10%</v>
      </c>
    </row>
    <row r="9983" spans="1:24" ht="14.4" x14ac:dyDescent="0.3">
      <c r="A9983" s="2">
        <v>9982</v>
      </c>
      <c r="B9983" s="2" t="s">
        <v>10924</v>
      </c>
      <c r="C9983" s="2">
        <f>YEAR([1]Data!$D9983)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9">
        <v>16.520000000000003</v>
      </c>
      <c r="T9983" s="2">
        <v>5</v>
      </c>
      <c r="U9983" s="25">
        <v>0.2</v>
      </c>
      <c r="V9983" s="25">
        <v>5.368999999999998</v>
      </c>
      <c r="W9983" s="11">
        <f>Table_1[[#This Row],[Discount]]/Table_1[[#This Row],[Sales]]</f>
        <v>1.2106537530266342E-2</v>
      </c>
      <c r="X9983" t="str">
        <f>IF(Table_1[[#This Row],[Discount %]]&lt;=0.1, "0-10%", IF(Table_1[[#This Row],[Discount %]]&lt;=0.2, "10-20%", IF(Table_1[[#This Row],[Discount %]]&lt;=0.3, "20-30%", IF(Table_1[[#This Row],[Discount %]]&lt;=0.4, "30-40%", "40%+"))))</f>
        <v>0-10%</v>
      </c>
    </row>
    <row r="9984" spans="1:24" ht="14.4" x14ac:dyDescent="0.3">
      <c r="A9984" s="2">
        <v>9983</v>
      </c>
      <c r="B9984" s="2" t="s">
        <v>10925</v>
      </c>
      <c r="C9984" s="2">
        <f>YEAR([1]Data!$D9984)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9">
        <v>35.56</v>
      </c>
      <c r="T9984" s="2">
        <v>7</v>
      </c>
      <c r="U9984" s="25">
        <v>0</v>
      </c>
      <c r="V9984" s="25">
        <v>16.713200000000001</v>
      </c>
      <c r="W9984" s="11">
        <f>Table_1[[#This Row],[Discount]]/Table_1[[#This Row],[Sales]]</f>
        <v>0</v>
      </c>
      <c r="X9984" t="str">
        <f>IF(Table_1[[#This Row],[Discount %]]&lt;=0.1, "0-10%", IF(Table_1[[#This Row],[Discount %]]&lt;=0.2, "10-20%", IF(Table_1[[#This Row],[Discount %]]&lt;=0.3, "20-30%", IF(Table_1[[#This Row],[Discount %]]&lt;=0.4, "30-40%", "40%+"))))</f>
        <v>0-10%</v>
      </c>
    </row>
    <row r="9985" spans="1:24" ht="14.4" x14ac:dyDescent="0.3">
      <c r="A9985" s="2">
        <v>9984</v>
      </c>
      <c r="B9985" s="2" t="s">
        <v>10925</v>
      </c>
      <c r="C9985" s="2">
        <f>YEAR([1]Data!$D9985)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9">
        <v>97.98</v>
      </c>
      <c r="T9985" s="2">
        <v>2</v>
      </c>
      <c r="U9985" s="25">
        <v>0</v>
      </c>
      <c r="V9985" s="25">
        <v>27.434400000000011</v>
      </c>
      <c r="W9985" s="11">
        <f>Table_1[[#This Row],[Discount]]/Table_1[[#This Row],[Sales]]</f>
        <v>0</v>
      </c>
      <c r="X9985" t="str">
        <f>IF(Table_1[[#This Row],[Discount %]]&lt;=0.1, "0-10%", IF(Table_1[[#This Row],[Discount %]]&lt;=0.2, "10-20%", IF(Table_1[[#This Row],[Discount %]]&lt;=0.3, "20-30%", IF(Table_1[[#This Row],[Discount %]]&lt;=0.4, "30-40%", "40%+"))))</f>
        <v>0-10%</v>
      </c>
    </row>
    <row r="9986" spans="1:24" ht="14.4" x14ac:dyDescent="0.3">
      <c r="A9986" s="2">
        <v>9985</v>
      </c>
      <c r="B9986" s="2" t="s">
        <v>10926</v>
      </c>
      <c r="C9986" s="2">
        <f>YEAR([1]Data!$D9986)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9">
        <v>31.5</v>
      </c>
      <c r="T9986" s="2">
        <v>10</v>
      </c>
      <c r="U9986" s="25">
        <v>0</v>
      </c>
      <c r="V9986" s="25">
        <v>15.120000000000001</v>
      </c>
      <c r="W9986" s="11">
        <f>Table_1[[#This Row],[Discount]]/Table_1[[#This Row],[Sales]]</f>
        <v>0</v>
      </c>
      <c r="X9986" t="str">
        <f>IF(Table_1[[#This Row],[Discount %]]&lt;=0.1, "0-10%", IF(Table_1[[#This Row],[Discount %]]&lt;=0.2, "10-20%", IF(Table_1[[#This Row],[Discount %]]&lt;=0.3, "20-30%", IF(Table_1[[#This Row],[Discount %]]&lt;=0.4, "30-40%", "40%+"))))</f>
        <v>0-10%</v>
      </c>
    </row>
    <row r="9987" spans="1:24" ht="14.4" x14ac:dyDescent="0.3">
      <c r="A9987" s="2">
        <v>9986</v>
      </c>
      <c r="B9987" s="2" t="s">
        <v>10926</v>
      </c>
      <c r="C9987" s="2">
        <f>YEAR([1]Data!$D9987)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9">
        <v>55.6</v>
      </c>
      <c r="T9987" s="2">
        <v>4</v>
      </c>
      <c r="U9987" s="25">
        <v>0</v>
      </c>
      <c r="V9987" s="25">
        <v>16.123999999999995</v>
      </c>
      <c r="W9987" s="11">
        <f>Table_1[[#This Row],[Discount]]/Table_1[[#This Row],[Sales]]</f>
        <v>0</v>
      </c>
      <c r="X9987" t="str">
        <f>IF(Table_1[[#This Row],[Discount %]]&lt;=0.1, "0-10%", IF(Table_1[[#This Row],[Discount %]]&lt;=0.2, "10-20%", IF(Table_1[[#This Row],[Discount %]]&lt;=0.3, "20-30%", IF(Table_1[[#This Row],[Discount %]]&lt;=0.4, "30-40%", "40%+"))))</f>
        <v>0-10%</v>
      </c>
    </row>
    <row r="9988" spans="1:24" ht="14.4" x14ac:dyDescent="0.3">
      <c r="A9988" s="2">
        <v>9987</v>
      </c>
      <c r="B9988" s="2" t="s">
        <v>10927</v>
      </c>
      <c r="C9988" s="2">
        <f>YEAR([1]Data!$D9988)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9">
        <v>36.24</v>
      </c>
      <c r="T9988" s="2">
        <v>1</v>
      </c>
      <c r="U9988" s="25">
        <v>0</v>
      </c>
      <c r="V9988" s="25">
        <v>15.220800000000001</v>
      </c>
      <c r="W9988" s="11">
        <f>Table_1[[#This Row],[Discount]]/Table_1[[#This Row],[Sales]]</f>
        <v>0</v>
      </c>
      <c r="X9988" t="str">
        <f>IF(Table_1[[#This Row],[Discount %]]&lt;=0.1, "0-10%", IF(Table_1[[#This Row],[Discount %]]&lt;=0.2, "10-20%", IF(Table_1[[#This Row],[Discount %]]&lt;=0.3, "20-30%", IF(Table_1[[#This Row],[Discount %]]&lt;=0.4, "30-40%", "40%+"))))</f>
        <v>0-10%</v>
      </c>
    </row>
    <row r="9989" spans="1:24" ht="14.4" x14ac:dyDescent="0.3">
      <c r="A9989" s="2">
        <v>9988</v>
      </c>
      <c r="B9989" s="2" t="s">
        <v>10928</v>
      </c>
      <c r="C9989" s="2">
        <f>YEAR([1]Data!$D9989)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9">
        <v>79.989999999999995</v>
      </c>
      <c r="T9989" s="2">
        <v>1</v>
      </c>
      <c r="U9989" s="25">
        <v>0</v>
      </c>
      <c r="V9989" s="25">
        <v>28.796399999999998</v>
      </c>
      <c r="W9989" s="11">
        <f>Table_1[[#This Row],[Discount]]/Table_1[[#This Row],[Sales]]</f>
        <v>0</v>
      </c>
      <c r="X9989" t="str">
        <f>IF(Table_1[[#This Row],[Discount %]]&lt;=0.1, "0-10%", IF(Table_1[[#This Row],[Discount %]]&lt;=0.2, "10-20%", IF(Table_1[[#This Row],[Discount %]]&lt;=0.3, "20-30%", IF(Table_1[[#This Row],[Discount %]]&lt;=0.4, "30-40%", "40%+"))))</f>
        <v>0-10%</v>
      </c>
    </row>
    <row r="9990" spans="1:24" ht="14.4" x14ac:dyDescent="0.3">
      <c r="A9990" s="2">
        <v>9989</v>
      </c>
      <c r="B9990" s="2" t="s">
        <v>10928</v>
      </c>
      <c r="C9990" s="2">
        <f>YEAR([1]Data!$D9990)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9">
        <v>206.1</v>
      </c>
      <c r="T9990" s="2">
        <v>5</v>
      </c>
      <c r="U9990" s="25">
        <v>0</v>
      </c>
      <c r="V9990" s="25">
        <v>55.647000000000006</v>
      </c>
      <c r="W9990" s="11">
        <f>Table_1[[#This Row],[Discount]]/Table_1[[#This Row],[Sales]]</f>
        <v>0</v>
      </c>
      <c r="X9990" t="str">
        <f>IF(Table_1[[#This Row],[Discount %]]&lt;=0.1, "0-10%", IF(Table_1[[#This Row],[Discount %]]&lt;=0.2, "10-20%", IF(Table_1[[#This Row],[Discount %]]&lt;=0.3, "20-30%", IF(Table_1[[#This Row],[Discount %]]&lt;=0.4, "30-40%", "40%+"))))</f>
        <v>0-10%</v>
      </c>
    </row>
    <row r="9991" spans="1:24" ht="14.4" x14ac:dyDescent="0.3">
      <c r="A9991" s="2">
        <v>9990</v>
      </c>
      <c r="B9991" s="2" t="s">
        <v>10929</v>
      </c>
      <c r="C9991" s="2">
        <f>YEAR([1]Data!$D9991)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9">
        <v>25.248000000000001</v>
      </c>
      <c r="T9991" s="2">
        <v>3</v>
      </c>
      <c r="U9991" s="25">
        <v>0.2</v>
      </c>
      <c r="V9991" s="25">
        <v>4.1027999999999993</v>
      </c>
      <c r="W9991" s="11">
        <f>Table_1[[#This Row],[Discount]]/Table_1[[#This Row],[Sales]]</f>
        <v>7.9214195183776939E-3</v>
      </c>
      <c r="X9991" t="str">
        <f>IF(Table_1[[#This Row],[Discount %]]&lt;=0.1, "0-10%", IF(Table_1[[#This Row],[Discount %]]&lt;=0.2, "10-20%", IF(Table_1[[#This Row],[Discount %]]&lt;=0.3, "20-30%", IF(Table_1[[#This Row],[Discount %]]&lt;=0.4, "30-40%", "40%+"))))</f>
        <v>0-10%</v>
      </c>
    </row>
    <row r="9992" spans="1:24" ht="14.4" x14ac:dyDescent="0.3">
      <c r="A9992" s="2">
        <v>9991</v>
      </c>
      <c r="B9992" s="2" t="s">
        <v>10930</v>
      </c>
      <c r="C9992" s="2">
        <f>YEAR([1]Data!$D9992)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9">
        <v>91.96</v>
      </c>
      <c r="T9992" s="2">
        <v>2</v>
      </c>
      <c r="U9992" s="25">
        <v>0</v>
      </c>
      <c r="V9992" s="25">
        <v>15.633199999999988</v>
      </c>
      <c r="W9992" s="11">
        <f>Table_1[[#This Row],[Discount]]/Table_1[[#This Row],[Sales]]</f>
        <v>0</v>
      </c>
      <c r="X9992" t="str">
        <f>IF(Table_1[[#This Row],[Discount %]]&lt;=0.1, "0-10%", IF(Table_1[[#This Row],[Discount %]]&lt;=0.2, "10-20%", IF(Table_1[[#This Row],[Discount %]]&lt;=0.3, "20-30%", IF(Table_1[[#This Row],[Discount %]]&lt;=0.4, "30-40%", "40%+"))))</f>
        <v>0-10%</v>
      </c>
    </row>
    <row r="9993" spans="1:24" ht="14.4" x14ac:dyDescent="0.3">
      <c r="A9993" s="2">
        <v>9992</v>
      </c>
      <c r="B9993" s="2" t="s">
        <v>10930</v>
      </c>
      <c r="C9993" s="2">
        <f>YEAR([1]Data!$D9993)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9">
        <v>258.57600000000002</v>
      </c>
      <c r="T9993" s="2">
        <v>2</v>
      </c>
      <c r="U9993" s="25">
        <v>0.2</v>
      </c>
      <c r="V9993" s="25">
        <v>19.393200000000007</v>
      </c>
      <c r="W9993" s="11">
        <f>Table_1[[#This Row],[Discount]]/Table_1[[#This Row],[Sales]]</f>
        <v>7.7346698842893386E-4</v>
      </c>
      <c r="X9993" t="str">
        <f>IF(Table_1[[#This Row],[Discount %]]&lt;=0.1, "0-10%", IF(Table_1[[#This Row],[Discount %]]&lt;=0.2, "10-20%", IF(Table_1[[#This Row],[Discount %]]&lt;=0.3, "20-30%", IF(Table_1[[#This Row],[Discount %]]&lt;=0.4, "30-40%", "40%+"))))</f>
        <v>0-10%</v>
      </c>
    </row>
    <row r="9994" spans="1:24" ht="14.4" x14ac:dyDescent="0.3">
      <c r="A9994" s="2">
        <v>9993</v>
      </c>
      <c r="B9994" s="2" t="s">
        <v>10930</v>
      </c>
      <c r="C9994" s="2">
        <f>YEAR([1]Data!$D9994)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9">
        <v>29.6</v>
      </c>
      <c r="T9994" s="2">
        <v>4</v>
      </c>
      <c r="U9994" s="25">
        <v>0</v>
      </c>
      <c r="V9994" s="25">
        <v>13.32</v>
      </c>
      <c r="W9994" s="11">
        <f>Table_1[[#This Row],[Discount]]/Table_1[[#This Row],[Sales]]</f>
        <v>0</v>
      </c>
      <c r="X9994" t="str">
        <f>IF(Table_1[[#This Row],[Discount %]]&lt;=0.1, "0-10%", IF(Table_1[[#This Row],[Discount %]]&lt;=0.2, "10-20%", IF(Table_1[[#This Row],[Discount %]]&lt;=0.3, "20-30%", IF(Table_1[[#This Row],[Discount %]]&lt;=0.4, "30-40%", "40%+"))))</f>
        <v>0-10%</v>
      </c>
    </row>
    <row r="9995" spans="1:24" ht="14.4" x14ac:dyDescent="0.3">
      <c r="A9995" s="2">
        <v>9994</v>
      </c>
      <c r="B9995" s="2" t="s">
        <v>10931</v>
      </c>
      <c r="C9995" s="2">
        <f>YEAR([1]Data!$D9995)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9">
        <v>243.16</v>
      </c>
      <c r="T9995" s="2">
        <v>2</v>
      </c>
      <c r="U9995" s="25">
        <v>0</v>
      </c>
      <c r="V9995" s="25">
        <v>72.947999999999979</v>
      </c>
      <c r="W9995" s="11">
        <f>Table_1[[#This Row],[Discount]]/Table_1[[#This Row],[Sales]]</f>
        <v>0</v>
      </c>
      <c r="X9995" t="str">
        <f>IF(Table_1[[#This Row],[Discount %]]&lt;=0.1, "0-10%", IF(Table_1[[#This Row],[Discount %]]&lt;=0.2, "10-20%", IF(Table_1[[#This Row],[Discount %]]&lt;=0.3, "20-30%", IF(Table_1[[#This Row],[Discount %]]&lt;=0.4, "30-40%", "40%+"))))</f>
        <v>0-10%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Combo Chart</vt:lpstr>
      <vt:lpstr>Waterfall chart</vt:lpstr>
      <vt:lpstr>Pie Chart</vt:lpstr>
      <vt:lpstr>Bar Graph</vt:lpstr>
      <vt:lpstr>Map</vt:lpstr>
      <vt:lpstr>KPI</vt:lpstr>
      <vt:lpstr>YOY Growth</vt:lpstr>
      <vt:lpstr>Dashboard</vt:lpstr>
      <vt:lpstr>DISCOUNT ANALYSIS</vt:lpstr>
      <vt:lpstr>Sheet14</vt:lpstr>
      <vt:lpstr>HIGHEST SALES CUSTOMER</vt:lpstr>
      <vt:lpstr>Sales Forecast</vt:lpstr>
      <vt:lpstr>Profit Forecast</vt:lpstr>
      <vt:lpstr>Year Wise Sales And Profit</vt:lpstr>
      <vt:lpstr>Ship Mode choice</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Anamika Yadav</dc:creator>
  <cp:lastModifiedBy>Anamika Yadav</cp:lastModifiedBy>
  <dcterms:created xsi:type="dcterms:W3CDTF">2025-02-04T10:38:59Z</dcterms:created>
  <dcterms:modified xsi:type="dcterms:W3CDTF">2025-02-08T19:43:31Z</dcterms:modified>
</cp:coreProperties>
</file>